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enne_projektmappe" defaultThemeVersion="166925"/>
  <mc:AlternateContent xmlns:mc="http://schemas.openxmlformats.org/markup-compatibility/2006">
    <mc:Choice Requires="x15">
      <x15ac:absPath xmlns:x15ac="http://schemas.microsoft.com/office/spreadsheetml/2010/11/ac" url="https://byggecentrumdk-my.sharepoint.com/personal/uk_molio_dk/Documents/Skrivebord/"/>
    </mc:Choice>
  </mc:AlternateContent>
  <xr:revisionPtr revIDLastSave="0" documentId="8_{314F1625-BE31-4309-9FCE-193C1DC13054}" xr6:coauthVersionLast="47" xr6:coauthVersionMax="47" xr10:uidLastSave="{00000000-0000-0000-0000-000000000000}"/>
  <bookViews>
    <workbookView xWindow="-120" yWindow="-120" windowWidth="29040" windowHeight="17640" xr2:uid="{49A17EF0-7407-4F11-A9C9-06D01D8B9B9C}"/>
  </bookViews>
  <sheets>
    <sheet name="Forside" sheetId="18" r:id="rId1"/>
    <sheet name="Kolofon" sheetId="20" r:id="rId2"/>
    <sheet name="Introduktion" sheetId="16" r:id="rId3"/>
    <sheet name="Vejledning" sheetId="19" r:id="rId4"/>
    <sheet name="Leverancespecifikation" sheetId="3" r:id="rId5"/>
    <sheet name="Leverancespecifikation (LÅST)" sheetId="13" state="hidden" r:id="rId6"/>
    <sheet name="Dataopslag" sheetId="6" state="hidden" r:id="rId7"/>
    <sheet name="Data ændringslog" sheetId="14" state="hidden" r:id="rId8"/>
    <sheet name="Data aktør" sheetId="15" state="hidden" r:id="rId9"/>
  </sheets>
  <definedNames>
    <definedName name="_xlnm._FilterDatabase" localSheetId="7" hidden="1">'Data ændringslog'!$B$1:$G$899</definedName>
    <definedName name="_xlnm._FilterDatabase" localSheetId="4" hidden="1">Leverancespecifikation!$J$4:$N$4</definedName>
    <definedName name="_xlnm._FilterDatabase" localSheetId="5" hidden="1">Leverancespecifikation!$J$4:$N$4</definedName>
    <definedName name="AKTØRKOLONNE">Leverancespecifikation!$X$4:$X$691,Leverancespecifikation!$V$4:$V$691,Leverancespecifikation!$Z$4:$Z$691,Leverancespecifikation!$AB$690:$AB$691,Leverancespecifikation!$AD$4:$AD$691,Leverancespecifikation!$AF$4:$AF$691,Leverancespecifikation!$AH$4:$AH$691,Leverancespecifikation!$AJ$691,Leverancespecifikation!$AL$690:$AL$691,Leverancespecifikation!$AN$4:$AN$691,Leverancespecifikation!$AP$4:$AP$691,Leverancespecifikation!$AR$4:$AR$691,Leverancespecifikation!$AT$690:$AT$691,Leverancespecifikation!$AV$4:$AV$691,Leverancespecifikation!$AX$4:$AX$691,Leverancespecifikation!$AZ$4:$AZ$691,Leverancespecifikation!$BB$690:$BB$691,Leverancespecifikation!$BD$4:$BD$691</definedName>
    <definedName name="_xlnm.Print_Area" localSheetId="4">Leverancespecifikation!$A$1:$BL$761</definedName>
    <definedName name="_xlnm.Print_Titles" localSheetId="4">Leverancespecifikation!$1:$4</definedName>
    <definedName name="_xlnm.Print_Titles" localSheetId="5">Leverancespecifikation!$1:$4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74" i="13" l="1"/>
  <c r="C873" i="13"/>
  <c r="C872" i="13"/>
  <c r="C871" i="13"/>
  <c r="C870" i="13"/>
  <c r="C869" i="13"/>
  <c r="C868" i="13"/>
  <c r="C867" i="13"/>
  <c r="C866" i="13"/>
  <c r="C865" i="13"/>
  <c r="C864" i="13"/>
  <c r="C863" i="13"/>
  <c r="C862" i="13"/>
  <c r="C861" i="13"/>
  <c r="C860" i="13"/>
  <c r="C859" i="13"/>
  <c r="C858" i="13"/>
  <c r="C857" i="13"/>
  <c r="C856" i="13"/>
  <c r="C855" i="13"/>
  <c r="C854" i="13"/>
  <c r="C853" i="13"/>
  <c r="C852" i="13"/>
  <c r="C851" i="13"/>
  <c r="C850" i="13"/>
  <c r="C849" i="13"/>
  <c r="C848" i="13"/>
  <c r="C847" i="13"/>
  <c r="C846" i="13"/>
  <c r="C845" i="13"/>
  <c r="C844" i="13"/>
  <c r="C843" i="13"/>
  <c r="C842" i="13"/>
  <c r="C841" i="13"/>
  <c r="C840" i="13"/>
  <c r="C839" i="13"/>
  <c r="C838" i="13"/>
  <c r="C837" i="13"/>
  <c r="C836" i="13"/>
  <c r="C835" i="13"/>
  <c r="C834" i="13"/>
  <c r="C833" i="13"/>
  <c r="C832" i="13"/>
  <c r="C831" i="13"/>
  <c r="C830" i="13"/>
  <c r="C829" i="13"/>
  <c r="C828" i="13"/>
  <c r="C827" i="13"/>
  <c r="C826" i="13"/>
  <c r="C825" i="13"/>
  <c r="C824" i="13"/>
  <c r="C823" i="13"/>
  <c r="C822" i="13"/>
  <c r="C821" i="13"/>
  <c r="C820" i="13"/>
  <c r="C819" i="13"/>
  <c r="C818" i="13"/>
  <c r="C817" i="13"/>
  <c r="C816" i="13"/>
  <c r="C815" i="13"/>
  <c r="C814" i="13"/>
  <c r="C813" i="13"/>
  <c r="C812" i="13"/>
  <c r="C811" i="13"/>
  <c r="C810" i="13"/>
  <c r="C809" i="13"/>
  <c r="C808" i="13"/>
  <c r="C807" i="13"/>
  <c r="C806" i="13"/>
  <c r="C805" i="13"/>
  <c r="C804" i="13"/>
  <c r="C803" i="13"/>
  <c r="C802" i="13"/>
  <c r="C801" i="13"/>
  <c r="C800" i="13"/>
  <c r="C799" i="13"/>
  <c r="C798" i="13"/>
  <c r="C797" i="13"/>
  <c r="C796" i="13"/>
  <c r="C795" i="13"/>
  <c r="C794" i="13"/>
  <c r="C793" i="13"/>
  <c r="C792" i="13"/>
  <c r="C791" i="13"/>
  <c r="C790" i="13"/>
  <c r="C789" i="13"/>
  <c r="C788" i="13"/>
  <c r="C787" i="13"/>
  <c r="C786" i="13"/>
  <c r="C785" i="13"/>
  <c r="C784" i="13"/>
  <c r="C783" i="13"/>
  <c r="C782" i="13"/>
  <c r="C781" i="13"/>
  <c r="C780" i="13"/>
  <c r="C779" i="13"/>
  <c r="C778" i="13"/>
  <c r="C777" i="13"/>
  <c r="C776" i="13"/>
  <c r="C775" i="13"/>
  <c r="C774" i="13"/>
  <c r="C773" i="13"/>
  <c r="C772" i="13"/>
  <c r="C771" i="13"/>
  <c r="C770" i="13"/>
  <c r="C769" i="13"/>
  <c r="C768" i="13"/>
  <c r="C767" i="13"/>
  <c r="C766" i="13"/>
  <c r="C765" i="13"/>
  <c r="C764" i="13"/>
  <c r="C763" i="13"/>
  <c r="C762" i="13"/>
  <c r="C761" i="13"/>
  <c r="C760" i="13"/>
  <c r="C759" i="13"/>
  <c r="C758" i="13"/>
  <c r="C757" i="13"/>
  <c r="C756" i="13"/>
  <c r="C755" i="13"/>
  <c r="C754" i="13"/>
  <c r="C753" i="13"/>
  <c r="C752" i="13"/>
  <c r="C751" i="13"/>
  <c r="C750" i="13"/>
  <c r="C749" i="13"/>
  <c r="C748" i="13"/>
  <c r="C747" i="13"/>
  <c r="C746" i="13"/>
  <c r="C745" i="13"/>
  <c r="C744" i="13"/>
  <c r="C743" i="13"/>
  <c r="C742" i="13"/>
  <c r="C741" i="13"/>
  <c r="C740" i="13"/>
  <c r="C739" i="13"/>
  <c r="C738" i="13"/>
  <c r="C737" i="13"/>
  <c r="C736" i="13"/>
  <c r="C735" i="13"/>
  <c r="C734" i="13"/>
  <c r="C733" i="13"/>
  <c r="C732" i="13"/>
  <c r="C731" i="13"/>
  <c r="C730" i="13"/>
  <c r="C729" i="13"/>
  <c r="C728" i="13"/>
  <c r="C727" i="13"/>
  <c r="C726" i="13"/>
  <c r="C725" i="13"/>
  <c r="C724" i="13"/>
  <c r="C723" i="13"/>
  <c r="C722" i="13"/>
  <c r="C721" i="13"/>
  <c r="C720" i="13"/>
  <c r="C719" i="13"/>
  <c r="C718" i="13"/>
  <c r="C717" i="13"/>
  <c r="C716" i="13"/>
  <c r="C715" i="13"/>
  <c r="C714" i="13"/>
  <c r="C713" i="13"/>
  <c r="C712" i="13"/>
  <c r="C711" i="13"/>
  <c r="C710" i="13"/>
  <c r="C709" i="13"/>
  <c r="C708" i="13"/>
  <c r="C707" i="13"/>
  <c r="C706" i="13"/>
  <c r="C705" i="13"/>
  <c r="C704" i="13"/>
  <c r="C703" i="13"/>
  <c r="C702" i="13"/>
  <c r="C701" i="13"/>
  <c r="C700" i="13"/>
  <c r="C699" i="13"/>
  <c r="C698" i="13"/>
  <c r="C697" i="13"/>
  <c r="C696" i="13"/>
  <c r="C695" i="13"/>
  <c r="C694" i="13"/>
  <c r="C693" i="13"/>
  <c r="C692" i="13"/>
  <c r="C691" i="13"/>
  <c r="C690" i="13"/>
  <c r="C689" i="13"/>
  <c r="C688" i="13"/>
  <c r="C687" i="13"/>
  <c r="C686" i="13"/>
  <c r="C685" i="13"/>
  <c r="C684" i="13"/>
  <c r="C683" i="13"/>
  <c r="C682" i="13"/>
  <c r="C681" i="13"/>
  <c r="C680" i="13"/>
  <c r="C679" i="13"/>
  <c r="C678" i="13"/>
  <c r="C677" i="13"/>
  <c r="C676" i="13"/>
  <c r="C675" i="13"/>
  <c r="C674" i="13"/>
  <c r="C673" i="13"/>
  <c r="C672" i="13"/>
  <c r="C671" i="13"/>
  <c r="C670" i="13"/>
  <c r="C669" i="13"/>
  <c r="C668" i="13"/>
  <c r="C667" i="13"/>
  <c r="C666" i="13"/>
  <c r="C665" i="13"/>
  <c r="C664" i="13"/>
  <c r="C663" i="13"/>
  <c r="C662" i="13"/>
  <c r="C661" i="13"/>
  <c r="C660" i="13"/>
  <c r="C659" i="13"/>
  <c r="C658" i="13"/>
  <c r="C657" i="13"/>
  <c r="C656" i="13"/>
  <c r="C655" i="13"/>
  <c r="C654" i="13"/>
  <c r="C653" i="13"/>
  <c r="C652" i="13"/>
  <c r="C651" i="13"/>
  <c r="C650" i="13"/>
  <c r="C649" i="13"/>
  <c r="C648" i="13"/>
  <c r="C647" i="13"/>
  <c r="C646" i="13"/>
  <c r="C645" i="13"/>
  <c r="C644" i="13"/>
  <c r="C643" i="13"/>
  <c r="C642" i="13"/>
  <c r="C641" i="13"/>
  <c r="C640" i="13"/>
  <c r="C639" i="13"/>
  <c r="C638" i="13"/>
  <c r="C637" i="13"/>
  <c r="C636" i="13"/>
  <c r="C635" i="13"/>
  <c r="C634" i="13"/>
  <c r="C633" i="13"/>
  <c r="C632" i="13"/>
  <c r="C631" i="13"/>
  <c r="C630" i="13"/>
  <c r="C629" i="13"/>
  <c r="C628" i="13"/>
  <c r="C627" i="13"/>
  <c r="C626" i="13"/>
  <c r="C625" i="13"/>
  <c r="C624" i="13"/>
  <c r="C623" i="13"/>
  <c r="C622" i="13"/>
  <c r="C621" i="13"/>
  <c r="C620" i="13"/>
  <c r="C619" i="13"/>
  <c r="C618" i="13"/>
  <c r="C617" i="13"/>
  <c r="C616" i="13"/>
  <c r="C615" i="13"/>
  <c r="C614" i="13"/>
  <c r="C613" i="13"/>
  <c r="C612" i="13"/>
  <c r="C611" i="13"/>
  <c r="C610" i="13"/>
  <c r="C609" i="13"/>
  <c r="C608" i="13"/>
  <c r="C607" i="13"/>
  <c r="C606" i="13"/>
  <c r="C605" i="13"/>
  <c r="C604" i="13"/>
  <c r="C603" i="13"/>
  <c r="C602" i="13"/>
  <c r="C601" i="13"/>
  <c r="C600" i="13"/>
  <c r="C599" i="13"/>
  <c r="C598" i="13"/>
  <c r="C597" i="13"/>
  <c r="C596" i="13"/>
  <c r="C595" i="13"/>
  <c r="C594" i="13"/>
  <c r="C593" i="13"/>
  <c r="C592" i="13"/>
  <c r="C591" i="13"/>
  <c r="C590" i="13"/>
  <c r="C589" i="13"/>
  <c r="C588" i="13"/>
  <c r="C587" i="13"/>
  <c r="C586" i="13"/>
  <c r="C585" i="13"/>
  <c r="C584" i="13"/>
  <c r="C583" i="13"/>
  <c r="C582" i="13"/>
  <c r="C581" i="13"/>
  <c r="C580" i="13"/>
  <c r="C579" i="13"/>
  <c r="C578" i="13"/>
  <c r="C577" i="13"/>
  <c r="C576" i="13"/>
  <c r="C575" i="13"/>
  <c r="C574" i="13"/>
  <c r="C573" i="13"/>
  <c r="C572" i="13"/>
  <c r="C571" i="13"/>
  <c r="C570" i="13"/>
  <c r="C569" i="13"/>
  <c r="C568" i="13"/>
  <c r="C567" i="13"/>
  <c r="C566" i="13"/>
  <c r="C565" i="13"/>
  <c r="C564" i="13"/>
  <c r="C563" i="13"/>
  <c r="C562" i="13"/>
  <c r="C561" i="13"/>
  <c r="C560" i="13"/>
  <c r="C559" i="13"/>
  <c r="C558" i="13"/>
  <c r="C557" i="13"/>
  <c r="C556" i="13"/>
  <c r="C555" i="13"/>
  <c r="C554" i="13"/>
  <c r="C553" i="13"/>
  <c r="C552" i="13"/>
  <c r="C551" i="13"/>
  <c r="C550" i="13"/>
  <c r="C549" i="13"/>
  <c r="C548" i="13"/>
  <c r="C547" i="13"/>
  <c r="C546" i="13"/>
  <c r="C545" i="13"/>
  <c r="C544" i="13"/>
  <c r="C543" i="13"/>
  <c r="C542" i="13"/>
  <c r="C541" i="13"/>
  <c r="C540" i="13"/>
  <c r="C539" i="13"/>
  <c r="C538" i="13"/>
  <c r="C537" i="13"/>
  <c r="C536" i="13"/>
  <c r="C535" i="13"/>
  <c r="C534" i="13"/>
  <c r="C533" i="13"/>
  <c r="C532" i="13"/>
  <c r="C531" i="13"/>
  <c r="C530" i="13"/>
  <c r="C529" i="13"/>
  <c r="C528" i="13"/>
  <c r="C527" i="13"/>
  <c r="C526" i="13"/>
  <c r="C525" i="13"/>
  <c r="C524" i="13"/>
  <c r="C523" i="13"/>
  <c r="C522" i="13"/>
  <c r="C521" i="13"/>
  <c r="C520" i="13"/>
  <c r="C519" i="13"/>
  <c r="C518" i="13"/>
  <c r="C517" i="13"/>
  <c r="C516" i="13"/>
  <c r="C515" i="13"/>
  <c r="C514" i="13"/>
  <c r="C513" i="13"/>
  <c r="C512" i="13"/>
  <c r="C511" i="13"/>
  <c r="C510" i="13"/>
  <c r="C509" i="13"/>
  <c r="C508" i="13"/>
  <c r="C507" i="13"/>
  <c r="C506" i="13"/>
  <c r="C505" i="13"/>
  <c r="C504" i="13"/>
  <c r="C503" i="13"/>
  <c r="C502" i="13"/>
  <c r="C501" i="13"/>
  <c r="C500" i="13"/>
  <c r="C499" i="13"/>
  <c r="C498" i="13"/>
  <c r="C497" i="13"/>
  <c r="C496" i="13"/>
  <c r="C495" i="13"/>
  <c r="C494" i="13"/>
  <c r="C493" i="13"/>
  <c r="C492" i="13"/>
  <c r="C491" i="13"/>
  <c r="C490" i="13"/>
  <c r="C489" i="13"/>
  <c r="C488" i="13"/>
  <c r="C487" i="13"/>
  <c r="C486" i="13"/>
  <c r="C485" i="13"/>
  <c r="C484" i="13"/>
  <c r="C483" i="13"/>
  <c r="C482" i="13"/>
  <c r="C481" i="13"/>
  <c r="C480" i="13"/>
  <c r="C479" i="13"/>
  <c r="C478" i="13"/>
  <c r="C477" i="13"/>
  <c r="C476" i="13"/>
  <c r="C475" i="13"/>
  <c r="C474" i="13"/>
  <c r="C473" i="13"/>
  <c r="C472" i="13"/>
  <c r="C471" i="13"/>
  <c r="C470" i="13"/>
  <c r="C469" i="13"/>
  <c r="C468" i="13"/>
  <c r="C467" i="13"/>
  <c r="C466" i="13"/>
  <c r="C465" i="13"/>
  <c r="C464" i="13"/>
  <c r="C463" i="13"/>
  <c r="C462" i="13"/>
  <c r="C461" i="13"/>
  <c r="C460" i="13"/>
  <c r="C459" i="13"/>
  <c r="C458" i="13"/>
  <c r="C457" i="13"/>
  <c r="C456" i="13"/>
  <c r="C455" i="13"/>
  <c r="C454" i="13"/>
  <c r="C453" i="13"/>
  <c r="C452" i="13"/>
  <c r="C451" i="13"/>
  <c r="C450" i="13"/>
  <c r="C449" i="13"/>
  <c r="C448" i="13"/>
  <c r="C447" i="13"/>
  <c r="C446" i="13"/>
  <c r="C445" i="13"/>
  <c r="C444" i="13"/>
  <c r="C443" i="13"/>
  <c r="C442" i="13"/>
  <c r="C441" i="13"/>
  <c r="C440" i="13"/>
  <c r="C439" i="13"/>
  <c r="C438" i="13"/>
  <c r="C437" i="13"/>
  <c r="C436" i="13"/>
  <c r="C435" i="13"/>
  <c r="C434" i="13"/>
  <c r="C433" i="13"/>
  <c r="C432" i="13"/>
  <c r="C431" i="13"/>
  <c r="C430" i="13"/>
  <c r="C429" i="13"/>
  <c r="C428" i="13"/>
  <c r="C427" i="13"/>
  <c r="C426" i="13"/>
  <c r="C425" i="13"/>
  <c r="C424" i="13"/>
  <c r="C423" i="13"/>
  <c r="C422" i="13"/>
  <c r="C421" i="13"/>
  <c r="C420" i="13"/>
  <c r="C419" i="13"/>
  <c r="C418" i="13"/>
  <c r="C417" i="13"/>
  <c r="C416" i="13"/>
  <c r="C415" i="13"/>
  <c r="C414" i="13"/>
  <c r="C413" i="13"/>
  <c r="C412" i="13"/>
  <c r="C411" i="13"/>
  <c r="C410" i="13"/>
  <c r="C409" i="13"/>
  <c r="C408" i="13"/>
  <c r="C407" i="13"/>
  <c r="C406" i="13"/>
  <c r="C405" i="13"/>
  <c r="C404" i="13"/>
  <c r="C403" i="13"/>
  <c r="C402" i="13"/>
  <c r="C401" i="13"/>
  <c r="C400" i="13"/>
  <c r="C399" i="13"/>
  <c r="C398" i="13"/>
  <c r="C397" i="13"/>
  <c r="C396" i="13"/>
  <c r="C395" i="13"/>
  <c r="C394" i="13"/>
  <c r="C393" i="13"/>
  <c r="C392" i="13"/>
  <c r="C391" i="13"/>
  <c r="C390" i="13"/>
  <c r="C389" i="13"/>
  <c r="C388" i="13"/>
  <c r="C387" i="13"/>
  <c r="C386" i="13"/>
  <c r="C385" i="13"/>
  <c r="C384" i="13"/>
  <c r="C383" i="13"/>
  <c r="C382" i="13"/>
  <c r="C381" i="13"/>
  <c r="C380" i="13"/>
  <c r="C379" i="13"/>
  <c r="C378" i="13"/>
  <c r="C377" i="13"/>
  <c r="C376" i="13"/>
  <c r="C375" i="13"/>
  <c r="C374" i="13"/>
  <c r="C373" i="13"/>
  <c r="C372" i="13"/>
  <c r="C371" i="13"/>
  <c r="C370" i="13"/>
  <c r="C369" i="13"/>
  <c r="C368" i="13"/>
  <c r="C367" i="13"/>
  <c r="C366" i="13"/>
  <c r="C365" i="13"/>
  <c r="C364" i="13"/>
  <c r="C363" i="13"/>
  <c r="C362" i="13"/>
  <c r="C361" i="13"/>
  <c r="C360" i="13"/>
  <c r="C359" i="13"/>
  <c r="C358" i="13"/>
  <c r="C357" i="13"/>
  <c r="C356" i="13"/>
  <c r="C355" i="13"/>
  <c r="C354" i="13"/>
  <c r="C353" i="13"/>
  <c r="C352" i="13"/>
  <c r="C351" i="13"/>
  <c r="C350" i="13"/>
  <c r="C349" i="13"/>
  <c r="C348" i="13"/>
  <c r="C347" i="13"/>
  <c r="C346" i="13"/>
  <c r="C345" i="13"/>
  <c r="C344" i="13"/>
  <c r="C343" i="13"/>
  <c r="C342" i="13"/>
  <c r="C341" i="13"/>
  <c r="C340" i="13"/>
  <c r="C339" i="13"/>
  <c r="C338" i="13"/>
  <c r="C337" i="13"/>
  <c r="C336" i="13"/>
  <c r="C335" i="13"/>
  <c r="C334" i="13"/>
  <c r="C333" i="13"/>
  <c r="C332" i="13"/>
  <c r="C331" i="13"/>
  <c r="C330" i="13"/>
  <c r="C329" i="13"/>
  <c r="C328" i="13"/>
  <c r="C327" i="13"/>
  <c r="C326" i="13"/>
  <c r="C325" i="13"/>
  <c r="C324" i="13"/>
  <c r="C323" i="13"/>
  <c r="C322" i="13"/>
  <c r="C321" i="13"/>
  <c r="C320" i="13"/>
  <c r="C319" i="13"/>
  <c r="C318" i="13"/>
  <c r="C317" i="13"/>
  <c r="C316" i="13"/>
  <c r="C315" i="13"/>
  <c r="C314" i="13"/>
  <c r="C313" i="13"/>
  <c r="C312" i="13"/>
  <c r="C311" i="13"/>
  <c r="C310" i="13"/>
  <c r="C309" i="13"/>
  <c r="C308" i="13"/>
  <c r="C307" i="13"/>
  <c r="C306" i="13"/>
  <c r="C305" i="13"/>
  <c r="C304" i="13"/>
  <c r="C303" i="13"/>
  <c r="C302" i="13"/>
  <c r="C301" i="13"/>
  <c r="C300" i="13"/>
  <c r="C299" i="13"/>
  <c r="C298" i="13"/>
  <c r="C297" i="13"/>
  <c r="C296" i="13"/>
  <c r="C295" i="13"/>
  <c r="C294" i="13"/>
  <c r="C293" i="13"/>
  <c r="C292" i="13"/>
  <c r="C291" i="13"/>
  <c r="C290" i="13"/>
  <c r="C289" i="13"/>
  <c r="C288" i="13"/>
  <c r="C287" i="13"/>
  <c r="C286" i="13"/>
  <c r="C285" i="13"/>
  <c r="C284" i="13"/>
  <c r="C283" i="13"/>
  <c r="C282" i="13"/>
  <c r="C281" i="13"/>
  <c r="C280" i="13"/>
  <c r="C279" i="13"/>
  <c r="C278" i="13"/>
  <c r="C277" i="13"/>
  <c r="C276" i="13"/>
  <c r="C275" i="13"/>
  <c r="C274" i="13"/>
  <c r="C273" i="13"/>
  <c r="C272" i="13"/>
  <c r="C271" i="13"/>
  <c r="C270" i="13"/>
  <c r="C269" i="13"/>
  <c r="C268" i="13"/>
  <c r="C267" i="13"/>
  <c r="C266" i="13"/>
  <c r="C265" i="13"/>
  <c r="C264" i="13"/>
  <c r="C263" i="13"/>
  <c r="C262" i="13"/>
  <c r="C261" i="13"/>
  <c r="C260" i="13"/>
  <c r="C259" i="13"/>
  <c r="C258" i="13"/>
  <c r="C257" i="13"/>
  <c r="C256" i="13"/>
  <c r="C255" i="13"/>
  <c r="C254" i="13"/>
  <c r="C253" i="13"/>
  <c r="C252" i="13"/>
  <c r="C251" i="13"/>
  <c r="C250" i="13"/>
  <c r="C249" i="13"/>
  <c r="C248" i="13"/>
  <c r="C247" i="13"/>
  <c r="C246" i="13"/>
  <c r="C245" i="13"/>
  <c r="C244" i="13"/>
  <c r="C243" i="13"/>
  <c r="C242" i="13"/>
  <c r="C241" i="13"/>
  <c r="C240" i="13"/>
  <c r="C239" i="13"/>
  <c r="C238" i="13"/>
  <c r="C237" i="13"/>
  <c r="C236" i="13"/>
  <c r="C235" i="13"/>
  <c r="C234" i="13"/>
  <c r="C233" i="13"/>
  <c r="C232" i="13"/>
  <c r="C231" i="13"/>
  <c r="C230" i="13"/>
  <c r="C229" i="13"/>
  <c r="C228" i="13"/>
  <c r="C227" i="13"/>
  <c r="C226" i="13"/>
  <c r="C225" i="13"/>
  <c r="C224" i="13"/>
  <c r="C223" i="13"/>
  <c r="C222" i="13"/>
  <c r="C221" i="13"/>
  <c r="C220" i="13"/>
  <c r="C219" i="13"/>
  <c r="C218" i="13"/>
  <c r="C217" i="13"/>
  <c r="C216" i="13"/>
  <c r="C215" i="13"/>
  <c r="C214" i="13"/>
  <c r="C213" i="13"/>
  <c r="C212" i="13"/>
  <c r="C211" i="13"/>
  <c r="C210" i="13"/>
  <c r="C209" i="13"/>
  <c r="C208" i="13"/>
  <c r="C207" i="13"/>
  <c r="C206" i="13"/>
  <c r="C205" i="13"/>
  <c r="C204" i="13"/>
  <c r="C203" i="13"/>
  <c r="C202" i="13"/>
  <c r="C201" i="13"/>
  <c r="C200" i="13"/>
  <c r="C199" i="13"/>
  <c r="C198" i="13"/>
  <c r="C197" i="13"/>
  <c r="C196" i="13"/>
  <c r="C195" i="13"/>
  <c r="C194" i="13"/>
  <c r="C193" i="13"/>
  <c r="C192" i="13"/>
  <c r="C191" i="13"/>
  <c r="C190" i="13"/>
  <c r="C189" i="13"/>
  <c r="C188" i="13"/>
  <c r="C187" i="13"/>
  <c r="C186" i="13"/>
  <c r="C185" i="13"/>
  <c r="C184" i="13"/>
  <c r="C183" i="13"/>
  <c r="C182" i="13"/>
  <c r="C181" i="13"/>
  <c r="C180" i="13"/>
  <c r="C179" i="13"/>
  <c r="C178" i="13"/>
  <c r="C177" i="13"/>
  <c r="C176" i="13"/>
  <c r="C175" i="13"/>
  <c r="C174" i="13"/>
  <c r="C173" i="13"/>
  <c r="C172" i="13"/>
  <c r="C171" i="13"/>
  <c r="C170" i="13"/>
  <c r="C169" i="13"/>
  <c r="C168" i="13"/>
  <c r="C167" i="13"/>
  <c r="C166" i="13"/>
  <c r="C165" i="13"/>
  <c r="C164" i="13"/>
  <c r="C163" i="13"/>
  <c r="C162" i="13"/>
  <c r="C161" i="13"/>
  <c r="C160" i="13"/>
  <c r="C159" i="13"/>
  <c r="C158" i="13"/>
  <c r="C157" i="13"/>
  <c r="C156" i="13"/>
  <c r="C155" i="13"/>
  <c r="C154" i="13"/>
  <c r="C153" i="13"/>
  <c r="C152" i="13"/>
  <c r="C151" i="13"/>
  <c r="C150" i="13"/>
  <c r="C149" i="13"/>
  <c r="C148" i="13"/>
  <c r="C147" i="13"/>
  <c r="C146" i="13"/>
  <c r="C145" i="13"/>
  <c r="C144" i="13"/>
  <c r="C143" i="13"/>
  <c r="C142" i="13"/>
  <c r="C141" i="13"/>
  <c r="C140" i="13"/>
  <c r="C139" i="13"/>
  <c r="C138" i="13"/>
  <c r="C137" i="13"/>
  <c r="C136" i="13"/>
  <c r="C135" i="13"/>
  <c r="C134" i="13"/>
  <c r="C133" i="13"/>
  <c r="C132" i="13"/>
  <c r="C131" i="13"/>
  <c r="C130" i="13"/>
  <c r="C129" i="13"/>
  <c r="C128" i="13"/>
  <c r="C127" i="13"/>
  <c r="C126" i="13"/>
  <c r="C125" i="13"/>
  <c r="C124" i="13"/>
  <c r="C123" i="13"/>
  <c r="C122"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A29" i="14" s="1"/>
  <c r="C31" i="13"/>
  <c r="C30" i="13"/>
  <c r="C29" i="13"/>
  <c r="C28" i="13"/>
  <c r="C27" i="13"/>
  <c r="C26" i="13"/>
  <c r="C25" i="13"/>
  <c r="A22" i="14" s="1"/>
  <c r="C24" i="13"/>
  <c r="C23" i="13"/>
  <c r="C22" i="13"/>
  <c r="C21" i="13"/>
  <c r="C20" i="13"/>
  <c r="C19" i="13"/>
  <c r="C18" i="13"/>
  <c r="C17" i="13"/>
  <c r="C16" i="13"/>
  <c r="C15" i="13"/>
  <c r="C14" i="13"/>
  <c r="C13" i="13"/>
  <c r="C12" i="13"/>
  <c r="C11" i="13"/>
  <c r="C10" i="13"/>
  <c r="C9" i="13"/>
  <c r="C8" i="13"/>
  <c r="A5" i="14" s="1"/>
  <c r="C7" i="13"/>
  <c r="A3" i="14"/>
  <c r="D3" i="14" s="1"/>
  <c r="B3" i="14"/>
  <c r="C3" i="14"/>
  <c r="E3" i="14"/>
  <c r="F3" i="14"/>
  <c r="B4" i="14"/>
  <c r="C4" i="14"/>
  <c r="E4" i="14"/>
  <c r="F4" i="14"/>
  <c r="B5" i="14"/>
  <c r="C5" i="14"/>
  <c r="E5" i="14"/>
  <c r="F5" i="14"/>
  <c r="A6" i="14"/>
  <c r="B6" i="14"/>
  <c r="C6" i="14"/>
  <c r="E6" i="14"/>
  <c r="F6" i="14"/>
  <c r="A7" i="14"/>
  <c r="B7" i="14"/>
  <c r="C7" i="14"/>
  <c r="E7" i="14"/>
  <c r="F7" i="14"/>
  <c r="A8" i="14"/>
  <c r="B8" i="14"/>
  <c r="C8" i="14"/>
  <c r="E8" i="14"/>
  <c r="F8" i="14"/>
  <c r="B9" i="14"/>
  <c r="C9" i="14"/>
  <c r="E9" i="14"/>
  <c r="F9" i="14"/>
  <c r="A10" i="14"/>
  <c r="B10" i="14"/>
  <c r="C10" i="14"/>
  <c r="E10" i="14"/>
  <c r="F10" i="14"/>
  <c r="A11" i="14"/>
  <c r="B11" i="14"/>
  <c r="C11" i="14"/>
  <c r="E11" i="14"/>
  <c r="F11" i="14"/>
  <c r="A12" i="14"/>
  <c r="B12" i="14"/>
  <c r="C12" i="14"/>
  <c r="E12" i="14"/>
  <c r="F12" i="14"/>
  <c r="A13" i="14"/>
  <c r="B13" i="14"/>
  <c r="C13" i="14"/>
  <c r="E13" i="14"/>
  <c r="F13" i="14"/>
  <c r="B14" i="14"/>
  <c r="C14" i="14"/>
  <c r="E14" i="14"/>
  <c r="F14" i="14"/>
  <c r="B15" i="14"/>
  <c r="C15" i="14"/>
  <c r="E15" i="14"/>
  <c r="F15" i="14"/>
  <c r="B16" i="14"/>
  <c r="C16" i="14"/>
  <c r="E16" i="14"/>
  <c r="F16" i="14"/>
  <c r="B17" i="14"/>
  <c r="C17" i="14"/>
  <c r="E17" i="14"/>
  <c r="F17" i="14"/>
  <c r="B18" i="14"/>
  <c r="C18" i="14"/>
  <c r="E18" i="14"/>
  <c r="F18" i="14"/>
  <c r="A19" i="14"/>
  <c r="B19" i="14"/>
  <c r="C19" i="14"/>
  <c r="E19" i="14"/>
  <c r="F19" i="14"/>
  <c r="B20" i="14"/>
  <c r="C20" i="14"/>
  <c r="E20" i="14"/>
  <c r="F20" i="14"/>
  <c r="A21" i="14"/>
  <c r="B21" i="14"/>
  <c r="C21" i="14"/>
  <c r="E21" i="14"/>
  <c r="F21" i="14"/>
  <c r="B22" i="14"/>
  <c r="C22" i="14"/>
  <c r="E22" i="14"/>
  <c r="F22" i="14"/>
  <c r="A23" i="14"/>
  <c r="B23" i="14"/>
  <c r="C23" i="14"/>
  <c r="E23" i="14"/>
  <c r="F23" i="14"/>
  <c r="A24" i="14"/>
  <c r="B24" i="14"/>
  <c r="C24" i="14"/>
  <c r="E24" i="14"/>
  <c r="F24" i="14"/>
  <c r="A25" i="14"/>
  <c r="B25" i="14"/>
  <c r="C25" i="14"/>
  <c r="E25" i="14"/>
  <c r="F25" i="14"/>
  <c r="A26" i="14"/>
  <c r="B26" i="14"/>
  <c r="C26" i="14"/>
  <c r="E26" i="14"/>
  <c r="F26" i="14"/>
  <c r="A27" i="14"/>
  <c r="B27" i="14"/>
  <c r="C27" i="14"/>
  <c r="E27" i="14"/>
  <c r="F27" i="14"/>
  <c r="A28" i="14"/>
  <c r="B28" i="14"/>
  <c r="C28" i="14"/>
  <c r="E28" i="14"/>
  <c r="F28" i="14"/>
  <c r="B29" i="14"/>
  <c r="C29" i="14"/>
  <c r="E29" i="14"/>
  <c r="F29" i="14"/>
  <c r="A30" i="14"/>
  <c r="B30" i="14"/>
  <c r="C30" i="14"/>
  <c r="E30" i="14"/>
  <c r="F30" i="14"/>
  <c r="A31" i="14"/>
  <c r="B31" i="14"/>
  <c r="C31" i="14"/>
  <c r="E31" i="14"/>
  <c r="F31" i="14"/>
  <c r="A32" i="14"/>
  <c r="B32" i="14"/>
  <c r="C32" i="14"/>
  <c r="E32" i="14"/>
  <c r="F32" i="14"/>
  <c r="A33" i="14"/>
  <c r="B33" i="14"/>
  <c r="C33" i="14"/>
  <c r="E33" i="14"/>
  <c r="F33" i="14"/>
  <c r="A34" i="14"/>
  <c r="B34" i="14"/>
  <c r="C34" i="14"/>
  <c r="E34" i="14"/>
  <c r="G34" i="14" s="1"/>
  <c r="F34" i="14"/>
  <c r="A35" i="14"/>
  <c r="B35" i="14"/>
  <c r="C35" i="14"/>
  <c r="E35" i="14"/>
  <c r="F35" i="14"/>
  <c r="A36" i="14"/>
  <c r="B36" i="14"/>
  <c r="C36" i="14"/>
  <c r="E36" i="14"/>
  <c r="F36" i="14"/>
  <c r="A37" i="14"/>
  <c r="B37" i="14"/>
  <c r="C37" i="14"/>
  <c r="E37" i="14"/>
  <c r="F37" i="14"/>
  <c r="A38" i="14"/>
  <c r="B38" i="14"/>
  <c r="C38" i="14"/>
  <c r="E38" i="14"/>
  <c r="F38" i="14"/>
  <c r="A39" i="14"/>
  <c r="B39" i="14"/>
  <c r="C39" i="14"/>
  <c r="E39" i="14"/>
  <c r="F39" i="14"/>
  <c r="A40" i="14"/>
  <c r="B40" i="14"/>
  <c r="C40" i="14"/>
  <c r="E40" i="14"/>
  <c r="F40" i="14"/>
  <c r="A41" i="14"/>
  <c r="B41" i="14"/>
  <c r="C41" i="14"/>
  <c r="E41" i="14"/>
  <c r="F41" i="14"/>
  <c r="A42" i="14"/>
  <c r="B42" i="14"/>
  <c r="C42" i="14"/>
  <c r="E42" i="14"/>
  <c r="F42" i="14"/>
  <c r="A43" i="14"/>
  <c r="B43" i="14"/>
  <c r="C43" i="14"/>
  <c r="E43" i="14"/>
  <c r="F43" i="14"/>
  <c r="B44" i="14"/>
  <c r="C44" i="14"/>
  <c r="E44" i="14"/>
  <c r="F44" i="14"/>
  <c r="A45" i="14"/>
  <c r="B45" i="14"/>
  <c r="C45" i="14"/>
  <c r="E45" i="14"/>
  <c r="F45" i="14"/>
  <c r="A46" i="14"/>
  <c r="B46" i="14"/>
  <c r="C46" i="14"/>
  <c r="E46" i="14"/>
  <c r="F46" i="14"/>
  <c r="A47" i="14"/>
  <c r="B47" i="14"/>
  <c r="C47" i="14"/>
  <c r="E47" i="14"/>
  <c r="F47" i="14"/>
  <c r="A48" i="14"/>
  <c r="B48" i="14"/>
  <c r="C48" i="14"/>
  <c r="E48" i="14"/>
  <c r="F48" i="14"/>
  <c r="A49" i="14"/>
  <c r="B49" i="14"/>
  <c r="C49" i="14"/>
  <c r="E49" i="14"/>
  <c r="F49" i="14"/>
  <c r="A50" i="14"/>
  <c r="B50" i="14"/>
  <c r="C50" i="14"/>
  <c r="E50" i="14"/>
  <c r="F50" i="14"/>
  <c r="A51" i="14"/>
  <c r="B51" i="14"/>
  <c r="C51" i="14"/>
  <c r="E51" i="14"/>
  <c r="F51" i="14"/>
  <c r="A52" i="14"/>
  <c r="B52" i="14"/>
  <c r="C52" i="14"/>
  <c r="E52" i="14"/>
  <c r="F52" i="14"/>
  <c r="A53" i="14"/>
  <c r="B53" i="14"/>
  <c r="C53" i="14"/>
  <c r="E53" i="14"/>
  <c r="F53" i="14"/>
  <c r="A54" i="14"/>
  <c r="B54" i="14"/>
  <c r="C54" i="14"/>
  <c r="E54" i="14"/>
  <c r="F54" i="14"/>
  <c r="A55" i="14"/>
  <c r="B55" i="14"/>
  <c r="C55" i="14"/>
  <c r="E55" i="14"/>
  <c r="F55" i="14"/>
  <c r="A56" i="14"/>
  <c r="B56" i="14"/>
  <c r="C56" i="14"/>
  <c r="E56" i="14"/>
  <c r="F56" i="14"/>
  <c r="A57" i="14"/>
  <c r="B57" i="14"/>
  <c r="C57" i="14"/>
  <c r="E57" i="14"/>
  <c r="F57" i="14"/>
  <c r="A58" i="14"/>
  <c r="B58" i="14"/>
  <c r="C58" i="14"/>
  <c r="E58" i="14"/>
  <c r="F58" i="14"/>
  <c r="A59" i="14"/>
  <c r="B59" i="14"/>
  <c r="C59" i="14"/>
  <c r="E59" i="14"/>
  <c r="F59" i="14"/>
  <c r="A60" i="14"/>
  <c r="B60" i="14"/>
  <c r="C60" i="14"/>
  <c r="E60" i="14"/>
  <c r="F60" i="14"/>
  <c r="A61" i="14"/>
  <c r="B61" i="14"/>
  <c r="C61" i="14"/>
  <c r="E61" i="14"/>
  <c r="F61" i="14"/>
  <c r="A62" i="14"/>
  <c r="B62" i="14"/>
  <c r="C62" i="14"/>
  <c r="E62" i="14"/>
  <c r="F62" i="14"/>
  <c r="B63" i="14"/>
  <c r="C63" i="14"/>
  <c r="E63" i="14"/>
  <c r="F63" i="14"/>
  <c r="A64" i="14"/>
  <c r="B64" i="14"/>
  <c r="C64" i="14"/>
  <c r="E64" i="14"/>
  <c r="F64" i="14"/>
  <c r="A65" i="14"/>
  <c r="B65" i="14"/>
  <c r="C65" i="14"/>
  <c r="E65" i="14"/>
  <c r="F65" i="14"/>
  <c r="A66" i="14"/>
  <c r="B66" i="14"/>
  <c r="C66" i="14"/>
  <c r="E66" i="14"/>
  <c r="F66" i="14"/>
  <c r="A67" i="14"/>
  <c r="B67" i="14"/>
  <c r="C67" i="14"/>
  <c r="E67" i="14"/>
  <c r="F67" i="14"/>
  <c r="A68" i="14"/>
  <c r="B68" i="14"/>
  <c r="C68" i="14"/>
  <c r="E68" i="14"/>
  <c r="F68" i="14"/>
  <c r="A69" i="14"/>
  <c r="B69" i="14"/>
  <c r="C69" i="14"/>
  <c r="E69" i="14"/>
  <c r="F69" i="14"/>
  <c r="A70" i="14"/>
  <c r="B70" i="14"/>
  <c r="C70" i="14"/>
  <c r="E70" i="14"/>
  <c r="F70" i="14"/>
  <c r="A71" i="14"/>
  <c r="B71" i="14"/>
  <c r="C71" i="14"/>
  <c r="E71" i="14"/>
  <c r="F71" i="14"/>
  <c r="A72" i="14"/>
  <c r="B72" i="14"/>
  <c r="C72" i="14"/>
  <c r="E72" i="14"/>
  <c r="F72" i="14"/>
  <c r="A73" i="14"/>
  <c r="B73" i="14"/>
  <c r="C73" i="14"/>
  <c r="E73" i="14"/>
  <c r="F73" i="14"/>
  <c r="A74" i="14"/>
  <c r="B74" i="14"/>
  <c r="C74" i="14"/>
  <c r="E74" i="14"/>
  <c r="F74" i="14"/>
  <c r="A75" i="14"/>
  <c r="B75" i="14"/>
  <c r="C75" i="14"/>
  <c r="E75" i="14"/>
  <c r="F75" i="14"/>
  <c r="A76" i="14"/>
  <c r="B76" i="14"/>
  <c r="C76" i="14"/>
  <c r="E76" i="14"/>
  <c r="F76" i="14"/>
  <c r="A77" i="14"/>
  <c r="B77" i="14"/>
  <c r="C77" i="14"/>
  <c r="E77" i="14"/>
  <c r="F77" i="14"/>
  <c r="A78" i="14"/>
  <c r="B78" i="14"/>
  <c r="C78" i="14"/>
  <c r="E78" i="14"/>
  <c r="F78" i="14"/>
  <c r="A79" i="14"/>
  <c r="B79" i="14"/>
  <c r="C79" i="14"/>
  <c r="E79" i="14"/>
  <c r="F79" i="14"/>
  <c r="A80" i="14"/>
  <c r="B80" i="14"/>
  <c r="C80" i="14"/>
  <c r="E80" i="14"/>
  <c r="F80" i="14"/>
  <c r="A81" i="14"/>
  <c r="B81" i="14"/>
  <c r="C81" i="14"/>
  <c r="E81" i="14"/>
  <c r="F81" i="14"/>
  <c r="A82" i="14"/>
  <c r="B82" i="14"/>
  <c r="C82" i="14"/>
  <c r="E82" i="14"/>
  <c r="F82" i="14"/>
  <c r="A83" i="14"/>
  <c r="B83" i="14"/>
  <c r="C83" i="14"/>
  <c r="E83" i="14"/>
  <c r="F83" i="14"/>
  <c r="A84" i="14"/>
  <c r="B84" i="14"/>
  <c r="C84" i="14"/>
  <c r="E84" i="14"/>
  <c r="F84" i="14"/>
  <c r="B85" i="14"/>
  <c r="C85" i="14"/>
  <c r="E85" i="14"/>
  <c r="F85" i="14"/>
  <c r="A86" i="14"/>
  <c r="B86" i="14"/>
  <c r="C86" i="14"/>
  <c r="E86" i="14"/>
  <c r="F86" i="14"/>
  <c r="A87" i="14"/>
  <c r="B87" i="14"/>
  <c r="C87" i="14"/>
  <c r="E87" i="14"/>
  <c r="F87" i="14"/>
  <c r="A88" i="14"/>
  <c r="B88" i="14"/>
  <c r="C88" i="14"/>
  <c r="E88" i="14"/>
  <c r="F88" i="14"/>
  <c r="B89" i="14"/>
  <c r="C89" i="14"/>
  <c r="E89" i="14"/>
  <c r="F89" i="14"/>
  <c r="A90" i="14"/>
  <c r="B90" i="14"/>
  <c r="C90" i="14"/>
  <c r="E90" i="14"/>
  <c r="F90" i="14"/>
  <c r="A91" i="14"/>
  <c r="B91" i="14"/>
  <c r="C91" i="14"/>
  <c r="E91" i="14"/>
  <c r="F91" i="14"/>
  <c r="A92" i="14"/>
  <c r="B92" i="14"/>
  <c r="C92" i="14"/>
  <c r="E92" i="14"/>
  <c r="F92" i="14"/>
  <c r="A93" i="14"/>
  <c r="B93" i="14"/>
  <c r="C93" i="14"/>
  <c r="E93" i="14"/>
  <c r="F93" i="14"/>
  <c r="A94" i="14"/>
  <c r="B94" i="14"/>
  <c r="C94" i="14"/>
  <c r="E94" i="14"/>
  <c r="F94" i="14"/>
  <c r="A95" i="14"/>
  <c r="B95" i="14"/>
  <c r="C95" i="14"/>
  <c r="E95" i="14"/>
  <c r="F95" i="14"/>
  <c r="A96" i="14"/>
  <c r="B96" i="14"/>
  <c r="C96" i="14"/>
  <c r="E96" i="14"/>
  <c r="F96" i="14"/>
  <c r="A97" i="14"/>
  <c r="B97" i="14"/>
  <c r="C97" i="14"/>
  <c r="E97" i="14"/>
  <c r="F97" i="14"/>
  <c r="A98" i="14"/>
  <c r="B98" i="14"/>
  <c r="C98" i="14"/>
  <c r="E98" i="14"/>
  <c r="F98" i="14"/>
  <c r="A99" i="14"/>
  <c r="B99" i="14"/>
  <c r="C99" i="14"/>
  <c r="E99" i="14"/>
  <c r="F99" i="14"/>
  <c r="A100" i="14"/>
  <c r="B100" i="14"/>
  <c r="C100" i="14"/>
  <c r="E100" i="14"/>
  <c r="F100" i="14"/>
  <c r="A101" i="14"/>
  <c r="B101" i="14"/>
  <c r="C101" i="14"/>
  <c r="E101" i="14"/>
  <c r="F101" i="14"/>
  <c r="A102" i="14"/>
  <c r="B102" i="14"/>
  <c r="C102" i="14"/>
  <c r="E102" i="14"/>
  <c r="F102" i="14"/>
  <c r="A103" i="14"/>
  <c r="B103" i="14"/>
  <c r="C103" i="14"/>
  <c r="E103" i="14"/>
  <c r="F103" i="14"/>
  <c r="A104" i="14"/>
  <c r="B104" i="14"/>
  <c r="C104" i="14"/>
  <c r="E104" i="14"/>
  <c r="F104" i="14"/>
  <c r="A105" i="14"/>
  <c r="B105" i="14"/>
  <c r="C105" i="14"/>
  <c r="E105" i="14"/>
  <c r="F105" i="14"/>
  <c r="A106" i="14"/>
  <c r="B106" i="14"/>
  <c r="C106" i="14"/>
  <c r="E106" i="14"/>
  <c r="F106" i="14"/>
  <c r="A107" i="14"/>
  <c r="B107" i="14"/>
  <c r="C107" i="14"/>
  <c r="E107" i="14"/>
  <c r="F107" i="14"/>
  <c r="A108" i="14"/>
  <c r="B108" i="14"/>
  <c r="C108" i="14"/>
  <c r="E108" i="14"/>
  <c r="F108" i="14"/>
  <c r="A109" i="14"/>
  <c r="B109" i="14"/>
  <c r="C109" i="14"/>
  <c r="E109" i="14"/>
  <c r="F109" i="14"/>
  <c r="A110" i="14"/>
  <c r="B110" i="14"/>
  <c r="C110" i="14"/>
  <c r="E110" i="14"/>
  <c r="F110" i="14"/>
  <c r="A111" i="14"/>
  <c r="B111" i="14"/>
  <c r="C111" i="14"/>
  <c r="E111" i="14"/>
  <c r="F111" i="14"/>
  <c r="A112" i="14"/>
  <c r="B112" i="14"/>
  <c r="C112" i="14"/>
  <c r="E112" i="14"/>
  <c r="F112" i="14"/>
  <c r="A113" i="14"/>
  <c r="B113" i="14"/>
  <c r="C113" i="14"/>
  <c r="E113" i="14"/>
  <c r="F113" i="14"/>
  <c r="A114" i="14"/>
  <c r="B114" i="14"/>
  <c r="C114" i="14"/>
  <c r="E114" i="14"/>
  <c r="F114" i="14"/>
  <c r="A115" i="14"/>
  <c r="B115" i="14"/>
  <c r="C115" i="14"/>
  <c r="E115" i="14"/>
  <c r="F115" i="14"/>
  <c r="A116" i="14"/>
  <c r="B116" i="14"/>
  <c r="C116" i="14"/>
  <c r="E116" i="14"/>
  <c r="F116" i="14"/>
  <c r="A117" i="14"/>
  <c r="B117" i="14"/>
  <c r="C117" i="14"/>
  <c r="E117" i="14"/>
  <c r="F117" i="14"/>
  <c r="A118" i="14"/>
  <c r="B118" i="14"/>
  <c r="C118" i="14"/>
  <c r="E118" i="14"/>
  <c r="F118" i="14"/>
  <c r="A119" i="14"/>
  <c r="B119" i="14"/>
  <c r="C119" i="14"/>
  <c r="E119" i="14"/>
  <c r="F119" i="14"/>
  <c r="A120" i="14"/>
  <c r="B120" i="14"/>
  <c r="C120" i="14"/>
  <c r="E120" i="14"/>
  <c r="F120" i="14"/>
  <c r="A121" i="14"/>
  <c r="B121" i="14"/>
  <c r="C121" i="14"/>
  <c r="E121" i="14"/>
  <c r="F121" i="14"/>
  <c r="A122" i="14"/>
  <c r="B122" i="14"/>
  <c r="C122" i="14"/>
  <c r="E122" i="14"/>
  <c r="F122" i="14"/>
  <c r="A123" i="14"/>
  <c r="B123" i="14"/>
  <c r="C123" i="14"/>
  <c r="E123" i="14"/>
  <c r="F123" i="14"/>
  <c r="B124" i="14"/>
  <c r="C124" i="14"/>
  <c r="E124" i="14"/>
  <c r="F124" i="14"/>
  <c r="A125" i="14"/>
  <c r="B125" i="14"/>
  <c r="C125" i="14"/>
  <c r="E125" i="14"/>
  <c r="F125" i="14"/>
  <c r="A126" i="14"/>
  <c r="B126" i="14"/>
  <c r="C126" i="14"/>
  <c r="E126" i="14"/>
  <c r="F126" i="14"/>
  <c r="A127" i="14"/>
  <c r="B127" i="14"/>
  <c r="C127" i="14"/>
  <c r="E127" i="14"/>
  <c r="F127" i="14"/>
  <c r="A128" i="14"/>
  <c r="B128" i="14"/>
  <c r="C128" i="14"/>
  <c r="E128" i="14"/>
  <c r="F128" i="14"/>
  <c r="A129" i="14"/>
  <c r="B129" i="14"/>
  <c r="C129" i="14"/>
  <c r="E129" i="14"/>
  <c r="F129" i="14"/>
  <c r="A130" i="14"/>
  <c r="B130" i="14"/>
  <c r="C130" i="14"/>
  <c r="E130" i="14"/>
  <c r="F130" i="14"/>
  <c r="A131" i="14"/>
  <c r="B131" i="14"/>
  <c r="C131" i="14"/>
  <c r="E131" i="14"/>
  <c r="F131" i="14"/>
  <c r="A132" i="14"/>
  <c r="B132" i="14"/>
  <c r="C132" i="14"/>
  <c r="E132" i="14"/>
  <c r="F132" i="14"/>
  <c r="A133" i="14"/>
  <c r="B133" i="14"/>
  <c r="C133" i="14"/>
  <c r="E133" i="14"/>
  <c r="F133" i="14"/>
  <c r="B134" i="14"/>
  <c r="C134" i="14"/>
  <c r="E134" i="14"/>
  <c r="F134" i="14"/>
  <c r="A135" i="14"/>
  <c r="B135" i="14"/>
  <c r="C135" i="14"/>
  <c r="E135" i="14"/>
  <c r="F135" i="14"/>
  <c r="A136" i="14"/>
  <c r="B136" i="14"/>
  <c r="C136" i="14"/>
  <c r="E136" i="14"/>
  <c r="F136" i="14"/>
  <c r="A137" i="14"/>
  <c r="B137" i="14"/>
  <c r="C137" i="14"/>
  <c r="E137" i="14"/>
  <c r="F137" i="14"/>
  <c r="A138" i="14"/>
  <c r="B138" i="14"/>
  <c r="C138" i="14"/>
  <c r="E138" i="14"/>
  <c r="F138" i="14"/>
  <c r="B139" i="14"/>
  <c r="C139" i="14"/>
  <c r="E139" i="14"/>
  <c r="F139" i="14"/>
  <c r="A140" i="14"/>
  <c r="B140" i="14"/>
  <c r="C140" i="14"/>
  <c r="E140" i="14"/>
  <c r="F140" i="14"/>
  <c r="A141" i="14"/>
  <c r="B141" i="14"/>
  <c r="C141" i="14"/>
  <c r="E141" i="14"/>
  <c r="F141" i="14"/>
  <c r="A142" i="14"/>
  <c r="B142" i="14"/>
  <c r="C142" i="14"/>
  <c r="E142" i="14"/>
  <c r="F142" i="14"/>
  <c r="A143" i="14"/>
  <c r="B143" i="14"/>
  <c r="C143" i="14"/>
  <c r="E143" i="14"/>
  <c r="F143" i="14"/>
  <c r="A144" i="14"/>
  <c r="B144" i="14"/>
  <c r="C144" i="14"/>
  <c r="E144" i="14"/>
  <c r="F144" i="14"/>
  <c r="A145" i="14"/>
  <c r="B145" i="14"/>
  <c r="C145" i="14"/>
  <c r="E145" i="14"/>
  <c r="F145" i="14"/>
  <c r="A146" i="14"/>
  <c r="B146" i="14"/>
  <c r="C146" i="14"/>
  <c r="E146" i="14"/>
  <c r="F146" i="14"/>
  <c r="A147" i="14"/>
  <c r="B147" i="14"/>
  <c r="C147" i="14"/>
  <c r="E147" i="14"/>
  <c r="F147" i="14"/>
  <c r="A148" i="14"/>
  <c r="B148" i="14"/>
  <c r="C148" i="14"/>
  <c r="E148" i="14"/>
  <c r="F148" i="14"/>
  <c r="A149" i="14"/>
  <c r="B149" i="14"/>
  <c r="C149" i="14"/>
  <c r="E149" i="14"/>
  <c r="F149" i="14"/>
  <c r="A150" i="14"/>
  <c r="B150" i="14"/>
  <c r="C150" i="14"/>
  <c r="E150" i="14"/>
  <c r="F150" i="14"/>
  <c r="A151" i="14"/>
  <c r="B151" i="14"/>
  <c r="C151" i="14"/>
  <c r="E151" i="14"/>
  <c r="F151" i="14"/>
  <c r="A152" i="14"/>
  <c r="B152" i="14"/>
  <c r="C152" i="14"/>
  <c r="E152" i="14"/>
  <c r="F152" i="14"/>
  <c r="A153" i="14"/>
  <c r="B153" i="14"/>
  <c r="C153" i="14"/>
  <c r="E153" i="14"/>
  <c r="F153" i="14"/>
  <c r="A154" i="14"/>
  <c r="B154" i="14"/>
  <c r="C154" i="14"/>
  <c r="E154" i="14"/>
  <c r="F154" i="14"/>
  <c r="A155" i="14"/>
  <c r="B155" i="14"/>
  <c r="C155" i="14"/>
  <c r="E155" i="14"/>
  <c r="F155" i="14"/>
  <c r="A156" i="14"/>
  <c r="B156" i="14"/>
  <c r="C156" i="14"/>
  <c r="E156" i="14"/>
  <c r="F156" i="14"/>
  <c r="A157" i="14"/>
  <c r="B157" i="14"/>
  <c r="C157" i="14"/>
  <c r="E157" i="14"/>
  <c r="F157" i="14"/>
  <c r="A158" i="14"/>
  <c r="B158" i="14"/>
  <c r="C158" i="14"/>
  <c r="E158" i="14"/>
  <c r="F158" i="14"/>
  <c r="A159" i="14"/>
  <c r="B159" i="14"/>
  <c r="C159" i="14"/>
  <c r="E159" i="14"/>
  <c r="F159" i="14"/>
  <c r="A160" i="14"/>
  <c r="B160" i="14"/>
  <c r="C160" i="14"/>
  <c r="E160" i="14"/>
  <c r="F160" i="14"/>
  <c r="A161" i="14"/>
  <c r="B161" i="14"/>
  <c r="C161" i="14"/>
  <c r="E161" i="14"/>
  <c r="F161" i="14"/>
  <c r="A162" i="14"/>
  <c r="B162" i="14"/>
  <c r="C162" i="14"/>
  <c r="E162" i="14"/>
  <c r="F162" i="14"/>
  <c r="A163" i="14"/>
  <c r="B163" i="14"/>
  <c r="C163" i="14"/>
  <c r="E163" i="14"/>
  <c r="F163" i="14"/>
  <c r="A164" i="14"/>
  <c r="B164" i="14"/>
  <c r="C164" i="14"/>
  <c r="E164" i="14"/>
  <c r="F164" i="14"/>
  <c r="A165" i="14"/>
  <c r="B165" i="14"/>
  <c r="C165" i="14"/>
  <c r="E165" i="14"/>
  <c r="F165" i="14"/>
  <c r="A166" i="14"/>
  <c r="B166" i="14"/>
  <c r="C166" i="14"/>
  <c r="E166" i="14"/>
  <c r="F166" i="14"/>
  <c r="A167" i="14"/>
  <c r="B167" i="14"/>
  <c r="C167" i="14"/>
  <c r="E167" i="14"/>
  <c r="F167" i="14"/>
  <c r="A168" i="14"/>
  <c r="B168" i="14"/>
  <c r="C168" i="14"/>
  <c r="E168" i="14"/>
  <c r="F168" i="14"/>
  <c r="A169" i="14"/>
  <c r="B169" i="14"/>
  <c r="C169" i="14"/>
  <c r="E169" i="14"/>
  <c r="F169" i="14"/>
  <c r="A170" i="14"/>
  <c r="B170" i="14"/>
  <c r="C170" i="14"/>
  <c r="E170" i="14"/>
  <c r="F170" i="14"/>
  <c r="A171" i="14"/>
  <c r="B171" i="14"/>
  <c r="C171" i="14"/>
  <c r="E171" i="14"/>
  <c r="F171" i="14"/>
  <c r="A172" i="14"/>
  <c r="B172" i="14"/>
  <c r="C172" i="14"/>
  <c r="E172" i="14"/>
  <c r="F172" i="14"/>
  <c r="A173" i="14"/>
  <c r="B173" i="14"/>
  <c r="C173" i="14"/>
  <c r="E173" i="14"/>
  <c r="F173" i="14"/>
  <c r="A174" i="14"/>
  <c r="B174" i="14"/>
  <c r="C174" i="14"/>
  <c r="E174" i="14"/>
  <c r="F174" i="14"/>
  <c r="A175" i="14"/>
  <c r="B175" i="14"/>
  <c r="C175" i="14"/>
  <c r="E175" i="14"/>
  <c r="F175" i="14"/>
  <c r="A176" i="14"/>
  <c r="B176" i="14"/>
  <c r="C176" i="14"/>
  <c r="E176" i="14"/>
  <c r="F176" i="14"/>
  <c r="B177" i="14"/>
  <c r="C177" i="14"/>
  <c r="E177" i="14"/>
  <c r="F177" i="14"/>
  <c r="A178" i="14"/>
  <c r="B178" i="14"/>
  <c r="C178" i="14"/>
  <c r="E178" i="14"/>
  <c r="F178" i="14"/>
  <c r="A179" i="14"/>
  <c r="B179" i="14"/>
  <c r="C179" i="14"/>
  <c r="E179" i="14"/>
  <c r="F179" i="14"/>
  <c r="A180" i="14"/>
  <c r="B180" i="14"/>
  <c r="C180" i="14"/>
  <c r="E180" i="14"/>
  <c r="F180" i="14"/>
  <c r="A181" i="14"/>
  <c r="B181" i="14"/>
  <c r="C181" i="14"/>
  <c r="E181" i="14"/>
  <c r="F181" i="14"/>
  <c r="A182" i="14"/>
  <c r="B182" i="14"/>
  <c r="C182" i="14"/>
  <c r="E182" i="14"/>
  <c r="F182" i="14"/>
  <c r="A183" i="14"/>
  <c r="B183" i="14"/>
  <c r="C183" i="14"/>
  <c r="E183" i="14"/>
  <c r="F183" i="14"/>
  <c r="A184" i="14"/>
  <c r="B184" i="14"/>
  <c r="C184" i="14"/>
  <c r="E184" i="14"/>
  <c r="F184" i="14"/>
  <c r="A185" i="14"/>
  <c r="B185" i="14"/>
  <c r="C185" i="14"/>
  <c r="E185" i="14"/>
  <c r="F185" i="14"/>
  <c r="A186" i="14"/>
  <c r="B186" i="14"/>
  <c r="C186" i="14"/>
  <c r="E186" i="14"/>
  <c r="F186" i="14"/>
  <c r="A187" i="14"/>
  <c r="B187" i="14"/>
  <c r="C187" i="14"/>
  <c r="E187" i="14"/>
  <c r="F187" i="14"/>
  <c r="A188" i="14"/>
  <c r="B188" i="14"/>
  <c r="C188" i="14"/>
  <c r="E188" i="14"/>
  <c r="F188" i="14"/>
  <c r="A189" i="14"/>
  <c r="B189" i="14"/>
  <c r="C189" i="14"/>
  <c r="E189" i="14"/>
  <c r="F189" i="14"/>
  <c r="A190" i="14"/>
  <c r="B190" i="14"/>
  <c r="C190" i="14"/>
  <c r="E190" i="14"/>
  <c r="F190" i="14"/>
  <c r="A191" i="14"/>
  <c r="B191" i="14"/>
  <c r="C191" i="14"/>
  <c r="E191" i="14"/>
  <c r="F191" i="14"/>
  <c r="A192" i="14"/>
  <c r="B192" i="14"/>
  <c r="C192" i="14"/>
  <c r="E192" i="14"/>
  <c r="F192" i="14"/>
  <c r="A193" i="14"/>
  <c r="B193" i="14"/>
  <c r="C193" i="14"/>
  <c r="E193" i="14"/>
  <c r="F193" i="14"/>
  <c r="A194" i="14"/>
  <c r="B194" i="14"/>
  <c r="C194" i="14"/>
  <c r="E194" i="14"/>
  <c r="F194" i="14"/>
  <c r="A195" i="14"/>
  <c r="B195" i="14"/>
  <c r="C195" i="14"/>
  <c r="E195" i="14"/>
  <c r="F195" i="14"/>
  <c r="A196" i="14"/>
  <c r="B196" i="14"/>
  <c r="C196" i="14"/>
  <c r="E196" i="14"/>
  <c r="F196" i="14"/>
  <c r="A197" i="14"/>
  <c r="B197" i="14"/>
  <c r="C197" i="14"/>
  <c r="E197" i="14"/>
  <c r="F197" i="14"/>
  <c r="A198" i="14"/>
  <c r="B198" i="14"/>
  <c r="C198" i="14"/>
  <c r="E198" i="14"/>
  <c r="F198" i="14"/>
  <c r="A199" i="14"/>
  <c r="B199" i="14"/>
  <c r="C199" i="14"/>
  <c r="E199" i="14"/>
  <c r="F199" i="14"/>
  <c r="A200" i="14"/>
  <c r="B200" i="14"/>
  <c r="C200" i="14"/>
  <c r="E200" i="14"/>
  <c r="F200" i="14"/>
  <c r="A201" i="14"/>
  <c r="B201" i="14"/>
  <c r="C201" i="14"/>
  <c r="E201" i="14"/>
  <c r="F201" i="14"/>
  <c r="A202" i="14"/>
  <c r="B202" i="14"/>
  <c r="C202" i="14"/>
  <c r="E202" i="14"/>
  <c r="F202" i="14"/>
  <c r="A203" i="14"/>
  <c r="B203" i="14"/>
  <c r="C203" i="14"/>
  <c r="E203" i="14"/>
  <c r="F203" i="14"/>
  <c r="A204" i="14"/>
  <c r="B204" i="14"/>
  <c r="C204" i="14"/>
  <c r="E204" i="14"/>
  <c r="F204" i="14"/>
  <c r="A205" i="14"/>
  <c r="B205" i="14"/>
  <c r="C205" i="14"/>
  <c r="E205" i="14"/>
  <c r="F205" i="14"/>
  <c r="A206" i="14"/>
  <c r="B206" i="14"/>
  <c r="C206" i="14"/>
  <c r="E206" i="14"/>
  <c r="F206" i="14"/>
  <c r="A207" i="14"/>
  <c r="B207" i="14"/>
  <c r="C207" i="14"/>
  <c r="E207" i="14"/>
  <c r="F207" i="14"/>
  <c r="A208" i="14"/>
  <c r="B208" i="14"/>
  <c r="C208" i="14"/>
  <c r="E208" i="14"/>
  <c r="F208" i="14"/>
  <c r="A209" i="14"/>
  <c r="B209" i="14"/>
  <c r="C209" i="14"/>
  <c r="E209" i="14"/>
  <c r="F209" i="14"/>
  <c r="A210" i="14"/>
  <c r="B210" i="14"/>
  <c r="C210" i="14"/>
  <c r="E210" i="14"/>
  <c r="F210" i="14"/>
  <c r="A211" i="14"/>
  <c r="B211" i="14"/>
  <c r="C211" i="14"/>
  <c r="E211" i="14"/>
  <c r="F211" i="14"/>
  <c r="A212" i="14"/>
  <c r="B212" i="14"/>
  <c r="C212" i="14"/>
  <c r="E212" i="14"/>
  <c r="F212" i="14"/>
  <c r="A213" i="14"/>
  <c r="B213" i="14"/>
  <c r="C213" i="14"/>
  <c r="E213" i="14"/>
  <c r="F213" i="14"/>
  <c r="A214" i="14"/>
  <c r="B214" i="14"/>
  <c r="C214" i="14"/>
  <c r="E214" i="14"/>
  <c r="F214" i="14"/>
  <c r="A215" i="14"/>
  <c r="B215" i="14"/>
  <c r="C215" i="14"/>
  <c r="E215" i="14"/>
  <c r="F215" i="14"/>
  <c r="A216" i="14"/>
  <c r="B216" i="14"/>
  <c r="C216" i="14"/>
  <c r="E216" i="14"/>
  <c r="F216" i="14"/>
  <c r="A217" i="14"/>
  <c r="B217" i="14"/>
  <c r="C217" i="14"/>
  <c r="E217" i="14"/>
  <c r="F217" i="14"/>
  <c r="A218" i="14"/>
  <c r="B218" i="14"/>
  <c r="C218" i="14"/>
  <c r="E218" i="14"/>
  <c r="F218" i="14"/>
  <c r="A219" i="14"/>
  <c r="B219" i="14"/>
  <c r="C219" i="14"/>
  <c r="E219" i="14"/>
  <c r="F219" i="14"/>
  <c r="A220" i="14"/>
  <c r="B220" i="14"/>
  <c r="C220" i="14"/>
  <c r="E220" i="14"/>
  <c r="F220" i="14"/>
  <c r="A221" i="14"/>
  <c r="B221" i="14"/>
  <c r="C221" i="14"/>
  <c r="E221" i="14"/>
  <c r="F221" i="14"/>
  <c r="A222" i="14"/>
  <c r="B222" i="14"/>
  <c r="C222" i="14"/>
  <c r="E222" i="14"/>
  <c r="F222" i="14"/>
  <c r="A223" i="14"/>
  <c r="B223" i="14"/>
  <c r="C223" i="14"/>
  <c r="E223" i="14"/>
  <c r="F223" i="14"/>
  <c r="A224" i="14"/>
  <c r="B224" i="14"/>
  <c r="C224" i="14"/>
  <c r="E224" i="14"/>
  <c r="F224" i="14"/>
  <c r="A225" i="14"/>
  <c r="B225" i="14"/>
  <c r="C225" i="14"/>
  <c r="E225" i="14"/>
  <c r="F225" i="14"/>
  <c r="A226" i="14"/>
  <c r="B226" i="14"/>
  <c r="C226" i="14"/>
  <c r="E226" i="14"/>
  <c r="F226" i="14"/>
  <c r="A227" i="14"/>
  <c r="B227" i="14"/>
  <c r="C227" i="14"/>
  <c r="E227" i="14"/>
  <c r="F227" i="14"/>
  <c r="A228" i="14"/>
  <c r="B228" i="14"/>
  <c r="C228" i="14"/>
  <c r="E228" i="14"/>
  <c r="F228" i="14"/>
  <c r="A229" i="14"/>
  <c r="B229" i="14"/>
  <c r="C229" i="14"/>
  <c r="E229" i="14"/>
  <c r="F229" i="14"/>
  <c r="A230" i="14"/>
  <c r="B230" i="14"/>
  <c r="C230" i="14"/>
  <c r="E230" i="14"/>
  <c r="F230" i="14"/>
  <c r="A231" i="14"/>
  <c r="B231" i="14"/>
  <c r="C231" i="14"/>
  <c r="E231" i="14"/>
  <c r="F231" i="14"/>
  <c r="A232" i="14"/>
  <c r="B232" i="14"/>
  <c r="C232" i="14"/>
  <c r="E232" i="14"/>
  <c r="F232" i="14"/>
  <c r="A233" i="14"/>
  <c r="B233" i="14"/>
  <c r="C233" i="14"/>
  <c r="E233" i="14"/>
  <c r="F233" i="14"/>
  <c r="A234" i="14"/>
  <c r="B234" i="14"/>
  <c r="C234" i="14"/>
  <c r="E234" i="14"/>
  <c r="F234" i="14"/>
  <c r="A235" i="14"/>
  <c r="B235" i="14"/>
  <c r="C235" i="14"/>
  <c r="E235" i="14"/>
  <c r="F235" i="14"/>
  <c r="A236" i="14"/>
  <c r="B236" i="14"/>
  <c r="C236" i="14"/>
  <c r="E236" i="14"/>
  <c r="F236" i="14"/>
  <c r="A237" i="14"/>
  <c r="B237" i="14"/>
  <c r="C237" i="14"/>
  <c r="E237" i="14"/>
  <c r="F237" i="14"/>
  <c r="A238" i="14"/>
  <c r="B238" i="14"/>
  <c r="C238" i="14"/>
  <c r="E238" i="14"/>
  <c r="F238" i="14"/>
  <c r="A239" i="14"/>
  <c r="B239" i="14"/>
  <c r="C239" i="14"/>
  <c r="E239" i="14"/>
  <c r="F239" i="14"/>
  <c r="A240" i="14"/>
  <c r="B240" i="14"/>
  <c r="C240" i="14"/>
  <c r="E240" i="14"/>
  <c r="F240" i="14"/>
  <c r="A241" i="14"/>
  <c r="B241" i="14"/>
  <c r="C241" i="14"/>
  <c r="E241" i="14"/>
  <c r="F241" i="14"/>
  <c r="A242" i="14"/>
  <c r="B242" i="14"/>
  <c r="C242" i="14"/>
  <c r="E242" i="14"/>
  <c r="F242" i="14"/>
  <c r="A243" i="14"/>
  <c r="B243" i="14"/>
  <c r="C243" i="14"/>
  <c r="E243" i="14"/>
  <c r="F243" i="14"/>
  <c r="A244" i="14"/>
  <c r="B244" i="14"/>
  <c r="C244" i="14"/>
  <c r="E244" i="14"/>
  <c r="F244" i="14"/>
  <c r="A245" i="14"/>
  <c r="B245" i="14"/>
  <c r="C245" i="14"/>
  <c r="E245" i="14"/>
  <c r="F245" i="14"/>
  <c r="A246" i="14"/>
  <c r="B246" i="14"/>
  <c r="C246" i="14"/>
  <c r="E246" i="14"/>
  <c r="F246" i="14"/>
  <c r="A247" i="14"/>
  <c r="B247" i="14"/>
  <c r="C247" i="14"/>
  <c r="E247" i="14"/>
  <c r="F247" i="14"/>
  <c r="A248" i="14"/>
  <c r="B248" i="14"/>
  <c r="C248" i="14"/>
  <c r="E248" i="14"/>
  <c r="F248" i="14"/>
  <c r="A249" i="14"/>
  <c r="B249" i="14"/>
  <c r="C249" i="14"/>
  <c r="E249" i="14"/>
  <c r="F249" i="14"/>
  <c r="A250" i="14"/>
  <c r="B250" i="14"/>
  <c r="C250" i="14"/>
  <c r="E250" i="14"/>
  <c r="F250" i="14"/>
  <c r="A251" i="14"/>
  <c r="B251" i="14"/>
  <c r="C251" i="14"/>
  <c r="E251" i="14"/>
  <c r="F251" i="14"/>
  <c r="A252" i="14"/>
  <c r="B252" i="14"/>
  <c r="C252" i="14"/>
  <c r="E252" i="14"/>
  <c r="F252" i="14"/>
  <c r="A253" i="14"/>
  <c r="B253" i="14"/>
  <c r="C253" i="14"/>
  <c r="E253" i="14"/>
  <c r="F253" i="14"/>
  <c r="A254" i="14"/>
  <c r="B254" i="14"/>
  <c r="C254" i="14"/>
  <c r="E254" i="14"/>
  <c r="F254" i="14"/>
  <c r="A255" i="14"/>
  <c r="B255" i="14"/>
  <c r="C255" i="14"/>
  <c r="E255" i="14"/>
  <c r="F255" i="14"/>
  <c r="A256" i="14"/>
  <c r="B256" i="14"/>
  <c r="C256" i="14"/>
  <c r="E256" i="14"/>
  <c r="F256" i="14"/>
  <c r="A257" i="14"/>
  <c r="B257" i="14"/>
  <c r="C257" i="14"/>
  <c r="E257" i="14"/>
  <c r="F257" i="14"/>
  <c r="A258" i="14"/>
  <c r="B258" i="14"/>
  <c r="C258" i="14"/>
  <c r="E258" i="14"/>
  <c r="F258" i="14"/>
  <c r="A259" i="14"/>
  <c r="B259" i="14"/>
  <c r="C259" i="14"/>
  <c r="E259" i="14"/>
  <c r="F259" i="14"/>
  <c r="A260" i="14"/>
  <c r="B260" i="14"/>
  <c r="C260" i="14"/>
  <c r="E260" i="14"/>
  <c r="F260" i="14"/>
  <c r="A261" i="14"/>
  <c r="B261" i="14"/>
  <c r="C261" i="14"/>
  <c r="E261" i="14"/>
  <c r="F261" i="14"/>
  <c r="A262" i="14"/>
  <c r="B262" i="14"/>
  <c r="C262" i="14"/>
  <c r="E262" i="14"/>
  <c r="F262" i="14"/>
  <c r="A263" i="14"/>
  <c r="B263" i="14"/>
  <c r="C263" i="14"/>
  <c r="E263" i="14"/>
  <c r="F263" i="14"/>
  <c r="A264" i="14"/>
  <c r="B264" i="14"/>
  <c r="C264" i="14"/>
  <c r="E264" i="14"/>
  <c r="F264" i="14"/>
  <c r="A265" i="14"/>
  <c r="B265" i="14"/>
  <c r="C265" i="14"/>
  <c r="E265" i="14"/>
  <c r="F265" i="14"/>
  <c r="A266" i="14"/>
  <c r="B266" i="14"/>
  <c r="C266" i="14"/>
  <c r="E266" i="14"/>
  <c r="F266" i="14"/>
  <c r="A267" i="14"/>
  <c r="B267" i="14"/>
  <c r="C267" i="14"/>
  <c r="E267" i="14"/>
  <c r="F267" i="14"/>
  <c r="A268" i="14"/>
  <c r="B268" i="14"/>
  <c r="C268" i="14"/>
  <c r="E268" i="14"/>
  <c r="F268" i="14"/>
  <c r="A269" i="14"/>
  <c r="B269" i="14"/>
  <c r="C269" i="14"/>
  <c r="E269" i="14"/>
  <c r="F269" i="14"/>
  <c r="A270" i="14"/>
  <c r="B270" i="14"/>
  <c r="C270" i="14"/>
  <c r="E270" i="14"/>
  <c r="F270" i="14"/>
  <c r="A271" i="14"/>
  <c r="B271" i="14"/>
  <c r="C271" i="14"/>
  <c r="E271" i="14"/>
  <c r="F271" i="14"/>
  <c r="A272" i="14"/>
  <c r="B272" i="14"/>
  <c r="C272" i="14"/>
  <c r="E272" i="14"/>
  <c r="F272" i="14"/>
  <c r="A273" i="14"/>
  <c r="B273" i="14"/>
  <c r="C273" i="14"/>
  <c r="E273" i="14"/>
  <c r="F273" i="14"/>
  <c r="A274" i="14"/>
  <c r="B274" i="14"/>
  <c r="C274" i="14"/>
  <c r="E274" i="14"/>
  <c r="F274" i="14"/>
  <c r="A275" i="14"/>
  <c r="B275" i="14"/>
  <c r="C275" i="14"/>
  <c r="E275" i="14"/>
  <c r="F275" i="14"/>
  <c r="A276" i="14"/>
  <c r="B276" i="14"/>
  <c r="C276" i="14"/>
  <c r="E276" i="14"/>
  <c r="F276" i="14"/>
  <c r="A277" i="14"/>
  <c r="B277" i="14"/>
  <c r="C277" i="14"/>
  <c r="E277" i="14"/>
  <c r="F277" i="14"/>
  <c r="A278" i="14"/>
  <c r="B278" i="14"/>
  <c r="C278" i="14"/>
  <c r="E278" i="14"/>
  <c r="F278" i="14"/>
  <c r="A279" i="14"/>
  <c r="B279" i="14"/>
  <c r="C279" i="14"/>
  <c r="E279" i="14"/>
  <c r="F279" i="14"/>
  <c r="A280" i="14"/>
  <c r="B280" i="14"/>
  <c r="C280" i="14"/>
  <c r="E280" i="14"/>
  <c r="F280" i="14"/>
  <c r="A281" i="14"/>
  <c r="B281" i="14"/>
  <c r="C281" i="14"/>
  <c r="E281" i="14"/>
  <c r="F281" i="14"/>
  <c r="A282" i="14"/>
  <c r="B282" i="14"/>
  <c r="C282" i="14"/>
  <c r="E282" i="14"/>
  <c r="F282" i="14"/>
  <c r="A283" i="14"/>
  <c r="B283" i="14"/>
  <c r="C283" i="14"/>
  <c r="E283" i="14"/>
  <c r="F283" i="14"/>
  <c r="A284" i="14"/>
  <c r="B284" i="14"/>
  <c r="C284" i="14"/>
  <c r="E284" i="14"/>
  <c r="F284" i="14"/>
  <c r="A285" i="14"/>
  <c r="B285" i="14"/>
  <c r="C285" i="14"/>
  <c r="E285" i="14"/>
  <c r="F285" i="14"/>
  <c r="A286" i="14"/>
  <c r="B286" i="14"/>
  <c r="C286" i="14"/>
  <c r="E286" i="14"/>
  <c r="F286" i="14"/>
  <c r="A287" i="14"/>
  <c r="B287" i="14"/>
  <c r="C287" i="14"/>
  <c r="E287" i="14"/>
  <c r="F287" i="14"/>
  <c r="A288" i="14"/>
  <c r="B288" i="14"/>
  <c r="C288" i="14"/>
  <c r="E288" i="14"/>
  <c r="F288" i="14"/>
  <c r="A289" i="14"/>
  <c r="B289" i="14"/>
  <c r="C289" i="14"/>
  <c r="E289" i="14"/>
  <c r="F289" i="14"/>
  <c r="A290" i="14"/>
  <c r="B290" i="14"/>
  <c r="C290" i="14"/>
  <c r="E290" i="14"/>
  <c r="F290" i="14"/>
  <c r="A291" i="14"/>
  <c r="B291" i="14"/>
  <c r="C291" i="14"/>
  <c r="E291" i="14"/>
  <c r="F291" i="14"/>
  <c r="A292" i="14"/>
  <c r="B292" i="14"/>
  <c r="C292" i="14"/>
  <c r="E292" i="14"/>
  <c r="F292" i="14"/>
  <c r="A293" i="14"/>
  <c r="B293" i="14"/>
  <c r="C293" i="14"/>
  <c r="E293" i="14"/>
  <c r="F293" i="14"/>
  <c r="A294" i="14"/>
  <c r="B294" i="14"/>
  <c r="C294" i="14"/>
  <c r="E294" i="14"/>
  <c r="F294" i="14"/>
  <c r="A295" i="14"/>
  <c r="B295" i="14"/>
  <c r="C295" i="14"/>
  <c r="E295" i="14"/>
  <c r="F295" i="14"/>
  <c r="A296" i="14"/>
  <c r="B296" i="14"/>
  <c r="C296" i="14"/>
  <c r="E296" i="14"/>
  <c r="F296" i="14"/>
  <c r="A297" i="14"/>
  <c r="B297" i="14"/>
  <c r="C297" i="14"/>
  <c r="E297" i="14"/>
  <c r="F297" i="14"/>
  <c r="A298" i="14"/>
  <c r="B298" i="14"/>
  <c r="C298" i="14"/>
  <c r="E298" i="14"/>
  <c r="F298" i="14"/>
  <c r="A299" i="14"/>
  <c r="B299" i="14"/>
  <c r="C299" i="14"/>
  <c r="E299" i="14"/>
  <c r="F299" i="14"/>
  <c r="A300" i="14"/>
  <c r="B300" i="14"/>
  <c r="C300" i="14"/>
  <c r="E300" i="14"/>
  <c r="F300" i="14"/>
  <c r="A301" i="14"/>
  <c r="B301" i="14"/>
  <c r="C301" i="14"/>
  <c r="E301" i="14"/>
  <c r="F301" i="14"/>
  <c r="A302" i="14"/>
  <c r="B302" i="14"/>
  <c r="C302" i="14"/>
  <c r="E302" i="14"/>
  <c r="F302" i="14"/>
  <c r="A303" i="14"/>
  <c r="B303" i="14"/>
  <c r="C303" i="14"/>
  <c r="E303" i="14"/>
  <c r="F303" i="14"/>
  <c r="A304" i="14"/>
  <c r="B304" i="14"/>
  <c r="C304" i="14"/>
  <c r="E304" i="14"/>
  <c r="F304" i="14"/>
  <c r="A305" i="14"/>
  <c r="B305" i="14"/>
  <c r="C305" i="14"/>
  <c r="E305" i="14"/>
  <c r="F305" i="14"/>
  <c r="A306" i="14"/>
  <c r="B306" i="14"/>
  <c r="C306" i="14"/>
  <c r="E306" i="14"/>
  <c r="F306" i="14"/>
  <c r="A307" i="14"/>
  <c r="B307" i="14"/>
  <c r="C307" i="14"/>
  <c r="E307" i="14"/>
  <c r="F307" i="14"/>
  <c r="A308" i="14"/>
  <c r="B308" i="14"/>
  <c r="C308" i="14"/>
  <c r="E308" i="14"/>
  <c r="F308" i="14"/>
  <c r="A309" i="14"/>
  <c r="B309" i="14"/>
  <c r="C309" i="14"/>
  <c r="E309" i="14"/>
  <c r="F309" i="14"/>
  <c r="A310" i="14"/>
  <c r="B310" i="14"/>
  <c r="C310" i="14"/>
  <c r="E310" i="14"/>
  <c r="F310" i="14"/>
  <c r="A311" i="14"/>
  <c r="B311" i="14"/>
  <c r="C311" i="14"/>
  <c r="E311" i="14"/>
  <c r="F311" i="14"/>
  <c r="A312" i="14"/>
  <c r="B312" i="14"/>
  <c r="C312" i="14"/>
  <c r="E312" i="14"/>
  <c r="F312" i="14"/>
  <c r="A313" i="14"/>
  <c r="B313" i="14"/>
  <c r="C313" i="14"/>
  <c r="E313" i="14"/>
  <c r="F313" i="14"/>
  <c r="A314" i="14"/>
  <c r="B314" i="14"/>
  <c r="C314" i="14"/>
  <c r="E314" i="14"/>
  <c r="F314" i="14"/>
  <c r="A315" i="14"/>
  <c r="B315" i="14"/>
  <c r="C315" i="14"/>
  <c r="E315" i="14"/>
  <c r="F315" i="14"/>
  <c r="A316" i="14"/>
  <c r="B316" i="14"/>
  <c r="C316" i="14"/>
  <c r="E316" i="14"/>
  <c r="F316" i="14"/>
  <c r="A317" i="14"/>
  <c r="B317" i="14"/>
  <c r="C317" i="14"/>
  <c r="E317" i="14"/>
  <c r="F317" i="14"/>
  <c r="A318" i="14"/>
  <c r="B318" i="14"/>
  <c r="C318" i="14"/>
  <c r="E318" i="14"/>
  <c r="F318" i="14"/>
  <c r="A319" i="14"/>
  <c r="B319" i="14"/>
  <c r="C319" i="14"/>
  <c r="E319" i="14"/>
  <c r="F319" i="14"/>
  <c r="A320" i="14"/>
  <c r="B320" i="14"/>
  <c r="C320" i="14"/>
  <c r="E320" i="14"/>
  <c r="F320" i="14"/>
  <c r="A321" i="14"/>
  <c r="B321" i="14"/>
  <c r="C321" i="14"/>
  <c r="E321" i="14"/>
  <c r="F321" i="14"/>
  <c r="A322" i="14"/>
  <c r="B322" i="14"/>
  <c r="C322" i="14"/>
  <c r="E322" i="14"/>
  <c r="F322" i="14"/>
  <c r="A323" i="14"/>
  <c r="B323" i="14"/>
  <c r="C323" i="14"/>
  <c r="E323" i="14"/>
  <c r="F323" i="14"/>
  <c r="A324" i="14"/>
  <c r="B324" i="14"/>
  <c r="C324" i="14"/>
  <c r="E324" i="14"/>
  <c r="F324" i="14"/>
  <c r="A325" i="14"/>
  <c r="B325" i="14"/>
  <c r="C325" i="14"/>
  <c r="E325" i="14"/>
  <c r="F325" i="14"/>
  <c r="A326" i="14"/>
  <c r="B326" i="14"/>
  <c r="C326" i="14"/>
  <c r="E326" i="14"/>
  <c r="F326" i="14"/>
  <c r="A327" i="14"/>
  <c r="B327" i="14"/>
  <c r="C327" i="14"/>
  <c r="E327" i="14"/>
  <c r="F327" i="14"/>
  <c r="A328" i="14"/>
  <c r="B328" i="14"/>
  <c r="C328" i="14"/>
  <c r="E328" i="14"/>
  <c r="F328" i="14"/>
  <c r="A329" i="14"/>
  <c r="B329" i="14"/>
  <c r="C329" i="14"/>
  <c r="E329" i="14"/>
  <c r="F329" i="14"/>
  <c r="A330" i="14"/>
  <c r="B330" i="14"/>
  <c r="C330" i="14"/>
  <c r="E330" i="14"/>
  <c r="F330" i="14"/>
  <c r="A331" i="14"/>
  <c r="B331" i="14"/>
  <c r="C331" i="14"/>
  <c r="E331" i="14"/>
  <c r="F331" i="14"/>
  <c r="A332" i="14"/>
  <c r="B332" i="14"/>
  <c r="C332" i="14"/>
  <c r="E332" i="14"/>
  <c r="F332" i="14"/>
  <c r="A333" i="14"/>
  <c r="B333" i="14"/>
  <c r="C333" i="14"/>
  <c r="E333" i="14"/>
  <c r="F333" i="14"/>
  <c r="A334" i="14"/>
  <c r="B334" i="14"/>
  <c r="C334" i="14"/>
  <c r="E334" i="14"/>
  <c r="F334" i="14"/>
  <c r="A335" i="14"/>
  <c r="B335" i="14"/>
  <c r="C335" i="14"/>
  <c r="E335" i="14"/>
  <c r="F335" i="14"/>
  <c r="A336" i="14"/>
  <c r="B336" i="14"/>
  <c r="C336" i="14"/>
  <c r="E336" i="14"/>
  <c r="F336" i="14"/>
  <c r="A337" i="14"/>
  <c r="B337" i="14"/>
  <c r="C337" i="14"/>
  <c r="E337" i="14"/>
  <c r="F337" i="14"/>
  <c r="A338" i="14"/>
  <c r="B338" i="14"/>
  <c r="C338" i="14"/>
  <c r="E338" i="14"/>
  <c r="F338" i="14"/>
  <c r="A339" i="14"/>
  <c r="B339" i="14"/>
  <c r="C339" i="14"/>
  <c r="E339" i="14"/>
  <c r="F339" i="14"/>
  <c r="A340" i="14"/>
  <c r="B340" i="14"/>
  <c r="C340" i="14"/>
  <c r="E340" i="14"/>
  <c r="F340" i="14"/>
  <c r="A341" i="14"/>
  <c r="B341" i="14"/>
  <c r="C341" i="14"/>
  <c r="E341" i="14"/>
  <c r="F341" i="14"/>
  <c r="A342" i="14"/>
  <c r="B342" i="14"/>
  <c r="C342" i="14"/>
  <c r="E342" i="14"/>
  <c r="F342" i="14"/>
  <c r="A343" i="14"/>
  <c r="B343" i="14"/>
  <c r="C343" i="14"/>
  <c r="E343" i="14"/>
  <c r="F343" i="14"/>
  <c r="A344" i="14"/>
  <c r="B344" i="14"/>
  <c r="C344" i="14"/>
  <c r="E344" i="14"/>
  <c r="F344" i="14"/>
  <c r="A345" i="14"/>
  <c r="B345" i="14"/>
  <c r="C345" i="14"/>
  <c r="E345" i="14"/>
  <c r="F345" i="14"/>
  <c r="A346" i="14"/>
  <c r="B346" i="14"/>
  <c r="C346" i="14"/>
  <c r="E346" i="14"/>
  <c r="F346" i="14"/>
  <c r="A347" i="14"/>
  <c r="B347" i="14"/>
  <c r="C347" i="14"/>
  <c r="E347" i="14"/>
  <c r="F347" i="14"/>
  <c r="A348" i="14"/>
  <c r="B348" i="14"/>
  <c r="C348" i="14"/>
  <c r="E348" i="14"/>
  <c r="F348" i="14"/>
  <c r="A349" i="14"/>
  <c r="B349" i="14"/>
  <c r="C349" i="14"/>
  <c r="E349" i="14"/>
  <c r="F349" i="14"/>
  <c r="A350" i="14"/>
  <c r="B350" i="14"/>
  <c r="C350" i="14"/>
  <c r="E350" i="14"/>
  <c r="F350" i="14"/>
  <c r="A351" i="14"/>
  <c r="B351" i="14"/>
  <c r="C351" i="14"/>
  <c r="E351" i="14"/>
  <c r="F351" i="14"/>
  <c r="A352" i="14"/>
  <c r="B352" i="14"/>
  <c r="C352" i="14"/>
  <c r="E352" i="14"/>
  <c r="F352" i="14"/>
  <c r="A353" i="14"/>
  <c r="B353" i="14"/>
  <c r="C353" i="14"/>
  <c r="E353" i="14"/>
  <c r="F353" i="14"/>
  <c r="A354" i="14"/>
  <c r="B354" i="14"/>
  <c r="C354" i="14"/>
  <c r="E354" i="14"/>
  <c r="F354" i="14"/>
  <c r="A355" i="14"/>
  <c r="B355" i="14"/>
  <c r="C355" i="14"/>
  <c r="E355" i="14"/>
  <c r="F355" i="14"/>
  <c r="A356" i="14"/>
  <c r="B356" i="14"/>
  <c r="C356" i="14"/>
  <c r="E356" i="14"/>
  <c r="F356" i="14"/>
  <c r="A357" i="14"/>
  <c r="B357" i="14"/>
  <c r="C357" i="14"/>
  <c r="E357" i="14"/>
  <c r="F357" i="14"/>
  <c r="A358" i="14"/>
  <c r="B358" i="14"/>
  <c r="C358" i="14"/>
  <c r="E358" i="14"/>
  <c r="F358" i="14"/>
  <c r="A359" i="14"/>
  <c r="B359" i="14"/>
  <c r="C359" i="14"/>
  <c r="E359" i="14"/>
  <c r="F359" i="14"/>
  <c r="A360" i="14"/>
  <c r="B360" i="14"/>
  <c r="C360" i="14"/>
  <c r="E360" i="14"/>
  <c r="F360" i="14"/>
  <c r="A361" i="14"/>
  <c r="B361" i="14"/>
  <c r="C361" i="14"/>
  <c r="E361" i="14"/>
  <c r="F361" i="14"/>
  <c r="A362" i="14"/>
  <c r="B362" i="14"/>
  <c r="C362" i="14"/>
  <c r="E362" i="14"/>
  <c r="F362" i="14"/>
  <c r="A363" i="14"/>
  <c r="B363" i="14"/>
  <c r="C363" i="14"/>
  <c r="E363" i="14"/>
  <c r="F363" i="14"/>
  <c r="A364" i="14"/>
  <c r="B364" i="14"/>
  <c r="C364" i="14"/>
  <c r="E364" i="14"/>
  <c r="F364" i="14"/>
  <c r="A365" i="14"/>
  <c r="B365" i="14"/>
  <c r="C365" i="14"/>
  <c r="E365" i="14"/>
  <c r="F365" i="14"/>
  <c r="A366" i="14"/>
  <c r="B366" i="14"/>
  <c r="C366" i="14"/>
  <c r="E366" i="14"/>
  <c r="F366" i="14"/>
  <c r="A367" i="14"/>
  <c r="B367" i="14"/>
  <c r="C367" i="14"/>
  <c r="E367" i="14"/>
  <c r="F367" i="14"/>
  <c r="A368" i="14"/>
  <c r="B368" i="14"/>
  <c r="C368" i="14"/>
  <c r="E368" i="14"/>
  <c r="F368" i="14"/>
  <c r="A369" i="14"/>
  <c r="B369" i="14"/>
  <c r="C369" i="14"/>
  <c r="E369" i="14"/>
  <c r="F369" i="14"/>
  <c r="A370" i="14"/>
  <c r="B370" i="14"/>
  <c r="C370" i="14"/>
  <c r="E370" i="14"/>
  <c r="F370" i="14"/>
  <c r="A371" i="14"/>
  <c r="B371" i="14"/>
  <c r="C371" i="14"/>
  <c r="E371" i="14"/>
  <c r="F371" i="14"/>
  <c r="A372" i="14"/>
  <c r="B372" i="14"/>
  <c r="C372" i="14"/>
  <c r="E372" i="14"/>
  <c r="F372" i="14"/>
  <c r="A373" i="14"/>
  <c r="B373" i="14"/>
  <c r="C373" i="14"/>
  <c r="E373" i="14"/>
  <c r="F373" i="14"/>
  <c r="A374" i="14"/>
  <c r="B374" i="14"/>
  <c r="C374" i="14"/>
  <c r="E374" i="14"/>
  <c r="F374" i="14"/>
  <c r="A375" i="14"/>
  <c r="B375" i="14"/>
  <c r="C375" i="14"/>
  <c r="E375" i="14"/>
  <c r="F375" i="14"/>
  <c r="A376" i="14"/>
  <c r="B376" i="14"/>
  <c r="C376" i="14"/>
  <c r="E376" i="14"/>
  <c r="F376" i="14"/>
  <c r="A377" i="14"/>
  <c r="B377" i="14"/>
  <c r="C377" i="14"/>
  <c r="E377" i="14"/>
  <c r="F377" i="14"/>
  <c r="A378" i="14"/>
  <c r="B378" i="14"/>
  <c r="C378" i="14"/>
  <c r="E378" i="14"/>
  <c r="F378" i="14"/>
  <c r="A379" i="14"/>
  <c r="B379" i="14"/>
  <c r="C379" i="14"/>
  <c r="E379" i="14"/>
  <c r="F379" i="14"/>
  <c r="A380" i="14"/>
  <c r="B380" i="14"/>
  <c r="C380" i="14"/>
  <c r="E380" i="14"/>
  <c r="F380" i="14"/>
  <c r="A381" i="14"/>
  <c r="B381" i="14"/>
  <c r="C381" i="14"/>
  <c r="E381" i="14"/>
  <c r="F381" i="14"/>
  <c r="A382" i="14"/>
  <c r="B382" i="14"/>
  <c r="C382" i="14"/>
  <c r="E382" i="14"/>
  <c r="F382" i="14"/>
  <c r="A383" i="14"/>
  <c r="B383" i="14"/>
  <c r="C383" i="14"/>
  <c r="E383" i="14"/>
  <c r="F383" i="14"/>
  <c r="A384" i="14"/>
  <c r="B384" i="14"/>
  <c r="C384" i="14"/>
  <c r="E384" i="14"/>
  <c r="F384" i="14"/>
  <c r="A385" i="14"/>
  <c r="B385" i="14"/>
  <c r="C385" i="14"/>
  <c r="E385" i="14"/>
  <c r="F385" i="14"/>
  <c r="A386" i="14"/>
  <c r="B386" i="14"/>
  <c r="C386" i="14"/>
  <c r="E386" i="14"/>
  <c r="F386" i="14"/>
  <c r="A387" i="14"/>
  <c r="B387" i="14"/>
  <c r="C387" i="14"/>
  <c r="E387" i="14"/>
  <c r="F387" i="14"/>
  <c r="A388" i="14"/>
  <c r="B388" i="14"/>
  <c r="C388" i="14"/>
  <c r="E388" i="14"/>
  <c r="F388" i="14"/>
  <c r="A389" i="14"/>
  <c r="B389" i="14"/>
  <c r="C389" i="14"/>
  <c r="E389" i="14"/>
  <c r="F389" i="14"/>
  <c r="A390" i="14"/>
  <c r="B390" i="14"/>
  <c r="C390" i="14"/>
  <c r="E390" i="14"/>
  <c r="F390" i="14"/>
  <c r="A391" i="14"/>
  <c r="B391" i="14"/>
  <c r="C391" i="14"/>
  <c r="E391" i="14"/>
  <c r="F391" i="14"/>
  <c r="A392" i="14"/>
  <c r="B392" i="14"/>
  <c r="C392" i="14"/>
  <c r="E392" i="14"/>
  <c r="F392" i="14"/>
  <c r="A393" i="14"/>
  <c r="B393" i="14"/>
  <c r="C393" i="14"/>
  <c r="E393" i="14"/>
  <c r="F393" i="14"/>
  <c r="A394" i="14"/>
  <c r="B394" i="14"/>
  <c r="C394" i="14"/>
  <c r="E394" i="14"/>
  <c r="F394" i="14"/>
  <c r="A395" i="14"/>
  <c r="B395" i="14"/>
  <c r="C395" i="14"/>
  <c r="E395" i="14"/>
  <c r="F395" i="14"/>
  <c r="A396" i="14"/>
  <c r="B396" i="14"/>
  <c r="C396" i="14"/>
  <c r="E396" i="14"/>
  <c r="F396" i="14"/>
  <c r="A397" i="14"/>
  <c r="B397" i="14"/>
  <c r="C397" i="14"/>
  <c r="E397" i="14"/>
  <c r="F397" i="14"/>
  <c r="A398" i="14"/>
  <c r="B398" i="14"/>
  <c r="C398" i="14"/>
  <c r="E398" i="14"/>
  <c r="F398" i="14"/>
  <c r="A399" i="14"/>
  <c r="B399" i="14"/>
  <c r="C399" i="14"/>
  <c r="E399" i="14"/>
  <c r="F399" i="14"/>
  <c r="A400" i="14"/>
  <c r="B400" i="14"/>
  <c r="C400" i="14"/>
  <c r="E400" i="14"/>
  <c r="F400" i="14"/>
  <c r="A401" i="14"/>
  <c r="B401" i="14"/>
  <c r="C401" i="14"/>
  <c r="E401" i="14"/>
  <c r="F401" i="14"/>
  <c r="A402" i="14"/>
  <c r="B402" i="14"/>
  <c r="C402" i="14"/>
  <c r="E402" i="14"/>
  <c r="F402" i="14"/>
  <c r="A403" i="14"/>
  <c r="B403" i="14"/>
  <c r="C403" i="14"/>
  <c r="E403" i="14"/>
  <c r="F403" i="14"/>
  <c r="A404" i="14"/>
  <c r="B404" i="14"/>
  <c r="C404" i="14"/>
  <c r="E404" i="14"/>
  <c r="F404" i="14"/>
  <c r="A405" i="14"/>
  <c r="B405" i="14"/>
  <c r="C405" i="14"/>
  <c r="E405" i="14"/>
  <c r="F405" i="14"/>
  <c r="A406" i="14"/>
  <c r="B406" i="14"/>
  <c r="C406" i="14"/>
  <c r="E406" i="14"/>
  <c r="F406" i="14"/>
  <c r="A407" i="14"/>
  <c r="B407" i="14"/>
  <c r="C407" i="14"/>
  <c r="E407" i="14"/>
  <c r="F407" i="14"/>
  <c r="A408" i="14"/>
  <c r="B408" i="14"/>
  <c r="C408" i="14"/>
  <c r="E408" i="14"/>
  <c r="F408" i="14"/>
  <c r="A409" i="14"/>
  <c r="B409" i="14"/>
  <c r="C409" i="14"/>
  <c r="E409" i="14"/>
  <c r="F409" i="14"/>
  <c r="A410" i="14"/>
  <c r="B410" i="14"/>
  <c r="C410" i="14"/>
  <c r="E410" i="14"/>
  <c r="F410" i="14"/>
  <c r="A411" i="14"/>
  <c r="B411" i="14"/>
  <c r="C411" i="14"/>
  <c r="E411" i="14"/>
  <c r="F411" i="14"/>
  <c r="A412" i="14"/>
  <c r="B412" i="14"/>
  <c r="C412" i="14"/>
  <c r="E412" i="14"/>
  <c r="F412" i="14"/>
  <c r="A413" i="14"/>
  <c r="B413" i="14"/>
  <c r="C413" i="14"/>
  <c r="E413" i="14"/>
  <c r="F413" i="14"/>
  <c r="A414" i="14"/>
  <c r="B414" i="14"/>
  <c r="C414" i="14"/>
  <c r="E414" i="14"/>
  <c r="F414" i="14"/>
  <c r="A415" i="14"/>
  <c r="B415" i="14"/>
  <c r="C415" i="14"/>
  <c r="E415" i="14"/>
  <c r="F415" i="14"/>
  <c r="A416" i="14"/>
  <c r="B416" i="14"/>
  <c r="C416" i="14"/>
  <c r="E416" i="14"/>
  <c r="F416" i="14"/>
  <c r="A417" i="14"/>
  <c r="B417" i="14"/>
  <c r="C417" i="14"/>
  <c r="E417" i="14"/>
  <c r="F417" i="14"/>
  <c r="A418" i="14"/>
  <c r="B418" i="14"/>
  <c r="C418" i="14"/>
  <c r="E418" i="14"/>
  <c r="F418" i="14"/>
  <c r="A419" i="14"/>
  <c r="B419" i="14"/>
  <c r="C419" i="14"/>
  <c r="E419" i="14"/>
  <c r="F419" i="14"/>
  <c r="A420" i="14"/>
  <c r="B420" i="14"/>
  <c r="C420" i="14"/>
  <c r="E420" i="14"/>
  <c r="F420" i="14"/>
  <c r="A421" i="14"/>
  <c r="B421" i="14"/>
  <c r="C421" i="14"/>
  <c r="E421" i="14"/>
  <c r="F421" i="14"/>
  <c r="A422" i="14"/>
  <c r="B422" i="14"/>
  <c r="C422" i="14"/>
  <c r="E422" i="14"/>
  <c r="F422" i="14"/>
  <c r="A423" i="14"/>
  <c r="B423" i="14"/>
  <c r="C423" i="14"/>
  <c r="E423" i="14"/>
  <c r="F423" i="14"/>
  <c r="A424" i="14"/>
  <c r="B424" i="14"/>
  <c r="C424" i="14"/>
  <c r="E424" i="14"/>
  <c r="F424" i="14"/>
  <c r="A425" i="14"/>
  <c r="B425" i="14"/>
  <c r="C425" i="14"/>
  <c r="E425" i="14"/>
  <c r="F425" i="14"/>
  <c r="A426" i="14"/>
  <c r="B426" i="14"/>
  <c r="C426" i="14"/>
  <c r="E426" i="14"/>
  <c r="F426" i="14"/>
  <c r="A427" i="14"/>
  <c r="B427" i="14"/>
  <c r="C427" i="14"/>
  <c r="E427" i="14"/>
  <c r="F427" i="14"/>
  <c r="A428" i="14"/>
  <c r="B428" i="14"/>
  <c r="C428" i="14"/>
  <c r="E428" i="14"/>
  <c r="F428" i="14"/>
  <c r="A429" i="14"/>
  <c r="B429" i="14"/>
  <c r="C429" i="14"/>
  <c r="E429" i="14"/>
  <c r="F429" i="14"/>
  <c r="A430" i="14"/>
  <c r="B430" i="14"/>
  <c r="C430" i="14"/>
  <c r="E430" i="14"/>
  <c r="F430" i="14"/>
  <c r="A431" i="14"/>
  <c r="B431" i="14"/>
  <c r="C431" i="14"/>
  <c r="E431" i="14"/>
  <c r="F431" i="14"/>
  <c r="A432" i="14"/>
  <c r="B432" i="14"/>
  <c r="C432" i="14"/>
  <c r="E432" i="14"/>
  <c r="F432" i="14"/>
  <c r="A433" i="14"/>
  <c r="B433" i="14"/>
  <c r="C433" i="14"/>
  <c r="E433" i="14"/>
  <c r="F433" i="14"/>
  <c r="A434" i="14"/>
  <c r="B434" i="14"/>
  <c r="C434" i="14"/>
  <c r="E434" i="14"/>
  <c r="F434" i="14"/>
  <c r="A435" i="14"/>
  <c r="B435" i="14"/>
  <c r="C435" i="14"/>
  <c r="E435" i="14"/>
  <c r="F435" i="14"/>
  <c r="A436" i="14"/>
  <c r="B436" i="14"/>
  <c r="C436" i="14"/>
  <c r="E436" i="14"/>
  <c r="F436" i="14"/>
  <c r="A437" i="14"/>
  <c r="B437" i="14"/>
  <c r="C437" i="14"/>
  <c r="E437" i="14"/>
  <c r="F437" i="14"/>
  <c r="A438" i="14"/>
  <c r="B438" i="14"/>
  <c r="C438" i="14"/>
  <c r="E438" i="14"/>
  <c r="F438" i="14"/>
  <c r="A439" i="14"/>
  <c r="B439" i="14"/>
  <c r="C439" i="14"/>
  <c r="E439" i="14"/>
  <c r="F439" i="14"/>
  <c r="A440" i="14"/>
  <c r="B440" i="14"/>
  <c r="C440" i="14"/>
  <c r="E440" i="14"/>
  <c r="F440" i="14"/>
  <c r="A441" i="14"/>
  <c r="B441" i="14"/>
  <c r="C441" i="14"/>
  <c r="E441" i="14"/>
  <c r="F441" i="14"/>
  <c r="A442" i="14"/>
  <c r="B442" i="14"/>
  <c r="C442" i="14"/>
  <c r="E442" i="14"/>
  <c r="F442" i="14"/>
  <c r="A443" i="14"/>
  <c r="B443" i="14"/>
  <c r="C443" i="14"/>
  <c r="E443" i="14"/>
  <c r="F443" i="14"/>
  <c r="A444" i="14"/>
  <c r="B444" i="14"/>
  <c r="C444" i="14"/>
  <c r="E444" i="14"/>
  <c r="F444" i="14"/>
  <c r="A445" i="14"/>
  <c r="B445" i="14"/>
  <c r="C445" i="14"/>
  <c r="E445" i="14"/>
  <c r="F445" i="14"/>
  <c r="A446" i="14"/>
  <c r="B446" i="14"/>
  <c r="C446" i="14"/>
  <c r="E446" i="14"/>
  <c r="F446" i="14"/>
  <c r="A447" i="14"/>
  <c r="B447" i="14"/>
  <c r="C447" i="14"/>
  <c r="E447" i="14"/>
  <c r="F447" i="14"/>
  <c r="A448" i="14"/>
  <c r="B448" i="14"/>
  <c r="C448" i="14"/>
  <c r="E448" i="14"/>
  <c r="F448" i="14"/>
  <c r="A449" i="14"/>
  <c r="B449" i="14"/>
  <c r="C449" i="14"/>
  <c r="E449" i="14"/>
  <c r="F449" i="14"/>
  <c r="A450" i="14"/>
  <c r="B450" i="14"/>
  <c r="C450" i="14"/>
  <c r="E450" i="14"/>
  <c r="F450" i="14"/>
  <c r="A451" i="14"/>
  <c r="B451" i="14"/>
  <c r="C451" i="14"/>
  <c r="E451" i="14"/>
  <c r="F451" i="14"/>
  <c r="A452" i="14"/>
  <c r="B452" i="14"/>
  <c r="C452" i="14"/>
  <c r="E452" i="14"/>
  <c r="F452" i="14"/>
  <c r="A453" i="14"/>
  <c r="B453" i="14"/>
  <c r="C453" i="14"/>
  <c r="E453" i="14"/>
  <c r="F453" i="14"/>
  <c r="A454" i="14"/>
  <c r="B454" i="14"/>
  <c r="C454" i="14"/>
  <c r="E454" i="14"/>
  <c r="F454" i="14"/>
  <c r="A455" i="14"/>
  <c r="B455" i="14"/>
  <c r="C455" i="14"/>
  <c r="E455" i="14"/>
  <c r="F455" i="14"/>
  <c r="A456" i="14"/>
  <c r="B456" i="14"/>
  <c r="C456" i="14"/>
  <c r="E456" i="14"/>
  <c r="F456" i="14"/>
  <c r="A457" i="14"/>
  <c r="B457" i="14"/>
  <c r="C457" i="14"/>
  <c r="E457" i="14"/>
  <c r="F457" i="14"/>
  <c r="A458" i="14"/>
  <c r="B458" i="14"/>
  <c r="C458" i="14"/>
  <c r="E458" i="14"/>
  <c r="F458" i="14"/>
  <c r="A459" i="14"/>
  <c r="B459" i="14"/>
  <c r="C459" i="14"/>
  <c r="E459" i="14"/>
  <c r="F459" i="14"/>
  <c r="A460" i="14"/>
  <c r="B460" i="14"/>
  <c r="C460" i="14"/>
  <c r="E460" i="14"/>
  <c r="F460" i="14"/>
  <c r="A461" i="14"/>
  <c r="B461" i="14"/>
  <c r="C461" i="14"/>
  <c r="E461" i="14"/>
  <c r="F461" i="14"/>
  <c r="A462" i="14"/>
  <c r="B462" i="14"/>
  <c r="C462" i="14"/>
  <c r="E462" i="14"/>
  <c r="F462" i="14"/>
  <c r="A463" i="14"/>
  <c r="B463" i="14"/>
  <c r="C463" i="14"/>
  <c r="E463" i="14"/>
  <c r="F463" i="14"/>
  <c r="A464" i="14"/>
  <c r="B464" i="14"/>
  <c r="C464" i="14"/>
  <c r="E464" i="14"/>
  <c r="F464" i="14"/>
  <c r="A465" i="14"/>
  <c r="B465" i="14"/>
  <c r="C465" i="14"/>
  <c r="E465" i="14"/>
  <c r="F465" i="14"/>
  <c r="A466" i="14"/>
  <c r="B466" i="14"/>
  <c r="C466" i="14"/>
  <c r="E466" i="14"/>
  <c r="F466" i="14"/>
  <c r="A467" i="14"/>
  <c r="B467" i="14"/>
  <c r="C467" i="14"/>
  <c r="E467" i="14"/>
  <c r="F467" i="14"/>
  <c r="A468" i="14"/>
  <c r="B468" i="14"/>
  <c r="C468" i="14"/>
  <c r="E468" i="14"/>
  <c r="F468" i="14"/>
  <c r="A469" i="14"/>
  <c r="B469" i="14"/>
  <c r="C469" i="14"/>
  <c r="E469" i="14"/>
  <c r="F469" i="14"/>
  <c r="A470" i="14"/>
  <c r="B470" i="14"/>
  <c r="C470" i="14"/>
  <c r="E470" i="14"/>
  <c r="F470" i="14"/>
  <c r="A471" i="14"/>
  <c r="B471" i="14"/>
  <c r="C471" i="14"/>
  <c r="E471" i="14"/>
  <c r="F471" i="14"/>
  <c r="A472" i="14"/>
  <c r="B472" i="14"/>
  <c r="C472" i="14"/>
  <c r="E472" i="14"/>
  <c r="F472" i="14"/>
  <c r="A473" i="14"/>
  <c r="B473" i="14"/>
  <c r="C473" i="14"/>
  <c r="E473" i="14"/>
  <c r="F473" i="14"/>
  <c r="A474" i="14"/>
  <c r="B474" i="14"/>
  <c r="C474" i="14"/>
  <c r="E474" i="14"/>
  <c r="F474" i="14"/>
  <c r="A475" i="14"/>
  <c r="B475" i="14"/>
  <c r="C475" i="14"/>
  <c r="E475" i="14"/>
  <c r="F475" i="14"/>
  <c r="A476" i="14"/>
  <c r="B476" i="14"/>
  <c r="C476" i="14"/>
  <c r="E476" i="14"/>
  <c r="F476" i="14"/>
  <c r="A477" i="14"/>
  <c r="B477" i="14"/>
  <c r="C477" i="14"/>
  <c r="E477" i="14"/>
  <c r="F477" i="14"/>
  <c r="A478" i="14"/>
  <c r="B478" i="14"/>
  <c r="C478" i="14"/>
  <c r="E478" i="14"/>
  <c r="F478" i="14"/>
  <c r="A479" i="14"/>
  <c r="B479" i="14"/>
  <c r="C479" i="14"/>
  <c r="E479" i="14"/>
  <c r="F479" i="14"/>
  <c r="A480" i="14"/>
  <c r="B480" i="14"/>
  <c r="C480" i="14"/>
  <c r="E480" i="14"/>
  <c r="F480" i="14"/>
  <c r="A481" i="14"/>
  <c r="B481" i="14"/>
  <c r="C481" i="14"/>
  <c r="E481" i="14"/>
  <c r="F481" i="14"/>
  <c r="A482" i="14"/>
  <c r="B482" i="14"/>
  <c r="C482" i="14"/>
  <c r="E482" i="14"/>
  <c r="F482" i="14"/>
  <c r="A483" i="14"/>
  <c r="B483" i="14"/>
  <c r="C483" i="14"/>
  <c r="E483" i="14"/>
  <c r="F483" i="14"/>
  <c r="A484" i="14"/>
  <c r="B484" i="14"/>
  <c r="C484" i="14"/>
  <c r="E484" i="14"/>
  <c r="F484" i="14"/>
  <c r="A485" i="14"/>
  <c r="B485" i="14"/>
  <c r="C485" i="14"/>
  <c r="E485" i="14"/>
  <c r="F485" i="14"/>
  <c r="A486" i="14"/>
  <c r="B486" i="14"/>
  <c r="C486" i="14"/>
  <c r="E486" i="14"/>
  <c r="F486" i="14"/>
  <c r="A487" i="14"/>
  <c r="B487" i="14"/>
  <c r="C487" i="14"/>
  <c r="E487" i="14"/>
  <c r="F487" i="14"/>
  <c r="A488" i="14"/>
  <c r="B488" i="14"/>
  <c r="C488" i="14"/>
  <c r="E488" i="14"/>
  <c r="F488" i="14"/>
  <c r="A489" i="14"/>
  <c r="B489" i="14"/>
  <c r="C489" i="14"/>
  <c r="E489" i="14"/>
  <c r="F489" i="14"/>
  <c r="A490" i="14"/>
  <c r="B490" i="14"/>
  <c r="C490" i="14"/>
  <c r="E490" i="14"/>
  <c r="F490" i="14"/>
  <c r="A491" i="14"/>
  <c r="B491" i="14"/>
  <c r="C491" i="14"/>
  <c r="E491" i="14"/>
  <c r="F491" i="14"/>
  <c r="A492" i="14"/>
  <c r="B492" i="14"/>
  <c r="C492" i="14"/>
  <c r="E492" i="14"/>
  <c r="F492" i="14"/>
  <c r="A493" i="14"/>
  <c r="B493" i="14"/>
  <c r="C493" i="14"/>
  <c r="E493" i="14"/>
  <c r="F493" i="14"/>
  <c r="A494" i="14"/>
  <c r="B494" i="14"/>
  <c r="C494" i="14"/>
  <c r="E494" i="14"/>
  <c r="F494" i="14"/>
  <c r="A495" i="14"/>
  <c r="B495" i="14"/>
  <c r="C495" i="14"/>
  <c r="E495" i="14"/>
  <c r="F495" i="14"/>
  <c r="A496" i="14"/>
  <c r="B496" i="14"/>
  <c r="C496" i="14"/>
  <c r="E496" i="14"/>
  <c r="F496" i="14"/>
  <c r="A497" i="14"/>
  <c r="B497" i="14"/>
  <c r="C497" i="14"/>
  <c r="E497" i="14"/>
  <c r="F497" i="14"/>
  <c r="A498" i="14"/>
  <c r="B498" i="14"/>
  <c r="C498" i="14"/>
  <c r="E498" i="14"/>
  <c r="F498" i="14"/>
  <c r="A499" i="14"/>
  <c r="B499" i="14"/>
  <c r="C499" i="14"/>
  <c r="E499" i="14"/>
  <c r="F499" i="14"/>
  <c r="A500" i="14"/>
  <c r="B500" i="14"/>
  <c r="C500" i="14"/>
  <c r="E500" i="14"/>
  <c r="F500" i="14"/>
  <c r="A501" i="14"/>
  <c r="B501" i="14"/>
  <c r="C501" i="14"/>
  <c r="E501" i="14"/>
  <c r="F501" i="14"/>
  <c r="A502" i="14"/>
  <c r="B502" i="14"/>
  <c r="C502" i="14"/>
  <c r="E502" i="14"/>
  <c r="F502" i="14"/>
  <c r="A503" i="14"/>
  <c r="B503" i="14"/>
  <c r="C503" i="14"/>
  <c r="E503" i="14"/>
  <c r="F503" i="14"/>
  <c r="A504" i="14"/>
  <c r="B504" i="14"/>
  <c r="C504" i="14"/>
  <c r="E504" i="14"/>
  <c r="F504" i="14"/>
  <c r="A505" i="14"/>
  <c r="B505" i="14"/>
  <c r="C505" i="14"/>
  <c r="E505" i="14"/>
  <c r="F505" i="14"/>
  <c r="A506" i="14"/>
  <c r="B506" i="14"/>
  <c r="C506" i="14"/>
  <c r="E506" i="14"/>
  <c r="F506" i="14"/>
  <c r="A507" i="14"/>
  <c r="B507" i="14"/>
  <c r="C507" i="14"/>
  <c r="E507" i="14"/>
  <c r="F507" i="14"/>
  <c r="A508" i="14"/>
  <c r="B508" i="14"/>
  <c r="C508" i="14"/>
  <c r="E508" i="14"/>
  <c r="F508" i="14"/>
  <c r="A509" i="14"/>
  <c r="B509" i="14"/>
  <c r="C509" i="14"/>
  <c r="E509" i="14"/>
  <c r="F509" i="14"/>
  <c r="A510" i="14"/>
  <c r="B510" i="14"/>
  <c r="C510" i="14"/>
  <c r="E510" i="14"/>
  <c r="F510" i="14"/>
  <c r="A511" i="14"/>
  <c r="B511" i="14"/>
  <c r="C511" i="14"/>
  <c r="E511" i="14"/>
  <c r="F511" i="14"/>
  <c r="A512" i="14"/>
  <c r="B512" i="14"/>
  <c r="C512" i="14"/>
  <c r="E512" i="14"/>
  <c r="F512" i="14"/>
  <c r="A513" i="14"/>
  <c r="B513" i="14"/>
  <c r="C513" i="14"/>
  <c r="E513" i="14"/>
  <c r="F513" i="14"/>
  <c r="A514" i="14"/>
  <c r="B514" i="14"/>
  <c r="C514" i="14"/>
  <c r="E514" i="14"/>
  <c r="F514" i="14"/>
  <c r="A515" i="14"/>
  <c r="B515" i="14"/>
  <c r="C515" i="14"/>
  <c r="E515" i="14"/>
  <c r="F515" i="14"/>
  <c r="A516" i="14"/>
  <c r="B516" i="14"/>
  <c r="C516" i="14"/>
  <c r="E516" i="14"/>
  <c r="F516" i="14"/>
  <c r="A517" i="14"/>
  <c r="B517" i="14"/>
  <c r="C517" i="14"/>
  <c r="E517" i="14"/>
  <c r="F517" i="14"/>
  <c r="A518" i="14"/>
  <c r="B518" i="14"/>
  <c r="C518" i="14"/>
  <c r="E518" i="14"/>
  <c r="F518" i="14"/>
  <c r="A519" i="14"/>
  <c r="B519" i="14"/>
  <c r="C519" i="14"/>
  <c r="E519" i="14"/>
  <c r="F519" i="14"/>
  <c r="A520" i="14"/>
  <c r="B520" i="14"/>
  <c r="C520" i="14"/>
  <c r="E520" i="14"/>
  <c r="F520" i="14"/>
  <c r="A521" i="14"/>
  <c r="B521" i="14"/>
  <c r="C521" i="14"/>
  <c r="E521" i="14"/>
  <c r="F521" i="14"/>
  <c r="A522" i="14"/>
  <c r="B522" i="14"/>
  <c r="C522" i="14"/>
  <c r="E522" i="14"/>
  <c r="F522" i="14"/>
  <c r="A523" i="14"/>
  <c r="B523" i="14"/>
  <c r="C523" i="14"/>
  <c r="E523" i="14"/>
  <c r="F523" i="14"/>
  <c r="A524" i="14"/>
  <c r="B524" i="14"/>
  <c r="C524" i="14"/>
  <c r="E524" i="14"/>
  <c r="F524" i="14"/>
  <c r="A525" i="14"/>
  <c r="B525" i="14"/>
  <c r="C525" i="14"/>
  <c r="E525" i="14"/>
  <c r="F525" i="14"/>
  <c r="A526" i="14"/>
  <c r="B526" i="14"/>
  <c r="C526" i="14"/>
  <c r="E526" i="14"/>
  <c r="F526" i="14"/>
  <c r="A527" i="14"/>
  <c r="B527" i="14"/>
  <c r="C527" i="14"/>
  <c r="E527" i="14"/>
  <c r="F527" i="14"/>
  <c r="A528" i="14"/>
  <c r="B528" i="14"/>
  <c r="C528" i="14"/>
  <c r="E528" i="14"/>
  <c r="F528" i="14"/>
  <c r="A529" i="14"/>
  <c r="B529" i="14"/>
  <c r="C529" i="14"/>
  <c r="E529" i="14"/>
  <c r="F529" i="14"/>
  <c r="A530" i="14"/>
  <c r="B530" i="14"/>
  <c r="C530" i="14"/>
  <c r="E530" i="14"/>
  <c r="F530" i="14"/>
  <c r="A531" i="14"/>
  <c r="B531" i="14"/>
  <c r="C531" i="14"/>
  <c r="E531" i="14"/>
  <c r="F531" i="14"/>
  <c r="A532" i="14"/>
  <c r="B532" i="14"/>
  <c r="C532" i="14"/>
  <c r="E532" i="14"/>
  <c r="F532" i="14"/>
  <c r="A533" i="14"/>
  <c r="B533" i="14"/>
  <c r="C533" i="14"/>
  <c r="E533" i="14"/>
  <c r="F533" i="14"/>
  <c r="A534" i="14"/>
  <c r="B534" i="14"/>
  <c r="C534" i="14"/>
  <c r="E534" i="14"/>
  <c r="F534" i="14"/>
  <c r="A535" i="14"/>
  <c r="B535" i="14"/>
  <c r="C535" i="14"/>
  <c r="E535" i="14"/>
  <c r="F535" i="14"/>
  <c r="A536" i="14"/>
  <c r="B536" i="14"/>
  <c r="C536" i="14"/>
  <c r="E536" i="14"/>
  <c r="F536" i="14"/>
  <c r="A537" i="14"/>
  <c r="B537" i="14"/>
  <c r="C537" i="14"/>
  <c r="E537" i="14"/>
  <c r="F537" i="14"/>
  <c r="A538" i="14"/>
  <c r="B538" i="14"/>
  <c r="C538" i="14"/>
  <c r="E538" i="14"/>
  <c r="F538" i="14"/>
  <c r="A539" i="14"/>
  <c r="B539" i="14"/>
  <c r="C539" i="14"/>
  <c r="E539" i="14"/>
  <c r="F539" i="14"/>
  <c r="A540" i="14"/>
  <c r="B540" i="14"/>
  <c r="C540" i="14"/>
  <c r="E540" i="14"/>
  <c r="F540" i="14"/>
  <c r="A541" i="14"/>
  <c r="B541" i="14"/>
  <c r="C541" i="14"/>
  <c r="E541" i="14"/>
  <c r="F541" i="14"/>
  <c r="A542" i="14"/>
  <c r="B542" i="14"/>
  <c r="C542" i="14"/>
  <c r="E542" i="14"/>
  <c r="F542" i="14"/>
  <c r="A543" i="14"/>
  <c r="B543" i="14"/>
  <c r="C543" i="14"/>
  <c r="E543" i="14"/>
  <c r="F543" i="14"/>
  <c r="A544" i="14"/>
  <c r="B544" i="14"/>
  <c r="C544" i="14"/>
  <c r="E544" i="14"/>
  <c r="F544" i="14"/>
  <c r="A545" i="14"/>
  <c r="B545" i="14"/>
  <c r="C545" i="14"/>
  <c r="E545" i="14"/>
  <c r="F545" i="14"/>
  <c r="A546" i="14"/>
  <c r="B546" i="14"/>
  <c r="C546" i="14"/>
  <c r="E546" i="14"/>
  <c r="F546" i="14"/>
  <c r="A547" i="14"/>
  <c r="B547" i="14"/>
  <c r="C547" i="14"/>
  <c r="E547" i="14"/>
  <c r="F547" i="14"/>
  <c r="A548" i="14"/>
  <c r="B548" i="14"/>
  <c r="C548" i="14"/>
  <c r="E548" i="14"/>
  <c r="F548" i="14"/>
  <c r="A549" i="14"/>
  <c r="B549" i="14"/>
  <c r="C549" i="14"/>
  <c r="E549" i="14"/>
  <c r="F549" i="14"/>
  <c r="A550" i="14"/>
  <c r="B550" i="14"/>
  <c r="C550" i="14"/>
  <c r="E550" i="14"/>
  <c r="F550" i="14"/>
  <c r="A551" i="14"/>
  <c r="B551" i="14"/>
  <c r="C551" i="14"/>
  <c r="E551" i="14"/>
  <c r="F551" i="14"/>
  <c r="A552" i="14"/>
  <c r="B552" i="14"/>
  <c r="C552" i="14"/>
  <c r="E552" i="14"/>
  <c r="F552" i="14"/>
  <c r="A553" i="14"/>
  <c r="B553" i="14"/>
  <c r="C553" i="14"/>
  <c r="E553" i="14"/>
  <c r="F553" i="14"/>
  <c r="A554" i="14"/>
  <c r="B554" i="14"/>
  <c r="C554" i="14"/>
  <c r="E554" i="14"/>
  <c r="F554" i="14"/>
  <c r="A555" i="14"/>
  <c r="B555" i="14"/>
  <c r="C555" i="14"/>
  <c r="E555" i="14"/>
  <c r="F555" i="14"/>
  <c r="A556" i="14"/>
  <c r="B556" i="14"/>
  <c r="C556" i="14"/>
  <c r="E556" i="14"/>
  <c r="F556" i="14"/>
  <c r="A557" i="14"/>
  <c r="B557" i="14"/>
  <c r="C557" i="14"/>
  <c r="E557" i="14"/>
  <c r="F557" i="14"/>
  <c r="A558" i="14"/>
  <c r="B558" i="14"/>
  <c r="C558" i="14"/>
  <c r="E558" i="14"/>
  <c r="F558" i="14"/>
  <c r="A559" i="14"/>
  <c r="B559" i="14"/>
  <c r="C559" i="14"/>
  <c r="E559" i="14"/>
  <c r="F559" i="14"/>
  <c r="A560" i="14"/>
  <c r="B560" i="14"/>
  <c r="C560" i="14"/>
  <c r="E560" i="14"/>
  <c r="F560" i="14"/>
  <c r="A561" i="14"/>
  <c r="B561" i="14"/>
  <c r="C561" i="14"/>
  <c r="E561" i="14"/>
  <c r="F561" i="14"/>
  <c r="A562" i="14"/>
  <c r="B562" i="14"/>
  <c r="C562" i="14"/>
  <c r="E562" i="14"/>
  <c r="F562" i="14"/>
  <c r="A563" i="14"/>
  <c r="B563" i="14"/>
  <c r="C563" i="14"/>
  <c r="E563" i="14"/>
  <c r="F563" i="14"/>
  <c r="A564" i="14"/>
  <c r="B564" i="14"/>
  <c r="C564" i="14"/>
  <c r="E564" i="14"/>
  <c r="F564" i="14"/>
  <c r="A565" i="14"/>
  <c r="B565" i="14"/>
  <c r="C565" i="14"/>
  <c r="E565" i="14"/>
  <c r="F565" i="14"/>
  <c r="A566" i="14"/>
  <c r="B566" i="14"/>
  <c r="C566" i="14"/>
  <c r="E566" i="14"/>
  <c r="F566" i="14"/>
  <c r="A567" i="14"/>
  <c r="B567" i="14"/>
  <c r="C567" i="14"/>
  <c r="E567" i="14"/>
  <c r="F567" i="14"/>
  <c r="A568" i="14"/>
  <c r="B568" i="14"/>
  <c r="C568" i="14"/>
  <c r="E568" i="14"/>
  <c r="F568" i="14"/>
  <c r="A569" i="14"/>
  <c r="B569" i="14"/>
  <c r="C569" i="14"/>
  <c r="E569" i="14"/>
  <c r="F569" i="14"/>
  <c r="A570" i="14"/>
  <c r="B570" i="14"/>
  <c r="C570" i="14"/>
  <c r="E570" i="14"/>
  <c r="F570" i="14"/>
  <c r="A571" i="14"/>
  <c r="B571" i="14"/>
  <c r="C571" i="14"/>
  <c r="E571" i="14"/>
  <c r="F571" i="14"/>
  <c r="A572" i="14"/>
  <c r="B572" i="14"/>
  <c r="C572" i="14"/>
  <c r="E572" i="14"/>
  <c r="F572" i="14"/>
  <c r="A573" i="14"/>
  <c r="B573" i="14"/>
  <c r="C573" i="14"/>
  <c r="E573" i="14"/>
  <c r="F573" i="14"/>
  <c r="A574" i="14"/>
  <c r="B574" i="14"/>
  <c r="C574" i="14"/>
  <c r="E574" i="14"/>
  <c r="F574" i="14"/>
  <c r="A575" i="14"/>
  <c r="B575" i="14"/>
  <c r="C575" i="14"/>
  <c r="E575" i="14"/>
  <c r="F575" i="14"/>
  <c r="A576" i="14"/>
  <c r="B576" i="14"/>
  <c r="C576" i="14"/>
  <c r="E576" i="14"/>
  <c r="F576" i="14"/>
  <c r="A577" i="14"/>
  <c r="B577" i="14"/>
  <c r="C577" i="14"/>
  <c r="E577" i="14"/>
  <c r="F577" i="14"/>
  <c r="A578" i="14"/>
  <c r="B578" i="14"/>
  <c r="C578" i="14"/>
  <c r="E578" i="14"/>
  <c r="F578" i="14"/>
  <c r="A579" i="14"/>
  <c r="B579" i="14"/>
  <c r="C579" i="14"/>
  <c r="E579" i="14"/>
  <c r="F579" i="14"/>
  <c r="A580" i="14"/>
  <c r="B580" i="14"/>
  <c r="C580" i="14"/>
  <c r="E580" i="14"/>
  <c r="F580" i="14"/>
  <c r="A581" i="14"/>
  <c r="B581" i="14"/>
  <c r="C581" i="14"/>
  <c r="E581" i="14"/>
  <c r="F581" i="14"/>
  <c r="A582" i="14"/>
  <c r="B582" i="14"/>
  <c r="C582" i="14"/>
  <c r="E582" i="14"/>
  <c r="F582" i="14"/>
  <c r="A583" i="14"/>
  <c r="B583" i="14"/>
  <c r="C583" i="14"/>
  <c r="E583" i="14"/>
  <c r="F583" i="14"/>
  <c r="A584" i="14"/>
  <c r="B584" i="14"/>
  <c r="C584" i="14"/>
  <c r="E584" i="14"/>
  <c r="F584" i="14"/>
  <c r="A585" i="14"/>
  <c r="B585" i="14"/>
  <c r="C585" i="14"/>
  <c r="E585" i="14"/>
  <c r="F585" i="14"/>
  <c r="A586" i="14"/>
  <c r="B586" i="14"/>
  <c r="C586" i="14"/>
  <c r="E586" i="14"/>
  <c r="F586" i="14"/>
  <c r="A587" i="14"/>
  <c r="B587" i="14"/>
  <c r="C587" i="14"/>
  <c r="E587" i="14"/>
  <c r="F587" i="14"/>
  <c r="A588" i="14"/>
  <c r="B588" i="14"/>
  <c r="C588" i="14"/>
  <c r="E588" i="14"/>
  <c r="F588" i="14"/>
  <c r="A589" i="14"/>
  <c r="B589" i="14"/>
  <c r="C589" i="14"/>
  <c r="E589" i="14"/>
  <c r="F589" i="14"/>
  <c r="A590" i="14"/>
  <c r="B590" i="14"/>
  <c r="C590" i="14"/>
  <c r="E590" i="14"/>
  <c r="F590" i="14"/>
  <c r="A591" i="14"/>
  <c r="B591" i="14"/>
  <c r="C591" i="14"/>
  <c r="E591" i="14"/>
  <c r="F591" i="14"/>
  <c r="A592" i="14"/>
  <c r="B592" i="14"/>
  <c r="C592" i="14"/>
  <c r="E592" i="14"/>
  <c r="F592" i="14"/>
  <c r="A593" i="14"/>
  <c r="B593" i="14"/>
  <c r="C593" i="14"/>
  <c r="E593" i="14"/>
  <c r="F593" i="14"/>
  <c r="A594" i="14"/>
  <c r="B594" i="14"/>
  <c r="C594" i="14"/>
  <c r="E594" i="14"/>
  <c r="F594" i="14"/>
  <c r="A595" i="14"/>
  <c r="B595" i="14"/>
  <c r="C595" i="14"/>
  <c r="E595" i="14"/>
  <c r="F595" i="14"/>
  <c r="A596" i="14"/>
  <c r="B596" i="14"/>
  <c r="C596" i="14"/>
  <c r="E596" i="14"/>
  <c r="F596" i="14"/>
  <c r="A597" i="14"/>
  <c r="B597" i="14"/>
  <c r="C597" i="14"/>
  <c r="E597" i="14"/>
  <c r="F597" i="14"/>
  <c r="A598" i="14"/>
  <c r="B598" i="14"/>
  <c r="C598" i="14"/>
  <c r="E598" i="14"/>
  <c r="F598" i="14"/>
  <c r="A599" i="14"/>
  <c r="B599" i="14"/>
  <c r="C599" i="14"/>
  <c r="E599" i="14"/>
  <c r="F599" i="14"/>
  <c r="A600" i="14"/>
  <c r="B600" i="14"/>
  <c r="C600" i="14"/>
  <c r="E600" i="14"/>
  <c r="F600" i="14"/>
  <c r="A601" i="14"/>
  <c r="B601" i="14"/>
  <c r="C601" i="14"/>
  <c r="E601" i="14"/>
  <c r="F601" i="14"/>
  <c r="A602" i="14"/>
  <c r="B602" i="14"/>
  <c r="C602" i="14"/>
  <c r="E602" i="14"/>
  <c r="F602" i="14"/>
  <c r="A603" i="14"/>
  <c r="B603" i="14"/>
  <c r="C603" i="14"/>
  <c r="E603" i="14"/>
  <c r="F603" i="14"/>
  <c r="A604" i="14"/>
  <c r="B604" i="14"/>
  <c r="C604" i="14"/>
  <c r="E604" i="14"/>
  <c r="F604" i="14"/>
  <c r="A605" i="14"/>
  <c r="B605" i="14"/>
  <c r="C605" i="14"/>
  <c r="E605" i="14"/>
  <c r="F605" i="14"/>
  <c r="A606" i="14"/>
  <c r="B606" i="14"/>
  <c r="C606" i="14"/>
  <c r="E606" i="14"/>
  <c r="F606" i="14"/>
  <c r="A607" i="14"/>
  <c r="B607" i="14"/>
  <c r="C607" i="14"/>
  <c r="E607" i="14"/>
  <c r="F607" i="14"/>
  <c r="A608" i="14"/>
  <c r="B608" i="14"/>
  <c r="C608" i="14"/>
  <c r="E608" i="14"/>
  <c r="F608" i="14"/>
  <c r="A609" i="14"/>
  <c r="B609" i="14"/>
  <c r="C609" i="14"/>
  <c r="E609" i="14"/>
  <c r="F609" i="14"/>
  <c r="A610" i="14"/>
  <c r="B610" i="14"/>
  <c r="C610" i="14"/>
  <c r="E610" i="14"/>
  <c r="F610" i="14"/>
  <c r="A611" i="14"/>
  <c r="B611" i="14"/>
  <c r="C611" i="14"/>
  <c r="E611" i="14"/>
  <c r="F611" i="14"/>
  <c r="A612" i="14"/>
  <c r="B612" i="14"/>
  <c r="C612" i="14"/>
  <c r="E612" i="14"/>
  <c r="F612" i="14"/>
  <c r="A613" i="14"/>
  <c r="B613" i="14"/>
  <c r="C613" i="14"/>
  <c r="E613" i="14"/>
  <c r="F613" i="14"/>
  <c r="A614" i="14"/>
  <c r="B614" i="14"/>
  <c r="C614" i="14"/>
  <c r="E614" i="14"/>
  <c r="F614" i="14"/>
  <c r="A615" i="14"/>
  <c r="B615" i="14"/>
  <c r="C615" i="14"/>
  <c r="E615" i="14"/>
  <c r="F615" i="14"/>
  <c r="A616" i="14"/>
  <c r="B616" i="14"/>
  <c r="C616" i="14"/>
  <c r="E616" i="14"/>
  <c r="F616" i="14"/>
  <c r="A617" i="14"/>
  <c r="B617" i="14"/>
  <c r="C617" i="14"/>
  <c r="E617" i="14"/>
  <c r="F617" i="14"/>
  <c r="A618" i="14"/>
  <c r="B618" i="14"/>
  <c r="C618" i="14"/>
  <c r="E618" i="14"/>
  <c r="F618" i="14"/>
  <c r="A619" i="14"/>
  <c r="B619" i="14"/>
  <c r="C619" i="14"/>
  <c r="E619" i="14"/>
  <c r="F619" i="14"/>
  <c r="A620" i="14"/>
  <c r="B620" i="14"/>
  <c r="C620" i="14"/>
  <c r="E620" i="14"/>
  <c r="F620" i="14"/>
  <c r="A621" i="14"/>
  <c r="B621" i="14"/>
  <c r="C621" i="14"/>
  <c r="E621" i="14"/>
  <c r="F621" i="14"/>
  <c r="A622" i="14"/>
  <c r="B622" i="14"/>
  <c r="C622" i="14"/>
  <c r="E622" i="14"/>
  <c r="F622" i="14"/>
  <c r="A623" i="14"/>
  <c r="B623" i="14"/>
  <c r="C623" i="14"/>
  <c r="E623" i="14"/>
  <c r="F623" i="14"/>
  <c r="A624" i="14"/>
  <c r="B624" i="14"/>
  <c r="C624" i="14"/>
  <c r="E624" i="14"/>
  <c r="F624" i="14"/>
  <c r="A625" i="14"/>
  <c r="B625" i="14"/>
  <c r="C625" i="14"/>
  <c r="E625" i="14"/>
  <c r="F625" i="14"/>
  <c r="A626" i="14"/>
  <c r="B626" i="14"/>
  <c r="C626" i="14"/>
  <c r="E626" i="14"/>
  <c r="F626" i="14"/>
  <c r="A627" i="14"/>
  <c r="B627" i="14"/>
  <c r="C627" i="14"/>
  <c r="E627" i="14"/>
  <c r="F627" i="14"/>
  <c r="A628" i="14"/>
  <c r="B628" i="14"/>
  <c r="C628" i="14"/>
  <c r="E628" i="14"/>
  <c r="F628" i="14"/>
  <c r="A629" i="14"/>
  <c r="B629" i="14"/>
  <c r="C629" i="14"/>
  <c r="E629" i="14"/>
  <c r="F629" i="14"/>
  <c r="A630" i="14"/>
  <c r="B630" i="14"/>
  <c r="C630" i="14"/>
  <c r="E630" i="14"/>
  <c r="F630" i="14"/>
  <c r="A631" i="14"/>
  <c r="B631" i="14"/>
  <c r="C631" i="14"/>
  <c r="E631" i="14"/>
  <c r="F631" i="14"/>
  <c r="A632" i="14"/>
  <c r="B632" i="14"/>
  <c r="C632" i="14"/>
  <c r="E632" i="14"/>
  <c r="F632" i="14"/>
  <c r="A633" i="14"/>
  <c r="B633" i="14"/>
  <c r="C633" i="14"/>
  <c r="E633" i="14"/>
  <c r="F633" i="14"/>
  <c r="A634" i="14"/>
  <c r="B634" i="14"/>
  <c r="C634" i="14"/>
  <c r="E634" i="14"/>
  <c r="F634" i="14"/>
  <c r="A635" i="14"/>
  <c r="B635" i="14"/>
  <c r="C635" i="14"/>
  <c r="E635" i="14"/>
  <c r="F635" i="14"/>
  <c r="A636" i="14"/>
  <c r="B636" i="14"/>
  <c r="C636" i="14"/>
  <c r="E636" i="14"/>
  <c r="F636" i="14"/>
  <c r="A637" i="14"/>
  <c r="B637" i="14"/>
  <c r="C637" i="14"/>
  <c r="E637" i="14"/>
  <c r="F637" i="14"/>
  <c r="A638" i="14"/>
  <c r="B638" i="14"/>
  <c r="C638" i="14"/>
  <c r="E638" i="14"/>
  <c r="F638" i="14"/>
  <c r="A639" i="14"/>
  <c r="B639" i="14"/>
  <c r="C639" i="14"/>
  <c r="E639" i="14"/>
  <c r="F639" i="14"/>
  <c r="A640" i="14"/>
  <c r="B640" i="14"/>
  <c r="C640" i="14"/>
  <c r="E640" i="14"/>
  <c r="F640" i="14"/>
  <c r="A641" i="14"/>
  <c r="B641" i="14"/>
  <c r="C641" i="14"/>
  <c r="E641" i="14"/>
  <c r="F641" i="14"/>
  <c r="A642" i="14"/>
  <c r="B642" i="14"/>
  <c r="C642" i="14"/>
  <c r="E642" i="14"/>
  <c r="F642" i="14"/>
  <c r="A643" i="14"/>
  <c r="B643" i="14"/>
  <c r="C643" i="14"/>
  <c r="E643" i="14"/>
  <c r="F643" i="14"/>
  <c r="A644" i="14"/>
  <c r="B644" i="14"/>
  <c r="C644" i="14"/>
  <c r="E644" i="14"/>
  <c r="F644" i="14"/>
  <c r="A645" i="14"/>
  <c r="B645" i="14"/>
  <c r="C645" i="14"/>
  <c r="E645" i="14"/>
  <c r="F645" i="14"/>
  <c r="A646" i="14"/>
  <c r="B646" i="14"/>
  <c r="C646" i="14"/>
  <c r="E646" i="14"/>
  <c r="F646" i="14"/>
  <c r="A647" i="14"/>
  <c r="B647" i="14"/>
  <c r="C647" i="14"/>
  <c r="E647" i="14"/>
  <c r="F647" i="14"/>
  <c r="A648" i="14"/>
  <c r="B648" i="14"/>
  <c r="C648" i="14"/>
  <c r="E648" i="14"/>
  <c r="F648" i="14"/>
  <c r="A649" i="14"/>
  <c r="B649" i="14"/>
  <c r="C649" i="14"/>
  <c r="E649" i="14"/>
  <c r="F649" i="14"/>
  <c r="A650" i="14"/>
  <c r="B650" i="14"/>
  <c r="C650" i="14"/>
  <c r="E650" i="14"/>
  <c r="F650" i="14"/>
  <c r="A651" i="14"/>
  <c r="B651" i="14"/>
  <c r="C651" i="14"/>
  <c r="E651" i="14"/>
  <c r="F651" i="14"/>
  <c r="A652" i="14"/>
  <c r="B652" i="14"/>
  <c r="C652" i="14"/>
  <c r="E652" i="14"/>
  <c r="F652" i="14"/>
  <c r="A653" i="14"/>
  <c r="B653" i="14"/>
  <c r="C653" i="14"/>
  <c r="E653" i="14"/>
  <c r="F653" i="14"/>
  <c r="A654" i="14"/>
  <c r="B654" i="14"/>
  <c r="C654" i="14"/>
  <c r="E654" i="14"/>
  <c r="F654" i="14"/>
  <c r="A655" i="14"/>
  <c r="B655" i="14"/>
  <c r="C655" i="14"/>
  <c r="E655" i="14"/>
  <c r="F655" i="14"/>
  <c r="A656" i="14"/>
  <c r="B656" i="14"/>
  <c r="C656" i="14"/>
  <c r="E656" i="14"/>
  <c r="F656" i="14"/>
  <c r="A657" i="14"/>
  <c r="B657" i="14"/>
  <c r="C657" i="14"/>
  <c r="E657" i="14"/>
  <c r="F657" i="14"/>
  <c r="A658" i="14"/>
  <c r="B658" i="14"/>
  <c r="C658" i="14"/>
  <c r="E658" i="14"/>
  <c r="F658" i="14"/>
  <c r="A659" i="14"/>
  <c r="B659" i="14"/>
  <c r="C659" i="14"/>
  <c r="E659" i="14"/>
  <c r="F659" i="14"/>
  <c r="A660" i="14"/>
  <c r="B660" i="14"/>
  <c r="C660" i="14"/>
  <c r="E660" i="14"/>
  <c r="F660" i="14"/>
  <c r="A661" i="14"/>
  <c r="B661" i="14"/>
  <c r="C661" i="14"/>
  <c r="E661" i="14"/>
  <c r="F661" i="14"/>
  <c r="A662" i="14"/>
  <c r="B662" i="14"/>
  <c r="C662" i="14"/>
  <c r="E662" i="14"/>
  <c r="F662" i="14"/>
  <c r="A663" i="14"/>
  <c r="B663" i="14"/>
  <c r="C663" i="14"/>
  <c r="E663" i="14"/>
  <c r="F663" i="14"/>
  <c r="A664" i="14"/>
  <c r="B664" i="14"/>
  <c r="C664" i="14"/>
  <c r="E664" i="14"/>
  <c r="F664" i="14"/>
  <c r="A665" i="14"/>
  <c r="B665" i="14"/>
  <c r="C665" i="14"/>
  <c r="E665" i="14"/>
  <c r="F665" i="14"/>
  <c r="A666" i="14"/>
  <c r="B666" i="14"/>
  <c r="C666" i="14"/>
  <c r="E666" i="14"/>
  <c r="F666" i="14"/>
  <c r="A667" i="14"/>
  <c r="B667" i="14"/>
  <c r="C667" i="14"/>
  <c r="E667" i="14"/>
  <c r="F667" i="14"/>
  <c r="A668" i="14"/>
  <c r="B668" i="14"/>
  <c r="C668" i="14"/>
  <c r="E668" i="14"/>
  <c r="F668" i="14"/>
  <c r="A669" i="14"/>
  <c r="B669" i="14"/>
  <c r="C669" i="14"/>
  <c r="E669" i="14"/>
  <c r="F669" i="14"/>
  <c r="A670" i="14"/>
  <c r="B670" i="14"/>
  <c r="C670" i="14"/>
  <c r="E670" i="14"/>
  <c r="F670" i="14"/>
  <c r="A671" i="14"/>
  <c r="B671" i="14"/>
  <c r="C671" i="14"/>
  <c r="E671" i="14"/>
  <c r="F671" i="14"/>
  <c r="A672" i="14"/>
  <c r="B672" i="14"/>
  <c r="C672" i="14"/>
  <c r="E672" i="14"/>
  <c r="F672" i="14"/>
  <c r="A673" i="14"/>
  <c r="B673" i="14"/>
  <c r="C673" i="14"/>
  <c r="E673" i="14"/>
  <c r="F673" i="14"/>
  <c r="A674" i="14"/>
  <c r="B674" i="14"/>
  <c r="C674" i="14"/>
  <c r="E674" i="14"/>
  <c r="F674" i="14"/>
  <c r="A675" i="14"/>
  <c r="B675" i="14"/>
  <c r="C675" i="14"/>
  <c r="E675" i="14"/>
  <c r="F675" i="14"/>
  <c r="A676" i="14"/>
  <c r="B676" i="14"/>
  <c r="C676" i="14"/>
  <c r="E676" i="14"/>
  <c r="F676" i="14"/>
  <c r="A677" i="14"/>
  <c r="B677" i="14"/>
  <c r="C677" i="14"/>
  <c r="E677" i="14"/>
  <c r="F677" i="14"/>
  <c r="A678" i="14"/>
  <c r="B678" i="14"/>
  <c r="C678" i="14"/>
  <c r="E678" i="14"/>
  <c r="F678" i="14"/>
  <c r="A679" i="14"/>
  <c r="B679" i="14"/>
  <c r="C679" i="14"/>
  <c r="E679" i="14"/>
  <c r="F679" i="14"/>
  <c r="A680" i="14"/>
  <c r="B680" i="14"/>
  <c r="C680" i="14"/>
  <c r="E680" i="14"/>
  <c r="F680" i="14"/>
  <c r="A681" i="14"/>
  <c r="B681" i="14"/>
  <c r="C681" i="14"/>
  <c r="E681" i="14"/>
  <c r="F681" i="14"/>
  <c r="A682" i="14"/>
  <c r="B682" i="14"/>
  <c r="C682" i="14"/>
  <c r="E682" i="14"/>
  <c r="F682" i="14"/>
  <c r="A683" i="14"/>
  <c r="B683" i="14"/>
  <c r="C683" i="14"/>
  <c r="E683" i="14"/>
  <c r="F683" i="14"/>
  <c r="A684" i="14"/>
  <c r="B684" i="14"/>
  <c r="C684" i="14"/>
  <c r="E684" i="14"/>
  <c r="F684" i="14"/>
  <c r="A685" i="14"/>
  <c r="B685" i="14"/>
  <c r="C685" i="14"/>
  <c r="E685" i="14"/>
  <c r="F685" i="14"/>
  <c r="A686" i="14"/>
  <c r="B686" i="14"/>
  <c r="C686" i="14"/>
  <c r="E686" i="14"/>
  <c r="F686" i="14"/>
  <c r="A687" i="14"/>
  <c r="B687" i="14"/>
  <c r="C687" i="14"/>
  <c r="E687" i="14"/>
  <c r="F687" i="14"/>
  <c r="A688" i="14"/>
  <c r="B688" i="14"/>
  <c r="C688" i="14"/>
  <c r="E688" i="14"/>
  <c r="F688" i="14"/>
  <c r="A689" i="14"/>
  <c r="B689" i="14"/>
  <c r="C689" i="14"/>
  <c r="E689" i="14"/>
  <c r="F689" i="14"/>
  <c r="A690" i="14"/>
  <c r="B690" i="14"/>
  <c r="C690" i="14"/>
  <c r="E690" i="14"/>
  <c r="F690" i="14"/>
  <c r="A691" i="14"/>
  <c r="B691" i="14"/>
  <c r="C691" i="14"/>
  <c r="E691" i="14"/>
  <c r="F691" i="14"/>
  <c r="A692" i="14"/>
  <c r="B692" i="14"/>
  <c r="C692" i="14"/>
  <c r="E692" i="14"/>
  <c r="F692" i="14"/>
  <c r="A693" i="14"/>
  <c r="B693" i="14"/>
  <c r="C693" i="14"/>
  <c r="E693" i="14"/>
  <c r="F693" i="14"/>
  <c r="A694" i="14"/>
  <c r="B694" i="14"/>
  <c r="C694" i="14"/>
  <c r="E694" i="14"/>
  <c r="F694" i="14"/>
  <c r="A695" i="14"/>
  <c r="B695" i="14"/>
  <c r="C695" i="14"/>
  <c r="E695" i="14"/>
  <c r="F695" i="14"/>
  <c r="A696" i="14"/>
  <c r="B696" i="14"/>
  <c r="C696" i="14"/>
  <c r="E696" i="14"/>
  <c r="F696" i="14"/>
  <c r="A697" i="14"/>
  <c r="B697" i="14"/>
  <c r="C697" i="14"/>
  <c r="E697" i="14"/>
  <c r="F697" i="14"/>
  <c r="A698" i="14"/>
  <c r="B698" i="14"/>
  <c r="C698" i="14"/>
  <c r="E698" i="14"/>
  <c r="F698" i="14"/>
  <c r="A699" i="14"/>
  <c r="B699" i="14"/>
  <c r="C699" i="14"/>
  <c r="E699" i="14"/>
  <c r="F699" i="14"/>
  <c r="A700" i="14"/>
  <c r="B700" i="14"/>
  <c r="C700" i="14"/>
  <c r="E700" i="14"/>
  <c r="F700" i="14"/>
  <c r="A701" i="14"/>
  <c r="B701" i="14"/>
  <c r="C701" i="14"/>
  <c r="E701" i="14"/>
  <c r="F701" i="14"/>
  <c r="A702" i="14"/>
  <c r="B702" i="14"/>
  <c r="C702" i="14"/>
  <c r="E702" i="14"/>
  <c r="F702" i="14"/>
  <c r="A703" i="14"/>
  <c r="B703" i="14"/>
  <c r="C703" i="14"/>
  <c r="E703" i="14"/>
  <c r="F703" i="14"/>
  <c r="A704" i="14"/>
  <c r="B704" i="14"/>
  <c r="C704" i="14"/>
  <c r="E704" i="14"/>
  <c r="F704" i="14"/>
  <c r="A705" i="14"/>
  <c r="B705" i="14"/>
  <c r="C705" i="14"/>
  <c r="E705" i="14"/>
  <c r="F705" i="14"/>
  <c r="A706" i="14"/>
  <c r="B706" i="14"/>
  <c r="C706" i="14"/>
  <c r="E706" i="14"/>
  <c r="F706" i="14"/>
  <c r="A707" i="14"/>
  <c r="B707" i="14"/>
  <c r="C707" i="14"/>
  <c r="E707" i="14"/>
  <c r="F707" i="14"/>
  <c r="A708" i="14"/>
  <c r="B708" i="14"/>
  <c r="C708" i="14"/>
  <c r="E708" i="14"/>
  <c r="F708" i="14"/>
  <c r="A709" i="14"/>
  <c r="B709" i="14"/>
  <c r="C709" i="14"/>
  <c r="E709" i="14"/>
  <c r="F709" i="14"/>
  <c r="A710" i="14"/>
  <c r="B710" i="14"/>
  <c r="C710" i="14"/>
  <c r="E710" i="14"/>
  <c r="F710" i="14"/>
  <c r="A711" i="14"/>
  <c r="B711" i="14"/>
  <c r="C711" i="14"/>
  <c r="E711" i="14"/>
  <c r="F711" i="14"/>
  <c r="A712" i="14"/>
  <c r="B712" i="14"/>
  <c r="C712" i="14"/>
  <c r="E712" i="14"/>
  <c r="F712" i="14"/>
  <c r="A713" i="14"/>
  <c r="B713" i="14"/>
  <c r="C713" i="14"/>
  <c r="E713" i="14"/>
  <c r="F713" i="14"/>
  <c r="A714" i="14"/>
  <c r="B714" i="14"/>
  <c r="C714" i="14"/>
  <c r="E714" i="14"/>
  <c r="F714" i="14"/>
  <c r="A715" i="14"/>
  <c r="B715" i="14"/>
  <c r="C715" i="14"/>
  <c r="E715" i="14"/>
  <c r="F715" i="14"/>
  <c r="A716" i="14"/>
  <c r="B716" i="14"/>
  <c r="C716" i="14"/>
  <c r="E716" i="14"/>
  <c r="F716" i="14"/>
  <c r="A717" i="14"/>
  <c r="B717" i="14"/>
  <c r="C717" i="14"/>
  <c r="E717" i="14"/>
  <c r="F717" i="14"/>
  <c r="A718" i="14"/>
  <c r="B718" i="14"/>
  <c r="C718" i="14"/>
  <c r="E718" i="14"/>
  <c r="F718" i="14"/>
  <c r="A719" i="14"/>
  <c r="B719" i="14"/>
  <c r="C719" i="14"/>
  <c r="E719" i="14"/>
  <c r="F719" i="14"/>
  <c r="A720" i="14"/>
  <c r="B720" i="14"/>
  <c r="C720" i="14"/>
  <c r="E720" i="14"/>
  <c r="F720" i="14"/>
  <c r="A721" i="14"/>
  <c r="B721" i="14"/>
  <c r="C721" i="14"/>
  <c r="E721" i="14"/>
  <c r="F721" i="14"/>
  <c r="A722" i="14"/>
  <c r="B722" i="14"/>
  <c r="C722" i="14"/>
  <c r="E722" i="14"/>
  <c r="F722" i="14"/>
  <c r="A723" i="14"/>
  <c r="B723" i="14"/>
  <c r="C723" i="14"/>
  <c r="E723" i="14"/>
  <c r="F723" i="14"/>
  <c r="A724" i="14"/>
  <c r="B724" i="14"/>
  <c r="C724" i="14"/>
  <c r="E724" i="14"/>
  <c r="F724" i="14"/>
  <c r="A725" i="14"/>
  <c r="B725" i="14"/>
  <c r="C725" i="14"/>
  <c r="E725" i="14"/>
  <c r="F725" i="14"/>
  <c r="A726" i="14"/>
  <c r="B726" i="14"/>
  <c r="C726" i="14"/>
  <c r="E726" i="14"/>
  <c r="F726" i="14"/>
  <c r="A727" i="14"/>
  <c r="B727" i="14"/>
  <c r="C727" i="14"/>
  <c r="E727" i="14"/>
  <c r="F727" i="14"/>
  <c r="A728" i="14"/>
  <c r="B728" i="14"/>
  <c r="C728" i="14"/>
  <c r="E728" i="14"/>
  <c r="F728" i="14"/>
  <c r="A729" i="14"/>
  <c r="B729" i="14"/>
  <c r="C729" i="14"/>
  <c r="E729" i="14"/>
  <c r="F729" i="14"/>
  <c r="A730" i="14"/>
  <c r="B730" i="14"/>
  <c r="C730" i="14"/>
  <c r="E730" i="14"/>
  <c r="F730" i="14"/>
  <c r="A731" i="14"/>
  <c r="B731" i="14"/>
  <c r="C731" i="14"/>
  <c r="E731" i="14"/>
  <c r="F731" i="14"/>
  <c r="A732" i="14"/>
  <c r="B732" i="14"/>
  <c r="C732" i="14"/>
  <c r="E732" i="14"/>
  <c r="F732" i="14"/>
  <c r="A733" i="14"/>
  <c r="B733" i="14"/>
  <c r="C733" i="14"/>
  <c r="E733" i="14"/>
  <c r="F733" i="14"/>
  <c r="A734" i="14"/>
  <c r="B734" i="14"/>
  <c r="C734" i="14"/>
  <c r="E734" i="14"/>
  <c r="F734" i="14"/>
  <c r="A735" i="14"/>
  <c r="B735" i="14"/>
  <c r="C735" i="14"/>
  <c r="E735" i="14"/>
  <c r="F735" i="14"/>
  <c r="A736" i="14"/>
  <c r="B736" i="14"/>
  <c r="C736" i="14"/>
  <c r="E736" i="14"/>
  <c r="F736" i="14"/>
  <c r="A737" i="14"/>
  <c r="B737" i="14"/>
  <c r="C737" i="14"/>
  <c r="E737" i="14"/>
  <c r="F737" i="14"/>
  <c r="A738" i="14"/>
  <c r="B738" i="14"/>
  <c r="C738" i="14"/>
  <c r="E738" i="14"/>
  <c r="F738" i="14"/>
  <c r="A739" i="14"/>
  <c r="B739" i="14"/>
  <c r="C739" i="14"/>
  <c r="E739" i="14"/>
  <c r="F739" i="14"/>
  <c r="A740" i="14"/>
  <c r="B740" i="14"/>
  <c r="C740" i="14"/>
  <c r="E740" i="14"/>
  <c r="F740" i="14"/>
  <c r="A741" i="14"/>
  <c r="B741" i="14"/>
  <c r="C741" i="14"/>
  <c r="E741" i="14"/>
  <c r="F741" i="14"/>
  <c r="A742" i="14"/>
  <c r="B742" i="14"/>
  <c r="C742" i="14"/>
  <c r="E742" i="14"/>
  <c r="F742" i="14"/>
  <c r="A743" i="14"/>
  <c r="B743" i="14"/>
  <c r="C743" i="14"/>
  <c r="E743" i="14"/>
  <c r="F743" i="14"/>
  <c r="A744" i="14"/>
  <c r="B744" i="14"/>
  <c r="C744" i="14"/>
  <c r="E744" i="14"/>
  <c r="F744" i="14"/>
  <c r="A745" i="14"/>
  <c r="B745" i="14"/>
  <c r="C745" i="14"/>
  <c r="E745" i="14"/>
  <c r="F745" i="14"/>
  <c r="A746" i="14"/>
  <c r="B746" i="14"/>
  <c r="C746" i="14"/>
  <c r="E746" i="14"/>
  <c r="F746" i="14"/>
  <c r="A747" i="14"/>
  <c r="B747" i="14"/>
  <c r="C747" i="14"/>
  <c r="E747" i="14"/>
  <c r="F747" i="14"/>
  <c r="A748" i="14"/>
  <c r="B748" i="14"/>
  <c r="C748" i="14"/>
  <c r="E748" i="14"/>
  <c r="F748" i="14"/>
  <c r="A749" i="14"/>
  <c r="B749" i="14"/>
  <c r="C749" i="14"/>
  <c r="E749" i="14"/>
  <c r="F749" i="14"/>
  <c r="A750" i="14"/>
  <c r="B750" i="14"/>
  <c r="C750" i="14"/>
  <c r="E750" i="14"/>
  <c r="F750" i="14"/>
  <c r="A751" i="14"/>
  <c r="B751" i="14"/>
  <c r="C751" i="14"/>
  <c r="E751" i="14"/>
  <c r="F751" i="14"/>
  <c r="A752" i="14"/>
  <c r="B752" i="14"/>
  <c r="C752" i="14"/>
  <c r="E752" i="14"/>
  <c r="F752" i="14"/>
  <c r="A753" i="14"/>
  <c r="B753" i="14"/>
  <c r="C753" i="14"/>
  <c r="E753" i="14"/>
  <c r="F753" i="14"/>
  <c r="A754" i="14"/>
  <c r="B754" i="14"/>
  <c r="C754" i="14"/>
  <c r="E754" i="14"/>
  <c r="F754" i="14"/>
  <c r="A755" i="14"/>
  <c r="B755" i="14"/>
  <c r="C755" i="14"/>
  <c r="E755" i="14"/>
  <c r="F755" i="14"/>
  <c r="A756" i="14"/>
  <c r="B756" i="14"/>
  <c r="C756" i="14"/>
  <c r="E756" i="14"/>
  <c r="F756" i="14"/>
  <c r="A757" i="14"/>
  <c r="B757" i="14"/>
  <c r="C757" i="14"/>
  <c r="E757" i="14"/>
  <c r="F757" i="14"/>
  <c r="A758" i="14"/>
  <c r="B758" i="14"/>
  <c r="C758" i="14"/>
  <c r="E758" i="14"/>
  <c r="F758" i="14"/>
  <c r="A759" i="14"/>
  <c r="B759" i="14"/>
  <c r="C759" i="14"/>
  <c r="E759" i="14"/>
  <c r="F759" i="14"/>
  <c r="A760" i="14"/>
  <c r="B760" i="14"/>
  <c r="C760" i="14"/>
  <c r="E760" i="14"/>
  <c r="F760" i="14"/>
  <c r="A761" i="14"/>
  <c r="B761" i="14"/>
  <c r="C761" i="14"/>
  <c r="E761" i="14"/>
  <c r="F761" i="14"/>
  <c r="A762" i="14"/>
  <c r="B762" i="14"/>
  <c r="C762" i="14"/>
  <c r="E762" i="14"/>
  <c r="F762" i="14"/>
  <c r="A763" i="14"/>
  <c r="B763" i="14"/>
  <c r="C763" i="14"/>
  <c r="E763" i="14"/>
  <c r="F763" i="14"/>
  <c r="A764" i="14"/>
  <c r="B764" i="14"/>
  <c r="C764" i="14"/>
  <c r="E764" i="14"/>
  <c r="F764" i="14"/>
  <c r="A765" i="14"/>
  <c r="B765" i="14"/>
  <c r="C765" i="14"/>
  <c r="E765" i="14"/>
  <c r="F765" i="14"/>
  <c r="A766" i="14"/>
  <c r="B766" i="14"/>
  <c r="C766" i="14"/>
  <c r="E766" i="14"/>
  <c r="F766" i="14"/>
  <c r="A767" i="14"/>
  <c r="B767" i="14"/>
  <c r="C767" i="14"/>
  <c r="E767" i="14"/>
  <c r="F767" i="14"/>
  <c r="A768" i="14"/>
  <c r="B768" i="14"/>
  <c r="C768" i="14"/>
  <c r="E768" i="14"/>
  <c r="F768" i="14"/>
  <c r="A769" i="14"/>
  <c r="B769" i="14"/>
  <c r="C769" i="14"/>
  <c r="E769" i="14"/>
  <c r="F769" i="14"/>
  <c r="A770" i="14"/>
  <c r="B770" i="14"/>
  <c r="C770" i="14"/>
  <c r="E770" i="14"/>
  <c r="F770" i="14"/>
  <c r="A771" i="14"/>
  <c r="B771" i="14"/>
  <c r="C771" i="14"/>
  <c r="E771" i="14"/>
  <c r="F771" i="14"/>
  <c r="A772" i="14"/>
  <c r="B772" i="14"/>
  <c r="C772" i="14"/>
  <c r="E772" i="14"/>
  <c r="F772" i="14"/>
  <c r="A773" i="14"/>
  <c r="B773" i="14"/>
  <c r="C773" i="14"/>
  <c r="E773" i="14"/>
  <c r="F773" i="14"/>
  <c r="A774" i="14"/>
  <c r="B774" i="14"/>
  <c r="C774" i="14"/>
  <c r="E774" i="14"/>
  <c r="F774" i="14"/>
  <c r="A775" i="14"/>
  <c r="B775" i="14"/>
  <c r="C775" i="14"/>
  <c r="E775" i="14"/>
  <c r="F775" i="14"/>
  <c r="A776" i="14"/>
  <c r="B776" i="14"/>
  <c r="C776" i="14"/>
  <c r="E776" i="14"/>
  <c r="F776" i="14"/>
  <c r="A777" i="14"/>
  <c r="B777" i="14"/>
  <c r="C777" i="14"/>
  <c r="E777" i="14"/>
  <c r="F777" i="14"/>
  <c r="A778" i="14"/>
  <c r="B778" i="14"/>
  <c r="C778" i="14"/>
  <c r="E778" i="14"/>
  <c r="F778" i="14"/>
  <c r="A779" i="14"/>
  <c r="B779" i="14"/>
  <c r="C779" i="14"/>
  <c r="E779" i="14"/>
  <c r="F779" i="14"/>
  <c r="A780" i="14"/>
  <c r="B780" i="14"/>
  <c r="C780" i="14"/>
  <c r="E780" i="14"/>
  <c r="F780" i="14"/>
  <c r="A781" i="14"/>
  <c r="B781" i="14"/>
  <c r="C781" i="14"/>
  <c r="E781" i="14"/>
  <c r="F781" i="14"/>
  <c r="A782" i="14"/>
  <c r="B782" i="14"/>
  <c r="C782" i="14"/>
  <c r="E782" i="14"/>
  <c r="F782" i="14"/>
  <c r="A783" i="14"/>
  <c r="B783" i="14"/>
  <c r="C783" i="14"/>
  <c r="E783" i="14"/>
  <c r="F783" i="14"/>
  <c r="A784" i="14"/>
  <c r="B784" i="14"/>
  <c r="C784" i="14"/>
  <c r="E784" i="14"/>
  <c r="F784" i="14"/>
  <c r="A785" i="14"/>
  <c r="B785" i="14"/>
  <c r="C785" i="14"/>
  <c r="E785" i="14"/>
  <c r="F785" i="14"/>
  <c r="A786" i="14"/>
  <c r="B786" i="14"/>
  <c r="C786" i="14"/>
  <c r="E786" i="14"/>
  <c r="F786" i="14"/>
  <c r="A787" i="14"/>
  <c r="B787" i="14"/>
  <c r="C787" i="14"/>
  <c r="E787" i="14"/>
  <c r="F787" i="14"/>
  <c r="A788" i="14"/>
  <c r="B788" i="14"/>
  <c r="C788" i="14"/>
  <c r="E788" i="14"/>
  <c r="F788" i="14"/>
  <c r="A789" i="14"/>
  <c r="B789" i="14"/>
  <c r="C789" i="14"/>
  <c r="E789" i="14"/>
  <c r="F789" i="14"/>
  <c r="A790" i="14"/>
  <c r="B790" i="14"/>
  <c r="C790" i="14"/>
  <c r="E790" i="14"/>
  <c r="F790" i="14"/>
  <c r="A791" i="14"/>
  <c r="B791" i="14"/>
  <c r="C791" i="14"/>
  <c r="E791" i="14"/>
  <c r="F791" i="14"/>
  <c r="A792" i="14"/>
  <c r="B792" i="14"/>
  <c r="C792" i="14"/>
  <c r="E792" i="14"/>
  <c r="F792" i="14"/>
  <c r="A793" i="14"/>
  <c r="B793" i="14"/>
  <c r="C793" i="14"/>
  <c r="E793" i="14"/>
  <c r="F793" i="14"/>
  <c r="A794" i="14"/>
  <c r="B794" i="14"/>
  <c r="C794" i="14"/>
  <c r="E794" i="14"/>
  <c r="F794" i="14"/>
  <c r="A795" i="14"/>
  <c r="B795" i="14"/>
  <c r="C795" i="14"/>
  <c r="E795" i="14"/>
  <c r="F795" i="14"/>
  <c r="A796" i="14"/>
  <c r="B796" i="14"/>
  <c r="C796" i="14"/>
  <c r="E796" i="14"/>
  <c r="F796" i="14"/>
  <c r="A797" i="14"/>
  <c r="B797" i="14"/>
  <c r="C797" i="14"/>
  <c r="E797" i="14"/>
  <c r="F797" i="14"/>
  <c r="A798" i="14"/>
  <c r="B798" i="14"/>
  <c r="C798" i="14"/>
  <c r="E798" i="14"/>
  <c r="F798" i="14"/>
  <c r="A799" i="14"/>
  <c r="B799" i="14"/>
  <c r="C799" i="14"/>
  <c r="E799" i="14"/>
  <c r="F799" i="14"/>
  <c r="A800" i="14"/>
  <c r="B800" i="14"/>
  <c r="C800" i="14"/>
  <c r="E800" i="14"/>
  <c r="F800" i="14"/>
  <c r="A801" i="14"/>
  <c r="B801" i="14"/>
  <c r="C801" i="14"/>
  <c r="E801" i="14"/>
  <c r="F801" i="14"/>
  <c r="A802" i="14"/>
  <c r="B802" i="14"/>
  <c r="C802" i="14"/>
  <c r="E802" i="14"/>
  <c r="F802" i="14"/>
  <c r="A803" i="14"/>
  <c r="B803" i="14"/>
  <c r="C803" i="14"/>
  <c r="E803" i="14"/>
  <c r="F803" i="14"/>
  <c r="A804" i="14"/>
  <c r="B804" i="14"/>
  <c r="C804" i="14"/>
  <c r="E804" i="14"/>
  <c r="F804" i="14"/>
  <c r="A805" i="14"/>
  <c r="B805" i="14"/>
  <c r="C805" i="14"/>
  <c r="E805" i="14"/>
  <c r="F805" i="14"/>
  <c r="A806" i="14"/>
  <c r="B806" i="14"/>
  <c r="C806" i="14"/>
  <c r="E806" i="14"/>
  <c r="F806" i="14"/>
  <c r="A807" i="14"/>
  <c r="B807" i="14"/>
  <c r="C807" i="14"/>
  <c r="E807" i="14"/>
  <c r="F807" i="14"/>
  <c r="A808" i="14"/>
  <c r="B808" i="14"/>
  <c r="C808" i="14"/>
  <c r="E808" i="14"/>
  <c r="F808" i="14"/>
  <c r="A809" i="14"/>
  <c r="B809" i="14"/>
  <c r="C809" i="14"/>
  <c r="E809" i="14"/>
  <c r="F809" i="14"/>
  <c r="A810" i="14"/>
  <c r="B810" i="14"/>
  <c r="C810" i="14"/>
  <c r="E810" i="14"/>
  <c r="F810" i="14"/>
  <c r="A811" i="14"/>
  <c r="B811" i="14"/>
  <c r="C811" i="14"/>
  <c r="E811" i="14"/>
  <c r="F811" i="14"/>
  <c r="A812" i="14"/>
  <c r="B812" i="14"/>
  <c r="C812" i="14"/>
  <c r="E812" i="14"/>
  <c r="F812" i="14"/>
  <c r="A813" i="14"/>
  <c r="B813" i="14"/>
  <c r="C813" i="14"/>
  <c r="E813" i="14"/>
  <c r="F813" i="14"/>
  <c r="A814" i="14"/>
  <c r="B814" i="14"/>
  <c r="C814" i="14"/>
  <c r="E814" i="14"/>
  <c r="F814" i="14"/>
  <c r="A815" i="14"/>
  <c r="B815" i="14"/>
  <c r="C815" i="14"/>
  <c r="E815" i="14"/>
  <c r="F815" i="14"/>
  <c r="A816" i="14"/>
  <c r="B816" i="14"/>
  <c r="C816" i="14"/>
  <c r="E816" i="14"/>
  <c r="F816" i="14"/>
  <c r="A817" i="14"/>
  <c r="B817" i="14"/>
  <c r="C817" i="14"/>
  <c r="E817" i="14"/>
  <c r="F817" i="14"/>
  <c r="A818" i="14"/>
  <c r="B818" i="14"/>
  <c r="C818" i="14"/>
  <c r="E818" i="14"/>
  <c r="F818" i="14"/>
  <c r="A819" i="14"/>
  <c r="B819" i="14"/>
  <c r="C819" i="14"/>
  <c r="E819" i="14"/>
  <c r="F819" i="14"/>
  <c r="A820" i="14"/>
  <c r="B820" i="14"/>
  <c r="C820" i="14"/>
  <c r="E820" i="14"/>
  <c r="F820" i="14"/>
  <c r="A821" i="14"/>
  <c r="B821" i="14"/>
  <c r="C821" i="14"/>
  <c r="E821" i="14"/>
  <c r="F821" i="14"/>
  <c r="A822" i="14"/>
  <c r="B822" i="14"/>
  <c r="C822" i="14"/>
  <c r="E822" i="14"/>
  <c r="F822" i="14"/>
  <c r="A823" i="14"/>
  <c r="B823" i="14"/>
  <c r="C823" i="14"/>
  <c r="E823" i="14"/>
  <c r="F823" i="14"/>
  <c r="A824" i="14"/>
  <c r="B824" i="14"/>
  <c r="C824" i="14"/>
  <c r="E824" i="14"/>
  <c r="F824" i="14"/>
  <c r="A825" i="14"/>
  <c r="B825" i="14"/>
  <c r="C825" i="14"/>
  <c r="E825" i="14"/>
  <c r="F825" i="14"/>
  <c r="A826" i="14"/>
  <c r="B826" i="14"/>
  <c r="C826" i="14"/>
  <c r="E826" i="14"/>
  <c r="F826" i="14"/>
  <c r="A827" i="14"/>
  <c r="B827" i="14"/>
  <c r="C827" i="14"/>
  <c r="E827" i="14"/>
  <c r="F827" i="14"/>
  <c r="A828" i="14"/>
  <c r="B828" i="14"/>
  <c r="C828" i="14"/>
  <c r="E828" i="14"/>
  <c r="F828" i="14"/>
  <c r="A829" i="14"/>
  <c r="B829" i="14"/>
  <c r="C829" i="14"/>
  <c r="E829" i="14"/>
  <c r="F829" i="14"/>
  <c r="A830" i="14"/>
  <c r="B830" i="14"/>
  <c r="C830" i="14"/>
  <c r="E830" i="14"/>
  <c r="F830" i="14"/>
  <c r="A831" i="14"/>
  <c r="B831" i="14"/>
  <c r="C831" i="14"/>
  <c r="E831" i="14"/>
  <c r="F831" i="14"/>
  <c r="A832" i="14"/>
  <c r="B832" i="14"/>
  <c r="C832" i="14"/>
  <c r="E832" i="14"/>
  <c r="F832" i="14"/>
  <c r="A833" i="14"/>
  <c r="B833" i="14"/>
  <c r="C833" i="14"/>
  <c r="E833" i="14"/>
  <c r="F833" i="14"/>
  <c r="A834" i="14"/>
  <c r="B834" i="14"/>
  <c r="C834" i="14"/>
  <c r="E834" i="14"/>
  <c r="F834" i="14"/>
  <c r="A835" i="14"/>
  <c r="B835" i="14"/>
  <c r="C835" i="14"/>
  <c r="E835" i="14"/>
  <c r="F835" i="14"/>
  <c r="A836" i="14"/>
  <c r="B836" i="14"/>
  <c r="C836" i="14"/>
  <c r="E836" i="14"/>
  <c r="F836" i="14"/>
  <c r="A837" i="14"/>
  <c r="B837" i="14"/>
  <c r="C837" i="14"/>
  <c r="E837" i="14"/>
  <c r="F837" i="14"/>
  <c r="A838" i="14"/>
  <c r="B838" i="14"/>
  <c r="C838" i="14"/>
  <c r="E838" i="14"/>
  <c r="F838" i="14"/>
  <c r="A839" i="14"/>
  <c r="B839" i="14"/>
  <c r="C839" i="14"/>
  <c r="E839" i="14"/>
  <c r="F839" i="14"/>
  <c r="A840" i="14"/>
  <c r="B840" i="14"/>
  <c r="C840" i="14"/>
  <c r="E840" i="14"/>
  <c r="F840" i="14"/>
  <c r="A841" i="14"/>
  <c r="B841" i="14"/>
  <c r="C841" i="14"/>
  <c r="E841" i="14"/>
  <c r="F841" i="14"/>
  <c r="A842" i="14"/>
  <c r="B842" i="14"/>
  <c r="C842" i="14"/>
  <c r="E842" i="14"/>
  <c r="F842" i="14"/>
  <c r="A843" i="14"/>
  <c r="B843" i="14"/>
  <c r="C843" i="14"/>
  <c r="E843" i="14"/>
  <c r="F843" i="14"/>
  <c r="A844" i="14"/>
  <c r="B844" i="14"/>
  <c r="C844" i="14"/>
  <c r="E844" i="14"/>
  <c r="F844" i="14"/>
  <c r="A845" i="14"/>
  <c r="B845" i="14"/>
  <c r="C845" i="14"/>
  <c r="E845" i="14"/>
  <c r="F845" i="14"/>
  <c r="A846" i="14"/>
  <c r="B846" i="14"/>
  <c r="C846" i="14"/>
  <c r="E846" i="14"/>
  <c r="F846" i="14"/>
  <c r="A847" i="14"/>
  <c r="B847" i="14"/>
  <c r="C847" i="14"/>
  <c r="E847" i="14"/>
  <c r="F847" i="14"/>
  <c r="A848" i="14"/>
  <c r="B848" i="14"/>
  <c r="C848" i="14"/>
  <c r="E848" i="14"/>
  <c r="F848" i="14"/>
  <c r="A849" i="14"/>
  <c r="B849" i="14"/>
  <c r="C849" i="14"/>
  <c r="E849" i="14"/>
  <c r="F849" i="14"/>
  <c r="A850" i="14"/>
  <c r="B850" i="14"/>
  <c r="C850" i="14"/>
  <c r="E850" i="14"/>
  <c r="F850" i="14"/>
  <c r="A851" i="14"/>
  <c r="B851" i="14"/>
  <c r="C851" i="14"/>
  <c r="E851" i="14"/>
  <c r="F851" i="14"/>
  <c r="A852" i="14"/>
  <c r="B852" i="14"/>
  <c r="C852" i="14"/>
  <c r="E852" i="14"/>
  <c r="F852" i="14"/>
  <c r="A853" i="14"/>
  <c r="B853" i="14"/>
  <c r="C853" i="14"/>
  <c r="E853" i="14"/>
  <c r="F853" i="14"/>
  <c r="A854" i="14"/>
  <c r="B854" i="14"/>
  <c r="C854" i="14"/>
  <c r="E854" i="14"/>
  <c r="F854" i="14"/>
  <c r="A855" i="14"/>
  <c r="B855" i="14"/>
  <c r="C855" i="14"/>
  <c r="E855" i="14"/>
  <c r="G855" i="14" s="1"/>
  <c r="F855" i="14"/>
  <c r="A856" i="14"/>
  <c r="B856" i="14"/>
  <c r="C856" i="14"/>
  <c r="E856" i="14"/>
  <c r="F856" i="14"/>
  <c r="A857" i="14"/>
  <c r="B857" i="14"/>
  <c r="C857" i="14"/>
  <c r="E857" i="14"/>
  <c r="F857" i="14"/>
  <c r="A858" i="14"/>
  <c r="B858" i="14"/>
  <c r="C858" i="14"/>
  <c r="E858" i="14"/>
  <c r="F858" i="14"/>
  <c r="A859" i="14"/>
  <c r="B859" i="14"/>
  <c r="C859" i="14"/>
  <c r="E859" i="14"/>
  <c r="F859" i="14"/>
  <c r="A860" i="14"/>
  <c r="B860" i="14"/>
  <c r="C860" i="14"/>
  <c r="E860" i="14"/>
  <c r="F860" i="14"/>
  <c r="A861" i="14"/>
  <c r="B861" i="14"/>
  <c r="C861" i="14"/>
  <c r="E861" i="14"/>
  <c r="F861" i="14"/>
  <c r="A862" i="14"/>
  <c r="B862" i="14"/>
  <c r="C862" i="14"/>
  <c r="E862" i="14"/>
  <c r="F862" i="14"/>
  <c r="A863" i="14"/>
  <c r="B863" i="14"/>
  <c r="C863" i="14"/>
  <c r="E863" i="14"/>
  <c r="F863" i="14"/>
  <c r="A864" i="14"/>
  <c r="B864" i="14"/>
  <c r="C864" i="14"/>
  <c r="E864" i="14"/>
  <c r="F864" i="14"/>
  <c r="A865" i="14"/>
  <c r="B865" i="14"/>
  <c r="C865" i="14"/>
  <c r="E865" i="14"/>
  <c r="F865" i="14"/>
  <c r="A866" i="14"/>
  <c r="B866" i="14"/>
  <c r="C866" i="14"/>
  <c r="E866" i="14"/>
  <c r="F866" i="14"/>
  <c r="A867" i="14"/>
  <c r="B867" i="14"/>
  <c r="C867" i="14"/>
  <c r="E867" i="14"/>
  <c r="F867" i="14"/>
  <c r="A868" i="14"/>
  <c r="B868" i="14"/>
  <c r="C868" i="14"/>
  <c r="E868" i="14"/>
  <c r="F868" i="14"/>
  <c r="A869" i="14"/>
  <c r="B869" i="14"/>
  <c r="C869" i="14"/>
  <c r="E869" i="14"/>
  <c r="F869" i="14"/>
  <c r="A870" i="14"/>
  <c r="B870" i="14"/>
  <c r="C870" i="14"/>
  <c r="E870" i="14"/>
  <c r="F870" i="14"/>
  <c r="A871" i="14"/>
  <c r="B871" i="14"/>
  <c r="C871" i="14"/>
  <c r="E871" i="14"/>
  <c r="F871" i="14"/>
  <c r="A872" i="14"/>
  <c r="B872" i="14"/>
  <c r="C872" i="14"/>
  <c r="E872" i="14"/>
  <c r="F872" i="14"/>
  <c r="G872" i="14" s="1"/>
  <c r="A873" i="14"/>
  <c r="B873" i="14"/>
  <c r="C873" i="14"/>
  <c r="G873" i="14" s="1"/>
  <c r="E873" i="14"/>
  <c r="F873" i="14"/>
  <c r="A874" i="14"/>
  <c r="B874" i="14"/>
  <c r="G874" i="14" s="1"/>
  <c r="C874" i="14"/>
  <c r="E874" i="14"/>
  <c r="F874" i="14"/>
  <c r="A875" i="14"/>
  <c r="B875" i="14"/>
  <c r="C875" i="14"/>
  <c r="G875" i="14" s="1"/>
  <c r="E875" i="14"/>
  <c r="F875" i="14"/>
  <c r="A876" i="14"/>
  <c r="B876" i="14"/>
  <c r="C876" i="14"/>
  <c r="E876" i="14"/>
  <c r="F876" i="14"/>
  <c r="A877" i="14"/>
  <c r="B877" i="14"/>
  <c r="C877" i="14"/>
  <c r="E877" i="14"/>
  <c r="F877" i="14"/>
  <c r="A878" i="14"/>
  <c r="B878" i="14"/>
  <c r="C878" i="14"/>
  <c r="E878" i="14"/>
  <c r="F878" i="14"/>
  <c r="A879" i="14"/>
  <c r="B879" i="14"/>
  <c r="C879" i="14"/>
  <c r="E879" i="14"/>
  <c r="F879" i="14"/>
  <c r="G879" i="14"/>
  <c r="A880" i="14"/>
  <c r="B880" i="14"/>
  <c r="C880" i="14"/>
  <c r="E880" i="14"/>
  <c r="F880" i="14"/>
  <c r="A881" i="14"/>
  <c r="B881" i="14"/>
  <c r="C881" i="14"/>
  <c r="E881" i="14"/>
  <c r="F881" i="14"/>
  <c r="G881" i="14"/>
  <c r="A882" i="14"/>
  <c r="B882" i="14"/>
  <c r="C882" i="14"/>
  <c r="E882" i="14"/>
  <c r="F882" i="14"/>
  <c r="A883" i="14"/>
  <c r="B883" i="14"/>
  <c r="C883" i="14"/>
  <c r="E883" i="14"/>
  <c r="F883" i="14"/>
  <c r="A884" i="14"/>
  <c r="B884" i="14"/>
  <c r="C884" i="14"/>
  <c r="E884" i="14"/>
  <c r="F884" i="14"/>
  <c r="A885" i="14"/>
  <c r="B885" i="14"/>
  <c r="C885" i="14"/>
  <c r="E885" i="14"/>
  <c r="G885" i="14" s="1"/>
  <c r="F885" i="14"/>
  <c r="A886" i="14"/>
  <c r="B886" i="14"/>
  <c r="C886" i="14"/>
  <c r="E886" i="14"/>
  <c r="F886" i="14"/>
  <c r="A887" i="14"/>
  <c r="B887" i="14"/>
  <c r="C887" i="14"/>
  <c r="E887" i="14"/>
  <c r="F887" i="14"/>
  <c r="G887" i="14"/>
  <c r="A888" i="14"/>
  <c r="B888" i="14"/>
  <c r="C888" i="14"/>
  <c r="E888" i="14"/>
  <c r="F888" i="14"/>
  <c r="A889" i="14"/>
  <c r="B889" i="14"/>
  <c r="G889" i="14" s="1"/>
  <c r="C889" i="14"/>
  <c r="E889" i="14"/>
  <c r="F889" i="14"/>
  <c r="A890" i="14"/>
  <c r="B890" i="14"/>
  <c r="C890" i="14"/>
  <c r="E890" i="14"/>
  <c r="F890" i="14"/>
  <c r="A891" i="14"/>
  <c r="B891" i="14"/>
  <c r="C891" i="14"/>
  <c r="G891" i="14" s="1"/>
  <c r="E891" i="14"/>
  <c r="F891" i="14"/>
  <c r="A892" i="14"/>
  <c r="B892" i="14"/>
  <c r="C892" i="14"/>
  <c r="E892" i="14"/>
  <c r="F892" i="14"/>
  <c r="A893" i="14"/>
  <c r="B893" i="14"/>
  <c r="C893" i="14"/>
  <c r="E893" i="14"/>
  <c r="F893" i="14"/>
  <c r="A894" i="14"/>
  <c r="B894" i="14"/>
  <c r="G894" i="14" s="1"/>
  <c r="C894" i="14"/>
  <c r="E894" i="14"/>
  <c r="F894" i="14"/>
  <c r="A895" i="14"/>
  <c r="B895" i="14"/>
  <c r="G895" i="14" s="1"/>
  <c r="C895" i="14"/>
  <c r="E895" i="14"/>
  <c r="F895" i="14"/>
  <c r="A896" i="14"/>
  <c r="B896" i="14"/>
  <c r="C896" i="14"/>
  <c r="E896" i="14"/>
  <c r="F896" i="14"/>
  <c r="A897" i="14"/>
  <c r="B897" i="14"/>
  <c r="G897" i="14" s="1"/>
  <c r="C897" i="14"/>
  <c r="E897" i="14"/>
  <c r="F897" i="14"/>
  <c r="A898" i="14"/>
  <c r="B898" i="14"/>
  <c r="C898" i="14"/>
  <c r="E898" i="14"/>
  <c r="F898" i="14"/>
  <c r="A899" i="14"/>
  <c r="B899" i="14"/>
  <c r="C899" i="14"/>
  <c r="E899" i="14"/>
  <c r="F899" i="14"/>
  <c r="A3" i="15"/>
  <c r="J3" i="15"/>
  <c r="B3" i="15" s="1"/>
  <c r="J4" i="15"/>
  <c r="H4" i="15" s="1"/>
  <c r="J5" i="15"/>
  <c r="J6" i="15"/>
  <c r="B6" i="15" s="1"/>
  <c r="J7" i="15"/>
  <c r="E7" i="15" s="1"/>
  <c r="J8" i="15"/>
  <c r="J9" i="15"/>
  <c r="J10" i="15"/>
  <c r="J11" i="15"/>
  <c r="B11" i="15" s="1"/>
  <c r="J12" i="15"/>
  <c r="H12" i="15" s="1"/>
  <c r="J13" i="15"/>
  <c r="J14" i="15"/>
  <c r="C14" i="15" s="1"/>
  <c r="J15" i="15"/>
  <c r="E15" i="15" s="1"/>
  <c r="J16" i="15"/>
  <c r="E16" i="15" s="1"/>
  <c r="J17" i="15"/>
  <c r="B17" i="15" s="1"/>
  <c r="J18" i="15"/>
  <c r="J19" i="15"/>
  <c r="J20" i="15"/>
  <c r="H20" i="15" s="1"/>
  <c r="J21" i="15"/>
  <c r="B21" i="15" s="1"/>
  <c r="J22" i="15"/>
  <c r="C22" i="15" s="1"/>
  <c r="J23" i="15"/>
  <c r="J24" i="15"/>
  <c r="B24" i="15" s="1"/>
  <c r="J25" i="15"/>
  <c r="J26" i="15"/>
  <c r="J27" i="15"/>
  <c r="J28" i="15"/>
  <c r="G28" i="15" s="1"/>
  <c r="J29" i="15"/>
  <c r="J30" i="15"/>
  <c r="B30" i="15" s="1"/>
  <c r="J31" i="15"/>
  <c r="E31" i="15" s="1"/>
  <c r="J32" i="15"/>
  <c r="G32" i="15" s="1"/>
  <c r="J33" i="15"/>
  <c r="J34" i="15"/>
  <c r="J35" i="15"/>
  <c r="B35" i="15" s="1"/>
  <c r="J36" i="15"/>
  <c r="H36" i="15" s="1"/>
  <c r="J37" i="15"/>
  <c r="J38" i="15"/>
  <c r="C38" i="15" s="1"/>
  <c r="J39" i="15"/>
  <c r="C39" i="15" s="1"/>
  <c r="J40" i="15"/>
  <c r="J41" i="15"/>
  <c r="J42" i="15"/>
  <c r="F42" i="15" s="1"/>
  <c r="J43" i="15"/>
  <c r="J44" i="15"/>
  <c r="J45" i="15"/>
  <c r="J46" i="15"/>
  <c r="B46" i="15" s="1"/>
  <c r="J47" i="15"/>
  <c r="J48" i="15"/>
  <c r="G48" i="15" s="1"/>
  <c r="J49" i="15"/>
  <c r="B49" i="15" s="1"/>
  <c r="J50" i="15"/>
  <c r="J51" i="15"/>
  <c r="B51" i="15" s="1"/>
  <c r="J52" i="15"/>
  <c r="J53" i="15"/>
  <c r="B53" i="15" s="1"/>
  <c r="J54" i="15"/>
  <c r="H54" i="15" s="1"/>
  <c r="J55" i="15"/>
  <c r="J56" i="15"/>
  <c r="E56" i="15" s="1"/>
  <c r="J57" i="15"/>
  <c r="B57" i="15" s="1"/>
  <c r="J58" i="15"/>
  <c r="H58" i="15" s="1"/>
  <c r="J59" i="15"/>
  <c r="J60" i="15"/>
  <c r="J61" i="15"/>
  <c r="J62" i="15"/>
  <c r="C62" i="15" s="1"/>
  <c r="J63" i="15"/>
  <c r="D63" i="15" s="1"/>
  <c r="J64" i="15"/>
  <c r="J65" i="15"/>
  <c r="J66" i="15"/>
  <c r="F66" i="15" s="1"/>
  <c r="J67" i="15"/>
  <c r="H67" i="15" s="1"/>
  <c r="J68" i="15"/>
  <c r="H68" i="15" s="1"/>
  <c r="J69" i="15"/>
  <c r="B69" i="15" s="1"/>
  <c r="J70" i="15"/>
  <c r="J71" i="15"/>
  <c r="D71" i="15" s="1"/>
  <c r="J72" i="15"/>
  <c r="J73" i="15"/>
  <c r="G73" i="15" s="1"/>
  <c r="J74" i="15"/>
  <c r="F74" i="15" s="1"/>
  <c r="J75" i="15"/>
  <c r="B75" i="15" s="1"/>
  <c r="J76" i="15"/>
  <c r="J77" i="15"/>
  <c r="J78" i="15"/>
  <c r="C78" i="15" s="1"/>
  <c r="J79" i="15"/>
  <c r="C79" i="15" s="1"/>
  <c r="J80" i="15"/>
  <c r="D80" i="15" s="1"/>
  <c r="J81" i="15"/>
  <c r="B81" i="15" s="1"/>
  <c r="J82" i="15"/>
  <c r="C82" i="15" s="1"/>
  <c r="J83" i="15"/>
  <c r="B83" i="15" s="1"/>
  <c r="J84" i="15"/>
  <c r="J85" i="15"/>
  <c r="G85" i="15" s="1"/>
  <c r="J86" i="15"/>
  <c r="J87" i="15"/>
  <c r="G87" i="15" s="1"/>
  <c r="J88" i="15"/>
  <c r="J89" i="15"/>
  <c r="J90" i="15"/>
  <c r="B90" i="15" s="1"/>
  <c r="J91" i="15"/>
  <c r="B91" i="15" s="1"/>
  <c r="J92" i="15"/>
  <c r="D92" i="15" s="1"/>
  <c r="J93" i="15"/>
  <c r="J94" i="15"/>
  <c r="J95" i="15"/>
  <c r="B95" i="15" s="1"/>
  <c r="J96" i="15"/>
  <c r="J97" i="15"/>
  <c r="H97" i="15" s="1"/>
  <c r="J98" i="15"/>
  <c r="J99" i="15"/>
  <c r="F99" i="15" s="1"/>
  <c r="J100" i="15"/>
  <c r="H100" i="15" s="1"/>
  <c r="J101" i="15"/>
  <c r="E101" i="15" s="1"/>
  <c r="J102" i="15"/>
  <c r="C102" i="15" s="1"/>
  <c r="J103" i="15"/>
  <c r="J104" i="15"/>
  <c r="J105" i="15"/>
  <c r="J106" i="15"/>
  <c r="J107" i="15"/>
  <c r="G107" i="15" s="1"/>
  <c r="J108" i="15"/>
  <c r="F108" i="15" s="1"/>
  <c r="J109" i="15"/>
  <c r="E109" i="15" s="1"/>
  <c r="J110" i="15"/>
  <c r="J111" i="15"/>
  <c r="C111" i="15" s="1"/>
  <c r="J112" i="15"/>
  <c r="J113" i="15"/>
  <c r="J114" i="15"/>
  <c r="J115" i="15"/>
  <c r="G115" i="15" s="1"/>
  <c r="J116" i="15"/>
  <c r="F116" i="15" s="1"/>
  <c r="J117" i="15"/>
  <c r="J118" i="15"/>
  <c r="D118" i="15" s="1"/>
  <c r="J119" i="15"/>
  <c r="J120" i="15"/>
  <c r="J121" i="15"/>
  <c r="C121" i="15" s="1"/>
  <c r="J122" i="15"/>
  <c r="H122" i="15" s="1"/>
  <c r="J123" i="15"/>
  <c r="J124" i="15"/>
  <c r="J125" i="15"/>
  <c r="E125" i="15" s="1"/>
  <c r="J126" i="15"/>
  <c r="J127" i="15"/>
  <c r="C127" i="15" s="1"/>
  <c r="J128" i="15"/>
  <c r="J129" i="15"/>
  <c r="H129" i="15" s="1"/>
  <c r="J130" i="15"/>
  <c r="J131" i="15"/>
  <c r="F131" i="15" s="1"/>
  <c r="J132" i="15"/>
  <c r="F132" i="15" s="1"/>
  <c r="J133" i="15"/>
  <c r="E133" i="15" s="1"/>
  <c r="J134" i="15"/>
  <c r="J135" i="15"/>
  <c r="C135" i="15" s="1"/>
  <c r="J136" i="15"/>
  <c r="J137" i="15"/>
  <c r="J138" i="15"/>
  <c r="H138" i="15" s="1"/>
  <c r="J139" i="15"/>
  <c r="C139" i="15" s="1"/>
  <c r="J140" i="15"/>
  <c r="J141" i="15"/>
  <c r="J142" i="15"/>
  <c r="C142" i="15" s="1"/>
  <c r="J143" i="15"/>
  <c r="J144" i="15"/>
  <c r="J145" i="15"/>
  <c r="D145" i="15" s="1"/>
  <c r="J146" i="15"/>
  <c r="B146" i="15" s="1"/>
  <c r="J147" i="15"/>
  <c r="D147" i="15" s="1"/>
  <c r="J148" i="15"/>
  <c r="J149" i="15"/>
  <c r="J150" i="15"/>
  <c r="C150" i="15" s="1"/>
  <c r="J151" i="15"/>
  <c r="J152" i="15"/>
  <c r="C152" i="15" s="1"/>
  <c r="J153" i="15"/>
  <c r="H153" i="15" s="1"/>
  <c r="J154" i="15"/>
  <c r="B154" i="15" s="1"/>
  <c r="J155" i="15"/>
  <c r="D155" i="15" s="1"/>
  <c r="J156" i="15"/>
  <c r="J157" i="15"/>
  <c r="B157" i="15" s="1"/>
  <c r="J158" i="15"/>
  <c r="C158" i="15" s="1"/>
  <c r="J159" i="15"/>
  <c r="C159" i="15" s="1"/>
  <c r="J160" i="15"/>
  <c r="J161" i="15"/>
  <c r="B161" i="15" s="1"/>
  <c r="J162" i="15"/>
  <c r="D162" i="15" s="1"/>
  <c r="J163" i="15"/>
  <c r="J164" i="15"/>
  <c r="B164" i="15" s="1"/>
  <c r="J165" i="15"/>
  <c r="F165" i="15" s="1"/>
  <c r="J166" i="15"/>
  <c r="C166" i="15" s="1"/>
  <c r="J167" i="15"/>
  <c r="C167" i="15" s="1"/>
  <c r="J168" i="15"/>
  <c r="J169" i="15"/>
  <c r="J170" i="15"/>
  <c r="J171" i="15"/>
  <c r="J172" i="15"/>
  <c r="J173" i="15"/>
  <c r="E173" i="15" s="1"/>
  <c r="J174" i="15"/>
  <c r="J175" i="15"/>
  <c r="E175" i="15" s="1"/>
  <c r="J176" i="15"/>
  <c r="J177" i="15"/>
  <c r="J178" i="15"/>
  <c r="J179" i="15"/>
  <c r="J180" i="15"/>
  <c r="H180" i="15" s="1"/>
  <c r="J181" i="15"/>
  <c r="J182" i="15"/>
  <c r="F182" i="15" s="1"/>
  <c r="J183" i="15"/>
  <c r="J184" i="15"/>
  <c r="D184" i="15" s="1"/>
  <c r="J185" i="15"/>
  <c r="D185" i="15" s="1"/>
  <c r="J186" i="15"/>
  <c r="J187" i="15"/>
  <c r="C187" i="15" s="1"/>
  <c r="J188" i="15"/>
  <c r="H188" i="15" s="1"/>
  <c r="J189" i="15"/>
  <c r="G189" i="15" s="1"/>
  <c r="J190" i="15"/>
  <c r="F190" i="15" s="1"/>
  <c r="J191" i="15"/>
  <c r="E191" i="15" s="1"/>
  <c r="J192" i="15"/>
  <c r="D192" i="15" s="1"/>
  <c r="J193" i="15"/>
  <c r="C193" i="15" s="1"/>
  <c r="J194" i="15"/>
  <c r="J195" i="15"/>
  <c r="C195" i="15" s="1"/>
  <c r="J196" i="15"/>
  <c r="G196" i="15" s="1"/>
  <c r="J197" i="15"/>
  <c r="C197" i="15" s="1"/>
  <c r="J198" i="15"/>
  <c r="J199" i="15"/>
  <c r="E199" i="15" s="1"/>
  <c r="J200" i="15"/>
  <c r="D200" i="15" s="1"/>
  <c r="J201" i="15"/>
  <c r="J202" i="15"/>
  <c r="J203" i="15"/>
  <c r="C203" i="15" s="1"/>
  <c r="J204" i="15"/>
  <c r="H204" i="15" s="1"/>
  <c r="J205" i="15"/>
  <c r="J206" i="15"/>
  <c r="F206" i="15" s="1"/>
  <c r="J207" i="15"/>
  <c r="J208" i="15"/>
  <c r="J209" i="15"/>
  <c r="H209" i="15" s="1"/>
  <c r="J210" i="15"/>
  <c r="C210" i="15" s="1"/>
  <c r="J211" i="15"/>
  <c r="J212" i="15"/>
  <c r="J213" i="15"/>
  <c r="J214" i="15"/>
  <c r="E214" i="15" s="1"/>
  <c r="J215" i="15"/>
  <c r="J216" i="15"/>
  <c r="J217" i="15"/>
  <c r="E217" i="15" s="1"/>
  <c r="J218" i="15"/>
  <c r="C218" i="15" s="1"/>
  <c r="J219" i="15"/>
  <c r="C219" i="15" s="1"/>
  <c r="J220" i="15"/>
  <c r="G220" i="15" s="1"/>
  <c r="J221" i="15"/>
  <c r="J222" i="15"/>
  <c r="E222" i="15" s="1"/>
  <c r="J223" i="15"/>
  <c r="G223" i="15" s="1"/>
  <c r="J224" i="15"/>
  <c r="J225" i="15"/>
  <c r="J226" i="15"/>
  <c r="C226" i="15" s="1"/>
  <c r="J227" i="15"/>
  <c r="C227" i="15" s="1"/>
  <c r="J228" i="15"/>
  <c r="C228" i="15" s="1"/>
  <c r="J229" i="15"/>
  <c r="C229" i="15" s="1"/>
  <c r="J230" i="15"/>
  <c r="J231" i="15"/>
  <c r="G231" i="15" s="1"/>
  <c r="J232" i="15"/>
  <c r="F232" i="15" s="1"/>
  <c r="J233" i="15"/>
  <c r="J234" i="15"/>
  <c r="E234" i="15" s="1"/>
  <c r="J235" i="15"/>
  <c r="J236" i="15"/>
  <c r="C236" i="15" s="1"/>
  <c r="J237" i="15"/>
  <c r="C237" i="15" s="1"/>
  <c r="J238" i="15"/>
  <c r="J239" i="15"/>
  <c r="J240" i="15"/>
  <c r="F240" i="15" s="1"/>
  <c r="J241" i="15"/>
  <c r="E241" i="15" s="1"/>
  <c r="J242" i="15"/>
  <c r="B242" i="15" s="1"/>
  <c r="J243" i="15"/>
  <c r="J244" i="15"/>
  <c r="J245" i="15"/>
  <c r="J246" i="15"/>
  <c r="J247" i="15"/>
  <c r="G247" i="15" s="1"/>
  <c r="J248" i="15"/>
  <c r="J249" i="15"/>
  <c r="J250" i="15"/>
  <c r="B250" i="15" s="1"/>
  <c r="J251" i="15"/>
  <c r="H251" i="15" s="1"/>
  <c r="J252" i="15"/>
  <c r="C252" i="15" s="1"/>
  <c r="J253" i="15"/>
  <c r="J254" i="15"/>
  <c r="D254" i="15" s="1"/>
  <c r="J255" i="15"/>
  <c r="C255" i="15" s="1"/>
  <c r="J256" i="15"/>
  <c r="G256" i="15" s="1"/>
  <c r="J257" i="15"/>
  <c r="J258" i="15"/>
  <c r="E258" i="15" s="1"/>
  <c r="J259" i="15"/>
  <c r="D259" i="15" s="1"/>
  <c r="J260" i="15"/>
  <c r="J261" i="15"/>
  <c r="E261" i="15" s="1"/>
  <c r="J262" i="15"/>
  <c r="C262" i="15" s="1"/>
  <c r="J263" i="15"/>
  <c r="J264" i="15"/>
  <c r="C264" i="15" s="1"/>
  <c r="J265" i="15"/>
  <c r="E265" i="15" s="1"/>
  <c r="J266" i="15"/>
  <c r="E266" i="15" s="1"/>
  <c r="J267" i="15"/>
  <c r="J268" i="15"/>
  <c r="C268" i="15" s="1"/>
  <c r="J269" i="15"/>
  <c r="J270" i="15"/>
  <c r="J271" i="15"/>
  <c r="H271" i="15" s="1"/>
  <c r="J272" i="15"/>
  <c r="G272" i="15" s="1"/>
  <c r="J273" i="15"/>
  <c r="E273" i="15" s="1"/>
  <c r="J274" i="15"/>
  <c r="E274" i="15" s="1"/>
  <c r="J275" i="15"/>
  <c r="J276" i="15"/>
  <c r="J277" i="15"/>
  <c r="E277" i="15" s="1"/>
  <c r="J278" i="15"/>
  <c r="C278" i="15" s="1"/>
  <c r="J279" i="15"/>
  <c r="J280" i="15"/>
  <c r="J281" i="15"/>
  <c r="E281" i="15" s="1"/>
  <c r="J282" i="15"/>
  <c r="J283" i="15"/>
  <c r="J284" i="15"/>
  <c r="C284" i="15" s="1"/>
  <c r="J285" i="15"/>
  <c r="J286" i="15"/>
  <c r="J287" i="15"/>
  <c r="H287" i="15" s="1"/>
  <c r="J288" i="15"/>
  <c r="J289" i="15"/>
  <c r="J290" i="15"/>
  <c r="E290" i="15" s="1"/>
  <c r="J291" i="15"/>
  <c r="D291" i="15" s="1"/>
  <c r="J292" i="15"/>
  <c r="C292" i="15" s="1"/>
  <c r="J293" i="15"/>
  <c r="J294" i="15"/>
  <c r="C294" i="15" s="1"/>
  <c r="J295" i="15"/>
  <c r="H295" i="15" s="1"/>
  <c r="J296" i="15"/>
  <c r="J297" i="15"/>
  <c r="E297" i="15" s="1"/>
  <c r="J298" i="15"/>
  <c r="E298" i="15" s="1"/>
  <c r="J299" i="15"/>
  <c r="D299" i="15" s="1"/>
  <c r="J300" i="15"/>
  <c r="C300" i="15" s="1"/>
  <c r="J301" i="15"/>
  <c r="E301" i="15" s="1"/>
  <c r="J302" i="15"/>
  <c r="J303" i="15"/>
  <c r="J304" i="15"/>
  <c r="D304" i="15" s="1"/>
  <c r="J305" i="15"/>
  <c r="J306" i="15"/>
  <c r="J307" i="15"/>
  <c r="J308" i="15"/>
  <c r="J309" i="15"/>
  <c r="J310" i="15"/>
  <c r="C310" i="15" s="1"/>
  <c r="J311" i="15"/>
  <c r="G311" i="15" s="1"/>
  <c r="J312" i="15"/>
  <c r="H312" i="15" s="1"/>
  <c r="J313" i="15"/>
  <c r="J314" i="15"/>
  <c r="J315" i="15"/>
  <c r="E315" i="15" s="1"/>
  <c r="J316" i="15"/>
  <c r="F316" i="15" s="1"/>
  <c r="J317" i="15"/>
  <c r="C317" i="15" s="1"/>
  <c r="J318" i="15"/>
  <c r="B318" i="15" s="1"/>
  <c r="J319" i="15"/>
  <c r="J320" i="15"/>
  <c r="C320" i="15" s="1"/>
  <c r="J321" i="15"/>
  <c r="J322" i="15"/>
  <c r="H322" i="15" s="1"/>
  <c r="J323" i="15"/>
  <c r="C323" i="15" s="1"/>
  <c r="J324" i="15"/>
  <c r="B324" i="15" s="1"/>
  <c r="J325" i="15"/>
  <c r="G325" i="15" s="1"/>
  <c r="J326" i="15"/>
  <c r="F326" i="15" s="1"/>
  <c r="J327" i="15"/>
  <c r="J328" i="15"/>
  <c r="C328" i="15" s="1"/>
  <c r="J329" i="15"/>
  <c r="J330" i="15"/>
  <c r="F330" i="15" s="1"/>
  <c r="J331" i="15"/>
  <c r="G331" i="15" s="1"/>
  <c r="J332" i="15"/>
  <c r="G332" i="15" s="1"/>
  <c r="J333" i="15"/>
  <c r="C333" i="15" s="1"/>
  <c r="J334" i="15"/>
  <c r="J335" i="15"/>
  <c r="C335" i="15" s="1"/>
  <c r="J336" i="15"/>
  <c r="J337" i="15"/>
  <c r="J338" i="15"/>
  <c r="F338" i="15" s="1"/>
  <c r="J339" i="15"/>
  <c r="J340" i="15"/>
  <c r="J341" i="15"/>
  <c r="E341" i="15" s="1"/>
  <c r="J342" i="15"/>
  <c r="F342" i="15" s="1"/>
  <c r="J343" i="15"/>
  <c r="J344" i="15"/>
  <c r="B344" i="15" s="1"/>
  <c r="J345" i="15"/>
  <c r="J346" i="15"/>
  <c r="J347" i="15"/>
  <c r="C347" i="15" s="1"/>
  <c r="J348" i="15"/>
  <c r="G348" i="15" s="1"/>
  <c r="J349" i="15"/>
  <c r="G349" i="15" s="1"/>
  <c r="J350" i="15"/>
  <c r="F350" i="15" s="1"/>
  <c r="J351" i="15"/>
  <c r="J352" i="15"/>
  <c r="C352" i="15" s="1"/>
  <c r="J353" i="15"/>
  <c r="J354" i="15"/>
  <c r="J355" i="15"/>
  <c r="B355" i="15" s="1"/>
  <c r="J356" i="15"/>
  <c r="J357" i="15"/>
  <c r="J358" i="15"/>
  <c r="J359" i="15"/>
  <c r="J360" i="15"/>
  <c r="J361" i="15"/>
  <c r="J362" i="15"/>
  <c r="J363" i="15"/>
  <c r="J364" i="15"/>
  <c r="J365" i="15"/>
  <c r="G365" i="15" s="1"/>
  <c r="J366" i="15"/>
  <c r="F366" i="15" s="1"/>
  <c r="J367" i="15"/>
  <c r="G367" i="15" s="1"/>
  <c r="J368" i="15"/>
  <c r="J369" i="15"/>
  <c r="F369" i="15" s="1"/>
  <c r="J370" i="15"/>
  <c r="J371" i="15"/>
  <c r="F371" i="15" s="1"/>
  <c r="J372" i="15"/>
  <c r="B372" i="15" s="1"/>
  <c r="J373" i="15"/>
  <c r="G373" i="15" s="1"/>
  <c r="J374" i="15"/>
  <c r="J375" i="15"/>
  <c r="E375" i="15" s="1"/>
  <c r="J376" i="15"/>
  <c r="D376" i="15" s="1"/>
  <c r="J377" i="15"/>
  <c r="B377" i="15" s="1"/>
  <c r="J378" i="15"/>
  <c r="J379" i="15"/>
  <c r="E379" i="15" s="1"/>
  <c r="J380" i="15"/>
  <c r="J381" i="15"/>
  <c r="F381" i="15" s="1"/>
  <c r="J382" i="15"/>
  <c r="J383" i="15"/>
  <c r="J384" i="15"/>
  <c r="J385" i="15"/>
  <c r="C385" i="15" s="1"/>
  <c r="J386" i="15"/>
  <c r="J387" i="15"/>
  <c r="J388" i="15"/>
  <c r="E388" i="15" s="1"/>
  <c r="J389" i="15"/>
  <c r="C389" i="15" s="1"/>
  <c r="J390" i="15"/>
  <c r="B390" i="15" s="1"/>
  <c r="J391" i="15"/>
  <c r="J392" i="15"/>
  <c r="C392" i="15" s="1"/>
  <c r="J393" i="15"/>
  <c r="J394" i="15"/>
  <c r="J395" i="15"/>
  <c r="J396" i="15"/>
  <c r="J397" i="15"/>
  <c r="J398" i="15"/>
  <c r="J399" i="15"/>
  <c r="J400" i="15"/>
  <c r="B400" i="15" s="1"/>
  <c r="J401" i="15"/>
  <c r="J402" i="15"/>
  <c r="J403" i="15"/>
  <c r="B403" i="15" s="1"/>
  <c r="J404" i="15"/>
  <c r="J405" i="15"/>
  <c r="J406" i="15"/>
  <c r="D406" i="15" s="1"/>
  <c r="J407" i="15"/>
  <c r="B407" i="15" s="1"/>
  <c r="J408" i="15"/>
  <c r="J409" i="15"/>
  <c r="J410" i="15"/>
  <c r="J411" i="15"/>
  <c r="B411" i="15" s="1"/>
  <c r="J412" i="15"/>
  <c r="B412" i="15" s="1"/>
  <c r="J413" i="15"/>
  <c r="J414" i="15"/>
  <c r="B414" i="15" s="1"/>
  <c r="J415" i="15"/>
  <c r="C415" i="15" s="1"/>
  <c r="J416" i="15"/>
  <c r="F416" i="15" s="1"/>
  <c r="J417" i="15"/>
  <c r="J418" i="15"/>
  <c r="J419" i="15"/>
  <c r="J420" i="15"/>
  <c r="J421" i="15"/>
  <c r="H421" i="15" s="1"/>
  <c r="J422" i="15"/>
  <c r="G422" i="15" s="1"/>
  <c r="J423" i="15"/>
  <c r="B423" i="15" s="1"/>
  <c r="J424" i="15"/>
  <c r="C424" i="15" s="1"/>
  <c r="J425" i="15"/>
  <c r="J426" i="15"/>
  <c r="J427" i="15"/>
  <c r="J428" i="15"/>
  <c r="J429" i="15"/>
  <c r="J430" i="15"/>
  <c r="E430" i="15" s="1"/>
  <c r="J431" i="15"/>
  <c r="D431" i="15" s="1"/>
  <c r="J432" i="15"/>
  <c r="J433" i="15"/>
  <c r="J434" i="15"/>
  <c r="J435" i="15"/>
  <c r="B435" i="15" s="1"/>
  <c r="J436" i="15"/>
  <c r="J437" i="15"/>
  <c r="F437" i="15" s="1"/>
  <c r="J438" i="15"/>
  <c r="J439" i="15"/>
  <c r="D439" i="15" s="1"/>
  <c r="J440" i="15"/>
  <c r="C440" i="15" s="1"/>
  <c r="J441" i="15"/>
  <c r="J442" i="15"/>
  <c r="B442" i="15" s="1"/>
  <c r="J443" i="15"/>
  <c r="H443" i="15" s="1"/>
  <c r="J444" i="15"/>
  <c r="E444" i="15" s="1"/>
  <c r="J445" i="15"/>
  <c r="J446" i="15"/>
  <c r="J447" i="15"/>
  <c r="J448" i="15"/>
  <c r="C448" i="15" s="1"/>
  <c r="J449" i="15"/>
  <c r="J450" i="15"/>
  <c r="J451" i="15"/>
  <c r="J452" i="15"/>
  <c r="G452" i="15" s="1"/>
  <c r="J453" i="15"/>
  <c r="F453" i="15" s="1"/>
  <c r="J454" i="15"/>
  <c r="J455" i="15"/>
  <c r="D455" i="15" s="1"/>
  <c r="J456" i="15"/>
  <c r="C456" i="15" s="1"/>
  <c r="J457" i="15"/>
  <c r="J458" i="15"/>
  <c r="H458" i="15" s="1"/>
  <c r="J459" i="15"/>
  <c r="J460" i="15"/>
  <c r="G460" i="15" s="1"/>
  <c r="J461" i="15"/>
  <c r="J462" i="15"/>
  <c r="J463" i="15"/>
  <c r="D463" i="15" s="1"/>
  <c r="J464" i="15"/>
  <c r="C464" i="15" s="1"/>
  <c r="J465" i="15"/>
  <c r="J466" i="15"/>
  <c r="J467" i="15"/>
  <c r="J468" i="15"/>
  <c r="J469" i="15"/>
  <c r="F469" i="15" s="1"/>
  <c r="J470" i="15"/>
  <c r="J471" i="15"/>
  <c r="D471" i="15" s="1"/>
  <c r="J472" i="15"/>
  <c r="C472" i="15" s="1"/>
  <c r="J473" i="15"/>
  <c r="J474" i="15"/>
  <c r="J475" i="15"/>
  <c r="G475" i="15" s="1"/>
  <c r="J476" i="15"/>
  <c r="G476" i="15" s="1"/>
  <c r="J477" i="15"/>
  <c r="J478" i="15"/>
  <c r="E478" i="15" s="1"/>
  <c r="J479" i="15"/>
  <c r="D479" i="15" s="1"/>
  <c r="J480" i="15"/>
  <c r="C480" i="15" s="1"/>
  <c r="J481" i="15"/>
  <c r="J482" i="15"/>
  <c r="J483" i="15"/>
  <c r="J484" i="15"/>
  <c r="J485" i="15"/>
  <c r="E485" i="15" s="1"/>
  <c r="J486" i="15"/>
  <c r="E486" i="15" s="1"/>
  <c r="J487" i="15"/>
  <c r="D487" i="15" s="1"/>
  <c r="J488" i="15"/>
  <c r="B488" i="15" s="1"/>
  <c r="J489" i="15"/>
  <c r="H489" i="15" s="1"/>
  <c r="J490" i="15"/>
  <c r="J491" i="15"/>
  <c r="H491" i="15" s="1"/>
  <c r="J492" i="15"/>
  <c r="G492" i="15" s="1"/>
  <c r="J493" i="15"/>
  <c r="F493" i="15" s="1"/>
  <c r="C494" i="15"/>
  <c r="J494" i="15"/>
  <c r="E494" i="15" s="1"/>
  <c r="J495" i="15"/>
  <c r="C495" i="15" s="1"/>
  <c r="J496" i="15"/>
  <c r="J497" i="15"/>
  <c r="J498" i="15"/>
  <c r="J499" i="15"/>
  <c r="J500" i="15"/>
  <c r="G500" i="15" s="1"/>
  <c r="J501" i="15"/>
  <c r="E501" i="15" s="1"/>
  <c r="J502" i="15"/>
  <c r="J503" i="15"/>
  <c r="J504" i="15"/>
  <c r="J505" i="15"/>
  <c r="G505" i="15" s="1"/>
  <c r="J506" i="15"/>
  <c r="J507" i="15"/>
  <c r="G507" i="15" s="1"/>
  <c r="J508" i="15"/>
  <c r="J509" i="15"/>
  <c r="F509" i="15" s="1"/>
  <c r="J510" i="15"/>
  <c r="J511" i="15"/>
  <c r="B511" i="15" s="1"/>
  <c r="J512" i="15"/>
  <c r="E512" i="15" s="1"/>
  <c r="J513" i="15"/>
  <c r="F513" i="15" s="1"/>
  <c r="J514" i="15"/>
  <c r="H514" i="15" s="1"/>
  <c r="J515" i="15"/>
  <c r="H515" i="15" s="1"/>
  <c r="J516" i="15"/>
  <c r="J517" i="15"/>
  <c r="J518" i="15"/>
  <c r="B518" i="15" s="1"/>
  <c r="J519" i="15"/>
  <c r="B519" i="15" s="1"/>
  <c r="J520" i="15"/>
  <c r="J521" i="15"/>
  <c r="J522" i="15"/>
  <c r="J523" i="15"/>
  <c r="F523" i="15" s="1"/>
  <c r="J524" i="15"/>
  <c r="C524" i="15" s="1"/>
  <c r="J525" i="15"/>
  <c r="E525" i="15" s="1"/>
  <c r="J526" i="15"/>
  <c r="B526" i="15" s="1"/>
  <c r="J527" i="15"/>
  <c r="E527" i="15" s="1"/>
  <c r="J528" i="15"/>
  <c r="D528" i="15" s="1"/>
  <c r="J529" i="15"/>
  <c r="J530" i="15"/>
  <c r="J531" i="15"/>
  <c r="J532" i="15"/>
  <c r="G532" i="15" s="1"/>
  <c r="J533" i="15"/>
  <c r="J534" i="15"/>
  <c r="J535" i="15"/>
  <c r="J536" i="15"/>
  <c r="J537" i="15"/>
  <c r="J538" i="15"/>
  <c r="D538" i="15" s="1"/>
  <c r="J539" i="15"/>
  <c r="H539" i="15" s="1"/>
  <c r="J540" i="15"/>
  <c r="G540" i="15" s="1"/>
  <c r="J541" i="15"/>
  <c r="J542" i="15"/>
  <c r="E542" i="15" s="1"/>
  <c r="J543" i="15"/>
  <c r="J544" i="15"/>
  <c r="J545" i="15"/>
  <c r="J546" i="15"/>
  <c r="H546" i="15" s="1"/>
  <c r="J547" i="15"/>
  <c r="F547" i="15" s="1"/>
  <c r="J548" i="15"/>
  <c r="C548" i="15" s="1"/>
  <c r="J549" i="15"/>
  <c r="J550" i="15"/>
  <c r="J551" i="15"/>
  <c r="D551" i="15" s="1"/>
  <c r="J552" i="15"/>
  <c r="D552" i="15" s="1"/>
  <c r="J553" i="15"/>
  <c r="J554" i="15"/>
  <c r="J555" i="15"/>
  <c r="H555" i="15" s="1"/>
  <c r="J556" i="15"/>
  <c r="G556" i="15" s="1"/>
  <c r="J557" i="15"/>
  <c r="J558" i="15"/>
  <c r="G558" i="15" s="1"/>
  <c r="J559" i="15"/>
  <c r="J560" i="15"/>
  <c r="C560" i="15" s="1"/>
  <c r="J561" i="15"/>
  <c r="J562" i="15"/>
  <c r="J563" i="15"/>
  <c r="J564" i="15"/>
  <c r="J565" i="15"/>
  <c r="F565" i="15" s="1"/>
  <c r="J566" i="15"/>
  <c r="F566" i="15" s="1"/>
  <c r="J567" i="15"/>
  <c r="F567" i="15" s="1"/>
  <c r="J568" i="15"/>
  <c r="E568" i="15" s="1"/>
  <c r="J569" i="15"/>
  <c r="J570" i="15"/>
  <c r="J571" i="15"/>
  <c r="J572" i="15"/>
  <c r="F572" i="15" s="1"/>
  <c r="J573" i="15"/>
  <c r="J574" i="15"/>
  <c r="G574" i="15" s="1"/>
  <c r="J575" i="15"/>
  <c r="J576" i="15"/>
  <c r="E576" i="15" s="1"/>
  <c r="J577" i="15"/>
  <c r="D577" i="15" s="1"/>
  <c r="J578" i="15"/>
  <c r="J579" i="15"/>
  <c r="J580" i="15"/>
  <c r="E580" i="15" s="1"/>
  <c r="J581" i="15"/>
  <c r="J582" i="15"/>
  <c r="J583" i="15"/>
  <c r="J584" i="15"/>
  <c r="J585" i="15"/>
  <c r="H585" i="15" s="1"/>
  <c r="J586" i="15"/>
  <c r="G586" i="15" s="1"/>
  <c r="J587" i="15"/>
  <c r="J588" i="15"/>
  <c r="J589" i="15"/>
  <c r="J590" i="15"/>
  <c r="G590" i="15" s="1"/>
  <c r="J591" i="15"/>
  <c r="F591" i="15" s="1"/>
  <c r="J592" i="15"/>
  <c r="J593" i="15"/>
  <c r="J594" i="15"/>
  <c r="J595" i="15"/>
  <c r="J596" i="15"/>
  <c r="B596" i="15" s="1"/>
  <c r="J597" i="15"/>
  <c r="C597" i="15" s="1"/>
  <c r="J598" i="15"/>
  <c r="J599" i="15"/>
  <c r="F599" i="15" s="1"/>
  <c r="J600" i="15"/>
  <c r="E600" i="15" s="1"/>
  <c r="J601" i="15"/>
  <c r="D601" i="15" s="1"/>
  <c r="J602" i="15"/>
  <c r="J603" i="15"/>
  <c r="J604" i="15"/>
  <c r="E604" i="15" s="1"/>
  <c r="J605" i="15"/>
  <c r="H605" i="15" s="1"/>
  <c r="J606" i="15"/>
  <c r="G606" i="15" s="1"/>
  <c r="J607" i="15"/>
  <c r="F607" i="15" s="1"/>
  <c r="J608" i="15"/>
  <c r="E608" i="15" s="1"/>
  <c r="J609" i="15"/>
  <c r="C609" i="15" s="1"/>
  <c r="J610" i="15"/>
  <c r="J611" i="15"/>
  <c r="J612" i="15"/>
  <c r="C612" i="15" s="1"/>
  <c r="J613" i="15"/>
  <c r="J614" i="15"/>
  <c r="J615" i="15"/>
  <c r="J616" i="15"/>
  <c r="E616" i="15" s="1"/>
  <c r="J617" i="15"/>
  <c r="J618" i="15"/>
  <c r="F618" i="15" s="1"/>
  <c r="J619" i="15"/>
  <c r="J620" i="15"/>
  <c r="J621" i="15"/>
  <c r="J622" i="15"/>
  <c r="G622" i="15" s="1"/>
  <c r="J623" i="15"/>
  <c r="F623" i="15" s="1"/>
  <c r="J624" i="15"/>
  <c r="J625" i="15"/>
  <c r="J626" i="15"/>
  <c r="E626" i="15" s="1"/>
  <c r="J627" i="15"/>
  <c r="J628" i="15"/>
  <c r="B628" i="15" s="1"/>
  <c r="J629" i="15"/>
  <c r="E629" i="15" s="1"/>
  <c r="J630" i="15"/>
  <c r="J631" i="15"/>
  <c r="J632" i="15"/>
  <c r="D632" i="15" s="1"/>
  <c r="J633" i="15"/>
  <c r="J634" i="15"/>
  <c r="J635" i="15"/>
  <c r="J636" i="15"/>
  <c r="J637" i="15"/>
  <c r="B637" i="15" s="1"/>
  <c r="J638" i="15"/>
  <c r="G638" i="15" s="1"/>
  <c r="J639" i="15"/>
  <c r="J640" i="15"/>
  <c r="H640" i="15" s="1"/>
  <c r="J641" i="15"/>
  <c r="C641" i="15" s="1"/>
  <c r="J642" i="15"/>
  <c r="J643" i="15"/>
  <c r="E643" i="15" s="1"/>
  <c r="J644" i="15"/>
  <c r="B644" i="15" s="1"/>
  <c r="J645" i="15"/>
  <c r="D645" i="15" s="1"/>
  <c r="J646" i="15"/>
  <c r="C646" i="15" s="1"/>
  <c r="J647" i="15"/>
  <c r="J648" i="15"/>
  <c r="J649" i="15"/>
  <c r="F649" i="15" s="1"/>
  <c r="J650" i="15"/>
  <c r="J651" i="15"/>
  <c r="E651" i="15" s="1"/>
  <c r="J652" i="15"/>
  <c r="J653" i="15"/>
  <c r="J654" i="15"/>
  <c r="B654" i="15" s="1"/>
  <c r="J655" i="15"/>
  <c r="B655" i="15" s="1"/>
  <c r="J656" i="15"/>
  <c r="J657" i="15"/>
  <c r="D657" i="15" s="1"/>
  <c r="J658" i="15"/>
  <c r="J659" i="15"/>
  <c r="D659" i="15" s="1"/>
  <c r="J660" i="15"/>
  <c r="B660" i="15" s="1"/>
  <c r="J661" i="15"/>
  <c r="G661" i="15" s="1"/>
  <c r="J662" i="15"/>
  <c r="J663" i="15"/>
  <c r="B663" i="15" s="1"/>
  <c r="J664" i="15"/>
  <c r="J665" i="15"/>
  <c r="G665" i="15" s="1"/>
  <c r="J666" i="15"/>
  <c r="J667" i="15"/>
  <c r="D667" i="15" s="1"/>
  <c r="J668" i="15"/>
  <c r="J669" i="15"/>
  <c r="H669" i="15" s="1"/>
  <c r="J670" i="15"/>
  <c r="B670" i="15" s="1"/>
  <c r="J671" i="15"/>
  <c r="B671" i="15" s="1"/>
  <c r="J672" i="15"/>
  <c r="B672" i="15" s="1"/>
  <c r="J673" i="15"/>
  <c r="C673" i="15" s="1"/>
  <c r="J674" i="15"/>
  <c r="B674" i="15" s="1"/>
  <c r="J675" i="15"/>
  <c r="J676" i="15"/>
  <c r="B676" i="15" s="1"/>
  <c r="J677" i="15"/>
  <c r="H677" i="15" s="1"/>
  <c r="J678" i="15"/>
  <c r="C678" i="15" s="1"/>
  <c r="J679" i="15"/>
  <c r="B679" i="15" s="1"/>
  <c r="J680" i="15"/>
  <c r="B680" i="15" s="1"/>
  <c r="J681" i="15"/>
  <c r="J682" i="15"/>
  <c r="J683" i="15"/>
  <c r="G683" i="15" s="1"/>
  <c r="J684" i="15"/>
  <c r="B684" i="15" s="1"/>
  <c r="J685" i="15"/>
  <c r="J686" i="15"/>
  <c r="B686" i="15" s="1"/>
  <c r="J687" i="15"/>
  <c r="J688" i="15"/>
  <c r="B688" i="15" s="1"/>
  <c r="J689" i="15"/>
  <c r="C689" i="15" s="1"/>
  <c r="J690" i="15"/>
  <c r="H690" i="15" s="1"/>
  <c r="J691" i="15"/>
  <c r="D691" i="15" s="1"/>
  <c r="J692" i="15"/>
  <c r="B692" i="15" s="1"/>
  <c r="J693" i="15"/>
  <c r="J694" i="15"/>
  <c r="E694" i="15" s="1"/>
  <c r="J695" i="15"/>
  <c r="D695" i="15" s="1"/>
  <c r="J696" i="15"/>
  <c r="C696" i="15" s="1"/>
  <c r="J697" i="15"/>
  <c r="B697" i="15" s="1"/>
  <c r="J698" i="15"/>
  <c r="D698" i="15" s="1"/>
  <c r="J699" i="15"/>
  <c r="G699" i="15" s="1"/>
  <c r="J700" i="15"/>
  <c r="G700" i="15" s="1"/>
  <c r="J701" i="15"/>
  <c r="H701" i="15" s="1"/>
  <c r="J702" i="15"/>
  <c r="E702" i="15" s="1"/>
  <c r="J703" i="15"/>
  <c r="J704" i="15"/>
  <c r="C704" i="15" s="1"/>
  <c r="J705" i="15"/>
  <c r="J706" i="15"/>
  <c r="J707" i="15"/>
  <c r="H707" i="15" s="1"/>
  <c r="J708" i="15"/>
  <c r="J709" i="15"/>
  <c r="F709" i="15" s="1"/>
  <c r="J710" i="15"/>
  <c r="B710" i="15" s="1"/>
  <c r="J711" i="15"/>
  <c r="H711" i="15" s="1"/>
  <c r="J712" i="15"/>
  <c r="J713" i="15"/>
  <c r="B713" i="15" s="1"/>
  <c r="J714" i="15"/>
  <c r="C714" i="15" s="1"/>
  <c r="J715" i="15"/>
  <c r="H715" i="15" s="1"/>
  <c r="J716" i="15"/>
  <c r="F716" i="15" s="1"/>
  <c r="J717" i="15"/>
  <c r="F717" i="15" s="1"/>
  <c r="J718" i="15"/>
  <c r="F718" i="15" s="1"/>
  <c r="J719" i="15"/>
  <c r="J720" i="15"/>
  <c r="J721" i="15"/>
  <c r="E721" i="15" s="1"/>
  <c r="J722" i="15"/>
  <c r="B722" i="15" s="1"/>
  <c r="J723" i="15"/>
  <c r="G723" i="15" s="1"/>
  <c r="J724" i="15"/>
  <c r="F724" i="15" s="1"/>
  <c r="J725" i="15"/>
  <c r="J726" i="15"/>
  <c r="D726" i="15" s="1"/>
  <c r="J727" i="15"/>
  <c r="C727" i="15" s="1"/>
  <c r="J728" i="15"/>
  <c r="J729" i="15"/>
  <c r="J730" i="15"/>
  <c r="H730" i="15" s="1"/>
  <c r="J731" i="15"/>
  <c r="G731" i="15" s="1"/>
  <c r="J732" i="15"/>
  <c r="F732" i="15" s="1"/>
  <c r="J733" i="15"/>
  <c r="J734" i="15"/>
  <c r="J735" i="15"/>
  <c r="J736" i="15"/>
  <c r="J737" i="15"/>
  <c r="J738" i="15"/>
  <c r="J739" i="15"/>
  <c r="G739" i="15" s="1"/>
  <c r="J740" i="15"/>
  <c r="E740" i="15" s="1"/>
  <c r="J741" i="15"/>
  <c r="E741" i="15" s="1"/>
  <c r="J742" i="15"/>
  <c r="D742" i="15" s="1"/>
  <c r="J743" i="15"/>
  <c r="E743" i="15" s="1"/>
  <c r="J744" i="15"/>
  <c r="J745" i="15"/>
  <c r="C745" i="15" s="1"/>
  <c r="J746" i="15"/>
  <c r="H746" i="15" s="1"/>
  <c r="J747" i="15"/>
  <c r="J748" i="15"/>
  <c r="F748" i="15" s="1"/>
  <c r="J749" i="15"/>
  <c r="E749" i="15" s="1"/>
  <c r="J750" i="15"/>
  <c r="D750" i="15" s="1"/>
  <c r="J751" i="15"/>
  <c r="J752" i="15"/>
  <c r="J753" i="15"/>
  <c r="J754" i="15"/>
  <c r="F754" i="15" s="1"/>
  <c r="J755" i="15"/>
  <c r="G755" i="15" s="1"/>
  <c r="J756" i="15"/>
  <c r="J757" i="15"/>
  <c r="J758" i="15"/>
  <c r="D758" i="15" s="1"/>
  <c r="J759" i="15"/>
  <c r="C759" i="15" s="1"/>
  <c r="J760" i="15"/>
  <c r="J761" i="15"/>
  <c r="J762" i="15"/>
  <c r="H762" i="15" s="1"/>
  <c r="J763" i="15"/>
  <c r="G763" i="15" s="1"/>
  <c r="J764" i="15"/>
  <c r="F764" i="15" s="1"/>
  <c r="J765" i="15"/>
  <c r="H765" i="15" s="1"/>
  <c r="J766" i="15"/>
  <c r="J767" i="15"/>
  <c r="J768" i="15"/>
  <c r="D768" i="15" s="1"/>
  <c r="J769" i="15"/>
  <c r="H769" i="15" s="1"/>
  <c r="J770" i="15"/>
  <c r="D770" i="15" s="1"/>
  <c r="J771" i="15"/>
  <c r="F771" i="15" s="1"/>
  <c r="J772" i="15"/>
  <c r="F772" i="15" s="1"/>
  <c r="J773" i="15"/>
  <c r="D773" i="15" s="1"/>
  <c r="J774" i="15"/>
  <c r="D774" i="15" s="1"/>
  <c r="J775" i="15"/>
  <c r="J776" i="15"/>
  <c r="E776" i="15" s="1"/>
  <c r="J777" i="15"/>
  <c r="G777" i="15" s="1"/>
  <c r="J778" i="15"/>
  <c r="J779" i="15"/>
  <c r="B779" i="15" s="1"/>
  <c r="J780" i="15"/>
  <c r="J781" i="15"/>
  <c r="H781" i="15" s="1"/>
  <c r="J782" i="15"/>
  <c r="F782" i="15" s="1"/>
  <c r="J783" i="15"/>
  <c r="J784" i="15"/>
  <c r="D784" i="15" s="1"/>
  <c r="J785" i="15"/>
  <c r="J786" i="15"/>
  <c r="H786" i="15" s="1"/>
  <c r="J787" i="15"/>
  <c r="J788" i="15"/>
  <c r="H788" i="15" s="1"/>
  <c r="J789" i="15"/>
  <c r="E789" i="15" s="1"/>
  <c r="J790" i="15"/>
  <c r="D790" i="15" s="1"/>
  <c r="J791" i="15"/>
  <c r="E791" i="15" s="1"/>
  <c r="J792" i="15"/>
  <c r="E792" i="15" s="1"/>
  <c r="J793" i="15"/>
  <c r="J794" i="15"/>
  <c r="H794" i="15" s="1"/>
  <c r="J795" i="15"/>
  <c r="B795" i="15" s="1"/>
  <c r="J796" i="15"/>
  <c r="J797" i="15"/>
  <c r="E797" i="15" s="1"/>
  <c r="J798" i="15"/>
  <c r="F798" i="15" s="1"/>
  <c r="J799" i="15"/>
  <c r="C799" i="15" s="1"/>
  <c r="J800" i="15"/>
  <c r="J801" i="15"/>
  <c r="C801" i="15" s="1"/>
  <c r="J802" i="15"/>
  <c r="H802" i="15" s="1"/>
  <c r="J803" i="15"/>
  <c r="D803" i="15" s="1"/>
  <c r="J804" i="15"/>
  <c r="J805" i="15"/>
  <c r="J806" i="15"/>
  <c r="J807" i="15"/>
  <c r="J808" i="15"/>
  <c r="H808" i="15" s="1"/>
  <c r="J809" i="15"/>
  <c r="E809" i="15" s="1"/>
  <c r="J810" i="15"/>
  <c r="J811" i="15"/>
  <c r="J812" i="15"/>
  <c r="J813" i="15"/>
  <c r="J814" i="15"/>
  <c r="J815" i="15"/>
  <c r="J816" i="15"/>
  <c r="J817" i="15"/>
  <c r="C817" i="15" s="1"/>
  <c r="J818" i="15"/>
  <c r="H818" i="15" s="1"/>
  <c r="J819" i="15"/>
  <c r="J820" i="15"/>
  <c r="B820" i="15" s="1"/>
  <c r="J821" i="15"/>
  <c r="J822" i="15"/>
  <c r="F822" i="15" s="1"/>
  <c r="J823" i="15"/>
  <c r="J824" i="15"/>
  <c r="D824" i="15" s="1"/>
  <c r="J825" i="15"/>
  <c r="J826" i="15"/>
  <c r="J827" i="15"/>
  <c r="B827" i="15" s="1"/>
  <c r="J828" i="15"/>
  <c r="B828" i="15" s="1"/>
  <c r="J829" i="15"/>
  <c r="J830" i="15"/>
  <c r="J831" i="15"/>
  <c r="B831" i="15" s="1"/>
  <c r="J832" i="15"/>
  <c r="J833" i="15"/>
  <c r="H833" i="15" s="1"/>
  <c r="J834" i="15"/>
  <c r="F834" i="15" s="1"/>
  <c r="J835" i="15"/>
  <c r="C835" i="15" s="1"/>
  <c r="J836" i="15"/>
  <c r="H836" i="15" s="1"/>
  <c r="J837" i="15"/>
  <c r="J838" i="15"/>
  <c r="B838" i="15" s="1"/>
  <c r="J839" i="15"/>
  <c r="B839" i="15" s="1"/>
  <c r="J840" i="15"/>
  <c r="D840" i="15" s="1"/>
  <c r="J841" i="15"/>
  <c r="H841" i="15" s="1"/>
  <c r="J842" i="15"/>
  <c r="H842" i="15" s="1"/>
  <c r="J843" i="15"/>
  <c r="G843" i="15" s="1"/>
  <c r="J844" i="15"/>
  <c r="J845" i="15"/>
  <c r="E845" i="15" s="1"/>
  <c r="J846" i="15"/>
  <c r="D846" i="15" s="1"/>
  <c r="J847" i="15"/>
  <c r="C847" i="15" s="1"/>
  <c r="J848" i="15"/>
  <c r="B848" i="15" s="1"/>
  <c r="J849" i="15"/>
  <c r="G849" i="15" s="1"/>
  <c r="J850" i="15"/>
  <c r="H850" i="15" s="1"/>
  <c r="J851" i="15"/>
  <c r="B851" i="15" s="1"/>
  <c r="J852" i="15"/>
  <c r="J853" i="15"/>
  <c r="E853" i="15" s="1"/>
  <c r="J854" i="15"/>
  <c r="F854" i="15" s="1"/>
  <c r="J855" i="15"/>
  <c r="E855" i="15" s="1"/>
  <c r="J856" i="15"/>
  <c r="J857" i="15"/>
  <c r="J858" i="15"/>
  <c r="J859" i="15"/>
  <c r="G859" i="15" s="1"/>
  <c r="J860" i="15"/>
  <c r="J861" i="15"/>
  <c r="E861" i="15" s="1"/>
  <c r="J862" i="15"/>
  <c r="G862" i="15" s="1"/>
  <c r="J863" i="15"/>
  <c r="J864" i="15"/>
  <c r="J865" i="15"/>
  <c r="J866" i="15"/>
  <c r="D866" i="15" s="1"/>
  <c r="J867" i="15"/>
  <c r="D867" i="15" s="1"/>
  <c r="J868" i="15"/>
  <c r="J869" i="15"/>
  <c r="C869" i="15" s="1"/>
  <c r="J870" i="15"/>
  <c r="H870" i="15" s="1"/>
  <c r="J871" i="15"/>
  <c r="G871" i="15" s="1"/>
  <c r="A872" i="15"/>
  <c r="E872" i="15"/>
  <c r="G872" i="15"/>
  <c r="J872" i="15"/>
  <c r="F872" i="15" s="1"/>
  <c r="A873" i="15"/>
  <c r="B873" i="15"/>
  <c r="D873" i="15"/>
  <c r="F873" i="15"/>
  <c r="H873" i="15"/>
  <c r="J873" i="15"/>
  <c r="E873" i="15" s="1"/>
  <c r="A874" i="15"/>
  <c r="C874" i="15"/>
  <c r="E874" i="15"/>
  <c r="G874" i="15"/>
  <c r="J874" i="15"/>
  <c r="D874" i="15" s="1"/>
  <c r="A875" i="15"/>
  <c r="B875" i="15"/>
  <c r="D875" i="15"/>
  <c r="F875" i="15"/>
  <c r="H875" i="15"/>
  <c r="J875" i="15"/>
  <c r="C875" i="15" s="1"/>
  <c r="A876" i="15"/>
  <c r="J876" i="15"/>
  <c r="A877" i="15"/>
  <c r="B877" i="15"/>
  <c r="C877" i="15"/>
  <c r="D877" i="15"/>
  <c r="E877" i="15"/>
  <c r="F877" i="15"/>
  <c r="G877" i="15"/>
  <c r="H877" i="15"/>
  <c r="J877" i="15"/>
  <c r="A878" i="15"/>
  <c r="G878" i="15"/>
  <c r="J878" i="15"/>
  <c r="H878" i="15" s="1"/>
  <c r="A879" i="15"/>
  <c r="B879" i="15"/>
  <c r="C879" i="15"/>
  <c r="D879" i="15"/>
  <c r="E879" i="15"/>
  <c r="F879" i="15"/>
  <c r="H879" i="15"/>
  <c r="J879" i="15"/>
  <c r="G879" i="15" s="1"/>
  <c r="A880" i="15"/>
  <c r="E880" i="15"/>
  <c r="G880" i="15"/>
  <c r="J880" i="15"/>
  <c r="F880" i="15" s="1"/>
  <c r="A881" i="15"/>
  <c r="B881" i="15"/>
  <c r="D881" i="15"/>
  <c r="F881" i="15"/>
  <c r="H881" i="15"/>
  <c r="J881" i="15"/>
  <c r="E881" i="15" s="1"/>
  <c r="A882" i="15"/>
  <c r="C882" i="15"/>
  <c r="E882" i="15"/>
  <c r="G882" i="15"/>
  <c r="J882" i="15"/>
  <c r="D882" i="15" s="1"/>
  <c r="A883" i="15"/>
  <c r="B883" i="15"/>
  <c r="D883" i="15"/>
  <c r="F883" i="15"/>
  <c r="H883" i="15"/>
  <c r="J883" i="15"/>
  <c r="C883" i="15" s="1"/>
  <c r="A884" i="15"/>
  <c r="J884" i="15"/>
  <c r="A885" i="15"/>
  <c r="B885" i="15"/>
  <c r="C885" i="15"/>
  <c r="D885" i="15"/>
  <c r="E885" i="15"/>
  <c r="F885" i="15"/>
  <c r="G885" i="15"/>
  <c r="H885" i="15"/>
  <c r="J885" i="15"/>
  <c r="A886" i="15"/>
  <c r="G886" i="15"/>
  <c r="J886" i="15"/>
  <c r="H886" i="15" s="1"/>
  <c r="A887" i="15"/>
  <c r="B887" i="15"/>
  <c r="C887" i="15"/>
  <c r="D887" i="15"/>
  <c r="E887" i="15"/>
  <c r="F887" i="15"/>
  <c r="H887" i="15"/>
  <c r="J887" i="15"/>
  <c r="G887" i="15" s="1"/>
  <c r="A888" i="15"/>
  <c r="E888" i="15"/>
  <c r="G888" i="15"/>
  <c r="J888" i="15"/>
  <c r="F888" i="15" s="1"/>
  <c r="A889" i="15"/>
  <c r="B889" i="15"/>
  <c r="D889" i="15"/>
  <c r="F889" i="15"/>
  <c r="H889" i="15"/>
  <c r="J889" i="15"/>
  <c r="E889" i="15" s="1"/>
  <c r="A890" i="15"/>
  <c r="C890" i="15"/>
  <c r="E890" i="15"/>
  <c r="G890" i="15"/>
  <c r="J890" i="15"/>
  <c r="D890" i="15" s="1"/>
  <c r="A891" i="15"/>
  <c r="B891" i="15"/>
  <c r="D891" i="15"/>
  <c r="F891" i="15"/>
  <c r="H891" i="15"/>
  <c r="J891" i="15"/>
  <c r="C891" i="15" s="1"/>
  <c r="A892" i="15"/>
  <c r="J892" i="15"/>
  <c r="A893" i="15"/>
  <c r="B893" i="15"/>
  <c r="C893" i="15"/>
  <c r="D893" i="15"/>
  <c r="E893" i="15"/>
  <c r="F893" i="15"/>
  <c r="G893" i="15"/>
  <c r="H893" i="15"/>
  <c r="J893" i="15"/>
  <c r="A894" i="15"/>
  <c r="G894" i="15"/>
  <c r="J894" i="15"/>
  <c r="H894" i="15" s="1"/>
  <c r="A895" i="15"/>
  <c r="B895" i="15"/>
  <c r="C895" i="15"/>
  <c r="D895" i="15"/>
  <c r="E895" i="15"/>
  <c r="F895" i="15"/>
  <c r="H895" i="15"/>
  <c r="J895" i="15"/>
  <c r="G895" i="15" s="1"/>
  <c r="A896" i="15"/>
  <c r="E896" i="15"/>
  <c r="G896" i="15"/>
  <c r="J896" i="15"/>
  <c r="F896" i="15" s="1"/>
  <c r="A897" i="15"/>
  <c r="B897" i="15"/>
  <c r="D897" i="15"/>
  <c r="F897" i="15"/>
  <c r="H897" i="15"/>
  <c r="J897" i="15"/>
  <c r="E897" i="15" s="1"/>
  <c r="A898" i="15"/>
  <c r="C898" i="15"/>
  <c r="E898" i="15"/>
  <c r="G898" i="15"/>
  <c r="J898" i="15"/>
  <c r="D898" i="15" s="1"/>
  <c r="A899" i="15"/>
  <c r="B899" i="15"/>
  <c r="D899" i="15"/>
  <c r="F899" i="15"/>
  <c r="H899" i="15"/>
  <c r="J899" i="15"/>
  <c r="C899" i="15" s="1"/>
  <c r="A900" i="15"/>
  <c r="J900" i="15"/>
  <c r="A901" i="15"/>
  <c r="B901" i="15"/>
  <c r="C901" i="15"/>
  <c r="D901" i="15"/>
  <c r="E901" i="15"/>
  <c r="F901" i="15"/>
  <c r="G901" i="15"/>
  <c r="H901" i="15"/>
  <c r="J901" i="15"/>
  <c r="C241" i="3"/>
  <c r="A238" i="15" s="1"/>
  <c r="G50" i="14" l="1"/>
  <c r="D412" i="15"/>
  <c r="F349" i="15"/>
  <c r="G292" i="15"/>
  <c r="G644" i="14"/>
  <c r="D22" i="15"/>
  <c r="E556" i="15"/>
  <c r="B494" i="15"/>
  <c r="H601" i="15"/>
  <c r="F871" i="15"/>
  <c r="C514" i="15"/>
  <c r="C485" i="15"/>
  <c r="E320" i="15"/>
  <c r="G172" i="14"/>
  <c r="C692" i="15"/>
  <c r="B111" i="15"/>
  <c r="G474" i="14"/>
  <c r="G466" i="14"/>
  <c r="G426" i="14"/>
  <c r="G410" i="14"/>
  <c r="G402" i="14"/>
  <c r="G370" i="14"/>
  <c r="E772" i="15"/>
  <c r="F622" i="15"/>
  <c r="F604" i="15"/>
  <c r="F129" i="15"/>
  <c r="G749" i="15"/>
  <c r="D651" i="15"/>
  <c r="C622" i="15"/>
  <c r="B266" i="15"/>
  <c r="C129" i="15"/>
  <c r="E833" i="15"/>
  <c r="D749" i="15"/>
  <c r="B622" i="15"/>
  <c r="B129" i="15"/>
  <c r="D871" i="15"/>
  <c r="G850" i="15"/>
  <c r="E799" i="15"/>
  <c r="E769" i="15"/>
  <c r="E453" i="15"/>
  <c r="H375" i="15"/>
  <c r="C301" i="15"/>
  <c r="G204" i="14"/>
  <c r="G840" i="15"/>
  <c r="G318" i="15"/>
  <c r="C871" i="15"/>
  <c r="E850" i="15"/>
  <c r="C769" i="15"/>
  <c r="G315" i="15"/>
  <c r="E278" i="15"/>
  <c r="G264" i="15"/>
  <c r="C241" i="15"/>
  <c r="D721" i="15"/>
  <c r="D850" i="15"/>
  <c r="E612" i="15"/>
  <c r="E605" i="15"/>
  <c r="F152" i="15"/>
  <c r="G870" i="15"/>
  <c r="F722" i="15"/>
  <c r="D605" i="15"/>
  <c r="G601" i="15"/>
  <c r="B556" i="15"/>
  <c r="D232" i="15"/>
  <c r="B153" i="15"/>
  <c r="G447" i="14"/>
  <c r="C421" i="15"/>
  <c r="G211" i="14"/>
  <c r="G187" i="14"/>
  <c r="B802" i="15"/>
  <c r="B298" i="15"/>
  <c r="H284" i="15"/>
  <c r="G861" i="15"/>
  <c r="B759" i="15"/>
  <c r="F707" i="15"/>
  <c r="B458" i="15"/>
  <c r="D379" i="15"/>
  <c r="G240" i="15"/>
  <c r="G229" i="15"/>
  <c r="E83" i="15"/>
  <c r="C32" i="15"/>
  <c r="G558" i="14"/>
  <c r="F759" i="15"/>
  <c r="H853" i="15"/>
  <c r="B850" i="15"/>
  <c r="F843" i="15"/>
  <c r="E801" i="15"/>
  <c r="E707" i="15"/>
  <c r="F626" i="15"/>
  <c r="G597" i="15"/>
  <c r="D555" i="15"/>
  <c r="H493" i="15"/>
  <c r="D316" i="15"/>
  <c r="H232" i="15"/>
  <c r="F229" i="15"/>
  <c r="F161" i="15"/>
  <c r="C83" i="15"/>
  <c r="G3" i="15"/>
  <c r="G753" i="14"/>
  <c r="G737" i="14"/>
  <c r="H379" i="15"/>
  <c r="F78" i="15"/>
  <c r="B853" i="15"/>
  <c r="G769" i="15"/>
  <c r="B745" i="15"/>
  <c r="E597" i="15"/>
  <c r="D524" i="15"/>
  <c r="G232" i="15"/>
  <c r="E153" i="15"/>
  <c r="D36" i="15"/>
  <c r="G196" i="14"/>
  <c r="G188" i="14"/>
  <c r="G81" i="14"/>
  <c r="G57" i="14"/>
  <c r="G689" i="15"/>
  <c r="E32" i="15"/>
  <c r="B415" i="15"/>
  <c r="F794" i="15"/>
  <c r="H671" i="15"/>
  <c r="H657" i="15"/>
  <c r="E644" i="15"/>
  <c r="D515" i="15"/>
  <c r="D509" i="15"/>
  <c r="C376" i="15"/>
  <c r="C355" i="15"/>
  <c r="C232" i="15"/>
  <c r="H227" i="15"/>
  <c r="F189" i="15"/>
  <c r="G14" i="15"/>
  <c r="H840" i="15"/>
  <c r="F799" i="15"/>
  <c r="B749" i="15"/>
  <c r="E727" i="15"/>
  <c r="G721" i="15"/>
  <c r="E715" i="15"/>
  <c r="C671" i="15"/>
  <c r="C644" i="15"/>
  <c r="H556" i="15"/>
  <c r="D494" i="15"/>
  <c r="F460" i="15"/>
  <c r="B416" i="15"/>
  <c r="G411" i="15"/>
  <c r="B348" i="15"/>
  <c r="E325" i="15"/>
  <c r="E299" i="15"/>
  <c r="B203" i="15"/>
  <c r="G152" i="15"/>
  <c r="F14" i="15"/>
  <c r="G632" i="14"/>
  <c r="G439" i="14"/>
  <c r="G808" i="15"/>
  <c r="B849" i="15"/>
  <c r="B565" i="15"/>
  <c r="C802" i="15"/>
  <c r="F727" i="15"/>
  <c r="E683" i="15"/>
  <c r="G626" i="15"/>
  <c r="D568" i="15"/>
  <c r="D526" i="15"/>
  <c r="E515" i="15"/>
  <c r="D514" i="15"/>
  <c r="D458" i="15"/>
  <c r="D430" i="15"/>
  <c r="C407" i="15"/>
  <c r="H355" i="15"/>
  <c r="F325" i="15"/>
  <c r="F320" i="15"/>
  <c r="D294" i="15"/>
  <c r="F266" i="15"/>
  <c r="B254" i="15"/>
  <c r="D247" i="15"/>
  <c r="F231" i="15"/>
  <c r="G161" i="15"/>
  <c r="G849" i="14"/>
  <c r="G811" i="14"/>
  <c r="G795" i="14"/>
  <c r="G616" i="14"/>
  <c r="G521" i="14"/>
  <c r="G513" i="14"/>
  <c r="G393" i="14"/>
  <c r="G385" i="14"/>
  <c r="G74" i="14"/>
  <c r="G31" i="14"/>
  <c r="B871" i="15"/>
  <c r="F859" i="15"/>
  <c r="D853" i="15"/>
  <c r="C850" i="15"/>
  <c r="G847" i="15"/>
  <c r="G841" i="15"/>
  <c r="D836" i="15"/>
  <c r="F831" i="15"/>
  <c r="F769" i="15"/>
  <c r="C750" i="15"/>
  <c r="B727" i="15"/>
  <c r="E722" i="15"/>
  <c r="F657" i="15"/>
  <c r="E567" i="15"/>
  <c r="C515" i="15"/>
  <c r="B514" i="15"/>
  <c r="C509" i="15"/>
  <c r="D491" i="15"/>
  <c r="D460" i="15"/>
  <c r="D453" i="15"/>
  <c r="G379" i="15"/>
  <c r="E344" i="15"/>
  <c r="E259" i="15"/>
  <c r="D240" i="15"/>
  <c r="G217" i="15"/>
  <c r="B189" i="15"/>
  <c r="G166" i="15"/>
  <c r="E161" i="15"/>
  <c r="B135" i="15"/>
  <c r="B22" i="15"/>
  <c r="D15" i="15"/>
  <c r="G620" i="14"/>
  <c r="G612" i="14"/>
  <c r="G588" i="14"/>
  <c r="G572" i="14"/>
  <c r="G316" i="14"/>
  <c r="G308" i="14"/>
  <c r="G276" i="14"/>
  <c r="G260" i="14"/>
  <c r="G252" i="14"/>
  <c r="G228" i="14"/>
  <c r="G220" i="14"/>
  <c r="G193" i="14"/>
  <c r="G145" i="14"/>
  <c r="G129" i="14"/>
  <c r="G116" i="14"/>
  <c r="G90" i="14"/>
  <c r="B515" i="15"/>
  <c r="C491" i="15"/>
  <c r="C344" i="15"/>
  <c r="D161" i="15"/>
  <c r="G554" i="14"/>
  <c r="H849" i="15"/>
  <c r="G802" i="15"/>
  <c r="H684" i="15"/>
  <c r="F590" i="15"/>
  <c r="G577" i="15"/>
  <c r="G565" i="15"/>
  <c r="H560" i="15"/>
  <c r="B512" i="15"/>
  <c r="E469" i="15"/>
  <c r="G458" i="15"/>
  <c r="C455" i="15"/>
  <c r="H437" i="15"/>
  <c r="F322" i="15"/>
  <c r="H300" i="15"/>
  <c r="E200" i="15"/>
  <c r="H108" i="15"/>
  <c r="G79" i="15"/>
  <c r="G485" i="14"/>
  <c r="G667" i="15"/>
  <c r="G514" i="15"/>
  <c r="F403" i="15"/>
  <c r="D372" i="15"/>
  <c r="H347" i="15"/>
  <c r="G312" i="15"/>
  <c r="B869" i="15"/>
  <c r="D849" i="15"/>
  <c r="E828" i="15"/>
  <c r="E808" i="15"/>
  <c r="E802" i="15"/>
  <c r="D789" i="15"/>
  <c r="F770" i="15"/>
  <c r="C749" i="15"/>
  <c r="H724" i="15"/>
  <c r="F684" i="15"/>
  <c r="F667" i="15"/>
  <c r="C601" i="15"/>
  <c r="D596" i="15"/>
  <c r="B590" i="15"/>
  <c r="C577" i="15"/>
  <c r="E565" i="15"/>
  <c r="F560" i="15"/>
  <c r="G515" i="15"/>
  <c r="F514" i="15"/>
  <c r="D469" i="15"/>
  <c r="F458" i="15"/>
  <c r="B455" i="15"/>
  <c r="F442" i="15"/>
  <c r="D437" i="15"/>
  <c r="G407" i="15"/>
  <c r="F388" i="15"/>
  <c r="F347" i="15"/>
  <c r="C312" i="15"/>
  <c r="G294" i="15"/>
  <c r="G132" i="15"/>
  <c r="F121" i="15"/>
  <c r="D56" i="15"/>
  <c r="G51" i="15"/>
  <c r="B32" i="15"/>
  <c r="G664" i="14"/>
  <c r="G656" i="14"/>
  <c r="G624" i="14"/>
  <c r="G600" i="14"/>
  <c r="G243" i="14"/>
  <c r="G216" i="14"/>
  <c r="G131" i="14"/>
  <c r="G121" i="14"/>
  <c r="H822" i="15"/>
  <c r="D802" i="15"/>
  <c r="F515" i="15"/>
  <c r="E514" i="15"/>
  <c r="C469" i="15"/>
  <c r="E458" i="15"/>
  <c r="D442" i="15"/>
  <c r="C437" i="15"/>
  <c r="D407" i="15"/>
  <c r="B388" i="15"/>
  <c r="F294" i="15"/>
  <c r="E132" i="15"/>
  <c r="B56" i="15"/>
  <c r="E51" i="15"/>
  <c r="H815" i="15"/>
  <c r="B815" i="15"/>
  <c r="F815" i="15"/>
  <c r="G708" i="15"/>
  <c r="F708" i="15"/>
  <c r="C536" i="15"/>
  <c r="F536" i="15"/>
  <c r="G428" i="15"/>
  <c r="D428" i="15"/>
  <c r="C276" i="15"/>
  <c r="B276" i="15"/>
  <c r="E815" i="15"/>
  <c r="C777" i="15"/>
  <c r="F777" i="15"/>
  <c r="H777" i="15"/>
  <c r="F740" i="15"/>
  <c r="H740" i="15"/>
  <c r="D649" i="15"/>
  <c r="C649" i="15"/>
  <c r="H649" i="15"/>
  <c r="H547" i="15"/>
  <c r="C547" i="15"/>
  <c r="G547" i="15"/>
  <c r="F541" i="15"/>
  <c r="D541" i="15"/>
  <c r="B332" i="15"/>
  <c r="H332" i="15"/>
  <c r="E282" i="15"/>
  <c r="B282" i="15"/>
  <c r="D267" i="15"/>
  <c r="C267" i="15"/>
  <c r="E267" i="15"/>
  <c r="D854" i="15"/>
  <c r="B854" i="15"/>
  <c r="E854" i="15"/>
  <c r="H854" i="15"/>
  <c r="B573" i="15"/>
  <c r="D573" i="15"/>
  <c r="B419" i="15"/>
  <c r="E419" i="15"/>
  <c r="D176" i="15"/>
  <c r="C176" i="15"/>
  <c r="E137" i="15"/>
  <c r="B137" i="15"/>
  <c r="H137" i="15"/>
  <c r="E113" i="15"/>
  <c r="B113" i="15"/>
  <c r="D113" i="15"/>
  <c r="B45" i="15"/>
  <c r="C45" i="15"/>
  <c r="E45" i="15"/>
  <c r="F45" i="15"/>
  <c r="G45" i="15"/>
  <c r="G207" i="15"/>
  <c r="D207" i="15"/>
  <c r="E631" i="15"/>
  <c r="B631" i="15"/>
  <c r="G614" i="15"/>
  <c r="B614" i="15"/>
  <c r="C614" i="15"/>
  <c r="F614" i="15"/>
  <c r="E288" i="15"/>
  <c r="D288" i="15"/>
  <c r="H114" i="15"/>
  <c r="D114" i="15"/>
  <c r="G66" i="14"/>
  <c r="D625" i="15"/>
  <c r="C625" i="15"/>
  <c r="F625" i="15"/>
  <c r="H625" i="15"/>
  <c r="C863" i="15"/>
  <c r="G863" i="15"/>
  <c r="H857" i="15"/>
  <c r="C857" i="15"/>
  <c r="F857" i="15"/>
  <c r="H738" i="15"/>
  <c r="E738" i="15"/>
  <c r="F738" i="15"/>
  <c r="G738" i="15"/>
  <c r="C738" i="15"/>
  <c r="E682" i="15"/>
  <c r="F682" i="15"/>
  <c r="H682" i="15"/>
  <c r="C642" i="15"/>
  <c r="E642" i="15"/>
  <c r="F642" i="15"/>
  <c r="G642" i="15"/>
  <c r="B642" i="15"/>
  <c r="G625" i="15"/>
  <c r="C573" i="15"/>
  <c r="H538" i="15"/>
  <c r="B538" i="15"/>
  <c r="C538" i="15"/>
  <c r="E538" i="15"/>
  <c r="G538" i="15"/>
  <c r="C353" i="15"/>
  <c r="E353" i="15"/>
  <c r="F353" i="15"/>
  <c r="H353" i="15"/>
  <c r="E233" i="15"/>
  <c r="B233" i="15"/>
  <c r="F233" i="15"/>
  <c r="D144" i="15"/>
  <c r="G144" i="15"/>
  <c r="D137" i="15"/>
  <c r="B13" i="15"/>
  <c r="C13" i="15"/>
  <c r="E13" i="15"/>
  <c r="F13" i="15"/>
  <c r="H13" i="15"/>
  <c r="F860" i="15"/>
  <c r="G860" i="15"/>
  <c r="C528" i="15"/>
  <c r="G528" i="15"/>
  <c r="B405" i="15"/>
  <c r="C405" i="15"/>
  <c r="D405" i="15"/>
  <c r="C369" i="15"/>
  <c r="B369" i="15"/>
  <c r="G369" i="15"/>
  <c r="G215" i="15"/>
  <c r="D215" i="15"/>
  <c r="F215" i="15"/>
  <c r="H215" i="15"/>
  <c r="D102" i="15"/>
  <c r="F102" i="15"/>
  <c r="C854" i="15"/>
  <c r="D734" i="15"/>
  <c r="F734" i="15"/>
  <c r="B777" i="15"/>
  <c r="C734" i="15"/>
  <c r="D857" i="15"/>
  <c r="B781" i="15"/>
  <c r="D738" i="15"/>
  <c r="E710" i="15"/>
  <c r="C710" i="15"/>
  <c r="B682" i="15"/>
  <c r="B652" i="15"/>
  <c r="E652" i="15"/>
  <c r="F652" i="15"/>
  <c r="G646" i="15"/>
  <c r="B646" i="15"/>
  <c r="F646" i="15"/>
  <c r="D642" i="15"/>
  <c r="F538" i="15"/>
  <c r="D423" i="15"/>
  <c r="C423" i="15"/>
  <c r="B393" i="15"/>
  <c r="F393" i="15"/>
  <c r="G393" i="15"/>
  <c r="B371" i="15"/>
  <c r="C371" i="15"/>
  <c r="D371" i="15"/>
  <c r="H371" i="15"/>
  <c r="G353" i="15"/>
  <c r="D245" i="15"/>
  <c r="F245" i="15"/>
  <c r="G245" i="15"/>
  <c r="H245" i="15"/>
  <c r="D233" i="15"/>
  <c r="G105" i="15"/>
  <c r="B105" i="15"/>
  <c r="D105" i="15"/>
  <c r="F105" i="15"/>
  <c r="G13" i="15"/>
  <c r="G154" i="14"/>
  <c r="G851" i="15"/>
  <c r="D851" i="15"/>
  <c r="E851" i="15"/>
  <c r="H851" i="15"/>
  <c r="E805" i="15"/>
  <c r="B805" i="15"/>
  <c r="D805" i="15"/>
  <c r="D766" i="15"/>
  <c r="F766" i="15"/>
  <c r="B737" i="15"/>
  <c r="D737" i="15"/>
  <c r="F737" i="15"/>
  <c r="C326" i="15"/>
  <c r="D326" i="15"/>
  <c r="G326" i="15"/>
  <c r="F148" i="15"/>
  <c r="B148" i="15"/>
  <c r="H148" i="15"/>
  <c r="C814" i="15"/>
  <c r="B814" i="15"/>
  <c r="C654" i="15"/>
  <c r="F654" i="15"/>
  <c r="D505" i="15"/>
  <c r="H505" i="15"/>
  <c r="H450" i="15"/>
  <c r="G450" i="15"/>
  <c r="H674" i="15"/>
  <c r="C674" i="15"/>
  <c r="D674" i="15"/>
  <c r="E674" i="15"/>
  <c r="G674" i="15"/>
  <c r="G634" i="15"/>
  <c r="B634" i="15"/>
  <c r="D634" i="15"/>
  <c r="E502" i="15"/>
  <c r="D502" i="15"/>
  <c r="H435" i="15"/>
  <c r="E435" i="15"/>
  <c r="G435" i="15"/>
  <c r="D392" i="15"/>
  <c r="F392" i="15"/>
  <c r="H392" i="15"/>
  <c r="B356" i="15"/>
  <c r="D356" i="15"/>
  <c r="C308" i="15"/>
  <c r="B308" i="15"/>
  <c r="B61" i="15"/>
  <c r="E61" i="15"/>
  <c r="G809" i="15"/>
  <c r="D809" i="15"/>
  <c r="F809" i="15"/>
  <c r="F801" i="15"/>
  <c r="D801" i="15"/>
  <c r="G801" i="15"/>
  <c r="C791" i="15"/>
  <c r="B791" i="15"/>
  <c r="F791" i="15"/>
  <c r="E773" i="15"/>
  <c r="G773" i="15"/>
  <c r="C766" i="15"/>
  <c r="E737" i="15"/>
  <c r="D680" i="15"/>
  <c r="G680" i="15"/>
  <c r="F674" i="15"/>
  <c r="C634" i="15"/>
  <c r="H610" i="15"/>
  <c r="F610" i="15"/>
  <c r="G610" i="15"/>
  <c r="F501" i="15"/>
  <c r="C501" i="15"/>
  <c r="D501" i="15"/>
  <c r="H501" i="15"/>
  <c r="F485" i="15"/>
  <c r="D485" i="15"/>
  <c r="H485" i="15"/>
  <c r="F445" i="15"/>
  <c r="E445" i="15"/>
  <c r="F435" i="15"/>
  <c r="G392" i="15"/>
  <c r="C387" i="15"/>
  <c r="F387" i="15"/>
  <c r="H387" i="15"/>
  <c r="C356" i="15"/>
  <c r="D149" i="15"/>
  <c r="G149" i="15"/>
  <c r="F124" i="15"/>
  <c r="E124" i="15"/>
  <c r="E96" i="15"/>
  <c r="B96" i="15"/>
  <c r="F88" i="15"/>
  <c r="C88" i="15"/>
  <c r="E88" i="15"/>
  <c r="H60" i="15"/>
  <c r="G60" i="15"/>
  <c r="C853" i="15"/>
  <c r="E849" i="15"/>
  <c r="B836" i="15"/>
  <c r="C833" i="15"/>
  <c r="C828" i="15"/>
  <c r="B822" i="15"/>
  <c r="D808" i="15"/>
  <c r="E724" i="15"/>
  <c r="F689" i="15"/>
  <c r="G657" i="15"/>
  <c r="D644" i="15"/>
  <c r="C596" i="15"/>
  <c r="C590" i="15"/>
  <c r="D565" i="15"/>
  <c r="G560" i="15"/>
  <c r="F556" i="15"/>
  <c r="B555" i="15"/>
  <c r="E442" i="15"/>
  <c r="C372" i="15"/>
  <c r="D344" i="15"/>
  <c r="B320" i="15"/>
  <c r="D312" i="15"/>
  <c r="E240" i="15"/>
  <c r="D153" i="15"/>
  <c r="D32" i="15"/>
  <c r="G477" i="14"/>
  <c r="G469" i="14"/>
  <c r="G421" i="14"/>
  <c r="G210" i="14"/>
  <c r="G162" i="14"/>
  <c r="C849" i="15"/>
  <c r="F802" i="15"/>
  <c r="D683" i="15"/>
  <c r="C657" i="15"/>
  <c r="F577" i="15"/>
  <c r="B560" i="15"/>
  <c r="D556" i="15"/>
  <c r="C442" i="15"/>
  <c r="E437" i="15"/>
  <c r="G847" i="14"/>
  <c r="G823" i="14"/>
  <c r="G815" i="14"/>
  <c r="G783" i="14"/>
  <c r="G745" i="14"/>
  <c r="G742" i="14"/>
  <c r="G734" i="14"/>
  <c r="G718" i="14"/>
  <c r="G710" i="14"/>
  <c r="G687" i="14"/>
  <c r="G652" i="14"/>
  <c r="G555" i="14"/>
  <c r="G371" i="14"/>
  <c r="G339" i="14"/>
  <c r="G331" i="14"/>
  <c r="G317" i="14"/>
  <c r="G299" i="14"/>
  <c r="G275" i="14"/>
  <c r="G115" i="14"/>
  <c r="G93" i="14"/>
  <c r="G836" i="14"/>
  <c r="G125" i="14"/>
  <c r="G83" i="14"/>
  <c r="G355" i="15"/>
  <c r="G300" i="15"/>
  <c r="F292" i="15"/>
  <c r="F264" i="15"/>
  <c r="B241" i="15"/>
  <c r="D231" i="15"/>
  <c r="D227" i="15"/>
  <c r="G192" i="15"/>
  <c r="G108" i="15"/>
  <c r="G68" i="15"/>
  <c r="G853" i="14"/>
  <c r="G658" i="14"/>
  <c r="G636" i="14"/>
  <c r="G626" i="14"/>
  <c r="G345" i="14"/>
  <c r="G337" i="14"/>
  <c r="G313" i="14"/>
  <c r="G305" i="14"/>
  <c r="G249" i="14"/>
  <c r="G225" i="14"/>
  <c r="F842" i="15"/>
  <c r="G833" i="15"/>
  <c r="G750" i="15"/>
  <c r="F697" i="15"/>
  <c r="E655" i="15"/>
  <c r="H644" i="15"/>
  <c r="F601" i="15"/>
  <c r="D597" i="15"/>
  <c r="F555" i="15"/>
  <c r="C551" i="15"/>
  <c r="B532" i="15"/>
  <c r="B509" i="15"/>
  <c r="F476" i="15"/>
  <c r="C453" i="15"/>
  <c r="H442" i="15"/>
  <c r="B440" i="15"/>
  <c r="B437" i="15"/>
  <c r="G412" i="15"/>
  <c r="H376" i="15"/>
  <c r="G372" i="15"/>
  <c r="F355" i="15"/>
  <c r="F348" i="15"/>
  <c r="H333" i="15"/>
  <c r="H330" i="15"/>
  <c r="G317" i="15"/>
  <c r="G310" i="15"/>
  <c r="B292" i="15"/>
  <c r="D264" i="15"/>
  <c r="G237" i="15"/>
  <c r="H219" i="15"/>
  <c r="H203" i="15"/>
  <c r="E192" i="15"/>
  <c r="G153" i="15"/>
  <c r="G135" i="15"/>
  <c r="B132" i="15"/>
  <c r="C108" i="15"/>
  <c r="F68" i="15"/>
  <c r="H53" i="15"/>
  <c r="F38" i="15"/>
  <c r="H24" i="15"/>
  <c r="G778" i="14"/>
  <c r="G538" i="14"/>
  <c r="G530" i="14"/>
  <c r="G490" i="14"/>
  <c r="G358" i="14"/>
  <c r="F833" i="15"/>
  <c r="F750" i="15"/>
  <c r="F644" i="15"/>
  <c r="E555" i="15"/>
  <c r="G494" i="15"/>
  <c r="E491" i="15"/>
  <c r="D476" i="15"/>
  <c r="B453" i="15"/>
  <c r="G442" i="15"/>
  <c r="G421" i="15"/>
  <c r="C416" i="15"/>
  <c r="F412" i="15"/>
  <c r="H407" i="15"/>
  <c r="E390" i="15"/>
  <c r="G376" i="15"/>
  <c r="E372" i="15"/>
  <c r="E355" i="15"/>
  <c r="E348" i="15"/>
  <c r="G344" i="15"/>
  <c r="E333" i="15"/>
  <c r="F317" i="15"/>
  <c r="G299" i="15"/>
  <c r="H240" i="15"/>
  <c r="D219" i="15"/>
  <c r="D203" i="15"/>
  <c r="F153" i="15"/>
  <c r="E135" i="15"/>
  <c r="G127" i="15"/>
  <c r="H121" i="15"/>
  <c r="F115" i="15"/>
  <c r="G111" i="15"/>
  <c r="B108" i="15"/>
  <c r="C91" i="15"/>
  <c r="D68" i="15"/>
  <c r="G53" i="15"/>
  <c r="E38" i="15"/>
  <c r="F32" i="15"/>
  <c r="G24" i="15"/>
  <c r="G549" i="14"/>
  <c r="G362" i="14"/>
  <c r="G353" i="14"/>
  <c r="G321" i="14"/>
  <c r="G171" i="14"/>
  <c r="G106" i="14"/>
  <c r="C235" i="15"/>
  <c r="B235" i="15"/>
  <c r="D235" i="15"/>
  <c r="H235" i="15"/>
  <c r="E402" i="15"/>
  <c r="D402" i="15"/>
  <c r="F402" i="15"/>
  <c r="D529" i="15"/>
  <c r="H529" i="15"/>
  <c r="C418" i="15"/>
  <c r="D418" i="15"/>
  <c r="F361" i="15"/>
  <c r="B361" i="15"/>
  <c r="H785" i="15"/>
  <c r="C785" i="15"/>
  <c r="D785" i="15"/>
  <c r="E785" i="15"/>
  <c r="F785" i="15"/>
  <c r="E733" i="15"/>
  <c r="B733" i="15"/>
  <c r="C733" i="15"/>
  <c r="D733" i="15"/>
  <c r="G733" i="15"/>
  <c r="H733" i="15"/>
  <c r="F706" i="15"/>
  <c r="G706" i="15"/>
  <c r="B706" i="15"/>
  <c r="C706" i="15"/>
  <c r="E706" i="15"/>
  <c r="D706" i="15"/>
  <c r="F696" i="15"/>
  <c r="E588" i="15"/>
  <c r="F588" i="15"/>
  <c r="H588" i="15"/>
  <c r="C588" i="15"/>
  <c r="E510" i="15"/>
  <c r="C510" i="15"/>
  <c r="D510" i="15"/>
  <c r="C426" i="15"/>
  <c r="B426" i="15"/>
  <c r="F426" i="15"/>
  <c r="F373" i="15"/>
  <c r="H361" i="15"/>
  <c r="B343" i="15"/>
  <c r="E343" i="15"/>
  <c r="F343" i="15"/>
  <c r="G343" i="15"/>
  <c r="H343" i="15"/>
  <c r="C807" i="15"/>
  <c r="B807" i="15"/>
  <c r="F549" i="15"/>
  <c r="C549" i="15"/>
  <c r="H858" i="15"/>
  <c r="D858" i="15"/>
  <c r="B602" i="15"/>
  <c r="D602" i="15"/>
  <c r="E602" i="15"/>
  <c r="H602" i="15"/>
  <c r="F602" i="15"/>
  <c r="G602" i="15"/>
  <c r="D554" i="15"/>
  <c r="E554" i="15"/>
  <c r="F554" i="15"/>
  <c r="G554" i="15"/>
  <c r="H554" i="15"/>
  <c r="B554" i="15"/>
  <c r="H549" i="15"/>
  <c r="C867" i="15"/>
  <c r="B867" i="15"/>
  <c r="D690" i="15"/>
  <c r="E690" i="15"/>
  <c r="B690" i="15"/>
  <c r="G690" i="15"/>
  <c r="C690" i="15"/>
  <c r="F690" i="15"/>
  <c r="C554" i="15"/>
  <c r="E470" i="15"/>
  <c r="D470" i="15"/>
  <c r="C119" i="15"/>
  <c r="D119" i="15"/>
  <c r="G785" i="15"/>
  <c r="E757" i="15"/>
  <c r="G757" i="15"/>
  <c r="H757" i="15"/>
  <c r="C719" i="15"/>
  <c r="F719" i="15"/>
  <c r="H719" i="15"/>
  <c r="H706" i="15"/>
  <c r="H699" i="15"/>
  <c r="D699" i="15"/>
  <c r="G658" i="15"/>
  <c r="C658" i="15"/>
  <c r="D658" i="15"/>
  <c r="F658" i="15"/>
  <c r="E658" i="15"/>
  <c r="C633" i="15"/>
  <c r="F633" i="15"/>
  <c r="D562" i="15"/>
  <c r="H562" i="15"/>
  <c r="F562" i="15"/>
  <c r="E534" i="15"/>
  <c r="F534" i="15"/>
  <c r="B534" i="15"/>
  <c r="G510" i="15"/>
  <c r="H426" i="15"/>
  <c r="B380" i="15"/>
  <c r="C380" i="15"/>
  <c r="D380" i="15"/>
  <c r="F380" i="15"/>
  <c r="H380" i="15"/>
  <c r="G380" i="15"/>
  <c r="D656" i="15"/>
  <c r="H656" i="15"/>
  <c r="H507" i="15"/>
  <c r="B507" i="15"/>
  <c r="D507" i="15"/>
  <c r="E507" i="15"/>
  <c r="F507" i="15"/>
  <c r="E422" i="15"/>
  <c r="B422" i="15"/>
  <c r="C422" i="15"/>
  <c r="D422" i="15"/>
  <c r="H810" i="15"/>
  <c r="B810" i="15"/>
  <c r="C810" i="15"/>
  <c r="D810" i="15"/>
  <c r="E804" i="15"/>
  <c r="C804" i="15"/>
  <c r="H804" i="15"/>
  <c r="C775" i="15"/>
  <c r="F775" i="15"/>
  <c r="H775" i="15"/>
  <c r="E775" i="15"/>
  <c r="B775" i="15"/>
  <c r="F756" i="15"/>
  <c r="E756" i="15"/>
  <c r="C179" i="15"/>
  <c r="B179" i="15"/>
  <c r="D179" i="15"/>
  <c r="H179" i="15"/>
  <c r="C855" i="15"/>
  <c r="B855" i="15"/>
  <c r="D855" i="15"/>
  <c r="C753" i="15"/>
  <c r="B753" i="15"/>
  <c r="D753" i="15"/>
  <c r="G753" i="15"/>
  <c r="E753" i="15"/>
  <c r="F753" i="15"/>
  <c r="H629" i="15"/>
  <c r="B629" i="15"/>
  <c r="D629" i="15"/>
  <c r="C629" i="15"/>
  <c r="D434" i="15"/>
  <c r="E434" i="15"/>
  <c r="F434" i="15"/>
  <c r="G434" i="15"/>
  <c r="H434" i="15"/>
  <c r="B434" i="15"/>
  <c r="C434" i="15"/>
  <c r="F858" i="15"/>
  <c r="F852" i="15"/>
  <c r="B852" i="15"/>
  <c r="C852" i="15"/>
  <c r="D852" i="15"/>
  <c r="E852" i="15"/>
  <c r="G810" i="15"/>
  <c r="C793" i="15"/>
  <c r="B793" i="15"/>
  <c r="G793" i="15"/>
  <c r="H793" i="15"/>
  <c r="H778" i="15"/>
  <c r="F778" i="15"/>
  <c r="G778" i="15"/>
  <c r="C761" i="15"/>
  <c r="B761" i="15"/>
  <c r="E725" i="15"/>
  <c r="G725" i="15"/>
  <c r="H725" i="15"/>
  <c r="C712" i="15"/>
  <c r="G712" i="15"/>
  <c r="D636" i="15"/>
  <c r="C636" i="15"/>
  <c r="B479" i="15"/>
  <c r="D474" i="15"/>
  <c r="B474" i="15"/>
  <c r="C474" i="15"/>
  <c r="E474" i="15"/>
  <c r="F474" i="15"/>
  <c r="H474" i="15"/>
  <c r="G474" i="15"/>
  <c r="E454" i="15"/>
  <c r="C454" i="15"/>
  <c r="G454" i="15"/>
  <c r="D454" i="15"/>
  <c r="B397" i="15"/>
  <c r="C397" i="15"/>
  <c r="D397" i="15"/>
  <c r="F397" i="15"/>
  <c r="G716" i="15"/>
  <c r="E716" i="15"/>
  <c r="F855" i="15"/>
  <c r="E584" i="15"/>
  <c r="D584" i="15"/>
  <c r="H829" i="15"/>
  <c r="D829" i="15"/>
  <c r="G829" i="15"/>
  <c r="H753" i="15"/>
  <c r="D666" i="15"/>
  <c r="E666" i="15"/>
  <c r="F666" i="15"/>
  <c r="B666" i="15"/>
  <c r="H666" i="15"/>
  <c r="C666" i="15"/>
  <c r="G666" i="15"/>
  <c r="D447" i="15"/>
  <c r="B447" i="15"/>
  <c r="C447" i="15"/>
  <c r="C336" i="15"/>
  <c r="B336" i="15"/>
  <c r="D336" i="15"/>
  <c r="F336" i="15"/>
  <c r="G336" i="15"/>
  <c r="H336" i="15"/>
  <c r="C70" i="15"/>
  <c r="B70" i="15"/>
  <c r="B856" i="15"/>
  <c r="C856" i="15"/>
  <c r="D856" i="15"/>
  <c r="E856" i="15"/>
  <c r="F856" i="15"/>
  <c r="H856" i="15"/>
  <c r="H852" i="15"/>
  <c r="H834" i="15"/>
  <c r="B834" i="15"/>
  <c r="C834" i="15"/>
  <c r="D834" i="15"/>
  <c r="E834" i="15"/>
  <c r="E810" i="15"/>
  <c r="G798" i="15"/>
  <c r="C798" i="15"/>
  <c r="D782" i="15"/>
  <c r="C782" i="15"/>
  <c r="G747" i="15"/>
  <c r="F747" i="15"/>
  <c r="C729" i="15"/>
  <c r="B729" i="15"/>
  <c r="H712" i="15"/>
  <c r="D703" i="15"/>
  <c r="E703" i="15"/>
  <c r="H703" i="15"/>
  <c r="D546" i="15"/>
  <c r="E546" i="15"/>
  <c r="F546" i="15"/>
  <c r="G546" i="15"/>
  <c r="C546" i="15"/>
  <c r="B546" i="15"/>
  <c r="D495" i="15"/>
  <c r="B495" i="15"/>
  <c r="F429" i="15"/>
  <c r="C429" i="15"/>
  <c r="D429" i="15"/>
  <c r="E429" i="15"/>
  <c r="H429" i="15"/>
  <c r="C396" i="15"/>
  <c r="B396" i="15"/>
  <c r="F396" i="15"/>
  <c r="H396" i="15"/>
  <c r="E592" i="15"/>
  <c r="D592" i="15"/>
  <c r="D506" i="15"/>
  <c r="B506" i="15"/>
  <c r="C506" i="15"/>
  <c r="E506" i="15"/>
  <c r="C360" i="15"/>
  <c r="G360" i="15"/>
  <c r="H360" i="15"/>
  <c r="G8" i="15"/>
  <c r="C8" i="15"/>
  <c r="D8" i="15"/>
  <c r="E8" i="15"/>
  <c r="C851" i="15"/>
  <c r="D833" i="15"/>
  <c r="C809" i="15"/>
  <c r="B801" i="15"/>
  <c r="F786" i="15"/>
  <c r="E781" i="15"/>
  <c r="D781" i="15"/>
  <c r="G781" i="15"/>
  <c r="H770" i="15"/>
  <c r="B770" i="15"/>
  <c r="C770" i="15"/>
  <c r="D769" i="15"/>
  <c r="H741" i="15"/>
  <c r="H721" i="15"/>
  <c r="C721" i="15"/>
  <c r="D711" i="15"/>
  <c r="C711" i="15"/>
  <c r="G711" i="15"/>
  <c r="E698" i="15"/>
  <c r="B698" i="15"/>
  <c r="B677" i="15"/>
  <c r="C670" i="15"/>
  <c r="B618" i="15"/>
  <c r="D569" i="15"/>
  <c r="C569" i="15"/>
  <c r="F569" i="15"/>
  <c r="G569" i="15"/>
  <c r="H540" i="15"/>
  <c r="F525" i="15"/>
  <c r="C525" i="15"/>
  <c r="C522" i="15"/>
  <c r="B522" i="15"/>
  <c r="H506" i="15"/>
  <c r="G484" i="15"/>
  <c r="D484" i="15"/>
  <c r="E484" i="15"/>
  <c r="H459" i="15"/>
  <c r="D459" i="15"/>
  <c r="E459" i="15"/>
  <c r="C439" i="15"/>
  <c r="E253" i="15"/>
  <c r="C253" i="15"/>
  <c r="G239" i="15"/>
  <c r="D239" i="15"/>
  <c r="C151" i="15"/>
  <c r="B151" i="15"/>
  <c r="G122" i="15"/>
  <c r="H645" i="15"/>
  <c r="B645" i="15"/>
  <c r="C260" i="15"/>
  <c r="B260" i="15"/>
  <c r="D260" i="15"/>
  <c r="F260" i="15"/>
  <c r="G260" i="15"/>
  <c r="H260" i="15"/>
  <c r="H196" i="15"/>
  <c r="C196" i="15"/>
  <c r="F140" i="15"/>
  <c r="B140" i="15"/>
  <c r="H140" i="15"/>
  <c r="F100" i="15"/>
  <c r="B100" i="15"/>
  <c r="C100" i="15"/>
  <c r="E100" i="15"/>
  <c r="G100" i="15"/>
  <c r="B809" i="15"/>
  <c r="H754" i="15"/>
  <c r="D754" i="15"/>
  <c r="E754" i="15"/>
  <c r="E718" i="15"/>
  <c r="B718" i="15"/>
  <c r="F693" i="15"/>
  <c r="E693" i="15"/>
  <c r="C645" i="15"/>
  <c r="B604" i="15"/>
  <c r="C604" i="15"/>
  <c r="D604" i="15"/>
  <c r="D600" i="15"/>
  <c r="B586" i="15"/>
  <c r="E586" i="15"/>
  <c r="G582" i="15"/>
  <c r="B582" i="15"/>
  <c r="C582" i="15"/>
  <c r="F582" i="15"/>
  <c r="H569" i="15"/>
  <c r="D540" i="15"/>
  <c r="H525" i="15"/>
  <c r="H522" i="15"/>
  <c r="E516" i="15"/>
  <c r="F516" i="15"/>
  <c r="G506" i="15"/>
  <c r="G459" i="15"/>
  <c r="G444" i="15"/>
  <c r="D444" i="15"/>
  <c r="E438" i="15"/>
  <c r="B438" i="15"/>
  <c r="C438" i="15"/>
  <c r="D438" i="15"/>
  <c r="B401" i="15"/>
  <c r="E401" i="15"/>
  <c r="G401" i="15"/>
  <c r="H401" i="15"/>
  <c r="G385" i="15"/>
  <c r="C313" i="15"/>
  <c r="E313" i="15"/>
  <c r="G313" i="15"/>
  <c r="C280" i="15"/>
  <c r="B280" i="15"/>
  <c r="D280" i="15"/>
  <c r="E280" i="15"/>
  <c r="F280" i="15"/>
  <c r="G280" i="15"/>
  <c r="D275" i="15"/>
  <c r="E275" i="15"/>
  <c r="F239" i="15"/>
  <c r="E765" i="15"/>
  <c r="D765" i="15"/>
  <c r="G765" i="15"/>
  <c r="D641" i="15"/>
  <c r="F641" i="15"/>
  <c r="G641" i="15"/>
  <c r="H641" i="15"/>
  <c r="D609" i="15"/>
  <c r="F609" i="15"/>
  <c r="G609" i="15"/>
  <c r="H609" i="15"/>
  <c r="H451" i="15"/>
  <c r="E451" i="15"/>
  <c r="G451" i="15"/>
  <c r="C185" i="15"/>
  <c r="B185" i="15"/>
  <c r="B27" i="15"/>
  <c r="E27" i="15"/>
  <c r="G27" i="15"/>
  <c r="H27" i="15"/>
  <c r="E786" i="15"/>
  <c r="C765" i="15"/>
  <c r="G741" i="15"/>
  <c r="H871" i="15"/>
  <c r="G857" i="15"/>
  <c r="F853" i="15"/>
  <c r="F849" i="15"/>
  <c r="B817" i="15"/>
  <c r="G805" i="15"/>
  <c r="H801" i="15"/>
  <c r="G789" i="15"/>
  <c r="D786" i="15"/>
  <c r="C781" i="15"/>
  <c r="E770" i="15"/>
  <c r="B765" i="15"/>
  <c r="E759" i="15"/>
  <c r="G754" i="15"/>
  <c r="F721" i="15"/>
  <c r="G718" i="15"/>
  <c r="B715" i="15"/>
  <c r="B711" i="15"/>
  <c r="F701" i="15"/>
  <c r="D701" i="15"/>
  <c r="C698" i="15"/>
  <c r="C686" i="15"/>
  <c r="G682" i="15"/>
  <c r="C682" i="15"/>
  <c r="D682" i="15"/>
  <c r="H661" i="15"/>
  <c r="B661" i="15"/>
  <c r="C661" i="15"/>
  <c r="D661" i="15"/>
  <c r="B647" i="15"/>
  <c r="E647" i="15"/>
  <c r="D608" i="15"/>
  <c r="H604" i="15"/>
  <c r="H586" i="15"/>
  <c r="C544" i="15"/>
  <c r="E544" i="15"/>
  <c r="G525" i="15"/>
  <c r="F522" i="15"/>
  <c r="F506" i="15"/>
  <c r="B463" i="15"/>
  <c r="F459" i="15"/>
  <c r="F444" i="15"/>
  <c r="C432" i="15"/>
  <c r="B432" i="15"/>
  <c r="B420" i="15"/>
  <c r="C420" i="15"/>
  <c r="D420" i="15"/>
  <c r="F420" i="15"/>
  <c r="G420" i="15"/>
  <c r="C339" i="15"/>
  <c r="B339" i="15"/>
  <c r="E339" i="15"/>
  <c r="G339" i="15"/>
  <c r="H339" i="15"/>
  <c r="C309" i="15"/>
  <c r="E309" i="15"/>
  <c r="H280" i="15"/>
  <c r="B5" i="15"/>
  <c r="E5" i="15"/>
  <c r="F5" i="15"/>
  <c r="G5" i="15"/>
  <c r="H5" i="15"/>
  <c r="H420" i="15"/>
  <c r="H404" i="15"/>
  <c r="G404" i="15"/>
  <c r="G309" i="15"/>
  <c r="C786" i="15"/>
  <c r="C743" i="15"/>
  <c r="B743" i="15"/>
  <c r="B705" i="15"/>
  <c r="E705" i="15"/>
  <c r="D665" i="15"/>
  <c r="C665" i="15"/>
  <c r="F665" i="15"/>
  <c r="C626" i="15"/>
  <c r="B626" i="15"/>
  <c r="D626" i="15"/>
  <c r="B621" i="15"/>
  <c r="C621" i="15"/>
  <c r="E621" i="15"/>
  <c r="B572" i="15"/>
  <c r="C572" i="15"/>
  <c r="D572" i="15"/>
  <c r="E572" i="15"/>
  <c r="C527" i="15"/>
  <c r="B527" i="15"/>
  <c r="G490" i="15"/>
  <c r="B490" i="15"/>
  <c r="D490" i="15"/>
  <c r="E490" i="15"/>
  <c r="G468" i="15"/>
  <c r="D468" i="15"/>
  <c r="E462" i="15"/>
  <c r="B462" i="15"/>
  <c r="E871" i="15"/>
  <c r="E857" i="15"/>
  <c r="G845" i="15"/>
  <c r="H831" i="15"/>
  <c r="H809" i="15"/>
  <c r="C805" i="15"/>
  <c r="G794" i="15"/>
  <c r="H791" i="15"/>
  <c r="B786" i="15"/>
  <c r="C754" i="15"/>
  <c r="F743" i="15"/>
  <c r="C737" i="15"/>
  <c r="G737" i="15"/>
  <c r="H737" i="15"/>
  <c r="F731" i="15"/>
  <c r="H722" i="15"/>
  <c r="C722" i="15"/>
  <c r="D722" i="15"/>
  <c r="H710" i="15"/>
  <c r="H705" i="15"/>
  <c r="H689" i="15"/>
  <c r="H665" i="15"/>
  <c r="D650" i="15"/>
  <c r="B650" i="15"/>
  <c r="C650" i="15"/>
  <c r="C637" i="15"/>
  <c r="D637" i="15"/>
  <c r="G637" i="15"/>
  <c r="H626" i="15"/>
  <c r="G621" i="15"/>
  <c r="E607" i="15"/>
  <c r="D576" i="15"/>
  <c r="H572" i="15"/>
  <c r="B564" i="15"/>
  <c r="D564" i="15"/>
  <c r="E564" i="15"/>
  <c r="F564" i="15"/>
  <c r="H564" i="15"/>
  <c r="F527" i="15"/>
  <c r="F490" i="15"/>
  <c r="H475" i="15"/>
  <c r="B475" i="15"/>
  <c r="D475" i="15"/>
  <c r="E475" i="15"/>
  <c r="F475" i="15"/>
  <c r="B472" i="15"/>
  <c r="E468" i="15"/>
  <c r="B448" i="15"/>
  <c r="C302" i="15"/>
  <c r="B302" i="15"/>
  <c r="D302" i="15"/>
  <c r="E302" i="15"/>
  <c r="G302" i="15"/>
  <c r="G72" i="15"/>
  <c r="B72" i="15"/>
  <c r="C72" i="15"/>
  <c r="D72" i="15"/>
  <c r="F72" i="15"/>
  <c r="B67" i="15"/>
  <c r="E67" i="15"/>
  <c r="G67" i="15"/>
  <c r="H44" i="15"/>
  <c r="D44" i="15"/>
  <c r="F44" i="15"/>
  <c r="G44" i="15"/>
  <c r="G75" i="14"/>
  <c r="D384" i="15"/>
  <c r="F384" i="15"/>
  <c r="H384" i="15"/>
  <c r="F216" i="15"/>
  <c r="E216" i="15"/>
  <c r="G216" i="15"/>
  <c r="C163" i="15"/>
  <c r="D163" i="15"/>
  <c r="H163" i="15"/>
  <c r="B77" i="15"/>
  <c r="F77" i="15"/>
  <c r="H77" i="15"/>
  <c r="D500" i="15"/>
  <c r="E492" i="15"/>
  <c r="D486" i="15"/>
  <c r="B478" i="15"/>
  <c r="C406" i="15"/>
  <c r="C393" i="15"/>
  <c r="H393" i="15"/>
  <c r="B387" i="15"/>
  <c r="E387" i="15"/>
  <c r="G387" i="15"/>
  <c r="G384" i="15"/>
  <c r="F365" i="15"/>
  <c r="F358" i="15"/>
  <c r="E358" i="15"/>
  <c r="C334" i="15"/>
  <c r="B334" i="15"/>
  <c r="D334" i="15"/>
  <c r="E334" i="15"/>
  <c r="F334" i="15"/>
  <c r="G334" i="15"/>
  <c r="D307" i="15"/>
  <c r="E307" i="15"/>
  <c r="D283" i="15"/>
  <c r="C283" i="15"/>
  <c r="E283" i="15"/>
  <c r="C250" i="15"/>
  <c r="B168" i="15"/>
  <c r="C168" i="15"/>
  <c r="G98" i="15"/>
  <c r="B98" i="15"/>
  <c r="G46" i="15"/>
  <c r="B37" i="15"/>
  <c r="C37" i="15"/>
  <c r="E37" i="15"/>
  <c r="F37" i="15"/>
  <c r="G37" i="15"/>
  <c r="H772" i="15"/>
  <c r="H749" i="15"/>
  <c r="G734" i="15"/>
  <c r="B714" i="15"/>
  <c r="H708" i="15"/>
  <c r="H679" i="15"/>
  <c r="F673" i="15"/>
  <c r="H652" i="15"/>
  <c r="H642" i="15"/>
  <c r="E634" i="15"/>
  <c r="E623" i="15"/>
  <c r="D616" i="15"/>
  <c r="H612" i="15"/>
  <c r="E599" i="15"/>
  <c r="E596" i="15"/>
  <c r="H577" i="15"/>
  <c r="H565" i="15"/>
  <c r="G555" i="15"/>
  <c r="H551" i="15"/>
  <c r="E532" i="15"/>
  <c r="H528" i="15"/>
  <c r="F526" i="15"/>
  <c r="H469" i="15"/>
  <c r="E428" i="15"/>
  <c r="H412" i="15"/>
  <c r="B406" i="15"/>
  <c r="H403" i="15"/>
  <c r="E383" i="15"/>
  <c r="D383" i="15"/>
  <c r="H358" i="15"/>
  <c r="H334" i="15"/>
  <c r="G283" i="15"/>
  <c r="E209" i="15"/>
  <c r="D209" i="15"/>
  <c r="F209" i="15"/>
  <c r="G168" i="15"/>
  <c r="D134" i="15"/>
  <c r="C134" i="15"/>
  <c r="E98" i="15"/>
  <c r="D81" i="15"/>
  <c r="C54" i="15"/>
  <c r="B54" i="15"/>
  <c r="D54" i="15"/>
  <c r="E54" i="15"/>
  <c r="F54" i="15"/>
  <c r="G54" i="15"/>
  <c r="H37" i="15"/>
  <c r="G363" i="15"/>
  <c r="D363" i="15"/>
  <c r="F363" i="15"/>
  <c r="H363" i="15"/>
  <c r="G357" i="15"/>
  <c r="F357" i="15"/>
  <c r="B321" i="15"/>
  <c r="C321" i="15"/>
  <c r="E321" i="15"/>
  <c r="G321" i="15"/>
  <c r="C143" i="15"/>
  <c r="B143" i="15"/>
  <c r="D143" i="15"/>
  <c r="E143" i="15"/>
  <c r="G143" i="15"/>
  <c r="H143" i="15"/>
  <c r="D110" i="15"/>
  <c r="C110" i="15"/>
  <c r="G169" i="14"/>
  <c r="F379" i="15"/>
  <c r="F376" i="15"/>
  <c r="E371" i="15"/>
  <c r="E369" i="15"/>
  <c r="D348" i="15"/>
  <c r="E326" i="15"/>
  <c r="C325" i="15"/>
  <c r="D320" i="15"/>
  <c r="E294" i="15"/>
  <c r="D292" i="15"/>
  <c r="E264" i="15"/>
  <c r="C233" i="15"/>
  <c r="B229" i="15"/>
  <c r="C192" i="15"/>
  <c r="F53" i="15"/>
  <c r="F24" i="15"/>
  <c r="E14" i="15"/>
  <c r="G817" i="14"/>
  <c r="G785" i="14"/>
  <c r="G779" i="14"/>
  <c r="G763" i="14"/>
  <c r="G661" i="14"/>
  <c r="G594" i="14"/>
  <c r="G577" i="14"/>
  <c r="G569" i="14"/>
  <c r="G399" i="14"/>
  <c r="G391" i="14"/>
  <c r="G373" i="14"/>
  <c r="G346" i="14"/>
  <c r="G332" i="14"/>
  <c r="G283" i="14"/>
  <c r="G251" i="14"/>
  <c r="G219" i="14"/>
  <c r="G199" i="14"/>
  <c r="H124" i="15"/>
  <c r="C80" i="15"/>
  <c r="G69" i="15"/>
  <c r="E62" i="15"/>
  <c r="E53" i="15"/>
  <c r="H38" i="15"/>
  <c r="C31" i="15"/>
  <c r="E24" i="15"/>
  <c r="E21" i="15"/>
  <c r="C16" i="15"/>
  <c r="D14" i="15"/>
  <c r="F12" i="15"/>
  <c r="G791" i="14"/>
  <c r="G694" i="14"/>
  <c r="G680" i="14"/>
  <c r="G416" i="14"/>
  <c r="G394" i="14"/>
  <c r="G378" i="14"/>
  <c r="G368" i="14"/>
  <c r="G284" i="14"/>
  <c r="G257" i="14"/>
  <c r="G180" i="14"/>
  <c r="G139" i="14"/>
  <c r="G105" i="14"/>
  <c r="G97" i="14"/>
  <c r="G89" i="14"/>
  <c r="G19" i="14"/>
  <c r="G10" i="14"/>
  <c r="B326" i="15"/>
  <c r="H308" i="15"/>
  <c r="G295" i="15"/>
  <c r="B294" i="15"/>
  <c r="H276" i="15"/>
  <c r="H268" i="15"/>
  <c r="B264" i="15"/>
  <c r="C256" i="15"/>
  <c r="H241" i="15"/>
  <c r="E231" i="15"/>
  <c r="F223" i="15"/>
  <c r="C200" i="15"/>
  <c r="B195" i="15"/>
  <c r="F191" i="15"/>
  <c r="H187" i="15"/>
  <c r="C161" i="15"/>
  <c r="H155" i="15"/>
  <c r="C153" i="15"/>
  <c r="G129" i="15"/>
  <c r="H127" i="15"/>
  <c r="G124" i="15"/>
  <c r="G121" i="15"/>
  <c r="H118" i="15"/>
  <c r="B114" i="15"/>
  <c r="H111" i="15"/>
  <c r="H102" i="15"/>
  <c r="C97" i="15"/>
  <c r="H56" i="15"/>
  <c r="C53" i="15"/>
  <c r="G38" i="15"/>
  <c r="D24" i="15"/>
  <c r="C21" i="15"/>
  <c r="D12" i="15"/>
  <c r="G833" i="14"/>
  <c r="G825" i="14"/>
  <c r="G759" i="14"/>
  <c r="G697" i="14"/>
  <c r="G592" i="14"/>
  <c r="G583" i="14"/>
  <c r="G435" i="14"/>
  <c r="G300" i="14"/>
  <c r="G289" i="14"/>
  <c r="G113" i="14"/>
  <c r="G78" i="14"/>
  <c r="G67" i="14"/>
  <c r="H310" i="15"/>
  <c r="G308" i="15"/>
  <c r="C299" i="15"/>
  <c r="C295" i="15"/>
  <c r="E291" i="15"/>
  <c r="F282" i="15"/>
  <c r="G276" i="15"/>
  <c r="G268" i="15"/>
  <c r="F251" i="15"/>
  <c r="H247" i="15"/>
  <c r="G241" i="15"/>
  <c r="E223" i="15"/>
  <c r="D191" i="15"/>
  <c r="D187" i="15"/>
  <c r="G82" i="14"/>
  <c r="D388" i="15"/>
  <c r="G377" i="15"/>
  <c r="G375" i="15"/>
  <c r="G356" i="15"/>
  <c r="H325" i="15"/>
  <c r="H320" i="15"/>
  <c r="F308" i="15"/>
  <c r="F276" i="15"/>
  <c r="D251" i="15"/>
  <c r="F247" i="15"/>
  <c r="C245" i="15"/>
  <c r="F241" i="15"/>
  <c r="B237" i="15"/>
  <c r="H233" i="15"/>
  <c r="D223" i="15"/>
  <c r="F207" i="15"/>
  <c r="B187" i="15"/>
  <c r="C145" i="15"/>
  <c r="D138" i="15"/>
  <c r="E129" i="15"/>
  <c r="E127" i="15"/>
  <c r="C124" i="15"/>
  <c r="E121" i="15"/>
  <c r="H113" i="15"/>
  <c r="E111" i="15"/>
  <c r="H96" i="15"/>
  <c r="H91" i="15"/>
  <c r="B48" i="15"/>
  <c r="H11" i="15"/>
  <c r="D7" i="15"/>
  <c r="G837" i="14"/>
  <c r="G821" i="14"/>
  <c r="G789" i="14"/>
  <c r="G751" i="14"/>
  <c r="G719" i="14"/>
  <c r="G711" i="14"/>
  <c r="G703" i="14"/>
  <c r="G614" i="14"/>
  <c r="G608" i="14"/>
  <c r="G598" i="14"/>
  <c r="G527" i="14"/>
  <c r="G511" i="14"/>
  <c r="G503" i="14"/>
  <c r="G501" i="14"/>
  <c r="G304" i="14"/>
  <c r="G279" i="14"/>
  <c r="G241" i="14"/>
  <c r="G130" i="14"/>
  <c r="G54" i="14"/>
  <c r="H369" i="15"/>
  <c r="E356" i="15"/>
  <c r="D355" i="15"/>
  <c r="B353" i="15"/>
  <c r="E347" i="15"/>
  <c r="C338" i="15"/>
  <c r="E331" i="15"/>
  <c r="H326" i="15"/>
  <c r="G320" i="15"/>
  <c r="E312" i="15"/>
  <c r="B310" i="15"/>
  <c r="D308" i="15"/>
  <c r="F298" i="15"/>
  <c r="H294" i="15"/>
  <c r="H292" i="15"/>
  <c r="G284" i="15"/>
  <c r="D276" i="15"/>
  <c r="D272" i="15"/>
  <c r="G267" i="15"/>
  <c r="H264" i="15"/>
  <c r="E262" i="15"/>
  <c r="G254" i="15"/>
  <c r="B251" i="15"/>
  <c r="E247" i="15"/>
  <c r="B245" i="15"/>
  <c r="D241" i="15"/>
  <c r="C240" i="15"/>
  <c r="G233" i="15"/>
  <c r="E232" i="15"/>
  <c r="B227" i="15"/>
  <c r="H217" i="15"/>
  <c r="E215" i="15"/>
  <c r="E210" i="15"/>
  <c r="E207" i="15"/>
  <c r="E176" i="15"/>
  <c r="D165" i="15"/>
  <c r="H161" i="15"/>
  <c r="B159" i="15"/>
  <c r="D135" i="15"/>
  <c r="C132" i="15"/>
  <c r="D129" i="15"/>
  <c r="D127" i="15"/>
  <c r="B121" i="15"/>
  <c r="C116" i="15"/>
  <c r="G113" i="15"/>
  <c r="D111" i="15"/>
  <c r="E108" i="15"/>
  <c r="C105" i="15"/>
  <c r="E99" i="15"/>
  <c r="D96" i="15"/>
  <c r="G91" i="15"/>
  <c r="F82" i="15"/>
  <c r="H78" i="15"/>
  <c r="C71" i="15"/>
  <c r="H51" i="15"/>
  <c r="D38" i="15"/>
  <c r="F36" i="15"/>
  <c r="E22" i="15"/>
  <c r="H14" i="15"/>
  <c r="H3" i="15"/>
  <c r="G776" i="14"/>
  <c r="G775" i="14"/>
  <c r="G773" i="14"/>
  <c r="G767" i="14"/>
  <c r="G641" i="14"/>
  <c r="G625" i="14"/>
  <c r="G544" i="14"/>
  <c r="G522" i="14"/>
  <c r="G506" i="14"/>
  <c r="G498" i="14"/>
  <c r="G20" i="14"/>
  <c r="G4" i="14"/>
  <c r="G744" i="14"/>
  <c r="G736" i="14"/>
  <c r="G728" i="14"/>
  <c r="G720" i="14"/>
  <c r="G580" i="14"/>
  <c r="G165" i="14"/>
  <c r="G160" i="14"/>
  <c r="G140" i="14"/>
  <c r="G135" i="14"/>
  <c r="G44" i="14"/>
  <c r="G28" i="14"/>
  <c r="B825" i="15"/>
  <c r="C825" i="15"/>
  <c r="D825" i="15"/>
  <c r="E825" i="15"/>
  <c r="F825" i="15"/>
  <c r="G825" i="15"/>
  <c r="H825" i="15"/>
  <c r="F844" i="15"/>
  <c r="G844" i="15"/>
  <c r="B823" i="15"/>
  <c r="E823" i="15"/>
  <c r="H685" i="15"/>
  <c r="B685" i="15"/>
  <c r="C685" i="15"/>
  <c r="D685" i="15"/>
  <c r="E685" i="15"/>
  <c r="G685" i="15"/>
  <c r="B668" i="15"/>
  <c r="C668" i="15"/>
  <c r="D668" i="15"/>
  <c r="E668" i="15"/>
  <c r="F668" i="15"/>
  <c r="H668" i="15"/>
  <c r="H653" i="15"/>
  <c r="B653" i="15"/>
  <c r="C653" i="15"/>
  <c r="D653" i="15"/>
  <c r="E653" i="15"/>
  <c r="G653" i="15"/>
  <c r="B537" i="15"/>
  <c r="F537" i="15"/>
  <c r="D417" i="15"/>
  <c r="C417" i="15"/>
  <c r="E417" i="15"/>
  <c r="F417" i="15"/>
  <c r="B865" i="15"/>
  <c r="C865" i="15"/>
  <c r="E865" i="15"/>
  <c r="D865" i="15"/>
  <c r="F865" i="15"/>
  <c r="B687" i="15"/>
  <c r="C687" i="15"/>
  <c r="E687" i="15"/>
  <c r="H687" i="15"/>
  <c r="B864" i="15"/>
  <c r="E864" i="15"/>
  <c r="C783" i="15"/>
  <c r="B783" i="15"/>
  <c r="E783" i="15"/>
  <c r="H783" i="15"/>
  <c r="F783" i="15"/>
  <c r="G436" i="15"/>
  <c r="D436" i="15"/>
  <c r="E436" i="15"/>
  <c r="F436" i="15"/>
  <c r="E306" i="15"/>
  <c r="B306" i="15"/>
  <c r="D306" i="15"/>
  <c r="F306" i="15"/>
  <c r="H306" i="15"/>
  <c r="B837" i="15"/>
  <c r="G837" i="15"/>
  <c r="C837" i="15"/>
  <c r="G865" i="15"/>
  <c r="G630" i="15"/>
  <c r="B630" i="15"/>
  <c r="C630" i="15"/>
  <c r="F630" i="15"/>
  <c r="D869" i="15"/>
  <c r="E869" i="15"/>
  <c r="F869" i="15"/>
  <c r="G869" i="15"/>
  <c r="G864" i="15"/>
  <c r="G806" i="15"/>
  <c r="C806" i="15"/>
  <c r="B787" i="15"/>
  <c r="F787" i="15"/>
  <c r="F575" i="15"/>
  <c r="E575" i="15"/>
  <c r="H869" i="15"/>
  <c r="E813" i="15"/>
  <c r="B813" i="15"/>
  <c r="C813" i="15"/>
  <c r="D813" i="15"/>
  <c r="H813" i="15"/>
  <c r="G813" i="15"/>
  <c r="C767" i="15"/>
  <c r="B767" i="15"/>
  <c r="E767" i="15"/>
  <c r="F767" i="15"/>
  <c r="H767" i="15"/>
  <c r="B553" i="15"/>
  <c r="D553" i="15"/>
  <c r="H531" i="15"/>
  <c r="B531" i="15"/>
  <c r="E531" i="15"/>
  <c r="G531" i="15"/>
  <c r="F531" i="15"/>
  <c r="H826" i="15"/>
  <c r="B826" i="15"/>
  <c r="C826" i="15"/>
  <c r="D826" i="15"/>
  <c r="E826" i="15"/>
  <c r="F826" i="15"/>
  <c r="G826" i="15"/>
  <c r="H796" i="15"/>
  <c r="C796" i="15"/>
  <c r="C735" i="15"/>
  <c r="B735" i="15"/>
  <c r="E735" i="15"/>
  <c r="F735" i="15"/>
  <c r="H735" i="15"/>
  <c r="D675" i="15"/>
  <c r="E675" i="15"/>
  <c r="F675" i="15"/>
  <c r="E624" i="15"/>
  <c r="D624" i="15"/>
  <c r="H624" i="15"/>
  <c r="H865" i="15"/>
  <c r="D862" i="15"/>
  <c r="E862" i="15"/>
  <c r="C751" i="15"/>
  <c r="B751" i="15"/>
  <c r="E751" i="15"/>
  <c r="F751" i="15"/>
  <c r="H751" i="15"/>
  <c r="H581" i="15"/>
  <c r="C581" i="15"/>
  <c r="D581" i="15"/>
  <c r="G581" i="15"/>
  <c r="B581" i="15"/>
  <c r="E581" i="15"/>
  <c r="E842" i="15"/>
  <c r="H613" i="15"/>
  <c r="G613" i="15"/>
  <c r="G598" i="15"/>
  <c r="C598" i="15"/>
  <c r="D593" i="15"/>
  <c r="C593" i="15"/>
  <c r="H589" i="15"/>
  <c r="B589" i="15"/>
  <c r="D589" i="15"/>
  <c r="F583" i="15"/>
  <c r="E583" i="15"/>
  <c r="B561" i="15"/>
  <c r="F561" i="15"/>
  <c r="F557" i="15"/>
  <c r="E557" i="15"/>
  <c r="E550" i="15"/>
  <c r="H550" i="15"/>
  <c r="H499" i="15"/>
  <c r="B499" i="15"/>
  <c r="C499" i="15"/>
  <c r="D499" i="15"/>
  <c r="E499" i="15"/>
  <c r="F499" i="15"/>
  <c r="G499" i="15"/>
  <c r="F208" i="15"/>
  <c r="C208" i="15"/>
  <c r="D208" i="15"/>
  <c r="E208" i="15"/>
  <c r="G208" i="15"/>
  <c r="C103" i="15"/>
  <c r="B103" i="15"/>
  <c r="D103" i="15"/>
  <c r="E103" i="15"/>
  <c r="G103" i="15"/>
  <c r="H103" i="15"/>
  <c r="G866" i="15"/>
  <c r="B858" i="15"/>
  <c r="D842" i="15"/>
  <c r="E841" i="15"/>
  <c r="F840" i="15"/>
  <c r="H838" i="15"/>
  <c r="C829" i="15"/>
  <c r="F827" i="15"/>
  <c r="H824" i="15"/>
  <c r="G818" i="15"/>
  <c r="H817" i="15"/>
  <c r="B799" i="15"/>
  <c r="H797" i="15"/>
  <c r="E794" i="15"/>
  <c r="F793" i="15"/>
  <c r="G790" i="15"/>
  <c r="C789" i="15"/>
  <c r="E778" i="15"/>
  <c r="G774" i="15"/>
  <c r="C773" i="15"/>
  <c r="G762" i="15"/>
  <c r="H761" i="15"/>
  <c r="D757" i="15"/>
  <c r="G746" i="15"/>
  <c r="H745" i="15"/>
  <c r="D741" i="15"/>
  <c r="G730" i="15"/>
  <c r="H729" i="15"/>
  <c r="D725" i="15"/>
  <c r="F723" i="15"/>
  <c r="E719" i="15"/>
  <c r="B716" i="15"/>
  <c r="H714" i="15"/>
  <c r="D712" i="15"/>
  <c r="H709" i="15"/>
  <c r="E708" i="15"/>
  <c r="C707" i="15"/>
  <c r="F695" i="15"/>
  <c r="G691" i="15"/>
  <c r="E684" i="15"/>
  <c r="H676" i="15"/>
  <c r="H672" i="15"/>
  <c r="G669" i="15"/>
  <c r="E667" i="15"/>
  <c r="F638" i="15"/>
  <c r="H632" i="15"/>
  <c r="B620" i="15"/>
  <c r="D620" i="15"/>
  <c r="D617" i="15"/>
  <c r="G617" i="15"/>
  <c r="F615" i="15"/>
  <c r="E615" i="15"/>
  <c r="E613" i="15"/>
  <c r="D612" i="15"/>
  <c r="E610" i="15"/>
  <c r="C605" i="15"/>
  <c r="F598" i="15"/>
  <c r="B594" i="15"/>
  <c r="D594" i="15"/>
  <c r="H593" i="15"/>
  <c r="E591" i="15"/>
  <c r="G589" i="15"/>
  <c r="E578" i="15"/>
  <c r="F578" i="15"/>
  <c r="H578" i="15"/>
  <c r="F574" i="15"/>
  <c r="G570" i="15"/>
  <c r="H570" i="15"/>
  <c r="B570" i="15"/>
  <c r="H561" i="15"/>
  <c r="D559" i="15"/>
  <c r="G559" i="15"/>
  <c r="H559" i="15"/>
  <c r="H557" i="15"/>
  <c r="C550" i="15"/>
  <c r="D543" i="15"/>
  <c r="E543" i="15"/>
  <c r="F533" i="15"/>
  <c r="E533" i="15"/>
  <c r="B530" i="15"/>
  <c r="C530" i="15"/>
  <c r="D530" i="15"/>
  <c r="F530" i="15"/>
  <c r="F517" i="15"/>
  <c r="H517" i="15"/>
  <c r="B517" i="15"/>
  <c r="C517" i="15"/>
  <c r="D517" i="15"/>
  <c r="B498" i="15"/>
  <c r="C498" i="15"/>
  <c r="D498" i="15"/>
  <c r="E498" i="15"/>
  <c r="F498" i="15"/>
  <c r="G498" i="15"/>
  <c r="H498" i="15"/>
  <c r="B395" i="15"/>
  <c r="C395" i="15"/>
  <c r="D395" i="15"/>
  <c r="E395" i="15"/>
  <c r="F395" i="15"/>
  <c r="G395" i="15"/>
  <c r="H395" i="15"/>
  <c r="B364" i="15"/>
  <c r="D364" i="15"/>
  <c r="C364" i="15"/>
  <c r="E364" i="15"/>
  <c r="F364" i="15"/>
  <c r="G364" i="15"/>
  <c r="H364" i="15"/>
  <c r="C211" i="15"/>
  <c r="B211" i="15"/>
  <c r="D211" i="15"/>
  <c r="H211" i="15"/>
  <c r="E866" i="15"/>
  <c r="B857" i="15"/>
  <c r="G846" i="15"/>
  <c r="C842" i="15"/>
  <c r="D841" i="15"/>
  <c r="E840" i="15"/>
  <c r="G838" i="15"/>
  <c r="B833" i="15"/>
  <c r="B829" i="15"/>
  <c r="E827" i="15"/>
  <c r="G824" i="15"/>
  <c r="H820" i="15"/>
  <c r="F818" i="15"/>
  <c r="G817" i="15"/>
  <c r="G814" i="15"/>
  <c r="H807" i="15"/>
  <c r="G797" i="15"/>
  <c r="D794" i="15"/>
  <c r="E793" i="15"/>
  <c r="F790" i="15"/>
  <c r="B789" i="15"/>
  <c r="B785" i="15"/>
  <c r="D778" i="15"/>
  <c r="E777" i="15"/>
  <c r="F774" i="15"/>
  <c r="B773" i="15"/>
  <c r="B769" i="15"/>
  <c r="H764" i="15"/>
  <c r="F762" i="15"/>
  <c r="G761" i="15"/>
  <c r="G758" i="15"/>
  <c r="C757" i="15"/>
  <c r="F755" i="15"/>
  <c r="B754" i="15"/>
  <c r="H748" i="15"/>
  <c r="F746" i="15"/>
  <c r="G745" i="15"/>
  <c r="G742" i="15"/>
  <c r="C741" i="15"/>
  <c r="F739" i="15"/>
  <c r="B738" i="15"/>
  <c r="H732" i="15"/>
  <c r="F730" i="15"/>
  <c r="G729" i="15"/>
  <c r="G726" i="15"/>
  <c r="B725" i="15"/>
  <c r="B721" i="15"/>
  <c r="B719" i="15"/>
  <c r="G717" i="15"/>
  <c r="G714" i="15"/>
  <c r="H713" i="15"/>
  <c r="B712" i="15"/>
  <c r="G709" i="15"/>
  <c r="C708" i="15"/>
  <c r="B707" i="15"/>
  <c r="H704" i="15"/>
  <c r="H702" i="15"/>
  <c r="H700" i="15"/>
  <c r="H698" i="15"/>
  <c r="H692" i="15"/>
  <c r="D684" i="15"/>
  <c r="G677" i="15"/>
  <c r="F676" i="15"/>
  <c r="G672" i="15"/>
  <c r="E669" i="15"/>
  <c r="H660" i="15"/>
  <c r="B658" i="15"/>
  <c r="D652" i="15"/>
  <c r="H650" i="15"/>
  <c r="C638" i="15"/>
  <c r="H628" i="15"/>
  <c r="H620" i="15"/>
  <c r="H618" i="15"/>
  <c r="H617" i="15"/>
  <c r="D613" i="15"/>
  <c r="D610" i="15"/>
  <c r="F606" i="15"/>
  <c r="B605" i="15"/>
  <c r="C602" i="15"/>
  <c r="B598" i="15"/>
  <c r="H594" i="15"/>
  <c r="G593" i="15"/>
  <c r="E589" i="15"/>
  <c r="D585" i="15"/>
  <c r="C585" i="15"/>
  <c r="G585" i="15"/>
  <c r="G578" i="15"/>
  <c r="C574" i="15"/>
  <c r="F570" i="15"/>
  <c r="G566" i="15"/>
  <c r="C566" i="15"/>
  <c r="B562" i="15"/>
  <c r="C562" i="15"/>
  <c r="E562" i="15"/>
  <c r="G561" i="15"/>
  <c r="F559" i="15"/>
  <c r="G557" i="15"/>
  <c r="C552" i="15"/>
  <c r="H552" i="15"/>
  <c r="B533" i="15"/>
  <c r="H530" i="15"/>
  <c r="E517" i="15"/>
  <c r="H483" i="15"/>
  <c r="B483" i="15"/>
  <c r="C483" i="15"/>
  <c r="D483" i="15"/>
  <c r="E483" i="15"/>
  <c r="F483" i="15"/>
  <c r="G483" i="15"/>
  <c r="H467" i="15"/>
  <c r="B467" i="15"/>
  <c r="C467" i="15"/>
  <c r="D467" i="15"/>
  <c r="E467" i="15"/>
  <c r="F467" i="15"/>
  <c r="G467" i="15"/>
  <c r="H427" i="15"/>
  <c r="B427" i="15"/>
  <c r="D427" i="15"/>
  <c r="E427" i="15"/>
  <c r="F427" i="15"/>
  <c r="G427" i="15"/>
  <c r="D394" i="15"/>
  <c r="E394" i="15"/>
  <c r="F394" i="15"/>
  <c r="E351" i="15"/>
  <c r="D351" i="15"/>
  <c r="H351" i="15"/>
  <c r="G351" i="15"/>
  <c r="D860" i="15"/>
  <c r="F841" i="15"/>
  <c r="C841" i="15"/>
  <c r="F838" i="15"/>
  <c r="D827" i="15"/>
  <c r="F824" i="15"/>
  <c r="D820" i="15"/>
  <c r="E818" i="15"/>
  <c r="F817" i="15"/>
  <c r="F814" i="15"/>
  <c r="F807" i="15"/>
  <c r="D797" i="15"/>
  <c r="C794" i="15"/>
  <c r="D793" i="15"/>
  <c r="C790" i="15"/>
  <c r="C778" i="15"/>
  <c r="D777" i="15"/>
  <c r="C774" i="15"/>
  <c r="E764" i="15"/>
  <c r="E762" i="15"/>
  <c r="F761" i="15"/>
  <c r="F758" i="15"/>
  <c r="B757" i="15"/>
  <c r="E748" i="15"/>
  <c r="E746" i="15"/>
  <c r="F745" i="15"/>
  <c r="F742" i="15"/>
  <c r="B741" i="15"/>
  <c r="E732" i="15"/>
  <c r="E730" i="15"/>
  <c r="F729" i="15"/>
  <c r="F726" i="15"/>
  <c r="E717" i="15"/>
  <c r="F714" i="15"/>
  <c r="G713" i="15"/>
  <c r="C709" i="15"/>
  <c r="B708" i="15"/>
  <c r="E704" i="15"/>
  <c r="D702" i="15"/>
  <c r="D700" i="15"/>
  <c r="G698" i="15"/>
  <c r="F692" i="15"/>
  <c r="C684" i="15"/>
  <c r="E677" i="15"/>
  <c r="E676" i="15"/>
  <c r="D672" i="15"/>
  <c r="D669" i="15"/>
  <c r="F660" i="15"/>
  <c r="C652" i="15"/>
  <c r="G650" i="15"/>
  <c r="B638" i="15"/>
  <c r="B636" i="15"/>
  <c r="E636" i="15"/>
  <c r="D633" i="15"/>
  <c r="H633" i="15"/>
  <c r="F628" i="15"/>
  <c r="H621" i="15"/>
  <c r="D621" i="15"/>
  <c r="F620" i="15"/>
  <c r="G618" i="15"/>
  <c r="F617" i="15"/>
  <c r="C613" i="15"/>
  <c r="C610" i="15"/>
  <c r="C606" i="15"/>
  <c r="H596" i="15"/>
  <c r="G594" i="15"/>
  <c r="F593" i="15"/>
  <c r="C589" i="15"/>
  <c r="B580" i="15"/>
  <c r="C580" i="15"/>
  <c r="D580" i="15"/>
  <c r="F580" i="15"/>
  <c r="D578" i="15"/>
  <c r="B574" i="15"/>
  <c r="E570" i="15"/>
  <c r="C561" i="15"/>
  <c r="B559" i="15"/>
  <c r="B557" i="15"/>
  <c r="D535" i="15"/>
  <c r="F535" i="15"/>
  <c r="G530" i="15"/>
  <c r="B482" i="15"/>
  <c r="C482" i="15"/>
  <c r="D482" i="15"/>
  <c r="E482" i="15"/>
  <c r="F482" i="15"/>
  <c r="G482" i="15"/>
  <c r="H482" i="15"/>
  <c r="F477" i="15"/>
  <c r="B477" i="15"/>
  <c r="C477" i="15"/>
  <c r="D477" i="15"/>
  <c r="E477" i="15"/>
  <c r="H477" i="15"/>
  <c r="B466" i="15"/>
  <c r="C466" i="15"/>
  <c r="D466" i="15"/>
  <c r="E466" i="15"/>
  <c r="F466" i="15"/>
  <c r="G466" i="15"/>
  <c r="H466" i="15"/>
  <c r="F461" i="15"/>
  <c r="B461" i="15"/>
  <c r="C461" i="15"/>
  <c r="D461" i="15"/>
  <c r="E461" i="15"/>
  <c r="H461" i="15"/>
  <c r="H867" i="15"/>
  <c r="C866" i="15"/>
  <c r="B842" i="15"/>
  <c r="F867" i="15"/>
  <c r="E863" i="15"/>
  <c r="D861" i="15"/>
  <c r="D859" i="15"/>
  <c r="H855" i="15"/>
  <c r="G854" i="15"/>
  <c r="G853" i="15"/>
  <c r="G852" i="15"/>
  <c r="F851" i="15"/>
  <c r="F850" i="15"/>
  <c r="G848" i="15"/>
  <c r="B841" i="15"/>
  <c r="C838" i="15"/>
  <c r="G834" i="15"/>
  <c r="C827" i="15"/>
  <c r="E824" i="15"/>
  <c r="D818" i="15"/>
  <c r="E817" i="15"/>
  <c r="F810" i="15"/>
  <c r="E807" i="15"/>
  <c r="H805" i="15"/>
  <c r="C797" i="15"/>
  <c r="D795" i="15"/>
  <c r="B794" i="15"/>
  <c r="G786" i="15"/>
  <c r="B778" i="15"/>
  <c r="G770" i="15"/>
  <c r="D762" i="15"/>
  <c r="E761" i="15"/>
  <c r="H759" i="15"/>
  <c r="C758" i="15"/>
  <c r="D746" i="15"/>
  <c r="E745" i="15"/>
  <c r="H743" i="15"/>
  <c r="C742" i="15"/>
  <c r="D730" i="15"/>
  <c r="E729" i="15"/>
  <c r="H727" i="15"/>
  <c r="C726" i="15"/>
  <c r="G722" i="15"/>
  <c r="B717" i="15"/>
  <c r="F715" i="15"/>
  <c r="E714" i="15"/>
  <c r="D713" i="15"/>
  <c r="G710" i="15"/>
  <c r="B709" i="15"/>
  <c r="F698" i="15"/>
  <c r="F694" i="15"/>
  <c r="E692" i="15"/>
  <c r="H688" i="15"/>
  <c r="D677" i="15"/>
  <c r="D676" i="15"/>
  <c r="F670" i="15"/>
  <c r="C669" i="15"/>
  <c r="E661" i="15"/>
  <c r="E660" i="15"/>
  <c r="H658" i="15"/>
  <c r="F650" i="15"/>
  <c r="G649" i="15"/>
  <c r="G645" i="15"/>
  <c r="H636" i="15"/>
  <c r="H634" i="15"/>
  <c r="G633" i="15"/>
  <c r="G629" i="15"/>
  <c r="E628" i="15"/>
  <c r="E620" i="15"/>
  <c r="E618" i="15"/>
  <c r="C617" i="15"/>
  <c r="B613" i="15"/>
  <c r="B610" i="15"/>
  <c r="B606" i="15"/>
  <c r="H597" i="15"/>
  <c r="B597" i="15"/>
  <c r="F596" i="15"/>
  <c r="F594" i="15"/>
  <c r="C586" i="15"/>
  <c r="D586" i="15"/>
  <c r="F586" i="15"/>
  <c r="F585" i="15"/>
  <c r="H580" i="15"/>
  <c r="C578" i="15"/>
  <c r="H573" i="15"/>
  <c r="E573" i="15"/>
  <c r="G573" i="15"/>
  <c r="D570" i="15"/>
  <c r="B566" i="15"/>
  <c r="G562" i="15"/>
  <c r="G539" i="15"/>
  <c r="B535" i="15"/>
  <c r="E530" i="15"/>
  <c r="C221" i="15"/>
  <c r="B221" i="15"/>
  <c r="F221" i="15"/>
  <c r="G221" i="15"/>
  <c r="H221" i="15"/>
  <c r="C818" i="15"/>
  <c r="D817" i="15"/>
  <c r="B797" i="15"/>
  <c r="C762" i="15"/>
  <c r="D761" i="15"/>
  <c r="C746" i="15"/>
  <c r="D745" i="15"/>
  <c r="C730" i="15"/>
  <c r="D729" i="15"/>
  <c r="D714" i="15"/>
  <c r="D692" i="15"/>
  <c r="C677" i="15"/>
  <c r="C676" i="15"/>
  <c r="D670" i="15"/>
  <c r="B669" i="15"/>
  <c r="D660" i="15"/>
  <c r="E650" i="15"/>
  <c r="E645" i="15"/>
  <c r="H637" i="15"/>
  <c r="E637" i="15"/>
  <c r="F636" i="15"/>
  <c r="F634" i="15"/>
  <c r="D628" i="15"/>
  <c r="C620" i="15"/>
  <c r="D618" i="15"/>
  <c r="E594" i="15"/>
  <c r="B588" i="15"/>
  <c r="D588" i="15"/>
  <c r="B578" i="15"/>
  <c r="C570" i="15"/>
  <c r="E558" i="15"/>
  <c r="B558" i="15"/>
  <c r="F558" i="15"/>
  <c r="H558" i="15"/>
  <c r="B545" i="15"/>
  <c r="E545" i="15"/>
  <c r="D539" i="15"/>
  <c r="H523" i="15"/>
  <c r="B523" i="15"/>
  <c r="D523" i="15"/>
  <c r="E523" i="15"/>
  <c r="G523" i="15"/>
  <c r="E520" i="15"/>
  <c r="G520" i="15"/>
  <c r="G842" i="15"/>
  <c r="G839" i="15"/>
  <c r="B818" i="15"/>
  <c r="H799" i="15"/>
  <c r="H789" i="15"/>
  <c r="G782" i="15"/>
  <c r="H773" i="15"/>
  <c r="G766" i="15"/>
  <c r="F763" i="15"/>
  <c r="B762" i="15"/>
  <c r="H756" i="15"/>
  <c r="B746" i="15"/>
  <c r="B730" i="15"/>
  <c r="G707" i="15"/>
  <c r="C660" i="15"/>
  <c r="C628" i="15"/>
  <c r="C618" i="15"/>
  <c r="B612" i="15"/>
  <c r="F612" i="15"/>
  <c r="G605" i="15"/>
  <c r="C594" i="15"/>
  <c r="G548" i="15"/>
  <c r="H548" i="15"/>
  <c r="B529" i="15"/>
  <c r="C529" i="15"/>
  <c r="G529" i="15"/>
  <c r="C519" i="15"/>
  <c r="H519" i="15"/>
  <c r="E446" i="15"/>
  <c r="B446" i="15"/>
  <c r="C446" i="15"/>
  <c r="D446" i="15"/>
  <c r="G446" i="15"/>
  <c r="E359" i="15"/>
  <c r="D359" i="15"/>
  <c r="G359" i="15"/>
  <c r="H359" i="15"/>
  <c r="C86" i="15"/>
  <c r="B86" i="15"/>
  <c r="D86" i="15"/>
  <c r="E86" i="15"/>
  <c r="F86" i="15"/>
  <c r="G86" i="15"/>
  <c r="H86" i="15"/>
  <c r="C565" i="15"/>
  <c r="C564" i="15"/>
  <c r="C556" i="15"/>
  <c r="C555" i="15"/>
  <c r="B528" i="15"/>
  <c r="D525" i="15"/>
  <c r="G522" i="15"/>
  <c r="B510" i="15"/>
  <c r="C507" i="15"/>
  <c r="C502" i="15"/>
  <c r="B501" i="15"/>
  <c r="E493" i="15"/>
  <c r="D492" i="15"/>
  <c r="B491" i="15"/>
  <c r="C490" i="15"/>
  <c r="C486" i="15"/>
  <c r="B485" i="15"/>
  <c r="E476" i="15"/>
  <c r="C475" i="15"/>
  <c r="C470" i="15"/>
  <c r="B469" i="15"/>
  <c r="E460" i="15"/>
  <c r="B459" i="15"/>
  <c r="C458" i="15"/>
  <c r="B454" i="15"/>
  <c r="F451" i="15"/>
  <c r="F450" i="15"/>
  <c r="D445" i="15"/>
  <c r="B439" i="15"/>
  <c r="D435" i="15"/>
  <c r="C430" i="15"/>
  <c r="B429" i="15"/>
  <c r="G426" i="15"/>
  <c r="D421" i="15"/>
  <c r="E420" i="15"/>
  <c r="D419" i="15"/>
  <c r="E412" i="15"/>
  <c r="F411" i="15"/>
  <c r="F404" i="15"/>
  <c r="G403" i="15"/>
  <c r="G396" i="15"/>
  <c r="E393" i="15"/>
  <c r="C388" i="15"/>
  <c r="D387" i="15"/>
  <c r="F385" i="15"/>
  <c r="C384" i="15"/>
  <c r="E380" i="15"/>
  <c r="F377" i="15"/>
  <c r="H348" i="15"/>
  <c r="C348" i="15"/>
  <c r="G347" i="15"/>
  <c r="F344" i="15"/>
  <c r="H344" i="15"/>
  <c r="B338" i="15"/>
  <c r="D324" i="15"/>
  <c r="F324" i="15"/>
  <c r="G324" i="15"/>
  <c r="B243" i="15"/>
  <c r="H243" i="15"/>
  <c r="E225" i="15"/>
  <c r="B225" i="15"/>
  <c r="C225" i="15"/>
  <c r="D225" i="15"/>
  <c r="F225" i="15"/>
  <c r="G225" i="15"/>
  <c r="H225" i="15"/>
  <c r="H106" i="15"/>
  <c r="B106" i="15"/>
  <c r="D106" i="15"/>
  <c r="G106" i="15"/>
  <c r="C94" i="15"/>
  <c r="B94" i="15"/>
  <c r="D94" i="15"/>
  <c r="E94" i="15"/>
  <c r="F94" i="15"/>
  <c r="G94" i="15"/>
  <c r="H94" i="15"/>
  <c r="B502" i="15"/>
  <c r="D493" i="15"/>
  <c r="B486" i="15"/>
  <c r="B470" i="15"/>
  <c r="E450" i="15"/>
  <c r="C445" i="15"/>
  <c r="B430" i="15"/>
  <c r="E411" i="15"/>
  <c r="E404" i="15"/>
  <c r="E385" i="15"/>
  <c r="D368" i="15"/>
  <c r="H368" i="15"/>
  <c r="B337" i="15"/>
  <c r="D337" i="15"/>
  <c r="E249" i="15"/>
  <c r="B249" i="15"/>
  <c r="C249" i="15"/>
  <c r="D249" i="15"/>
  <c r="F249" i="15"/>
  <c r="G249" i="15"/>
  <c r="H249" i="15"/>
  <c r="F224" i="15"/>
  <c r="C224" i="15"/>
  <c r="D224" i="15"/>
  <c r="E224" i="15"/>
  <c r="G224" i="15"/>
  <c r="F174" i="15"/>
  <c r="E174" i="15"/>
  <c r="F93" i="15"/>
  <c r="C93" i="15"/>
  <c r="E93" i="15"/>
  <c r="G93" i="15"/>
  <c r="B64" i="15"/>
  <c r="C64" i="15"/>
  <c r="D64" i="15"/>
  <c r="E64" i="15"/>
  <c r="F64" i="15"/>
  <c r="G64" i="15"/>
  <c r="H64" i="15"/>
  <c r="B525" i="15"/>
  <c r="E522" i="15"/>
  <c r="D518" i="15"/>
  <c r="G513" i="15"/>
  <c r="C511" i="15"/>
  <c r="C493" i="15"/>
  <c r="C487" i="15"/>
  <c r="G478" i="15"/>
  <c r="C471" i="15"/>
  <c r="G462" i="15"/>
  <c r="F452" i="15"/>
  <c r="D451" i="15"/>
  <c r="D450" i="15"/>
  <c r="B445" i="15"/>
  <c r="G443" i="15"/>
  <c r="C431" i="15"/>
  <c r="E426" i="15"/>
  <c r="B424" i="15"/>
  <c r="B421" i="15"/>
  <c r="H415" i="15"/>
  <c r="C412" i="15"/>
  <c r="D411" i="15"/>
  <c r="D404" i="15"/>
  <c r="E403" i="15"/>
  <c r="E396" i="15"/>
  <c r="B385" i="15"/>
  <c r="G368" i="15"/>
  <c r="H366" i="15"/>
  <c r="D352" i="15"/>
  <c r="H352" i="15"/>
  <c r="H341" i="15"/>
  <c r="E335" i="15"/>
  <c r="D328" i="15"/>
  <c r="E328" i="15"/>
  <c r="F328" i="15"/>
  <c r="B328" i="15"/>
  <c r="E314" i="15"/>
  <c r="B314" i="15"/>
  <c r="D314" i="15"/>
  <c r="F314" i="15"/>
  <c r="F248" i="15"/>
  <c r="C248" i="15"/>
  <c r="D248" i="15"/>
  <c r="E248" i="15"/>
  <c r="G248" i="15"/>
  <c r="H248" i="15"/>
  <c r="F198" i="15"/>
  <c r="E198" i="15"/>
  <c r="E183" i="15"/>
  <c r="D183" i="15"/>
  <c r="F183" i="15"/>
  <c r="H183" i="15"/>
  <c r="E117" i="15"/>
  <c r="D117" i="15"/>
  <c r="G117" i="15"/>
  <c r="D542" i="15"/>
  <c r="H527" i="15"/>
  <c r="D522" i="15"/>
  <c r="C518" i="15"/>
  <c r="H509" i="15"/>
  <c r="F500" i="15"/>
  <c r="B493" i="15"/>
  <c r="G491" i="15"/>
  <c r="H490" i="15"/>
  <c r="B487" i="15"/>
  <c r="F484" i="15"/>
  <c r="B480" i="15"/>
  <c r="D478" i="15"/>
  <c r="B471" i="15"/>
  <c r="F468" i="15"/>
  <c r="B464" i="15"/>
  <c r="D462" i="15"/>
  <c r="H453" i="15"/>
  <c r="E452" i="15"/>
  <c r="B451" i="15"/>
  <c r="C450" i="15"/>
  <c r="F443" i="15"/>
  <c r="G438" i="15"/>
  <c r="B431" i="15"/>
  <c r="F428" i="15"/>
  <c r="D426" i="15"/>
  <c r="F418" i="15"/>
  <c r="G415" i="15"/>
  <c r="C411" i="15"/>
  <c r="E406" i="15"/>
  <c r="C404" i="15"/>
  <c r="D403" i="15"/>
  <c r="D396" i="15"/>
  <c r="H388" i="15"/>
  <c r="H383" i="15"/>
  <c r="D375" i="15"/>
  <c r="F372" i="15"/>
  <c r="H372" i="15"/>
  <c r="F368" i="15"/>
  <c r="E366" i="15"/>
  <c r="D360" i="15"/>
  <c r="F360" i="15"/>
  <c r="F356" i="15"/>
  <c r="H356" i="15"/>
  <c r="G352" i="15"/>
  <c r="H350" i="15"/>
  <c r="G341" i="15"/>
  <c r="H328" i="15"/>
  <c r="E323" i="15"/>
  <c r="H314" i="15"/>
  <c r="E304" i="15"/>
  <c r="F304" i="15"/>
  <c r="G304" i="15"/>
  <c r="B304" i="15"/>
  <c r="C304" i="15"/>
  <c r="B296" i="15"/>
  <c r="C296" i="15"/>
  <c r="D296" i="15"/>
  <c r="E296" i="15"/>
  <c r="F296" i="15"/>
  <c r="G296" i="15"/>
  <c r="H296" i="15"/>
  <c r="H279" i="15"/>
  <c r="C279" i="15"/>
  <c r="G279" i="15"/>
  <c r="H263" i="15"/>
  <c r="C263" i="15"/>
  <c r="G263" i="15"/>
  <c r="F172" i="15"/>
  <c r="B172" i="15"/>
  <c r="C172" i="15"/>
  <c r="D172" i="15"/>
  <c r="E172" i="15"/>
  <c r="G172" i="15"/>
  <c r="H172" i="15"/>
  <c r="F156" i="15"/>
  <c r="B156" i="15"/>
  <c r="C156" i="15"/>
  <c r="E156" i="15"/>
  <c r="G156" i="15"/>
  <c r="H156" i="15"/>
  <c r="D126" i="15"/>
  <c r="C126" i="15"/>
  <c r="F126" i="15"/>
  <c r="H126" i="15"/>
  <c r="G123" i="15"/>
  <c r="F123" i="15"/>
  <c r="B59" i="15"/>
  <c r="E59" i="15"/>
  <c r="G59" i="15"/>
  <c r="H59" i="15"/>
  <c r="E509" i="15"/>
  <c r="E500" i="15"/>
  <c r="F491" i="15"/>
  <c r="C478" i="15"/>
  <c r="C462" i="15"/>
  <c r="D452" i="15"/>
  <c r="B450" i="15"/>
  <c r="E443" i="15"/>
  <c r="E418" i="15"/>
  <c r="B404" i="15"/>
  <c r="C403" i="15"/>
  <c r="G388" i="15"/>
  <c r="G383" i="15"/>
  <c r="B379" i="15"/>
  <c r="C379" i="15"/>
  <c r="C368" i="15"/>
  <c r="F352" i="15"/>
  <c r="E350" i="15"/>
  <c r="F341" i="15"/>
  <c r="G328" i="15"/>
  <c r="C316" i="15"/>
  <c r="B316" i="15"/>
  <c r="G316" i="15"/>
  <c r="H316" i="15"/>
  <c r="H304" i="15"/>
  <c r="G181" i="15"/>
  <c r="B181" i="15"/>
  <c r="F181" i="15"/>
  <c r="H181" i="15"/>
  <c r="C177" i="15"/>
  <c r="B177" i="15"/>
  <c r="D177" i="15"/>
  <c r="F177" i="15"/>
  <c r="H177" i="15"/>
  <c r="G171" i="15"/>
  <c r="B171" i="15"/>
  <c r="C171" i="15"/>
  <c r="D171" i="15"/>
  <c r="E171" i="15"/>
  <c r="F171" i="15"/>
  <c r="H171" i="15"/>
  <c r="H130" i="15"/>
  <c r="B130" i="15"/>
  <c r="D130" i="15"/>
  <c r="E130" i="15"/>
  <c r="G130" i="15"/>
  <c r="D443" i="15"/>
  <c r="C377" i="15"/>
  <c r="E377" i="15"/>
  <c r="F374" i="15"/>
  <c r="E374" i="15"/>
  <c r="C342" i="15"/>
  <c r="E342" i="15"/>
  <c r="G342" i="15"/>
  <c r="C318" i="15"/>
  <c r="D318" i="15"/>
  <c r="E318" i="15"/>
  <c r="F318" i="15"/>
  <c r="C213" i="15"/>
  <c r="B213" i="15"/>
  <c r="F213" i="15"/>
  <c r="G213" i="15"/>
  <c r="H213" i="15"/>
  <c r="C205" i="15"/>
  <c r="B205" i="15"/>
  <c r="F205" i="15"/>
  <c r="G205" i="15"/>
  <c r="H205" i="15"/>
  <c r="C201" i="15"/>
  <c r="B201" i="15"/>
  <c r="D201" i="15"/>
  <c r="F201" i="15"/>
  <c r="H201" i="15"/>
  <c r="H170" i="15"/>
  <c r="B170" i="15"/>
  <c r="C170" i="15"/>
  <c r="D170" i="15"/>
  <c r="E170" i="15"/>
  <c r="F170" i="15"/>
  <c r="G170" i="15"/>
  <c r="H512" i="15"/>
  <c r="G502" i="15"/>
  <c r="F492" i="15"/>
  <c r="G486" i="15"/>
  <c r="C479" i="15"/>
  <c r="G470" i="15"/>
  <c r="C463" i="15"/>
  <c r="B456" i="15"/>
  <c r="H445" i="15"/>
  <c r="B443" i="15"/>
  <c r="G430" i="15"/>
  <c r="F419" i="15"/>
  <c r="H411" i="15"/>
  <c r="H385" i="15"/>
  <c r="H377" i="15"/>
  <c r="H374" i="15"/>
  <c r="E367" i="15"/>
  <c r="D367" i="15"/>
  <c r="H367" i="15"/>
  <c r="B363" i="15"/>
  <c r="C363" i="15"/>
  <c r="E363" i="15"/>
  <c r="C361" i="15"/>
  <c r="E361" i="15"/>
  <c r="G361" i="15"/>
  <c r="B347" i="15"/>
  <c r="D347" i="15"/>
  <c r="H342" i="15"/>
  <c r="D338" i="15"/>
  <c r="C330" i="15"/>
  <c r="D330" i="15"/>
  <c r="H318" i="15"/>
  <c r="C286" i="15"/>
  <c r="B286" i="15"/>
  <c r="D286" i="15"/>
  <c r="E286" i="15"/>
  <c r="F286" i="15"/>
  <c r="G286" i="15"/>
  <c r="H286" i="15"/>
  <c r="C270" i="15"/>
  <c r="B270" i="15"/>
  <c r="D270" i="15"/>
  <c r="E270" i="15"/>
  <c r="F270" i="15"/>
  <c r="G270" i="15"/>
  <c r="H270" i="15"/>
  <c r="B169" i="15"/>
  <c r="C169" i="15"/>
  <c r="D169" i="15"/>
  <c r="E169" i="15"/>
  <c r="F169" i="15"/>
  <c r="G169" i="15"/>
  <c r="H169" i="15"/>
  <c r="F312" i="15"/>
  <c r="C307" i="15"/>
  <c r="F302" i="15"/>
  <c r="D298" i="15"/>
  <c r="C291" i="15"/>
  <c r="C288" i="15"/>
  <c r="D282" i="15"/>
  <c r="D278" i="15"/>
  <c r="C275" i="15"/>
  <c r="C272" i="15"/>
  <c r="D266" i="15"/>
  <c r="D262" i="15"/>
  <c r="C259" i="15"/>
  <c r="B256" i="15"/>
  <c r="B253" i="15"/>
  <c r="E251" i="15"/>
  <c r="E239" i="15"/>
  <c r="F237" i="15"/>
  <c r="B165" i="15"/>
  <c r="B145" i="15"/>
  <c r="B138" i="15"/>
  <c r="C137" i="15"/>
  <c r="B119" i="15"/>
  <c r="B116" i="15"/>
  <c r="C113" i="15"/>
  <c r="E105" i="15"/>
  <c r="B97" i="15"/>
  <c r="C96" i="15"/>
  <c r="D88" i="15"/>
  <c r="B80" i="15"/>
  <c r="E72" i="15"/>
  <c r="D62" i="15"/>
  <c r="C61" i="15"/>
  <c r="C56" i="15"/>
  <c r="B29" i="15"/>
  <c r="E29" i="15"/>
  <c r="F29" i="15"/>
  <c r="G29" i="15"/>
  <c r="H29" i="15"/>
  <c r="C29" i="15"/>
  <c r="B288" i="15"/>
  <c r="B278" i="15"/>
  <c r="B272" i="15"/>
  <c r="B262" i="15"/>
  <c r="B62" i="15"/>
  <c r="E23" i="15"/>
  <c r="D23" i="15"/>
  <c r="H159" i="15"/>
  <c r="F158" i="15"/>
  <c r="H150" i="15"/>
  <c r="H147" i="15"/>
  <c r="H145" i="15"/>
  <c r="F139" i="15"/>
  <c r="G133" i="15"/>
  <c r="G109" i="15"/>
  <c r="B88" i="15"/>
  <c r="H80" i="15"/>
  <c r="G78" i="15"/>
  <c r="G77" i="15"/>
  <c r="H75" i="15"/>
  <c r="H70" i="15"/>
  <c r="H69" i="15"/>
  <c r="H48" i="15"/>
  <c r="C46" i="15"/>
  <c r="H46" i="15"/>
  <c r="H28" i="15"/>
  <c r="D28" i="15"/>
  <c r="F28" i="15"/>
  <c r="C23" i="15"/>
  <c r="H290" i="15"/>
  <c r="H288" i="15"/>
  <c r="H274" i="15"/>
  <c r="H258" i="15"/>
  <c r="H256" i="15"/>
  <c r="G255" i="15"/>
  <c r="H253" i="15"/>
  <c r="G252" i="15"/>
  <c r="B219" i="15"/>
  <c r="F217" i="15"/>
  <c r="D216" i="15"/>
  <c r="H199" i="15"/>
  <c r="H197" i="15"/>
  <c r="E190" i="15"/>
  <c r="G188" i="15"/>
  <c r="G184" i="15"/>
  <c r="H175" i="15"/>
  <c r="H173" i="15"/>
  <c r="C164" i="15"/>
  <c r="G162" i="15"/>
  <c r="G159" i="15"/>
  <c r="G154" i="15"/>
  <c r="H151" i="15"/>
  <c r="E150" i="15"/>
  <c r="F147" i="15"/>
  <c r="G145" i="15"/>
  <c r="D133" i="15"/>
  <c r="D109" i="15"/>
  <c r="G80" i="15"/>
  <c r="G75" i="15"/>
  <c r="G70" i="15"/>
  <c r="F48" i="15"/>
  <c r="B43" i="15"/>
  <c r="E43" i="15"/>
  <c r="G40" i="15"/>
  <c r="F40" i="15"/>
  <c r="H40" i="15"/>
  <c r="E40" i="15"/>
  <c r="B33" i="15"/>
  <c r="G33" i="15"/>
  <c r="B19" i="15"/>
  <c r="E19" i="15"/>
  <c r="G19" i="15"/>
  <c r="H19" i="15"/>
  <c r="E336" i="15"/>
  <c r="E317" i="15"/>
  <c r="B312" i="15"/>
  <c r="F310" i="15"/>
  <c r="F300" i="15"/>
  <c r="G297" i="15"/>
  <c r="F290" i="15"/>
  <c r="G288" i="15"/>
  <c r="G287" i="15"/>
  <c r="F284" i="15"/>
  <c r="H278" i="15"/>
  <c r="F274" i="15"/>
  <c r="H272" i="15"/>
  <c r="G271" i="15"/>
  <c r="F268" i="15"/>
  <c r="H262" i="15"/>
  <c r="F258" i="15"/>
  <c r="F256" i="15"/>
  <c r="B255" i="15"/>
  <c r="G253" i="15"/>
  <c r="C242" i="15"/>
  <c r="E226" i="15"/>
  <c r="G222" i="15"/>
  <c r="D217" i="15"/>
  <c r="C216" i="15"/>
  <c r="C209" i="15"/>
  <c r="G206" i="15"/>
  <c r="F199" i="15"/>
  <c r="G197" i="15"/>
  <c r="F193" i="15"/>
  <c r="C188" i="15"/>
  <c r="E184" i="15"/>
  <c r="F175" i="15"/>
  <c r="G173" i="15"/>
  <c r="H165" i="15"/>
  <c r="F159" i="15"/>
  <c r="G151" i="15"/>
  <c r="G148" i="15"/>
  <c r="C147" i="15"/>
  <c r="F145" i="15"/>
  <c r="G140" i="15"/>
  <c r="G137" i="15"/>
  <c r="E122" i="15"/>
  <c r="H119" i="15"/>
  <c r="F118" i="15"/>
  <c r="H116" i="15"/>
  <c r="G101" i="15"/>
  <c r="G96" i="15"/>
  <c r="G95" i="15"/>
  <c r="H88" i="15"/>
  <c r="B82" i="15"/>
  <c r="F80" i="15"/>
  <c r="E79" i="15"/>
  <c r="E78" i="15"/>
  <c r="E77" i="15"/>
  <c r="E75" i="15"/>
  <c r="F70" i="15"/>
  <c r="F69" i="15"/>
  <c r="H62" i="15"/>
  <c r="H61" i="15"/>
  <c r="F60" i="15"/>
  <c r="G56" i="15"/>
  <c r="H52" i="15"/>
  <c r="G52" i="15"/>
  <c r="E48" i="15"/>
  <c r="F46" i="15"/>
  <c r="H43" i="15"/>
  <c r="D40" i="15"/>
  <c r="E310" i="15"/>
  <c r="D300" i="15"/>
  <c r="D290" i="15"/>
  <c r="F288" i="15"/>
  <c r="C287" i="15"/>
  <c r="D284" i="15"/>
  <c r="G278" i="15"/>
  <c r="D274" i="15"/>
  <c r="F272" i="15"/>
  <c r="C271" i="15"/>
  <c r="D268" i="15"/>
  <c r="G262" i="15"/>
  <c r="D258" i="15"/>
  <c r="E256" i="15"/>
  <c r="F253" i="15"/>
  <c r="C217" i="15"/>
  <c r="B209" i="15"/>
  <c r="E206" i="15"/>
  <c r="D199" i="15"/>
  <c r="F197" i="15"/>
  <c r="H195" i="15"/>
  <c r="D193" i="15"/>
  <c r="C184" i="15"/>
  <c r="E182" i="15"/>
  <c r="G180" i="15"/>
  <c r="D175" i="15"/>
  <c r="F173" i="15"/>
  <c r="G167" i="15"/>
  <c r="G165" i="15"/>
  <c r="E159" i="15"/>
  <c r="E151" i="15"/>
  <c r="E148" i="15"/>
  <c r="E145" i="15"/>
  <c r="E140" i="15"/>
  <c r="G138" i="15"/>
  <c r="F137" i="15"/>
  <c r="H134" i="15"/>
  <c r="B127" i="15"/>
  <c r="G125" i="15"/>
  <c r="B124" i="15"/>
  <c r="D122" i="15"/>
  <c r="D121" i="15"/>
  <c r="G119" i="15"/>
  <c r="C118" i="15"/>
  <c r="G116" i="15"/>
  <c r="F113" i="15"/>
  <c r="H110" i="15"/>
  <c r="F107" i="15"/>
  <c r="H105" i="15"/>
  <c r="D101" i="15"/>
  <c r="G97" i="15"/>
  <c r="F96" i="15"/>
  <c r="D95" i="15"/>
  <c r="F92" i="15"/>
  <c r="G88" i="15"/>
  <c r="H83" i="15"/>
  <c r="E80" i="15"/>
  <c r="D79" i="15"/>
  <c r="D78" i="15"/>
  <c r="C77" i="15"/>
  <c r="H72" i="15"/>
  <c r="E70" i="15"/>
  <c r="E69" i="15"/>
  <c r="G62" i="15"/>
  <c r="G61" i="15"/>
  <c r="D60" i="15"/>
  <c r="F56" i="15"/>
  <c r="F52" i="15"/>
  <c r="D48" i="15"/>
  <c r="E46" i="15"/>
  <c r="G43" i="15"/>
  <c r="C40" i="15"/>
  <c r="C30" i="15"/>
  <c r="E30" i="15"/>
  <c r="F30" i="15"/>
  <c r="G30" i="15"/>
  <c r="H30" i="15"/>
  <c r="D30" i="15"/>
  <c r="G371" i="15"/>
  <c r="D310" i="15"/>
  <c r="G307" i="15"/>
  <c r="H302" i="15"/>
  <c r="B300" i="15"/>
  <c r="H298" i="15"/>
  <c r="G291" i="15"/>
  <c r="B290" i="15"/>
  <c r="B284" i="15"/>
  <c r="H282" i="15"/>
  <c r="F278" i="15"/>
  <c r="G275" i="15"/>
  <c r="B274" i="15"/>
  <c r="E272" i="15"/>
  <c r="B268" i="15"/>
  <c r="H266" i="15"/>
  <c r="F262" i="15"/>
  <c r="G259" i="15"/>
  <c r="B258" i="15"/>
  <c r="D256" i="15"/>
  <c r="D253" i="15"/>
  <c r="H239" i="15"/>
  <c r="H237" i="15"/>
  <c r="H231" i="15"/>
  <c r="H229" i="15"/>
  <c r="H223" i="15"/>
  <c r="B217" i="15"/>
  <c r="H207" i="15"/>
  <c r="G204" i="15"/>
  <c r="G200" i="15"/>
  <c r="B197" i="15"/>
  <c r="D195" i="15"/>
  <c r="B193" i="15"/>
  <c r="H191" i="15"/>
  <c r="H189" i="15"/>
  <c r="F185" i="15"/>
  <c r="C180" i="15"/>
  <c r="G176" i="15"/>
  <c r="B167" i="15"/>
  <c r="D159" i="15"/>
  <c r="D151" i="15"/>
  <c r="C148" i="15"/>
  <c r="H142" i="15"/>
  <c r="C140" i="15"/>
  <c r="E138" i="15"/>
  <c r="H135" i="15"/>
  <c r="F134" i="15"/>
  <c r="H132" i="15"/>
  <c r="D125" i="15"/>
  <c r="B122" i="15"/>
  <c r="E119" i="15"/>
  <c r="E116" i="15"/>
  <c r="G114" i="15"/>
  <c r="F110" i="15"/>
  <c r="E97" i="15"/>
  <c r="B92" i="15"/>
  <c r="G83" i="15"/>
  <c r="B78" i="15"/>
  <c r="D70" i="15"/>
  <c r="C69" i="15"/>
  <c r="F62" i="15"/>
  <c r="F61" i="15"/>
  <c r="D52" i="15"/>
  <c r="C48" i="15"/>
  <c r="D46" i="15"/>
  <c r="B40" i="15"/>
  <c r="H45" i="15"/>
  <c r="G36" i="15"/>
  <c r="H32" i="15"/>
  <c r="D31" i="15"/>
  <c r="F22" i="15"/>
  <c r="F21" i="15"/>
  <c r="D16" i="15"/>
  <c r="G12" i="15"/>
  <c r="F8" i="15"/>
  <c r="C7" i="15"/>
  <c r="G4" i="15"/>
  <c r="G868" i="14"/>
  <c r="G810" i="14"/>
  <c r="G769" i="14"/>
  <c r="G761" i="14"/>
  <c r="G747" i="14"/>
  <c r="G739" i="14"/>
  <c r="G671" i="14"/>
  <c r="G621" i="14"/>
  <c r="G596" i="14"/>
  <c r="G574" i="14"/>
  <c r="G486" i="14"/>
  <c r="G483" i="14"/>
  <c r="G475" i="14"/>
  <c r="G453" i="14"/>
  <c r="G448" i="14"/>
  <c r="G212" i="14"/>
  <c r="G209" i="14"/>
  <c r="G184" i="14"/>
  <c r="G173" i="14"/>
  <c r="G156" i="14"/>
  <c r="G134" i="14"/>
  <c r="G107" i="14"/>
  <c r="G96" i="14"/>
  <c r="G92" i="14"/>
  <c r="G86" i="14"/>
  <c r="G9" i="14"/>
  <c r="F4" i="15"/>
  <c r="G871" i="14"/>
  <c r="G869" i="14"/>
  <c r="G863" i="14"/>
  <c r="G841" i="14"/>
  <c r="G830" i="14"/>
  <c r="G772" i="14"/>
  <c r="G715" i="14"/>
  <c r="G693" i="14"/>
  <c r="G682" i="14"/>
  <c r="G672" i="14"/>
  <c r="G663" i="14"/>
  <c r="G613" i="14"/>
  <c r="G535" i="14"/>
  <c r="G500" i="14"/>
  <c r="G467" i="14"/>
  <c r="G457" i="14"/>
  <c r="G449" i="14"/>
  <c r="G372" i="14"/>
  <c r="G366" i="14"/>
  <c r="G344" i="14"/>
  <c r="G328" i="14"/>
  <c r="G323" i="14"/>
  <c r="G281" i="14"/>
  <c r="G272" i="14"/>
  <c r="G235" i="14"/>
  <c r="G221" i="14"/>
  <c r="G215" i="14"/>
  <c r="G163" i="14"/>
  <c r="G132" i="14"/>
  <c r="G71" i="14"/>
  <c r="G68" i="14"/>
  <c r="G45" i="14"/>
  <c r="G41" i="14"/>
  <c r="G11" i="14"/>
  <c r="B16" i="15"/>
  <c r="H6" i="15"/>
  <c r="G757" i="14"/>
  <c r="G686" i="14"/>
  <c r="G678" i="14"/>
  <c r="G606" i="14"/>
  <c r="G509" i="14"/>
  <c r="G504" i="14"/>
  <c r="G496" i="14"/>
  <c r="G493" i="14"/>
  <c r="G482" i="14"/>
  <c r="G376" i="14"/>
  <c r="G208" i="14"/>
  <c r="G194" i="14"/>
  <c r="G64" i="14"/>
  <c r="G58" i="14"/>
  <c r="G18" i="14"/>
  <c r="H16" i="15"/>
  <c r="B8" i="15"/>
  <c r="G6" i="15"/>
  <c r="G859" i="14"/>
  <c r="G840" i="14"/>
  <c r="G839" i="14"/>
  <c r="G831" i="14"/>
  <c r="G809" i="14"/>
  <c r="G798" i="14"/>
  <c r="G729" i="14"/>
  <c r="G721" i="14"/>
  <c r="G713" i="14"/>
  <c r="G705" i="14"/>
  <c r="G653" i="14"/>
  <c r="G628" i="14"/>
  <c r="G564" i="14"/>
  <c r="G550" i="14"/>
  <c r="G547" i="14"/>
  <c r="G539" i="14"/>
  <c r="G517" i="14"/>
  <c r="G512" i="14"/>
  <c r="G422" i="14"/>
  <c r="G419" i="14"/>
  <c r="G411" i="14"/>
  <c r="G389" i="14"/>
  <c r="G384" i="14"/>
  <c r="G354" i="14"/>
  <c r="G307" i="14"/>
  <c r="G292" i="14"/>
  <c r="G267" i="14"/>
  <c r="G253" i="14"/>
  <c r="G244" i="14"/>
  <c r="G242" i="14"/>
  <c r="G236" i="14"/>
  <c r="G138" i="14"/>
  <c r="G69" i="14"/>
  <c r="G61" i="14"/>
  <c r="G56" i="14"/>
  <c r="G52" i="14"/>
  <c r="G38" i="14"/>
  <c r="G35" i="14"/>
  <c r="G26" i="14"/>
  <c r="G24" i="14"/>
  <c r="G12" i="14"/>
  <c r="G7" i="14"/>
  <c r="H35" i="15"/>
  <c r="G20" i="15"/>
  <c r="G16" i="15"/>
  <c r="F6" i="15"/>
  <c r="G842" i="14"/>
  <c r="G801" i="14"/>
  <c r="G793" i="14"/>
  <c r="G732" i="14"/>
  <c r="G724" i="14"/>
  <c r="G645" i="14"/>
  <c r="G581" i="14"/>
  <c r="G567" i="14"/>
  <c r="G559" i="14"/>
  <c r="G531" i="14"/>
  <c r="G471" i="14"/>
  <c r="G436" i="14"/>
  <c r="G403" i="14"/>
  <c r="G315" i="14"/>
  <c r="G231" i="14"/>
  <c r="G197" i="14"/>
  <c r="G185" i="14"/>
  <c r="G76" i="14"/>
  <c r="G29" i="14"/>
  <c r="G21" i="14"/>
  <c r="B38" i="15"/>
  <c r="G35" i="15"/>
  <c r="C24" i="15"/>
  <c r="H22" i="15"/>
  <c r="H21" i="15"/>
  <c r="F20" i="15"/>
  <c r="F16" i="15"/>
  <c r="C15" i="15"/>
  <c r="B14" i="15"/>
  <c r="G11" i="15"/>
  <c r="H8" i="15"/>
  <c r="E6" i="15"/>
  <c r="G862" i="14"/>
  <c r="G804" i="14"/>
  <c r="G746" i="14"/>
  <c r="G738" i="14"/>
  <c r="G733" i="14"/>
  <c r="G725" i="14"/>
  <c r="G717" i="14"/>
  <c r="G681" i="14"/>
  <c r="G676" i="14"/>
  <c r="G673" i="14"/>
  <c r="G648" i="14"/>
  <c r="G646" i="14"/>
  <c r="G609" i="14"/>
  <c r="G573" i="14"/>
  <c r="G560" i="14"/>
  <c r="G499" i="14"/>
  <c r="G480" i="14"/>
  <c r="G437" i="14"/>
  <c r="G273" i="14"/>
  <c r="G248" i="14"/>
  <c r="G59" i="14"/>
  <c r="E35" i="15"/>
  <c r="G22" i="15"/>
  <c r="G21" i="15"/>
  <c r="D20" i="15"/>
  <c r="E11" i="15"/>
  <c r="D6" i="15"/>
  <c r="G865" i="14"/>
  <c r="G857" i="14"/>
  <c r="G843" i="14"/>
  <c r="G827" i="14"/>
  <c r="G808" i="14"/>
  <c r="G807" i="14"/>
  <c r="G805" i="14"/>
  <c r="G799" i="14"/>
  <c r="G777" i="14"/>
  <c r="G766" i="14"/>
  <c r="G706" i="14"/>
  <c r="G698" i="14"/>
  <c r="G695" i="14"/>
  <c r="G690" i="14"/>
  <c r="G657" i="14"/>
  <c r="G640" i="14"/>
  <c r="G638" i="14"/>
  <c r="G604" i="14"/>
  <c r="G593" i="14"/>
  <c r="G590" i="14"/>
  <c r="G582" i="14"/>
  <c r="G546" i="14"/>
  <c r="G458" i="14"/>
  <c r="G445" i="14"/>
  <c r="G442" i="14"/>
  <c r="G440" i="14"/>
  <c r="G434" i="14"/>
  <c r="G432" i="14"/>
  <c r="G429" i="14"/>
  <c r="G418" i="14"/>
  <c r="G374" i="14"/>
  <c r="G324" i="14"/>
  <c r="G322" i="14"/>
  <c r="G268" i="14"/>
  <c r="G237" i="14"/>
  <c r="G229" i="14"/>
  <c r="G189" i="14"/>
  <c r="G98" i="14"/>
  <c r="G42" i="14"/>
  <c r="G40" i="14"/>
  <c r="G13" i="14"/>
  <c r="G6" i="14"/>
  <c r="A124" i="14"/>
  <c r="G898" i="14"/>
  <c r="G896" i="14"/>
  <c r="G892" i="14"/>
  <c r="G886" i="14"/>
  <c r="G866" i="14"/>
  <c r="G864" i="14"/>
  <c r="G860" i="14"/>
  <c r="G854" i="14"/>
  <c r="G834" i="14"/>
  <c r="G832" i="14"/>
  <c r="G828" i="14"/>
  <c r="G822" i="14"/>
  <c r="G802" i="14"/>
  <c r="G800" i="14"/>
  <c r="G796" i="14"/>
  <c r="G790" i="14"/>
  <c r="G770" i="14"/>
  <c r="G768" i="14"/>
  <c r="G764" i="14"/>
  <c r="G758" i="14"/>
  <c r="G730" i="14"/>
  <c r="G716" i="14"/>
  <c r="G702" i="14"/>
  <c r="G691" i="14"/>
  <c r="G677" i="14"/>
  <c r="G666" i="14"/>
  <c r="G637" i="14"/>
  <c r="G605" i="14"/>
  <c r="G565" i="14"/>
  <c r="G534" i="14"/>
  <c r="G495" i="14"/>
  <c r="G470" i="14"/>
  <c r="G431" i="14"/>
  <c r="G406" i="14"/>
  <c r="G333" i="14"/>
  <c r="G327" i="14"/>
  <c r="G155" i="14"/>
  <c r="G108" i="14"/>
  <c r="G99" i="14"/>
  <c r="G55" i="14"/>
  <c r="G829" i="14"/>
  <c r="G797" i="14"/>
  <c r="G722" i="14"/>
  <c r="G708" i="14"/>
  <c r="G649" i="14"/>
  <c r="G617" i="14"/>
  <c r="G551" i="14"/>
  <c r="G526" i="14"/>
  <c r="G487" i="14"/>
  <c r="G462" i="14"/>
  <c r="G423" i="14"/>
  <c r="G398" i="14"/>
  <c r="G301" i="14"/>
  <c r="G295" i="14"/>
  <c r="G245" i="14"/>
  <c r="G213" i="14"/>
  <c r="G147" i="14"/>
  <c r="G122" i="14"/>
  <c r="G102" i="14"/>
  <c r="G84" i="14"/>
  <c r="G77" i="14"/>
  <c r="A4" i="14"/>
  <c r="A89" i="14"/>
  <c r="G893" i="14"/>
  <c r="G861" i="14"/>
  <c r="G765" i="14"/>
  <c r="G899" i="14"/>
  <c r="G890" i="14"/>
  <c r="G888" i="14"/>
  <c r="G884" i="14"/>
  <c r="G878" i="14"/>
  <c r="G867" i="14"/>
  <c r="G858" i="14"/>
  <c r="G856" i="14"/>
  <c r="G852" i="14"/>
  <c r="G846" i="14"/>
  <c r="G835" i="14"/>
  <c r="G826" i="14"/>
  <c r="G824" i="14"/>
  <c r="G820" i="14"/>
  <c r="G814" i="14"/>
  <c r="G803" i="14"/>
  <c r="G794" i="14"/>
  <c r="G792" i="14"/>
  <c r="G788" i="14"/>
  <c r="G782" i="14"/>
  <c r="G771" i="14"/>
  <c r="G762" i="14"/>
  <c r="G760" i="14"/>
  <c r="G756" i="14"/>
  <c r="G750" i="14"/>
  <c r="G731" i="14"/>
  <c r="G714" i="14"/>
  <c r="G712" i="14"/>
  <c r="G709" i="14"/>
  <c r="G700" i="14"/>
  <c r="G692" i="14"/>
  <c r="G689" i="14"/>
  <c r="G684" i="14"/>
  <c r="G675" i="14"/>
  <c r="G670" i="14"/>
  <c r="G650" i="14"/>
  <c r="G629" i="14"/>
  <c r="G618" i="14"/>
  <c r="G597" i="14"/>
  <c r="G591" i="14"/>
  <c r="G585" i="14"/>
  <c r="G566" i="14"/>
  <c r="G543" i="14"/>
  <c r="G532" i="14"/>
  <c r="G518" i="14"/>
  <c r="G515" i="14"/>
  <c r="G507" i="14"/>
  <c r="G491" i="14"/>
  <c r="G479" i="14"/>
  <c r="G468" i="14"/>
  <c r="G454" i="14"/>
  <c r="G451" i="14"/>
  <c r="G443" i="14"/>
  <c r="G427" i="14"/>
  <c r="G415" i="14"/>
  <c r="G404" i="14"/>
  <c r="G390" i="14"/>
  <c r="G387" i="14"/>
  <c r="G379" i="14"/>
  <c r="G365" i="14"/>
  <c r="G359" i="14"/>
  <c r="G357" i="14"/>
  <c r="G296" i="14"/>
  <c r="G269" i="14"/>
  <c r="G263" i="14"/>
  <c r="G258" i="14"/>
  <c r="G240" i="14"/>
  <c r="G234" i="14"/>
  <c r="G217" i="14"/>
  <c r="G202" i="14"/>
  <c r="G181" i="14"/>
  <c r="G164" i="14"/>
  <c r="G161" i="14"/>
  <c r="G114" i="14"/>
  <c r="G39" i="14"/>
  <c r="G36" i="14"/>
  <c r="G723" i="14"/>
  <c r="G704" i="14"/>
  <c r="G701" i="14"/>
  <c r="G630" i="14"/>
  <c r="G586" i="14"/>
  <c r="G541" i="14"/>
  <c r="G533" i="14"/>
  <c r="G413" i="14"/>
  <c r="G407" i="14"/>
  <c r="G405" i="14"/>
  <c r="G363" i="14"/>
  <c r="G351" i="14"/>
  <c r="G349" i="14"/>
  <c r="G340" i="14"/>
  <c r="G329" i="14"/>
  <c r="G320" i="14"/>
  <c r="G291" i="14"/>
  <c r="G264" i="14"/>
  <c r="G226" i="14"/>
  <c r="A177" i="14"/>
  <c r="G882" i="14"/>
  <c r="G880" i="14"/>
  <c r="G870" i="14"/>
  <c r="G844" i="14"/>
  <c r="G818" i="14"/>
  <c r="G812" i="14"/>
  <c r="G754" i="14"/>
  <c r="G752" i="14"/>
  <c r="G748" i="14"/>
  <c r="G743" i="14"/>
  <c r="G679" i="14"/>
  <c r="G668" i="14"/>
  <c r="G662" i="14"/>
  <c r="G642" i="14"/>
  <c r="G610" i="14"/>
  <c r="G536" i="14"/>
  <c r="G502" i="14"/>
  <c r="G489" i="14"/>
  <c r="G472" i="14"/>
  <c r="G463" i="14"/>
  <c r="G438" i="14"/>
  <c r="G425" i="14"/>
  <c r="G408" i="14"/>
  <c r="G355" i="14"/>
  <c r="G338" i="14"/>
  <c r="G297" i="14"/>
  <c r="G288" i="14"/>
  <c r="G261" i="14"/>
  <c r="G259" i="14"/>
  <c r="G232" i="14"/>
  <c r="G205" i="14"/>
  <c r="G203" i="14"/>
  <c r="G200" i="14"/>
  <c r="G177" i="14"/>
  <c r="G168" i="14"/>
  <c r="G137" i="14"/>
  <c r="A134" i="14"/>
  <c r="G123" i="14"/>
  <c r="G91" i="14"/>
  <c r="A139" i="14"/>
  <c r="G876" i="14"/>
  <c r="G850" i="14"/>
  <c r="G848" i="14"/>
  <c r="G838" i="14"/>
  <c r="G816" i="14"/>
  <c r="G806" i="14"/>
  <c r="G786" i="14"/>
  <c r="G784" i="14"/>
  <c r="G780" i="14"/>
  <c r="G774" i="14"/>
  <c r="G877" i="14"/>
  <c r="G845" i="14"/>
  <c r="G813" i="14"/>
  <c r="G781" i="14"/>
  <c r="G749" i="14"/>
  <c r="G740" i="14"/>
  <c r="G735" i="14"/>
  <c r="G726" i="14"/>
  <c r="G707" i="14"/>
  <c r="G688" i="14"/>
  <c r="G665" i="14"/>
  <c r="G654" i="14"/>
  <c r="G633" i="14"/>
  <c r="G622" i="14"/>
  <c r="G601" i="14"/>
  <c r="G589" i="14"/>
  <c r="G578" i="14"/>
  <c r="G575" i="14"/>
  <c r="G570" i="14"/>
  <c r="G561" i="14"/>
  <c r="G556" i="14"/>
  <c r="G545" i="14"/>
  <c r="G528" i="14"/>
  <c r="G525" i="14"/>
  <c r="G519" i="14"/>
  <c r="G514" i="14"/>
  <c r="G494" i="14"/>
  <c r="G481" i="14"/>
  <c r="G464" i="14"/>
  <c r="G461" i="14"/>
  <c r="G455" i="14"/>
  <c r="G450" i="14"/>
  <c r="G430" i="14"/>
  <c r="G417" i="14"/>
  <c r="G400" i="14"/>
  <c r="G397" i="14"/>
  <c r="G386" i="14"/>
  <c r="G361" i="14"/>
  <c r="G352" i="14"/>
  <c r="G341" i="14"/>
  <c r="G306" i="14"/>
  <c r="G265" i="14"/>
  <c r="G256" i="14"/>
  <c r="G250" i="14"/>
  <c r="G227" i="14"/>
  <c r="G195" i="14"/>
  <c r="G883" i="14"/>
  <c r="G851" i="14"/>
  <c r="G819" i="14"/>
  <c r="G787" i="14"/>
  <c r="G755" i="14"/>
  <c r="G741" i="14"/>
  <c r="G727" i="14"/>
  <c r="G699" i="14"/>
  <c r="G696" i="14"/>
  <c r="G674" i="14"/>
  <c r="G660" i="14"/>
  <c r="G634" i="14"/>
  <c r="G602" i="14"/>
  <c r="G576" i="14"/>
  <c r="G562" i="14"/>
  <c r="G523" i="14"/>
  <c r="G459" i="14"/>
  <c r="G395" i="14"/>
  <c r="G381" i="14"/>
  <c r="G312" i="14"/>
  <c r="G280" i="14"/>
  <c r="G274" i="14"/>
  <c r="G233" i="14"/>
  <c r="G224" i="14"/>
  <c r="G218" i="14"/>
  <c r="G201" i="14"/>
  <c r="G192" i="14"/>
  <c r="G186" i="14"/>
  <c r="A85" i="14"/>
  <c r="G178" i="14"/>
  <c r="G148" i="14"/>
  <c r="G146" i="14"/>
  <c r="G133" i="14"/>
  <c r="G124" i="14"/>
  <c r="G100" i="14"/>
  <c r="G70" i="14"/>
  <c r="G65" i="14"/>
  <c r="G63" i="14"/>
  <c r="G60" i="14"/>
  <c r="G46" i="14"/>
  <c r="A17" i="14"/>
  <c r="A14" i="14"/>
  <c r="G5" i="14"/>
  <c r="G157" i="14"/>
  <c r="G127" i="14"/>
  <c r="G103" i="14"/>
  <c r="G72" i="14"/>
  <c r="A63" i="14"/>
  <c r="G51" i="14"/>
  <c r="A20" i="14"/>
  <c r="G15" i="14"/>
  <c r="G179" i="14"/>
  <c r="G176" i="14"/>
  <c r="G170" i="14"/>
  <c r="G128" i="14"/>
  <c r="G73" i="14"/>
  <c r="G32" i="14"/>
  <c r="G16" i="14"/>
  <c r="A15" i="14"/>
  <c r="A9" i="14"/>
  <c r="A44" i="14"/>
  <c r="G80" i="14"/>
  <c r="G43" i="14"/>
  <c r="G33" i="14"/>
  <c r="A18" i="14"/>
  <c r="G49" i="14"/>
  <c r="G17" i="14"/>
  <c r="A16" i="14"/>
  <c r="G8" i="14"/>
  <c r="G47" i="14"/>
  <c r="G37" i="14"/>
  <c r="G30" i="14"/>
  <c r="G27" i="14"/>
  <c r="G25" i="14"/>
  <c r="G23" i="14"/>
  <c r="G3" i="14"/>
  <c r="G101" i="14"/>
  <c r="G683" i="14"/>
  <c r="G667" i="14"/>
  <c r="G568" i="14"/>
  <c r="G563" i="14"/>
  <c r="G548" i="14"/>
  <c r="G540" i="14"/>
  <c r="G524" i="14"/>
  <c r="G516" i="14"/>
  <c r="G508" i="14"/>
  <c r="G492" i="14"/>
  <c r="G484" i="14"/>
  <c r="G476" i="14"/>
  <c r="G460" i="14"/>
  <c r="G452" i="14"/>
  <c r="G444" i="14"/>
  <c r="G428" i="14"/>
  <c r="G420" i="14"/>
  <c r="G412" i="14"/>
  <c r="G396" i="14"/>
  <c r="G388" i="14"/>
  <c r="G380" i="14"/>
  <c r="G364" i="14"/>
  <c r="G356" i="14"/>
  <c r="G348" i="14"/>
  <c r="G571" i="14"/>
  <c r="G584" i="14"/>
  <c r="G579" i="14"/>
  <c r="G685" i="14"/>
  <c r="G669" i="14"/>
  <c r="G659" i="14"/>
  <c r="G655" i="14"/>
  <c r="G651" i="14"/>
  <c r="G647" i="14"/>
  <c r="G643" i="14"/>
  <c r="G639" i="14"/>
  <c r="G635" i="14"/>
  <c r="G631" i="14"/>
  <c r="G627" i="14"/>
  <c r="G623" i="14"/>
  <c r="G619" i="14"/>
  <c r="G615" i="14"/>
  <c r="G611" i="14"/>
  <c r="G607" i="14"/>
  <c r="G603" i="14"/>
  <c r="G599" i="14"/>
  <c r="G595" i="14"/>
  <c r="G587" i="14"/>
  <c r="G557" i="14"/>
  <c r="G553" i="14"/>
  <c r="G488" i="14"/>
  <c r="G456" i="14"/>
  <c r="G424" i="14"/>
  <c r="G392" i="14"/>
  <c r="G360" i="14"/>
  <c r="G347" i="14"/>
  <c r="G520" i="14"/>
  <c r="G552" i="14"/>
  <c r="G537" i="14"/>
  <c r="G529" i="14"/>
  <c r="G505" i="14"/>
  <c r="G497" i="14"/>
  <c r="G473" i="14"/>
  <c r="G465" i="14"/>
  <c r="G441" i="14"/>
  <c r="G433" i="14"/>
  <c r="G409" i="14"/>
  <c r="G401" i="14"/>
  <c r="G383" i="14"/>
  <c r="G377" i="14"/>
  <c r="G375" i="14"/>
  <c r="G369" i="14"/>
  <c r="G367" i="14"/>
  <c r="G343" i="14"/>
  <c r="G336" i="14"/>
  <c r="G330" i="14"/>
  <c r="G325" i="14"/>
  <c r="G287" i="14"/>
  <c r="G266" i="14"/>
  <c r="G223" i="14"/>
  <c r="G153" i="14"/>
  <c r="G342" i="14"/>
  <c r="G303" i="14"/>
  <c r="G282" i="14"/>
  <c r="G277" i="14"/>
  <c r="G239" i="14"/>
  <c r="G542" i="14"/>
  <c r="G510" i="14"/>
  <c r="G478" i="14"/>
  <c r="G446" i="14"/>
  <c r="G414" i="14"/>
  <c r="G382" i="14"/>
  <c r="G350" i="14"/>
  <c r="G311" i="14"/>
  <c r="G290" i="14"/>
  <c r="G285" i="14"/>
  <c r="G247" i="14"/>
  <c r="G183" i="14"/>
  <c r="G142" i="14"/>
  <c r="G136" i="14"/>
  <c r="G109" i="14"/>
  <c r="G319" i="14"/>
  <c r="G298" i="14"/>
  <c r="G293" i="14"/>
  <c r="G255" i="14"/>
  <c r="G191" i="14"/>
  <c r="G144" i="14"/>
  <c r="G150" i="14"/>
  <c r="G335" i="14"/>
  <c r="G314" i="14"/>
  <c r="G309" i="14"/>
  <c r="G271" i="14"/>
  <c r="G207" i="14"/>
  <c r="G334" i="14"/>
  <c r="G326" i="14"/>
  <c r="G318" i="14"/>
  <c r="G310" i="14"/>
  <c r="G302" i="14"/>
  <c r="G294" i="14"/>
  <c r="G286" i="14"/>
  <c r="G278" i="14"/>
  <c r="G270" i="14"/>
  <c r="G262" i="14"/>
  <c r="G254" i="14"/>
  <c r="G246" i="14"/>
  <c r="G238" i="14"/>
  <c r="G230" i="14"/>
  <c r="G222" i="14"/>
  <c r="G214" i="14"/>
  <c r="G206" i="14"/>
  <c r="G198" i="14"/>
  <c r="G190" i="14"/>
  <c r="G182" i="14"/>
  <c r="G174" i="14"/>
  <c r="G166" i="14"/>
  <c r="G158" i="14"/>
  <c r="G152" i="14"/>
  <c r="G143" i="14"/>
  <c r="G117" i="14"/>
  <c r="G94" i="14"/>
  <c r="G88" i="14"/>
  <c r="G79" i="14"/>
  <c r="G53" i="14"/>
  <c r="G151" i="14"/>
  <c r="G87" i="14"/>
  <c r="G175" i="14"/>
  <c r="G167" i="14"/>
  <c r="G159" i="14"/>
  <c r="G110" i="14"/>
  <c r="G104" i="14"/>
  <c r="G95" i="14"/>
  <c r="G48" i="14"/>
  <c r="G22" i="14"/>
  <c r="G141" i="14"/>
  <c r="G118" i="14"/>
  <c r="G112" i="14"/>
  <c r="G149" i="14"/>
  <c r="G126" i="14"/>
  <c r="G120" i="14"/>
  <c r="G111" i="14"/>
  <c r="G85" i="14"/>
  <c r="G62" i="14"/>
  <c r="G14" i="14"/>
  <c r="G119" i="14"/>
  <c r="D830" i="15"/>
  <c r="E830" i="15"/>
  <c r="B830" i="15"/>
  <c r="C830" i="15"/>
  <c r="F830" i="15"/>
  <c r="G830" i="15"/>
  <c r="H830" i="15"/>
  <c r="D681" i="15"/>
  <c r="E681" i="15"/>
  <c r="B681" i="15"/>
  <c r="C681" i="15"/>
  <c r="F681" i="15"/>
  <c r="G681" i="15"/>
  <c r="H681" i="15"/>
  <c r="E664" i="15"/>
  <c r="F664" i="15"/>
  <c r="B664" i="15"/>
  <c r="C664" i="15"/>
  <c r="D664" i="15"/>
  <c r="G664" i="15"/>
  <c r="H664" i="15"/>
  <c r="B473" i="15"/>
  <c r="C473" i="15"/>
  <c r="D473" i="15"/>
  <c r="E473" i="15"/>
  <c r="F473" i="15"/>
  <c r="G473" i="15"/>
  <c r="H473" i="15"/>
  <c r="B433" i="15"/>
  <c r="C433" i="15"/>
  <c r="D433" i="15"/>
  <c r="E433" i="15"/>
  <c r="F433" i="15"/>
  <c r="G433" i="15"/>
  <c r="H433" i="15"/>
  <c r="G346" i="15"/>
  <c r="B346" i="15"/>
  <c r="C346" i="15"/>
  <c r="D346" i="15"/>
  <c r="E346" i="15"/>
  <c r="F346" i="15"/>
  <c r="H346" i="15"/>
  <c r="F329" i="15"/>
  <c r="H329" i="15"/>
  <c r="B329" i="15"/>
  <c r="C329" i="15"/>
  <c r="D329" i="15"/>
  <c r="E329" i="15"/>
  <c r="G329" i="15"/>
  <c r="H319" i="15"/>
  <c r="B319" i="15"/>
  <c r="F319" i="15"/>
  <c r="C319" i="15"/>
  <c r="D319" i="15"/>
  <c r="E319" i="15"/>
  <c r="G319" i="15"/>
  <c r="B160" i="15"/>
  <c r="E160" i="15"/>
  <c r="H160" i="15"/>
  <c r="C160" i="15"/>
  <c r="D160" i="15"/>
  <c r="F160" i="15"/>
  <c r="G160" i="15"/>
  <c r="B50" i="15"/>
  <c r="C50" i="15"/>
  <c r="D50" i="15"/>
  <c r="E50" i="15"/>
  <c r="G50" i="15"/>
  <c r="F50" i="15"/>
  <c r="H50" i="15"/>
  <c r="B900" i="15"/>
  <c r="C900" i="15"/>
  <c r="D900" i="15"/>
  <c r="E900" i="15"/>
  <c r="F900" i="15"/>
  <c r="G900" i="15"/>
  <c r="H900" i="15"/>
  <c r="B876" i="15"/>
  <c r="C876" i="15"/>
  <c r="D876" i="15"/>
  <c r="E876" i="15"/>
  <c r="F876" i="15"/>
  <c r="G876" i="15"/>
  <c r="H876" i="15"/>
  <c r="G819" i="15"/>
  <c r="H819" i="15"/>
  <c r="B819" i="15"/>
  <c r="C819" i="15"/>
  <c r="D819" i="15"/>
  <c r="E819" i="15"/>
  <c r="F819" i="15"/>
  <c r="B892" i="15"/>
  <c r="C892" i="15"/>
  <c r="D892" i="15"/>
  <c r="E892" i="15"/>
  <c r="F892" i="15"/>
  <c r="G892" i="15"/>
  <c r="H892" i="15"/>
  <c r="B868" i="15"/>
  <c r="C868" i="15"/>
  <c r="D868" i="15"/>
  <c r="E868" i="15"/>
  <c r="F868" i="15"/>
  <c r="G868" i="15"/>
  <c r="H868" i="15"/>
  <c r="G811" i="15"/>
  <c r="H811" i="15"/>
  <c r="C811" i="15"/>
  <c r="B811" i="15"/>
  <c r="D811" i="15"/>
  <c r="E811" i="15"/>
  <c r="F811" i="15"/>
  <c r="B816" i="15"/>
  <c r="C816" i="15"/>
  <c r="D816" i="15"/>
  <c r="E816" i="15"/>
  <c r="F816" i="15"/>
  <c r="G816" i="15"/>
  <c r="H816" i="15"/>
  <c r="B884" i="15"/>
  <c r="C884" i="15"/>
  <c r="D884" i="15"/>
  <c r="E884" i="15"/>
  <c r="F884" i="15"/>
  <c r="G884" i="15"/>
  <c r="H884" i="15"/>
  <c r="B898" i="15"/>
  <c r="C897" i="15"/>
  <c r="D896" i="15"/>
  <c r="F894" i="15"/>
  <c r="B890" i="15"/>
  <c r="C889" i="15"/>
  <c r="D888" i="15"/>
  <c r="F886" i="15"/>
  <c r="B882" i="15"/>
  <c r="C881" i="15"/>
  <c r="D880" i="15"/>
  <c r="F878" i="15"/>
  <c r="B874" i="15"/>
  <c r="C873" i="15"/>
  <c r="D872" i="15"/>
  <c r="F870" i="15"/>
  <c r="B866" i="15"/>
  <c r="D864" i="15"/>
  <c r="D863" i="15"/>
  <c r="C862" i="15"/>
  <c r="C861" i="15"/>
  <c r="C860" i="15"/>
  <c r="C859" i="15"/>
  <c r="C858" i="15"/>
  <c r="F848" i="15"/>
  <c r="F847" i="15"/>
  <c r="F846" i="15"/>
  <c r="F845" i="15"/>
  <c r="E844" i="15"/>
  <c r="E843" i="15"/>
  <c r="F839" i="15"/>
  <c r="C831" i="15"/>
  <c r="D831" i="15"/>
  <c r="D828" i="15"/>
  <c r="F820" i="15"/>
  <c r="G820" i="15"/>
  <c r="F796" i="15"/>
  <c r="G796" i="15"/>
  <c r="B796" i="15"/>
  <c r="D796" i="15"/>
  <c r="B768" i="15"/>
  <c r="C768" i="15"/>
  <c r="E768" i="15"/>
  <c r="F768" i="15"/>
  <c r="G768" i="15"/>
  <c r="H768" i="15"/>
  <c r="B720" i="15"/>
  <c r="C720" i="15"/>
  <c r="D720" i="15"/>
  <c r="E720" i="15"/>
  <c r="F720" i="15"/>
  <c r="G720" i="15"/>
  <c r="H720" i="15"/>
  <c r="C896" i="15"/>
  <c r="E894" i="15"/>
  <c r="C888" i="15"/>
  <c r="E886" i="15"/>
  <c r="C880" i="15"/>
  <c r="E878" i="15"/>
  <c r="C872" i="15"/>
  <c r="E870" i="15"/>
  <c r="C864" i="15"/>
  <c r="B863" i="15"/>
  <c r="B862" i="15"/>
  <c r="B861" i="15"/>
  <c r="B860" i="15"/>
  <c r="B859" i="15"/>
  <c r="E848" i="15"/>
  <c r="E847" i="15"/>
  <c r="E846" i="15"/>
  <c r="D845" i="15"/>
  <c r="D844" i="15"/>
  <c r="D843" i="15"/>
  <c r="E839" i="15"/>
  <c r="G835" i="15"/>
  <c r="H835" i="15"/>
  <c r="B832" i="15"/>
  <c r="C832" i="15"/>
  <c r="E821" i="15"/>
  <c r="F821" i="15"/>
  <c r="F812" i="15"/>
  <c r="G812" i="15"/>
  <c r="B812" i="15"/>
  <c r="B800" i="15"/>
  <c r="C800" i="15"/>
  <c r="F800" i="15"/>
  <c r="H800" i="15"/>
  <c r="F780" i="15"/>
  <c r="G780" i="15"/>
  <c r="B780" i="15"/>
  <c r="C780" i="15"/>
  <c r="D780" i="15"/>
  <c r="B752" i="15"/>
  <c r="C752" i="15"/>
  <c r="D752" i="15"/>
  <c r="E752" i="15"/>
  <c r="F752" i="15"/>
  <c r="G752" i="15"/>
  <c r="H752" i="15"/>
  <c r="B736" i="15"/>
  <c r="C736" i="15"/>
  <c r="D736" i="15"/>
  <c r="E736" i="15"/>
  <c r="F736" i="15"/>
  <c r="G736" i="15"/>
  <c r="H736" i="15"/>
  <c r="G899" i="15"/>
  <c r="H898" i="15"/>
  <c r="B896" i="15"/>
  <c r="D894" i="15"/>
  <c r="G891" i="15"/>
  <c r="H890" i="15"/>
  <c r="B888" i="15"/>
  <c r="D886" i="15"/>
  <c r="G883" i="15"/>
  <c r="H882" i="15"/>
  <c r="B880" i="15"/>
  <c r="D878" i="15"/>
  <c r="G875" i="15"/>
  <c r="H874" i="15"/>
  <c r="B872" i="15"/>
  <c r="D870" i="15"/>
  <c r="G867" i="15"/>
  <c r="H866" i="15"/>
  <c r="D848" i="15"/>
  <c r="D847" i="15"/>
  <c r="C846" i="15"/>
  <c r="C845" i="15"/>
  <c r="C844" i="15"/>
  <c r="C843" i="15"/>
  <c r="F836" i="15"/>
  <c r="G836" i="15"/>
  <c r="F835" i="15"/>
  <c r="H832" i="15"/>
  <c r="G831" i="15"/>
  <c r="D822" i="15"/>
  <c r="E822" i="15"/>
  <c r="H821" i="15"/>
  <c r="E820" i="15"/>
  <c r="H812" i="15"/>
  <c r="D806" i="15"/>
  <c r="E806" i="15"/>
  <c r="H806" i="15"/>
  <c r="B806" i="15"/>
  <c r="G800" i="15"/>
  <c r="E796" i="15"/>
  <c r="F788" i="15"/>
  <c r="G788" i="15"/>
  <c r="B788" i="15"/>
  <c r="C788" i="15"/>
  <c r="D788" i="15"/>
  <c r="H780" i="15"/>
  <c r="B776" i="15"/>
  <c r="C776" i="15"/>
  <c r="F776" i="15"/>
  <c r="G776" i="15"/>
  <c r="H776" i="15"/>
  <c r="C894" i="15"/>
  <c r="C886" i="15"/>
  <c r="C878" i="15"/>
  <c r="C870" i="15"/>
  <c r="C848" i="15"/>
  <c r="B847" i="15"/>
  <c r="B846" i="15"/>
  <c r="B845" i="15"/>
  <c r="B844" i="15"/>
  <c r="B843" i="15"/>
  <c r="E837" i="15"/>
  <c r="F837" i="15"/>
  <c r="E835" i="15"/>
  <c r="G832" i="15"/>
  <c r="C823" i="15"/>
  <c r="D823" i="15"/>
  <c r="G821" i="15"/>
  <c r="E812" i="15"/>
  <c r="G803" i="15"/>
  <c r="H803" i="15"/>
  <c r="C803" i="15"/>
  <c r="E803" i="15"/>
  <c r="E800" i="15"/>
  <c r="B792" i="15"/>
  <c r="C792" i="15"/>
  <c r="F792" i="15"/>
  <c r="H792" i="15"/>
  <c r="B784" i="15"/>
  <c r="C784" i="15"/>
  <c r="F784" i="15"/>
  <c r="G784" i="15"/>
  <c r="H784" i="15"/>
  <c r="E780" i="15"/>
  <c r="E899" i="15"/>
  <c r="F898" i="15"/>
  <c r="G897" i="15"/>
  <c r="H896" i="15"/>
  <c r="B894" i="15"/>
  <c r="E891" i="15"/>
  <c r="F890" i="15"/>
  <c r="G889" i="15"/>
  <c r="H888" i="15"/>
  <c r="B886" i="15"/>
  <c r="E883" i="15"/>
  <c r="F882" i="15"/>
  <c r="G881" i="15"/>
  <c r="H880" i="15"/>
  <c r="B878" i="15"/>
  <c r="E875" i="15"/>
  <c r="F874" i="15"/>
  <c r="G873" i="15"/>
  <c r="H872" i="15"/>
  <c r="B870" i="15"/>
  <c r="E867" i="15"/>
  <c r="F866" i="15"/>
  <c r="H864" i="15"/>
  <c r="H863" i="15"/>
  <c r="H862" i="15"/>
  <c r="H861" i="15"/>
  <c r="H860" i="15"/>
  <c r="H859" i="15"/>
  <c r="G858" i="15"/>
  <c r="D838" i="15"/>
  <c r="E838" i="15"/>
  <c r="H837" i="15"/>
  <c r="E836" i="15"/>
  <c r="D835" i="15"/>
  <c r="F832" i="15"/>
  <c r="E831" i="15"/>
  <c r="G827" i="15"/>
  <c r="H827" i="15"/>
  <c r="B824" i="15"/>
  <c r="C824" i="15"/>
  <c r="H823" i="15"/>
  <c r="G822" i="15"/>
  <c r="D821" i="15"/>
  <c r="C820" i="15"/>
  <c r="D814" i="15"/>
  <c r="E814" i="15"/>
  <c r="H814" i="15"/>
  <c r="D812" i="15"/>
  <c r="F806" i="15"/>
  <c r="F803" i="15"/>
  <c r="D800" i="15"/>
  <c r="D798" i="15"/>
  <c r="E798" i="15"/>
  <c r="H798" i="15"/>
  <c r="B798" i="15"/>
  <c r="G792" i="15"/>
  <c r="E788" i="15"/>
  <c r="E784" i="15"/>
  <c r="D776" i="15"/>
  <c r="G771" i="15"/>
  <c r="H771" i="15"/>
  <c r="B771" i="15"/>
  <c r="C771" i="15"/>
  <c r="D771" i="15"/>
  <c r="E771" i="15"/>
  <c r="C839" i="15"/>
  <c r="D839" i="15"/>
  <c r="E832" i="15"/>
  <c r="F828" i="15"/>
  <c r="G828" i="15"/>
  <c r="G823" i="15"/>
  <c r="C821" i="15"/>
  <c r="C812" i="15"/>
  <c r="G795" i="15"/>
  <c r="H795" i="15"/>
  <c r="C795" i="15"/>
  <c r="E795" i="15"/>
  <c r="G779" i="15"/>
  <c r="H779" i="15"/>
  <c r="C779" i="15"/>
  <c r="D779" i="15"/>
  <c r="E779" i="15"/>
  <c r="B760" i="15"/>
  <c r="C760" i="15"/>
  <c r="D760" i="15"/>
  <c r="E760" i="15"/>
  <c r="F760" i="15"/>
  <c r="G760" i="15"/>
  <c r="H760" i="15"/>
  <c r="B744" i="15"/>
  <c r="C744" i="15"/>
  <c r="D744" i="15"/>
  <c r="E744" i="15"/>
  <c r="F744" i="15"/>
  <c r="G744" i="15"/>
  <c r="H744" i="15"/>
  <c r="B728" i="15"/>
  <c r="C728" i="15"/>
  <c r="D728" i="15"/>
  <c r="E728" i="15"/>
  <c r="F728" i="15"/>
  <c r="G728" i="15"/>
  <c r="H728" i="15"/>
  <c r="F864" i="15"/>
  <c r="F863" i="15"/>
  <c r="F862" i="15"/>
  <c r="F861" i="15"/>
  <c r="E860" i="15"/>
  <c r="E859" i="15"/>
  <c r="E858" i="15"/>
  <c r="G856" i="15"/>
  <c r="G855" i="15"/>
  <c r="H848" i="15"/>
  <c r="H847" i="15"/>
  <c r="H846" i="15"/>
  <c r="H845" i="15"/>
  <c r="H844" i="15"/>
  <c r="H843" i="15"/>
  <c r="B840" i="15"/>
  <c r="C840" i="15"/>
  <c r="H839" i="15"/>
  <c r="D837" i="15"/>
  <c r="C836" i="15"/>
  <c r="B835" i="15"/>
  <c r="D832" i="15"/>
  <c r="E829" i="15"/>
  <c r="F829" i="15"/>
  <c r="H828" i="15"/>
  <c r="F823" i="15"/>
  <c r="C822" i="15"/>
  <c r="B821" i="15"/>
  <c r="C815" i="15"/>
  <c r="D815" i="15"/>
  <c r="G815" i="15"/>
  <c r="B808" i="15"/>
  <c r="C808" i="15"/>
  <c r="F808" i="15"/>
  <c r="F804" i="15"/>
  <c r="G804" i="15"/>
  <c r="B804" i="15"/>
  <c r="D804" i="15"/>
  <c r="B803" i="15"/>
  <c r="F795" i="15"/>
  <c r="D792" i="15"/>
  <c r="G787" i="15"/>
  <c r="H787" i="15"/>
  <c r="C787" i="15"/>
  <c r="D787" i="15"/>
  <c r="E787" i="15"/>
  <c r="F779" i="15"/>
  <c r="B790" i="15"/>
  <c r="B782" i="15"/>
  <c r="B774" i="15"/>
  <c r="D772" i="15"/>
  <c r="B766" i="15"/>
  <c r="D764" i="15"/>
  <c r="E763" i="15"/>
  <c r="B758" i="15"/>
  <c r="D756" i="15"/>
  <c r="E755" i="15"/>
  <c r="B750" i="15"/>
  <c r="D748" i="15"/>
  <c r="E747" i="15"/>
  <c r="B742" i="15"/>
  <c r="D740" i="15"/>
  <c r="E739" i="15"/>
  <c r="B734" i="15"/>
  <c r="D732" i="15"/>
  <c r="E731" i="15"/>
  <c r="B726" i="15"/>
  <c r="C725" i="15"/>
  <c r="D724" i="15"/>
  <c r="E723" i="15"/>
  <c r="C713" i="15"/>
  <c r="D705" i="15"/>
  <c r="D704" i="15"/>
  <c r="C703" i="15"/>
  <c r="C702" i="15"/>
  <c r="C701" i="15"/>
  <c r="C700" i="15"/>
  <c r="C699" i="15"/>
  <c r="E697" i="15"/>
  <c r="E696" i="15"/>
  <c r="E695" i="15"/>
  <c r="D694" i="15"/>
  <c r="D693" i="15"/>
  <c r="E688" i="15"/>
  <c r="F688" i="15"/>
  <c r="C688" i="15"/>
  <c r="B683" i="15"/>
  <c r="C683" i="15"/>
  <c r="H683" i="15"/>
  <c r="F671" i="15"/>
  <c r="G671" i="15"/>
  <c r="D671" i="15"/>
  <c r="E656" i="15"/>
  <c r="F656" i="15"/>
  <c r="B656" i="15"/>
  <c r="C656" i="15"/>
  <c r="E640" i="15"/>
  <c r="F640" i="15"/>
  <c r="G640" i="15"/>
  <c r="B640" i="15"/>
  <c r="C640" i="15"/>
  <c r="B611" i="15"/>
  <c r="C611" i="15"/>
  <c r="D611" i="15"/>
  <c r="E611" i="15"/>
  <c r="F611" i="15"/>
  <c r="G611" i="15"/>
  <c r="H611" i="15"/>
  <c r="B579" i="15"/>
  <c r="C579" i="15"/>
  <c r="D579" i="15"/>
  <c r="E579" i="15"/>
  <c r="F579" i="15"/>
  <c r="G579" i="15"/>
  <c r="H579" i="15"/>
  <c r="C772" i="15"/>
  <c r="C764" i="15"/>
  <c r="D763" i="15"/>
  <c r="C756" i="15"/>
  <c r="D755" i="15"/>
  <c r="C748" i="15"/>
  <c r="D747" i="15"/>
  <c r="C740" i="15"/>
  <c r="D739" i="15"/>
  <c r="C732" i="15"/>
  <c r="D731" i="15"/>
  <c r="C724" i="15"/>
  <c r="D723" i="15"/>
  <c r="C705" i="15"/>
  <c r="B704" i="15"/>
  <c r="B703" i="15"/>
  <c r="B702" i="15"/>
  <c r="B701" i="15"/>
  <c r="B700" i="15"/>
  <c r="B699" i="15"/>
  <c r="D697" i="15"/>
  <c r="D696" i="15"/>
  <c r="C695" i="15"/>
  <c r="C694" i="15"/>
  <c r="C693" i="15"/>
  <c r="G678" i="15"/>
  <c r="H678" i="15"/>
  <c r="E678" i="15"/>
  <c r="G662" i="15"/>
  <c r="H662" i="15"/>
  <c r="D662" i="15"/>
  <c r="E662" i="15"/>
  <c r="E648" i="15"/>
  <c r="F648" i="15"/>
  <c r="B648" i="15"/>
  <c r="C648" i="15"/>
  <c r="B627" i="15"/>
  <c r="C627" i="15"/>
  <c r="D627" i="15"/>
  <c r="G627" i="15"/>
  <c r="H627" i="15"/>
  <c r="G807" i="15"/>
  <c r="G799" i="15"/>
  <c r="G791" i="15"/>
  <c r="H790" i="15"/>
  <c r="G783" i="15"/>
  <c r="H782" i="15"/>
  <c r="G775" i="15"/>
  <c r="H774" i="15"/>
  <c r="B772" i="15"/>
  <c r="G767" i="15"/>
  <c r="H766" i="15"/>
  <c r="B764" i="15"/>
  <c r="C763" i="15"/>
  <c r="G759" i="15"/>
  <c r="H758" i="15"/>
  <c r="B756" i="15"/>
  <c r="C755" i="15"/>
  <c r="G751" i="15"/>
  <c r="H750" i="15"/>
  <c r="B748" i="15"/>
  <c r="C747" i="15"/>
  <c r="G743" i="15"/>
  <c r="H742" i="15"/>
  <c r="B740" i="15"/>
  <c r="C739" i="15"/>
  <c r="G735" i="15"/>
  <c r="H734" i="15"/>
  <c r="B732" i="15"/>
  <c r="C731" i="15"/>
  <c r="G727" i="15"/>
  <c r="H726" i="15"/>
  <c r="B724" i="15"/>
  <c r="C723" i="15"/>
  <c r="G719" i="15"/>
  <c r="H718" i="15"/>
  <c r="H717" i="15"/>
  <c r="H716" i="15"/>
  <c r="G715" i="15"/>
  <c r="C697" i="15"/>
  <c r="B696" i="15"/>
  <c r="B695" i="15"/>
  <c r="B694" i="15"/>
  <c r="B693" i="15"/>
  <c r="D689" i="15"/>
  <c r="E689" i="15"/>
  <c r="B689" i="15"/>
  <c r="G688" i="15"/>
  <c r="F683" i="15"/>
  <c r="F678" i="15"/>
  <c r="E672" i="15"/>
  <c r="F672" i="15"/>
  <c r="C672" i="15"/>
  <c r="E671" i="15"/>
  <c r="B667" i="15"/>
  <c r="C667" i="15"/>
  <c r="H667" i="15"/>
  <c r="F662" i="15"/>
  <c r="G656" i="15"/>
  <c r="G654" i="15"/>
  <c r="H654" i="15"/>
  <c r="D654" i="15"/>
  <c r="E654" i="15"/>
  <c r="H648" i="15"/>
  <c r="D640" i="15"/>
  <c r="F631" i="15"/>
  <c r="G631" i="15"/>
  <c r="H631" i="15"/>
  <c r="C631" i="15"/>
  <c r="D631" i="15"/>
  <c r="F627" i="15"/>
  <c r="B603" i="15"/>
  <c r="C603" i="15"/>
  <c r="D603" i="15"/>
  <c r="E603" i="15"/>
  <c r="F603" i="15"/>
  <c r="G603" i="15"/>
  <c r="H603" i="15"/>
  <c r="B571" i="15"/>
  <c r="C571" i="15"/>
  <c r="D571" i="15"/>
  <c r="E571" i="15"/>
  <c r="F571" i="15"/>
  <c r="G571" i="15"/>
  <c r="H571" i="15"/>
  <c r="B763" i="15"/>
  <c r="B755" i="15"/>
  <c r="B747" i="15"/>
  <c r="B739" i="15"/>
  <c r="B731" i="15"/>
  <c r="B723" i="15"/>
  <c r="B691" i="15"/>
  <c r="C691" i="15"/>
  <c r="H691" i="15"/>
  <c r="D688" i="15"/>
  <c r="F679" i="15"/>
  <c r="G679" i="15"/>
  <c r="D679" i="15"/>
  <c r="D678" i="15"/>
  <c r="C662" i="15"/>
  <c r="G648" i="15"/>
  <c r="B635" i="15"/>
  <c r="C635" i="15"/>
  <c r="D635" i="15"/>
  <c r="G635" i="15"/>
  <c r="H635" i="15"/>
  <c r="E627" i="15"/>
  <c r="B497" i="15"/>
  <c r="C497" i="15"/>
  <c r="D497" i="15"/>
  <c r="E497" i="15"/>
  <c r="F497" i="15"/>
  <c r="G497" i="15"/>
  <c r="H497" i="15"/>
  <c r="G686" i="15"/>
  <c r="H686" i="15"/>
  <c r="E686" i="15"/>
  <c r="D673" i="15"/>
  <c r="E673" i="15"/>
  <c r="B673" i="15"/>
  <c r="F663" i="15"/>
  <c r="G663" i="15"/>
  <c r="C663" i="15"/>
  <c r="D663" i="15"/>
  <c r="B662" i="15"/>
  <c r="B659" i="15"/>
  <c r="C659" i="15"/>
  <c r="G659" i="15"/>
  <c r="H659" i="15"/>
  <c r="D648" i="15"/>
  <c r="F639" i="15"/>
  <c r="G639" i="15"/>
  <c r="H639" i="15"/>
  <c r="C639" i="15"/>
  <c r="D639" i="15"/>
  <c r="F635" i="15"/>
  <c r="B595" i="15"/>
  <c r="C595" i="15"/>
  <c r="D595" i="15"/>
  <c r="E595" i="15"/>
  <c r="F595" i="15"/>
  <c r="G595" i="15"/>
  <c r="H595" i="15"/>
  <c r="G508" i="15"/>
  <c r="H508" i="15"/>
  <c r="B508" i="15"/>
  <c r="C508" i="15"/>
  <c r="D508" i="15"/>
  <c r="E508" i="15"/>
  <c r="F508" i="15"/>
  <c r="F813" i="15"/>
  <c r="D807" i="15"/>
  <c r="F805" i="15"/>
  <c r="D799" i="15"/>
  <c r="F797" i="15"/>
  <c r="D791" i="15"/>
  <c r="E790" i="15"/>
  <c r="F789" i="15"/>
  <c r="D783" i="15"/>
  <c r="E782" i="15"/>
  <c r="F781" i="15"/>
  <c r="D775" i="15"/>
  <c r="E774" i="15"/>
  <c r="F773" i="15"/>
  <c r="G772" i="15"/>
  <c r="D767" i="15"/>
  <c r="E766" i="15"/>
  <c r="F765" i="15"/>
  <c r="G764" i="15"/>
  <c r="H763" i="15"/>
  <c r="D759" i="15"/>
  <c r="E758" i="15"/>
  <c r="F757" i="15"/>
  <c r="G756" i="15"/>
  <c r="H755" i="15"/>
  <c r="D751" i="15"/>
  <c r="E750" i="15"/>
  <c r="F749" i="15"/>
  <c r="G748" i="15"/>
  <c r="H747" i="15"/>
  <c r="D743" i="15"/>
  <c r="E742" i="15"/>
  <c r="F741" i="15"/>
  <c r="G740" i="15"/>
  <c r="H739" i="15"/>
  <c r="D735" i="15"/>
  <c r="E734" i="15"/>
  <c r="F733" i="15"/>
  <c r="G732" i="15"/>
  <c r="H731" i="15"/>
  <c r="D727" i="15"/>
  <c r="E726" i="15"/>
  <c r="F725" i="15"/>
  <c r="G724" i="15"/>
  <c r="H723" i="15"/>
  <c r="D719" i="15"/>
  <c r="D718" i="15"/>
  <c r="D717" i="15"/>
  <c r="D716" i="15"/>
  <c r="D715" i="15"/>
  <c r="F713" i="15"/>
  <c r="F712" i="15"/>
  <c r="F711" i="15"/>
  <c r="F710" i="15"/>
  <c r="E709" i="15"/>
  <c r="G705" i="15"/>
  <c r="G704" i="15"/>
  <c r="G703" i="15"/>
  <c r="G702" i="15"/>
  <c r="G701" i="15"/>
  <c r="F700" i="15"/>
  <c r="F699" i="15"/>
  <c r="H697" i="15"/>
  <c r="H696" i="15"/>
  <c r="H695" i="15"/>
  <c r="H694" i="15"/>
  <c r="H693" i="15"/>
  <c r="F691" i="15"/>
  <c r="F686" i="15"/>
  <c r="E680" i="15"/>
  <c r="F680" i="15"/>
  <c r="C680" i="15"/>
  <c r="E679" i="15"/>
  <c r="B678" i="15"/>
  <c r="B675" i="15"/>
  <c r="C675" i="15"/>
  <c r="H675" i="15"/>
  <c r="H673" i="15"/>
  <c r="H663" i="15"/>
  <c r="F659" i="15"/>
  <c r="F655" i="15"/>
  <c r="G655" i="15"/>
  <c r="C655" i="15"/>
  <c r="D655" i="15"/>
  <c r="B651" i="15"/>
  <c r="C651" i="15"/>
  <c r="G651" i="15"/>
  <c r="H651" i="15"/>
  <c r="B643" i="15"/>
  <c r="C643" i="15"/>
  <c r="D643" i="15"/>
  <c r="G643" i="15"/>
  <c r="H643" i="15"/>
  <c r="E639" i="15"/>
  <c r="E635" i="15"/>
  <c r="B563" i="15"/>
  <c r="C563" i="15"/>
  <c r="D563" i="15"/>
  <c r="E563" i="15"/>
  <c r="F563" i="15"/>
  <c r="G563" i="15"/>
  <c r="H563" i="15"/>
  <c r="C718" i="15"/>
  <c r="C717" i="15"/>
  <c r="C716" i="15"/>
  <c r="C715" i="15"/>
  <c r="E713" i="15"/>
  <c r="E712" i="15"/>
  <c r="E711" i="15"/>
  <c r="D710" i="15"/>
  <c r="D709" i="15"/>
  <c r="D708" i="15"/>
  <c r="D707" i="15"/>
  <c r="F705" i="15"/>
  <c r="F704" i="15"/>
  <c r="F703" i="15"/>
  <c r="F702" i="15"/>
  <c r="E701" i="15"/>
  <c r="E700" i="15"/>
  <c r="E699" i="15"/>
  <c r="G697" i="15"/>
  <c r="G696" i="15"/>
  <c r="G695" i="15"/>
  <c r="G694" i="15"/>
  <c r="G693" i="15"/>
  <c r="E691" i="15"/>
  <c r="F687" i="15"/>
  <c r="G687" i="15"/>
  <c r="D687" i="15"/>
  <c r="D686" i="15"/>
  <c r="H680" i="15"/>
  <c r="C679" i="15"/>
  <c r="G675" i="15"/>
  <c r="G673" i="15"/>
  <c r="G670" i="15"/>
  <c r="H670" i="15"/>
  <c r="E670" i="15"/>
  <c r="E663" i="15"/>
  <c r="E659" i="15"/>
  <c r="H655" i="15"/>
  <c r="F651" i="15"/>
  <c r="F647" i="15"/>
  <c r="G647" i="15"/>
  <c r="H647" i="15"/>
  <c r="C647" i="15"/>
  <c r="D647" i="15"/>
  <c r="F643" i="15"/>
  <c r="B639" i="15"/>
  <c r="E632" i="15"/>
  <c r="F632" i="15"/>
  <c r="G632" i="15"/>
  <c r="B632" i="15"/>
  <c r="C632" i="15"/>
  <c r="B619" i="15"/>
  <c r="C619" i="15"/>
  <c r="D619" i="15"/>
  <c r="E619" i="15"/>
  <c r="F619" i="15"/>
  <c r="G619" i="15"/>
  <c r="H619" i="15"/>
  <c r="B587" i="15"/>
  <c r="C587" i="15"/>
  <c r="D587" i="15"/>
  <c r="E587" i="15"/>
  <c r="F587" i="15"/>
  <c r="G587" i="15"/>
  <c r="H587" i="15"/>
  <c r="D503" i="15"/>
  <c r="E503" i="15"/>
  <c r="G503" i="15"/>
  <c r="H503" i="15"/>
  <c r="B503" i="15"/>
  <c r="C503" i="15"/>
  <c r="F503" i="15"/>
  <c r="G692" i="15"/>
  <c r="F685" i="15"/>
  <c r="G684" i="15"/>
  <c r="F677" i="15"/>
  <c r="G676" i="15"/>
  <c r="F669" i="15"/>
  <c r="G668" i="15"/>
  <c r="B665" i="15"/>
  <c r="F661" i="15"/>
  <c r="G660" i="15"/>
  <c r="B657" i="15"/>
  <c r="F653" i="15"/>
  <c r="G652" i="15"/>
  <c r="B649" i="15"/>
  <c r="E646" i="15"/>
  <c r="F645" i="15"/>
  <c r="G644" i="15"/>
  <c r="B641" i="15"/>
  <c r="E638" i="15"/>
  <c r="F637" i="15"/>
  <c r="G636" i="15"/>
  <c r="B633" i="15"/>
  <c r="E630" i="15"/>
  <c r="F629" i="15"/>
  <c r="G628" i="15"/>
  <c r="B625" i="15"/>
  <c r="C624" i="15"/>
  <c r="D623" i="15"/>
  <c r="E622" i="15"/>
  <c r="F621" i="15"/>
  <c r="G620" i="15"/>
  <c r="B617" i="15"/>
  <c r="C616" i="15"/>
  <c r="D615" i="15"/>
  <c r="E614" i="15"/>
  <c r="F613" i="15"/>
  <c r="G612" i="15"/>
  <c r="B609" i="15"/>
  <c r="C608" i="15"/>
  <c r="D607" i="15"/>
  <c r="E606" i="15"/>
  <c r="F605" i="15"/>
  <c r="G604" i="15"/>
  <c r="B601" i="15"/>
  <c r="C600" i="15"/>
  <c r="D599" i="15"/>
  <c r="E598" i="15"/>
  <c r="F597" i="15"/>
  <c r="G596" i="15"/>
  <c r="B593" i="15"/>
  <c r="C592" i="15"/>
  <c r="D591" i="15"/>
  <c r="E590" i="15"/>
  <c r="F589" i="15"/>
  <c r="G588" i="15"/>
  <c r="B585" i="15"/>
  <c r="C584" i="15"/>
  <c r="D583" i="15"/>
  <c r="E582" i="15"/>
  <c r="F581" i="15"/>
  <c r="G580" i="15"/>
  <c r="B577" i="15"/>
  <c r="C576" i="15"/>
  <c r="D575" i="15"/>
  <c r="E574" i="15"/>
  <c r="F573" i="15"/>
  <c r="G572" i="15"/>
  <c r="B569" i="15"/>
  <c r="C568" i="15"/>
  <c r="D567" i="15"/>
  <c r="E566" i="15"/>
  <c r="G564" i="15"/>
  <c r="C553" i="15"/>
  <c r="B552" i="15"/>
  <c r="B551" i="15"/>
  <c r="B550" i="15"/>
  <c r="B549" i="15"/>
  <c r="B548" i="15"/>
  <c r="B547" i="15"/>
  <c r="D545" i="15"/>
  <c r="D544" i="15"/>
  <c r="C543" i="15"/>
  <c r="C542" i="15"/>
  <c r="C541" i="15"/>
  <c r="C540" i="15"/>
  <c r="C539" i="15"/>
  <c r="E537" i="15"/>
  <c r="E536" i="15"/>
  <c r="E535" i="15"/>
  <c r="D534" i="15"/>
  <c r="D533" i="15"/>
  <c r="D532" i="15"/>
  <c r="D531" i="15"/>
  <c r="F529" i="15"/>
  <c r="F528" i="15"/>
  <c r="C526" i="15"/>
  <c r="C520" i="15"/>
  <c r="D520" i="15"/>
  <c r="F520" i="15"/>
  <c r="F519" i="15"/>
  <c r="B513" i="15"/>
  <c r="C513" i="15"/>
  <c r="E513" i="15"/>
  <c r="G512" i="15"/>
  <c r="B378" i="15"/>
  <c r="C378" i="15"/>
  <c r="E378" i="15"/>
  <c r="F378" i="15"/>
  <c r="G378" i="15"/>
  <c r="H378" i="15"/>
  <c r="D378" i="15"/>
  <c r="D646" i="15"/>
  <c r="D638" i="15"/>
  <c r="D630" i="15"/>
  <c r="B624" i="15"/>
  <c r="C623" i="15"/>
  <c r="D622" i="15"/>
  <c r="B616" i="15"/>
  <c r="C615" i="15"/>
  <c r="D614" i="15"/>
  <c r="B608" i="15"/>
  <c r="C607" i="15"/>
  <c r="D606" i="15"/>
  <c r="B600" i="15"/>
  <c r="C599" i="15"/>
  <c r="D598" i="15"/>
  <c r="B592" i="15"/>
  <c r="C591" i="15"/>
  <c r="D590" i="15"/>
  <c r="B584" i="15"/>
  <c r="C583" i="15"/>
  <c r="D582" i="15"/>
  <c r="B576" i="15"/>
  <c r="C575" i="15"/>
  <c r="D574" i="15"/>
  <c r="B568" i="15"/>
  <c r="C567" i="15"/>
  <c r="D566" i="15"/>
  <c r="C545" i="15"/>
  <c r="B544" i="15"/>
  <c r="B543" i="15"/>
  <c r="B542" i="15"/>
  <c r="B541" i="15"/>
  <c r="B540" i="15"/>
  <c r="B539" i="15"/>
  <c r="D537" i="15"/>
  <c r="D536" i="15"/>
  <c r="C535" i="15"/>
  <c r="C534" i="15"/>
  <c r="C533" i="15"/>
  <c r="C532" i="15"/>
  <c r="C531" i="15"/>
  <c r="E529" i="15"/>
  <c r="E528" i="15"/>
  <c r="H520" i="15"/>
  <c r="G516" i="15"/>
  <c r="H516" i="15"/>
  <c r="B516" i="15"/>
  <c r="H513" i="15"/>
  <c r="C488" i="15"/>
  <c r="D488" i="15"/>
  <c r="E488" i="15"/>
  <c r="F488" i="15"/>
  <c r="G488" i="15"/>
  <c r="H488" i="15"/>
  <c r="B449" i="15"/>
  <c r="C449" i="15"/>
  <c r="D449" i="15"/>
  <c r="E449" i="15"/>
  <c r="F449" i="15"/>
  <c r="G449" i="15"/>
  <c r="H449" i="15"/>
  <c r="B623" i="15"/>
  <c r="B615" i="15"/>
  <c r="B607" i="15"/>
  <c r="B599" i="15"/>
  <c r="B591" i="15"/>
  <c r="B583" i="15"/>
  <c r="B575" i="15"/>
  <c r="B567" i="15"/>
  <c r="C537" i="15"/>
  <c r="B536" i="15"/>
  <c r="B521" i="15"/>
  <c r="C521" i="15"/>
  <c r="E521" i="15"/>
  <c r="C504" i="15"/>
  <c r="D504" i="15"/>
  <c r="F504" i="15"/>
  <c r="G504" i="15"/>
  <c r="B425" i="15"/>
  <c r="C425" i="15"/>
  <c r="D425" i="15"/>
  <c r="E425" i="15"/>
  <c r="F425" i="15"/>
  <c r="G425" i="15"/>
  <c r="H425" i="15"/>
  <c r="F382" i="15"/>
  <c r="G382" i="15"/>
  <c r="B382" i="15"/>
  <c r="C382" i="15"/>
  <c r="D382" i="15"/>
  <c r="E382" i="15"/>
  <c r="H382" i="15"/>
  <c r="H616" i="15"/>
  <c r="H608" i="15"/>
  <c r="H600" i="15"/>
  <c r="H592" i="15"/>
  <c r="H584" i="15"/>
  <c r="H576" i="15"/>
  <c r="H568" i="15"/>
  <c r="H553" i="15"/>
  <c r="G524" i="15"/>
  <c r="B524" i="15"/>
  <c r="H521" i="15"/>
  <c r="H504" i="15"/>
  <c r="C496" i="15"/>
  <c r="D496" i="15"/>
  <c r="E496" i="15"/>
  <c r="F496" i="15"/>
  <c r="G496" i="15"/>
  <c r="B481" i="15"/>
  <c r="C481" i="15"/>
  <c r="D481" i="15"/>
  <c r="E481" i="15"/>
  <c r="F481" i="15"/>
  <c r="G481" i="15"/>
  <c r="H481" i="15"/>
  <c r="B465" i="15"/>
  <c r="C465" i="15"/>
  <c r="D465" i="15"/>
  <c r="E465" i="15"/>
  <c r="F465" i="15"/>
  <c r="G465" i="15"/>
  <c r="H465" i="15"/>
  <c r="G624" i="15"/>
  <c r="H623" i="15"/>
  <c r="G616" i="15"/>
  <c r="H615" i="15"/>
  <c r="G608" i="15"/>
  <c r="H607" i="15"/>
  <c r="G600" i="15"/>
  <c r="H599" i="15"/>
  <c r="G592" i="15"/>
  <c r="H591" i="15"/>
  <c r="G584" i="15"/>
  <c r="H583" i="15"/>
  <c r="G576" i="15"/>
  <c r="H575" i="15"/>
  <c r="G568" i="15"/>
  <c r="H567" i="15"/>
  <c r="G553" i="15"/>
  <c r="G552" i="15"/>
  <c r="G551" i="15"/>
  <c r="G550" i="15"/>
  <c r="G549" i="15"/>
  <c r="F548" i="15"/>
  <c r="H545" i="15"/>
  <c r="H544" i="15"/>
  <c r="H543" i="15"/>
  <c r="H542" i="15"/>
  <c r="H541" i="15"/>
  <c r="E526" i="15"/>
  <c r="H526" i="15"/>
  <c r="H524" i="15"/>
  <c r="G521" i="15"/>
  <c r="B520" i="15"/>
  <c r="E518" i="15"/>
  <c r="F518" i="15"/>
  <c r="H518" i="15"/>
  <c r="D516" i="15"/>
  <c r="D513" i="15"/>
  <c r="D511" i="15"/>
  <c r="E511" i="15"/>
  <c r="G511" i="15"/>
  <c r="E504" i="15"/>
  <c r="H496" i="15"/>
  <c r="B441" i="15"/>
  <c r="C441" i="15"/>
  <c r="D441" i="15"/>
  <c r="E441" i="15"/>
  <c r="F441" i="15"/>
  <c r="G441" i="15"/>
  <c r="H441" i="15"/>
  <c r="D408" i="15"/>
  <c r="E408" i="15"/>
  <c r="B408" i="15"/>
  <c r="C408" i="15"/>
  <c r="F408" i="15"/>
  <c r="G408" i="15"/>
  <c r="H408" i="15"/>
  <c r="E665" i="15"/>
  <c r="E657" i="15"/>
  <c r="E649" i="15"/>
  <c r="H646" i="15"/>
  <c r="E641" i="15"/>
  <c r="H638" i="15"/>
  <c r="E633" i="15"/>
  <c r="H630" i="15"/>
  <c r="E625" i="15"/>
  <c r="F624" i="15"/>
  <c r="G623" i="15"/>
  <c r="H622" i="15"/>
  <c r="E617" i="15"/>
  <c r="F616" i="15"/>
  <c r="G615" i="15"/>
  <c r="H614" i="15"/>
  <c r="E609" i="15"/>
  <c r="F608" i="15"/>
  <c r="G607" i="15"/>
  <c r="H606" i="15"/>
  <c r="E601" i="15"/>
  <c r="F600" i="15"/>
  <c r="G599" i="15"/>
  <c r="H598" i="15"/>
  <c r="E593" i="15"/>
  <c r="F592" i="15"/>
  <c r="G591" i="15"/>
  <c r="H590" i="15"/>
  <c r="E585" i="15"/>
  <c r="F584" i="15"/>
  <c r="G583" i="15"/>
  <c r="H582" i="15"/>
  <c r="E577" i="15"/>
  <c r="F576" i="15"/>
  <c r="G575" i="15"/>
  <c r="H574" i="15"/>
  <c r="E569" i="15"/>
  <c r="F568" i="15"/>
  <c r="G567" i="15"/>
  <c r="H566" i="15"/>
  <c r="E561" i="15"/>
  <c r="E560" i="15"/>
  <c r="E559" i="15"/>
  <c r="D558" i="15"/>
  <c r="D557" i="15"/>
  <c r="F553" i="15"/>
  <c r="F552" i="15"/>
  <c r="F551" i="15"/>
  <c r="F550" i="15"/>
  <c r="E549" i="15"/>
  <c r="E548" i="15"/>
  <c r="E547" i="15"/>
  <c r="G545" i="15"/>
  <c r="G544" i="15"/>
  <c r="G543" i="15"/>
  <c r="G542" i="15"/>
  <c r="G541" i="15"/>
  <c r="F540" i="15"/>
  <c r="F539" i="15"/>
  <c r="H537" i="15"/>
  <c r="H536" i="15"/>
  <c r="H535" i="15"/>
  <c r="H534" i="15"/>
  <c r="H533" i="15"/>
  <c r="H532" i="15"/>
  <c r="D527" i="15"/>
  <c r="G527" i="15"/>
  <c r="G526" i="15"/>
  <c r="F524" i="15"/>
  <c r="F521" i="15"/>
  <c r="G518" i="15"/>
  <c r="C516" i="15"/>
  <c r="H511" i="15"/>
  <c r="B505" i="15"/>
  <c r="C505" i="15"/>
  <c r="E505" i="15"/>
  <c r="F505" i="15"/>
  <c r="B504" i="15"/>
  <c r="B496" i="15"/>
  <c r="D561" i="15"/>
  <c r="D560" i="15"/>
  <c r="C559" i="15"/>
  <c r="C558" i="15"/>
  <c r="C557" i="15"/>
  <c r="E553" i="15"/>
  <c r="E552" i="15"/>
  <c r="E551" i="15"/>
  <c r="D550" i="15"/>
  <c r="D549" i="15"/>
  <c r="D548" i="15"/>
  <c r="D547" i="15"/>
  <c r="F545" i="15"/>
  <c r="F544" i="15"/>
  <c r="F543" i="15"/>
  <c r="F542" i="15"/>
  <c r="E541" i="15"/>
  <c r="E540" i="15"/>
  <c r="E539" i="15"/>
  <c r="G537" i="15"/>
  <c r="G536" i="15"/>
  <c r="G535" i="15"/>
  <c r="G534" i="15"/>
  <c r="G533" i="15"/>
  <c r="F532" i="15"/>
  <c r="E524" i="15"/>
  <c r="D521" i="15"/>
  <c r="D519" i="15"/>
  <c r="E519" i="15"/>
  <c r="G519" i="15"/>
  <c r="C512" i="15"/>
  <c r="D512" i="15"/>
  <c r="F512" i="15"/>
  <c r="F511" i="15"/>
  <c r="B489" i="15"/>
  <c r="C489" i="15"/>
  <c r="D489" i="15"/>
  <c r="E489" i="15"/>
  <c r="F489" i="15"/>
  <c r="G489" i="15"/>
  <c r="B457" i="15"/>
  <c r="C457" i="15"/>
  <c r="D457" i="15"/>
  <c r="E457" i="15"/>
  <c r="F457" i="15"/>
  <c r="G457" i="15"/>
  <c r="H457" i="15"/>
  <c r="C409" i="15"/>
  <c r="D409" i="15"/>
  <c r="F398" i="15"/>
  <c r="G398" i="15"/>
  <c r="D398" i="15"/>
  <c r="E391" i="15"/>
  <c r="F391" i="15"/>
  <c r="B391" i="15"/>
  <c r="C391" i="15"/>
  <c r="B386" i="15"/>
  <c r="C386" i="15"/>
  <c r="G386" i="15"/>
  <c r="H386" i="15"/>
  <c r="B362" i="15"/>
  <c r="C362" i="15"/>
  <c r="D362" i="15"/>
  <c r="E362" i="15"/>
  <c r="F362" i="15"/>
  <c r="G362" i="15"/>
  <c r="H362" i="15"/>
  <c r="F305" i="15"/>
  <c r="H305" i="15"/>
  <c r="B305" i="15"/>
  <c r="C305" i="15"/>
  <c r="D305" i="15"/>
  <c r="E305" i="15"/>
  <c r="G305" i="15"/>
  <c r="F257" i="15"/>
  <c r="G257" i="15"/>
  <c r="H257" i="15"/>
  <c r="B257" i="15"/>
  <c r="C257" i="15"/>
  <c r="D257" i="15"/>
  <c r="E257" i="15"/>
  <c r="H480" i="15"/>
  <c r="H472" i="15"/>
  <c r="H464" i="15"/>
  <c r="H456" i="15"/>
  <c r="H448" i="15"/>
  <c r="H440" i="15"/>
  <c r="H432" i="15"/>
  <c r="H424" i="15"/>
  <c r="G413" i="15"/>
  <c r="H413" i="15"/>
  <c r="B410" i="15"/>
  <c r="C410" i="15"/>
  <c r="H409" i="15"/>
  <c r="E399" i="15"/>
  <c r="F399" i="15"/>
  <c r="H398" i="15"/>
  <c r="H391" i="15"/>
  <c r="F386" i="15"/>
  <c r="H345" i="15"/>
  <c r="B345" i="15"/>
  <c r="C345" i="15"/>
  <c r="D345" i="15"/>
  <c r="E345" i="15"/>
  <c r="F345" i="15"/>
  <c r="G345" i="15"/>
  <c r="C500" i="15"/>
  <c r="H495" i="15"/>
  <c r="C492" i="15"/>
  <c r="H487" i="15"/>
  <c r="C484" i="15"/>
  <c r="G480" i="15"/>
  <c r="H479" i="15"/>
  <c r="C476" i="15"/>
  <c r="G472" i="15"/>
  <c r="H471" i="15"/>
  <c r="C468" i="15"/>
  <c r="G464" i="15"/>
  <c r="H463" i="15"/>
  <c r="C460" i="15"/>
  <c r="G456" i="15"/>
  <c r="H455" i="15"/>
  <c r="C452" i="15"/>
  <c r="G448" i="15"/>
  <c r="H447" i="15"/>
  <c r="C444" i="15"/>
  <c r="G440" i="15"/>
  <c r="H439" i="15"/>
  <c r="C436" i="15"/>
  <c r="G432" i="15"/>
  <c r="H431" i="15"/>
  <c r="C428" i="15"/>
  <c r="G424" i="15"/>
  <c r="H423" i="15"/>
  <c r="C419" i="15"/>
  <c r="B418" i="15"/>
  <c r="B417" i="15"/>
  <c r="F414" i="15"/>
  <c r="G414" i="15"/>
  <c r="F413" i="15"/>
  <c r="H410" i="15"/>
  <c r="G409" i="15"/>
  <c r="D400" i="15"/>
  <c r="E400" i="15"/>
  <c r="H399" i="15"/>
  <c r="E398" i="15"/>
  <c r="G391" i="15"/>
  <c r="G389" i="15"/>
  <c r="H389" i="15"/>
  <c r="D389" i="15"/>
  <c r="E389" i="15"/>
  <c r="E386" i="15"/>
  <c r="H327" i="15"/>
  <c r="B327" i="15"/>
  <c r="C327" i="15"/>
  <c r="D327" i="15"/>
  <c r="E327" i="15"/>
  <c r="F327" i="15"/>
  <c r="G327" i="15"/>
  <c r="C523" i="15"/>
  <c r="H510" i="15"/>
  <c r="H502" i="15"/>
  <c r="B500" i="15"/>
  <c r="G495" i="15"/>
  <c r="H494" i="15"/>
  <c r="B492" i="15"/>
  <c r="G487" i="15"/>
  <c r="H486" i="15"/>
  <c r="B484" i="15"/>
  <c r="F480" i="15"/>
  <c r="G479" i="15"/>
  <c r="H478" i="15"/>
  <c r="B476" i="15"/>
  <c r="F472" i="15"/>
  <c r="G471" i="15"/>
  <c r="H470" i="15"/>
  <c r="B468" i="15"/>
  <c r="F464" i="15"/>
  <c r="G463" i="15"/>
  <c r="H462" i="15"/>
  <c r="B460" i="15"/>
  <c r="C459" i="15"/>
  <c r="F456" i="15"/>
  <c r="G455" i="15"/>
  <c r="H454" i="15"/>
  <c r="B452" i="15"/>
  <c r="C451" i="15"/>
  <c r="F448" i="15"/>
  <c r="G447" i="15"/>
  <c r="H446" i="15"/>
  <c r="B444" i="15"/>
  <c r="C443" i="15"/>
  <c r="F440" i="15"/>
  <c r="G439" i="15"/>
  <c r="H438" i="15"/>
  <c r="B436" i="15"/>
  <c r="C435" i="15"/>
  <c r="F432" i="15"/>
  <c r="G431" i="15"/>
  <c r="H430" i="15"/>
  <c r="B428" i="15"/>
  <c r="C427" i="15"/>
  <c r="F424" i="15"/>
  <c r="G423" i="15"/>
  <c r="H422" i="15"/>
  <c r="E415" i="15"/>
  <c r="F415" i="15"/>
  <c r="H414" i="15"/>
  <c r="E413" i="15"/>
  <c r="G410" i="15"/>
  <c r="F409" i="15"/>
  <c r="C401" i="15"/>
  <c r="D401" i="15"/>
  <c r="H400" i="15"/>
  <c r="G399" i="15"/>
  <c r="C398" i="15"/>
  <c r="D391" i="15"/>
  <c r="F389" i="15"/>
  <c r="D386" i="15"/>
  <c r="G381" i="15"/>
  <c r="H381" i="15"/>
  <c r="B381" i="15"/>
  <c r="C381" i="15"/>
  <c r="D381" i="15"/>
  <c r="E381" i="15"/>
  <c r="F495" i="15"/>
  <c r="F487" i="15"/>
  <c r="E480" i="15"/>
  <c r="F479" i="15"/>
  <c r="E472" i="15"/>
  <c r="F471" i="15"/>
  <c r="E464" i="15"/>
  <c r="F463" i="15"/>
  <c r="E456" i="15"/>
  <c r="F455" i="15"/>
  <c r="E448" i="15"/>
  <c r="F447" i="15"/>
  <c r="E440" i="15"/>
  <c r="F439" i="15"/>
  <c r="E432" i="15"/>
  <c r="F431" i="15"/>
  <c r="E424" i="15"/>
  <c r="F423" i="15"/>
  <c r="D416" i="15"/>
  <c r="E416" i="15"/>
  <c r="E414" i="15"/>
  <c r="D413" i="15"/>
  <c r="F410" i="15"/>
  <c r="E409" i="15"/>
  <c r="G405" i="15"/>
  <c r="H405" i="15"/>
  <c r="B402" i="15"/>
  <c r="C402" i="15"/>
  <c r="G400" i="15"/>
  <c r="D399" i="15"/>
  <c r="B398" i="15"/>
  <c r="B370" i="15"/>
  <c r="C370" i="15"/>
  <c r="D370" i="15"/>
  <c r="E370" i="15"/>
  <c r="F370" i="15"/>
  <c r="G370" i="15"/>
  <c r="H370" i="15"/>
  <c r="B354" i="15"/>
  <c r="C354" i="15"/>
  <c r="D354" i="15"/>
  <c r="E354" i="15"/>
  <c r="F354" i="15"/>
  <c r="G354" i="15"/>
  <c r="H354" i="15"/>
  <c r="B293" i="15"/>
  <c r="C293" i="15"/>
  <c r="D293" i="15"/>
  <c r="F293" i="15"/>
  <c r="G293" i="15"/>
  <c r="H293" i="15"/>
  <c r="E293" i="15"/>
  <c r="G517" i="15"/>
  <c r="F510" i="15"/>
  <c r="G509" i="15"/>
  <c r="F502" i="15"/>
  <c r="G501" i="15"/>
  <c r="H500" i="15"/>
  <c r="E495" i="15"/>
  <c r="F494" i="15"/>
  <c r="G493" i="15"/>
  <c r="H492" i="15"/>
  <c r="E487" i="15"/>
  <c r="F486" i="15"/>
  <c r="G485" i="15"/>
  <c r="H484" i="15"/>
  <c r="D480" i="15"/>
  <c r="E479" i="15"/>
  <c r="F478" i="15"/>
  <c r="G477" i="15"/>
  <c r="H476" i="15"/>
  <c r="D472" i="15"/>
  <c r="E471" i="15"/>
  <c r="F470" i="15"/>
  <c r="G469" i="15"/>
  <c r="H468" i="15"/>
  <c r="D464" i="15"/>
  <c r="E463" i="15"/>
  <c r="F462" i="15"/>
  <c r="G461" i="15"/>
  <c r="H460" i="15"/>
  <c r="D456" i="15"/>
  <c r="E455" i="15"/>
  <c r="F454" i="15"/>
  <c r="G453" i="15"/>
  <c r="H452" i="15"/>
  <c r="D448" i="15"/>
  <c r="E447" i="15"/>
  <c r="F446" i="15"/>
  <c r="G445" i="15"/>
  <c r="H444" i="15"/>
  <c r="D440" i="15"/>
  <c r="E439" i="15"/>
  <c r="F438" i="15"/>
  <c r="G437" i="15"/>
  <c r="H436" i="15"/>
  <c r="D432" i="15"/>
  <c r="E431" i="15"/>
  <c r="F430" i="15"/>
  <c r="G429" i="15"/>
  <c r="H428" i="15"/>
  <c r="D424" i="15"/>
  <c r="E423" i="15"/>
  <c r="F422" i="15"/>
  <c r="F421" i="15"/>
  <c r="H419" i="15"/>
  <c r="H418" i="15"/>
  <c r="H417" i="15"/>
  <c r="H416" i="15"/>
  <c r="D414" i="15"/>
  <c r="C413" i="15"/>
  <c r="E410" i="15"/>
  <c r="B409" i="15"/>
  <c r="F406" i="15"/>
  <c r="G406" i="15"/>
  <c r="F405" i="15"/>
  <c r="H402" i="15"/>
  <c r="F400" i="15"/>
  <c r="C399" i="15"/>
  <c r="B394" i="15"/>
  <c r="C394" i="15"/>
  <c r="H394" i="15"/>
  <c r="F390" i="15"/>
  <c r="G390" i="15"/>
  <c r="C390" i="15"/>
  <c r="D390" i="15"/>
  <c r="B389" i="15"/>
  <c r="E421" i="15"/>
  <c r="G419" i="15"/>
  <c r="G418" i="15"/>
  <c r="G417" i="15"/>
  <c r="G416" i="15"/>
  <c r="D415" i="15"/>
  <c r="C414" i="15"/>
  <c r="B413" i="15"/>
  <c r="D410" i="15"/>
  <c r="E407" i="15"/>
  <c r="F407" i="15"/>
  <c r="H406" i="15"/>
  <c r="E405" i="15"/>
  <c r="G402" i="15"/>
  <c r="F401" i="15"/>
  <c r="C400" i="15"/>
  <c r="B399" i="15"/>
  <c r="G397" i="15"/>
  <c r="H397" i="15"/>
  <c r="E397" i="15"/>
  <c r="G394" i="15"/>
  <c r="H390" i="15"/>
  <c r="C340" i="15"/>
  <c r="E340" i="15"/>
  <c r="B340" i="15"/>
  <c r="D340" i="15"/>
  <c r="F340" i="15"/>
  <c r="G340" i="15"/>
  <c r="H340" i="15"/>
  <c r="B392" i="15"/>
  <c r="B384" i="15"/>
  <c r="C383" i="15"/>
  <c r="B376" i="15"/>
  <c r="C375" i="15"/>
  <c r="D374" i="15"/>
  <c r="E373" i="15"/>
  <c r="B368" i="15"/>
  <c r="C367" i="15"/>
  <c r="D366" i="15"/>
  <c r="E365" i="15"/>
  <c r="B360" i="15"/>
  <c r="C359" i="15"/>
  <c r="D358" i="15"/>
  <c r="E357" i="15"/>
  <c r="B352" i="15"/>
  <c r="C351" i="15"/>
  <c r="D350" i="15"/>
  <c r="E349" i="15"/>
  <c r="B341" i="15"/>
  <c r="D341" i="15"/>
  <c r="C337" i="15"/>
  <c r="D335" i="15"/>
  <c r="E330" i="15"/>
  <c r="G330" i="15"/>
  <c r="F321" i="15"/>
  <c r="H321" i="15"/>
  <c r="D321" i="15"/>
  <c r="B309" i="15"/>
  <c r="D309" i="15"/>
  <c r="F309" i="15"/>
  <c r="H309" i="15"/>
  <c r="B301" i="15"/>
  <c r="D301" i="15"/>
  <c r="F301" i="15"/>
  <c r="G301" i="15"/>
  <c r="H301" i="15"/>
  <c r="B383" i="15"/>
  <c r="B375" i="15"/>
  <c r="C374" i="15"/>
  <c r="D373" i="15"/>
  <c r="B367" i="15"/>
  <c r="C366" i="15"/>
  <c r="D365" i="15"/>
  <c r="B359" i="15"/>
  <c r="C358" i="15"/>
  <c r="D357" i="15"/>
  <c r="B351" i="15"/>
  <c r="C350" i="15"/>
  <c r="D349" i="15"/>
  <c r="D331" i="15"/>
  <c r="F331" i="15"/>
  <c r="F281" i="15"/>
  <c r="G281" i="15"/>
  <c r="H281" i="15"/>
  <c r="B281" i="15"/>
  <c r="C281" i="15"/>
  <c r="D281" i="15"/>
  <c r="B277" i="15"/>
  <c r="C277" i="15"/>
  <c r="D277" i="15"/>
  <c r="F277" i="15"/>
  <c r="G277" i="15"/>
  <c r="H277" i="15"/>
  <c r="B374" i="15"/>
  <c r="C373" i="15"/>
  <c r="B366" i="15"/>
  <c r="C365" i="15"/>
  <c r="B358" i="15"/>
  <c r="C357" i="15"/>
  <c r="B350" i="15"/>
  <c r="C349" i="15"/>
  <c r="C332" i="15"/>
  <c r="E332" i="15"/>
  <c r="H331" i="15"/>
  <c r="E322" i="15"/>
  <c r="G322" i="15"/>
  <c r="C322" i="15"/>
  <c r="D315" i="15"/>
  <c r="F315" i="15"/>
  <c r="H315" i="15"/>
  <c r="B315" i="15"/>
  <c r="F265" i="15"/>
  <c r="G265" i="15"/>
  <c r="H265" i="15"/>
  <c r="B265" i="15"/>
  <c r="C265" i="15"/>
  <c r="D265" i="15"/>
  <c r="B261" i="15"/>
  <c r="C261" i="15"/>
  <c r="D261" i="15"/>
  <c r="F261" i="15"/>
  <c r="G261" i="15"/>
  <c r="H261" i="15"/>
  <c r="B373" i="15"/>
  <c r="B365" i="15"/>
  <c r="B357" i="15"/>
  <c r="B349" i="15"/>
  <c r="B333" i="15"/>
  <c r="D333" i="15"/>
  <c r="H311" i="15"/>
  <c r="B311" i="15"/>
  <c r="D311" i="15"/>
  <c r="F311" i="15"/>
  <c r="F238" i="15"/>
  <c r="H238" i="15"/>
  <c r="B238" i="15"/>
  <c r="C238" i="15"/>
  <c r="D238" i="15"/>
  <c r="E238" i="15"/>
  <c r="G238" i="15"/>
  <c r="F337" i="15"/>
  <c r="H337" i="15"/>
  <c r="H335" i="15"/>
  <c r="B335" i="15"/>
  <c r="D323" i="15"/>
  <c r="F323" i="15"/>
  <c r="B323" i="15"/>
  <c r="H303" i="15"/>
  <c r="B303" i="15"/>
  <c r="D303" i="15"/>
  <c r="E303" i="15"/>
  <c r="F303" i="15"/>
  <c r="F289" i="15"/>
  <c r="G289" i="15"/>
  <c r="H289" i="15"/>
  <c r="B289" i="15"/>
  <c r="C289" i="15"/>
  <c r="D289" i="15"/>
  <c r="B285" i="15"/>
  <c r="C285" i="15"/>
  <c r="D285" i="15"/>
  <c r="F285" i="15"/>
  <c r="G285" i="15"/>
  <c r="H285" i="15"/>
  <c r="H246" i="15"/>
  <c r="B246" i="15"/>
  <c r="C246" i="15"/>
  <c r="D246" i="15"/>
  <c r="E246" i="15"/>
  <c r="F246" i="15"/>
  <c r="G246" i="15"/>
  <c r="D393" i="15"/>
  <c r="E392" i="15"/>
  <c r="D385" i="15"/>
  <c r="E384" i="15"/>
  <c r="F383" i="15"/>
  <c r="D377" i="15"/>
  <c r="E376" i="15"/>
  <c r="F375" i="15"/>
  <c r="G374" i="15"/>
  <c r="H373" i="15"/>
  <c r="D369" i="15"/>
  <c r="E368" i="15"/>
  <c r="F367" i="15"/>
  <c r="G366" i="15"/>
  <c r="H365" i="15"/>
  <c r="D361" i="15"/>
  <c r="E360" i="15"/>
  <c r="F359" i="15"/>
  <c r="G358" i="15"/>
  <c r="H357" i="15"/>
  <c r="D353" i="15"/>
  <c r="E352" i="15"/>
  <c r="F351" i="15"/>
  <c r="G350" i="15"/>
  <c r="H349" i="15"/>
  <c r="D343" i="15"/>
  <c r="D342" i="15"/>
  <c r="C341" i="15"/>
  <c r="E338" i="15"/>
  <c r="G338" i="15"/>
  <c r="G337" i="15"/>
  <c r="G335" i="15"/>
  <c r="G333" i="15"/>
  <c r="F332" i="15"/>
  <c r="C331" i="15"/>
  <c r="B330" i="15"/>
  <c r="C324" i="15"/>
  <c r="E324" i="15"/>
  <c r="H323" i="15"/>
  <c r="D322" i="15"/>
  <c r="B317" i="15"/>
  <c r="D317" i="15"/>
  <c r="H317" i="15"/>
  <c r="C315" i="15"/>
  <c r="F313" i="15"/>
  <c r="H313" i="15"/>
  <c r="B313" i="15"/>
  <c r="D313" i="15"/>
  <c r="E311" i="15"/>
  <c r="G303" i="15"/>
  <c r="E289" i="15"/>
  <c r="E285" i="15"/>
  <c r="B269" i="15"/>
  <c r="C269" i="15"/>
  <c r="D269" i="15"/>
  <c r="F269" i="15"/>
  <c r="G269" i="15"/>
  <c r="H269" i="15"/>
  <c r="C343" i="15"/>
  <c r="B342" i="15"/>
  <c r="D339" i="15"/>
  <c r="F339" i="15"/>
  <c r="H338" i="15"/>
  <c r="E337" i="15"/>
  <c r="F335" i="15"/>
  <c r="F333" i="15"/>
  <c r="D332" i="15"/>
  <c r="B331" i="15"/>
  <c r="B325" i="15"/>
  <c r="D325" i="15"/>
  <c r="H324" i="15"/>
  <c r="G323" i="15"/>
  <c r="B322" i="15"/>
  <c r="C311" i="15"/>
  <c r="C303" i="15"/>
  <c r="F297" i="15"/>
  <c r="H297" i="15"/>
  <c r="B297" i="15"/>
  <c r="C297" i="15"/>
  <c r="D297" i="15"/>
  <c r="F273" i="15"/>
  <c r="G273" i="15"/>
  <c r="H273" i="15"/>
  <c r="B273" i="15"/>
  <c r="C273" i="15"/>
  <c r="D273" i="15"/>
  <c r="E269" i="15"/>
  <c r="C314" i="15"/>
  <c r="B307" i="15"/>
  <c r="C306" i="15"/>
  <c r="B299" i="15"/>
  <c r="C298" i="15"/>
  <c r="F295" i="15"/>
  <c r="B291" i="15"/>
  <c r="C290" i="15"/>
  <c r="F287" i="15"/>
  <c r="B283" i="15"/>
  <c r="C282" i="15"/>
  <c r="F279" i="15"/>
  <c r="B275" i="15"/>
  <c r="C274" i="15"/>
  <c r="F271" i="15"/>
  <c r="B267" i="15"/>
  <c r="C266" i="15"/>
  <c r="F263" i="15"/>
  <c r="B259" i="15"/>
  <c r="C258" i="15"/>
  <c r="F255" i="15"/>
  <c r="F254" i="15"/>
  <c r="E252" i="15"/>
  <c r="C243" i="15"/>
  <c r="E243" i="15"/>
  <c r="F243" i="15"/>
  <c r="G243" i="15"/>
  <c r="H220" i="15"/>
  <c r="B220" i="15"/>
  <c r="D220" i="15"/>
  <c r="E220" i="15"/>
  <c r="F220" i="15"/>
  <c r="E295" i="15"/>
  <c r="E287" i="15"/>
  <c r="E279" i="15"/>
  <c r="E271" i="15"/>
  <c r="E263" i="15"/>
  <c r="E255" i="15"/>
  <c r="E254" i="15"/>
  <c r="D252" i="15"/>
  <c r="H236" i="15"/>
  <c r="B236" i="15"/>
  <c r="D236" i="15"/>
  <c r="E236" i="15"/>
  <c r="F236" i="15"/>
  <c r="B218" i="15"/>
  <c r="D218" i="15"/>
  <c r="F218" i="15"/>
  <c r="G218" i="15"/>
  <c r="H218" i="15"/>
  <c r="F214" i="15"/>
  <c r="H214" i="15"/>
  <c r="B214" i="15"/>
  <c r="C214" i="15"/>
  <c r="D214" i="15"/>
  <c r="B194" i="15"/>
  <c r="C194" i="15"/>
  <c r="D194" i="15"/>
  <c r="E194" i="15"/>
  <c r="F194" i="15"/>
  <c r="G194" i="15"/>
  <c r="H194" i="15"/>
  <c r="H307" i="15"/>
  <c r="H299" i="15"/>
  <c r="D295" i="15"/>
  <c r="H291" i="15"/>
  <c r="D287" i="15"/>
  <c r="H283" i="15"/>
  <c r="D279" i="15"/>
  <c r="H275" i="15"/>
  <c r="D271" i="15"/>
  <c r="H267" i="15"/>
  <c r="D263" i="15"/>
  <c r="H259" i="15"/>
  <c r="D255" i="15"/>
  <c r="C254" i="15"/>
  <c r="D243" i="15"/>
  <c r="G236" i="15"/>
  <c r="B234" i="15"/>
  <c r="D234" i="15"/>
  <c r="F234" i="15"/>
  <c r="G234" i="15"/>
  <c r="H234" i="15"/>
  <c r="C220" i="15"/>
  <c r="E218" i="15"/>
  <c r="G214" i="15"/>
  <c r="D250" i="15"/>
  <c r="H250" i="15"/>
  <c r="B244" i="15"/>
  <c r="D244" i="15"/>
  <c r="E244" i="15"/>
  <c r="F244" i="15"/>
  <c r="F230" i="15"/>
  <c r="H230" i="15"/>
  <c r="B230" i="15"/>
  <c r="C230" i="15"/>
  <c r="D230" i="15"/>
  <c r="H212" i="15"/>
  <c r="B212" i="15"/>
  <c r="D212" i="15"/>
  <c r="E212" i="15"/>
  <c r="F212" i="15"/>
  <c r="B186" i="15"/>
  <c r="C186" i="15"/>
  <c r="D186" i="15"/>
  <c r="E186" i="15"/>
  <c r="F186" i="15"/>
  <c r="G186" i="15"/>
  <c r="H186" i="15"/>
  <c r="E316" i="15"/>
  <c r="G314" i="15"/>
  <c r="E308" i="15"/>
  <c r="F307" i="15"/>
  <c r="G306" i="15"/>
  <c r="E300" i="15"/>
  <c r="F299" i="15"/>
  <c r="G298" i="15"/>
  <c r="B295" i="15"/>
  <c r="E292" i="15"/>
  <c r="F291" i="15"/>
  <c r="G290" i="15"/>
  <c r="B287" i="15"/>
  <c r="E284" i="15"/>
  <c r="F283" i="15"/>
  <c r="G282" i="15"/>
  <c r="B279" i="15"/>
  <c r="E276" i="15"/>
  <c r="F275" i="15"/>
  <c r="G274" i="15"/>
  <c r="B271" i="15"/>
  <c r="E268" i="15"/>
  <c r="F267" i="15"/>
  <c r="G266" i="15"/>
  <c r="B263" i="15"/>
  <c r="E260" i="15"/>
  <c r="F259" i="15"/>
  <c r="G258" i="15"/>
  <c r="C251" i="15"/>
  <c r="G251" i="15"/>
  <c r="G250" i="15"/>
  <c r="H244" i="15"/>
  <c r="C234" i="15"/>
  <c r="G230" i="15"/>
  <c r="G212" i="15"/>
  <c r="B210" i="15"/>
  <c r="D210" i="15"/>
  <c r="F210" i="15"/>
  <c r="G210" i="15"/>
  <c r="H210" i="15"/>
  <c r="B252" i="15"/>
  <c r="F252" i="15"/>
  <c r="F250" i="15"/>
  <c r="G244" i="15"/>
  <c r="D242" i="15"/>
  <c r="F242" i="15"/>
  <c r="G242" i="15"/>
  <c r="H242" i="15"/>
  <c r="E230" i="15"/>
  <c r="H228" i="15"/>
  <c r="B228" i="15"/>
  <c r="D228" i="15"/>
  <c r="E228" i="15"/>
  <c r="F228" i="15"/>
  <c r="C212" i="15"/>
  <c r="B202" i="15"/>
  <c r="C202" i="15"/>
  <c r="D202" i="15"/>
  <c r="E202" i="15"/>
  <c r="F202" i="15"/>
  <c r="G202" i="15"/>
  <c r="H202" i="15"/>
  <c r="B178" i="15"/>
  <c r="C178" i="15"/>
  <c r="D178" i="15"/>
  <c r="E178" i="15"/>
  <c r="F178" i="15"/>
  <c r="G178" i="15"/>
  <c r="H178" i="15"/>
  <c r="H255" i="15"/>
  <c r="H254" i="15"/>
  <c r="H252" i="15"/>
  <c r="E250" i="15"/>
  <c r="C244" i="15"/>
  <c r="E242" i="15"/>
  <c r="G228" i="15"/>
  <c r="B226" i="15"/>
  <c r="D226" i="15"/>
  <c r="F226" i="15"/>
  <c r="G226" i="15"/>
  <c r="H226" i="15"/>
  <c r="F222" i="15"/>
  <c r="H222" i="15"/>
  <c r="B222" i="15"/>
  <c r="C222" i="15"/>
  <c r="D222" i="15"/>
  <c r="B248" i="15"/>
  <c r="C247" i="15"/>
  <c r="E245" i="15"/>
  <c r="B240" i="15"/>
  <c r="C239" i="15"/>
  <c r="E237" i="15"/>
  <c r="G235" i="15"/>
  <c r="B232" i="15"/>
  <c r="C231" i="15"/>
  <c r="E229" i="15"/>
  <c r="G227" i="15"/>
  <c r="B224" i="15"/>
  <c r="C223" i="15"/>
  <c r="E221" i="15"/>
  <c r="G219" i="15"/>
  <c r="B216" i="15"/>
  <c r="C215" i="15"/>
  <c r="E213" i="15"/>
  <c r="G211" i="15"/>
  <c r="B208" i="15"/>
  <c r="C207" i="15"/>
  <c r="D206" i="15"/>
  <c r="E205" i="15"/>
  <c r="F204" i="15"/>
  <c r="G203" i="15"/>
  <c r="B200" i="15"/>
  <c r="C199" i="15"/>
  <c r="D198" i="15"/>
  <c r="E197" i="15"/>
  <c r="F196" i="15"/>
  <c r="G195" i="15"/>
  <c r="B192" i="15"/>
  <c r="C191" i="15"/>
  <c r="D190" i="15"/>
  <c r="E189" i="15"/>
  <c r="F188" i="15"/>
  <c r="G187" i="15"/>
  <c r="B184" i="15"/>
  <c r="C183" i="15"/>
  <c r="D182" i="15"/>
  <c r="E181" i="15"/>
  <c r="F180" i="15"/>
  <c r="G179" i="15"/>
  <c r="B176" i="15"/>
  <c r="C175" i="15"/>
  <c r="D174" i="15"/>
  <c r="D173" i="15"/>
  <c r="F168" i="15"/>
  <c r="F167" i="15"/>
  <c r="F166" i="15"/>
  <c r="H162" i="15"/>
  <c r="C162" i="15"/>
  <c r="F162" i="15"/>
  <c r="E158" i="15"/>
  <c r="G155" i="15"/>
  <c r="B155" i="15"/>
  <c r="E155" i="15"/>
  <c r="E154" i="15"/>
  <c r="D152" i="15"/>
  <c r="E149" i="15"/>
  <c r="H149" i="15"/>
  <c r="C149" i="15"/>
  <c r="F142" i="15"/>
  <c r="B247" i="15"/>
  <c r="B239" i="15"/>
  <c r="D237" i="15"/>
  <c r="F235" i="15"/>
  <c r="B231" i="15"/>
  <c r="D229" i="15"/>
  <c r="F227" i="15"/>
  <c r="B223" i="15"/>
  <c r="D221" i="15"/>
  <c r="F219" i="15"/>
  <c r="B215" i="15"/>
  <c r="D213" i="15"/>
  <c r="F211" i="15"/>
  <c r="B207" i="15"/>
  <c r="C206" i="15"/>
  <c r="D205" i="15"/>
  <c r="E204" i="15"/>
  <c r="F203" i="15"/>
  <c r="B199" i="15"/>
  <c r="C198" i="15"/>
  <c r="D197" i="15"/>
  <c r="E196" i="15"/>
  <c r="F195" i="15"/>
  <c r="H193" i="15"/>
  <c r="B191" i="15"/>
  <c r="C190" i="15"/>
  <c r="D189" i="15"/>
  <c r="E188" i="15"/>
  <c r="F187" i="15"/>
  <c r="H185" i="15"/>
  <c r="B183" i="15"/>
  <c r="C182" i="15"/>
  <c r="D181" i="15"/>
  <c r="E180" i="15"/>
  <c r="F179" i="15"/>
  <c r="B175" i="15"/>
  <c r="C174" i="15"/>
  <c r="C173" i="15"/>
  <c r="E168" i="15"/>
  <c r="E167" i="15"/>
  <c r="E166" i="15"/>
  <c r="D154" i="15"/>
  <c r="B136" i="15"/>
  <c r="C136" i="15"/>
  <c r="E136" i="15"/>
  <c r="G136" i="15"/>
  <c r="H136" i="15"/>
  <c r="B120" i="15"/>
  <c r="C120" i="15"/>
  <c r="D120" i="15"/>
  <c r="E120" i="15"/>
  <c r="F120" i="15"/>
  <c r="G120" i="15"/>
  <c r="H120" i="15"/>
  <c r="B10" i="15"/>
  <c r="C10" i="15"/>
  <c r="D10" i="15"/>
  <c r="E10" i="15"/>
  <c r="F10" i="15"/>
  <c r="G10" i="15"/>
  <c r="H10" i="15"/>
  <c r="E235" i="15"/>
  <c r="E227" i="15"/>
  <c r="H224" i="15"/>
  <c r="E219" i="15"/>
  <c r="H216" i="15"/>
  <c r="E211" i="15"/>
  <c r="G209" i="15"/>
  <c r="H208" i="15"/>
  <c r="B206" i="15"/>
  <c r="D204" i="15"/>
  <c r="E203" i="15"/>
  <c r="G201" i="15"/>
  <c r="H200" i="15"/>
  <c r="B198" i="15"/>
  <c r="D196" i="15"/>
  <c r="E195" i="15"/>
  <c r="G193" i="15"/>
  <c r="H192" i="15"/>
  <c r="B190" i="15"/>
  <c r="C189" i="15"/>
  <c r="D188" i="15"/>
  <c r="E187" i="15"/>
  <c r="G185" i="15"/>
  <c r="H184" i="15"/>
  <c r="B182" i="15"/>
  <c r="C181" i="15"/>
  <c r="D180" i="15"/>
  <c r="E179" i="15"/>
  <c r="G177" i="15"/>
  <c r="H176" i="15"/>
  <c r="B174" i="15"/>
  <c r="B173" i="15"/>
  <c r="D168" i="15"/>
  <c r="D167" i="15"/>
  <c r="G163" i="15"/>
  <c r="B163" i="15"/>
  <c r="E163" i="15"/>
  <c r="E162" i="15"/>
  <c r="F155" i="15"/>
  <c r="D150" i="15"/>
  <c r="G150" i="15"/>
  <c r="B150" i="15"/>
  <c r="F149" i="15"/>
  <c r="B144" i="15"/>
  <c r="C144" i="15"/>
  <c r="E144" i="15"/>
  <c r="H144" i="15"/>
  <c r="F136" i="15"/>
  <c r="C204" i="15"/>
  <c r="F164" i="15"/>
  <c r="D164" i="15"/>
  <c r="E157" i="15"/>
  <c r="H157" i="15"/>
  <c r="C157" i="15"/>
  <c r="H146" i="15"/>
  <c r="C146" i="15"/>
  <c r="F146" i="15"/>
  <c r="E141" i="15"/>
  <c r="F141" i="15"/>
  <c r="H141" i="15"/>
  <c r="B141" i="15"/>
  <c r="C141" i="15"/>
  <c r="D136" i="15"/>
  <c r="B112" i="15"/>
  <c r="C112" i="15"/>
  <c r="D112" i="15"/>
  <c r="E112" i="15"/>
  <c r="F112" i="15"/>
  <c r="G112" i="15"/>
  <c r="H112" i="15"/>
  <c r="C84" i="15"/>
  <c r="E84" i="15"/>
  <c r="B84" i="15"/>
  <c r="D84" i="15"/>
  <c r="F84" i="15"/>
  <c r="G84" i="15"/>
  <c r="H84" i="15"/>
  <c r="H206" i="15"/>
  <c r="B204" i="15"/>
  <c r="E201" i="15"/>
  <c r="F200" i="15"/>
  <c r="G199" i="15"/>
  <c r="H198" i="15"/>
  <c r="B196" i="15"/>
  <c r="E193" i="15"/>
  <c r="F192" i="15"/>
  <c r="G191" i="15"/>
  <c r="H190" i="15"/>
  <c r="B188" i="15"/>
  <c r="E185" i="15"/>
  <c r="F184" i="15"/>
  <c r="G183" i="15"/>
  <c r="H182" i="15"/>
  <c r="B180" i="15"/>
  <c r="E177" i="15"/>
  <c r="F176" i="15"/>
  <c r="G175" i="15"/>
  <c r="H174" i="15"/>
  <c r="E165" i="15"/>
  <c r="C165" i="15"/>
  <c r="H164" i="15"/>
  <c r="F163" i="15"/>
  <c r="B162" i="15"/>
  <c r="G157" i="15"/>
  <c r="C155" i="15"/>
  <c r="F150" i="15"/>
  <c r="B149" i="15"/>
  <c r="G146" i="15"/>
  <c r="F144" i="15"/>
  <c r="G141" i="15"/>
  <c r="G131" i="15"/>
  <c r="H131" i="15"/>
  <c r="B131" i="15"/>
  <c r="C131" i="15"/>
  <c r="D131" i="15"/>
  <c r="E131" i="15"/>
  <c r="B26" i="15"/>
  <c r="C26" i="15"/>
  <c r="D26" i="15"/>
  <c r="E26" i="15"/>
  <c r="F26" i="15"/>
  <c r="G26" i="15"/>
  <c r="H26" i="15"/>
  <c r="G198" i="15"/>
  <c r="G190" i="15"/>
  <c r="G182" i="15"/>
  <c r="G174" i="15"/>
  <c r="D166" i="15"/>
  <c r="B166" i="15"/>
  <c r="G164" i="15"/>
  <c r="D158" i="15"/>
  <c r="G158" i="15"/>
  <c r="B158" i="15"/>
  <c r="F157" i="15"/>
  <c r="B152" i="15"/>
  <c r="E152" i="15"/>
  <c r="H152" i="15"/>
  <c r="G147" i="15"/>
  <c r="B147" i="15"/>
  <c r="E147" i="15"/>
  <c r="E146" i="15"/>
  <c r="D141" i="15"/>
  <c r="B104" i="15"/>
  <c r="C104" i="15"/>
  <c r="D104" i="15"/>
  <c r="E104" i="15"/>
  <c r="F104" i="15"/>
  <c r="G104" i="15"/>
  <c r="H104" i="15"/>
  <c r="H168" i="15"/>
  <c r="H167" i="15"/>
  <c r="H166" i="15"/>
  <c r="E164" i="15"/>
  <c r="H158" i="15"/>
  <c r="D157" i="15"/>
  <c r="H154" i="15"/>
  <c r="C154" i="15"/>
  <c r="F154" i="15"/>
  <c r="D146" i="15"/>
  <c r="D142" i="15"/>
  <c r="E142" i="15"/>
  <c r="G142" i="15"/>
  <c r="B142" i="15"/>
  <c r="G139" i="15"/>
  <c r="H139" i="15"/>
  <c r="B139" i="15"/>
  <c r="D139" i="15"/>
  <c r="E139" i="15"/>
  <c r="B128" i="15"/>
  <c r="C128" i="15"/>
  <c r="D128" i="15"/>
  <c r="E128" i="15"/>
  <c r="F128" i="15"/>
  <c r="G128" i="15"/>
  <c r="H128" i="15"/>
  <c r="C65" i="15"/>
  <c r="D65" i="15"/>
  <c r="E65" i="15"/>
  <c r="F65" i="15"/>
  <c r="H65" i="15"/>
  <c r="B65" i="15"/>
  <c r="G65" i="15"/>
  <c r="D156" i="15"/>
  <c r="D148" i="15"/>
  <c r="D140" i="15"/>
  <c r="F138" i="15"/>
  <c r="B134" i="15"/>
  <c r="C133" i="15"/>
  <c r="D132" i="15"/>
  <c r="F130" i="15"/>
  <c r="B126" i="15"/>
  <c r="C125" i="15"/>
  <c r="D124" i="15"/>
  <c r="E123" i="15"/>
  <c r="F122" i="15"/>
  <c r="B118" i="15"/>
  <c r="C117" i="15"/>
  <c r="D116" i="15"/>
  <c r="E115" i="15"/>
  <c r="F114" i="15"/>
  <c r="B110" i="15"/>
  <c r="C109" i="15"/>
  <c r="D108" i="15"/>
  <c r="E107" i="15"/>
  <c r="F106" i="15"/>
  <c r="B102" i="15"/>
  <c r="C101" i="15"/>
  <c r="D100" i="15"/>
  <c r="D99" i="15"/>
  <c r="D98" i="15"/>
  <c r="D97" i="15"/>
  <c r="F95" i="15"/>
  <c r="B85" i="15"/>
  <c r="D85" i="15"/>
  <c r="D82" i="15"/>
  <c r="C81" i="15"/>
  <c r="E47" i="15"/>
  <c r="F47" i="15"/>
  <c r="G47" i="15"/>
  <c r="H47" i="15"/>
  <c r="B47" i="15"/>
  <c r="B133" i="15"/>
  <c r="B125" i="15"/>
  <c r="D123" i="15"/>
  <c r="B117" i="15"/>
  <c r="D115" i="15"/>
  <c r="E114" i="15"/>
  <c r="B109" i="15"/>
  <c r="D107" i="15"/>
  <c r="E106" i="15"/>
  <c r="B101" i="15"/>
  <c r="C99" i="15"/>
  <c r="C98" i="15"/>
  <c r="E95" i="15"/>
  <c r="F89" i="15"/>
  <c r="H89" i="15"/>
  <c r="H87" i="15"/>
  <c r="B87" i="15"/>
  <c r="H85" i="15"/>
  <c r="C73" i="15"/>
  <c r="D73" i="15"/>
  <c r="E73" i="15"/>
  <c r="F73" i="15"/>
  <c r="H73" i="15"/>
  <c r="B58" i="15"/>
  <c r="C58" i="15"/>
  <c r="D58" i="15"/>
  <c r="E58" i="15"/>
  <c r="G58" i="15"/>
  <c r="D47" i="15"/>
  <c r="C41" i="15"/>
  <c r="D41" i="15"/>
  <c r="E41" i="15"/>
  <c r="F41" i="15"/>
  <c r="H41" i="15"/>
  <c r="C123" i="15"/>
  <c r="C115" i="15"/>
  <c r="C107" i="15"/>
  <c r="B99" i="15"/>
  <c r="E90" i="15"/>
  <c r="G90" i="15"/>
  <c r="G89" i="15"/>
  <c r="B76" i="15"/>
  <c r="C76" i="15"/>
  <c r="E76" i="15"/>
  <c r="E55" i="15"/>
  <c r="F55" i="15"/>
  <c r="G55" i="15"/>
  <c r="H55" i="15"/>
  <c r="B55" i="15"/>
  <c r="C47" i="15"/>
  <c r="G41" i="15"/>
  <c r="B34" i="15"/>
  <c r="C34" i="15"/>
  <c r="D34" i="15"/>
  <c r="E34" i="15"/>
  <c r="G34" i="15"/>
  <c r="C25" i="15"/>
  <c r="D25" i="15"/>
  <c r="E25" i="15"/>
  <c r="F25" i="15"/>
  <c r="G25" i="15"/>
  <c r="H25" i="15"/>
  <c r="C9" i="15"/>
  <c r="D9" i="15"/>
  <c r="E9" i="15"/>
  <c r="F9" i="15"/>
  <c r="G9" i="15"/>
  <c r="H9" i="15"/>
  <c r="F151" i="15"/>
  <c r="F143" i="15"/>
  <c r="C138" i="15"/>
  <c r="F135" i="15"/>
  <c r="G134" i="15"/>
  <c r="H133" i="15"/>
  <c r="C130" i="15"/>
  <c r="F127" i="15"/>
  <c r="G126" i="15"/>
  <c r="H125" i="15"/>
  <c r="B123" i="15"/>
  <c r="C122" i="15"/>
  <c r="F119" i="15"/>
  <c r="G118" i="15"/>
  <c r="H117" i="15"/>
  <c r="B115" i="15"/>
  <c r="C114" i="15"/>
  <c r="F111" i="15"/>
  <c r="G110" i="15"/>
  <c r="H109" i="15"/>
  <c r="B107" i="15"/>
  <c r="C106" i="15"/>
  <c r="F103" i="15"/>
  <c r="G102" i="15"/>
  <c r="H101" i="15"/>
  <c r="C95" i="15"/>
  <c r="D91" i="15"/>
  <c r="F91" i="15"/>
  <c r="H90" i="15"/>
  <c r="E89" i="15"/>
  <c r="F87" i="15"/>
  <c r="F85" i="15"/>
  <c r="H76" i="15"/>
  <c r="B73" i="15"/>
  <c r="B66" i="15"/>
  <c r="C66" i="15"/>
  <c r="D66" i="15"/>
  <c r="E66" i="15"/>
  <c r="G66" i="15"/>
  <c r="F58" i="15"/>
  <c r="D55" i="15"/>
  <c r="C49" i="15"/>
  <c r="D49" i="15"/>
  <c r="E49" i="15"/>
  <c r="F49" i="15"/>
  <c r="H49" i="15"/>
  <c r="B41" i="15"/>
  <c r="H34" i="15"/>
  <c r="B25" i="15"/>
  <c r="B18" i="15"/>
  <c r="C18" i="15"/>
  <c r="D18" i="15"/>
  <c r="E18" i="15"/>
  <c r="F18" i="15"/>
  <c r="G18" i="15"/>
  <c r="B9" i="15"/>
  <c r="C92" i="15"/>
  <c r="E92" i="15"/>
  <c r="F90" i="15"/>
  <c r="D89" i="15"/>
  <c r="E87" i="15"/>
  <c r="E85" i="15"/>
  <c r="F81" i="15"/>
  <c r="H81" i="15"/>
  <c r="H79" i="15"/>
  <c r="B79" i="15"/>
  <c r="G76" i="15"/>
  <c r="H66" i="15"/>
  <c r="E63" i="15"/>
  <c r="F63" i="15"/>
  <c r="G63" i="15"/>
  <c r="H63" i="15"/>
  <c r="B63" i="15"/>
  <c r="C55" i="15"/>
  <c r="G49" i="15"/>
  <c r="F34" i="15"/>
  <c r="H18" i="15"/>
  <c r="E134" i="15"/>
  <c r="F133" i="15"/>
  <c r="E126" i="15"/>
  <c r="F125" i="15"/>
  <c r="H123" i="15"/>
  <c r="E118" i="15"/>
  <c r="F117" i="15"/>
  <c r="H115" i="15"/>
  <c r="E110" i="15"/>
  <c r="F109" i="15"/>
  <c r="H107" i="15"/>
  <c r="E102" i="15"/>
  <c r="F101" i="15"/>
  <c r="H99" i="15"/>
  <c r="H98" i="15"/>
  <c r="B93" i="15"/>
  <c r="D93" i="15"/>
  <c r="H92" i="15"/>
  <c r="D90" i="15"/>
  <c r="C89" i="15"/>
  <c r="D87" i="15"/>
  <c r="C85" i="15"/>
  <c r="E82" i="15"/>
  <c r="G82" i="15"/>
  <c r="G81" i="15"/>
  <c r="F76" i="15"/>
  <c r="B74" i="15"/>
  <c r="C74" i="15"/>
  <c r="D74" i="15"/>
  <c r="E74" i="15"/>
  <c r="G74" i="15"/>
  <c r="C57" i="15"/>
  <c r="D57" i="15"/>
  <c r="E57" i="15"/>
  <c r="F57" i="15"/>
  <c r="H57" i="15"/>
  <c r="B42" i="15"/>
  <c r="C42" i="15"/>
  <c r="D42" i="15"/>
  <c r="E42" i="15"/>
  <c r="G42" i="15"/>
  <c r="E39" i="15"/>
  <c r="F39" i="15"/>
  <c r="G39" i="15"/>
  <c r="H39" i="15"/>
  <c r="B39" i="15"/>
  <c r="G99" i="15"/>
  <c r="F98" i="15"/>
  <c r="F97" i="15"/>
  <c r="H95" i="15"/>
  <c r="H93" i="15"/>
  <c r="G92" i="15"/>
  <c r="E91" i="15"/>
  <c r="C90" i="15"/>
  <c r="B89" i="15"/>
  <c r="C87" i="15"/>
  <c r="D83" i="15"/>
  <c r="F83" i="15"/>
  <c r="H82" i="15"/>
  <c r="E81" i="15"/>
  <c r="F79" i="15"/>
  <c r="D76" i="15"/>
  <c r="H74" i="15"/>
  <c r="E71" i="15"/>
  <c r="F71" i="15"/>
  <c r="G71" i="15"/>
  <c r="H71" i="15"/>
  <c r="B71" i="15"/>
  <c r="C63" i="15"/>
  <c r="G57" i="15"/>
  <c r="H42" i="15"/>
  <c r="D39" i="15"/>
  <c r="C33" i="15"/>
  <c r="D33" i="15"/>
  <c r="E33" i="15"/>
  <c r="F33" i="15"/>
  <c r="H33" i="15"/>
  <c r="C17" i="15"/>
  <c r="D17" i="15"/>
  <c r="E17" i="15"/>
  <c r="F17" i="15"/>
  <c r="G17" i="15"/>
  <c r="H17" i="15"/>
  <c r="D77" i="15"/>
  <c r="F75" i="15"/>
  <c r="D69" i="15"/>
  <c r="E68" i="15"/>
  <c r="F67" i="15"/>
  <c r="D61" i="15"/>
  <c r="E60" i="15"/>
  <c r="F59" i="15"/>
  <c r="D53" i="15"/>
  <c r="E52" i="15"/>
  <c r="F51" i="15"/>
  <c r="D45" i="15"/>
  <c r="E44" i="15"/>
  <c r="F43" i="15"/>
  <c r="D37" i="15"/>
  <c r="E36" i="15"/>
  <c r="F35" i="15"/>
  <c r="B31" i="15"/>
  <c r="D29" i="15"/>
  <c r="E28" i="15"/>
  <c r="F27" i="15"/>
  <c r="B23" i="15"/>
  <c r="D21" i="15"/>
  <c r="E20" i="15"/>
  <c r="F19" i="15"/>
  <c r="B15" i="15"/>
  <c r="D13" i="15"/>
  <c r="E12" i="15"/>
  <c r="F11" i="15"/>
  <c r="B7" i="15"/>
  <c r="C6" i="15"/>
  <c r="D5" i="15"/>
  <c r="E4" i="15"/>
  <c r="F3" i="15"/>
  <c r="C5" i="15"/>
  <c r="D4" i="15"/>
  <c r="E3" i="15"/>
  <c r="D75" i="15"/>
  <c r="C68" i="15"/>
  <c r="D67" i="15"/>
  <c r="C60" i="15"/>
  <c r="D59" i="15"/>
  <c r="C52" i="15"/>
  <c r="D51" i="15"/>
  <c r="C44" i="15"/>
  <c r="D43" i="15"/>
  <c r="C36" i="15"/>
  <c r="D35" i="15"/>
  <c r="H31" i="15"/>
  <c r="C28" i="15"/>
  <c r="D27" i="15"/>
  <c r="H23" i="15"/>
  <c r="C20" i="15"/>
  <c r="D19" i="15"/>
  <c r="H15" i="15"/>
  <c r="C12" i="15"/>
  <c r="D11" i="15"/>
  <c r="H7" i="15"/>
  <c r="C4" i="15"/>
  <c r="D3" i="15"/>
  <c r="C75" i="15"/>
  <c r="B68" i="15"/>
  <c r="C67" i="15"/>
  <c r="B60" i="15"/>
  <c r="C59" i="15"/>
  <c r="B52" i="15"/>
  <c r="C51" i="15"/>
  <c r="B44" i="15"/>
  <c r="C43" i="15"/>
  <c r="B36" i="15"/>
  <c r="C35" i="15"/>
  <c r="G31" i="15"/>
  <c r="B28" i="15"/>
  <c r="C27" i="15"/>
  <c r="G23" i="15"/>
  <c r="B20" i="15"/>
  <c r="C19" i="15"/>
  <c r="G15" i="15"/>
  <c r="B12" i="15"/>
  <c r="C11" i="15"/>
  <c r="G7" i="15"/>
  <c r="B4" i="15"/>
  <c r="C3" i="15"/>
  <c r="F31" i="15"/>
  <c r="F23" i="15"/>
  <c r="F15" i="15"/>
  <c r="F7" i="15"/>
  <c r="C540" i="3"/>
  <c r="A537" i="15" s="1"/>
  <c r="C539" i="3"/>
  <c r="A536" i="15" s="1"/>
  <c r="C132" i="3"/>
  <c r="A129" i="15" s="1"/>
  <c r="C131" i="3"/>
  <c r="A128" i="15" s="1"/>
  <c r="C133" i="3"/>
  <c r="A130" i="15" s="1"/>
  <c r="C130" i="3"/>
  <c r="A127" i="15" s="1"/>
  <c r="C59" i="3"/>
  <c r="A56" i="15" s="1"/>
  <c r="C62" i="3" l="1"/>
  <c r="A59" i="15" s="1"/>
  <c r="C31" i="3"/>
  <c r="A28" i="15" s="1"/>
  <c r="C92" i="3"/>
  <c r="A89" i="15" s="1"/>
  <c r="C79" i="3"/>
  <c r="A76" i="15" s="1"/>
  <c r="C67" i="3"/>
  <c r="A64" i="15" s="1"/>
  <c r="C43" i="3"/>
  <c r="A40" i="15" s="1"/>
  <c r="C39" i="3"/>
  <c r="A36" i="15" s="1"/>
  <c r="C177" i="3"/>
  <c r="A174" i="15" s="1"/>
  <c r="C204" i="3"/>
  <c r="A201" i="15" s="1"/>
  <c r="C205" i="3"/>
  <c r="A202" i="15" s="1"/>
  <c r="C206" i="3"/>
  <c r="A203" i="15" s="1"/>
  <c r="C203" i="3"/>
  <c r="A200" i="15" s="1"/>
  <c r="C207" i="3"/>
  <c r="A204" i="15" s="1"/>
  <c r="C197" i="3"/>
  <c r="A194" i="15" s="1"/>
  <c r="C198" i="3"/>
  <c r="A195" i="15" s="1"/>
  <c r="C199" i="3"/>
  <c r="A196" i="15" s="1"/>
  <c r="C200" i="3"/>
  <c r="A197" i="15" s="1"/>
  <c r="C201" i="3"/>
  <c r="A198" i="15" s="1"/>
  <c r="C183" i="3"/>
  <c r="A180" i="15" s="1"/>
  <c r="C184" i="3"/>
  <c r="A181" i="15" s="1"/>
  <c r="C185" i="3"/>
  <c r="A182" i="15" s="1"/>
  <c r="C186" i="3"/>
  <c r="A183" i="15" s="1"/>
  <c r="C187" i="3"/>
  <c r="A184" i="15" s="1"/>
  <c r="C188" i="3"/>
  <c r="A185" i="15" s="1"/>
  <c r="C189" i="3"/>
  <c r="A186" i="15" s="1"/>
  <c r="C190" i="3"/>
  <c r="A187" i="15" s="1"/>
  <c r="C374" i="3"/>
  <c r="A371" i="15" s="1"/>
  <c r="J2" i="15" l="1"/>
  <c r="H2" i="15" s="1"/>
  <c r="E2" i="14"/>
  <c r="B2" i="14"/>
  <c r="M186" i="3" l="1"/>
  <c r="C710" i="3"/>
  <c r="A707" i="15" s="1"/>
  <c r="C711" i="3"/>
  <c r="A708" i="15" s="1"/>
  <c r="C712" i="3"/>
  <c r="A709" i="15" s="1"/>
  <c r="C713" i="3"/>
  <c r="A710" i="15" s="1"/>
  <c r="C714" i="3"/>
  <c r="A711" i="15" s="1"/>
  <c r="C715" i="3"/>
  <c r="A712" i="15" s="1"/>
  <c r="C716" i="3"/>
  <c r="A713" i="15" s="1"/>
  <c r="C717" i="3"/>
  <c r="A714" i="15" s="1"/>
  <c r="C718" i="3"/>
  <c r="A715" i="15" s="1"/>
  <c r="C719" i="3"/>
  <c r="A716" i="15" s="1"/>
  <c r="C720" i="3"/>
  <c r="A717" i="15" s="1"/>
  <c r="C721" i="3"/>
  <c r="A718" i="15" s="1"/>
  <c r="C722" i="3"/>
  <c r="A719" i="15" s="1"/>
  <c r="C723" i="3"/>
  <c r="A720" i="15" s="1"/>
  <c r="C724" i="3"/>
  <c r="A721" i="15" s="1"/>
  <c r="C725" i="3"/>
  <c r="A722" i="15" s="1"/>
  <c r="C726" i="3"/>
  <c r="A723" i="15" s="1"/>
  <c r="C727" i="3"/>
  <c r="A724" i="15" s="1"/>
  <c r="C728" i="3"/>
  <c r="A725" i="15" s="1"/>
  <c r="C729" i="3"/>
  <c r="A726" i="15" s="1"/>
  <c r="C730" i="3"/>
  <c r="A727" i="15" s="1"/>
  <c r="C731" i="3"/>
  <c r="A728" i="15" s="1"/>
  <c r="C732" i="3"/>
  <c r="A729" i="15" s="1"/>
  <c r="C733" i="3"/>
  <c r="A730" i="15" s="1"/>
  <c r="C734" i="3"/>
  <c r="A731" i="15" s="1"/>
  <c r="C741" i="3"/>
  <c r="A738" i="15" s="1"/>
  <c r="C742" i="3"/>
  <c r="A739" i="15" s="1"/>
  <c r="C736" i="3"/>
  <c r="A733" i="15" s="1"/>
  <c r="C737" i="3"/>
  <c r="A734" i="15" s="1"/>
  <c r="C738" i="3"/>
  <c r="A735" i="15" s="1"/>
  <c r="C739" i="3"/>
  <c r="A736" i="15" s="1"/>
  <c r="C740" i="3"/>
  <c r="A737" i="15" s="1"/>
  <c r="C701" i="3"/>
  <c r="A698" i="15" s="1"/>
  <c r="C702" i="3"/>
  <c r="A699" i="15" s="1"/>
  <c r="C703" i="3"/>
  <c r="A700" i="15" s="1"/>
  <c r="C704" i="3"/>
  <c r="A701" i="15" s="1"/>
  <c r="C705" i="3"/>
  <c r="A702" i="15" s="1"/>
  <c r="C706" i="3"/>
  <c r="A703" i="15" s="1"/>
  <c r="C707" i="3"/>
  <c r="A704" i="15" s="1"/>
  <c r="C708" i="3"/>
  <c r="A705" i="15" s="1"/>
  <c r="C709" i="3"/>
  <c r="A706" i="15" s="1"/>
  <c r="C735" i="3"/>
  <c r="A732" i="15" s="1"/>
  <c r="C692" i="3"/>
  <c r="A689" i="15" s="1"/>
  <c r="C693" i="3"/>
  <c r="A690" i="15" s="1"/>
  <c r="C694" i="3"/>
  <c r="A691" i="15" s="1"/>
  <c r="C695" i="3"/>
  <c r="A692" i="15" s="1"/>
  <c r="C696" i="3"/>
  <c r="A693" i="15" s="1"/>
  <c r="C697" i="3"/>
  <c r="A694" i="15" s="1"/>
  <c r="C698" i="3"/>
  <c r="A695" i="15" s="1"/>
  <c r="C699" i="3"/>
  <c r="A696" i="15" s="1"/>
  <c r="C700" i="3"/>
  <c r="A697" i="15" s="1"/>
  <c r="C12" i="3"/>
  <c r="A9" i="15" s="1"/>
  <c r="C268" i="3"/>
  <c r="A265" i="15" s="1"/>
  <c r="C217" i="3"/>
  <c r="A214" i="15" s="1"/>
  <c r="C216" i="3"/>
  <c r="A213" i="15" s="1"/>
  <c r="C214" i="3"/>
  <c r="A211" i="15" s="1"/>
  <c r="F2" i="14"/>
  <c r="C2" i="14"/>
  <c r="A2" i="14"/>
  <c r="B2" i="15"/>
  <c r="C108" i="3"/>
  <c r="A105" i="15" s="1"/>
  <c r="C7" i="3"/>
  <c r="C8" i="3"/>
  <c r="A5" i="15" s="1"/>
  <c r="C9" i="3"/>
  <c r="A6" i="15" s="1"/>
  <c r="C10" i="3"/>
  <c r="A7" i="15" s="1"/>
  <c r="C11" i="3"/>
  <c r="A8" i="15" s="1"/>
  <c r="C13" i="3"/>
  <c r="A10" i="15" s="1"/>
  <c r="C14" i="3"/>
  <c r="A11" i="15" s="1"/>
  <c r="C15" i="3"/>
  <c r="A12" i="15" s="1"/>
  <c r="C16" i="3"/>
  <c r="A13" i="15" s="1"/>
  <c r="C17" i="3"/>
  <c r="A14" i="15" s="1"/>
  <c r="C18" i="3"/>
  <c r="A15" i="15" s="1"/>
  <c r="C19" i="3"/>
  <c r="A16" i="15" s="1"/>
  <c r="C20" i="3"/>
  <c r="A17" i="15" s="1"/>
  <c r="C21" i="3"/>
  <c r="A18" i="15" s="1"/>
  <c r="C22" i="3"/>
  <c r="A19" i="15" s="1"/>
  <c r="C23" i="3"/>
  <c r="A20" i="15" s="1"/>
  <c r="C24" i="3"/>
  <c r="A21" i="15" s="1"/>
  <c r="C25" i="3"/>
  <c r="A22" i="15" s="1"/>
  <c r="C26" i="3"/>
  <c r="A23" i="15" s="1"/>
  <c r="C27" i="3"/>
  <c r="A24" i="15" s="1"/>
  <c r="C28" i="3"/>
  <c r="A25" i="15" s="1"/>
  <c r="C29" i="3"/>
  <c r="A26" i="15" s="1"/>
  <c r="C30" i="3"/>
  <c r="A27" i="15" s="1"/>
  <c r="C32" i="3"/>
  <c r="A29" i="15" s="1"/>
  <c r="C33" i="3"/>
  <c r="A30" i="15" s="1"/>
  <c r="C34" i="3"/>
  <c r="A31" i="15" s="1"/>
  <c r="C35" i="3"/>
  <c r="A32" i="15" s="1"/>
  <c r="C36" i="3"/>
  <c r="A33" i="15" s="1"/>
  <c r="C37" i="3"/>
  <c r="A34" i="15" s="1"/>
  <c r="C40" i="3"/>
  <c r="A37" i="15" s="1"/>
  <c r="C41" i="3"/>
  <c r="A38" i="15" s="1"/>
  <c r="C42" i="3"/>
  <c r="A39" i="15" s="1"/>
  <c r="C44" i="3"/>
  <c r="A41" i="15" s="1"/>
  <c r="C45" i="3"/>
  <c r="A42" i="15" s="1"/>
  <c r="C46" i="3"/>
  <c r="A43" i="15" s="1"/>
  <c r="C38" i="3"/>
  <c r="A35" i="15" s="1"/>
  <c r="C47" i="3"/>
  <c r="A44" i="15" s="1"/>
  <c r="C48" i="3"/>
  <c r="A45" i="15" s="1"/>
  <c r="C50" i="3"/>
  <c r="A47" i="15" s="1"/>
  <c r="C49" i="3"/>
  <c r="A46" i="15" s="1"/>
  <c r="C51" i="3"/>
  <c r="A48" i="15" s="1"/>
  <c r="C52" i="3"/>
  <c r="A49" i="15" s="1"/>
  <c r="C53" i="3"/>
  <c r="A50" i="15" s="1"/>
  <c r="C54" i="3"/>
  <c r="A51" i="15" s="1"/>
  <c r="C55" i="3"/>
  <c r="A52" i="15" s="1"/>
  <c r="C56" i="3"/>
  <c r="A53" i="15" s="1"/>
  <c r="C57" i="3"/>
  <c r="A54" i="15" s="1"/>
  <c r="C58" i="3"/>
  <c r="A55" i="15" s="1"/>
  <c r="C60" i="3"/>
  <c r="A57" i="15" s="1"/>
  <c r="C63" i="3"/>
  <c r="A60" i="15" s="1"/>
  <c r="C64" i="3"/>
  <c r="A61" i="15" s="1"/>
  <c r="C61" i="3"/>
  <c r="A58" i="15" s="1"/>
  <c r="C65" i="3"/>
  <c r="A62" i="15" s="1"/>
  <c r="C68" i="3"/>
  <c r="A65" i="15" s="1"/>
  <c r="C69" i="3"/>
  <c r="A66" i="15" s="1"/>
  <c r="C70" i="3"/>
  <c r="A67" i="15" s="1"/>
  <c r="C66" i="3"/>
  <c r="A63" i="15" s="1"/>
  <c r="C71" i="3"/>
  <c r="A68" i="15" s="1"/>
  <c r="C72" i="3"/>
  <c r="A69" i="15" s="1"/>
  <c r="C73" i="3"/>
  <c r="A70" i="15" s="1"/>
  <c r="C74" i="3"/>
  <c r="A71" i="15" s="1"/>
  <c r="C75" i="3"/>
  <c r="A72" i="15" s="1"/>
  <c r="C76" i="3"/>
  <c r="A73" i="15" s="1"/>
  <c r="C77" i="3"/>
  <c r="A74" i="15" s="1"/>
  <c r="C80" i="3"/>
  <c r="A77" i="15" s="1"/>
  <c r="C81" i="3"/>
  <c r="A78" i="15" s="1"/>
  <c r="C82" i="3"/>
  <c r="A79" i="15" s="1"/>
  <c r="C78" i="3"/>
  <c r="A75" i="15" s="1"/>
  <c r="C83" i="3"/>
  <c r="A80" i="15" s="1"/>
  <c r="C84" i="3"/>
  <c r="A81" i="15" s="1"/>
  <c r="C85" i="3"/>
  <c r="A82" i="15" s="1"/>
  <c r="C86" i="3"/>
  <c r="A83" i="15" s="1"/>
  <c r="C87" i="3"/>
  <c r="A84" i="15" s="1"/>
  <c r="C88" i="3"/>
  <c r="A85" i="15" s="1"/>
  <c r="C89" i="3"/>
  <c r="A86" i="15" s="1"/>
  <c r="C90" i="3"/>
  <c r="A87" i="15" s="1"/>
  <c r="C91" i="3"/>
  <c r="A88" i="15" s="1"/>
  <c r="C93" i="3"/>
  <c r="A90" i="15" s="1"/>
  <c r="C94" i="3"/>
  <c r="A91" i="15" s="1"/>
  <c r="C95" i="3"/>
  <c r="A92" i="15" s="1"/>
  <c r="C96" i="3"/>
  <c r="A93" i="15" s="1"/>
  <c r="C97" i="3"/>
  <c r="A94" i="15" s="1"/>
  <c r="C98" i="3"/>
  <c r="A95" i="15" s="1"/>
  <c r="C99" i="3"/>
  <c r="A96" i="15" s="1"/>
  <c r="C100" i="3"/>
  <c r="A97" i="15" s="1"/>
  <c r="C101" i="3"/>
  <c r="A98" i="15" s="1"/>
  <c r="C102" i="3"/>
  <c r="A99" i="15" s="1"/>
  <c r="C103" i="3"/>
  <c r="A100" i="15" s="1"/>
  <c r="C104" i="3"/>
  <c r="C105" i="3"/>
  <c r="A102" i="15" s="1"/>
  <c r="C106" i="3"/>
  <c r="A103" i="15" s="1"/>
  <c r="C107" i="3"/>
  <c r="A104" i="15" s="1"/>
  <c r="C109" i="3"/>
  <c r="A106" i="15" s="1"/>
  <c r="C110" i="3"/>
  <c r="A107" i="15" s="1"/>
  <c r="C111" i="3"/>
  <c r="A108" i="15" s="1"/>
  <c r="C112" i="3"/>
  <c r="A109" i="15" s="1"/>
  <c r="C113" i="3"/>
  <c r="A110" i="15" s="1"/>
  <c r="C114" i="3"/>
  <c r="A111" i="15" s="1"/>
  <c r="C115" i="3"/>
  <c r="A112" i="15" s="1"/>
  <c r="C116" i="3"/>
  <c r="A113" i="15" s="1"/>
  <c r="C117" i="3"/>
  <c r="A114" i="15" s="1"/>
  <c r="C118" i="3"/>
  <c r="A115" i="15" s="1"/>
  <c r="C120" i="3"/>
  <c r="A117" i="15" s="1"/>
  <c r="C121" i="3"/>
  <c r="A118" i="15" s="1"/>
  <c r="C119" i="3"/>
  <c r="A116" i="15" s="1"/>
  <c r="C122" i="3"/>
  <c r="A119" i="15" s="1"/>
  <c r="C123" i="3"/>
  <c r="A120" i="15" s="1"/>
  <c r="C124" i="3"/>
  <c r="A121" i="15" s="1"/>
  <c r="C126" i="3"/>
  <c r="A123" i="15" s="1"/>
  <c r="C125" i="3"/>
  <c r="A122" i="15" s="1"/>
  <c r="C127" i="3"/>
  <c r="A124" i="15" s="1"/>
  <c r="C128" i="3"/>
  <c r="A125" i="15" s="1"/>
  <c r="C129" i="3"/>
  <c r="A126" i="15" s="1"/>
  <c r="C134" i="3"/>
  <c r="A131" i="15" s="1"/>
  <c r="C135" i="3"/>
  <c r="A132" i="15" s="1"/>
  <c r="C136" i="3"/>
  <c r="A133" i="15" s="1"/>
  <c r="C137" i="3"/>
  <c r="A134" i="15" s="1"/>
  <c r="C138" i="3"/>
  <c r="A135" i="15" s="1"/>
  <c r="C139" i="3"/>
  <c r="A136" i="15" s="1"/>
  <c r="C140" i="3"/>
  <c r="A137" i="15" s="1"/>
  <c r="C141" i="3"/>
  <c r="A138" i="15" s="1"/>
  <c r="C142" i="3"/>
  <c r="A139" i="15" s="1"/>
  <c r="C143" i="3"/>
  <c r="A140" i="15" s="1"/>
  <c r="C144" i="3"/>
  <c r="A141" i="15" s="1"/>
  <c r="C145" i="3"/>
  <c r="A142" i="15" s="1"/>
  <c r="C146" i="3"/>
  <c r="A143" i="15" s="1"/>
  <c r="C147" i="3"/>
  <c r="A144" i="15" s="1"/>
  <c r="C148" i="3"/>
  <c r="A145" i="15" s="1"/>
  <c r="C149" i="3"/>
  <c r="A146" i="15" s="1"/>
  <c r="C150" i="3"/>
  <c r="A147" i="15" s="1"/>
  <c r="C151" i="3"/>
  <c r="A148" i="15" s="1"/>
  <c r="C152" i="3"/>
  <c r="A149" i="15" s="1"/>
  <c r="C153" i="3"/>
  <c r="A150" i="15" s="1"/>
  <c r="C154" i="3"/>
  <c r="A151" i="15" s="1"/>
  <c r="C155" i="3"/>
  <c r="A152" i="15" s="1"/>
  <c r="C156" i="3"/>
  <c r="A153" i="15" s="1"/>
  <c r="C157" i="3"/>
  <c r="A154" i="15" s="1"/>
  <c r="C158" i="3"/>
  <c r="A155" i="15" s="1"/>
  <c r="C159" i="3"/>
  <c r="A156" i="15" s="1"/>
  <c r="C160" i="3"/>
  <c r="A157" i="15" s="1"/>
  <c r="C161" i="3"/>
  <c r="A158" i="15" s="1"/>
  <c r="C162" i="3"/>
  <c r="A159" i="15" s="1"/>
  <c r="C163" i="3"/>
  <c r="A160" i="15" s="1"/>
  <c r="C164" i="3"/>
  <c r="A161" i="15" s="1"/>
  <c r="C165" i="3"/>
  <c r="A162" i="15" s="1"/>
  <c r="C166" i="3"/>
  <c r="A163" i="15" s="1"/>
  <c r="C167" i="3"/>
  <c r="A164" i="15" s="1"/>
  <c r="C168" i="3"/>
  <c r="A165" i="15" s="1"/>
  <c r="C169" i="3"/>
  <c r="A166" i="15" s="1"/>
  <c r="C170" i="3"/>
  <c r="A167" i="15" s="1"/>
  <c r="C171" i="3"/>
  <c r="A168" i="15" s="1"/>
  <c r="C172" i="3"/>
  <c r="A169" i="15" s="1"/>
  <c r="C173" i="3"/>
  <c r="A170" i="15" s="1"/>
  <c r="C174" i="3"/>
  <c r="A171" i="15" s="1"/>
  <c r="C175" i="3"/>
  <c r="A172" i="15" s="1"/>
  <c r="C176" i="3"/>
  <c r="A173" i="15" s="1"/>
  <c r="C178" i="3"/>
  <c r="A175" i="15" s="1"/>
  <c r="C179" i="3"/>
  <c r="A176" i="15" s="1"/>
  <c r="C180" i="3"/>
  <c r="A177" i="15" s="1"/>
  <c r="C181" i="3"/>
  <c r="A178" i="15" s="1"/>
  <c r="C182" i="3"/>
  <c r="A179" i="15" s="1"/>
  <c r="C191" i="3"/>
  <c r="A188" i="15" s="1"/>
  <c r="C192" i="3"/>
  <c r="A189" i="15" s="1"/>
  <c r="C193" i="3"/>
  <c r="A190" i="15" s="1"/>
  <c r="C194" i="3"/>
  <c r="A191" i="15" s="1"/>
  <c r="C195" i="3"/>
  <c r="A192" i="15" s="1"/>
  <c r="C196" i="3"/>
  <c r="A193" i="15" s="1"/>
  <c r="C202" i="3"/>
  <c r="A199" i="15" s="1"/>
  <c r="C208" i="3"/>
  <c r="A205" i="15" s="1"/>
  <c r="C209" i="3"/>
  <c r="A206" i="15" s="1"/>
  <c r="C210" i="3"/>
  <c r="A207" i="15" s="1"/>
  <c r="C211" i="3"/>
  <c r="A208" i="15" s="1"/>
  <c r="C212" i="3"/>
  <c r="A209" i="15" s="1"/>
  <c r="C213" i="3"/>
  <c r="A210" i="15" s="1"/>
  <c r="C215" i="3"/>
  <c r="A212" i="15" s="1"/>
  <c r="C218" i="3"/>
  <c r="A215" i="15" s="1"/>
  <c r="C219" i="3"/>
  <c r="A216" i="15" s="1"/>
  <c r="C220" i="3"/>
  <c r="A217" i="15" s="1"/>
  <c r="C221" i="3"/>
  <c r="A218" i="15" s="1"/>
  <c r="C222" i="3"/>
  <c r="A219" i="15" s="1"/>
  <c r="C223" i="3"/>
  <c r="A220" i="15" s="1"/>
  <c r="C224" i="3"/>
  <c r="A221" i="15" s="1"/>
  <c r="C225" i="3"/>
  <c r="A222" i="15" s="1"/>
  <c r="C226" i="3"/>
  <c r="A223" i="15" s="1"/>
  <c r="C227" i="3"/>
  <c r="A224" i="15" s="1"/>
  <c r="C228" i="3"/>
  <c r="A225" i="15" s="1"/>
  <c r="C229" i="3"/>
  <c r="A226" i="15" s="1"/>
  <c r="C230" i="3"/>
  <c r="A227" i="15" s="1"/>
  <c r="C231" i="3"/>
  <c r="A228" i="15" s="1"/>
  <c r="C232" i="3"/>
  <c r="A229" i="15" s="1"/>
  <c r="C233" i="3"/>
  <c r="A230" i="15" s="1"/>
  <c r="C234" i="3"/>
  <c r="A231" i="15" s="1"/>
  <c r="C235" i="3"/>
  <c r="A232" i="15" s="1"/>
  <c r="C236" i="3"/>
  <c r="A233" i="15" s="1"/>
  <c r="C237" i="3"/>
  <c r="A234" i="15" s="1"/>
  <c r="C238" i="3"/>
  <c r="A235" i="15" s="1"/>
  <c r="C239" i="3"/>
  <c r="A236" i="15" s="1"/>
  <c r="C240" i="3"/>
  <c r="A237" i="15" s="1"/>
  <c r="C242" i="3"/>
  <c r="A239" i="15" s="1"/>
  <c r="C243" i="3"/>
  <c r="A240" i="15" s="1"/>
  <c r="C244" i="3"/>
  <c r="A241" i="15" s="1"/>
  <c r="C245" i="3"/>
  <c r="A242" i="15" s="1"/>
  <c r="C246" i="3"/>
  <c r="A243" i="15" s="1"/>
  <c r="C247" i="3"/>
  <c r="A244" i="15" s="1"/>
  <c r="C248" i="3"/>
  <c r="A245" i="15" s="1"/>
  <c r="C249" i="3"/>
  <c r="A246" i="15" s="1"/>
  <c r="C250" i="3"/>
  <c r="A247" i="15" s="1"/>
  <c r="C251" i="3"/>
  <c r="A248" i="15" s="1"/>
  <c r="C252" i="3"/>
  <c r="A249" i="15" s="1"/>
  <c r="C253" i="3"/>
  <c r="A250" i="15" s="1"/>
  <c r="C254" i="3"/>
  <c r="A251" i="15" s="1"/>
  <c r="C255" i="3"/>
  <c r="A252" i="15" s="1"/>
  <c r="C256" i="3"/>
  <c r="A253" i="15" s="1"/>
  <c r="C257" i="3"/>
  <c r="A254" i="15" s="1"/>
  <c r="C258" i="3"/>
  <c r="A255" i="15" s="1"/>
  <c r="C259" i="3"/>
  <c r="A256" i="15" s="1"/>
  <c r="C260" i="3"/>
  <c r="A257" i="15" s="1"/>
  <c r="C261" i="3"/>
  <c r="A258" i="15" s="1"/>
  <c r="C262" i="3"/>
  <c r="A259" i="15" s="1"/>
  <c r="C263" i="3"/>
  <c r="A260" i="15" s="1"/>
  <c r="C264" i="3"/>
  <c r="A261" i="15" s="1"/>
  <c r="C265" i="3"/>
  <c r="A262" i="15" s="1"/>
  <c r="C266" i="3"/>
  <c r="A263" i="15" s="1"/>
  <c r="C267" i="3"/>
  <c r="A264" i="15" s="1"/>
  <c r="C269" i="3"/>
  <c r="A266" i="15" s="1"/>
  <c r="C270" i="3"/>
  <c r="A267" i="15" s="1"/>
  <c r="C271" i="3"/>
  <c r="A268" i="15" s="1"/>
  <c r="C272" i="3"/>
  <c r="A269" i="15" s="1"/>
  <c r="C273" i="3"/>
  <c r="A270" i="15" s="1"/>
  <c r="C274" i="3"/>
  <c r="A271" i="15" s="1"/>
  <c r="C275" i="3"/>
  <c r="A272" i="15" s="1"/>
  <c r="C276" i="3"/>
  <c r="A273" i="15" s="1"/>
  <c r="C277" i="3"/>
  <c r="A274" i="15" s="1"/>
  <c r="C278" i="3"/>
  <c r="A275" i="15" s="1"/>
  <c r="C279" i="3"/>
  <c r="A276" i="15" s="1"/>
  <c r="C280" i="3"/>
  <c r="A277" i="15" s="1"/>
  <c r="C281" i="3"/>
  <c r="A278" i="15" s="1"/>
  <c r="C282" i="3"/>
  <c r="A279" i="15" s="1"/>
  <c r="C283" i="3"/>
  <c r="A280" i="15" s="1"/>
  <c r="C284" i="3"/>
  <c r="A281" i="15" s="1"/>
  <c r="C285" i="3"/>
  <c r="A282" i="15" s="1"/>
  <c r="C286" i="3"/>
  <c r="A283" i="15" s="1"/>
  <c r="C287" i="3"/>
  <c r="A284" i="15" s="1"/>
  <c r="C288" i="3"/>
  <c r="A285" i="15" s="1"/>
  <c r="C289" i="3"/>
  <c r="A286" i="15" s="1"/>
  <c r="C290" i="3"/>
  <c r="A287" i="15" s="1"/>
  <c r="C291" i="3"/>
  <c r="A288" i="15" s="1"/>
  <c r="C292" i="3"/>
  <c r="A289" i="15" s="1"/>
  <c r="C293" i="3"/>
  <c r="A290" i="15" s="1"/>
  <c r="C294" i="3"/>
  <c r="A291" i="15" s="1"/>
  <c r="C295" i="3"/>
  <c r="A292" i="15" s="1"/>
  <c r="C296" i="3"/>
  <c r="A293" i="15" s="1"/>
  <c r="C297" i="3"/>
  <c r="A294" i="15" s="1"/>
  <c r="C298" i="3"/>
  <c r="A295" i="15" s="1"/>
  <c r="C299" i="3"/>
  <c r="A296" i="15" s="1"/>
  <c r="C300" i="3"/>
  <c r="A297" i="15" s="1"/>
  <c r="C301" i="3"/>
  <c r="A298" i="15" s="1"/>
  <c r="C302" i="3"/>
  <c r="A299" i="15" s="1"/>
  <c r="C303" i="3"/>
  <c r="A300" i="15" s="1"/>
  <c r="C304" i="3"/>
  <c r="A301" i="15" s="1"/>
  <c r="C305" i="3"/>
  <c r="A302" i="15" s="1"/>
  <c r="C306" i="3"/>
  <c r="A303" i="15" s="1"/>
  <c r="C307" i="3"/>
  <c r="A304" i="15" s="1"/>
  <c r="C308" i="3"/>
  <c r="A305" i="15" s="1"/>
  <c r="C309" i="3"/>
  <c r="A306" i="15" s="1"/>
  <c r="C310" i="3"/>
  <c r="A307" i="15" s="1"/>
  <c r="C311" i="3"/>
  <c r="A308" i="15" s="1"/>
  <c r="C312" i="3"/>
  <c r="A309" i="15" s="1"/>
  <c r="C313" i="3"/>
  <c r="A310" i="15" s="1"/>
  <c r="C314" i="3"/>
  <c r="A311" i="15" s="1"/>
  <c r="C315" i="3"/>
  <c r="A312" i="15" s="1"/>
  <c r="C316" i="3"/>
  <c r="A313" i="15" s="1"/>
  <c r="C317" i="3"/>
  <c r="A314" i="15" s="1"/>
  <c r="C318" i="3"/>
  <c r="A315" i="15" s="1"/>
  <c r="C319" i="3"/>
  <c r="A316" i="15" s="1"/>
  <c r="C320" i="3"/>
  <c r="A317" i="15" s="1"/>
  <c r="C321" i="3"/>
  <c r="A318" i="15" s="1"/>
  <c r="C322" i="3"/>
  <c r="A319" i="15" s="1"/>
  <c r="C323" i="3"/>
  <c r="A320" i="15" s="1"/>
  <c r="C324" i="3"/>
  <c r="A321" i="15" s="1"/>
  <c r="C325" i="3"/>
  <c r="A322" i="15" s="1"/>
  <c r="C326" i="3"/>
  <c r="A323" i="15" s="1"/>
  <c r="C327" i="3"/>
  <c r="A324" i="15" s="1"/>
  <c r="C328" i="3"/>
  <c r="A325" i="15" s="1"/>
  <c r="C329" i="3"/>
  <c r="A326" i="15" s="1"/>
  <c r="C330" i="3"/>
  <c r="A327" i="15" s="1"/>
  <c r="C331" i="3"/>
  <c r="A328" i="15" s="1"/>
  <c r="C332" i="3"/>
  <c r="A329" i="15" s="1"/>
  <c r="C333" i="3"/>
  <c r="A330" i="15" s="1"/>
  <c r="C334" i="3"/>
  <c r="A331" i="15" s="1"/>
  <c r="C335" i="3"/>
  <c r="A332" i="15" s="1"/>
  <c r="C336" i="3"/>
  <c r="A333" i="15" s="1"/>
  <c r="C337" i="3"/>
  <c r="A334" i="15" s="1"/>
  <c r="C338" i="3"/>
  <c r="A335" i="15" s="1"/>
  <c r="C339" i="3"/>
  <c r="A336" i="15" s="1"/>
  <c r="C340" i="3"/>
  <c r="A337" i="15" s="1"/>
  <c r="C341" i="3"/>
  <c r="A338" i="15" s="1"/>
  <c r="C342" i="3"/>
  <c r="A339" i="15" s="1"/>
  <c r="C343" i="3"/>
  <c r="A340" i="15" s="1"/>
  <c r="C344" i="3"/>
  <c r="A341" i="15" s="1"/>
  <c r="C345" i="3"/>
  <c r="A342" i="15" s="1"/>
  <c r="C346" i="3"/>
  <c r="A343" i="15" s="1"/>
  <c r="C347" i="3"/>
  <c r="A344" i="15" s="1"/>
  <c r="C348" i="3"/>
  <c r="A345" i="15" s="1"/>
  <c r="C349" i="3"/>
  <c r="A346" i="15" s="1"/>
  <c r="C350" i="3"/>
  <c r="A347" i="15" s="1"/>
  <c r="C351" i="3"/>
  <c r="A348" i="15" s="1"/>
  <c r="C352" i="3"/>
  <c r="A349" i="15" s="1"/>
  <c r="C353" i="3"/>
  <c r="A350" i="15" s="1"/>
  <c r="C354" i="3"/>
  <c r="A351" i="15" s="1"/>
  <c r="C355" i="3"/>
  <c r="A352" i="15" s="1"/>
  <c r="C356" i="3"/>
  <c r="A353" i="15" s="1"/>
  <c r="C357" i="3"/>
  <c r="A354" i="15" s="1"/>
  <c r="C358" i="3"/>
  <c r="A355" i="15" s="1"/>
  <c r="C359" i="3"/>
  <c r="A356" i="15" s="1"/>
  <c r="C360" i="3"/>
  <c r="A357" i="15" s="1"/>
  <c r="C361" i="3"/>
  <c r="A358" i="15" s="1"/>
  <c r="C362" i="3"/>
  <c r="A359" i="15" s="1"/>
  <c r="C363" i="3"/>
  <c r="A360" i="15" s="1"/>
  <c r="C364" i="3"/>
  <c r="A361" i="15" s="1"/>
  <c r="C365" i="3"/>
  <c r="A362" i="15" s="1"/>
  <c r="C366" i="3"/>
  <c r="A363" i="15" s="1"/>
  <c r="C367" i="3"/>
  <c r="A364" i="15" s="1"/>
  <c r="C368" i="3"/>
  <c r="A365" i="15" s="1"/>
  <c r="C375" i="3"/>
  <c r="A372" i="15" s="1"/>
  <c r="C369" i="3"/>
  <c r="A366" i="15" s="1"/>
  <c r="C376" i="3"/>
  <c r="A373" i="15" s="1"/>
  <c r="C370" i="3"/>
  <c r="A367" i="15" s="1"/>
  <c r="C377" i="3"/>
  <c r="A374" i="15" s="1"/>
  <c r="C371" i="3"/>
  <c r="A368" i="15" s="1"/>
  <c r="C378" i="3"/>
  <c r="A375" i="15" s="1"/>
  <c r="C372" i="3"/>
  <c r="A369" i="15" s="1"/>
  <c r="C379" i="3"/>
  <c r="A376" i="15" s="1"/>
  <c r="C373" i="3"/>
  <c r="A370" i="15" s="1"/>
  <c r="C380" i="3"/>
  <c r="A377" i="15" s="1"/>
  <c r="C381" i="3"/>
  <c r="A378" i="15" s="1"/>
  <c r="C382" i="3"/>
  <c r="A379" i="15" s="1"/>
  <c r="C383" i="3"/>
  <c r="A380" i="15" s="1"/>
  <c r="C384" i="3"/>
  <c r="A381" i="15" s="1"/>
  <c r="C385" i="3"/>
  <c r="A382" i="15" s="1"/>
  <c r="C386" i="3"/>
  <c r="A383" i="15" s="1"/>
  <c r="C387" i="3"/>
  <c r="A384" i="15" s="1"/>
  <c r="C388" i="3"/>
  <c r="A385" i="15" s="1"/>
  <c r="C389" i="3"/>
  <c r="A386" i="15" s="1"/>
  <c r="C390" i="3"/>
  <c r="A387" i="15" s="1"/>
  <c r="C391" i="3"/>
  <c r="A388" i="15" s="1"/>
  <c r="C392" i="3"/>
  <c r="A389" i="15" s="1"/>
  <c r="C393" i="3"/>
  <c r="A390" i="15" s="1"/>
  <c r="C394" i="3"/>
  <c r="A391" i="15" s="1"/>
  <c r="C395" i="3"/>
  <c r="A392" i="15" s="1"/>
  <c r="C396" i="3"/>
  <c r="A393" i="15" s="1"/>
  <c r="C397" i="3"/>
  <c r="A394" i="15" s="1"/>
  <c r="C398" i="3"/>
  <c r="A395" i="15" s="1"/>
  <c r="C399" i="3"/>
  <c r="A396" i="15" s="1"/>
  <c r="C400" i="3"/>
  <c r="A397" i="15" s="1"/>
  <c r="C401" i="3"/>
  <c r="A398" i="15" s="1"/>
  <c r="C402" i="3"/>
  <c r="A399" i="15" s="1"/>
  <c r="C403" i="3"/>
  <c r="A400" i="15" s="1"/>
  <c r="C404" i="3"/>
  <c r="A401" i="15" s="1"/>
  <c r="C405" i="3"/>
  <c r="A402" i="15" s="1"/>
  <c r="C406" i="3"/>
  <c r="A403" i="15" s="1"/>
  <c r="C407" i="3"/>
  <c r="A404" i="15" s="1"/>
  <c r="C408" i="3"/>
  <c r="A405" i="15" s="1"/>
  <c r="C409" i="3"/>
  <c r="A406" i="15" s="1"/>
  <c r="C410" i="3"/>
  <c r="A407" i="15" s="1"/>
  <c r="C411" i="3"/>
  <c r="A408" i="15" s="1"/>
  <c r="C412" i="3"/>
  <c r="A409" i="15" s="1"/>
  <c r="C413" i="3"/>
  <c r="A410" i="15" s="1"/>
  <c r="C414" i="3"/>
  <c r="A411" i="15" s="1"/>
  <c r="C415" i="3"/>
  <c r="A412" i="15" s="1"/>
  <c r="C416" i="3"/>
  <c r="A413" i="15" s="1"/>
  <c r="C417" i="3"/>
  <c r="A414" i="15" s="1"/>
  <c r="C418" i="3"/>
  <c r="A415" i="15" s="1"/>
  <c r="C419" i="3"/>
  <c r="A416" i="15" s="1"/>
  <c r="C420" i="3"/>
  <c r="A417" i="15" s="1"/>
  <c r="C421" i="3"/>
  <c r="A418" i="15" s="1"/>
  <c r="C422" i="3"/>
  <c r="A419" i="15" s="1"/>
  <c r="C423" i="3"/>
  <c r="A420" i="15" s="1"/>
  <c r="C424" i="3"/>
  <c r="A421" i="15" s="1"/>
  <c r="C425" i="3"/>
  <c r="A422" i="15" s="1"/>
  <c r="C426" i="3"/>
  <c r="A423" i="15" s="1"/>
  <c r="C427" i="3"/>
  <c r="A424" i="15" s="1"/>
  <c r="C428" i="3"/>
  <c r="A425" i="15" s="1"/>
  <c r="C429" i="3"/>
  <c r="A426" i="15" s="1"/>
  <c r="C430" i="3"/>
  <c r="A427" i="15" s="1"/>
  <c r="C431" i="3"/>
  <c r="A428" i="15" s="1"/>
  <c r="C432" i="3"/>
  <c r="A429" i="15" s="1"/>
  <c r="C433" i="3"/>
  <c r="A430" i="15" s="1"/>
  <c r="C434" i="3"/>
  <c r="A431" i="15" s="1"/>
  <c r="C435" i="3"/>
  <c r="A432" i="15" s="1"/>
  <c r="C436" i="3"/>
  <c r="A433" i="15" s="1"/>
  <c r="C437" i="3"/>
  <c r="A434" i="15" s="1"/>
  <c r="C438" i="3"/>
  <c r="A435" i="15" s="1"/>
  <c r="C439" i="3"/>
  <c r="A436" i="15" s="1"/>
  <c r="C440" i="3"/>
  <c r="A437" i="15" s="1"/>
  <c r="C441" i="3"/>
  <c r="A438" i="15" s="1"/>
  <c r="C442" i="3"/>
  <c r="A439" i="15" s="1"/>
  <c r="C443" i="3"/>
  <c r="A440" i="15" s="1"/>
  <c r="C444" i="3"/>
  <c r="A441" i="15" s="1"/>
  <c r="C445" i="3"/>
  <c r="A442" i="15" s="1"/>
  <c r="C446" i="3"/>
  <c r="A443" i="15" s="1"/>
  <c r="C447" i="3"/>
  <c r="A444" i="15" s="1"/>
  <c r="C448" i="3"/>
  <c r="A445" i="15" s="1"/>
  <c r="C449" i="3"/>
  <c r="A446" i="15" s="1"/>
  <c r="C450" i="3"/>
  <c r="A447" i="15" s="1"/>
  <c r="C451" i="3"/>
  <c r="A448" i="15" s="1"/>
  <c r="C452" i="3"/>
  <c r="A449" i="15" s="1"/>
  <c r="C453" i="3"/>
  <c r="A450" i="15" s="1"/>
  <c r="C454" i="3"/>
  <c r="A451" i="15" s="1"/>
  <c r="C455" i="3"/>
  <c r="A452" i="15" s="1"/>
  <c r="C456" i="3"/>
  <c r="A453" i="15" s="1"/>
  <c r="C457" i="3"/>
  <c r="A454" i="15" s="1"/>
  <c r="C458" i="3"/>
  <c r="A455" i="15" s="1"/>
  <c r="C459" i="3"/>
  <c r="A456" i="15" s="1"/>
  <c r="C460" i="3"/>
  <c r="A457" i="15" s="1"/>
  <c r="C461" i="3"/>
  <c r="A458" i="15" s="1"/>
  <c r="C462" i="3"/>
  <c r="A459" i="15" s="1"/>
  <c r="C463" i="3"/>
  <c r="A460" i="15" s="1"/>
  <c r="C464" i="3"/>
  <c r="A461" i="15" s="1"/>
  <c r="C465" i="3"/>
  <c r="A462" i="15" s="1"/>
  <c r="C466" i="3"/>
  <c r="A463" i="15" s="1"/>
  <c r="C467" i="3"/>
  <c r="A464" i="15" s="1"/>
  <c r="C468" i="3"/>
  <c r="A465" i="15" s="1"/>
  <c r="C469" i="3"/>
  <c r="A466" i="15" s="1"/>
  <c r="C470" i="3"/>
  <c r="A467" i="15" s="1"/>
  <c r="C471" i="3"/>
  <c r="A468" i="15" s="1"/>
  <c r="C472" i="3"/>
  <c r="A469" i="15" s="1"/>
  <c r="C473" i="3"/>
  <c r="A470" i="15" s="1"/>
  <c r="C474" i="3"/>
  <c r="A471" i="15" s="1"/>
  <c r="C475" i="3"/>
  <c r="A472" i="15" s="1"/>
  <c r="C476" i="3"/>
  <c r="A473" i="15" s="1"/>
  <c r="C477" i="3"/>
  <c r="A474" i="15" s="1"/>
  <c r="C478" i="3"/>
  <c r="A475" i="15" s="1"/>
  <c r="C479" i="3"/>
  <c r="A476" i="15" s="1"/>
  <c r="C480" i="3"/>
  <c r="A477" i="15" s="1"/>
  <c r="C481" i="3"/>
  <c r="A478" i="15" s="1"/>
  <c r="C482" i="3"/>
  <c r="A479" i="15" s="1"/>
  <c r="C483" i="3"/>
  <c r="A480" i="15" s="1"/>
  <c r="C484" i="3"/>
  <c r="A481" i="15" s="1"/>
  <c r="C485" i="3"/>
  <c r="A482" i="15" s="1"/>
  <c r="C486" i="3"/>
  <c r="A483" i="15" s="1"/>
  <c r="C487" i="3"/>
  <c r="A484" i="15" s="1"/>
  <c r="C488" i="3"/>
  <c r="A485" i="15" s="1"/>
  <c r="C489" i="3"/>
  <c r="A486" i="15" s="1"/>
  <c r="C490" i="3"/>
  <c r="A487" i="15" s="1"/>
  <c r="C491" i="3"/>
  <c r="A488" i="15" s="1"/>
  <c r="C492" i="3"/>
  <c r="A489" i="15" s="1"/>
  <c r="C493" i="3"/>
  <c r="A490" i="15" s="1"/>
  <c r="C494" i="3"/>
  <c r="A491" i="15" s="1"/>
  <c r="C495" i="3"/>
  <c r="A492" i="15" s="1"/>
  <c r="C496" i="3"/>
  <c r="A493" i="15" s="1"/>
  <c r="C497" i="3"/>
  <c r="A494" i="15" s="1"/>
  <c r="C498" i="3"/>
  <c r="A495" i="15" s="1"/>
  <c r="C499" i="3"/>
  <c r="A496" i="15" s="1"/>
  <c r="C500" i="3"/>
  <c r="A497" i="15" s="1"/>
  <c r="C501" i="3"/>
  <c r="A498" i="15" s="1"/>
  <c r="C502" i="3"/>
  <c r="A499" i="15" s="1"/>
  <c r="C503" i="3"/>
  <c r="A500" i="15" s="1"/>
  <c r="C504" i="3"/>
  <c r="A501" i="15" s="1"/>
  <c r="C505" i="3"/>
  <c r="A502" i="15" s="1"/>
  <c r="C506" i="3"/>
  <c r="A503" i="15" s="1"/>
  <c r="C507" i="3"/>
  <c r="A504" i="15" s="1"/>
  <c r="C508" i="3"/>
  <c r="A505" i="15" s="1"/>
  <c r="C509" i="3"/>
  <c r="A506" i="15" s="1"/>
  <c r="C510" i="3"/>
  <c r="A507" i="15" s="1"/>
  <c r="C511" i="3"/>
  <c r="A508" i="15" s="1"/>
  <c r="C512" i="3"/>
  <c r="A509" i="15" s="1"/>
  <c r="C513" i="3"/>
  <c r="A510" i="15" s="1"/>
  <c r="C514" i="3"/>
  <c r="A511" i="15" s="1"/>
  <c r="C515" i="3"/>
  <c r="A512" i="15" s="1"/>
  <c r="C516" i="3"/>
  <c r="A513" i="15" s="1"/>
  <c r="C517" i="3"/>
  <c r="A514" i="15" s="1"/>
  <c r="C518" i="3"/>
  <c r="A515" i="15" s="1"/>
  <c r="C519" i="3"/>
  <c r="A516" i="15" s="1"/>
  <c r="C520" i="3"/>
  <c r="A517" i="15" s="1"/>
  <c r="C521" i="3"/>
  <c r="A518" i="15" s="1"/>
  <c r="C522" i="3"/>
  <c r="A519" i="15" s="1"/>
  <c r="C523" i="3"/>
  <c r="A520" i="15" s="1"/>
  <c r="C524" i="3"/>
  <c r="A521" i="15" s="1"/>
  <c r="C525" i="3"/>
  <c r="A522" i="15" s="1"/>
  <c r="C526" i="3"/>
  <c r="A523" i="15" s="1"/>
  <c r="C527" i="3"/>
  <c r="A524" i="15" s="1"/>
  <c r="C528" i="3"/>
  <c r="A525" i="15" s="1"/>
  <c r="C529" i="3"/>
  <c r="A526" i="15" s="1"/>
  <c r="C530" i="3"/>
  <c r="A527" i="15" s="1"/>
  <c r="C531" i="3"/>
  <c r="A528" i="15" s="1"/>
  <c r="C532" i="3"/>
  <c r="A529" i="15" s="1"/>
  <c r="C533" i="3"/>
  <c r="A530" i="15" s="1"/>
  <c r="C534" i="3"/>
  <c r="A531" i="15" s="1"/>
  <c r="C535" i="3"/>
  <c r="A532" i="15" s="1"/>
  <c r="C536" i="3"/>
  <c r="A533" i="15" s="1"/>
  <c r="C537" i="3"/>
  <c r="A534" i="15" s="1"/>
  <c r="C538" i="3"/>
  <c r="A535" i="15" s="1"/>
  <c r="C541" i="3"/>
  <c r="A538" i="15" s="1"/>
  <c r="C542" i="3"/>
  <c r="A539" i="15" s="1"/>
  <c r="C543" i="3"/>
  <c r="A540" i="15" s="1"/>
  <c r="C544" i="3"/>
  <c r="A541" i="15" s="1"/>
  <c r="C545" i="3"/>
  <c r="A542" i="15" s="1"/>
  <c r="C546" i="3"/>
  <c r="A543" i="15" s="1"/>
  <c r="C547" i="3"/>
  <c r="A544" i="15" s="1"/>
  <c r="C548" i="3"/>
  <c r="A545" i="15" s="1"/>
  <c r="C549" i="3"/>
  <c r="A546" i="15" s="1"/>
  <c r="C550" i="3"/>
  <c r="A547" i="15" s="1"/>
  <c r="C551" i="3"/>
  <c r="A548" i="15" s="1"/>
  <c r="C552" i="3"/>
  <c r="A549" i="15" s="1"/>
  <c r="C553" i="3"/>
  <c r="A550" i="15" s="1"/>
  <c r="C554" i="3"/>
  <c r="A551" i="15" s="1"/>
  <c r="C555" i="3"/>
  <c r="A552" i="15" s="1"/>
  <c r="C556" i="3"/>
  <c r="A553" i="15" s="1"/>
  <c r="C557" i="3"/>
  <c r="A554" i="15" s="1"/>
  <c r="C558" i="3"/>
  <c r="A555" i="15" s="1"/>
  <c r="C559" i="3"/>
  <c r="A556" i="15" s="1"/>
  <c r="C560" i="3"/>
  <c r="A557" i="15" s="1"/>
  <c r="C561" i="3"/>
  <c r="A558" i="15" s="1"/>
  <c r="C562" i="3"/>
  <c r="A559" i="15" s="1"/>
  <c r="C563" i="3"/>
  <c r="A560" i="15" s="1"/>
  <c r="C564" i="3"/>
  <c r="A561" i="15" s="1"/>
  <c r="C565" i="3"/>
  <c r="A562" i="15" s="1"/>
  <c r="C566" i="3"/>
  <c r="A563" i="15" s="1"/>
  <c r="C567" i="3"/>
  <c r="A564" i="15" s="1"/>
  <c r="C568" i="3"/>
  <c r="A565" i="15" s="1"/>
  <c r="C569" i="3"/>
  <c r="A566" i="15" s="1"/>
  <c r="C570" i="3"/>
  <c r="A567" i="15" s="1"/>
  <c r="C571" i="3"/>
  <c r="A568" i="15" s="1"/>
  <c r="C572" i="3"/>
  <c r="A569" i="15" s="1"/>
  <c r="C573" i="3"/>
  <c r="A570" i="15" s="1"/>
  <c r="C574" i="3"/>
  <c r="A571" i="15" s="1"/>
  <c r="C575" i="3"/>
  <c r="A572" i="15" s="1"/>
  <c r="C576" i="3"/>
  <c r="A573" i="15" s="1"/>
  <c r="C577" i="3"/>
  <c r="A574" i="15" s="1"/>
  <c r="C578" i="3"/>
  <c r="A575" i="15" s="1"/>
  <c r="C579" i="3"/>
  <c r="A576" i="15" s="1"/>
  <c r="C580" i="3"/>
  <c r="A577" i="15" s="1"/>
  <c r="C581" i="3"/>
  <c r="A578" i="15" s="1"/>
  <c r="C582" i="3"/>
  <c r="A579" i="15" s="1"/>
  <c r="C583" i="3"/>
  <c r="A580" i="15" s="1"/>
  <c r="C584" i="3"/>
  <c r="A581" i="15" s="1"/>
  <c r="C585" i="3"/>
  <c r="A582" i="15" s="1"/>
  <c r="C586" i="3"/>
  <c r="A583" i="15" s="1"/>
  <c r="C587" i="3"/>
  <c r="A584" i="15" s="1"/>
  <c r="C588" i="3"/>
  <c r="A585" i="15" s="1"/>
  <c r="C589" i="3"/>
  <c r="A586" i="15" s="1"/>
  <c r="C590" i="3"/>
  <c r="A587" i="15" s="1"/>
  <c r="C591" i="3"/>
  <c r="A588" i="15" s="1"/>
  <c r="C592" i="3"/>
  <c r="A589" i="15" s="1"/>
  <c r="C593" i="3"/>
  <c r="A590" i="15" s="1"/>
  <c r="C594" i="3"/>
  <c r="A591" i="15" s="1"/>
  <c r="C595" i="3"/>
  <c r="A592" i="15" s="1"/>
  <c r="C596" i="3"/>
  <c r="A593" i="15" s="1"/>
  <c r="C597" i="3"/>
  <c r="A594" i="15" s="1"/>
  <c r="C598" i="3"/>
  <c r="A595" i="15" s="1"/>
  <c r="C599" i="3"/>
  <c r="A596" i="15" s="1"/>
  <c r="C600" i="3"/>
  <c r="A597" i="15" s="1"/>
  <c r="C601" i="3"/>
  <c r="A598" i="15" s="1"/>
  <c r="C602" i="3"/>
  <c r="A599" i="15" s="1"/>
  <c r="C603" i="3"/>
  <c r="A600" i="15" s="1"/>
  <c r="C604" i="3"/>
  <c r="A601" i="15" s="1"/>
  <c r="C605" i="3"/>
  <c r="A602" i="15" s="1"/>
  <c r="C606" i="3"/>
  <c r="A603" i="15" s="1"/>
  <c r="C607" i="3"/>
  <c r="A604" i="15" s="1"/>
  <c r="C608" i="3"/>
  <c r="A605" i="15" s="1"/>
  <c r="C609" i="3"/>
  <c r="A606" i="15" s="1"/>
  <c r="C610" i="3"/>
  <c r="A607" i="15" s="1"/>
  <c r="C611" i="3"/>
  <c r="A608" i="15" s="1"/>
  <c r="C612" i="3"/>
  <c r="A609" i="15" s="1"/>
  <c r="C613" i="3"/>
  <c r="A610" i="15" s="1"/>
  <c r="C614" i="3"/>
  <c r="A611" i="15" s="1"/>
  <c r="C615" i="3"/>
  <c r="A612" i="15" s="1"/>
  <c r="C616" i="3"/>
  <c r="A613" i="15" s="1"/>
  <c r="C617" i="3"/>
  <c r="A614" i="15" s="1"/>
  <c r="C618" i="3"/>
  <c r="A615" i="15" s="1"/>
  <c r="C619" i="3"/>
  <c r="A616" i="15" s="1"/>
  <c r="C620" i="3"/>
  <c r="A617" i="15" s="1"/>
  <c r="C621" i="3"/>
  <c r="A618" i="15" s="1"/>
  <c r="C622" i="3"/>
  <c r="A619" i="15" s="1"/>
  <c r="C623" i="3"/>
  <c r="A620" i="15" s="1"/>
  <c r="C624" i="3"/>
  <c r="A621" i="15" s="1"/>
  <c r="C625" i="3"/>
  <c r="A622" i="15" s="1"/>
  <c r="C626" i="3"/>
  <c r="A623" i="15" s="1"/>
  <c r="C627" i="3"/>
  <c r="A624" i="15" s="1"/>
  <c r="C628" i="3"/>
  <c r="A625" i="15" s="1"/>
  <c r="C629" i="3"/>
  <c r="A626" i="15" s="1"/>
  <c r="C630" i="3"/>
  <c r="A627" i="15" s="1"/>
  <c r="C631" i="3"/>
  <c r="A628" i="15" s="1"/>
  <c r="C632" i="3"/>
  <c r="A629" i="15" s="1"/>
  <c r="C633" i="3"/>
  <c r="A630" i="15" s="1"/>
  <c r="C634" i="3"/>
  <c r="A631" i="15" s="1"/>
  <c r="C635" i="3"/>
  <c r="A632" i="15" s="1"/>
  <c r="C636" i="3"/>
  <c r="A633" i="15" s="1"/>
  <c r="C637" i="3"/>
  <c r="A634" i="15" s="1"/>
  <c r="C638" i="3"/>
  <c r="A635" i="15" s="1"/>
  <c r="C639" i="3"/>
  <c r="A636" i="15" s="1"/>
  <c r="C640" i="3"/>
  <c r="A637" i="15" s="1"/>
  <c r="C641" i="3"/>
  <c r="A638" i="15" s="1"/>
  <c r="C642" i="3"/>
  <c r="A639" i="15" s="1"/>
  <c r="C643" i="3"/>
  <c r="A640" i="15" s="1"/>
  <c r="C644" i="3"/>
  <c r="A641" i="15" s="1"/>
  <c r="C645" i="3"/>
  <c r="A642" i="15" s="1"/>
  <c r="C646" i="3"/>
  <c r="A643" i="15" s="1"/>
  <c r="C647" i="3"/>
  <c r="A644" i="15" s="1"/>
  <c r="C648" i="3"/>
  <c r="A645" i="15" s="1"/>
  <c r="C649" i="3"/>
  <c r="A646" i="15" s="1"/>
  <c r="C650" i="3"/>
  <c r="A647" i="15" s="1"/>
  <c r="C651" i="3"/>
  <c r="A648" i="15" s="1"/>
  <c r="C652" i="3"/>
  <c r="A649" i="15" s="1"/>
  <c r="C653" i="3"/>
  <c r="A650" i="15" s="1"/>
  <c r="C654" i="3"/>
  <c r="A651" i="15" s="1"/>
  <c r="C655" i="3"/>
  <c r="A652" i="15" s="1"/>
  <c r="C656" i="3"/>
  <c r="A653" i="15" s="1"/>
  <c r="C657" i="3"/>
  <c r="A654" i="15" s="1"/>
  <c r="C658" i="3"/>
  <c r="A655" i="15" s="1"/>
  <c r="C659" i="3"/>
  <c r="A656" i="15" s="1"/>
  <c r="C660" i="3"/>
  <c r="A657" i="15" s="1"/>
  <c r="C661" i="3"/>
  <c r="A658" i="15" s="1"/>
  <c r="C662" i="3"/>
  <c r="A659" i="15" s="1"/>
  <c r="C663" i="3"/>
  <c r="A660" i="15" s="1"/>
  <c r="C664" i="3"/>
  <c r="A661" i="15" s="1"/>
  <c r="C665" i="3"/>
  <c r="A662" i="15" s="1"/>
  <c r="C666" i="3"/>
  <c r="A663" i="15" s="1"/>
  <c r="C667" i="3"/>
  <c r="A664" i="15" s="1"/>
  <c r="C668" i="3"/>
  <c r="A665" i="15" s="1"/>
  <c r="C669" i="3"/>
  <c r="A666" i="15" s="1"/>
  <c r="C670" i="3"/>
  <c r="A667" i="15" s="1"/>
  <c r="C671" i="3"/>
  <c r="A668" i="15" s="1"/>
  <c r="C672" i="3"/>
  <c r="A669" i="15" s="1"/>
  <c r="C673" i="3"/>
  <c r="A670" i="15" s="1"/>
  <c r="C674" i="3"/>
  <c r="A671" i="15" s="1"/>
  <c r="C675" i="3"/>
  <c r="A672" i="15" s="1"/>
  <c r="C676" i="3"/>
  <c r="A673" i="15" s="1"/>
  <c r="C677" i="3"/>
  <c r="A674" i="15" s="1"/>
  <c r="C678" i="3"/>
  <c r="A675" i="15" s="1"/>
  <c r="C679" i="3"/>
  <c r="A676" i="15" s="1"/>
  <c r="C680" i="3"/>
  <c r="A677" i="15" s="1"/>
  <c r="C681" i="3"/>
  <c r="A678" i="15" s="1"/>
  <c r="C682" i="3"/>
  <c r="A679" i="15" s="1"/>
  <c r="C683" i="3"/>
  <c r="A680" i="15" s="1"/>
  <c r="C684" i="3"/>
  <c r="A681" i="15" s="1"/>
  <c r="C685" i="3"/>
  <c r="A682" i="15" s="1"/>
  <c r="C686" i="3"/>
  <c r="A683" i="15" s="1"/>
  <c r="C687" i="3"/>
  <c r="A684" i="15" s="1"/>
  <c r="C688" i="3"/>
  <c r="A685" i="15" s="1"/>
  <c r="C689" i="3"/>
  <c r="A686" i="15" s="1"/>
  <c r="C690" i="3"/>
  <c r="A687" i="15" s="1"/>
  <c r="C691" i="3"/>
  <c r="A688" i="15" s="1"/>
  <c r="C743" i="3"/>
  <c r="A740" i="15" s="1"/>
  <c r="C744" i="3"/>
  <c r="A741" i="15" s="1"/>
  <c r="C745" i="3"/>
  <c r="A742" i="15" s="1"/>
  <c r="C746" i="3"/>
  <c r="A743" i="15" s="1"/>
  <c r="C747" i="3"/>
  <c r="A744" i="15" s="1"/>
  <c r="C748" i="3"/>
  <c r="A745" i="15" s="1"/>
  <c r="C749" i="3"/>
  <c r="A746" i="15" s="1"/>
  <c r="C750" i="3"/>
  <c r="A747" i="15" s="1"/>
  <c r="C751" i="3"/>
  <c r="A748" i="15" s="1"/>
  <c r="C752" i="3"/>
  <c r="A749" i="15" s="1"/>
  <c r="C753" i="3"/>
  <c r="A750" i="15" s="1"/>
  <c r="C754" i="3"/>
  <c r="A751" i="15" s="1"/>
  <c r="C755" i="3"/>
  <c r="A752" i="15" s="1"/>
  <c r="C756" i="3"/>
  <c r="A753" i="15" s="1"/>
  <c r="C757" i="3"/>
  <c r="A754" i="15" s="1"/>
  <c r="C758" i="3"/>
  <c r="A755" i="15" s="1"/>
  <c r="C759" i="3"/>
  <c r="A756" i="15" s="1"/>
  <c r="C760" i="3"/>
  <c r="A757" i="15" s="1"/>
  <c r="C761" i="3"/>
  <c r="A758" i="15" s="1"/>
  <c r="C762" i="3"/>
  <c r="A759" i="15" s="1"/>
  <c r="C763" i="3"/>
  <c r="A760" i="15" s="1"/>
  <c r="C764" i="3"/>
  <c r="A761" i="15" s="1"/>
  <c r="C765" i="3"/>
  <c r="A762" i="15" s="1"/>
  <c r="C766" i="3"/>
  <c r="A763" i="15" s="1"/>
  <c r="C767" i="3"/>
  <c r="A764" i="15" s="1"/>
  <c r="C768" i="3"/>
  <c r="A765" i="15" s="1"/>
  <c r="C769" i="3"/>
  <c r="A766" i="15" s="1"/>
  <c r="C770" i="3"/>
  <c r="A767" i="15" s="1"/>
  <c r="C771" i="3"/>
  <c r="A768" i="15" s="1"/>
  <c r="C772" i="3"/>
  <c r="A769" i="15" s="1"/>
  <c r="C773" i="3"/>
  <c r="A770" i="15" s="1"/>
  <c r="C774" i="3"/>
  <c r="A771" i="15" s="1"/>
  <c r="C775" i="3"/>
  <c r="A772" i="15" s="1"/>
  <c r="C776" i="3"/>
  <c r="A773" i="15" s="1"/>
  <c r="C777" i="3"/>
  <c r="A774" i="15" s="1"/>
  <c r="C778" i="3"/>
  <c r="A775" i="15" s="1"/>
  <c r="C779" i="3"/>
  <c r="A776" i="15" s="1"/>
  <c r="C780" i="3"/>
  <c r="A777" i="15" s="1"/>
  <c r="C781" i="3"/>
  <c r="A778" i="15" s="1"/>
  <c r="C782" i="3"/>
  <c r="A779" i="15" s="1"/>
  <c r="C783" i="3"/>
  <c r="A780" i="15" s="1"/>
  <c r="C784" i="3"/>
  <c r="A781" i="15" s="1"/>
  <c r="C785" i="3"/>
  <c r="A782" i="15" s="1"/>
  <c r="C786" i="3"/>
  <c r="A783" i="15" s="1"/>
  <c r="C787" i="3"/>
  <c r="A784" i="15" s="1"/>
  <c r="C788" i="3"/>
  <c r="A785" i="15" s="1"/>
  <c r="C789" i="3"/>
  <c r="A786" i="15" s="1"/>
  <c r="C790" i="3"/>
  <c r="A787" i="15" s="1"/>
  <c r="C791" i="3"/>
  <c r="A788" i="15" s="1"/>
  <c r="C792" i="3"/>
  <c r="A789" i="15" s="1"/>
  <c r="C793" i="3"/>
  <c r="A790" i="15" s="1"/>
  <c r="C794" i="3"/>
  <c r="A791" i="15" s="1"/>
  <c r="C795" i="3"/>
  <c r="A792" i="15" s="1"/>
  <c r="C796" i="3"/>
  <c r="A793" i="15" s="1"/>
  <c r="C797" i="3"/>
  <c r="A794" i="15" s="1"/>
  <c r="C798" i="3"/>
  <c r="A795" i="15" s="1"/>
  <c r="C799" i="3"/>
  <c r="A796" i="15" s="1"/>
  <c r="C800" i="3"/>
  <c r="A797" i="15" s="1"/>
  <c r="C801" i="3"/>
  <c r="A798" i="15" s="1"/>
  <c r="C802" i="3"/>
  <c r="A799" i="15" s="1"/>
  <c r="C803" i="3"/>
  <c r="A800" i="15" s="1"/>
  <c r="C804" i="3"/>
  <c r="A801" i="15" s="1"/>
  <c r="C805" i="3"/>
  <c r="A802" i="15" s="1"/>
  <c r="C806" i="3"/>
  <c r="A803" i="15" s="1"/>
  <c r="C807" i="3"/>
  <c r="A804" i="15" s="1"/>
  <c r="C808" i="3"/>
  <c r="A805" i="15" s="1"/>
  <c r="C809" i="3"/>
  <c r="A806" i="15" s="1"/>
  <c r="C810" i="3"/>
  <c r="A807" i="15" s="1"/>
  <c r="C811" i="3"/>
  <c r="A808" i="15" s="1"/>
  <c r="C812" i="3"/>
  <c r="A809" i="15" s="1"/>
  <c r="C813" i="3"/>
  <c r="A810" i="15" s="1"/>
  <c r="C814" i="3"/>
  <c r="A811" i="15" s="1"/>
  <c r="C815" i="3"/>
  <c r="A812" i="15" s="1"/>
  <c r="C816" i="3"/>
  <c r="A813" i="15" s="1"/>
  <c r="C817" i="3"/>
  <c r="A814" i="15" s="1"/>
  <c r="C818" i="3"/>
  <c r="A815" i="15" s="1"/>
  <c r="C819" i="3"/>
  <c r="A816" i="15" s="1"/>
  <c r="C820" i="3"/>
  <c r="A817" i="15" s="1"/>
  <c r="C821" i="3"/>
  <c r="A818" i="15" s="1"/>
  <c r="C822" i="3"/>
  <c r="A819" i="15" s="1"/>
  <c r="C823" i="3"/>
  <c r="A820" i="15" s="1"/>
  <c r="C824" i="3"/>
  <c r="A821" i="15" s="1"/>
  <c r="C825" i="3"/>
  <c r="A822" i="15" s="1"/>
  <c r="C826" i="3"/>
  <c r="A823" i="15" s="1"/>
  <c r="C827" i="3"/>
  <c r="A824" i="15" s="1"/>
  <c r="C828" i="3"/>
  <c r="A825" i="15" s="1"/>
  <c r="C829" i="3"/>
  <c r="A826" i="15" s="1"/>
  <c r="C830" i="3"/>
  <c r="A827" i="15" s="1"/>
  <c r="C831" i="3"/>
  <c r="A828" i="15" s="1"/>
  <c r="C832" i="3"/>
  <c r="A829" i="15" s="1"/>
  <c r="C833" i="3"/>
  <c r="A830" i="15" s="1"/>
  <c r="C834" i="3"/>
  <c r="A831" i="15" s="1"/>
  <c r="C835" i="3"/>
  <c r="A832" i="15" s="1"/>
  <c r="C836" i="3"/>
  <c r="A833" i="15" s="1"/>
  <c r="C837" i="3"/>
  <c r="A834" i="15" s="1"/>
  <c r="C838" i="3"/>
  <c r="A835" i="15" s="1"/>
  <c r="C839" i="3"/>
  <c r="A836" i="15" s="1"/>
  <c r="C840" i="3"/>
  <c r="A837" i="15" s="1"/>
  <c r="C841" i="3"/>
  <c r="A838" i="15" s="1"/>
  <c r="C842" i="3"/>
  <c r="A839" i="15" s="1"/>
  <c r="C843" i="3"/>
  <c r="A840" i="15" s="1"/>
  <c r="C844" i="3"/>
  <c r="A841" i="15" s="1"/>
  <c r="C845" i="3"/>
  <c r="A842" i="15" s="1"/>
  <c r="C846" i="3"/>
  <c r="A843" i="15" s="1"/>
  <c r="C847" i="3"/>
  <c r="A844" i="15" s="1"/>
  <c r="C848" i="3"/>
  <c r="A845" i="15" s="1"/>
  <c r="C849" i="3"/>
  <c r="A846" i="15" s="1"/>
  <c r="C850" i="3"/>
  <c r="A847" i="15" s="1"/>
  <c r="C851" i="3"/>
  <c r="A848" i="15" s="1"/>
  <c r="C852" i="3"/>
  <c r="A849" i="15" s="1"/>
  <c r="C853" i="3"/>
  <c r="A850" i="15" s="1"/>
  <c r="C854" i="3"/>
  <c r="A851" i="15" s="1"/>
  <c r="C855" i="3"/>
  <c r="A852" i="15" s="1"/>
  <c r="C856" i="3"/>
  <c r="A853" i="15" s="1"/>
  <c r="C857" i="3"/>
  <c r="A854" i="15" s="1"/>
  <c r="C858" i="3"/>
  <c r="A855" i="15" s="1"/>
  <c r="C859" i="3"/>
  <c r="A856" i="15" s="1"/>
  <c r="C860" i="3"/>
  <c r="A857" i="15" s="1"/>
  <c r="C861" i="3"/>
  <c r="A858" i="15" s="1"/>
  <c r="C862" i="3"/>
  <c r="A859" i="15" s="1"/>
  <c r="C863" i="3"/>
  <c r="A860" i="15" s="1"/>
  <c r="C864" i="3"/>
  <c r="A861" i="15" s="1"/>
  <c r="C865" i="3"/>
  <c r="A862" i="15" s="1"/>
  <c r="C866" i="3"/>
  <c r="A863" i="15" s="1"/>
  <c r="C867" i="3"/>
  <c r="A864" i="15" s="1"/>
  <c r="C868" i="3"/>
  <c r="A865" i="15" s="1"/>
  <c r="C869" i="3"/>
  <c r="A866" i="15" s="1"/>
  <c r="C870" i="3"/>
  <c r="A867" i="15" s="1"/>
  <c r="C871" i="3"/>
  <c r="A868" i="15" s="1"/>
  <c r="C872" i="3"/>
  <c r="A869" i="15" s="1"/>
  <c r="C873" i="3"/>
  <c r="A870" i="15" s="1"/>
  <c r="C874" i="3"/>
  <c r="A871" i="15" s="1"/>
  <c r="D80" i="14" l="1"/>
  <c r="D95" i="14"/>
  <c r="D30" i="14"/>
  <c r="D33" i="14"/>
  <c r="D56" i="14"/>
  <c r="D62" i="14"/>
  <c r="D70" i="14"/>
  <c r="D73" i="14"/>
  <c r="D49" i="14"/>
  <c r="D55" i="14"/>
  <c r="D88" i="14"/>
  <c r="D23" i="14"/>
  <c r="A4" i="15"/>
  <c r="D81" i="14"/>
  <c r="D87" i="14"/>
  <c r="D96" i="14"/>
  <c r="D37" i="14"/>
  <c r="D40" i="14"/>
  <c r="D98" i="14"/>
  <c r="D36" i="14"/>
  <c r="D86" i="14"/>
  <c r="D45" i="14"/>
  <c r="D48" i="14"/>
  <c r="D35" i="14"/>
  <c r="D100" i="14"/>
  <c r="D21" i="14"/>
  <c r="D83" i="14"/>
  <c r="D10" i="14"/>
  <c r="D27" i="14"/>
  <c r="D77" i="14"/>
  <c r="D25" i="14"/>
  <c r="D43" i="14"/>
  <c r="D66" i="14"/>
  <c r="D82" i="14"/>
  <c r="D97" i="14"/>
  <c r="D79" i="14"/>
  <c r="D13" i="14"/>
  <c r="D84" i="14"/>
  <c r="D11" i="14"/>
  <c r="D34" i="14"/>
  <c r="D26" i="14"/>
  <c r="D91" i="14"/>
  <c r="D67" i="14"/>
  <c r="D74" i="14"/>
  <c r="D6" i="14"/>
  <c r="D31" i="14"/>
  <c r="D72" i="14"/>
  <c r="D76" i="14"/>
  <c r="D53" i="14"/>
  <c r="D8" i="14"/>
  <c r="D65" i="14"/>
  <c r="D71" i="14"/>
  <c r="D99" i="14"/>
  <c r="D28" i="14"/>
  <c r="D93" i="14"/>
  <c r="D69" i="14"/>
  <c r="D12" i="14"/>
  <c r="D64" i="14"/>
  <c r="D50" i="14"/>
  <c r="D68" i="14"/>
  <c r="D90" i="14"/>
  <c r="D52" i="14"/>
  <c r="D7" i="14"/>
  <c r="D24" i="14"/>
  <c r="D5" i="14"/>
  <c r="D42" i="14"/>
  <c r="D57" i="14"/>
  <c r="D78" i="14"/>
  <c r="D41" i="14"/>
  <c r="D32" i="14"/>
  <c r="D19" i="14"/>
  <c r="D22" i="14"/>
  <c r="D75" i="14"/>
  <c r="D38" i="14"/>
  <c r="D39" i="14"/>
  <c r="D51" i="14"/>
  <c r="D54" i="14"/>
  <c r="D92" i="14"/>
  <c r="D94" i="14"/>
  <c r="D29" i="14"/>
  <c r="D14" i="14"/>
  <c r="D9" i="14"/>
  <c r="D89" i="14"/>
  <c r="D85" i="14"/>
  <c r="D20" i="14"/>
  <c r="D4" i="14"/>
  <c r="D15" i="14"/>
  <c r="D18" i="14"/>
  <c r="D17" i="14"/>
  <c r="D16" i="14"/>
  <c r="D63" i="14"/>
  <c r="D44" i="14"/>
  <c r="M740" i="13"/>
  <c r="M680" i="13"/>
  <c r="M742" i="13"/>
  <c r="M734" i="13"/>
  <c r="M735" i="13"/>
  <c r="M655" i="13"/>
  <c r="M725" i="13"/>
  <c r="M724" i="13"/>
  <c r="M720" i="13"/>
  <c r="M711" i="13"/>
  <c r="M706" i="13"/>
  <c r="M702" i="13"/>
  <c r="M697" i="13"/>
  <c r="M693" i="13"/>
  <c r="M666" i="13"/>
  <c r="M648" i="13"/>
  <c r="M647" i="13"/>
  <c r="M691" i="13"/>
  <c r="M690" i="13"/>
  <c r="M685" i="13"/>
  <c r="M681" i="13"/>
  <c r="M667" i="13"/>
  <c r="M658" i="13"/>
  <c r="M640" i="13"/>
  <c r="M639" i="13"/>
  <c r="M594" i="13"/>
  <c r="M726" i="13"/>
  <c r="M721" i="13"/>
  <c r="M717" i="13"/>
  <c r="M716" i="13"/>
  <c r="M712" i="13"/>
  <c r="M703" i="13"/>
  <c r="M698" i="13"/>
  <c r="M694" i="13"/>
  <c r="M668" i="13"/>
  <c r="M659" i="13"/>
  <c r="M650" i="13"/>
  <c r="M642" i="13"/>
  <c r="M587" i="13"/>
  <c r="M579" i="13"/>
  <c r="M571" i="13"/>
  <c r="M563" i="13"/>
  <c r="M555" i="13"/>
  <c r="M732" i="13"/>
  <c r="M730" i="13"/>
  <c r="M729" i="13"/>
  <c r="M728" i="13"/>
  <c r="M727" i="13"/>
  <c r="M722" i="13"/>
  <c r="M718" i="13"/>
  <c r="M713" i="13"/>
  <c r="M709" i="13"/>
  <c r="M708" i="13"/>
  <c r="M661" i="13"/>
  <c r="M652" i="13"/>
  <c r="M687" i="13"/>
  <c r="M627" i="13"/>
  <c r="M618" i="13"/>
  <c r="M705" i="13"/>
  <c r="M633" i="13"/>
  <c r="M632" i="13"/>
  <c r="M604" i="13"/>
  <c r="M595" i="13"/>
  <c r="M539" i="13"/>
  <c r="M530" i="13"/>
  <c r="M518" i="13"/>
  <c r="M500" i="13"/>
  <c r="M629" i="13"/>
  <c r="M620" i="13"/>
  <c r="M610" i="13"/>
  <c r="M609" i="13"/>
  <c r="M549" i="13"/>
  <c r="M510" i="13"/>
  <c r="M710" i="13"/>
  <c r="M664" i="13"/>
  <c r="M663" i="13"/>
  <c r="M636" i="13"/>
  <c r="M626" i="13"/>
  <c r="M617" i="13"/>
  <c r="M541" i="13"/>
  <c r="M520" i="13"/>
  <c r="M502" i="13"/>
  <c r="M622" i="13"/>
  <c r="M603" i="13"/>
  <c r="M533" i="13"/>
  <c r="M522" i="13"/>
  <c r="M513" i="13"/>
  <c r="M512" i="13"/>
  <c r="M714" i="13"/>
  <c r="M696" i="13"/>
  <c r="M635" i="13"/>
  <c r="M628" i="13"/>
  <c r="M619" i="13"/>
  <c r="M599" i="13"/>
  <c r="M543" i="13"/>
  <c r="M514" i="13"/>
  <c r="M504" i="13"/>
  <c r="M488" i="13"/>
  <c r="M480" i="13"/>
  <c r="M472" i="13"/>
  <c r="M645" i="13"/>
  <c r="M625" i="13"/>
  <c r="M624" i="13"/>
  <c r="M535" i="13"/>
  <c r="M496" i="13"/>
  <c r="M498" i="13"/>
  <c r="M458" i="13"/>
  <c r="M450" i="13"/>
  <c r="M442" i="13"/>
  <c r="M434" i="13"/>
  <c r="M426" i="13"/>
  <c r="M418" i="13"/>
  <c r="M410" i="13"/>
  <c r="M402" i="13"/>
  <c r="M394" i="13"/>
  <c r="M386" i="13"/>
  <c r="M546" i="13"/>
  <c r="M537" i="13"/>
  <c r="M602" i="13"/>
  <c r="M601" i="13"/>
  <c r="M701" i="13"/>
  <c r="M700" i="13"/>
  <c r="M630" i="13"/>
  <c r="M378" i="13"/>
  <c r="M370" i="13"/>
  <c r="M364" i="13"/>
  <c r="M357" i="13"/>
  <c r="M621" i="13"/>
  <c r="M363" i="13"/>
  <c r="M356" i="13"/>
  <c r="M349" i="13"/>
  <c r="M334" i="13"/>
  <c r="M611" i="13"/>
  <c r="M528" i="13"/>
  <c r="M527" i="13"/>
  <c r="M468" i="13"/>
  <c r="M379" i="13"/>
  <c r="M352" i="13"/>
  <c r="M337" i="13"/>
  <c r="M296" i="13"/>
  <c r="M288" i="13"/>
  <c r="M280" i="13"/>
  <c r="M273" i="13"/>
  <c r="M265" i="13"/>
  <c r="M257" i="13"/>
  <c r="M249" i="13"/>
  <c r="M242" i="13"/>
  <c r="M234" i="13"/>
  <c r="M470" i="13"/>
  <c r="M467" i="13"/>
  <c r="M380" i="13"/>
  <c r="M350" i="13"/>
  <c r="M293" i="13"/>
  <c r="M285" i="13"/>
  <c r="M278" i="13"/>
  <c r="M270" i="13"/>
  <c r="M516" i="13"/>
  <c r="M507" i="13"/>
  <c r="M371" i="13"/>
  <c r="M365" i="13"/>
  <c r="M358" i="13"/>
  <c r="M340" i="13"/>
  <c r="M339" i="13"/>
  <c r="M335" i="13"/>
  <c r="M292" i="13"/>
  <c r="M284" i="13"/>
  <c r="M277" i="13"/>
  <c r="M269" i="13"/>
  <c r="M261" i="13"/>
  <c r="M253" i="13"/>
  <c r="M246" i="13"/>
  <c r="M238" i="13"/>
  <c r="M230" i="13"/>
  <c r="M469" i="13"/>
  <c r="M374" i="13"/>
  <c r="M351" i="13"/>
  <c r="M346" i="13"/>
  <c r="M342" i="13"/>
  <c r="M323" i="13"/>
  <c r="M315" i="13"/>
  <c r="M307" i="13"/>
  <c r="M466" i="13"/>
  <c r="M465" i="13"/>
  <c r="M381" i="13"/>
  <c r="M354" i="13"/>
  <c r="M331" i="13"/>
  <c r="M372" i="13"/>
  <c r="M343" i="13"/>
  <c r="M297" i="13"/>
  <c r="M235" i="13"/>
  <c r="M196" i="13"/>
  <c r="M194" i="13"/>
  <c r="M193" i="13"/>
  <c r="M191" i="13"/>
  <c r="M128" i="13"/>
  <c r="M123" i="13"/>
  <c r="M103" i="13"/>
  <c r="M94" i="13"/>
  <c r="M69" i="13"/>
  <c r="M258" i="13"/>
  <c r="M247" i="13"/>
  <c r="M215" i="13"/>
  <c r="M202" i="13"/>
  <c r="M197" i="13"/>
  <c r="M187" i="13"/>
  <c r="M186" i="13"/>
  <c r="M173" i="13"/>
  <c r="M167" i="13"/>
  <c r="M163" i="13"/>
  <c r="M161" i="13"/>
  <c r="M160" i="13"/>
  <c r="M119" i="13"/>
  <c r="M108" i="13"/>
  <c r="M95" i="13"/>
  <c r="M83" i="13"/>
  <c r="M82" i="13"/>
  <c r="M65" i="13"/>
  <c r="M64" i="13"/>
  <c r="M63" i="13"/>
  <c r="M62" i="13"/>
  <c r="M61" i="13"/>
  <c r="M60" i="13"/>
  <c r="M58" i="13"/>
  <c r="M57" i="13"/>
  <c r="M56" i="13"/>
  <c r="M55" i="13"/>
  <c r="M24" i="13"/>
  <c r="M22" i="13"/>
  <c r="M21" i="13"/>
  <c r="M20" i="13"/>
  <c r="M19" i="13"/>
  <c r="M18" i="13"/>
  <c r="M17" i="13"/>
  <c r="M16" i="13"/>
  <c r="M6" i="13"/>
  <c r="M289" i="13"/>
  <c r="M274" i="13"/>
  <c r="M219" i="13"/>
  <c r="M182" i="13"/>
  <c r="M144" i="13"/>
  <c r="M105" i="13"/>
  <c r="M71" i="13"/>
  <c r="M243" i="13"/>
  <c r="M220" i="13"/>
  <c r="M210" i="13"/>
  <c r="M188" i="13"/>
  <c r="M183" i="13"/>
  <c r="M174" i="13"/>
  <c r="M166" i="13"/>
  <c r="M155" i="13"/>
  <c r="M145" i="13"/>
  <c r="M120" i="13"/>
  <c r="M110" i="13"/>
  <c r="M98" i="13"/>
  <c r="M97" i="13"/>
  <c r="M72" i="13"/>
  <c r="M54" i="13"/>
  <c r="M53" i="13"/>
  <c r="M51" i="13"/>
  <c r="M50" i="13"/>
  <c r="M49" i="13"/>
  <c r="M48" i="13"/>
  <c r="M47" i="13"/>
  <c r="M46" i="13"/>
  <c r="M45" i="13"/>
  <c r="M43" i="13"/>
  <c r="M42" i="13"/>
  <c r="M41" i="13"/>
  <c r="M40" i="13"/>
  <c r="M39" i="13"/>
  <c r="M38" i="13"/>
  <c r="M37" i="13"/>
  <c r="M15" i="13"/>
  <c r="M14" i="13"/>
  <c r="M13" i="13"/>
  <c r="M12" i="13"/>
  <c r="M11" i="13"/>
  <c r="M281" i="13"/>
  <c r="M266" i="13"/>
  <c r="M254" i="13"/>
  <c r="M231" i="13"/>
  <c r="M223" i="13"/>
  <c r="M179" i="13"/>
  <c r="M178" i="13"/>
  <c r="M147" i="13"/>
  <c r="M140" i="13"/>
  <c r="M89" i="13"/>
  <c r="M86" i="13"/>
  <c r="M471" i="13"/>
  <c r="M169" i="13"/>
  <c r="M154" i="13"/>
  <c r="M136" i="13"/>
  <c r="M134" i="13"/>
  <c r="M133" i="13"/>
  <c r="M115" i="13"/>
  <c r="M112" i="13"/>
  <c r="M78" i="13"/>
  <c r="M30" i="13"/>
  <c r="M10" i="13"/>
  <c r="M359" i="13"/>
  <c r="M250" i="13"/>
  <c r="M239" i="13"/>
  <c r="M207" i="13"/>
  <c r="M150" i="13"/>
  <c r="M129" i="13"/>
  <c r="M126" i="13"/>
  <c r="M101" i="13"/>
  <c r="M75" i="13"/>
  <c r="M122" i="13"/>
  <c r="M68" i="13"/>
  <c r="M67" i="13"/>
  <c r="M114" i="13"/>
  <c r="M201" i="13"/>
  <c r="M200" i="13"/>
  <c r="M151" i="13"/>
  <c r="M157" i="13"/>
  <c r="M93" i="13"/>
  <c r="M226" i="13"/>
  <c r="M80" i="13"/>
  <c r="M102" i="13"/>
  <c r="M25" i="13"/>
  <c r="M262" i="13"/>
  <c r="M130" i="13"/>
  <c r="M738" i="13"/>
  <c r="M719" i="13"/>
  <c r="M203" i="13"/>
  <c r="M190" i="13"/>
  <c r="M106" i="13"/>
  <c r="M146" i="13"/>
  <c r="M27" i="13"/>
  <c r="M111" i="13"/>
  <c r="M233" i="13"/>
  <c r="M132" i="13"/>
  <c r="M139" i="13"/>
  <c r="M240" i="13"/>
  <c r="M84" i="13"/>
  <c r="M282" i="13"/>
  <c r="M336" i="13"/>
  <c r="M255" i="13"/>
  <c r="M164" i="13"/>
  <c r="M227" i="13"/>
  <c r="M290" i="13"/>
  <c r="M306" i="13"/>
  <c r="M393" i="13"/>
  <c r="M237" i="13"/>
  <c r="M316" i="13"/>
  <c r="M325" i="13"/>
  <c r="M382" i="13"/>
  <c r="M415" i="13"/>
  <c r="M345" i="13"/>
  <c r="M404" i="13"/>
  <c r="M373" i="13"/>
  <c r="M294" i="13"/>
  <c r="M425" i="13"/>
  <c r="M385" i="13"/>
  <c r="M412" i="13"/>
  <c r="M407" i="13"/>
  <c r="M445" i="13"/>
  <c r="M454" i="13"/>
  <c r="M506" i="13"/>
  <c r="M515" i="13"/>
  <c r="M683" i="13"/>
  <c r="M483" i="13"/>
  <c r="M492" i="13"/>
  <c r="M560" i="13"/>
  <c r="M509" i="13"/>
  <c r="M637" i="13"/>
  <c r="M576" i="13"/>
  <c r="M585" i="13"/>
  <c r="M669" i="13"/>
  <c r="M649" i="13"/>
  <c r="M678" i="13"/>
  <c r="M741" i="13"/>
  <c r="M74" i="13"/>
  <c r="M400" i="13"/>
  <c r="M422" i="13"/>
  <c r="M305" i="13"/>
  <c r="M463" i="13"/>
  <c r="M497" i="13"/>
  <c r="M473" i="13"/>
  <c r="M665" i="13"/>
  <c r="M127" i="13"/>
  <c r="M137" i="13"/>
  <c r="M221" i="13"/>
  <c r="M76" i="13"/>
  <c r="M180" i="13"/>
  <c r="M28" i="13"/>
  <c r="M295" i="13"/>
  <c r="M251" i="13"/>
  <c r="M427" i="13"/>
  <c r="M23" i="13"/>
  <c r="M267" i="13"/>
  <c r="M171" i="13"/>
  <c r="M275" i="13"/>
  <c r="M314" i="13"/>
  <c r="M222" i="13"/>
  <c r="M252" i="13"/>
  <c r="M276" i="13"/>
  <c r="M299" i="13"/>
  <c r="M308" i="13"/>
  <c r="M317" i="13"/>
  <c r="M326" i="13"/>
  <c r="M347" i="13"/>
  <c r="M362" i="13"/>
  <c r="M428" i="13"/>
  <c r="M390" i="13"/>
  <c r="M605" i="13"/>
  <c r="M344" i="13"/>
  <c r="M369" i="13"/>
  <c r="M446" i="13"/>
  <c r="M455" i="13"/>
  <c r="M464" i="13"/>
  <c r="M475" i="13"/>
  <c r="M484" i="13"/>
  <c r="M493" i="13"/>
  <c r="M558" i="13"/>
  <c r="M554" i="13"/>
  <c r="M568" i="13"/>
  <c r="M577" i="13"/>
  <c r="M682" i="13"/>
  <c r="M638" i="13"/>
  <c r="M679" i="13"/>
  <c r="M52" i="13"/>
  <c r="M399" i="13"/>
  <c r="M524" i="13"/>
  <c r="M213" i="13"/>
  <c r="M116" i="13"/>
  <c r="M121" i="13"/>
  <c r="M217" i="13"/>
  <c r="M236" i="13"/>
  <c r="M113" i="13"/>
  <c r="M99" i="13"/>
  <c r="M153" i="13"/>
  <c r="M224" i="13"/>
  <c r="M59" i="13"/>
  <c r="M152" i="13"/>
  <c r="M429" i="13"/>
  <c r="M185" i="13"/>
  <c r="M241" i="13"/>
  <c r="M431" i="13"/>
  <c r="M322" i="13"/>
  <c r="M387" i="13"/>
  <c r="M420" i="13"/>
  <c r="M300" i="13"/>
  <c r="M309" i="13"/>
  <c r="M318" i="13"/>
  <c r="M327" i="13"/>
  <c r="M408" i="13"/>
  <c r="M397" i="13"/>
  <c r="M419" i="13"/>
  <c r="M361" i="13"/>
  <c r="M376" i="13"/>
  <c r="M416" i="13"/>
  <c r="M556" i="13"/>
  <c r="M438" i="13"/>
  <c r="M447" i="13"/>
  <c r="M456" i="13"/>
  <c r="M526" i="13"/>
  <c r="M479" i="13"/>
  <c r="M534" i="13"/>
  <c r="M476" i="13"/>
  <c r="M485" i="13"/>
  <c r="M494" i="13"/>
  <c r="M542" i="13"/>
  <c r="M501" i="13"/>
  <c r="M653" i="13"/>
  <c r="M547" i="13"/>
  <c r="M677" i="13"/>
  <c r="M569" i="13"/>
  <c r="M588" i="13"/>
  <c r="M660" i="13"/>
  <c r="M707" i="13"/>
  <c r="M737" i="13"/>
  <c r="M684" i="13"/>
  <c r="M736" i="13"/>
  <c r="M574" i="13"/>
  <c r="M26" i="13"/>
  <c r="M77" i="13"/>
  <c r="M148" i="13"/>
  <c r="M389" i="13"/>
  <c r="M491" i="13"/>
  <c r="M529" i="13"/>
  <c r="M575" i="13"/>
  <c r="M272" i="13"/>
  <c r="M259" i="13"/>
  <c r="M341" i="13"/>
  <c r="M142" i="13"/>
  <c r="M88" i="13"/>
  <c r="M9" i="13"/>
  <c r="M175" i="13"/>
  <c r="M189" i="13"/>
  <c r="M248" i="13"/>
  <c r="M298" i="13"/>
  <c r="M31" i="13"/>
  <c r="M87" i="13"/>
  <c r="M396" i="13"/>
  <c r="M85" i="13"/>
  <c r="M135" i="13"/>
  <c r="M107" i="13"/>
  <c r="M138" i="13"/>
  <c r="M159" i="13"/>
  <c r="M330" i="13"/>
  <c r="M229" i="13"/>
  <c r="M268" i="13"/>
  <c r="M291" i="13"/>
  <c r="M301" i="13"/>
  <c r="M310" i="13"/>
  <c r="M319" i="13"/>
  <c r="M328" i="13"/>
  <c r="M413" i="13"/>
  <c r="M353" i="13"/>
  <c r="M338" i="13"/>
  <c r="M401" i="13"/>
  <c r="M432" i="13"/>
  <c r="M271" i="13"/>
  <c r="M286" i="13"/>
  <c r="M405" i="13"/>
  <c r="M536" i="13"/>
  <c r="M545" i="13"/>
  <c r="M439" i="13"/>
  <c r="M448" i="13"/>
  <c r="M615" i="13"/>
  <c r="M487" i="13"/>
  <c r="M567" i="13"/>
  <c r="M608" i="13"/>
  <c r="M477" i="13"/>
  <c r="M486" i="13"/>
  <c r="M532" i="13"/>
  <c r="M540" i="13"/>
  <c r="M688" i="13"/>
  <c r="M565" i="13"/>
  <c r="M670" i="13"/>
  <c r="M570" i="13"/>
  <c r="M704" i="13"/>
  <c r="M580" i="13"/>
  <c r="M589" i="13"/>
  <c r="M715" i="13"/>
  <c r="M671" i="13"/>
  <c r="M592" i="13"/>
  <c r="M228" i="13"/>
  <c r="M205" i="13"/>
  <c r="M634" i="13"/>
  <c r="M584" i="13"/>
  <c r="M641" i="13"/>
  <c r="M7" i="13"/>
  <c r="M79" i="13"/>
  <c r="M195" i="13"/>
  <c r="M192" i="13"/>
  <c r="M156" i="13"/>
  <c r="M256" i="13"/>
  <c r="M433" i="13"/>
  <c r="M32" i="13"/>
  <c r="M206" i="13"/>
  <c r="M44" i="13"/>
  <c r="M141" i="13"/>
  <c r="M168" i="13"/>
  <c r="M263" i="13"/>
  <c r="M118" i="13"/>
  <c r="M172" i="13"/>
  <c r="M332" i="13"/>
  <c r="M104" i="13"/>
  <c r="M131" i="13"/>
  <c r="M81" i="13"/>
  <c r="M218" i="13"/>
  <c r="M232" i="13"/>
  <c r="M264" i="13"/>
  <c r="M391" i="13"/>
  <c r="M424" i="13"/>
  <c r="M302" i="13"/>
  <c r="M311" i="13"/>
  <c r="M320" i="13"/>
  <c r="M329" i="13"/>
  <c r="M417" i="13"/>
  <c r="M437" i="13"/>
  <c r="M388" i="13"/>
  <c r="M423" i="13"/>
  <c r="M333" i="13"/>
  <c r="M367" i="13"/>
  <c r="M383" i="13"/>
  <c r="M409" i="13"/>
  <c r="M377" i="13"/>
  <c r="M441" i="13"/>
  <c r="M440" i="13"/>
  <c r="M459" i="13"/>
  <c r="M495" i="13"/>
  <c r="M478" i="13"/>
  <c r="M544" i="13"/>
  <c r="M616" i="13"/>
  <c r="M593" i="13"/>
  <c r="M519" i="13"/>
  <c r="M566" i="13"/>
  <c r="M548" i="13"/>
  <c r="M557" i="13"/>
  <c r="M517" i="13"/>
  <c r="M508" i="13"/>
  <c r="M525" i="13"/>
  <c r="M578" i="13"/>
  <c r="M686" i="13"/>
  <c r="M572" i="13"/>
  <c r="M581" i="13"/>
  <c r="M590" i="13"/>
  <c r="M651" i="13"/>
  <c r="M657" i="13"/>
  <c r="M646" i="13"/>
  <c r="M623" i="13"/>
  <c r="M692" i="13"/>
  <c r="M731" i="13"/>
  <c r="M198" i="13"/>
  <c r="M444" i="13"/>
  <c r="M550" i="13"/>
  <c r="M614" i="13"/>
  <c r="M695" i="13"/>
  <c r="M675" i="13"/>
  <c r="M208" i="13"/>
  <c r="M92" i="13"/>
  <c r="M176" i="13"/>
  <c r="M8" i="13"/>
  <c r="M170" i="13"/>
  <c r="M287" i="13"/>
  <c r="M29" i="13"/>
  <c r="M100" i="13"/>
  <c r="M33" i="13"/>
  <c r="M209" i="13"/>
  <c r="M73" i="13"/>
  <c r="M90" i="13"/>
  <c r="M177" i="13"/>
  <c r="M70" i="13"/>
  <c r="M212" i="13"/>
  <c r="M117" i="13"/>
  <c r="M181" i="13"/>
  <c r="M225" i="13"/>
  <c r="M244" i="13"/>
  <c r="M279" i="13"/>
  <c r="M214" i="13"/>
  <c r="M245" i="13"/>
  <c r="M283" i="13"/>
  <c r="M303" i="13"/>
  <c r="M312" i="13"/>
  <c r="M321" i="13"/>
  <c r="M355" i="13"/>
  <c r="M368" i="13"/>
  <c r="M384" i="13"/>
  <c r="M406" i="13"/>
  <c r="M395" i="13"/>
  <c r="M414" i="13"/>
  <c r="M436" i="13"/>
  <c r="M449" i="13"/>
  <c r="M451" i="13"/>
  <c r="M460" i="13"/>
  <c r="M561" i="13"/>
  <c r="M489" i="13"/>
  <c r="M503" i="13"/>
  <c r="M564" i="13"/>
  <c r="M672" i="13"/>
  <c r="M606" i="13"/>
  <c r="M613" i="13"/>
  <c r="M689" i="13"/>
  <c r="M538" i="13"/>
  <c r="M559" i="13"/>
  <c r="M644" i="13"/>
  <c r="M673" i="13"/>
  <c r="M699" i="13"/>
  <c r="M586" i="13"/>
  <c r="M573" i="13"/>
  <c r="M582" i="13"/>
  <c r="M591" i="13"/>
  <c r="M676" i="13"/>
  <c r="M631" i="13"/>
  <c r="M674" i="13"/>
  <c r="M723" i="13"/>
  <c r="M733" i="13"/>
  <c r="M583" i="13"/>
  <c r="M654" i="13"/>
  <c r="M739" i="13"/>
  <c r="M35" i="13"/>
  <c r="M96" i="13"/>
  <c r="M143" i="13"/>
  <c r="M324" i="13"/>
  <c r="M482" i="13"/>
  <c r="M505" i="13"/>
  <c r="M600" i="13"/>
  <c r="M607" i="13"/>
  <c r="M211" i="13"/>
  <c r="M158" i="13"/>
  <c r="M184" i="13"/>
  <c r="M199" i="13"/>
  <c r="M34" i="13"/>
  <c r="M91" i="13"/>
  <c r="M125" i="13"/>
  <c r="M124" i="13"/>
  <c r="M398" i="13"/>
  <c r="M109" i="13"/>
  <c r="M216" i="13"/>
  <c r="M66" i="13"/>
  <c r="M162" i="13"/>
  <c r="M204" i="13"/>
  <c r="M260" i="13"/>
  <c r="M304" i="13"/>
  <c r="M313" i="13"/>
  <c r="M375" i="13"/>
  <c r="M411" i="13"/>
  <c r="M360" i="13"/>
  <c r="M430" i="13"/>
  <c r="M392" i="13"/>
  <c r="M348" i="13"/>
  <c r="M403" i="13"/>
  <c r="M596" i="13"/>
  <c r="M457" i="13"/>
  <c r="M443" i="13"/>
  <c r="M452" i="13"/>
  <c r="M461" i="13"/>
  <c r="M551" i="13"/>
  <c r="M481" i="13"/>
  <c r="M490" i="13"/>
  <c r="M523" i="13"/>
  <c r="M612" i="13"/>
  <c r="M662" i="13"/>
  <c r="M511" i="13"/>
  <c r="M521" i="13"/>
  <c r="M597" i="13"/>
  <c r="M531" i="13"/>
  <c r="M562" i="13"/>
  <c r="M552" i="13"/>
  <c r="M435" i="13"/>
  <c r="M474" i="13"/>
  <c r="M462" i="13"/>
  <c r="M643" i="13"/>
  <c r="M656" i="13"/>
  <c r="M36" i="13"/>
  <c r="M149" i="13"/>
  <c r="M165" i="13"/>
  <c r="M366" i="13"/>
  <c r="M421" i="13"/>
  <c r="M453" i="13"/>
  <c r="M553" i="13"/>
  <c r="M499" i="13"/>
  <c r="M598" i="13"/>
  <c r="D103" i="14"/>
  <c r="D118" i="14"/>
  <c r="D129" i="14"/>
  <c r="D144" i="14"/>
  <c r="D151" i="14"/>
  <c r="D158" i="14"/>
  <c r="D183" i="14"/>
  <c r="D201" i="14"/>
  <c r="D207" i="14"/>
  <c r="D225" i="14"/>
  <c r="D232" i="14"/>
  <c r="D288" i="14"/>
  <c r="D295" i="14"/>
  <c r="D337" i="14"/>
  <c r="D344" i="14"/>
  <c r="D348" i="14"/>
  <c r="D377" i="14"/>
  <c r="D384" i="14"/>
  <c r="D391" i="14"/>
  <c r="D398" i="14"/>
  <c r="D409" i="14"/>
  <c r="D416" i="14"/>
  <c r="D423" i="14"/>
  <c r="D430" i="14"/>
  <c r="D441" i="14"/>
  <c r="D448" i="14"/>
  <c r="D455" i="14"/>
  <c r="D462" i="14"/>
  <c r="D473" i="14"/>
  <c r="D480" i="14"/>
  <c r="D487" i="14"/>
  <c r="D494" i="14"/>
  <c r="D505" i="14"/>
  <c r="D512" i="14"/>
  <c r="D519" i="14"/>
  <c r="D526" i="14"/>
  <c r="D537" i="14"/>
  <c r="D544" i="14"/>
  <c r="D551" i="14"/>
  <c r="D565" i="14"/>
  <c r="D575" i="14"/>
  <c r="D585" i="14"/>
  <c r="D603" i="14"/>
  <c r="D621" i="14"/>
  <c r="D635" i="14"/>
  <c r="D653" i="14"/>
  <c r="D663" i="14"/>
  <c r="D673" i="14"/>
  <c r="D689" i="14"/>
  <c r="D695" i="14"/>
  <c r="D110" i="14"/>
  <c r="D136" i="14"/>
  <c r="D169" i="14"/>
  <c r="D176" i="14"/>
  <c r="D214" i="14"/>
  <c r="D249" i="14"/>
  <c r="D256" i="14"/>
  <c r="D263" i="14"/>
  <c r="D281" i="14"/>
  <c r="D305" i="14"/>
  <c r="D312" i="14"/>
  <c r="D319" i="14"/>
  <c r="D326" i="14"/>
  <c r="D351" i="14"/>
  <c r="D358" i="14"/>
  <c r="D369" i="14"/>
  <c r="D380" i="14"/>
  <c r="D412" i="14"/>
  <c r="D444" i="14"/>
  <c r="D476" i="14"/>
  <c r="D508" i="14"/>
  <c r="D540" i="14"/>
  <c r="D561" i="14"/>
  <c r="D571" i="14"/>
  <c r="D599" i="14"/>
  <c r="D617" i="14"/>
  <c r="D631" i="14"/>
  <c r="D649" i="14"/>
  <c r="D669" i="14"/>
  <c r="D679" i="14"/>
  <c r="D685" i="14"/>
  <c r="D704" i="14"/>
  <c r="D720" i="14"/>
  <c r="D102" i="14"/>
  <c r="D121" i="14"/>
  <c r="D128" i="14"/>
  <c r="D143" i="14"/>
  <c r="D150" i="14"/>
  <c r="D161" i="14"/>
  <c r="D182" i="14"/>
  <c r="D193" i="14"/>
  <c r="D200" i="14"/>
  <c r="D224" i="14"/>
  <c r="D231" i="14"/>
  <c r="D273" i="14"/>
  <c r="D287" i="14"/>
  <c r="D294" i="14"/>
  <c r="D336" i="14"/>
  <c r="D343" i="14"/>
  <c r="D376" i="14"/>
  <c r="D383" i="14"/>
  <c r="D390" i="14"/>
  <c r="D401" i="14"/>
  <c r="D408" i="14"/>
  <c r="D415" i="14"/>
  <c r="D422" i="14"/>
  <c r="D433" i="14"/>
  <c r="D440" i="14"/>
  <c r="D447" i="14"/>
  <c r="D454" i="14"/>
  <c r="D465" i="14"/>
  <c r="D472" i="14"/>
  <c r="D479" i="14"/>
  <c r="D486" i="14"/>
  <c r="D497" i="14"/>
  <c r="D504" i="14"/>
  <c r="D511" i="14"/>
  <c r="D518" i="14"/>
  <c r="D529" i="14"/>
  <c r="D536" i="14"/>
  <c r="D543" i="14"/>
  <c r="D550" i="14"/>
  <c r="D557" i="14"/>
  <c r="D581" i="14"/>
  <c r="D595" i="14"/>
  <c r="D613" i="14"/>
  <c r="D627" i="14"/>
  <c r="D645" i="14"/>
  <c r="D113" i="14"/>
  <c r="D135" i="14"/>
  <c r="D168" i="14"/>
  <c r="D175" i="14"/>
  <c r="D217" i="14"/>
  <c r="D241" i="14"/>
  <c r="D248" i="14"/>
  <c r="D255" i="14"/>
  <c r="D262" i="14"/>
  <c r="D280" i="14"/>
  <c r="D304" i="14"/>
  <c r="D311" i="14"/>
  <c r="D329" i="14"/>
  <c r="D350" i="14"/>
  <c r="D361" i="14"/>
  <c r="D368" i="14"/>
  <c r="D372" i="14"/>
  <c r="D404" i="14"/>
  <c r="D436" i="14"/>
  <c r="D468" i="14"/>
  <c r="D500" i="14"/>
  <c r="D532" i="14"/>
  <c r="D553" i="14"/>
  <c r="D567" i="14"/>
  <c r="D577" i="14"/>
  <c r="D587" i="14"/>
  <c r="D591" i="14"/>
  <c r="D609" i="14"/>
  <c r="D623" i="14"/>
  <c r="D641" i="14"/>
  <c r="D655" i="14"/>
  <c r="D678" i="14"/>
  <c r="D700" i="14"/>
  <c r="D716" i="14"/>
  <c r="D732" i="14"/>
  <c r="D748" i="14"/>
  <c r="D47" i="14"/>
  <c r="D105" i="14"/>
  <c r="D120" i="14"/>
  <c r="D127" i="14"/>
  <c r="D142" i="14"/>
  <c r="D153" i="14"/>
  <c r="D160" i="14"/>
  <c r="D185" i="14"/>
  <c r="D192" i="14"/>
  <c r="D199" i="14"/>
  <c r="D209" i="14"/>
  <c r="D223" i="14"/>
  <c r="D230" i="14"/>
  <c r="D272" i="14"/>
  <c r="D297" i="14"/>
  <c r="D335" i="14"/>
  <c r="D342" i="14"/>
  <c r="D364" i="14"/>
  <c r="D375" i="14"/>
  <c r="D382" i="14"/>
  <c r="D393" i="14"/>
  <c r="D400" i="14"/>
  <c r="D407" i="14"/>
  <c r="D414" i="14"/>
  <c r="D425" i="14"/>
  <c r="D432" i="14"/>
  <c r="D439" i="14"/>
  <c r="D446" i="14"/>
  <c r="D457" i="14"/>
  <c r="D464" i="14"/>
  <c r="D471" i="14"/>
  <c r="D478" i="14"/>
  <c r="D489" i="14"/>
  <c r="D496" i="14"/>
  <c r="D503" i="14"/>
  <c r="D46" i="14"/>
  <c r="D111" i="14"/>
  <c r="D137" i="14"/>
  <c r="D166" i="14"/>
  <c r="D152" i="14"/>
  <c r="D177" i="14"/>
  <c r="D289" i="14"/>
  <c r="D327" i="14"/>
  <c r="D385" i="14"/>
  <c r="D388" i="14"/>
  <c r="D424" i="14"/>
  <c r="D460" i="14"/>
  <c r="D463" i="14"/>
  <c r="D563" i="14"/>
  <c r="D569" i="14"/>
  <c r="D597" i="14"/>
  <c r="D629" i="14"/>
  <c r="D661" i="14"/>
  <c r="D702" i="14"/>
  <c r="D708" i="14"/>
  <c r="D742" i="14"/>
  <c r="D758" i="14"/>
  <c r="D792" i="14"/>
  <c r="D812" i="14"/>
  <c r="D822" i="14"/>
  <c r="D856" i="14"/>
  <c r="D876" i="14"/>
  <c r="D886" i="14"/>
  <c r="D257" i="14"/>
  <c r="D320" i="14"/>
  <c r="D345" i="14"/>
  <c r="D367" i="14"/>
  <c r="D406" i="14"/>
  <c r="D510" i="14"/>
  <c r="D513" i="14"/>
  <c r="D516" i="14"/>
  <c r="D619" i="14"/>
  <c r="D651" i="14"/>
  <c r="D687" i="14"/>
  <c r="D693" i="14"/>
  <c r="D726" i="14"/>
  <c r="D768" i="14"/>
  <c r="D788" i="14"/>
  <c r="D798" i="14"/>
  <c r="D832" i="14"/>
  <c r="D852" i="14"/>
  <c r="D862" i="14"/>
  <c r="D896" i="14"/>
  <c r="D104" i="14"/>
  <c r="D145" i="14"/>
  <c r="D167" i="14"/>
  <c r="D198" i="14"/>
  <c r="D310" i="14"/>
  <c r="D313" i="14"/>
  <c r="D417" i="14"/>
  <c r="D420" i="14"/>
  <c r="D456" i="14"/>
  <c r="D492" i="14"/>
  <c r="D495" i="14"/>
  <c r="D535" i="14"/>
  <c r="D593" i="14"/>
  <c r="D625" i="14"/>
  <c r="D657" i="14"/>
  <c r="D764" i="14"/>
  <c r="D774" i="14"/>
  <c r="D808" i="14"/>
  <c r="D828" i="14"/>
  <c r="D838" i="14"/>
  <c r="D872" i="14"/>
  <c r="D892" i="14"/>
  <c r="D191" i="14"/>
  <c r="D240" i="14"/>
  <c r="D303" i="14"/>
  <c r="D338" i="14"/>
  <c r="D353" i="14"/>
  <c r="D396" i="14"/>
  <c r="D399" i="14"/>
  <c r="D449" i="14"/>
  <c r="D452" i="14"/>
  <c r="D488" i="14"/>
  <c r="D528" i="14"/>
  <c r="D534" i="14"/>
  <c r="D605" i="14"/>
  <c r="D637" i="14"/>
  <c r="D728" i="14"/>
  <c r="D734" i="14"/>
  <c r="D760" i="14"/>
  <c r="D780" i="14"/>
  <c r="D790" i="14"/>
  <c r="D824" i="14"/>
  <c r="D844" i="14"/>
  <c r="D854" i="14"/>
  <c r="D888" i="14"/>
  <c r="A101" i="15"/>
  <c r="D119" i="14"/>
  <c r="D184" i="14"/>
  <c r="D215" i="14"/>
  <c r="D233" i="14"/>
  <c r="D246" i="14"/>
  <c r="D265" i="14"/>
  <c r="D278" i="14"/>
  <c r="D356" i="14"/>
  <c r="D359" i="14"/>
  <c r="D470" i="14"/>
  <c r="D521" i="14"/>
  <c r="D555" i="14"/>
  <c r="D579" i="14"/>
  <c r="D611" i="14"/>
  <c r="D643" i="14"/>
  <c r="D659" i="14"/>
  <c r="D671" i="14"/>
  <c r="D677" i="14"/>
  <c r="D740" i="14"/>
  <c r="D112" i="14"/>
  <c r="D159" i="14"/>
  <c r="D208" i="14"/>
  <c r="D239" i="14"/>
  <c r="D271" i="14"/>
  <c r="D296" i="14"/>
  <c r="D328" i="14"/>
  <c r="D352" i="14"/>
  <c r="D392" i="14"/>
  <c r="D428" i="14"/>
  <c r="D431" i="14"/>
  <c r="D481" i="14"/>
  <c r="D484" i="14"/>
  <c r="D524" i="14"/>
  <c r="D527" i="14"/>
  <c r="D573" i="14"/>
  <c r="D601" i="14"/>
  <c r="D633" i="14"/>
  <c r="D712" i="14"/>
  <c r="D718" i="14"/>
  <c r="D724" i="14"/>
  <c r="D776" i="14"/>
  <c r="D796" i="14"/>
  <c r="D806" i="14"/>
  <c r="D840" i="14"/>
  <c r="D860" i="14"/>
  <c r="D870" i="14"/>
  <c r="D134" i="14"/>
  <c r="D264" i="14"/>
  <c r="D321" i="14"/>
  <c r="D374" i="14"/>
  <c r="D502" i="14"/>
  <c r="D520" i="14"/>
  <c r="D542" i="14"/>
  <c r="D545" i="14"/>
  <c r="D548" i="14"/>
  <c r="D607" i="14"/>
  <c r="D639" i="14"/>
  <c r="D736" i="14"/>
  <c r="D752" i="14"/>
  <c r="D772" i="14"/>
  <c r="D782" i="14"/>
  <c r="D816" i="14"/>
  <c r="D836" i="14"/>
  <c r="D846" i="14"/>
  <c r="D880" i="14"/>
  <c r="D126" i="14"/>
  <c r="D438" i="14"/>
  <c r="D766" i="14"/>
  <c r="D784" i="14"/>
  <c r="D814" i="14"/>
  <c r="D247" i="14"/>
  <c r="D820" i="14"/>
  <c r="D868" i="14"/>
  <c r="D559" i="14"/>
  <c r="D583" i="14"/>
  <c r="D589" i="14"/>
  <c r="D744" i="14"/>
  <c r="D750" i="14"/>
  <c r="D830" i="14"/>
  <c r="D710" i="14"/>
  <c r="D756" i="14"/>
  <c r="D804" i="14"/>
  <c r="D864" i="14"/>
  <c r="D884" i="14"/>
  <c r="D279" i="14"/>
  <c r="D615" i="14"/>
  <c r="D894" i="14"/>
  <c r="D848" i="14"/>
  <c r="D878" i="14"/>
  <c r="D216" i="14"/>
  <c r="D360" i="14"/>
  <c r="D366" i="14"/>
  <c r="D647" i="14"/>
  <c r="D800" i="14"/>
  <c r="D826" i="14"/>
  <c r="D365" i="14"/>
  <c r="D614" i="14"/>
  <c r="D809" i="14"/>
  <c r="D873" i="14"/>
  <c r="D813" i="14"/>
  <c r="D855" i="14"/>
  <c r="D771" i="14"/>
  <c r="D596" i="14"/>
  <c r="D133" i="14"/>
  <c r="D815" i="14"/>
  <c r="D717" i="14"/>
  <c r="D330" i="14"/>
  <c r="D730" i="14"/>
  <c r="D600" i="14"/>
  <c r="D245" i="14"/>
  <c r="D843" i="14"/>
  <c r="D733" i="14"/>
  <c r="D490" i="14"/>
  <c r="D211" i="14"/>
  <c r="D837" i="14"/>
  <c r="D753" i="14"/>
  <c r="D419" i="14"/>
  <c r="D861" i="14"/>
  <c r="D777" i="14"/>
  <c r="D650" i="14"/>
  <c r="D291" i="14"/>
  <c r="D882" i="14"/>
  <c r="D767" i="14"/>
  <c r="D562" i="14"/>
  <c r="D170" i="14"/>
  <c r="D509" i="14"/>
  <c r="D334" i="14"/>
  <c r="D226" i="14"/>
  <c r="D754" i="14"/>
  <c r="D654" i="14"/>
  <c r="D538" i="14"/>
  <c r="D410" i="14"/>
  <c r="D268" i="14"/>
  <c r="D195" i="14"/>
  <c r="D823" i="14"/>
  <c r="D362" i="14"/>
  <c r="D284" i="14"/>
  <c r="D803" i="14"/>
  <c r="D867" i="14"/>
  <c r="D765" i="14"/>
  <c r="D845" i="14"/>
  <c r="D761" i="14"/>
  <c r="D547" i="14"/>
  <c r="D805" i="14"/>
  <c r="D711" i="14"/>
  <c r="D298" i="14"/>
  <c r="D705" i="14"/>
  <c r="D578" i="14"/>
  <c r="D242" i="14"/>
  <c r="D833" i="14"/>
  <c r="D727" i="14"/>
  <c r="D451" i="14"/>
  <c r="D190" i="14"/>
  <c r="D834" i="14"/>
  <c r="D737" i="14"/>
  <c r="D309" i="14"/>
  <c r="D858" i="14"/>
  <c r="D725" i="14"/>
  <c r="D624" i="14"/>
  <c r="D285" i="14"/>
  <c r="D875" i="14"/>
  <c r="D741" i="14"/>
  <c r="D522" i="14"/>
  <c r="D165" i="14"/>
  <c r="D477" i="14"/>
  <c r="D317" i="14"/>
  <c r="D222" i="14"/>
  <c r="D747" i="14"/>
  <c r="D636" i="14"/>
  <c r="D531" i="14"/>
  <c r="D403" i="14"/>
  <c r="D261" i="14"/>
  <c r="D188" i="14"/>
  <c r="D640" i="14"/>
  <c r="D339" i="14"/>
  <c r="D181" i="14"/>
  <c r="D719" i="14"/>
  <c r="D580" i="14"/>
  <c r="D507" i="14"/>
  <c r="D418" i="14"/>
  <c r="D325" i="14"/>
  <c r="D227" i="14"/>
  <c r="D58" i="14"/>
  <c r="D662" i="14"/>
  <c r="D493" i="14"/>
  <c r="D259" i="14"/>
  <c r="D157" i="14"/>
  <c r="D218" i="14"/>
  <c r="D829" i="14"/>
  <c r="D709" i="14"/>
  <c r="D819" i="14"/>
  <c r="D759" i="14"/>
  <c r="D842" i="14"/>
  <c r="D735" i="14"/>
  <c r="D541" i="14"/>
  <c r="D802" i="14"/>
  <c r="D667" i="14"/>
  <c r="D270" i="14"/>
  <c r="D682" i="14"/>
  <c r="D572" i="14"/>
  <c r="D235" i="14"/>
  <c r="D799" i="14"/>
  <c r="D665" i="14"/>
  <c r="D395" i="14"/>
  <c r="D162" i="14"/>
  <c r="D827" i="14"/>
  <c r="D683" i="14"/>
  <c r="D306" i="14"/>
  <c r="D851" i="14"/>
  <c r="D722" i="14"/>
  <c r="D618" i="14"/>
  <c r="D250" i="14"/>
  <c r="D865" i="14"/>
  <c r="D738" i="14"/>
  <c r="D459" i="14"/>
  <c r="D154" i="14"/>
  <c r="D445" i="14"/>
  <c r="D299" i="14"/>
  <c r="D180" i="14"/>
  <c r="D731" i="14"/>
  <c r="D622" i="14"/>
  <c r="D506" i="14"/>
  <c r="D378" i="14"/>
  <c r="D258" i="14"/>
  <c r="D174" i="14"/>
  <c r="D626" i="14"/>
  <c r="D307" i="14"/>
  <c r="D178" i="14"/>
  <c r="D703" i="14"/>
  <c r="D570" i="14"/>
  <c r="D485" i="14"/>
  <c r="D411" i="14"/>
  <c r="D322" i="14"/>
  <c r="D220" i="14"/>
  <c r="D713" i="14"/>
  <c r="D648" i="14"/>
  <c r="D461" i="14"/>
  <c r="D252" i="14"/>
  <c r="D132" i="14"/>
  <c r="D890" i="14"/>
  <c r="D874" i="14"/>
  <c r="D877" i="14"/>
  <c r="D810" i="14"/>
  <c r="D437" i="14"/>
  <c r="D835" i="14"/>
  <c r="D729" i="14"/>
  <c r="D501" i="14"/>
  <c r="D879" i="14"/>
  <c r="D795" i="14"/>
  <c r="D664" i="14"/>
  <c r="D238" i="14"/>
  <c r="D676" i="14"/>
  <c r="D469" i="14"/>
  <c r="D115" i="14"/>
  <c r="D789" i="14"/>
  <c r="D652" i="14"/>
  <c r="D340" i="14"/>
  <c r="D817" i="14"/>
  <c r="D680" i="14"/>
  <c r="D253" i="14"/>
  <c r="D841" i="14"/>
  <c r="D698" i="14"/>
  <c r="D592" i="14"/>
  <c r="D173" i="14"/>
  <c r="D831" i="14"/>
  <c r="D707" i="14"/>
  <c r="D426" i="14"/>
  <c r="D147" i="14"/>
  <c r="D413" i="14"/>
  <c r="D292" i="14"/>
  <c r="D163" i="14"/>
  <c r="D715" i="14"/>
  <c r="D604" i="14"/>
  <c r="D499" i="14"/>
  <c r="D349" i="14"/>
  <c r="D254" i="14"/>
  <c r="D156" i="14"/>
  <c r="D608" i="14"/>
  <c r="D300" i="14"/>
  <c r="D171" i="14"/>
  <c r="D684" i="14"/>
  <c r="D560" i="14"/>
  <c r="D482" i="14"/>
  <c r="D389" i="14"/>
  <c r="D318" i="14"/>
  <c r="D213" i="14"/>
  <c r="D697" i="14"/>
  <c r="D634" i="14"/>
  <c r="D429" i="14"/>
  <c r="D210" i="14"/>
  <c r="D117" i="14"/>
  <c r="D793" i="14"/>
  <c r="D749" i="14"/>
  <c r="D762" i="14"/>
  <c r="D434" i="14"/>
  <c r="D825" i="14"/>
  <c r="D714" i="14"/>
  <c r="D498" i="14"/>
  <c r="D869" i="14"/>
  <c r="D785" i="14"/>
  <c r="D523" i="14"/>
  <c r="D204" i="14"/>
  <c r="D670" i="14"/>
  <c r="D466" i="14"/>
  <c r="D897" i="14"/>
  <c r="D786" i="14"/>
  <c r="D620" i="14"/>
  <c r="D308" i="14"/>
  <c r="D898" i="14"/>
  <c r="D783" i="14"/>
  <c r="D588" i="14"/>
  <c r="D197" i="14"/>
  <c r="D807" i="14"/>
  <c r="D692" i="14"/>
  <c r="D515" i="14"/>
  <c r="D148" i="14"/>
  <c r="D821" i="14"/>
  <c r="D701" i="14"/>
  <c r="D387" i="14"/>
  <c r="D140" i="14"/>
  <c r="D381" i="14"/>
  <c r="D282" i="14"/>
  <c r="D141" i="14"/>
  <c r="D699" i="14"/>
  <c r="D586" i="14"/>
  <c r="D474" i="14"/>
  <c r="D331" i="14"/>
  <c r="D219" i="14"/>
  <c r="D138" i="14"/>
  <c r="D594" i="14"/>
  <c r="D293" i="14"/>
  <c r="D149" i="14"/>
  <c r="D668" i="14"/>
  <c r="D549" i="14"/>
  <c r="D475" i="14"/>
  <c r="D386" i="14"/>
  <c r="D283" i="14"/>
  <c r="D189" i="14"/>
  <c r="D694" i="14"/>
  <c r="D616" i="14"/>
  <c r="D397" i="14"/>
  <c r="D206" i="14"/>
  <c r="D106" i="14"/>
  <c r="D775" i="14"/>
  <c r="D893" i="14"/>
  <c r="D743" i="14"/>
  <c r="D721" i="14"/>
  <c r="D125" i="14"/>
  <c r="D791" i="14"/>
  <c r="D638" i="14"/>
  <c r="D373" i="14"/>
  <c r="D866" i="14"/>
  <c r="D751" i="14"/>
  <c r="D483" i="14"/>
  <c r="D155" i="14"/>
  <c r="D642" i="14"/>
  <c r="D355" i="14"/>
  <c r="D863" i="14"/>
  <c r="D779" i="14"/>
  <c r="D554" i="14"/>
  <c r="D302" i="14"/>
  <c r="D891" i="14"/>
  <c r="D773" i="14"/>
  <c r="D558" i="14"/>
  <c r="D194" i="14"/>
  <c r="D797" i="14"/>
  <c r="D686" i="14"/>
  <c r="D405" i="14"/>
  <c r="D107" i="14"/>
  <c r="D818" i="14"/>
  <c r="D681" i="14"/>
  <c r="D323" i="14"/>
  <c r="D114" i="14"/>
  <c r="D370" i="14"/>
  <c r="D243" i="14"/>
  <c r="D130" i="14"/>
  <c r="D696" i="14"/>
  <c r="D576" i="14"/>
  <c r="D467" i="14"/>
  <c r="D324" i="14"/>
  <c r="D212" i="14"/>
  <c r="D123" i="14"/>
  <c r="D590" i="14"/>
  <c r="D290" i="14"/>
  <c r="D146" i="14"/>
  <c r="D644" i="14"/>
  <c r="D546" i="14"/>
  <c r="D453" i="14"/>
  <c r="D379" i="14"/>
  <c r="D276" i="14"/>
  <c r="D164" i="14"/>
  <c r="D691" i="14"/>
  <c r="D602" i="14"/>
  <c r="D347" i="14"/>
  <c r="D203" i="14"/>
  <c r="D646" i="14"/>
  <c r="D187" i="14"/>
  <c r="D333" i="14"/>
  <c r="D755" i="14"/>
  <c r="D769" i="14"/>
  <c r="D770" i="14"/>
  <c r="D666" i="14"/>
  <c r="D660" i="14"/>
  <c r="D236" i="14"/>
  <c r="D442" i="14"/>
  <c r="D658" i="14"/>
  <c r="D101" i="14"/>
  <c r="D450" i="14"/>
  <c r="D234" i="14"/>
  <c r="D574" i="14"/>
  <c r="D564" i="14"/>
  <c r="D260" i="14"/>
  <c r="D739" i="14"/>
  <c r="D746" i="14"/>
  <c r="D763" i="14"/>
  <c r="D656" i="14"/>
  <c r="D568" i="14"/>
  <c r="D229" i="14"/>
  <c r="D435" i="14"/>
  <c r="D556" i="14"/>
  <c r="D61" i="14"/>
  <c r="D443" i="14"/>
  <c r="D139" i="14"/>
  <c r="D525" i="14"/>
  <c r="D887" i="14"/>
  <c r="D899" i="14"/>
  <c r="D859" i="14"/>
  <c r="D632" i="14"/>
  <c r="D533" i="14"/>
  <c r="D491" i="14"/>
  <c r="D402" i="14"/>
  <c r="D228" i="14"/>
  <c r="D108" i="14"/>
  <c r="D314" i="14"/>
  <c r="D371" i="14"/>
  <c r="D630" i="14"/>
  <c r="D421" i="14"/>
  <c r="D124" i="14"/>
  <c r="D315" i="14"/>
  <c r="D706" i="14"/>
  <c r="D889" i="14"/>
  <c r="D849" i="14"/>
  <c r="D610" i="14"/>
  <c r="D530" i="14"/>
  <c r="D458" i="14"/>
  <c r="D316" i="14"/>
  <c r="D179" i="14"/>
  <c r="D757" i="14"/>
  <c r="D275" i="14"/>
  <c r="D346" i="14"/>
  <c r="D612" i="14"/>
  <c r="D357" i="14"/>
  <c r="D109" i="14"/>
  <c r="D301" i="14"/>
  <c r="D857" i="14"/>
  <c r="D781" i="14"/>
  <c r="D745" i="14"/>
  <c r="D277" i="14"/>
  <c r="D274" i="14"/>
  <c r="D122" i="14"/>
  <c r="D895" i="14"/>
  <c r="D59" i="14"/>
  <c r="D690" i="14"/>
  <c r="D205" i="14"/>
  <c r="D286" i="14"/>
  <c r="D598" i="14"/>
  <c r="D354" i="14"/>
  <c r="D688" i="14"/>
  <c r="D266" i="14"/>
  <c r="D839" i="14"/>
  <c r="D778" i="14"/>
  <c r="D723" i="14"/>
  <c r="D267" i="14"/>
  <c r="D221" i="14"/>
  <c r="D871" i="14"/>
  <c r="D885" i="14"/>
  <c r="D60" i="14"/>
  <c r="D674" i="14"/>
  <c r="D202" i="14"/>
  <c r="D251" i="14"/>
  <c r="D539" i="14"/>
  <c r="D332" i="14"/>
  <c r="D675" i="14"/>
  <c r="D196" i="14"/>
  <c r="D582" i="14"/>
  <c r="D628" i="14"/>
  <c r="D427" i="14"/>
  <c r="D853" i="14"/>
  <c r="D881" i="14"/>
  <c r="D794" i="14"/>
  <c r="D811" i="14"/>
  <c r="D363" i="14"/>
  <c r="D566" i="14"/>
  <c r="D116" i="14"/>
  <c r="D237" i="14"/>
  <c r="D517" i="14"/>
  <c r="D269" i="14"/>
  <c r="D672" i="14"/>
  <c r="D186" i="14"/>
  <c r="D883" i="14"/>
  <c r="D552" i="14"/>
  <c r="D606" i="14"/>
  <c r="D394" i="14"/>
  <c r="D131" i="14"/>
  <c r="D850" i="14"/>
  <c r="D514" i="14"/>
  <c r="D847" i="14"/>
  <c r="D244" i="14"/>
  <c r="D787" i="14"/>
  <c r="D584" i="14"/>
  <c r="D801" i="14"/>
  <c r="D172" i="14"/>
  <c r="D341" i="14"/>
  <c r="M241" i="3"/>
  <c r="M539" i="3"/>
  <c r="M540" i="3"/>
  <c r="M541" i="3"/>
  <c r="M187" i="3"/>
  <c r="M198" i="3"/>
  <c r="M130" i="3"/>
  <c r="M131" i="3"/>
  <c r="M132" i="3"/>
  <c r="M133" i="3"/>
  <c r="M59" i="3"/>
  <c r="M62" i="3"/>
  <c r="M58" i="3"/>
  <c r="M57" i="3"/>
  <c r="M101" i="3"/>
  <c r="M205" i="3"/>
  <c r="M39" i="3"/>
  <c r="M190" i="3"/>
  <c r="M207" i="3"/>
  <c r="M200" i="3"/>
  <c r="M67" i="3"/>
  <c r="M188" i="3"/>
  <c r="M201" i="3"/>
  <c r="M204" i="3"/>
  <c r="M184" i="3"/>
  <c r="M6" i="3"/>
  <c r="M177" i="3"/>
  <c r="M43" i="3"/>
  <c r="M374" i="3"/>
  <c r="M185" i="3"/>
  <c r="M79" i="3"/>
  <c r="M31" i="3"/>
  <c r="M199" i="3"/>
  <c r="M183" i="3"/>
  <c r="M92" i="3"/>
  <c r="M189" i="3"/>
  <c r="M206" i="3"/>
  <c r="M197" i="3"/>
  <c r="M203" i="3"/>
  <c r="M614" i="3"/>
  <c r="M637" i="3"/>
  <c r="M636" i="3"/>
  <c r="M418" i="3"/>
  <c r="M86" i="3"/>
  <c r="M465" i="3"/>
  <c r="M610" i="3"/>
  <c r="M464" i="3"/>
  <c r="M632" i="3"/>
  <c r="M510" i="3"/>
  <c r="M675" i="3"/>
  <c r="M603" i="3"/>
  <c r="M555" i="3"/>
  <c r="M457" i="3"/>
  <c r="M313" i="3"/>
  <c r="M673" i="3"/>
  <c r="M649" i="3"/>
  <c r="M625" i="3"/>
  <c r="M601" i="3"/>
  <c r="M577" i="3"/>
  <c r="M553" i="3"/>
  <c r="M527" i="3"/>
  <c r="M503" i="3"/>
  <c r="M479" i="3"/>
  <c r="M455" i="3"/>
  <c r="M431" i="3"/>
  <c r="M407" i="3"/>
  <c r="M383" i="3"/>
  <c r="M359" i="3"/>
  <c r="M335" i="3"/>
  <c r="M311" i="3"/>
  <c r="M287" i="3"/>
  <c r="M262" i="3"/>
  <c r="M238" i="3"/>
  <c r="M211" i="3"/>
  <c r="M173" i="3"/>
  <c r="M150" i="3"/>
  <c r="M122" i="3"/>
  <c r="M99" i="3"/>
  <c r="M76" i="3"/>
  <c r="M53" i="3"/>
  <c r="M30" i="3"/>
  <c r="M108" i="3"/>
  <c r="M703" i="3"/>
  <c r="M720" i="3"/>
  <c r="M46" i="3"/>
  <c r="M515" i="3"/>
  <c r="M538" i="3"/>
  <c r="M225" i="3"/>
  <c r="M672" i="3"/>
  <c r="M624" i="3"/>
  <c r="M552" i="3"/>
  <c r="M478" i="3"/>
  <c r="M406" i="3"/>
  <c r="M286" i="3"/>
  <c r="M685" i="3"/>
  <c r="M467" i="3"/>
  <c r="M660" i="3"/>
  <c r="M375" i="3"/>
  <c r="M41" i="3"/>
  <c r="M659" i="3"/>
  <c r="M648" i="3"/>
  <c r="M600" i="3"/>
  <c r="M576" i="3"/>
  <c r="M526" i="3"/>
  <c r="M502" i="3"/>
  <c r="M454" i="3"/>
  <c r="M430" i="3"/>
  <c r="M382" i="3"/>
  <c r="M358" i="3"/>
  <c r="M334" i="3"/>
  <c r="M310" i="3"/>
  <c r="M261" i="3"/>
  <c r="M237" i="3"/>
  <c r="M671" i="3"/>
  <c r="M647" i="3"/>
  <c r="M623" i="3"/>
  <c r="M599" i="3"/>
  <c r="M575" i="3"/>
  <c r="M551" i="3"/>
  <c r="M525" i="3"/>
  <c r="M501" i="3"/>
  <c r="M477" i="3"/>
  <c r="M453" i="3"/>
  <c r="M429" i="3"/>
  <c r="M405" i="3"/>
  <c r="M381" i="3"/>
  <c r="M357" i="3"/>
  <c r="M333" i="3"/>
  <c r="M309" i="3"/>
  <c r="M285" i="3"/>
  <c r="M260" i="3"/>
  <c r="M236" i="3"/>
  <c r="M209" i="3"/>
  <c r="M171" i="3"/>
  <c r="M148" i="3"/>
  <c r="M121" i="3"/>
  <c r="M97" i="3"/>
  <c r="M74" i="3"/>
  <c r="M28" i="3"/>
  <c r="M214" i="3"/>
  <c r="M701" i="3"/>
  <c r="M718" i="3"/>
  <c r="M670" i="3"/>
  <c r="M524" i="3"/>
  <c r="M452" i="3"/>
  <c r="M428" i="3"/>
  <c r="M404" i="3"/>
  <c r="M380" i="3"/>
  <c r="M356" i="3"/>
  <c r="M332" i="3"/>
  <c r="M308" i="3"/>
  <c r="M284" i="3"/>
  <c r="M259" i="3"/>
  <c r="M235" i="3"/>
  <c r="M208" i="3"/>
  <c r="M170" i="3"/>
  <c r="M147" i="3"/>
  <c r="M120" i="3"/>
  <c r="M96" i="3"/>
  <c r="M51" i="3"/>
  <c r="M27" i="3"/>
  <c r="M216" i="3"/>
  <c r="M740" i="3"/>
  <c r="M717" i="3"/>
  <c r="M550" i="3"/>
  <c r="M645" i="3"/>
  <c r="M499" i="3"/>
  <c r="M373" i="3"/>
  <c r="M283" i="3"/>
  <c r="M258" i="3"/>
  <c r="M234" i="3"/>
  <c r="M202" i="3"/>
  <c r="M169" i="3"/>
  <c r="M146" i="3"/>
  <c r="M95" i="3"/>
  <c r="M73" i="3"/>
  <c r="M49" i="3"/>
  <c r="M26" i="3"/>
  <c r="M217" i="3"/>
  <c r="M739" i="3"/>
  <c r="M716" i="3"/>
  <c r="M686" i="3"/>
  <c r="M646" i="3"/>
  <c r="M669" i="3"/>
  <c r="M451" i="3"/>
  <c r="M426" i="3"/>
  <c r="M118" i="3"/>
  <c r="M715" i="3"/>
  <c r="M622" i="3"/>
  <c r="M549" i="3"/>
  <c r="M331" i="3"/>
  <c r="M620" i="3"/>
  <c r="M572" i="3"/>
  <c r="M498" i="3"/>
  <c r="M402" i="3"/>
  <c r="M330" i="3"/>
  <c r="M257" i="3"/>
  <c r="M196" i="3"/>
  <c r="M94" i="3"/>
  <c r="M547" i="3"/>
  <c r="M598" i="3"/>
  <c r="M621" i="3"/>
  <c r="M475" i="3"/>
  <c r="M307" i="3"/>
  <c r="M644" i="3"/>
  <c r="M548" i="3"/>
  <c r="M474" i="3"/>
  <c r="M379" i="3"/>
  <c r="M282" i="3"/>
  <c r="M168" i="3"/>
  <c r="M72" i="3"/>
  <c r="M268" i="3"/>
  <c r="M691" i="3"/>
  <c r="M643" i="3"/>
  <c r="M595" i="3"/>
  <c r="M521" i="3"/>
  <c r="M473" i="3"/>
  <c r="M690" i="3"/>
  <c r="M666" i="3"/>
  <c r="M642" i="3"/>
  <c r="M618" i="3"/>
  <c r="M594" i="3"/>
  <c r="M500" i="3"/>
  <c r="M573" i="3"/>
  <c r="M403" i="3"/>
  <c r="M668" i="3"/>
  <c r="M596" i="3"/>
  <c r="M522" i="3"/>
  <c r="M450" i="3"/>
  <c r="M354" i="3"/>
  <c r="M306" i="3"/>
  <c r="M233" i="3"/>
  <c r="M145" i="3"/>
  <c r="M50" i="3"/>
  <c r="M738" i="3"/>
  <c r="M667" i="3"/>
  <c r="M619" i="3"/>
  <c r="M571" i="3"/>
  <c r="M497" i="3"/>
  <c r="M689" i="3"/>
  <c r="M665" i="3"/>
  <c r="M641" i="3"/>
  <c r="M617" i="3"/>
  <c r="M593" i="3"/>
  <c r="M569" i="3"/>
  <c r="M545" i="3"/>
  <c r="M519" i="3"/>
  <c r="M495" i="3"/>
  <c r="M471" i="3"/>
  <c r="M447" i="3"/>
  <c r="M423" i="3"/>
  <c r="M399" i="3"/>
  <c r="M371" i="3"/>
  <c r="M351" i="3"/>
  <c r="M327" i="3"/>
  <c r="M303" i="3"/>
  <c r="M279" i="3"/>
  <c r="M254" i="3"/>
  <c r="M230" i="3"/>
  <c r="M165" i="3"/>
  <c r="M142" i="3"/>
  <c r="M115" i="3"/>
  <c r="M91" i="3"/>
  <c r="M66" i="3"/>
  <c r="M38" i="3"/>
  <c r="M23" i="3"/>
  <c r="M699" i="3"/>
  <c r="M742" i="3"/>
  <c r="M712" i="3"/>
  <c r="M574" i="3"/>
  <c r="M597" i="3"/>
  <c r="M427" i="3"/>
  <c r="M664" i="3"/>
  <c r="M616" i="3"/>
  <c r="M568" i="3"/>
  <c r="M518" i="3"/>
  <c r="M470" i="3"/>
  <c r="M398" i="3"/>
  <c r="M350" i="3"/>
  <c r="M302" i="3"/>
  <c r="M253" i="3"/>
  <c r="M164" i="3"/>
  <c r="M90" i="3"/>
  <c r="M741" i="3"/>
  <c r="M476" i="3"/>
  <c r="M523" i="3"/>
  <c r="M355" i="3"/>
  <c r="M688" i="3"/>
  <c r="M640" i="3"/>
  <c r="M592" i="3"/>
  <c r="M544" i="3"/>
  <c r="M494" i="3"/>
  <c r="M446" i="3"/>
  <c r="M422" i="3"/>
  <c r="M377" i="3"/>
  <c r="M326" i="3"/>
  <c r="M278" i="3"/>
  <c r="M229" i="3"/>
  <c r="M141" i="3"/>
  <c r="M114" i="3"/>
  <c r="M70" i="3"/>
  <c r="M22" i="3"/>
  <c r="M698" i="3"/>
  <c r="M711" i="3"/>
  <c r="M687" i="3"/>
  <c r="M663" i="3"/>
  <c r="M639" i="3"/>
  <c r="M615" i="3"/>
  <c r="M591" i="3"/>
  <c r="M567" i="3"/>
  <c r="M543" i="3"/>
  <c r="M517" i="3"/>
  <c r="M493" i="3"/>
  <c r="M469" i="3"/>
  <c r="M445" i="3"/>
  <c r="M421" i="3"/>
  <c r="M397" i="3"/>
  <c r="M370" i="3"/>
  <c r="M349" i="3"/>
  <c r="M325" i="3"/>
  <c r="M301" i="3"/>
  <c r="M277" i="3"/>
  <c r="M252" i="3"/>
  <c r="M228" i="3"/>
  <c r="M163" i="3"/>
  <c r="M140" i="3"/>
  <c r="M113" i="3"/>
  <c r="M89" i="3"/>
  <c r="M69" i="3"/>
  <c r="M45" i="3"/>
  <c r="M21" i="3"/>
  <c r="M697" i="3"/>
  <c r="M734" i="3"/>
  <c r="M710" i="3"/>
  <c r="M662" i="3"/>
  <c r="M566" i="3"/>
  <c r="M542" i="3"/>
  <c r="M516" i="3"/>
  <c r="M492" i="3"/>
  <c r="M468" i="3"/>
  <c r="M444" i="3"/>
  <c r="M420" i="3"/>
  <c r="M396" i="3"/>
  <c r="M376" i="3"/>
  <c r="M348" i="3"/>
  <c r="M324" i="3"/>
  <c r="M300" i="3"/>
  <c r="M276" i="3"/>
  <c r="M251" i="3"/>
  <c r="M227" i="3"/>
  <c r="M194" i="3"/>
  <c r="M162" i="3"/>
  <c r="M139" i="3"/>
  <c r="M112" i="3"/>
  <c r="M88" i="3"/>
  <c r="M68" i="3"/>
  <c r="M44" i="3"/>
  <c r="M20" i="3"/>
  <c r="M696" i="3"/>
  <c r="M733" i="3"/>
  <c r="M589" i="3"/>
  <c r="M491" i="3"/>
  <c r="M443" i="3"/>
  <c r="M419" i="3"/>
  <c r="M395" i="3"/>
  <c r="M369" i="3"/>
  <c r="M347" i="3"/>
  <c r="M323" i="3"/>
  <c r="M299" i="3"/>
  <c r="M275" i="3"/>
  <c r="M250" i="3"/>
  <c r="M226" i="3"/>
  <c r="M161" i="3"/>
  <c r="M138" i="3"/>
  <c r="M111" i="3"/>
  <c r="M87" i="3"/>
  <c r="M42" i="3"/>
  <c r="M19" i="3"/>
  <c r="M695" i="3"/>
  <c r="M732" i="3"/>
  <c r="M638" i="3"/>
  <c r="M137" i="3"/>
  <c r="M466" i="3"/>
  <c r="M110" i="3"/>
  <c r="M537" i="3"/>
  <c r="M417" i="3"/>
  <c r="M298" i="3"/>
  <c r="M586" i="3"/>
  <c r="M588" i="3"/>
  <c r="M249" i="3"/>
  <c r="M513" i="3"/>
  <c r="M562" i="3"/>
  <c r="M681" i="3"/>
  <c r="M657" i="3"/>
  <c r="M633" i="3"/>
  <c r="M609" i="3"/>
  <c r="M585" i="3"/>
  <c r="M561" i="3"/>
  <c r="M535" i="3"/>
  <c r="M511" i="3"/>
  <c r="M487" i="3"/>
  <c r="M463" i="3"/>
  <c r="M439" i="3"/>
  <c r="M415" i="3"/>
  <c r="M391" i="3"/>
  <c r="M366" i="3"/>
  <c r="M343" i="3"/>
  <c r="M319" i="3"/>
  <c r="M295" i="3"/>
  <c r="M271" i="3"/>
  <c r="M246" i="3"/>
  <c r="M222" i="3"/>
  <c r="M182" i="3"/>
  <c r="M158" i="3"/>
  <c r="M134" i="3"/>
  <c r="M106" i="3"/>
  <c r="M84" i="3"/>
  <c r="M63" i="3"/>
  <c r="M37" i="3"/>
  <c r="M15" i="3"/>
  <c r="M692" i="3"/>
  <c r="M728" i="3"/>
  <c r="M612" i="3"/>
  <c r="M731" i="3"/>
  <c r="M680" i="3"/>
  <c r="M661" i="3"/>
  <c r="M514" i="3"/>
  <c r="M274" i="3"/>
  <c r="M611" i="3"/>
  <c r="M488" i="3"/>
  <c r="M462" i="3"/>
  <c r="M679" i="3"/>
  <c r="M607" i="3"/>
  <c r="M559" i="3"/>
  <c r="M509" i="3"/>
  <c r="M485" i="3"/>
  <c r="M437" i="3"/>
  <c r="M413" i="3"/>
  <c r="M389" i="3"/>
  <c r="M684" i="3"/>
  <c r="M346" i="3"/>
  <c r="M635" i="3"/>
  <c r="M416" i="3"/>
  <c r="M584" i="3"/>
  <c r="M414" i="3"/>
  <c r="M631" i="3"/>
  <c r="M533" i="3"/>
  <c r="M590" i="3"/>
  <c r="M394" i="3"/>
  <c r="M18" i="3"/>
  <c r="M489" i="3"/>
  <c r="M658" i="3"/>
  <c r="M440" i="3"/>
  <c r="M608" i="3"/>
  <c r="M486" i="3"/>
  <c r="M655" i="3"/>
  <c r="M583" i="3"/>
  <c r="M461" i="3"/>
  <c r="M442" i="3"/>
  <c r="M694" i="3"/>
  <c r="M683" i="3"/>
  <c r="M682" i="3"/>
  <c r="M560" i="3"/>
  <c r="M438" i="3"/>
  <c r="M676" i="3"/>
  <c r="M652" i="3"/>
  <c r="M628" i="3"/>
  <c r="M604" i="3"/>
  <c r="M580" i="3"/>
  <c r="M556" i="3"/>
  <c r="M530" i="3"/>
  <c r="M506" i="3"/>
  <c r="M482" i="3"/>
  <c r="M458" i="3"/>
  <c r="M434" i="3"/>
  <c r="M410" i="3"/>
  <c r="M386" i="3"/>
  <c r="M361" i="3"/>
  <c r="M338" i="3"/>
  <c r="M314" i="3"/>
  <c r="M290" i="3"/>
  <c r="M265" i="3"/>
  <c r="M215" i="3"/>
  <c r="M176" i="3"/>
  <c r="M153" i="3"/>
  <c r="M126" i="3"/>
  <c r="M102" i="3"/>
  <c r="M81" i="3"/>
  <c r="M33" i="3"/>
  <c r="M9" i="3"/>
  <c r="M706" i="3"/>
  <c r="M723" i="3"/>
  <c r="M565" i="3"/>
  <c r="M490" i="3"/>
  <c r="M193" i="3"/>
  <c r="M563" i="3"/>
  <c r="M512" i="3"/>
  <c r="M627" i="3"/>
  <c r="M505" i="3"/>
  <c r="M409" i="3"/>
  <c r="M337" i="3"/>
  <c r="M240" i="3"/>
  <c r="M124" i="3"/>
  <c r="M705" i="3"/>
  <c r="M613" i="3"/>
  <c r="M564" i="3"/>
  <c r="M322" i="3"/>
  <c r="M65" i="3"/>
  <c r="M587" i="3"/>
  <c r="M441" i="3"/>
  <c r="M634" i="3"/>
  <c r="M536" i="3"/>
  <c r="M656" i="3"/>
  <c r="M534" i="3"/>
  <c r="M390" i="3"/>
  <c r="M651" i="3"/>
  <c r="M579" i="3"/>
  <c r="M529" i="3"/>
  <c r="M481" i="3"/>
  <c r="M433" i="3"/>
  <c r="M385" i="3"/>
  <c r="M360" i="3"/>
  <c r="M289" i="3"/>
  <c r="M264" i="3"/>
  <c r="M213" i="3"/>
  <c r="M175" i="3"/>
  <c r="M152" i="3"/>
  <c r="M80" i="3"/>
  <c r="M55" i="3"/>
  <c r="M8" i="3"/>
  <c r="M722" i="3"/>
  <c r="M674" i="3"/>
  <c r="M650" i="3"/>
  <c r="M626" i="3"/>
  <c r="M602" i="3"/>
  <c r="M578" i="3"/>
  <c r="M554" i="3"/>
  <c r="M528" i="3"/>
  <c r="M504" i="3"/>
  <c r="M480" i="3"/>
  <c r="M456" i="3"/>
  <c r="M432" i="3"/>
  <c r="M408" i="3"/>
  <c r="M384" i="3"/>
  <c r="M336" i="3"/>
  <c r="M312" i="3"/>
  <c r="M288" i="3"/>
  <c r="M263" i="3"/>
  <c r="M239" i="3"/>
  <c r="M212" i="3"/>
  <c r="M174" i="3"/>
  <c r="M151" i="3"/>
  <c r="M123" i="3"/>
  <c r="M100" i="3"/>
  <c r="M77" i="3"/>
  <c r="M54" i="3"/>
  <c r="M32" i="3"/>
  <c r="M7" i="3"/>
  <c r="M704" i="3"/>
  <c r="M721" i="3"/>
  <c r="M210" i="3"/>
  <c r="M172" i="3"/>
  <c r="M149" i="3"/>
  <c r="M119" i="3"/>
  <c r="M98" i="3"/>
  <c r="M75" i="3"/>
  <c r="M52" i="3"/>
  <c r="M29" i="3"/>
  <c r="M702" i="3"/>
  <c r="M719" i="3"/>
  <c r="M449" i="3"/>
  <c r="M425" i="3"/>
  <c r="M401" i="3"/>
  <c r="M372" i="3"/>
  <c r="M353" i="3"/>
  <c r="M329" i="3"/>
  <c r="M305" i="3"/>
  <c r="M281" i="3"/>
  <c r="M256" i="3"/>
  <c r="M232" i="3"/>
  <c r="M195" i="3"/>
  <c r="M167" i="3"/>
  <c r="M144" i="3"/>
  <c r="M117" i="3"/>
  <c r="M93" i="3"/>
  <c r="M48" i="3"/>
  <c r="M25" i="3"/>
  <c r="M12" i="3"/>
  <c r="M737" i="3"/>
  <c r="M714" i="3"/>
  <c r="M570" i="3"/>
  <c r="M546" i="3"/>
  <c r="M520" i="3"/>
  <c r="M496" i="3"/>
  <c r="M472" i="3"/>
  <c r="M448" i="3"/>
  <c r="M424" i="3"/>
  <c r="M400" i="3"/>
  <c r="M378" i="3"/>
  <c r="M352" i="3"/>
  <c r="M328" i="3"/>
  <c r="M304" i="3"/>
  <c r="M280" i="3"/>
  <c r="M255" i="3"/>
  <c r="M231" i="3"/>
  <c r="M166" i="3"/>
  <c r="M143" i="3"/>
  <c r="M116" i="3"/>
  <c r="M71" i="3"/>
  <c r="M47" i="3"/>
  <c r="M24" i="3"/>
  <c r="M700" i="3"/>
  <c r="M736" i="3"/>
  <c r="M713" i="3"/>
  <c r="M393" i="3"/>
  <c r="M368" i="3"/>
  <c r="M345" i="3"/>
  <c r="M321" i="3"/>
  <c r="M297" i="3"/>
  <c r="M273" i="3"/>
  <c r="M248" i="3"/>
  <c r="M224" i="3"/>
  <c r="M192" i="3"/>
  <c r="M160" i="3"/>
  <c r="M136" i="3"/>
  <c r="M109" i="3"/>
  <c r="M61" i="3"/>
  <c r="M17" i="3"/>
  <c r="M693" i="3"/>
  <c r="M730" i="3"/>
  <c r="M40" i="3"/>
  <c r="M392" i="3"/>
  <c r="M367" i="3"/>
  <c r="M344" i="3"/>
  <c r="M320" i="3"/>
  <c r="M296" i="3"/>
  <c r="M272" i="3"/>
  <c r="M247" i="3"/>
  <c r="M223" i="3"/>
  <c r="M191" i="3"/>
  <c r="M159" i="3"/>
  <c r="M135" i="3"/>
  <c r="M107" i="3"/>
  <c r="M85" i="3"/>
  <c r="M64" i="3"/>
  <c r="M16" i="3"/>
  <c r="M729" i="3"/>
  <c r="M365" i="3"/>
  <c r="M342" i="3"/>
  <c r="M318" i="3"/>
  <c r="M294" i="3"/>
  <c r="M270" i="3"/>
  <c r="M245" i="3"/>
  <c r="M221" i="3"/>
  <c r="M181" i="3"/>
  <c r="M157" i="3"/>
  <c r="M129" i="3"/>
  <c r="M105" i="3"/>
  <c r="M60" i="3"/>
  <c r="M36" i="3"/>
  <c r="M14" i="3"/>
  <c r="M735" i="3"/>
  <c r="M727" i="3"/>
  <c r="M364" i="3"/>
  <c r="M341" i="3"/>
  <c r="M317" i="3"/>
  <c r="M293" i="3"/>
  <c r="M269" i="3"/>
  <c r="M244" i="3"/>
  <c r="M220" i="3"/>
  <c r="M180" i="3"/>
  <c r="M156" i="3"/>
  <c r="M128" i="3"/>
  <c r="M104" i="3"/>
  <c r="M83" i="3"/>
  <c r="M35" i="3"/>
  <c r="M13" i="3"/>
  <c r="M709" i="3"/>
  <c r="M726" i="3"/>
  <c r="M678" i="3"/>
  <c r="M654" i="3"/>
  <c r="M630" i="3"/>
  <c r="M606" i="3"/>
  <c r="M582" i="3"/>
  <c r="M558" i="3"/>
  <c r="M532" i="3"/>
  <c r="M508" i="3"/>
  <c r="M484" i="3"/>
  <c r="M460" i="3"/>
  <c r="M436" i="3"/>
  <c r="M412" i="3"/>
  <c r="M388" i="3"/>
  <c r="M363" i="3"/>
  <c r="M340" i="3"/>
  <c r="M316" i="3"/>
  <c r="M292" i="3"/>
  <c r="M267" i="3"/>
  <c r="M243" i="3"/>
  <c r="M219" i="3"/>
  <c r="M155" i="3"/>
  <c r="M127" i="3"/>
  <c r="M78" i="3"/>
  <c r="M11" i="3"/>
  <c r="M708" i="3"/>
  <c r="M725" i="3"/>
  <c r="M677" i="3"/>
  <c r="M653" i="3"/>
  <c r="M629" i="3"/>
  <c r="M605" i="3"/>
  <c r="M581" i="3"/>
  <c r="M557" i="3"/>
  <c r="M531" i="3"/>
  <c r="M507" i="3"/>
  <c r="M483" i="3"/>
  <c r="M459" i="3"/>
  <c r="M435" i="3"/>
  <c r="M411" i="3"/>
  <c r="M387" i="3"/>
  <c r="M362" i="3"/>
  <c r="M339" i="3"/>
  <c r="M315" i="3"/>
  <c r="M291" i="3"/>
  <c r="M266" i="3"/>
  <c r="M242" i="3"/>
  <c r="M218" i="3"/>
  <c r="M178" i="3"/>
  <c r="M154" i="3"/>
  <c r="M125" i="3"/>
  <c r="M103" i="3"/>
  <c r="M82" i="3"/>
  <c r="M56" i="3"/>
  <c r="M34" i="3"/>
  <c r="M10" i="3"/>
  <c r="M707" i="3"/>
  <c r="M724" i="3"/>
  <c r="M179" i="3"/>
  <c r="G2" i="14"/>
  <c r="M5" i="13" s="1"/>
  <c r="A2" i="15"/>
  <c r="D2" i="14"/>
  <c r="G2" i="15"/>
  <c r="E2" i="15"/>
  <c r="F2" i="15"/>
  <c r="D2" i="15"/>
  <c r="C2" i="15"/>
  <c r="P874" i="13" l="1"/>
  <c r="P858" i="13"/>
  <c r="P842" i="13"/>
  <c r="P818" i="13"/>
  <c r="P787" i="13"/>
  <c r="P775" i="13"/>
  <c r="T771" i="13"/>
  <c r="R768" i="13"/>
  <c r="P765" i="13"/>
  <c r="P761" i="13"/>
  <c r="T758" i="13"/>
  <c r="T751" i="13"/>
  <c r="T745" i="13"/>
  <c r="T743" i="13"/>
  <c r="T740" i="13"/>
  <c r="R739" i="13"/>
  <c r="T737" i="13"/>
  <c r="S733" i="13"/>
  <c r="R732" i="13"/>
  <c r="R731" i="13"/>
  <c r="R730" i="13"/>
  <c r="Q729" i="13"/>
  <c r="O728" i="13"/>
  <c r="O723" i="13"/>
  <c r="R721" i="13"/>
  <c r="R718" i="13"/>
  <c r="T716" i="13"/>
  <c r="Q715" i="13"/>
  <c r="T712" i="13"/>
  <c r="Q708" i="13"/>
  <c r="O707" i="13"/>
  <c r="R704" i="13"/>
  <c r="P702" i="13"/>
  <c r="O700" i="13"/>
  <c r="R698" i="13"/>
  <c r="S695" i="13"/>
  <c r="Q693" i="13"/>
  <c r="Q691" i="13"/>
  <c r="O690" i="13"/>
  <c r="P687" i="13"/>
  <c r="S685" i="13"/>
  <c r="S682" i="13"/>
  <c r="S677" i="13"/>
  <c r="O676" i="13"/>
  <c r="U673" i="13"/>
  <c r="T670" i="13"/>
  <c r="P669" i="13"/>
  <c r="P667" i="13"/>
  <c r="P663" i="13"/>
  <c r="R659" i="13"/>
  <c r="O658" i="13"/>
  <c r="T655" i="13"/>
  <c r="S651" i="13"/>
  <c r="P650" i="13"/>
  <c r="Q648" i="13"/>
  <c r="O647" i="13"/>
  <c r="R643" i="13"/>
  <c r="Q640" i="13"/>
  <c r="O639" i="13"/>
  <c r="Q632" i="13"/>
  <c r="O624" i="13"/>
  <c r="P868" i="13"/>
  <c r="P852" i="13"/>
  <c r="P836" i="13"/>
  <c r="P798" i="13"/>
  <c r="R778" i="13"/>
  <c r="P771" i="13"/>
  <c r="P751" i="13"/>
  <c r="T747" i="13"/>
  <c r="Q745" i="13"/>
  <c r="R743" i="13"/>
  <c r="U741" i="13"/>
  <c r="S740" i="13"/>
  <c r="Q739" i="13"/>
  <c r="T734" i="13"/>
  <c r="R733" i="13"/>
  <c r="Q732" i="13"/>
  <c r="Q731" i="13"/>
  <c r="Q730" i="13"/>
  <c r="O729" i="13"/>
  <c r="T726" i="13"/>
  <c r="T724" i="13"/>
  <c r="Q721" i="13"/>
  <c r="Q718" i="13"/>
  <c r="S716" i="13"/>
  <c r="O715" i="13"/>
  <c r="S712" i="13"/>
  <c r="S709" i="13"/>
  <c r="P708" i="13"/>
  <c r="Q698" i="13"/>
  <c r="Q695" i="13"/>
  <c r="P693" i="13"/>
  <c r="P691" i="13"/>
  <c r="O687" i="13"/>
  <c r="Q685" i="13"/>
  <c r="P682" i="13"/>
  <c r="R679" i="13"/>
  <c r="R677" i="13"/>
  <c r="R673" i="13"/>
  <c r="S670" i="13"/>
  <c r="O667" i="13"/>
  <c r="P665" i="13"/>
  <c r="O663" i="13"/>
  <c r="U660" i="13"/>
  <c r="P659" i="13"/>
  <c r="S655" i="13"/>
  <c r="R651" i="13"/>
  <c r="O650" i="13"/>
  <c r="P648" i="13"/>
  <c r="P643" i="13"/>
  <c r="T641" i="13"/>
  <c r="P640" i="13"/>
  <c r="P632" i="13"/>
  <c r="U629" i="13"/>
  <c r="U625" i="13"/>
  <c r="U620" i="13"/>
  <c r="O610" i="13"/>
  <c r="P601" i="13"/>
  <c r="O598" i="13"/>
  <c r="S592" i="13"/>
  <c r="P591" i="13"/>
  <c r="R588" i="13"/>
  <c r="Q587" i="13"/>
  <c r="P586" i="13"/>
  <c r="T584" i="13"/>
  <c r="R583" i="13"/>
  <c r="O582" i="13"/>
  <c r="S580" i="13"/>
  <c r="R579" i="13"/>
  <c r="Q578" i="13"/>
  <c r="P862" i="13"/>
  <c r="P846" i="13"/>
  <c r="P830" i="13"/>
  <c r="R786" i="13"/>
  <c r="P778" i="13"/>
  <c r="T774" i="13"/>
  <c r="T767" i="13"/>
  <c r="T760" i="13"/>
  <c r="T757" i="13"/>
  <c r="T753" i="13"/>
  <c r="P747" i="13"/>
  <c r="O745" i="13"/>
  <c r="S741" i="13"/>
  <c r="R740" i="13"/>
  <c r="O739" i="13"/>
  <c r="R736" i="13"/>
  <c r="R734" i="13"/>
  <c r="Q733" i="13"/>
  <c r="P732" i="13"/>
  <c r="P731" i="13"/>
  <c r="P730" i="13"/>
  <c r="U727" i="13"/>
  <c r="R726" i="13"/>
  <c r="S724" i="13"/>
  <c r="T722" i="13"/>
  <c r="R716" i="13"/>
  <c r="R712" i="13"/>
  <c r="R709" i="13"/>
  <c r="O708" i="13"/>
  <c r="R706" i="13"/>
  <c r="T703" i="13"/>
  <c r="T699" i="13"/>
  <c r="P685" i="13"/>
  <c r="O682" i="13"/>
  <c r="Q679" i="13"/>
  <c r="O677" i="13"/>
  <c r="Q675" i="13"/>
  <c r="Q673" i="13"/>
  <c r="O670" i="13"/>
  <c r="T668" i="13"/>
  <c r="T660" i="13"/>
  <c r="O659" i="13"/>
  <c r="Q657" i="13"/>
  <c r="R655" i="13"/>
  <c r="U652" i="13"/>
  <c r="P651" i="13"/>
  <c r="P646" i="13"/>
  <c r="R641" i="13"/>
  <c r="R638" i="13"/>
  <c r="P634" i="13"/>
  <c r="O632" i="13"/>
  <c r="U623" i="13"/>
  <c r="P608" i="13"/>
  <c r="O603" i="13"/>
  <c r="O601" i="13"/>
  <c r="R592" i="13"/>
  <c r="P872" i="13"/>
  <c r="P856" i="13"/>
  <c r="P840" i="13"/>
  <c r="P816" i="13"/>
  <c r="P802" i="13"/>
  <c r="P789" i="13"/>
  <c r="P786" i="13"/>
  <c r="P767" i="13"/>
  <c r="T763" i="13"/>
  <c r="R760" i="13"/>
  <c r="P757" i="13"/>
  <c r="P753" i="13"/>
  <c r="T750" i="13"/>
  <c r="T742" i="13"/>
  <c r="R741" i="13"/>
  <c r="Q740" i="13"/>
  <c r="O736" i="13"/>
  <c r="Q734" i="13"/>
  <c r="P733" i="13"/>
  <c r="O732" i="13"/>
  <c r="O731" i="13"/>
  <c r="U728" i="13"/>
  <c r="T727" i="13"/>
  <c r="Q726" i="13"/>
  <c r="R724" i="13"/>
  <c r="S722" i="13"/>
  <c r="R720" i="13"/>
  <c r="S717" i="13"/>
  <c r="Q716" i="13"/>
  <c r="P712" i="13"/>
  <c r="Q709" i="13"/>
  <c r="Q706" i="13"/>
  <c r="S703" i="13"/>
  <c r="T700" i="13"/>
  <c r="S699" i="13"/>
  <c r="R697" i="13"/>
  <c r="T694" i="13"/>
  <c r="U690" i="13"/>
  <c r="T686" i="13"/>
  <c r="P679" i="13"/>
  <c r="P675" i="13"/>
  <c r="O673" i="13"/>
  <c r="R668" i="13"/>
  <c r="T666" i="13"/>
  <c r="R660" i="13"/>
  <c r="P657" i="13"/>
  <c r="Q655" i="13"/>
  <c r="T652" i="13"/>
  <c r="O651" i="13"/>
  <c r="R649" i="13"/>
  <c r="T647" i="13"/>
  <c r="T642" i="13"/>
  <c r="Q641" i="13"/>
  <c r="T639" i="13"/>
  <c r="P638" i="13"/>
  <c r="U628" i="13"/>
  <c r="T624" i="13"/>
  <c r="O623" i="13"/>
  <c r="U619" i="13"/>
  <c r="T609" i="13"/>
  <c r="O608" i="13"/>
  <c r="Q592" i="13"/>
  <c r="R589" i="13"/>
  <c r="P588" i="13"/>
  <c r="O587" i="13"/>
  <c r="T585" i="13"/>
  <c r="R584" i="13"/>
  <c r="O583" i="13"/>
  <c r="T581" i="13"/>
  <c r="Q580" i="13"/>
  <c r="P579" i="13"/>
  <c r="P866" i="13"/>
  <c r="P850" i="13"/>
  <c r="P834" i="13"/>
  <c r="P780" i="13"/>
  <c r="T773" i="13"/>
  <c r="T769" i="13"/>
  <c r="P763" i="13"/>
  <c r="T746" i="13"/>
  <c r="T744" i="13"/>
  <c r="R742" i="13"/>
  <c r="Q741" i="13"/>
  <c r="P740" i="13"/>
  <c r="U738" i="13"/>
  <c r="P734" i="13"/>
  <c r="O733" i="13"/>
  <c r="U729" i="13"/>
  <c r="T728" i="13"/>
  <c r="S727" i="13"/>
  <c r="P726" i="13"/>
  <c r="Q724" i="13"/>
  <c r="R722" i="13"/>
  <c r="P720" i="13"/>
  <c r="R717" i="13"/>
  <c r="P716" i="13"/>
  <c r="T713" i="13"/>
  <c r="T707" i="13"/>
  <c r="Q703" i="13"/>
  <c r="S700" i="13"/>
  <c r="R699" i="13"/>
  <c r="Q697" i="13"/>
  <c r="R694" i="13"/>
  <c r="U691" i="13"/>
  <c r="T690" i="13"/>
  <c r="T687" i="13"/>
  <c r="S686" i="13"/>
  <c r="O684" i="13"/>
  <c r="R681" i="13"/>
  <c r="U676" i="13"/>
  <c r="O675" i="13"/>
  <c r="U669" i="13"/>
  <c r="Q668" i="13"/>
  <c r="S666" i="13"/>
  <c r="T663" i="13"/>
  <c r="U661" i="13"/>
  <c r="Q660" i="13"/>
  <c r="T658" i="13"/>
  <c r="O657" i="13"/>
  <c r="P655" i="13"/>
  <c r="R652" i="13"/>
  <c r="Q649" i="13"/>
  <c r="S647" i="13"/>
  <c r="S642" i="13"/>
  <c r="P641" i="13"/>
  <c r="S639" i="13"/>
  <c r="O638" i="13"/>
  <c r="U631" i="13"/>
  <c r="S624" i="13"/>
  <c r="O613" i="13"/>
  <c r="S609" i="13"/>
  <c r="P600" i="13"/>
  <c r="O592" i="13"/>
  <c r="T590" i="13"/>
  <c r="Q589" i="13"/>
  <c r="O588" i="13"/>
  <c r="S585" i="13"/>
  <c r="Q584" i="13"/>
  <c r="R581" i="13"/>
  <c r="P580" i="13"/>
  <c r="O579" i="13"/>
  <c r="T577" i="13"/>
  <c r="P860" i="13"/>
  <c r="P844" i="13"/>
  <c r="P828" i="13"/>
  <c r="P788" i="13"/>
  <c r="R785" i="13"/>
  <c r="R776" i="13"/>
  <c r="P773" i="13"/>
  <c r="P769" i="13"/>
  <c r="T766" i="13"/>
  <c r="T759" i="13"/>
  <c r="T752" i="13"/>
  <c r="T749" i="13"/>
  <c r="S746" i="13"/>
  <c r="R744" i="13"/>
  <c r="Q742" i="13"/>
  <c r="P741" i="13"/>
  <c r="S738" i="13"/>
  <c r="U735" i="13"/>
  <c r="O734" i="13"/>
  <c r="U731" i="13"/>
  <c r="U730" i="13"/>
  <c r="T729" i="13"/>
  <c r="S728" i="13"/>
  <c r="Q727" i="13"/>
  <c r="P724" i="13"/>
  <c r="Q717" i="13"/>
  <c r="O716" i="13"/>
  <c r="S713" i="13"/>
  <c r="Q711" i="13"/>
  <c r="T708" i="13"/>
  <c r="S707" i="13"/>
  <c r="P703" i="13"/>
  <c r="R700" i="13"/>
  <c r="Q694" i="13"/>
  <c r="T691" i="13"/>
  <c r="S690" i="13"/>
  <c r="S687" i="13"/>
  <c r="Q686" i="13"/>
  <c r="P681" i="13"/>
  <c r="P678" i="13"/>
  <c r="S676" i="13"/>
  <c r="T669" i="13"/>
  <c r="O668" i="13"/>
  <c r="Q666" i="13"/>
  <c r="S663" i="13"/>
  <c r="T661" i="13"/>
  <c r="O660" i="13"/>
  <c r="S658" i="13"/>
  <c r="O655" i="13"/>
  <c r="Q652" i="13"/>
  <c r="T650" i="13"/>
  <c r="P649" i="13"/>
  <c r="R647" i="13"/>
  <c r="Q642" i="13"/>
  <c r="O641" i="13"/>
  <c r="R639" i="13"/>
  <c r="T632" i="13"/>
  <c r="O631" i="13"/>
  <c r="U627" i="13"/>
  <c r="R624" i="13"/>
  <c r="U622" i="13"/>
  <c r="U618" i="13"/>
  <c r="R609" i="13"/>
  <c r="P607" i="13"/>
  <c r="T601" i="13"/>
  <c r="O600" i="13"/>
  <c r="S590" i="13"/>
  <c r="P589" i="13"/>
  <c r="T586" i="13"/>
  <c r="R585" i="13"/>
  <c r="O584" i="13"/>
  <c r="T582" i="13"/>
  <c r="Q581" i="13"/>
  <c r="O580" i="13"/>
  <c r="P838" i="13"/>
  <c r="T761" i="13"/>
  <c r="T755" i="13"/>
  <c r="O744" i="13"/>
  <c r="S735" i="13"/>
  <c r="R729" i="13"/>
  <c r="T721" i="13"/>
  <c r="P711" i="13"/>
  <c r="Q707" i="13"/>
  <c r="Q702" i="13"/>
  <c r="S698" i="13"/>
  <c r="S650" i="13"/>
  <c r="O642" i="13"/>
  <c r="R632" i="13"/>
  <c r="U626" i="13"/>
  <c r="U621" i="13"/>
  <c r="P609" i="13"/>
  <c r="O590" i="13"/>
  <c r="T587" i="13"/>
  <c r="P583" i="13"/>
  <c r="S578" i="13"/>
  <c r="S575" i="13"/>
  <c r="P574" i="13"/>
  <c r="R571" i="13"/>
  <c r="Q570" i="13"/>
  <c r="S568" i="13"/>
  <c r="R564" i="13"/>
  <c r="P563" i="13"/>
  <c r="Q561" i="13"/>
  <c r="T558" i="13"/>
  <c r="T554" i="13"/>
  <c r="O552" i="13"/>
  <c r="R548" i="13"/>
  <c r="T543" i="13"/>
  <c r="S542" i="13"/>
  <c r="R541" i="13"/>
  <c r="R539" i="13"/>
  <c r="U534" i="13"/>
  <c r="R533" i="13"/>
  <c r="S528" i="13"/>
  <c r="O527" i="13"/>
  <c r="Q523" i="13"/>
  <c r="O520" i="13"/>
  <c r="Q518" i="13"/>
  <c r="S516" i="13"/>
  <c r="S512" i="13"/>
  <c r="T510" i="13"/>
  <c r="O509" i="13"/>
  <c r="T504" i="13"/>
  <c r="S503" i="13"/>
  <c r="R502" i="13"/>
  <c r="R500" i="13"/>
  <c r="T494" i="13"/>
  <c r="S493" i="13"/>
  <c r="R492" i="13"/>
  <c r="P491" i="13"/>
  <c r="O490" i="13"/>
  <c r="U487" i="13"/>
  <c r="T486" i="13"/>
  <c r="S485" i="13"/>
  <c r="R484" i="13"/>
  <c r="P483" i="13"/>
  <c r="O482" i="13"/>
  <c r="U479" i="13"/>
  <c r="T478" i="13"/>
  <c r="S477" i="13"/>
  <c r="R476" i="13"/>
  <c r="P475" i="13"/>
  <c r="O473" i="13"/>
  <c r="P800" i="13"/>
  <c r="R779" i="13"/>
  <c r="P755" i="13"/>
  <c r="P749" i="13"/>
  <c r="T739" i="13"/>
  <c r="P735" i="13"/>
  <c r="T731" i="13"/>
  <c r="Q725" i="13"/>
  <c r="S721" i="13"/>
  <c r="U677" i="13"/>
  <c r="R663" i="13"/>
  <c r="S659" i="13"/>
  <c r="Q650" i="13"/>
  <c r="P637" i="13"/>
  <c r="O609" i="13"/>
  <c r="T591" i="13"/>
  <c r="S587" i="13"/>
  <c r="Q585" i="13"/>
  <c r="R580" i="13"/>
  <c r="R578" i="13"/>
  <c r="T576" i="13"/>
  <c r="R575" i="13"/>
  <c r="O574" i="13"/>
  <c r="S572" i="13"/>
  <c r="Q571" i="13"/>
  <c r="R568" i="13"/>
  <c r="T566" i="13"/>
  <c r="Q564" i="13"/>
  <c r="O563" i="13"/>
  <c r="S558" i="13"/>
  <c r="T555" i="13"/>
  <c r="R554" i="13"/>
  <c r="T549" i="13"/>
  <c r="O548" i="13"/>
  <c r="S543" i="13"/>
  <c r="R542" i="13"/>
  <c r="Q541" i="13"/>
  <c r="T535" i="13"/>
  <c r="S534" i="13"/>
  <c r="Q533" i="13"/>
  <c r="U530" i="13"/>
  <c r="Q528" i="13"/>
  <c r="O523" i="13"/>
  <c r="S521" i="13"/>
  <c r="P518" i="13"/>
  <c r="U513" i="13"/>
  <c r="R512" i="13"/>
  <c r="S510" i="13"/>
  <c r="S504" i="13"/>
  <c r="R503" i="13"/>
  <c r="Q502" i="13"/>
  <c r="U495" i="13"/>
  <c r="S494" i="13"/>
  <c r="R493" i="13"/>
  <c r="P492" i="13"/>
  <c r="O491" i="13"/>
  <c r="T488" i="13"/>
  <c r="T487" i="13"/>
  <c r="S486" i="13"/>
  <c r="R485" i="13"/>
  <c r="P484" i="13"/>
  <c r="O483" i="13"/>
  <c r="T480" i="13"/>
  <c r="T479" i="13"/>
  <c r="S478" i="13"/>
  <c r="R477" i="13"/>
  <c r="P476" i="13"/>
  <c r="O475" i="13"/>
  <c r="P814" i="13"/>
  <c r="P779" i="13"/>
  <c r="S739" i="13"/>
  <c r="S731" i="13"/>
  <c r="R728" i="13"/>
  <c r="P725" i="13"/>
  <c r="R715" i="13"/>
  <c r="S691" i="13"/>
  <c r="R687" i="13"/>
  <c r="T682" i="13"/>
  <c r="R667" i="13"/>
  <c r="Q663" i="13"/>
  <c r="O654" i="13"/>
  <c r="S601" i="13"/>
  <c r="S591" i="13"/>
  <c r="T589" i="13"/>
  <c r="R587" i="13"/>
  <c r="P585" i="13"/>
  <c r="S582" i="13"/>
  <c r="P578" i="13"/>
  <c r="S576" i="13"/>
  <c r="P575" i="13"/>
  <c r="R572" i="13"/>
  <c r="P571" i="13"/>
  <c r="T569" i="13"/>
  <c r="Q568" i="13"/>
  <c r="Q566" i="13"/>
  <c r="P564" i="13"/>
  <c r="T560" i="13"/>
  <c r="Q558" i="13"/>
  <c r="S555" i="13"/>
  <c r="T551" i="13"/>
  <c r="S549" i="13"/>
  <c r="U544" i="13"/>
  <c r="R543" i="13"/>
  <c r="Q542" i="13"/>
  <c r="P541" i="13"/>
  <c r="O538" i="13"/>
  <c r="S535" i="13"/>
  <c r="R534" i="13"/>
  <c r="P533" i="13"/>
  <c r="Q530" i="13"/>
  <c r="R519" i="13"/>
  <c r="S513" i="13"/>
  <c r="Q512" i="13"/>
  <c r="R510" i="13"/>
  <c r="T508" i="13"/>
  <c r="U505" i="13"/>
  <c r="R504" i="13"/>
  <c r="Q503" i="13"/>
  <c r="P502" i="13"/>
  <c r="T499" i="13"/>
  <c r="T496" i="13"/>
  <c r="S495" i="13"/>
  <c r="R494" i="13"/>
  <c r="Q493" i="13"/>
  <c r="O492" i="13"/>
  <c r="U489" i="13"/>
  <c r="S488" i="13"/>
  <c r="S487" i="13"/>
  <c r="R486" i="13"/>
  <c r="Q485" i="13"/>
  <c r="O484" i="13"/>
  <c r="U481" i="13"/>
  <c r="S480" i="13"/>
  <c r="S479" i="13"/>
  <c r="R478" i="13"/>
  <c r="Q477" i="13"/>
  <c r="O476" i="13"/>
  <c r="P864" i="13"/>
  <c r="R784" i="13"/>
  <c r="T765" i="13"/>
  <c r="P759" i="13"/>
  <c r="P742" i="13"/>
  <c r="P728" i="13"/>
  <c r="Q700" i="13"/>
  <c r="R691" i="13"/>
  <c r="Q687" i="13"/>
  <c r="R676" i="13"/>
  <c r="Q658" i="13"/>
  <c r="O649" i="13"/>
  <c r="R640" i="13"/>
  <c r="U630" i="13"/>
  <c r="Q624" i="13"/>
  <c r="O612" i="13"/>
  <c r="R601" i="13"/>
  <c r="R591" i="13"/>
  <c r="O589" i="13"/>
  <c r="P587" i="13"/>
  <c r="Q582" i="13"/>
  <c r="T579" i="13"/>
  <c r="R576" i="13"/>
  <c r="O575" i="13"/>
  <c r="T573" i="13"/>
  <c r="Q572" i="13"/>
  <c r="O571" i="13"/>
  <c r="S569" i="13"/>
  <c r="R562" i="13"/>
  <c r="R560" i="13"/>
  <c r="P558" i="13"/>
  <c r="R555" i="13"/>
  <c r="R553" i="13"/>
  <c r="S551" i="13"/>
  <c r="R549" i="13"/>
  <c r="P547" i="13"/>
  <c r="S544" i="13"/>
  <c r="Q543" i="13"/>
  <c r="P542" i="13"/>
  <c r="R535" i="13"/>
  <c r="Q534" i="13"/>
  <c r="T527" i="13"/>
  <c r="U522" i="13"/>
  <c r="T520" i="13"/>
  <c r="P519" i="13"/>
  <c r="T517" i="13"/>
  <c r="U514" i="13"/>
  <c r="Q513" i="13"/>
  <c r="P512" i="13"/>
  <c r="Q510" i="13"/>
  <c r="P508" i="13"/>
  <c r="S505" i="13"/>
  <c r="Q504" i="13"/>
  <c r="P503" i="13"/>
  <c r="O499" i="13"/>
  <c r="S496" i="13"/>
  <c r="R495" i="13"/>
  <c r="Q494" i="13"/>
  <c r="O493" i="13"/>
  <c r="U490" i="13"/>
  <c r="S489" i="13"/>
  <c r="R488" i="13"/>
  <c r="R487" i="13"/>
  <c r="Q486" i="13"/>
  <c r="O485" i="13"/>
  <c r="U482" i="13"/>
  <c r="S481" i="13"/>
  <c r="R480" i="13"/>
  <c r="R479" i="13"/>
  <c r="Q478" i="13"/>
  <c r="O477" i="13"/>
  <c r="Q474" i="13"/>
  <c r="S472" i="13"/>
  <c r="P870" i="13"/>
  <c r="O742" i="13"/>
  <c r="P738" i="13"/>
  <c r="U733" i="13"/>
  <c r="T730" i="13"/>
  <c r="O724" i="13"/>
  <c r="S708" i="13"/>
  <c r="T704" i="13"/>
  <c r="P700" i="13"/>
  <c r="T695" i="13"/>
  <c r="O681" i="13"/>
  <c r="P676" i="13"/>
  <c r="U670" i="13"/>
  <c r="P666" i="13"/>
  <c r="P658" i="13"/>
  <c r="U643" i="13"/>
  <c r="P624" i="13"/>
  <c r="Q601" i="13"/>
  <c r="O591" i="13"/>
  <c r="S584" i="13"/>
  <c r="P582" i="13"/>
  <c r="S579" i="13"/>
  <c r="S577" i="13"/>
  <c r="Q576" i="13"/>
  <c r="R573" i="13"/>
  <c r="P572" i="13"/>
  <c r="R569" i="13"/>
  <c r="T567" i="13"/>
  <c r="T565" i="13"/>
  <c r="T563" i="13"/>
  <c r="Q555" i="13"/>
  <c r="P553" i="13"/>
  <c r="R551" i="13"/>
  <c r="Q549" i="13"/>
  <c r="Q544" i="13"/>
  <c r="P543" i="13"/>
  <c r="O542" i="13"/>
  <c r="S540" i="13"/>
  <c r="U537" i="13"/>
  <c r="Q535" i="13"/>
  <c r="P534" i="13"/>
  <c r="T532" i="13"/>
  <c r="T529" i="13"/>
  <c r="S527" i="13"/>
  <c r="T522" i="13"/>
  <c r="S520" i="13"/>
  <c r="Q517" i="13"/>
  <c r="T514" i="13"/>
  <c r="P513" i="13"/>
  <c r="O512" i="13"/>
  <c r="P510" i="13"/>
  <c r="Q505" i="13"/>
  <c r="P504" i="13"/>
  <c r="O503" i="13"/>
  <c r="S501" i="13"/>
  <c r="R496" i="13"/>
  <c r="Q495" i="13"/>
  <c r="P494" i="13"/>
  <c r="U491" i="13"/>
  <c r="T490" i="13"/>
  <c r="R489" i="13"/>
  <c r="Q488" i="13"/>
  <c r="Q487" i="13"/>
  <c r="P486" i="13"/>
  <c r="U483" i="13"/>
  <c r="T482" i="13"/>
  <c r="R481" i="13"/>
  <c r="Q480" i="13"/>
  <c r="Q479" i="13"/>
  <c r="P478" i="13"/>
  <c r="U475" i="13"/>
  <c r="P854" i="13"/>
  <c r="O741" i="13"/>
  <c r="T732" i="13"/>
  <c r="O727" i="13"/>
  <c r="P694" i="13"/>
  <c r="Q690" i="13"/>
  <c r="S669" i="13"/>
  <c r="Q661" i="13"/>
  <c r="U651" i="13"/>
  <c r="Q647" i="13"/>
  <c r="P639" i="13"/>
  <c r="Q590" i="13"/>
  <c r="Q588" i="13"/>
  <c r="R586" i="13"/>
  <c r="T583" i="13"/>
  <c r="P581" i="13"/>
  <c r="Q577" i="13"/>
  <c r="S574" i="13"/>
  <c r="P573" i="13"/>
  <c r="T571" i="13"/>
  <c r="S570" i="13"/>
  <c r="R567" i="13"/>
  <c r="R563" i="13"/>
  <c r="S561" i="13"/>
  <c r="P559" i="13"/>
  <c r="P557" i="13"/>
  <c r="O555" i="13"/>
  <c r="T552" i="13"/>
  <c r="T546" i="13"/>
  <c r="O544" i="13"/>
  <c r="T541" i="13"/>
  <c r="R537" i="13"/>
  <c r="O535" i="13"/>
  <c r="T533" i="13"/>
  <c r="S531" i="13"/>
  <c r="Q527" i="13"/>
  <c r="T523" i="13"/>
  <c r="P522" i="13"/>
  <c r="Q520" i="13"/>
  <c r="S518" i="13"/>
  <c r="U516" i="13"/>
  <c r="P514" i="13"/>
  <c r="S511" i="13"/>
  <c r="U509" i="13"/>
  <c r="T507" i="13"/>
  <c r="O505" i="13"/>
  <c r="T502" i="13"/>
  <c r="T498" i="13"/>
  <c r="P496" i="13"/>
  <c r="U493" i="13"/>
  <c r="T492" i="13"/>
  <c r="S491" i="13"/>
  <c r="Q490" i="13"/>
  <c r="P489" i="13"/>
  <c r="O488" i="13"/>
  <c r="U485" i="13"/>
  <c r="T484" i="13"/>
  <c r="S483" i="13"/>
  <c r="Q482" i="13"/>
  <c r="P481" i="13"/>
  <c r="O480" i="13"/>
  <c r="U477" i="13"/>
  <c r="T476" i="13"/>
  <c r="S475" i="13"/>
  <c r="U473" i="13"/>
  <c r="S730" i="13"/>
  <c r="Q609" i="13"/>
  <c r="T575" i="13"/>
  <c r="T568" i="13"/>
  <c r="S564" i="13"/>
  <c r="P555" i="13"/>
  <c r="T550" i="13"/>
  <c r="S546" i="13"/>
  <c r="T537" i="13"/>
  <c r="R527" i="13"/>
  <c r="R514" i="13"/>
  <c r="P505" i="13"/>
  <c r="Q501" i="13"/>
  <c r="T493" i="13"/>
  <c r="R490" i="13"/>
  <c r="P487" i="13"/>
  <c r="O481" i="13"/>
  <c r="T477" i="13"/>
  <c r="P474" i="13"/>
  <c r="O472" i="13"/>
  <c r="S468" i="13"/>
  <c r="R465" i="13"/>
  <c r="U457" i="13"/>
  <c r="U455" i="13"/>
  <c r="U453" i="13"/>
  <c r="U451" i="13"/>
  <c r="P450" i="13"/>
  <c r="Q448" i="13"/>
  <c r="P446" i="13"/>
  <c r="P444" i="13"/>
  <c r="S442" i="13"/>
  <c r="P441" i="13"/>
  <c r="O439" i="13"/>
  <c r="O436" i="13"/>
  <c r="P434" i="13"/>
  <c r="Q423" i="13"/>
  <c r="U420" i="13"/>
  <c r="R418" i="13"/>
  <c r="P409" i="13"/>
  <c r="O405" i="13"/>
  <c r="R402" i="13"/>
  <c r="P394" i="13"/>
  <c r="P389" i="13"/>
  <c r="T386" i="13"/>
  <c r="Q385" i="13"/>
  <c r="Q383" i="13"/>
  <c r="R380" i="13"/>
  <c r="S378" i="13"/>
  <c r="P377" i="13"/>
  <c r="S375" i="13"/>
  <c r="O374" i="13"/>
  <c r="O371" i="13"/>
  <c r="S369" i="13"/>
  <c r="P364" i="13"/>
  <c r="R357" i="13"/>
  <c r="O356" i="13"/>
  <c r="Q349" i="13"/>
  <c r="S347" i="13"/>
  <c r="R787" i="13"/>
  <c r="P717" i="13"/>
  <c r="T698" i="13"/>
  <c r="S643" i="13"/>
  <c r="S588" i="13"/>
  <c r="S583" i="13"/>
  <c r="T578" i="13"/>
  <c r="S571" i="13"/>
  <c r="S541" i="13"/>
  <c r="P531" i="13"/>
  <c r="P527" i="13"/>
  <c r="R522" i="13"/>
  <c r="T518" i="13"/>
  <c r="O514" i="13"/>
  <c r="R509" i="13"/>
  <c r="Q496" i="13"/>
  <c r="P490" i="13"/>
  <c r="T483" i="13"/>
  <c r="Q465" i="13"/>
  <c r="U462" i="13"/>
  <c r="U460" i="13"/>
  <c r="T458" i="13"/>
  <c r="Q457" i="13"/>
  <c r="Q455" i="13"/>
  <c r="P453" i="13"/>
  <c r="P451" i="13"/>
  <c r="O450" i="13"/>
  <c r="P448" i="13"/>
  <c r="O446" i="13"/>
  <c r="O444" i="13"/>
  <c r="R442" i="13"/>
  <c r="O434" i="13"/>
  <c r="U425" i="13"/>
  <c r="P420" i="13"/>
  <c r="Q418" i="13"/>
  <c r="U416" i="13"/>
  <c r="U414" i="13"/>
  <c r="U412" i="13"/>
  <c r="T410" i="13"/>
  <c r="Q402" i="13"/>
  <c r="O394" i="13"/>
  <c r="U391" i="13"/>
  <c r="S386" i="13"/>
  <c r="P385" i="13"/>
  <c r="O383" i="13"/>
  <c r="Q380" i="13"/>
  <c r="R378" i="13"/>
  <c r="O377" i="13"/>
  <c r="R375" i="13"/>
  <c r="Q369" i="13"/>
  <c r="S367" i="13"/>
  <c r="O364" i="13"/>
  <c r="T362" i="13"/>
  <c r="U359" i="13"/>
  <c r="P357" i="13"/>
  <c r="U352" i="13"/>
  <c r="S350" i="13"/>
  <c r="P349" i="13"/>
  <c r="R347" i="13"/>
  <c r="O346" i="13"/>
  <c r="U343" i="13"/>
  <c r="R339" i="13"/>
  <c r="Q337" i="13"/>
  <c r="R333" i="13"/>
  <c r="Q331" i="13"/>
  <c r="T328" i="13"/>
  <c r="P327" i="13"/>
  <c r="P848" i="13"/>
  <c r="S729" i="13"/>
  <c r="S704" i="13"/>
  <c r="R690" i="13"/>
  <c r="Q669" i="13"/>
  <c r="P832" i="13"/>
  <c r="P642" i="13"/>
  <c r="P599" i="13"/>
  <c r="T592" i="13"/>
  <c r="R577" i="13"/>
  <c r="Q574" i="13"/>
  <c r="T570" i="13"/>
  <c r="P567" i="13"/>
  <c r="Q563" i="13"/>
  <c r="P544" i="13"/>
  <c r="Q540" i="13"/>
  <c r="P535" i="13"/>
  <c r="O513" i="13"/>
  <c r="S492" i="13"/>
  <c r="Q489" i="13"/>
  <c r="S476" i="13"/>
  <c r="O465" i="13"/>
  <c r="O462" i="13"/>
  <c r="O460" i="13"/>
  <c r="R458" i="13"/>
  <c r="U449" i="13"/>
  <c r="U447" i="13"/>
  <c r="U445" i="13"/>
  <c r="U443" i="13"/>
  <c r="P442" i="13"/>
  <c r="Q440" i="13"/>
  <c r="P438" i="13"/>
  <c r="S426" i="13"/>
  <c r="P422" i="13"/>
  <c r="U419" i="13"/>
  <c r="O418" i="13"/>
  <c r="P416" i="13"/>
  <c r="O414" i="13"/>
  <c r="O412" i="13"/>
  <c r="R410" i="13"/>
  <c r="O402" i="13"/>
  <c r="U393" i="13"/>
  <c r="P388" i="13"/>
  <c r="Q386" i="13"/>
  <c r="U384" i="13"/>
  <c r="U382" i="13"/>
  <c r="O378" i="13"/>
  <c r="U376" i="13"/>
  <c r="T374" i="13"/>
  <c r="R370" i="13"/>
  <c r="O369" i="13"/>
  <c r="T363" i="13"/>
  <c r="Q362" i="13"/>
  <c r="R358" i="13"/>
  <c r="R355" i="13"/>
  <c r="P352" i="13"/>
  <c r="P350" i="13"/>
  <c r="U345" i="13"/>
  <c r="S340" i="13"/>
  <c r="P339" i="13"/>
  <c r="S334" i="13"/>
  <c r="P333" i="13"/>
  <c r="O331" i="13"/>
  <c r="T329" i="13"/>
  <c r="Q328" i="13"/>
  <c r="R708" i="13"/>
  <c r="O674" i="13"/>
  <c r="S661" i="13"/>
  <c r="P647" i="13"/>
  <c r="S586" i="13"/>
  <c r="O581" i="13"/>
  <c r="P577" i="13"/>
  <c r="R570" i="13"/>
  <c r="S552" i="13"/>
  <c r="U548" i="13"/>
  <c r="O529" i="13"/>
  <c r="U507" i="13"/>
  <c r="U503" i="13"/>
  <c r="P495" i="13"/>
  <c r="O489" i="13"/>
  <c r="T485" i="13"/>
  <c r="R482" i="13"/>
  <c r="P479" i="13"/>
  <c r="T472" i="13"/>
  <c r="S470" i="13"/>
  <c r="R466" i="13"/>
  <c r="Q458" i="13"/>
  <c r="U456" i="13"/>
  <c r="U454" i="13"/>
  <c r="U452" i="13"/>
  <c r="T450" i="13"/>
  <c r="Q449" i="13"/>
  <c r="Q447" i="13"/>
  <c r="P445" i="13"/>
  <c r="P443" i="13"/>
  <c r="O442" i="13"/>
  <c r="P440" i="13"/>
  <c r="O438" i="13"/>
  <c r="T434" i="13"/>
  <c r="R426" i="13"/>
  <c r="U424" i="13"/>
  <c r="P419" i="13"/>
  <c r="Q410" i="13"/>
  <c r="O407" i="13"/>
  <c r="O403" i="13"/>
  <c r="T394" i="13"/>
  <c r="Q393" i="13"/>
  <c r="U390" i="13"/>
  <c r="P386" i="13"/>
  <c r="Q384" i="13"/>
  <c r="P382" i="13"/>
  <c r="R379" i="13"/>
  <c r="T376" i="13"/>
  <c r="S374" i="13"/>
  <c r="U372" i="13"/>
  <c r="P370" i="13"/>
  <c r="S363" i="13"/>
  <c r="Q358" i="13"/>
  <c r="T356" i="13"/>
  <c r="Q355" i="13"/>
  <c r="T775" i="13"/>
  <c r="T768" i="13"/>
  <c r="P746" i="13"/>
  <c r="R713" i="13"/>
  <c r="R707" i="13"/>
  <c r="O666" i="13"/>
  <c r="P590" i="13"/>
  <c r="O576" i="13"/>
  <c r="O573" i="13"/>
  <c r="Q569" i="13"/>
  <c r="P565" i="13"/>
  <c r="T561" i="13"/>
  <c r="P551" i="13"/>
  <c r="S533" i="13"/>
  <c r="U528" i="13"/>
  <c r="U523" i="13"/>
  <c r="P520" i="13"/>
  <c r="S502" i="13"/>
  <c r="R498" i="13"/>
  <c r="U494" i="13"/>
  <c r="Q491" i="13"/>
  <c r="P488" i="13"/>
  <c r="U484" i="13"/>
  <c r="U478" i="13"/>
  <c r="Q475" i="13"/>
  <c r="Q472" i="13"/>
  <c r="S469" i="13"/>
  <c r="T465" i="13"/>
  <c r="O464" i="13"/>
  <c r="P461" i="13"/>
  <c r="P459" i="13"/>
  <c r="O458" i="13"/>
  <c r="P456" i="13"/>
  <c r="O454" i="13"/>
  <c r="O452" i="13"/>
  <c r="R450" i="13"/>
  <c r="U441" i="13"/>
  <c r="U439" i="13"/>
  <c r="O437" i="13"/>
  <c r="R434" i="13"/>
  <c r="P426" i="13"/>
  <c r="P421" i="13"/>
  <c r="T418" i="13"/>
  <c r="Q417" i="13"/>
  <c r="Q415" i="13"/>
  <c r="P413" i="13"/>
  <c r="P411" i="13"/>
  <c r="O410" i="13"/>
  <c r="O406" i="13"/>
  <c r="T402" i="13"/>
  <c r="R394" i="13"/>
  <c r="U392" i="13"/>
  <c r="P387" i="13"/>
  <c r="O379" i="13"/>
  <c r="S377" i="13"/>
  <c r="Q376" i="13"/>
  <c r="Q374" i="13"/>
  <c r="R371" i="13"/>
  <c r="R368" i="13"/>
  <c r="S364" i="13"/>
  <c r="P363" i="13"/>
  <c r="R361" i="13"/>
  <c r="Q356" i="13"/>
  <c r="Q351" i="13"/>
  <c r="T349" i="13"/>
  <c r="P348" i="13"/>
  <c r="R346" i="13"/>
  <c r="Q344" i="13"/>
  <c r="P342" i="13"/>
  <c r="T338" i="13"/>
  <c r="R335" i="13"/>
  <c r="O334" i="13"/>
  <c r="T331" i="13"/>
  <c r="S330" i="13"/>
  <c r="P329" i="13"/>
  <c r="U327" i="13"/>
  <c r="P686" i="13"/>
  <c r="S567" i="13"/>
  <c r="R561" i="13"/>
  <c r="O522" i="13"/>
  <c r="O504" i="13"/>
  <c r="U498" i="13"/>
  <c r="U492" i="13"/>
  <c r="U486" i="13"/>
  <c r="U476" i="13"/>
  <c r="P472" i="13"/>
  <c r="P462" i="13"/>
  <c r="O459" i="13"/>
  <c r="U448" i="13"/>
  <c r="U444" i="13"/>
  <c r="U417" i="13"/>
  <c r="P414" i="13"/>
  <c r="O411" i="13"/>
  <c r="S394" i="13"/>
  <c r="P390" i="13"/>
  <c r="R386" i="13"/>
  <c r="P378" i="13"/>
  <c r="R374" i="13"/>
  <c r="S370" i="13"/>
  <c r="Q639" i="13"/>
  <c r="S632" i="13"/>
  <c r="U617" i="13"/>
  <c r="Q586" i="13"/>
  <c r="Q579" i="13"/>
  <c r="Q573" i="13"/>
  <c r="U542" i="13"/>
  <c r="T516" i="13"/>
  <c r="Q481" i="13"/>
  <c r="O455" i="13"/>
  <c r="O451" i="13"/>
  <c r="U440" i="13"/>
  <c r="O435" i="13"/>
  <c r="Q425" i="13"/>
  <c r="U421" i="13"/>
  <c r="P417" i="13"/>
  <c r="Q394" i="13"/>
  <c r="O386" i="13"/>
  <c r="O382" i="13"/>
  <c r="P374" i="13"/>
  <c r="O370" i="13"/>
  <c r="R367" i="13"/>
  <c r="T348" i="13"/>
  <c r="R342" i="13"/>
  <c r="T339" i="13"/>
  <c r="P334" i="13"/>
  <c r="P331" i="13"/>
  <c r="Q329" i="13"/>
  <c r="O327" i="13"/>
  <c r="U325" i="13"/>
  <c r="O324" i="13"/>
  <c r="Q321" i="13"/>
  <c r="U319" i="13"/>
  <c r="O318" i="13"/>
  <c r="S316" i="13"/>
  <c r="P315" i="13"/>
  <c r="U313" i="13"/>
  <c r="O312" i="13"/>
  <c r="T310" i="13"/>
  <c r="R307" i="13"/>
  <c r="P306" i="13"/>
  <c r="T304" i="13"/>
  <c r="P301" i="13"/>
  <c r="T299" i="13"/>
  <c r="S295" i="13"/>
  <c r="Q293" i="13"/>
  <c r="R289" i="13"/>
  <c r="T287" i="13"/>
  <c r="R285" i="13"/>
  <c r="O284" i="13"/>
  <c r="T277" i="13"/>
  <c r="S276" i="13"/>
  <c r="T273" i="13"/>
  <c r="Q272" i="13"/>
  <c r="T268" i="13"/>
  <c r="S264" i="13"/>
  <c r="R262" i="13"/>
  <c r="O261" i="13"/>
  <c r="R258" i="13"/>
  <c r="T256" i="13"/>
  <c r="P253" i="13"/>
  <c r="U251" i="13"/>
  <c r="O249" i="13"/>
  <c r="R246" i="13"/>
  <c r="O245" i="13"/>
  <c r="S242" i="13"/>
  <c r="P241" i="13"/>
  <c r="T237" i="13"/>
  <c r="R235" i="13"/>
  <c r="T233" i="13"/>
  <c r="R231" i="13"/>
  <c r="R752" i="13"/>
  <c r="T491" i="13"/>
  <c r="T475" i="13"/>
  <c r="S471" i="13"/>
  <c r="S465" i="13"/>
  <c r="U461" i="13"/>
  <c r="S458" i="13"/>
  <c r="O447" i="13"/>
  <c r="O443" i="13"/>
  <c r="U413" i="13"/>
  <c r="S410" i="13"/>
  <c r="U389" i="13"/>
  <c r="T377" i="13"/>
  <c r="R362" i="13"/>
  <c r="S357" i="13"/>
  <c r="R350" i="13"/>
  <c r="O345" i="13"/>
  <c r="O342" i="13"/>
  <c r="S339" i="13"/>
  <c r="T325" i="13"/>
  <c r="U322" i="13"/>
  <c r="P321" i="13"/>
  <c r="T319" i="13"/>
  <c r="P316" i="13"/>
  <c r="O315" i="13"/>
  <c r="T313" i="13"/>
  <c r="P310" i="13"/>
  <c r="U308" i="13"/>
  <c r="Q307" i="13"/>
  <c r="Q304" i="13"/>
  <c r="U302" i="13"/>
  <c r="O301" i="13"/>
  <c r="S299" i="13"/>
  <c r="T296" i="13"/>
  <c r="Q295" i="13"/>
  <c r="T291" i="13"/>
  <c r="S287" i="13"/>
  <c r="Q285" i="13"/>
  <c r="R281" i="13"/>
  <c r="T279" i="13"/>
  <c r="S277" i="13"/>
  <c r="P276" i="13"/>
  <c r="S273" i="13"/>
  <c r="P272" i="13"/>
  <c r="T269" i="13"/>
  <c r="S268" i="13"/>
  <c r="T265" i="13"/>
  <c r="Q264" i="13"/>
  <c r="Q262" i="13"/>
  <c r="S256" i="13"/>
  <c r="R254" i="13"/>
  <c r="O253" i="13"/>
  <c r="Q246" i="13"/>
  <c r="R242" i="13"/>
  <c r="O241" i="13"/>
  <c r="T238" i="13"/>
  <c r="S237" i="13"/>
  <c r="S233" i="13"/>
  <c r="Q231" i="13"/>
  <c r="T559" i="13"/>
  <c r="U546" i="13"/>
  <c r="R520" i="13"/>
  <c r="O496" i="13"/>
  <c r="S484" i="13"/>
  <c r="P480" i="13"/>
  <c r="P465" i="13"/>
  <c r="O461" i="13"/>
  <c r="P458" i="13"/>
  <c r="P454" i="13"/>
  <c r="S450" i="13"/>
  <c r="Q439" i="13"/>
  <c r="S434" i="13"/>
  <c r="Q424" i="13"/>
  <c r="Q416" i="13"/>
  <c r="O413" i="13"/>
  <c r="P410" i="13"/>
  <c r="O404" i="13"/>
  <c r="U385" i="13"/>
  <c r="Q377" i="13"/>
  <c r="U373" i="13"/>
  <c r="T369" i="13"/>
  <c r="O357" i="13"/>
  <c r="O353" i="13"/>
  <c r="O350" i="13"/>
  <c r="Q347" i="13"/>
  <c r="Q339" i="13"/>
  <c r="S335" i="13"/>
  <c r="U333" i="13"/>
  <c r="U330" i="13"/>
  <c r="U328" i="13"/>
  <c r="U326" i="13"/>
  <c r="P325" i="13"/>
  <c r="T323" i="13"/>
  <c r="T322" i="13"/>
  <c r="P319" i="13"/>
  <c r="U317" i="13"/>
  <c r="O316" i="13"/>
  <c r="Q313" i="13"/>
  <c r="U311" i="13"/>
  <c r="O310" i="13"/>
  <c r="S308" i="13"/>
  <c r="P307" i="13"/>
  <c r="U305" i="13"/>
  <c r="O304" i="13"/>
  <c r="T302" i="13"/>
  <c r="P299" i="13"/>
  <c r="S296" i="13"/>
  <c r="P295" i="13"/>
  <c r="T292" i="13"/>
  <c r="S291" i="13"/>
  <c r="T288" i="13"/>
  <c r="Q287" i="13"/>
  <c r="T283" i="13"/>
  <c r="S279" i="13"/>
  <c r="R277" i="13"/>
  <c r="O276" i="13"/>
  <c r="R273" i="13"/>
  <c r="O272" i="13"/>
  <c r="S269" i="13"/>
  <c r="P268" i="13"/>
  <c r="S265" i="13"/>
  <c r="P264" i="13"/>
  <c r="T260" i="13"/>
  <c r="T257" i="13"/>
  <c r="Q256" i="13"/>
  <c r="Q254" i="13"/>
  <c r="R250" i="13"/>
  <c r="P246" i="13"/>
  <c r="U244" i="13"/>
  <c r="P242" i="13"/>
  <c r="S238" i="13"/>
  <c r="P237" i="13"/>
  <c r="T234" i="13"/>
  <c r="Q233" i="13"/>
  <c r="T229" i="13"/>
  <c r="S507" i="13"/>
  <c r="Q450" i="13"/>
  <c r="U446" i="13"/>
  <c r="T442" i="13"/>
  <c r="Q434" i="13"/>
  <c r="Q392" i="13"/>
  <c r="U388" i="13"/>
  <c r="O380" i="13"/>
  <c r="P369" i="13"/>
  <c r="S361" i="13"/>
  <c r="P344" i="13"/>
  <c r="O339" i="13"/>
  <c r="P335" i="13"/>
  <c r="Q333" i="13"/>
  <c r="R330" i="13"/>
  <c r="R328" i="13"/>
  <c r="T326" i="13"/>
  <c r="O325" i="13"/>
  <c r="S323" i="13"/>
  <c r="Q322" i="13"/>
  <c r="U320" i="13"/>
  <c r="O319" i="13"/>
  <c r="T317" i="13"/>
  <c r="U314" i="13"/>
  <c r="P313" i="13"/>
  <c r="T311" i="13"/>
  <c r="R557" i="13"/>
  <c r="S523" i="13"/>
  <c r="R518" i="13"/>
  <c r="T512" i="13"/>
  <c r="P449" i="13"/>
  <c r="O445" i="13"/>
  <c r="Q426" i="13"/>
  <c r="P418" i="13"/>
  <c r="O415" i="13"/>
  <c r="P408" i="13"/>
  <c r="S402" i="13"/>
  <c r="Q391" i="13"/>
  <c r="U387" i="13"/>
  <c r="Q379" i="13"/>
  <c r="Q371" i="13"/>
  <c r="T368" i="13"/>
  <c r="P356" i="13"/>
  <c r="O349" i="13"/>
  <c r="S346" i="13"/>
  <c r="R343" i="13"/>
  <c r="R340" i="13"/>
  <c r="P326" i="13"/>
  <c r="U324" i="13"/>
  <c r="Q323" i="13"/>
  <c r="Q320" i="13"/>
  <c r="U318" i="13"/>
  <c r="O317" i="13"/>
  <c r="S315" i="13"/>
  <c r="Q314" i="13"/>
  <c r="U312" i="13"/>
  <c r="O311" i="13"/>
  <c r="T309" i="13"/>
  <c r="U306" i="13"/>
  <c r="P305" i="13"/>
  <c r="T303" i="13"/>
  <c r="P300" i="13"/>
  <c r="U298" i="13"/>
  <c r="O296" i="13"/>
  <c r="Q294" i="13"/>
  <c r="Q292" i="13"/>
  <c r="P288" i="13"/>
  <c r="R284" i="13"/>
  <c r="O283" i="13"/>
  <c r="R280" i="13"/>
  <c r="O279" i="13"/>
  <c r="O277" i="13"/>
  <c r="P269" i="13"/>
  <c r="U267" i="13"/>
  <c r="O265" i="13"/>
  <c r="U263" i="13"/>
  <c r="R261" i="13"/>
  <c r="O260" i="13"/>
  <c r="P257" i="13"/>
  <c r="S253" i="13"/>
  <c r="P252" i="13"/>
  <c r="S249" i="13"/>
  <c r="T245" i="13"/>
  <c r="R243" i="13"/>
  <c r="T241" i="13"/>
  <c r="P238" i="13"/>
  <c r="U236" i="13"/>
  <c r="P234" i="13"/>
  <c r="R230" i="13"/>
  <c r="O229" i="13"/>
  <c r="S732" i="13"/>
  <c r="T718" i="13"/>
  <c r="P656" i="13"/>
  <c r="T574" i="13"/>
  <c r="P549" i="13"/>
  <c r="O543" i="13"/>
  <c r="P482" i="13"/>
  <c r="R472" i="13"/>
  <c r="R467" i="13"/>
  <c r="U459" i="13"/>
  <c r="Q456" i="13"/>
  <c r="P452" i="13"/>
  <c r="Q441" i="13"/>
  <c r="O426" i="13"/>
  <c r="U422" i="13"/>
  <c r="U539" i="13"/>
  <c r="U500" i="13"/>
  <c r="P457" i="13"/>
  <c r="S356" i="13"/>
  <c r="R351" i="13"/>
  <c r="S342" i="13"/>
  <c r="U337" i="13"/>
  <c r="U329" i="13"/>
  <c r="Q326" i="13"/>
  <c r="P323" i="13"/>
  <c r="T320" i="13"/>
  <c r="P314" i="13"/>
  <c r="U310" i="13"/>
  <c r="T305" i="13"/>
  <c r="S300" i="13"/>
  <c r="R296" i="13"/>
  <c r="P287" i="13"/>
  <c r="Q284" i="13"/>
  <c r="O269" i="13"/>
  <c r="P265" i="13"/>
  <c r="T261" i="13"/>
  <c r="R249" i="13"/>
  <c r="S246" i="13"/>
  <c r="Q240" i="13"/>
  <c r="O234" i="13"/>
  <c r="T230" i="13"/>
  <c r="O226" i="13"/>
  <c r="Q223" i="13"/>
  <c r="P219" i="13"/>
  <c r="T215" i="13"/>
  <c r="P214" i="13"/>
  <c r="O207" i="13"/>
  <c r="T205" i="13"/>
  <c r="R203" i="13"/>
  <c r="R200" i="13"/>
  <c r="P199" i="13"/>
  <c r="O196" i="13"/>
  <c r="Q193" i="13"/>
  <c r="O192" i="13"/>
  <c r="P186" i="13"/>
  <c r="R183" i="13"/>
  <c r="P181" i="13"/>
  <c r="T178" i="13"/>
  <c r="S177" i="13"/>
  <c r="T174" i="13"/>
  <c r="P169" i="13"/>
  <c r="U167" i="13"/>
  <c r="Q165" i="13"/>
  <c r="R158" i="13"/>
  <c r="U155" i="13"/>
  <c r="P153" i="13"/>
  <c r="U149" i="13"/>
  <c r="S144" i="13"/>
  <c r="Q140" i="13"/>
  <c r="O139" i="13"/>
  <c r="R136" i="13"/>
  <c r="O135" i="13"/>
  <c r="O133" i="13"/>
  <c r="R131" i="13"/>
  <c r="P129" i="13"/>
  <c r="Q126" i="13"/>
  <c r="O125" i="13"/>
  <c r="T122" i="13"/>
  <c r="S121" i="13"/>
  <c r="O119" i="13"/>
  <c r="S115" i="13"/>
  <c r="Q113" i="13"/>
  <c r="T110" i="13"/>
  <c r="O107" i="13"/>
  <c r="O105" i="13"/>
  <c r="T100" i="13"/>
  <c r="P99" i="13"/>
  <c r="Q442" i="13"/>
  <c r="U415" i="13"/>
  <c r="P402" i="13"/>
  <c r="O351" i="13"/>
  <c r="T346" i="13"/>
  <c r="P337" i="13"/>
  <c r="R329" i="13"/>
  <c r="O326" i="13"/>
  <c r="O323" i="13"/>
  <c r="O320" i="13"/>
  <c r="U316" i="13"/>
  <c r="T307" i="13"/>
  <c r="Q305" i="13"/>
  <c r="P302" i="13"/>
  <c r="O300" i="13"/>
  <c r="P296" i="13"/>
  <c r="S292" i="13"/>
  <c r="U290" i="13"/>
  <c r="O287" i="13"/>
  <c r="P284" i="13"/>
  <c r="T280" i="13"/>
  <c r="R274" i="13"/>
  <c r="Q271" i="13"/>
  <c r="S261" i="13"/>
  <c r="U255" i="13"/>
  <c r="T252" i="13"/>
  <c r="P249" i="13"/>
  <c r="O246" i="13"/>
  <c r="T242" i="13"/>
  <c r="O237" i="13"/>
  <c r="S230" i="13"/>
  <c r="P223" i="13"/>
  <c r="O219" i="13"/>
  <c r="T217" i="13"/>
  <c r="S215" i="13"/>
  <c r="O214" i="13"/>
  <c r="R205" i="13"/>
  <c r="P203" i="13"/>
  <c r="Q200" i="13"/>
  <c r="O199" i="13"/>
  <c r="R197" i="13"/>
  <c r="P193" i="13"/>
  <c r="U189" i="13"/>
  <c r="Q187" i="13"/>
  <c r="O186" i="13"/>
  <c r="U184" i="13"/>
  <c r="O181" i="13"/>
  <c r="S178" i="13"/>
  <c r="Q177" i="13"/>
  <c r="Q174" i="13"/>
  <c r="Q171" i="13"/>
  <c r="O169" i="13"/>
  <c r="T167" i="13"/>
  <c r="P165" i="13"/>
  <c r="T159" i="13"/>
  <c r="P158" i="13"/>
  <c r="T155" i="13"/>
  <c r="O153" i="13"/>
  <c r="T149" i="13"/>
  <c r="R144" i="13"/>
  <c r="U141" i="13"/>
  <c r="P140" i="13"/>
  <c r="P136" i="13"/>
  <c r="Q131" i="13"/>
  <c r="O129" i="13"/>
  <c r="P126" i="13"/>
  <c r="S122" i="13"/>
  <c r="R115" i="13"/>
  <c r="U111" i="13"/>
  <c r="R110" i="13"/>
  <c r="T108" i="13"/>
  <c r="P727" i="13"/>
  <c r="Q483" i="13"/>
  <c r="T355" i="13"/>
  <c r="Q346" i="13"/>
  <c r="U309" i="13"/>
  <c r="S307" i="13"/>
  <c r="O302" i="13"/>
  <c r="R292" i="13"/>
  <c r="S280" i="13"/>
  <c r="Q277" i="13"/>
  <c r="O268" i="13"/>
  <c r="T264" i="13"/>
  <c r="Q261" i="13"/>
  <c r="S257" i="13"/>
  <c r="Q255" i="13"/>
  <c r="S252" i="13"/>
  <c r="O242" i="13"/>
  <c r="R239" i="13"/>
  <c r="P233" i="13"/>
  <c r="Q230" i="13"/>
  <c r="R227" i="13"/>
  <c r="O223" i="13"/>
  <c r="U220" i="13"/>
  <c r="Q217" i="13"/>
  <c r="R215" i="13"/>
  <c r="T206" i="13"/>
  <c r="Q205" i="13"/>
  <c r="O203" i="13"/>
  <c r="P200" i="13"/>
  <c r="Q197" i="13"/>
  <c r="O193" i="13"/>
  <c r="S189" i="13"/>
  <c r="O187" i="13"/>
  <c r="R184" i="13"/>
  <c r="T182" i="13"/>
  <c r="R178" i="13"/>
  <c r="P177" i="13"/>
  <c r="P171" i="13"/>
  <c r="Q167" i="13"/>
  <c r="O165" i="13"/>
  <c r="T160" i="13"/>
  <c r="S159" i="13"/>
  <c r="Q155" i="13"/>
  <c r="T150" i="13"/>
  <c r="P149" i="13"/>
  <c r="U145" i="13"/>
  <c r="P144" i="13"/>
  <c r="R141" i="13"/>
  <c r="O140" i="13"/>
  <c r="Q138" i="13"/>
  <c r="O136" i="13"/>
  <c r="T132" i="13"/>
  <c r="P131" i="13"/>
  <c r="O126" i="13"/>
  <c r="T124" i="13"/>
  <c r="R122" i="13"/>
  <c r="U120" i="13"/>
  <c r="P115" i="13"/>
  <c r="T112" i="13"/>
  <c r="T111" i="13"/>
  <c r="Q110" i="13"/>
  <c r="S108" i="13"/>
  <c r="Q104" i="13"/>
  <c r="S101" i="13"/>
  <c r="Q100" i="13"/>
  <c r="U98" i="13"/>
  <c r="T426" i="13"/>
  <c r="P346" i="13"/>
  <c r="U340" i="13"/>
  <c r="S331" i="13"/>
  <c r="O328" i="13"/>
  <c r="P322" i="13"/>
  <c r="T315" i="13"/>
  <c r="T312" i="13"/>
  <c r="P309" i="13"/>
  <c r="O307" i="13"/>
  <c r="U304" i="13"/>
  <c r="O299" i="13"/>
  <c r="T295" i="13"/>
  <c r="P292" i="13"/>
  <c r="Q286" i="13"/>
  <c r="S283" i="13"/>
  <c r="P280" i="13"/>
  <c r="P277" i="13"/>
  <c r="P273" i="13"/>
  <c r="R270" i="13"/>
  <c r="O264" i="13"/>
  <c r="P261" i="13"/>
  <c r="R257" i="13"/>
  <c r="O252" i="13"/>
  <c r="S245" i="13"/>
  <c r="Q239" i="13"/>
  <c r="Q236" i="13"/>
  <c r="O233" i="13"/>
  <c r="P230" i="13"/>
  <c r="Q224" i="13"/>
  <c r="R220" i="13"/>
  <c r="T218" i="13"/>
  <c r="P217" i="13"/>
  <c r="P215" i="13"/>
  <c r="T207" i="13"/>
  <c r="S206" i="13"/>
  <c r="O200" i="13"/>
  <c r="U198" i="13"/>
  <c r="O194" i="13"/>
  <c r="T190" i="13"/>
  <c r="P189" i="13"/>
  <c r="T185" i="13"/>
  <c r="Q184" i="13"/>
  <c r="S182" i="13"/>
  <c r="Q178" i="13"/>
  <c r="O177" i="13"/>
  <c r="U173" i="13"/>
  <c r="P460" i="13"/>
  <c r="P384" i="13"/>
  <c r="R364" i="13"/>
  <c r="S349" i="13"/>
  <c r="Q340" i="13"/>
  <c r="O335" i="13"/>
  <c r="R331" i="13"/>
  <c r="S324" i="13"/>
  <c r="T318" i="13"/>
  <c r="R315" i="13"/>
  <c r="Q312" i="13"/>
  <c r="O309" i="13"/>
  <c r="U301" i="13"/>
  <c r="O295" i="13"/>
  <c r="O292" i="13"/>
  <c r="S288" i="13"/>
  <c r="P283" i="13"/>
  <c r="O280" i="13"/>
  <c r="O273" i="13"/>
  <c r="Q270" i="13"/>
  <c r="O257" i="13"/>
  <c r="R247" i="13"/>
  <c r="P245" i="13"/>
  <c r="S241" i="13"/>
  <c r="O230" i="13"/>
  <c r="T226" i="13"/>
  <c r="T222" i="13"/>
  <c r="S218" i="13"/>
  <c r="O215" i="13"/>
  <c r="S207" i="13"/>
  <c r="Q206" i="13"/>
  <c r="Q204" i="13"/>
  <c r="T198" i="13"/>
  <c r="T196" i="13"/>
  <c r="T192" i="13"/>
  <c r="S190" i="13"/>
  <c r="T186" i="13"/>
  <c r="S185" i="13"/>
  <c r="P184" i="13"/>
  <c r="R182" i="13"/>
  <c r="U179" i="13"/>
  <c r="P178" i="13"/>
  <c r="R173" i="13"/>
  <c r="T168" i="13"/>
  <c r="P164" i="13"/>
  <c r="R160" i="13"/>
  <c r="P159" i="13"/>
  <c r="U156" i="13"/>
  <c r="T152" i="13"/>
  <c r="R150" i="13"/>
  <c r="T148" i="13"/>
  <c r="R145" i="13"/>
  <c r="T139" i="13"/>
  <c r="U135" i="13"/>
  <c r="S133" i="13"/>
  <c r="Q132" i="13"/>
  <c r="T125" i="13"/>
  <c r="Q124" i="13"/>
  <c r="O122" i="13"/>
  <c r="Q120" i="13"/>
  <c r="P117" i="13"/>
  <c r="R112" i="13"/>
  <c r="Q111" i="13"/>
  <c r="P108" i="13"/>
  <c r="S105" i="13"/>
  <c r="O104" i="13"/>
  <c r="P101" i="13"/>
  <c r="U99" i="13"/>
  <c r="R98" i="13"/>
  <c r="P473" i="13"/>
  <c r="O453" i="13"/>
  <c r="S418" i="13"/>
  <c r="P412" i="13"/>
  <c r="O358" i="13"/>
  <c r="T327" i="13"/>
  <c r="P324" i="13"/>
  <c r="U321" i="13"/>
  <c r="P318" i="13"/>
  <c r="Q315" i="13"/>
  <c r="T306" i="13"/>
  <c r="U303" i="13"/>
  <c r="T301" i="13"/>
  <c r="R288" i="13"/>
  <c r="T276" i="13"/>
  <c r="R266" i="13"/>
  <c r="Q263" i="13"/>
  <c r="S260" i="13"/>
  <c r="T253" i="13"/>
  <c r="Q247" i="13"/>
  <c r="Q241" i="13"/>
  <c r="R238" i="13"/>
  <c r="Q232" i="13"/>
  <c r="S226" i="13"/>
  <c r="T223" i="13"/>
  <c r="S222" i="13"/>
  <c r="T219" i="13"/>
  <c r="Q218" i="13"/>
  <c r="U216" i="13"/>
  <c r="R207" i="13"/>
  <c r="P206" i="13"/>
  <c r="T199" i="13"/>
  <c r="R198" i="13"/>
  <c r="S196" i="13"/>
  <c r="T193" i="13"/>
  <c r="S192" i="13"/>
  <c r="R190" i="13"/>
  <c r="U188" i="13"/>
  <c r="S186" i="13"/>
  <c r="Q185" i="13"/>
  <c r="P182" i="13"/>
  <c r="R179" i="13"/>
  <c r="O178" i="13"/>
  <c r="Q173" i="13"/>
  <c r="T169" i="13"/>
  <c r="S168" i="13"/>
  <c r="Q160" i="13"/>
  <c r="O159" i="13"/>
  <c r="S156" i="13"/>
  <c r="T153" i="13"/>
  <c r="R152" i="13"/>
  <c r="P150" i="13"/>
  <c r="Q148" i="13"/>
  <c r="Q145" i="13"/>
  <c r="P143" i="13"/>
  <c r="T140" i="13"/>
  <c r="S139" i="13"/>
  <c r="U383" i="13"/>
  <c r="R376" i="13"/>
  <c r="O363" i="13"/>
  <c r="T334" i="13"/>
  <c r="U300" i="13"/>
  <c r="T272" i="13"/>
  <c r="Q244" i="13"/>
  <c r="Q238" i="13"/>
  <c r="R223" i="13"/>
  <c r="R219" i="13"/>
  <c r="R210" i="13"/>
  <c r="T200" i="13"/>
  <c r="R193" i="13"/>
  <c r="O182" i="13"/>
  <c r="P167" i="13"/>
  <c r="O162" i="13"/>
  <c r="S153" i="13"/>
  <c r="S150" i="13"/>
  <c r="S145" i="13"/>
  <c r="O141" i="13"/>
  <c r="P138" i="13"/>
  <c r="P135" i="13"/>
  <c r="S132" i="13"/>
  <c r="R129" i="13"/>
  <c r="S125" i="13"/>
  <c r="P122" i="13"/>
  <c r="Q119" i="13"/>
  <c r="O112" i="13"/>
  <c r="R109" i="13"/>
  <c r="U100" i="13"/>
  <c r="Q98" i="13"/>
  <c r="O97" i="13"/>
  <c r="S90" i="13"/>
  <c r="Q89" i="13"/>
  <c r="Q87" i="13"/>
  <c r="U85" i="13"/>
  <c r="Q84" i="13"/>
  <c r="R82" i="13"/>
  <c r="U77" i="13"/>
  <c r="S75" i="13"/>
  <c r="S74" i="13"/>
  <c r="S71" i="13"/>
  <c r="P67" i="13"/>
  <c r="O64" i="13"/>
  <c r="O62" i="13"/>
  <c r="R60" i="13"/>
  <c r="O59" i="13"/>
  <c r="O57" i="13"/>
  <c r="U50" i="13"/>
  <c r="T49" i="13"/>
  <c r="S48" i="13"/>
  <c r="Q47" i="13"/>
  <c r="P46" i="13"/>
  <c r="O45" i="13"/>
  <c r="S42" i="13"/>
  <c r="O41" i="13"/>
  <c r="Q39" i="13"/>
  <c r="U34" i="13"/>
  <c r="T33" i="13"/>
  <c r="R32" i="13"/>
  <c r="Q31" i="13"/>
  <c r="P30" i="13"/>
  <c r="P29" i="13"/>
  <c r="U26" i="13"/>
  <c r="Q23" i="13"/>
  <c r="O21" i="13"/>
  <c r="P18" i="13"/>
  <c r="R16" i="13"/>
  <c r="R14" i="13"/>
  <c r="O13" i="13"/>
  <c r="Q11" i="13"/>
  <c r="Q368" i="13"/>
  <c r="U348" i="13"/>
  <c r="Q334" i="13"/>
  <c r="R293" i="13"/>
  <c r="O288" i="13"/>
  <c r="S272" i="13"/>
  <c r="P260" i="13"/>
  <c r="T249" i="13"/>
  <c r="O238" i="13"/>
  <c r="T214" i="13"/>
  <c r="S200" i="13"/>
  <c r="P185" i="13"/>
  <c r="U158" i="13"/>
  <c r="Q153" i="13"/>
  <c r="O150" i="13"/>
  <c r="P132" i="13"/>
  <c r="Q125" i="13"/>
  <c r="Q109" i="13"/>
  <c r="P103" i="13"/>
  <c r="S100" i="13"/>
  <c r="O98" i="13"/>
  <c r="O94" i="13"/>
  <c r="R90" i="13"/>
  <c r="P89" i="13"/>
  <c r="T85" i="13"/>
  <c r="P84" i="13"/>
  <c r="Q82" i="13"/>
  <c r="T77" i="13"/>
  <c r="R75" i="13"/>
  <c r="Q74" i="13"/>
  <c r="U72" i="13"/>
  <c r="R71" i="13"/>
  <c r="P69" i="13"/>
  <c r="O67" i="13"/>
  <c r="Q60" i="13"/>
  <c r="U52" i="13"/>
  <c r="U51" i="13"/>
  <c r="T50" i="13"/>
  <c r="S49" i="13"/>
  <c r="Q48" i="13"/>
  <c r="P47" i="13"/>
  <c r="O46" i="13"/>
  <c r="T43" i="13"/>
  <c r="R42" i="13"/>
  <c r="P39" i="13"/>
  <c r="T37" i="13"/>
  <c r="U35" i="13"/>
  <c r="T34" i="13"/>
  <c r="S33" i="13"/>
  <c r="Q32" i="13"/>
  <c r="R327" i="13"/>
  <c r="T321" i="13"/>
  <c r="U282" i="13"/>
  <c r="R226" i="13"/>
  <c r="P222" i="13"/>
  <c r="P218" i="13"/>
  <c r="S214" i="13"/>
  <c r="R196" i="13"/>
  <c r="Q192" i="13"/>
  <c r="T188" i="13"/>
  <c r="O185" i="13"/>
  <c r="S169" i="13"/>
  <c r="T144" i="13"/>
  <c r="S140" i="13"/>
  <c r="O132" i="13"/>
  <c r="P125" i="13"/>
  <c r="U121" i="13"/>
  <c r="U113" i="13"/>
  <c r="S111" i="13"/>
  <c r="O109" i="13"/>
  <c r="T105" i="13"/>
  <c r="S96" i="13"/>
  <c r="U91" i="13"/>
  <c r="Q90" i="13"/>
  <c r="O89" i="13"/>
  <c r="T86" i="13"/>
  <c r="S85" i="13"/>
  <c r="P82" i="13"/>
  <c r="T78" i="13"/>
  <c r="S77" i="13"/>
  <c r="Q75" i="13"/>
  <c r="S72" i="13"/>
  <c r="P71" i="13"/>
  <c r="U63" i="13"/>
  <c r="U61" i="13"/>
  <c r="P60" i="13"/>
  <c r="U58" i="13"/>
  <c r="U56" i="13"/>
  <c r="T53" i="13"/>
  <c r="T52" i="13"/>
  <c r="T51" i="13"/>
  <c r="S50" i="13"/>
  <c r="R49" i="13"/>
  <c r="P48" i="13"/>
  <c r="O47" i="13"/>
  <c r="T44" i="13"/>
  <c r="S43" i="13"/>
  <c r="Q42" i="13"/>
  <c r="S40" i="13"/>
  <c r="O39" i="13"/>
  <c r="S37" i="13"/>
  <c r="T35" i="13"/>
  <c r="S34" i="13"/>
  <c r="Q33" i="13"/>
  <c r="P32" i="13"/>
  <c r="O31" i="13"/>
  <c r="U28" i="13"/>
  <c r="T27" i="13"/>
  <c r="S26" i="13"/>
  <c r="O23" i="13"/>
  <c r="P20" i="13"/>
  <c r="P16" i="13"/>
  <c r="O14" i="13"/>
  <c r="S12" i="13"/>
  <c r="O11" i="13"/>
  <c r="P9" i="13"/>
  <c r="S464" i="13"/>
  <c r="U411" i="13"/>
  <c r="T314" i="13"/>
  <c r="P308" i="13"/>
  <c r="P303" i="13"/>
  <c r="R265" i="13"/>
  <c r="R253" i="13"/>
  <c r="P226" i="13"/>
  <c r="O222" i="13"/>
  <c r="O218" i="13"/>
  <c r="T203" i="13"/>
  <c r="S199" i="13"/>
  <c r="P196" i="13"/>
  <c r="P192" i="13"/>
  <c r="Q188" i="13"/>
  <c r="U174" i="13"/>
  <c r="R169" i="13"/>
  <c r="T165" i="13"/>
  <c r="S160" i="13"/>
  <c r="U152" i="13"/>
  <c r="O144" i="13"/>
  <c r="R140" i="13"/>
  <c r="T136" i="13"/>
  <c r="T133" i="13"/>
  <c r="T121" i="13"/>
  <c r="Q117" i="13"/>
  <c r="R113" i="13"/>
  <c r="P111" i="13"/>
  <c r="R105" i="13"/>
  <c r="T99" i="13"/>
  <c r="T97" i="13"/>
  <c r="Q96" i="13"/>
  <c r="T93" i="13"/>
  <c r="T91" i="13"/>
  <c r="O90" i="13"/>
  <c r="S86" i="13"/>
  <c r="Q85" i="13"/>
  <c r="Q83" i="13"/>
  <c r="O82" i="13"/>
  <c r="S78" i="13"/>
  <c r="Q77" i="13"/>
  <c r="P75" i="13"/>
  <c r="U73" i="13"/>
  <c r="R72" i="13"/>
  <c r="O71" i="13"/>
  <c r="O66" i="13"/>
  <c r="P63" i="13"/>
  <c r="P61" i="13"/>
  <c r="O60" i="13"/>
  <c r="Q58" i="13"/>
  <c r="P56" i="13"/>
  <c r="S53" i="13"/>
  <c r="S52" i="13"/>
  <c r="S51" i="13"/>
  <c r="R50" i="13"/>
  <c r="P49" i="13"/>
  <c r="O48" i="13"/>
  <c r="T45" i="13"/>
  <c r="Q352" i="13"/>
  <c r="O308" i="13"/>
  <c r="O303" i="13"/>
  <c r="R297" i="13"/>
  <c r="P291" i="13"/>
  <c r="U275" i="13"/>
  <c r="Q253" i="13"/>
  <c r="Q207" i="13"/>
  <c r="S203" i="13"/>
  <c r="Q199" i="13"/>
  <c r="O179" i="13"/>
  <c r="S165" i="13"/>
  <c r="P160" i="13"/>
  <c r="O156" i="13"/>
  <c r="Q152" i="13"/>
  <c r="P148" i="13"/>
  <c r="S136" i="13"/>
  <c r="R133" i="13"/>
  <c r="T126" i="13"/>
  <c r="R124" i="13"/>
  <c r="R108" i="13"/>
  <c r="Q105" i="13"/>
  <c r="T101" i="13"/>
  <c r="R99" i="13"/>
  <c r="S97" i="13"/>
  <c r="P96" i="13"/>
  <c r="S93" i="13"/>
  <c r="R91" i="13"/>
  <c r="R86" i="13"/>
  <c r="P85" i="13"/>
  <c r="O83" i="13"/>
  <c r="R78" i="13"/>
  <c r="P77" i="13"/>
  <c r="O75" i="13"/>
  <c r="T73" i="13"/>
  <c r="Q72" i="13"/>
  <c r="T67" i="13"/>
  <c r="O63" i="13"/>
  <c r="O61" i="13"/>
  <c r="P58" i="13"/>
  <c r="O56" i="13"/>
  <c r="R53" i="13"/>
  <c r="R52" i="13"/>
  <c r="R51" i="13"/>
  <c r="Q50" i="13"/>
  <c r="O49" i="13"/>
  <c r="U46" i="13"/>
  <c r="S45" i="13"/>
  <c r="R44" i="13"/>
  <c r="Q43" i="13"/>
  <c r="P40" i="13"/>
  <c r="R38" i="13"/>
  <c r="Q37" i="13"/>
  <c r="R35" i="13"/>
  <c r="P34" i="13"/>
  <c r="O33" i="13"/>
  <c r="T30" i="13"/>
  <c r="T29" i="13"/>
  <c r="S28" i="13"/>
  <c r="R27" i="13"/>
  <c r="P26" i="13"/>
  <c r="Q22" i="13"/>
  <c r="O17" i="13"/>
  <c r="T13" i="13"/>
  <c r="P12" i="13"/>
  <c r="O291" i="13"/>
  <c r="R269" i="13"/>
  <c r="T246" i="13"/>
  <c r="U240" i="13"/>
  <c r="S229" i="13"/>
  <c r="P207" i="13"/>
  <c r="U183" i="13"/>
  <c r="O173" i="13"/>
  <c r="U168" i="13"/>
  <c r="O160" i="13"/>
  <c r="P152" i="13"/>
  <c r="O143" i="13"/>
  <c r="Q139" i="13"/>
  <c r="Q133" i="13"/>
  <c r="S126" i="13"/>
  <c r="T120" i="13"/>
  <c r="S112" i="13"/>
  <c r="U110" i="13"/>
  <c r="O108" i="13"/>
  <c r="P105" i="13"/>
  <c r="R101" i="13"/>
  <c r="Q99" i="13"/>
  <c r="R97" i="13"/>
  <c r="R93" i="13"/>
  <c r="Q91" i="13"/>
  <c r="T89" i="13"/>
  <c r="U87" i="13"/>
  <c r="P86" i="13"/>
  <c r="O85" i="13"/>
  <c r="P81" i="13"/>
  <c r="P78" i="13"/>
  <c r="R73" i="13"/>
  <c r="O72" i="13"/>
  <c r="Q70" i="13"/>
  <c r="S67" i="13"/>
  <c r="U59" i="13"/>
  <c r="Q53" i="13"/>
  <c r="Q52" i="13"/>
  <c r="Q51" i="13"/>
  <c r="O50" i="13"/>
  <c r="U47" i="13"/>
  <c r="S46" i="13"/>
  <c r="R45" i="13"/>
  <c r="Q44" i="13"/>
  <c r="P43" i="13"/>
  <c r="S41" i="13"/>
  <c r="O40" i="13"/>
  <c r="Q38" i="13"/>
  <c r="P37" i="13"/>
  <c r="Q35" i="13"/>
  <c r="O34" i="13"/>
  <c r="U31" i="13"/>
  <c r="S30" i="13"/>
  <c r="S29" i="13"/>
  <c r="R28" i="13"/>
  <c r="Q27" i="13"/>
  <c r="P22" i="13"/>
  <c r="P19" i="13"/>
  <c r="S13" i="13"/>
  <c r="O12" i="13"/>
  <c r="U9" i="13"/>
  <c r="U438" i="13"/>
  <c r="U423" i="13"/>
  <c r="P330" i="13"/>
  <c r="T284" i="13"/>
  <c r="Q279" i="13"/>
  <c r="Q269" i="13"/>
  <c r="P256" i="13"/>
  <c r="S234" i="13"/>
  <c r="P229" i="13"/>
  <c r="Q216" i="13"/>
  <c r="Q198" i="13"/>
  <c r="P190" i="13"/>
  <c r="R186" i="13"/>
  <c r="S183" i="13"/>
  <c r="O168" i="13"/>
  <c r="P139" i="13"/>
  <c r="T135" i="13"/>
  <c r="P133" i="13"/>
  <c r="T129" i="13"/>
  <c r="R126" i="13"/>
  <c r="Q123" i="13"/>
  <c r="P120" i="13"/>
  <c r="T115" i="13"/>
  <c r="Q112" i="13"/>
  <c r="P110" i="13"/>
  <c r="O101" i="13"/>
  <c r="Q97" i="13"/>
  <c r="Q95" i="13"/>
  <c r="P93" i="13"/>
  <c r="S89" i="13"/>
  <c r="S87" i="13"/>
  <c r="O86" i="13"/>
  <c r="T82" i="13"/>
  <c r="O81" i="13"/>
  <c r="O78" i="13"/>
  <c r="U74" i="13"/>
  <c r="Q73" i="13"/>
  <c r="P70" i="13"/>
  <c r="R67" i="13"/>
  <c r="U64" i="13"/>
  <c r="U62" i="13"/>
  <c r="T60" i="13"/>
  <c r="Q59" i="13"/>
  <c r="U57" i="13"/>
  <c r="P55" i="13"/>
  <c r="P53" i="13"/>
  <c r="P52" i="13"/>
  <c r="P51" i="13"/>
  <c r="U48" i="13"/>
  <c r="T47" i="13"/>
  <c r="R46" i="13"/>
  <c r="Q45" i="13"/>
  <c r="P44" i="13"/>
  <c r="R41" i="13"/>
  <c r="P38" i="13"/>
  <c r="O37" i="13"/>
  <c r="O35" i="13"/>
  <c r="U32" i="13"/>
  <c r="S31" i="13"/>
  <c r="R30" i="13"/>
  <c r="R29" i="13"/>
  <c r="Q28" i="13"/>
  <c r="O27" i="13"/>
  <c r="O19" i="13"/>
  <c r="T16" i="13"/>
  <c r="T14" i="13"/>
  <c r="R13" i="13"/>
  <c r="Q363" i="13"/>
  <c r="P317" i="13"/>
  <c r="S193" i="13"/>
  <c r="R89" i="13"/>
  <c r="Q46" i="13"/>
  <c r="R39" i="13"/>
  <c r="Q29" i="13"/>
  <c r="T26" i="13"/>
  <c r="Q21" i="13"/>
  <c r="R323" i="13"/>
  <c r="R234" i="13"/>
  <c r="O206" i="13"/>
  <c r="Q186" i="13"/>
  <c r="P112" i="13"/>
  <c r="T71" i="13"/>
  <c r="S60" i="13"/>
  <c r="O55" i="13"/>
  <c r="T42" i="13"/>
  <c r="R34" i="13"/>
  <c r="R31" i="13"/>
  <c r="R26" i="13"/>
  <c r="S16" i="13"/>
  <c r="P13" i="13"/>
  <c r="T9" i="13"/>
  <c r="P279" i="13"/>
  <c r="O256" i="13"/>
  <c r="S219" i="13"/>
  <c r="P198" i="13"/>
  <c r="S98" i="13"/>
  <c r="O93" i="13"/>
  <c r="S82" i="13"/>
  <c r="T75" i="13"/>
  <c r="U49" i="13"/>
  <c r="P45" i="13"/>
  <c r="O42" i="13"/>
  <c r="O38" i="13"/>
  <c r="P31" i="13"/>
  <c r="T28" i="13"/>
  <c r="O20" i="13"/>
  <c r="Q16" i="13"/>
  <c r="S9" i="13"/>
  <c r="T177" i="13"/>
  <c r="P104" i="13"/>
  <c r="R87" i="13"/>
  <c r="O70" i="13"/>
  <c r="P64" i="13"/>
  <c r="P59" i="13"/>
  <c r="U33" i="13"/>
  <c r="P28" i="13"/>
  <c r="O16" i="13"/>
  <c r="Q12" i="13"/>
  <c r="R9" i="13"/>
  <c r="S284" i="13"/>
  <c r="U210" i="13"/>
  <c r="O190" i="13"/>
  <c r="P97" i="13"/>
  <c r="T74" i="13"/>
  <c r="O53" i="13"/>
  <c r="T48" i="13"/>
  <c r="S44" i="13"/>
  <c r="P41" i="13"/>
  <c r="R37" i="13"/>
  <c r="P33" i="13"/>
  <c r="Q30" i="13"/>
  <c r="Q9" i="13"/>
  <c r="Q306" i="13"/>
  <c r="S223" i="13"/>
  <c r="O115" i="13"/>
  <c r="O44" i="13"/>
  <c r="O30" i="13"/>
  <c r="U27" i="13"/>
  <c r="P23" i="13"/>
  <c r="O18" i="13"/>
  <c r="R11" i="13"/>
  <c r="Q159" i="13"/>
  <c r="S129" i="13"/>
  <c r="U90" i="13"/>
  <c r="P73" i="13"/>
  <c r="P62" i="13"/>
  <c r="Q57" i="13"/>
  <c r="O52" i="13"/>
  <c r="R47" i="13"/>
  <c r="Q40" i="13"/>
  <c r="T32" i="13"/>
  <c r="S27" i="13"/>
  <c r="S14" i="13"/>
  <c r="P11" i="13"/>
  <c r="S563" i="13"/>
  <c r="P311" i="13"/>
  <c r="S135" i="13"/>
  <c r="P107" i="13"/>
  <c r="P95" i="13"/>
  <c r="R84" i="13"/>
  <c r="Q67" i="13"/>
  <c r="R43" i="13"/>
  <c r="S35" i="13"/>
  <c r="O32" i="13"/>
  <c r="U29" i="13"/>
  <c r="P17" i="13"/>
  <c r="Q14" i="13"/>
  <c r="Q101" i="13"/>
  <c r="U23" i="13"/>
  <c r="U81" i="13"/>
  <c r="R40" i="13"/>
  <c r="Q26" i="13"/>
  <c r="U83" i="13"/>
  <c r="S32" i="13"/>
  <c r="U131" i="13"/>
  <c r="T46" i="13"/>
  <c r="R260" i="13"/>
  <c r="U97" i="13"/>
  <c r="U70" i="13"/>
  <c r="Q311" i="13"/>
  <c r="Q115" i="13"/>
  <c r="U277" i="13"/>
  <c r="U197" i="13"/>
  <c r="S325" i="13"/>
  <c r="R214" i="13"/>
  <c r="O313" i="13"/>
  <c r="U133" i="13"/>
  <c r="R310" i="13"/>
  <c r="Q190" i="13"/>
  <c r="P247" i="13"/>
  <c r="Q364" i="13"/>
  <c r="T316" i="13"/>
  <c r="P231" i="13"/>
  <c r="Q342" i="13"/>
  <c r="U289" i="13"/>
  <c r="R348" i="13"/>
  <c r="U297" i="13"/>
  <c r="T738" i="13"/>
  <c r="T443" i="13"/>
  <c r="U402" i="13"/>
  <c r="T337" i="13"/>
  <c r="P455" i="13"/>
  <c r="R582" i="13"/>
  <c r="P439" i="13"/>
  <c r="P351" i="13"/>
  <c r="P584" i="13"/>
  <c r="O569" i="13"/>
  <c r="U547" i="13"/>
  <c r="Q476" i="13"/>
  <c r="P568" i="13"/>
  <c r="U521" i="13"/>
  <c r="S473" i="13"/>
  <c r="T539" i="13"/>
  <c r="T481" i="13"/>
  <c r="O577" i="13"/>
  <c r="P592" i="13"/>
  <c r="O740" i="13"/>
  <c r="U645" i="13"/>
  <c r="U646" i="13"/>
  <c r="Q620" i="13"/>
  <c r="U667" i="13"/>
  <c r="U609" i="13"/>
  <c r="T723" i="13"/>
  <c r="U642" i="13"/>
  <c r="U7" i="13"/>
  <c r="P127" i="13"/>
  <c r="T137" i="13"/>
  <c r="S79" i="13"/>
  <c r="P92" i="13"/>
  <c r="P221" i="13"/>
  <c r="P170" i="13"/>
  <c r="S259" i="13"/>
  <c r="P116" i="13"/>
  <c r="R142" i="13"/>
  <c r="S211" i="13"/>
  <c r="R22" i="13"/>
  <c r="R57" i="13"/>
  <c r="O68" i="13"/>
  <c r="P87" i="13"/>
  <c r="O102" i="13"/>
  <c r="R117" i="13"/>
  <c r="S143" i="13"/>
  <c r="R171" i="13"/>
  <c r="S197" i="13"/>
  <c r="R236" i="13"/>
  <c r="O298" i="13"/>
  <c r="O9" i="13"/>
  <c r="S21" i="13"/>
  <c r="U42" i="13"/>
  <c r="R62" i="13"/>
  <c r="S73" i="13"/>
  <c r="R94" i="13"/>
  <c r="S107" i="13"/>
  <c r="S141" i="13"/>
  <c r="T171" i="13"/>
  <c r="S204" i="13"/>
  <c r="P228" i="13"/>
  <c r="O396" i="13"/>
  <c r="T22" i="13"/>
  <c r="T58" i="13"/>
  <c r="P72" i="13"/>
  <c r="P91" i="13"/>
  <c r="O110" i="13"/>
  <c r="S130" i="13"/>
  <c r="S155" i="13"/>
  <c r="Q168" i="13"/>
  <c r="R188" i="13"/>
  <c r="S210" i="13"/>
  <c r="R251" i="13"/>
  <c r="T427" i="13"/>
  <c r="U55" i="13"/>
  <c r="P109" i="13"/>
  <c r="S205" i="13"/>
  <c r="T240" i="13"/>
  <c r="S332" i="13"/>
  <c r="P398" i="13"/>
  <c r="T83" i="13"/>
  <c r="P119" i="13"/>
  <c r="P155" i="13"/>
  <c r="S173" i="13"/>
  <c r="P187" i="13"/>
  <c r="U217" i="13"/>
  <c r="P267" i="13"/>
  <c r="P336" i="13"/>
  <c r="T429" i="13"/>
  <c r="O69" i="13"/>
  <c r="S117" i="13"/>
  <c r="O171" i="13"/>
  <c r="O204" i="13"/>
  <c r="T232" i="13"/>
  <c r="P255" i="13"/>
  <c r="R400" i="13"/>
  <c r="P102" i="13"/>
  <c r="R162" i="13"/>
  <c r="P232" i="13"/>
  <c r="S290" i="13"/>
  <c r="R431" i="13"/>
  <c r="O235" i="13"/>
  <c r="S254" i="13"/>
  <c r="O274" i="13"/>
  <c r="S293" i="13"/>
  <c r="O347" i="13"/>
  <c r="T387" i="13"/>
  <c r="P391" i="13"/>
  <c r="P403" i="13"/>
  <c r="Q422" i="13"/>
  <c r="P436" i="13"/>
  <c r="U122" i="13"/>
  <c r="R153" i="13"/>
  <c r="R192" i="13"/>
  <c r="Q226" i="13"/>
  <c r="P243" i="13"/>
  <c r="T262" i="13"/>
  <c r="P274" i="13"/>
  <c r="P289" i="13"/>
  <c r="O322" i="13"/>
  <c r="S362" i="13"/>
  <c r="S382" i="13"/>
  <c r="O391" i="13"/>
  <c r="S413" i="13"/>
  <c r="S417" i="13"/>
  <c r="Q243" i="13"/>
  <c r="T271" i="13"/>
  <c r="Q297" i="13"/>
  <c r="R404" i="13"/>
  <c r="S408" i="13"/>
  <c r="P21" i="13"/>
  <c r="O43" i="13"/>
  <c r="R33" i="13"/>
  <c r="U96" i="13"/>
  <c r="P42" i="13"/>
  <c r="U140" i="13"/>
  <c r="U67" i="13"/>
  <c r="U288" i="13"/>
  <c r="Q122" i="13"/>
  <c r="U80" i="13"/>
  <c r="U164" i="13"/>
  <c r="U130" i="13"/>
  <c r="P286" i="13"/>
  <c r="Q203" i="13"/>
  <c r="Q372" i="13"/>
  <c r="U219" i="13"/>
  <c r="P320" i="13"/>
  <c r="U151" i="13"/>
  <c r="T333" i="13"/>
  <c r="R222" i="13"/>
  <c r="P271" i="13"/>
  <c r="Q438" i="13"/>
  <c r="Q350" i="13"/>
  <c r="U253" i="13"/>
  <c r="U230" i="13"/>
  <c r="P293" i="13"/>
  <c r="U394" i="13"/>
  <c r="Q303" i="13"/>
  <c r="U407" i="13"/>
  <c r="R445" i="13"/>
  <c r="U418" i="13"/>
  <c r="Q343" i="13"/>
  <c r="T457" i="13"/>
  <c r="Q335" i="13"/>
  <c r="T441" i="13"/>
  <c r="R363" i="13"/>
  <c r="U501" i="13"/>
  <c r="P576" i="13"/>
  <c r="T562" i="13"/>
  <c r="Q484" i="13"/>
  <c r="O585" i="13"/>
  <c r="P528" i="13"/>
  <c r="S482" i="13"/>
  <c r="R552" i="13"/>
  <c r="T489" i="13"/>
  <c r="S581" i="13"/>
  <c r="U638" i="13"/>
  <c r="Q583" i="13"/>
  <c r="U679" i="13"/>
  <c r="U659" i="13"/>
  <c r="T625" i="13"/>
  <c r="U687" i="13"/>
  <c r="U624" i="13"/>
  <c r="Q728" i="13"/>
  <c r="U654" i="13"/>
  <c r="T7" i="13"/>
  <c r="U127" i="13"/>
  <c r="U137" i="13"/>
  <c r="R79" i="13"/>
  <c r="O92" i="13"/>
  <c r="O170" i="13"/>
  <c r="R259" i="13"/>
  <c r="S180" i="13"/>
  <c r="O116" i="13"/>
  <c r="O142" i="13"/>
  <c r="R211" i="13"/>
  <c r="T11" i="13"/>
  <c r="R23" i="13"/>
  <c r="R58" i="13"/>
  <c r="Q69" i="13"/>
  <c r="T87" i="13"/>
  <c r="Q103" i="13"/>
  <c r="R119" i="13"/>
  <c r="Q151" i="13"/>
  <c r="S181" i="13"/>
  <c r="O201" i="13"/>
  <c r="P236" i="13"/>
  <c r="O433" i="13"/>
  <c r="U11" i="13"/>
  <c r="S22" i="13"/>
  <c r="U43" i="13"/>
  <c r="S63" i="13"/>
  <c r="O74" i="13"/>
  <c r="T95" i="13"/>
  <c r="R111" i="13"/>
  <c r="P141" i="13"/>
  <c r="T179" i="13"/>
  <c r="P224" i="13"/>
  <c r="O228" i="13"/>
  <c r="R12" i="13"/>
  <c r="T23" i="13"/>
  <c r="S61" i="13"/>
  <c r="T72" i="13"/>
  <c r="S94" i="13"/>
  <c r="S110" i="13"/>
  <c r="R135" i="13"/>
  <c r="R155" i="13"/>
  <c r="S174" i="13"/>
  <c r="O188" i="13"/>
  <c r="T220" i="13"/>
  <c r="P251" i="13"/>
  <c r="S427" i="13"/>
  <c r="S66" i="13"/>
  <c r="T109" i="13"/>
  <c r="P216" i="13"/>
  <c r="S240" i="13"/>
  <c r="R332" i="13"/>
  <c r="O398" i="13"/>
  <c r="P83" i="13"/>
  <c r="P124" i="13"/>
  <c r="T156" i="13"/>
  <c r="P173" i="13"/>
  <c r="P188" i="13"/>
  <c r="Q220" i="13"/>
  <c r="O267" i="13"/>
  <c r="T336" i="13"/>
  <c r="S429" i="13"/>
  <c r="R81" i="13"/>
  <c r="P123" i="13"/>
  <c r="S171" i="13"/>
  <c r="T204" i="13"/>
  <c r="S232" i="13"/>
  <c r="O255" i="13"/>
  <c r="U400" i="13"/>
  <c r="T102" i="13"/>
  <c r="Q162" i="13"/>
  <c r="T275" i="13"/>
  <c r="R290" i="13"/>
  <c r="U431" i="13"/>
  <c r="U237" i="13"/>
  <c r="O258" i="13"/>
  <c r="U276" i="13"/>
  <c r="R294" i="13"/>
  <c r="Q348" i="13"/>
  <c r="S387" i="13"/>
  <c r="T391" i="13"/>
  <c r="P405" i="13"/>
  <c r="T422" i="13"/>
  <c r="U71" i="13"/>
  <c r="R125" i="13"/>
  <c r="R159" i="13"/>
  <c r="U196" i="13"/>
  <c r="T231" i="13"/>
  <c r="T247" i="13"/>
  <c r="R264" i="13"/>
  <c r="R279" i="13"/>
  <c r="T293" i="13"/>
  <c r="O330" i="13"/>
  <c r="P362" i="13"/>
  <c r="R382" i="13"/>
  <c r="P393" i="13"/>
  <c r="Q413" i="13"/>
  <c r="R417" i="13"/>
  <c r="U247" i="13"/>
  <c r="Q274" i="13"/>
  <c r="R345" i="13"/>
  <c r="Q404" i="13"/>
  <c r="R408" i="13"/>
  <c r="Q437" i="13"/>
  <c r="S39" i="13"/>
  <c r="P14" i="13"/>
  <c r="P50" i="13"/>
  <c r="Q49" i="13"/>
  <c r="U124" i="13"/>
  <c r="R48" i="13"/>
  <c r="U68" i="13"/>
  <c r="U69" i="13"/>
  <c r="Q41" i="13"/>
  <c r="Q182" i="13"/>
  <c r="Q93" i="13"/>
  <c r="U201" i="13"/>
  <c r="U138" i="13"/>
  <c r="U299" i="13"/>
  <c r="U205" i="13"/>
  <c r="U379" i="13"/>
  <c r="R237" i="13"/>
  <c r="R326" i="13"/>
  <c r="Q196" i="13"/>
  <c r="U450" i="13"/>
  <c r="R229" i="13"/>
  <c r="U273" i="13"/>
  <c r="U442" i="13"/>
  <c r="R377" i="13"/>
  <c r="P262" i="13"/>
  <c r="U235" i="13"/>
  <c r="P312" i="13"/>
  <c r="O440" i="13"/>
  <c r="S309" i="13"/>
  <c r="S452" i="13"/>
  <c r="P447" i="13"/>
  <c r="S460" i="13"/>
  <c r="R349" i="13"/>
  <c r="S467" i="13"/>
  <c r="R356" i="13"/>
  <c r="R468" i="13"/>
  <c r="U426" i="13"/>
  <c r="U504" i="13"/>
  <c r="P477" i="13"/>
  <c r="U571" i="13"/>
  <c r="Q492" i="13"/>
  <c r="T696" i="13"/>
  <c r="T548" i="13"/>
  <c r="S490" i="13"/>
  <c r="U570" i="13"/>
  <c r="U496" i="13"/>
  <c r="U586" i="13"/>
  <c r="U657" i="13"/>
  <c r="U587" i="13"/>
  <c r="T706" i="13"/>
  <c r="U664" i="13"/>
  <c r="P629" i="13"/>
  <c r="O691" i="13"/>
  <c r="U639" i="13"/>
  <c r="O611" i="13"/>
  <c r="U666" i="13"/>
  <c r="S7" i="13"/>
  <c r="R127" i="13"/>
  <c r="S137" i="13"/>
  <c r="Q79" i="13"/>
  <c r="R92" i="13"/>
  <c r="S221" i="13"/>
  <c r="T170" i="13"/>
  <c r="P259" i="13"/>
  <c r="R180" i="13"/>
  <c r="T116" i="13"/>
  <c r="U142" i="13"/>
  <c r="U211" i="13"/>
  <c r="T12" i="13"/>
  <c r="S38" i="13"/>
  <c r="R59" i="13"/>
  <c r="S70" i="13"/>
  <c r="S91" i="13"/>
  <c r="S104" i="13"/>
  <c r="R121" i="13"/>
  <c r="R156" i="13"/>
  <c r="O184" i="13"/>
  <c r="R204" i="13"/>
  <c r="O236" i="13"/>
  <c r="T433" i="13"/>
  <c r="U13" i="13"/>
  <c r="S23" i="13"/>
  <c r="S55" i="13"/>
  <c r="S64" i="13"/>
  <c r="R77" i="13"/>
  <c r="S99" i="13"/>
  <c r="T117" i="13"/>
  <c r="T143" i="13"/>
  <c r="S179" i="13"/>
  <c r="O224" i="13"/>
  <c r="S396" i="13"/>
  <c r="O26" i="13"/>
  <c r="T62" i="13"/>
  <c r="P74" i="13"/>
  <c r="T98" i="13"/>
  <c r="O111" i="13"/>
  <c r="Q135" i="13"/>
  <c r="O155" i="13"/>
  <c r="R174" i="13"/>
  <c r="O198" i="13"/>
  <c r="S220" i="13"/>
  <c r="O251" i="13"/>
  <c r="R427" i="13"/>
  <c r="S68" i="13"/>
  <c r="O124" i="13"/>
  <c r="O216" i="13"/>
  <c r="R240" i="13"/>
  <c r="Q332" i="13"/>
  <c r="O95" i="13"/>
  <c r="O131" i="13"/>
  <c r="T158" i="13"/>
  <c r="P174" i="13"/>
  <c r="T189" i="13"/>
  <c r="R224" i="13"/>
  <c r="T282" i="13"/>
  <c r="S336" i="13"/>
  <c r="Q429" i="13"/>
  <c r="P94" i="13"/>
  <c r="O123" i="13"/>
  <c r="R181" i="13"/>
  <c r="T227" i="13"/>
  <c r="R232" i="13"/>
  <c r="T255" i="13"/>
  <c r="Q400" i="13"/>
  <c r="P130" i="13"/>
  <c r="O164" i="13"/>
  <c r="S275" i="13"/>
  <c r="Q290" i="13"/>
  <c r="Q431" i="13"/>
  <c r="S239" i="13"/>
  <c r="U260" i="13"/>
  <c r="O281" i="13"/>
  <c r="O297" i="13"/>
  <c r="P359" i="13"/>
  <c r="R387" i="13"/>
  <c r="S391" i="13"/>
  <c r="Q407" i="13"/>
  <c r="S422" i="13"/>
  <c r="U78" i="13"/>
  <c r="U129" i="13"/>
  <c r="R165" i="13"/>
  <c r="R199" i="13"/>
  <c r="R233" i="13"/>
  <c r="Q249" i="13"/>
  <c r="Q265" i="13"/>
  <c r="Q280" i="13"/>
  <c r="S294" i="13"/>
  <c r="T340" i="13"/>
  <c r="O362" i="13"/>
  <c r="O384" i="13"/>
  <c r="T411" i="13"/>
  <c r="P415" i="13"/>
  <c r="O420" i="13"/>
  <c r="Q250" i="13"/>
  <c r="Q281" i="13"/>
  <c r="T31" i="13"/>
  <c r="P35" i="13"/>
  <c r="Q108" i="13"/>
  <c r="Q56" i="13"/>
  <c r="Q136" i="13"/>
  <c r="U60" i="13"/>
  <c r="U89" i="13"/>
  <c r="U84" i="13"/>
  <c r="U45" i="13"/>
  <c r="O28" i="13"/>
  <c r="U95" i="13"/>
  <c r="U204" i="13"/>
  <c r="Q144" i="13"/>
  <c r="P304" i="13"/>
  <c r="U223" i="13"/>
  <c r="U434" i="13"/>
  <c r="U246" i="13"/>
  <c r="U361" i="13"/>
  <c r="U207" i="13"/>
  <c r="U102" i="13"/>
  <c r="U238" i="13"/>
  <c r="R291" i="13"/>
  <c r="U464" i="13"/>
  <c r="U410" i="13"/>
  <c r="U281" i="13"/>
  <c r="R245" i="13"/>
  <c r="R318" i="13"/>
  <c r="P239" i="13"/>
  <c r="U323" i="13"/>
  <c r="O456" i="13"/>
  <c r="T449" i="13"/>
  <c r="Q462" i="13"/>
  <c r="Q357" i="13"/>
  <c r="O471" i="13"/>
  <c r="P371" i="13"/>
  <c r="U472" i="13"/>
  <c r="T459" i="13"/>
  <c r="U529" i="13"/>
  <c r="P485" i="13"/>
  <c r="Q575" i="13"/>
  <c r="O502" i="13"/>
  <c r="U734" i="13"/>
  <c r="U563" i="13"/>
  <c r="T500" i="13"/>
  <c r="U655" i="13"/>
  <c r="P498" i="13"/>
  <c r="U656" i="13"/>
  <c r="U675" i="13"/>
  <c r="O602" i="13"/>
  <c r="U732" i="13"/>
  <c r="T685" i="13"/>
  <c r="U640" i="13"/>
  <c r="S693" i="13"/>
  <c r="U647" i="13"/>
  <c r="T617" i="13"/>
  <c r="T710" i="13"/>
  <c r="R7" i="13"/>
  <c r="Q127" i="13"/>
  <c r="R137" i="13"/>
  <c r="O79" i="13"/>
  <c r="U92" i="13"/>
  <c r="R221" i="13"/>
  <c r="U170" i="13"/>
  <c r="O259" i="13"/>
  <c r="O180" i="13"/>
  <c r="U116" i="13"/>
  <c r="T142" i="13"/>
  <c r="T211" i="13"/>
  <c r="Q17" i="13"/>
  <c r="T39" i="13"/>
  <c r="Q61" i="13"/>
  <c r="R74" i="13"/>
  <c r="O91" i="13"/>
  <c r="Q107" i="13"/>
  <c r="Q121" i="13"/>
  <c r="Q156" i="13"/>
  <c r="S184" i="13"/>
  <c r="O217" i="13"/>
  <c r="T298" i="13"/>
  <c r="S433" i="13"/>
  <c r="U14" i="13"/>
  <c r="O29" i="13"/>
  <c r="S56" i="13"/>
  <c r="Q66" i="13"/>
  <c r="Q80" i="13"/>
  <c r="O99" i="13"/>
  <c r="O121" i="13"/>
  <c r="R149" i="13"/>
  <c r="P179" i="13"/>
  <c r="U224" i="13"/>
  <c r="T396" i="13"/>
  <c r="S17" i="13"/>
  <c r="S47" i="13"/>
  <c r="T63" i="13"/>
  <c r="O77" i="13"/>
  <c r="P98" i="13"/>
  <c r="O113" i="13"/>
  <c r="P145" i="13"/>
  <c r="P156" i="13"/>
  <c r="O174" i="13"/>
  <c r="S198" i="13"/>
  <c r="P220" i="13"/>
  <c r="P263" i="13"/>
  <c r="Q427" i="13"/>
  <c r="U17" i="13"/>
  <c r="T80" i="13"/>
  <c r="S124" i="13"/>
  <c r="T216" i="13"/>
  <c r="Q251" i="13"/>
  <c r="Q398" i="13"/>
  <c r="S95" i="13"/>
  <c r="S131" i="13"/>
  <c r="S167" i="13"/>
  <c r="Q179" i="13"/>
  <c r="P197" i="13"/>
  <c r="U228" i="13"/>
  <c r="S282" i="13"/>
  <c r="U336" i="13"/>
  <c r="U429" i="13"/>
  <c r="T94" i="13"/>
  <c r="T123" i="13"/>
  <c r="Q181" i="13"/>
  <c r="S227" i="13"/>
  <c r="T244" i="13"/>
  <c r="S255" i="13"/>
  <c r="P400" i="13"/>
  <c r="O130" i="13"/>
  <c r="S164" i="13"/>
  <c r="R275" i="13"/>
  <c r="P290" i="13"/>
  <c r="O431" i="13"/>
  <c r="O243" i="13"/>
  <c r="S262" i="13"/>
  <c r="U283" i="13"/>
  <c r="Q330" i="13"/>
  <c r="P372" i="13"/>
  <c r="Q387" i="13"/>
  <c r="R391" i="13"/>
  <c r="Q409" i="13"/>
  <c r="R422" i="13"/>
  <c r="U86" i="13"/>
  <c r="R132" i="13"/>
  <c r="U169" i="13"/>
  <c r="U203" i="13"/>
  <c r="Q234" i="13"/>
  <c r="P250" i="13"/>
  <c r="P266" i="13"/>
  <c r="P281" i="13"/>
  <c r="R295" i="13"/>
  <c r="P340" i="13"/>
  <c r="S368" i="13"/>
  <c r="T384" i="13"/>
  <c r="S411" i="13"/>
  <c r="T415" i="13"/>
  <c r="O422" i="13"/>
  <c r="U254" i="13"/>
  <c r="U285" i="13"/>
  <c r="U37" i="13"/>
  <c r="O51" i="13"/>
  <c r="U143" i="13"/>
  <c r="O58" i="13"/>
  <c r="U148" i="13"/>
  <c r="U66" i="13"/>
  <c r="R276" i="13"/>
  <c r="U94" i="13"/>
  <c r="P57" i="13"/>
  <c r="T38" i="13"/>
  <c r="U104" i="13"/>
  <c r="Q215" i="13"/>
  <c r="U194" i="13"/>
  <c r="U307" i="13"/>
  <c r="U227" i="13"/>
  <c r="Q129" i="13"/>
  <c r="U274" i="13"/>
  <c r="Q469" i="13"/>
  <c r="U226" i="13"/>
  <c r="U109" i="13"/>
  <c r="U243" i="13"/>
  <c r="R302" i="13"/>
  <c r="O478" i="13"/>
  <c r="Q454" i="13"/>
  <c r="P285" i="13"/>
  <c r="U249" i="13"/>
  <c r="T324" i="13"/>
  <c r="U266" i="13"/>
  <c r="U346" i="13"/>
  <c r="U511" i="13"/>
  <c r="U512" i="13"/>
  <c r="U465" i="13"/>
  <c r="U367" i="13"/>
  <c r="U480" i="13"/>
  <c r="U374" i="13"/>
  <c r="U474" i="13"/>
  <c r="R461" i="13"/>
  <c r="U540" i="13"/>
  <c r="P493" i="13"/>
  <c r="S589" i="13"/>
  <c r="T530" i="13"/>
  <c r="R475" i="13"/>
  <c r="R574" i="13"/>
  <c r="T509" i="13"/>
  <c r="U668" i="13"/>
  <c r="Q507" i="13"/>
  <c r="U674" i="13"/>
  <c r="T684" i="13"/>
  <c r="R619" i="13"/>
  <c r="U578" i="13"/>
  <c r="U708" i="13"/>
  <c r="U648" i="13"/>
  <c r="S701" i="13"/>
  <c r="U658" i="13"/>
  <c r="P621" i="13"/>
  <c r="S725" i="13"/>
  <c r="P7" i="13"/>
  <c r="O127" i="13"/>
  <c r="Q137" i="13"/>
  <c r="T92" i="13"/>
  <c r="O221" i="13"/>
  <c r="S170" i="13"/>
  <c r="U259" i="13"/>
  <c r="U180" i="13"/>
  <c r="S116" i="13"/>
  <c r="Q142" i="13"/>
  <c r="Q211" i="13"/>
  <c r="Q18" i="13"/>
  <c r="T40" i="13"/>
  <c r="Q62" i="13"/>
  <c r="P80" i="13"/>
  <c r="Q94" i="13"/>
  <c r="S109" i="13"/>
  <c r="R123" i="13"/>
  <c r="O158" i="13"/>
  <c r="R187" i="13"/>
  <c r="S217" i="13"/>
  <c r="S298" i="13"/>
  <c r="R433" i="13"/>
  <c r="R17" i="13"/>
  <c r="U38" i="13"/>
  <c r="S57" i="13"/>
  <c r="Q68" i="13"/>
  <c r="S81" i="13"/>
  <c r="O100" i="13"/>
  <c r="S123" i="13"/>
  <c r="Q149" i="13"/>
  <c r="T181" i="13"/>
  <c r="T224" i="13"/>
  <c r="R396" i="13"/>
  <c r="T18" i="13"/>
  <c r="T64" i="13"/>
  <c r="R80" i="13"/>
  <c r="P100" i="13"/>
  <c r="S120" i="13"/>
  <c r="O145" i="13"/>
  <c r="Q158" i="13"/>
  <c r="P183" i="13"/>
  <c r="R201" i="13"/>
  <c r="O220" i="13"/>
  <c r="O263" i="13"/>
  <c r="U427" i="13"/>
  <c r="U18" i="13"/>
  <c r="S84" i="13"/>
  <c r="S148" i="13"/>
  <c r="S216" i="13"/>
  <c r="T332" i="13"/>
  <c r="T398" i="13"/>
  <c r="R19" i="13"/>
  <c r="O96" i="13"/>
  <c r="Q141" i="13"/>
  <c r="R167" i="13"/>
  <c r="Q183" i="13"/>
  <c r="O197" i="13"/>
  <c r="T267" i="13"/>
  <c r="R282" i="13"/>
  <c r="R336" i="13"/>
  <c r="P429" i="13"/>
  <c r="O103" i="13"/>
  <c r="O138" i="13"/>
  <c r="T194" i="13"/>
  <c r="Q227" i="13"/>
  <c r="S244" i="13"/>
  <c r="R255" i="13"/>
  <c r="T68" i="13"/>
  <c r="T130" i="13"/>
  <c r="T201" i="13"/>
  <c r="Q275" i="13"/>
  <c r="O290" i="13"/>
  <c r="U214" i="13"/>
  <c r="U245" i="13"/>
  <c r="O266" i="13"/>
  <c r="S285" i="13"/>
  <c r="O343" i="13"/>
  <c r="T375" i="13"/>
  <c r="R389" i="13"/>
  <c r="O393" i="13"/>
  <c r="S420" i="13"/>
  <c r="O424" i="13"/>
  <c r="U93" i="13"/>
  <c r="U136" i="13"/>
  <c r="R177" i="13"/>
  <c r="R206" i="13"/>
  <c r="P235" i="13"/>
  <c r="T254" i="13"/>
  <c r="T270" i="13"/>
  <c r="T285" i="13"/>
  <c r="Q296" i="13"/>
  <c r="O340" i="13"/>
  <c r="P368" i="13"/>
  <c r="S384" i="13"/>
  <c r="R411" i="13"/>
  <c r="S415" i="13"/>
  <c r="P424" i="13"/>
  <c r="Q258" i="13"/>
  <c r="T286" i="13"/>
  <c r="R353" i="13"/>
  <c r="S406" i="13"/>
  <c r="R435" i="13"/>
  <c r="U294" i="13"/>
  <c r="S11" i="13"/>
  <c r="Q86" i="13"/>
  <c r="O22" i="13"/>
  <c r="U178" i="13"/>
  <c r="T61" i="13"/>
  <c r="Q71" i="13"/>
  <c r="U339" i="13"/>
  <c r="U103" i="13"/>
  <c r="T59" i="13"/>
  <c r="U44" i="13"/>
  <c r="U171" i="13"/>
  <c r="U257" i="13"/>
  <c r="U200" i="13"/>
  <c r="Q359" i="13"/>
  <c r="U242" i="13"/>
  <c r="Q169" i="13"/>
  <c r="U296" i="13"/>
  <c r="U105" i="13"/>
  <c r="U234" i="13"/>
  <c r="U112" i="13"/>
  <c r="S317" i="13"/>
  <c r="T308" i="13"/>
  <c r="U488" i="13"/>
  <c r="U458" i="13"/>
  <c r="S301" i="13"/>
  <c r="U258" i="13"/>
  <c r="O329" i="13"/>
  <c r="P270" i="13"/>
  <c r="S444" i="13"/>
  <c r="P358" i="13"/>
  <c r="T557" i="13"/>
  <c r="U517" i="13"/>
  <c r="T380" i="13"/>
  <c r="O486" i="13"/>
  <c r="U405" i="13"/>
  <c r="P537" i="13"/>
  <c r="O510" i="13"/>
  <c r="U543" i="13"/>
  <c r="U499" i="13"/>
  <c r="S618" i="13"/>
  <c r="O533" i="13"/>
  <c r="R483" i="13"/>
  <c r="T580" i="13"/>
  <c r="R516" i="13"/>
  <c r="T711" i="13"/>
  <c r="U531" i="13"/>
  <c r="U678" i="13"/>
  <c r="T697" i="13"/>
  <c r="T623" i="13"/>
  <c r="Q591" i="13"/>
  <c r="T714" i="13"/>
  <c r="U650" i="13"/>
  <c r="T715" i="13"/>
  <c r="P690" i="13"/>
  <c r="S626" i="13"/>
  <c r="R727" i="13"/>
  <c r="O7" i="13"/>
  <c r="P79" i="13"/>
  <c r="S92" i="13"/>
  <c r="U221" i="13"/>
  <c r="R170" i="13"/>
  <c r="Q259" i="13"/>
  <c r="T180" i="13"/>
  <c r="R116" i="13"/>
  <c r="P142" i="13"/>
  <c r="P211" i="13"/>
  <c r="Q19" i="13"/>
  <c r="T41" i="13"/>
  <c r="Q63" i="13"/>
  <c r="Q81" i="13"/>
  <c r="R95" i="13"/>
  <c r="T113" i="13"/>
  <c r="Q130" i="13"/>
  <c r="S158" i="13"/>
  <c r="R189" i="13"/>
  <c r="R217" i="13"/>
  <c r="R298" i="13"/>
  <c r="U433" i="13"/>
  <c r="R18" i="13"/>
  <c r="U39" i="13"/>
  <c r="S58" i="13"/>
  <c r="R69" i="13"/>
  <c r="S83" i="13"/>
  <c r="Q102" i="13"/>
  <c r="R130" i="13"/>
  <c r="R151" i="13"/>
  <c r="O189" i="13"/>
  <c r="S224" i="13"/>
  <c r="Q396" i="13"/>
  <c r="T19" i="13"/>
  <c r="T55" i="13"/>
  <c r="R66" i="13"/>
  <c r="T81" i="13"/>
  <c r="R102" i="13"/>
  <c r="R120" i="13"/>
  <c r="T145" i="13"/>
  <c r="T162" i="13"/>
  <c r="O183" i="13"/>
  <c r="P210" i="13"/>
  <c r="Q228" i="13"/>
  <c r="T263" i="13"/>
  <c r="P427" i="13"/>
  <c r="U20" i="13"/>
  <c r="O84" i="13"/>
  <c r="R148" i="13"/>
  <c r="T228" i="13"/>
  <c r="P332" i="13"/>
  <c r="S398" i="13"/>
  <c r="R104" i="13"/>
  <c r="S149" i="13"/>
  <c r="O167" i="13"/>
  <c r="T184" i="13"/>
  <c r="T197" i="13"/>
  <c r="S267" i="13"/>
  <c r="Q282" i="13"/>
  <c r="Q336" i="13"/>
  <c r="O429" i="13"/>
  <c r="S103" i="13"/>
  <c r="S138" i="13"/>
  <c r="S194" i="13"/>
  <c r="P227" i="13"/>
  <c r="R244" i="13"/>
  <c r="O400" i="13"/>
  <c r="P68" i="13"/>
  <c r="P151" i="13"/>
  <c r="S201" i="13"/>
  <c r="P275" i="13"/>
  <c r="P431" i="13"/>
  <c r="U222" i="13"/>
  <c r="S247" i="13"/>
  <c r="U268" i="13"/>
  <c r="R286" i="13"/>
  <c r="T344" i="13"/>
  <c r="Q375" i="13"/>
  <c r="T389" i="13"/>
  <c r="T393" i="13"/>
  <c r="T420" i="13"/>
  <c r="T424" i="13"/>
  <c r="U101" i="13"/>
  <c r="R139" i="13"/>
  <c r="U182" i="13"/>
  <c r="U215" i="13"/>
  <c r="T239" i="13"/>
  <c r="R256" i="13"/>
  <c r="S271" i="13"/>
  <c r="S286" i="13"/>
  <c r="P297" i="13"/>
  <c r="S355" i="13"/>
  <c r="O368" i="13"/>
  <c r="R384" i="13"/>
  <c r="Q411" i="13"/>
  <c r="R415" i="13"/>
  <c r="U231" i="13"/>
  <c r="U262" i="13"/>
  <c r="Q289" i="13"/>
  <c r="Q353" i="13"/>
  <c r="R406" i="13"/>
  <c r="Q435" i="13"/>
  <c r="R338" i="13"/>
  <c r="P27" i="13"/>
  <c r="U123" i="13"/>
  <c r="U12" i="13"/>
  <c r="Q13" i="13"/>
  <c r="U344" i="13"/>
  <c r="R63" i="13"/>
  <c r="U16" i="13"/>
  <c r="U82" i="13"/>
  <c r="S18" i="13"/>
  <c r="Q150" i="13"/>
  <c r="S62" i="13"/>
  <c r="U53" i="13"/>
  <c r="U250" i="13"/>
  <c r="R283" i="13"/>
  <c r="R252" i="13"/>
  <c r="U187" i="13"/>
  <c r="R268" i="13"/>
  <c r="U181" i="13"/>
  <c r="T300" i="13"/>
  <c r="U107" i="13"/>
  <c r="U265" i="13"/>
  <c r="U160" i="13"/>
  <c r="U403" i="13"/>
  <c r="P328" i="13"/>
  <c r="O494" i="13"/>
  <c r="P470" i="13"/>
  <c r="U315" i="13"/>
  <c r="U261" i="13"/>
  <c r="U331" i="13"/>
  <c r="U280" i="13"/>
  <c r="O448" i="13"/>
  <c r="Q370" i="13"/>
  <c r="R369" i="13"/>
  <c r="U535" i="13"/>
  <c r="T451" i="13"/>
  <c r="T553" i="13"/>
  <c r="U409" i="13"/>
  <c r="U555" i="13"/>
  <c r="U532" i="13"/>
  <c r="O549" i="13"/>
  <c r="U508" i="13"/>
  <c r="U649" i="13"/>
  <c r="U538" i="13"/>
  <c r="R491" i="13"/>
  <c r="T631" i="13"/>
  <c r="U520" i="13"/>
  <c r="U716" i="13"/>
  <c r="Q546" i="13"/>
  <c r="U579" i="13"/>
  <c r="T705" i="13"/>
  <c r="Q628" i="13"/>
  <c r="U601" i="13"/>
  <c r="O730" i="13"/>
  <c r="U663" i="13"/>
  <c r="P729" i="13"/>
  <c r="U700" i="13"/>
  <c r="O630" i="13"/>
  <c r="U742" i="13"/>
  <c r="T127" i="13"/>
  <c r="P137" i="13"/>
  <c r="T79" i="13"/>
  <c r="Q92" i="13"/>
  <c r="T221" i="13"/>
  <c r="Q170" i="13"/>
  <c r="Q180" i="13"/>
  <c r="Q116" i="13"/>
  <c r="R20" i="13"/>
  <c r="Q55" i="13"/>
  <c r="R64" i="13"/>
  <c r="R83" i="13"/>
  <c r="T96" i="13"/>
  <c r="S113" i="13"/>
  <c r="T131" i="13"/>
  <c r="P162" i="13"/>
  <c r="Q189" i="13"/>
  <c r="T236" i="13"/>
  <c r="Q298" i="13"/>
  <c r="Q433" i="13"/>
  <c r="S19" i="13"/>
  <c r="U40" i="13"/>
  <c r="S59" i="13"/>
  <c r="T70" i="13"/>
  <c r="T90" i="13"/>
  <c r="R103" i="13"/>
  <c r="T138" i="13"/>
  <c r="S162" i="13"/>
  <c r="R194" i="13"/>
  <c r="S228" i="13"/>
  <c r="U396" i="13"/>
  <c r="T20" i="13"/>
  <c r="T56" i="13"/>
  <c r="R68" i="13"/>
  <c r="R85" i="13"/>
  <c r="T103" i="13"/>
  <c r="O120" i="13"/>
  <c r="O149" i="13"/>
  <c r="T164" i="13"/>
  <c r="Q64" i="13"/>
  <c r="O305" i="13"/>
  <c r="O321" i="13"/>
  <c r="R453" i="13"/>
  <c r="O541" i="13"/>
  <c r="U633" i="13"/>
  <c r="S127" i="13"/>
  <c r="S142" i="13"/>
  <c r="P66" i="13"/>
  <c r="P298" i="13"/>
  <c r="T141" i="13"/>
  <c r="T57" i="13"/>
  <c r="S188" i="13"/>
  <c r="O148" i="13"/>
  <c r="S152" i="13"/>
  <c r="Q267" i="13"/>
  <c r="O117" i="13"/>
  <c r="O244" i="13"/>
  <c r="R216" i="13"/>
  <c r="U252" i="13"/>
  <c r="O375" i="13"/>
  <c r="R424" i="13"/>
  <c r="Q219" i="13"/>
  <c r="Q288" i="13"/>
  <c r="O389" i="13"/>
  <c r="U270" i="13"/>
  <c r="T406" i="13"/>
  <c r="U271" i="13"/>
  <c r="R395" i="13"/>
  <c r="S399" i="13"/>
  <c r="R428" i="13"/>
  <c r="S432" i="13"/>
  <c r="U177" i="13"/>
  <c r="Q229" i="13"/>
  <c r="Q245" i="13"/>
  <c r="O262" i="13"/>
  <c r="U279" i="13"/>
  <c r="U295" i="13"/>
  <c r="R305" i="13"/>
  <c r="R314" i="13"/>
  <c r="Q324" i="13"/>
  <c r="T361" i="13"/>
  <c r="O373" i="13"/>
  <c r="S390" i="13"/>
  <c r="O399" i="13"/>
  <c r="Q419" i="13"/>
  <c r="R423" i="13"/>
  <c r="P435" i="13"/>
  <c r="O605" i="13"/>
  <c r="T235" i="13"/>
  <c r="O286" i="13"/>
  <c r="S303" i="13"/>
  <c r="S312" i="13"/>
  <c r="S321" i="13"/>
  <c r="T330" i="13"/>
  <c r="U347" i="13"/>
  <c r="U368" i="13"/>
  <c r="R383" i="13"/>
  <c r="P395" i="13"/>
  <c r="T412" i="13"/>
  <c r="T416" i="13"/>
  <c r="P430" i="13"/>
  <c r="T345" i="13"/>
  <c r="O372" i="13"/>
  <c r="U401" i="13"/>
  <c r="Q405" i="13"/>
  <c r="R409" i="13"/>
  <c r="U334" i="13"/>
  <c r="S358" i="13"/>
  <c r="S379" i="13"/>
  <c r="Q445" i="13"/>
  <c r="R454" i="13"/>
  <c r="P464" i="13"/>
  <c r="R474" i="13"/>
  <c r="U370" i="13"/>
  <c r="S441" i="13"/>
  <c r="R451" i="13"/>
  <c r="R460" i="13"/>
  <c r="Q470" i="13"/>
  <c r="Q596" i="13"/>
  <c r="T440" i="13"/>
  <c r="T452" i="13"/>
  <c r="T462" i="13"/>
  <c r="T536" i="13"/>
  <c r="Q545" i="13"/>
  <c r="T467" i="13"/>
  <c r="U497" i="13"/>
  <c r="T524" i="13"/>
  <c r="R556" i="13"/>
  <c r="U466" i="13"/>
  <c r="S506" i="13"/>
  <c r="P515" i="13"/>
  <c r="S526" i="13"/>
  <c r="S615" i="13"/>
  <c r="T501" i="13"/>
  <c r="P516" i="13"/>
  <c r="T531" i="13"/>
  <c r="O546" i="13"/>
  <c r="O561" i="13"/>
  <c r="O599" i="13"/>
  <c r="S608" i="13"/>
  <c r="P683" i="13"/>
  <c r="T513" i="13"/>
  <c r="T542" i="13"/>
  <c r="U564" i="13"/>
  <c r="U612" i="13"/>
  <c r="S662" i="13"/>
  <c r="T538" i="13"/>
  <c r="T597" i="13"/>
  <c r="R606" i="13"/>
  <c r="P540" i="13"/>
  <c r="U566" i="13"/>
  <c r="S610" i="13"/>
  <c r="R613" i="13"/>
  <c r="P653" i="13"/>
  <c r="R530" i="13"/>
  <c r="O553" i="13"/>
  <c r="S595" i="13"/>
  <c r="U604" i="13"/>
  <c r="U637" i="13"/>
  <c r="Q511" i="13"/>
  <c r="Q547" i="13"/>
  <c r="T598" i="13"/>
  <c r="R607" i="13"/>
  <c r="S498" i="13"/>
  <c r="Q516" i="13"/>
  <c r="R531" i="13"/>
  <c r="Q548" i="13"/>
  <c r="O559" i="13"/>
  <c r="O595" i="13"/>
  <c r="S611" i="13"/>
  <c r="O634" i="13"/>
  <c r="T644" i="13"/>
  <c r="U541" i="13"/>
  <c r="U576" i="13"/>
  <c r="U588" i="13"/>
  <c r="O620" i="13"/>
  <c r="O629" i="13"/>
  <c r="Q643" i="13"/>
  <c r="Q656" i="13"/>
  <c r="R670" i="13"/>
  <c r="S679" i="13"/>
  <c r="Q34" i="13"/>
  <c r="R55" i="13"/>
  <c r="U119" i="13"/>
  <c r="U284" i="13"/>
  <c r="S559" i="13"/>
  <c r="O518" i="13"/>
  <c r="U632" i="13"/>
  <c r="T84" i="13"/>
  <c r="P433" i="13"/>
  <c r="R164" i="13"/>
  <c r="T69" i="13"/>
  <c r="O210" i="13"/>
  <c r="O205" i="13"/>
  <c r="P168" i="13"/>
  <c r="P282" i="13"/>
  <c r="R143" i="13"/>
  <c r="T400" i="13"/>
  <c r="O275" i="13"/>
  <c r="S270" i="13"/>
  <c r="S389" i="13"/>
  <c r="U108" i="13"/>
  <c r="R241" i="13"/>
  <c r="O306" i="13"/>
  <c r="R413" i="13"/>
  <c r="U293" i="13"/>
  <c r="O408" i="13"/>
  <c r="U286" i="13"/>
  <c r="Q395" i="13"/>
  <c r="R399" i="13"/>
  <c r="Q428" i="13"/>
  <c r="R432" i="13"/>
  <c r="U185" i="13"/>
  <c r="O231" i="13"/>
  <c r="O247" i="13"/>
  <c r="U264" i="13"/>
  <c r="S281" i="13"/>
  <c r="S297" i="13"/>
  <c r="R306" i="13"/>
  <c r="Q316" i="13"/>
  <c r="Q325" i="13"/>
  <c r="Q361" i="13"/>
  <c r="U375" i="13"/>
  <c r="R390" i="13"/>
  <c r="P401" i="13"/>
  <c r="R421" i="13"/>
  <c r="O425" i="13"/>
  <c r="P437" i="13"/>
  <c r="T243" i="13"/>
  <c r="T289" i="13"/>
  <c r="S304" i="13"/>
  <c r="S313" i="13"/>
  <c r="S322" i="13"/>
  <c r="S333" i="13"/>
  <c r="O352" i="13"/>
  <c r="P373" i="13"/>
  <c r="O385" i="13"/>
  <c r="P397" i="13"/>
  <c r="R412" i="13"/>
  <c r="S416" i="13"/>
  <c r="Q432" i="13"/>
  <c r="S348" i="13"/>
  <c r="T372" i="13"/>
  <c r="T403" i="13"/>
  <c r="P407" i="13"/>
  <c r="U428" i="13"/>
  <c r="T335" i="13"/>
  <c r="U363" i="13"/>
  <c r="S380" i="13"/>
  <c r="R446" i="13"/>
  <c r="R455" i="13"/>
  <c r="O466" i="13"/>
  <c r="U335" i="13"/>
  <c r="T371" i="13"/>
  <c r="R443" i="13"/>
  <c r="R452" i="13"/>
  <c r="S461" i="13"/>
  <c r="Q471" i="13"/>
  <c r="P596" i="13"/>
  <c r="S443" i="13"/>
  <c r="T453" i="13"/>
  <c r="R464" i="13"/>
  <c r="R536" i="13"/>
  <c r="U545" i="13"/>
  <c r="T468" i="13"/>
  <c r="S497" i="13"/>
  <c r="S524" i="13"/>
  <c r="Q556" i="13"/>
  <c r="U467" i="13"/>
  <c r="Q506" i="13"/>
  <c r="U515" i="13"/>
  <c r="R526" i="13"/>
  <c r="R615" i="13"/>
  <c r="T505" i="13"/>
  <c r="R517" i="13"/>
  <c r="T534" i="13"/>
  <c r="R547" i="13"/>
  <c r="P561" i="13"/>
  <c r="U599" i="13"/>
  <c r="R608" i="13"/>
  <c r="O683" i="13"/>
  <c r="R513" i="13"/>
  <c r="S547" i="13"/>
  <c r="S603" i="13"/>
  <c r="T612" i="13"/>
  <c r="R662" i="13"/>
  <c r="T547" i="13"/>
  <c r="S597" i="13"/>
  <c r="Q606" i="13"/>
  <c r="O550" i="13"/>
  <c r="U600" i="13"/>
  <c r="R610" i="13"/>
  <c r="P613" i="13"/>
  <c r="Q500" i="13"/>
  <c r="P530" i="13"/>
  <c r="U553" i="13"/>
  <c r="U595" i="13"/>
  <c r="T604" i="13"/>
  <c r="T637" i="13"/>
  <c r="P517" i="13"/>
  <c r="O547" i="13"/>
  <c r="S598" i="13"/>
  <c r="Q607" i="13"/>
  <c r="Q498" i="13"/>
  <c r="O516" i="13"/>
  <c r="S532" i="13"/>
  <c r="S550" i="13"/>
  <c r="U559" i="13"/>
  <c r="T602" i="13"/>
  <c r="U611" i="13"/>
  <c r="U634" i="13"/>
  <c r="R644" i="13"/>
  <c r="U549" i="13"/>
  <c r="U577" i="13"/>
  <c r="U589" i="13"/>
  <c r="O621" i="13"/>
  <c r="P630" i="13"/>
  <c r="P645" i="13"/>
  <c r="R657" i="13"/>
  <c r="T673" i="13"/>
  <c r="Q684" i="13"/>
  <c r="U699" i="13"/>
  <c r="T709" i="13"/>
  <c r="Q714" i="13"/>
  <c r="P722" i="13"/>
  <c r="Q621" i="13"/>
  <c r="Q630" i="13"/>
  <c r="T651" i="13"/>
  <c r="R665" i="13"/>
  <c r="S684" i="13"/>
  <c r="R714" i="13"/>
  <c r="Q619" i="13"/>
  <c r="R628" i="13"/>
  <c r="S645" i="13"/>
  <c r="R664" i="13"/>
  <c r="T676" i="13"/>
  <c r="S696" i="13"/>
  <c r="U703" i="13"/>
  <c r="O712" i="13"/>
  <c r="S719" i="13"/>
  <c r="U726" i="13"/>
  <c r="S620" i="13"/>
  <c r="S629" i="13"/>
  <c r="S649" i="13"/>
  <c r="T17" i="13"/>
  <c r="P294" i="13"/>
  <c r="U269" i="13"/>
  <c r="R334" i="13"/>
  <c r="U436" i="13"/>
  <c r="U641" i="13"/>
  <c r="U739" i="13"/>
  <c r="O137" i="13"/>
  <c r="O211" i="13"/>
  <c r="R100" i="13"/>
  <c r="S20" i="13"/>
  <c r="Q201" i="13"/>
  <c r="O87" i="13"/>
  <c r="T210" i="13"/>
  <c r="P240" i="13"/>
  <c r="T173" i="13"/>
  <c r="O282" i="13"/>
  <c r="Q143" i="13"/>
  <c r="S400" i="13"/>
  <c r="T290" i="13"/>
  <c r="R271" i="13"/>
  <c r="Q389" i="13"/>
  <c r="U115" i="13"/>
  <c r="Q242" i="13"/>
  <c r="O314" i="13"/>
  <c r="T413" i="13"/>
  <c r="T294" i="13"/>
  <c r="T408" i="13"/>
  <c r="Q338" i="13"/>
  <c r="R397" i="13"/>
  <c r="O401" i="13"/>
  <c r="Q430" i="13"/>
  <c r="U125" i="13"/>
  <c r="U192" i="13"/>
  <c r="U233" i="13"/>
  <c r="S250" i="13"/>
  <c r="S266" i="13"/>
  <c r="Q283" i="13"/>
  <c r="Q299" i="13"/>
  <c r="Q308" i="13"/>
  <c r="Q317" i="13"/>
  <c r="O338" i="13"/>
  <c r="P361" i="13"/>
  <c r="S388" i="13"/>
  <c r="O392" i="13"/>
  <c r="P404" i="13"/>
  <c r="T421" i="13"/>
  <c r="T425" i="13"/>
  <c r="Q605" i="13"/>
  <c r="T250" i="13"/>
  <c r="O294" i="13"/>
  <c r="S305" i="13"/>
  <c r="S314" i="13"/>
  <c r="R324" i="13"/>
  <c r="O333" i="13"/>
  <c r="T352" i="13"/>
  <c r="S376" i="13"/>
  <c r="T385" i="13"/>
  <c r="Q399" i="13"/>
  <c r="Q412" i="13"/>
  <c r="R416" i="13"/>
  <c r="U435" i="13"/>
  <c r="O348" i="13"/>
  <c r="S372" i="13"/>
  <c r="S403" i="13"/>
  <c r="T407" i="13"/>
  <c r="U430" i="13"/>
  <c r="T342" i="13"/>
  <c r="T364" i="13"/>
  <c r="R438" i="13"/>
  <c r="R447" i="13"/>
  <c r="R456" i="13"/>
  <c r="O467" i="13"/>
  <c r="U342" i="13"/>
  <c r="U378" i="13"/>
  <c r="R444" i="13"/>
  <c r="S453" i="13"/>
  <c r="S462" i="13"/>
  <c r="R473" i="13"/>
  <c r="O596" i="13"/>
  <c r="T444" i="13"/>
  <c r="T454" i="13"/>
  <c r="Q466" i="13"/>
  <c r="U536" i="13"/>
  <c r="T545" i="13"/>
  <c r="T469" i="13"/>
  <c r="Q497" i="13"/>
  <c r="R524" i="13"/>
  <c r="P556" i="13"/>
  <c r="U468" i="13"/>
  <c r="U506" i="13"/>
  <c r="T515" i="13"/>
  <c r="Q526" i="13"/>
  <c r="Q615" i="13"/>
  <c r="R505" i="13"/>
  <c r="S519" i="13"/>
  <c r="O537" i="13"/>
  <c r="S548" i="13"/>
  <c r="U561" i="13"/>
  <c r="T599" i="13"/>
  <c r="Q608" i="13"/>
  <c r="O479" i="13"/>
  <c r="S517" i="13"/>
  <c r="O551" i="13"/>
  <c r="U603" i="13"/>
  <c r="S612" i="13"/>
  <c r="P662" i="13"/>
  <c r="R550" i="13"/>
  <c r="R597" i="13"/>
  <c r="P501" i="13"/>
  <c r="P554" i="13"/>
  <c r="T600" i="13"/>
  <c r="Q610" i="13"/>
  <c r="R653" i="13"/>
  <c r="O500" i="13"/>
  <c r="Q532" i="13"/>
  <c r="Q554" i="13"/>
  <c r="T595" i="13"/>
  <c r="S604" i="13"/>
  <c r="S637" i="13"/>
  <c r="P521" i="13"/>
  <c r="Q550" i="13"/>
  <c r="R598" i="13"/>
  <c r="P614" i="13"/>
  <c r="P500" i="13"/>
  <c r="O517" i="13"/>
  <c r="S537" i="13"/>
  <c r="P552" i="13"/>
  <c r="S560" i="13"/>
  <c r="U602" i="13"/>
  <c r="T611" i="13"/>
  <c r="T634" i="13"/>
  <c r="Q644" i="13"/>
  <c r="U568" i="13"/>
  <c r="U580" i="13"/>
  <c r="U590" i="13"/>
  <c r="P622" i="13"/>
  <c r="P631" i="13"/>
  <c r="R646" i="13"/>
  <c r="R661" i="13"/>
  <c r="S673" i="13"/>
  <c r="R693" i="13"/>
  <c r="P701" i="13"/>
  <c r="O709" i="13"/>
  <c r="S715" i="13"/>
  <c r="U722" i="13"/>
  <c r="Q622" i="13"/>
  <c r="Q631" i="13"/>
  <c r="Q651" i="13"/>
  <c r="R669" i="13"/>
  <c r="U686" i="13"/>
  <c r="Q719" i="13"/>
  <c r="R620" i="13"/>
  <c r="R629" i="13"/>
  <c r="T646" i="13"/>
  <c r="T665" i="13"/>
  <c r="Q677" i="13"/>
  <c r="O698" i="13"/>
  <c r="P704" i="13"/>
  <c r="U712" i="13"/>
  <c r="U75" i="13"/>
  <c r="Q446" i="13"/>
  <c r="U162" i="13"/>
  <c r="U292" i="13"/>
  <c r="U724" i="13"/>
  <c r="U527" i="13"/>
  <c r="U665" i="13"/>
  <c r="U79" i="13"/>
  <c r="Q221" i="13"/>
  <c r="T259" i="13"/>
  <c r="P113" i="13"/>
  <c r="U41" i="13"/>
  <c r="R228" i="13"/>
  <c r="T107" i="13"/>
  <c r="T251" i="13"/>
  <c r="O240" i="13"/>
  <c r="T66" i="13"/>
  <c r="T187" i="13"/>
  <c r="O336" i="13"/>
  <c r="P194" i="13"/>
  <c r="O80" i="13"/>
  <c r="T431" i="13"/>
  <c r="O289" i="13"/>
  <c r="S393" i="13"/>
  <c r="U144" i="13"/>
  <c r="Q257" i="13"/>
  <c r="P355" i="13"/>
  <c r="O417" i="13"/>
  <c r="Q345" i="13"/>
  <c r="T435" i="13"/>
  <c r="S373" i="13"/>
  <c r="T397" i="13"/>
  <c r="T401" i="13"/>
  <c r="T430" i="13"/>
  <c r="U132" i="13"/>
  <c r="U199" i="13"/>
  <c r="S235" i="13"/>
  <c r="Q252" i="13"/>
  <c r="Q268" i="13"/>
  <c r="O285" i="13"/>
  <c r="Q300" i="13"/>
  <c r="Q309" i="13"/>
  <c r="Q318" i="13"/>
  <c r="O344" i="13"/>
  <c r="O361" i="13"/>
  <c r="T388" i="13"/>
  <c r="T392" i="13"/>
  <c r="P406" i="13"/>
  <c r="S421" i="13"/>
  <c r="S425" i="13"/>
  <c r="U605" i="13"/>
  <c r="T258" i="13"/>
  <c r="T297" i="13"/>
  <c r="S306" i="13"/>
  <c r="R316" i="13"/>
  <c r="R325" i="13"/>
  <c r="O337" i="13"/>
  <c r="S352" i="13"/>
  <c r="P376" i="13"/>
  <c r="S385" i="13"/>
  <c r="Q401" i="13"/>
  <c r="Q414" i="13"/>
  <c r="O419" i="13"/>
  <c r="U437" i="13"/>
  <c r="U353" i="13"/>
  <c r="R372" i="13"/>
  <c r="R403" i="13"/>
  <c r="S407" i="13"/>
  <c r="U432" i="13"/>
  <c r="U349" i="13"/>
  <c r="U369" i="13"/>
  <c r="R439" i="13"/>
  <c r="R448" i="13"/>
  <c r="R457" i="13"/>
  <c r="O468" i="13"/>
  <c r="U350" i="13"/>
  <c r="T379" i="13"/>
  <c r="S445" i="13"/>
  <c r="S454" i="13"/>
  <c r="Q464" i="13"/>
  <c r="T474" i="13"/>
  <c r="U351" i="13"/>
  <c r="T445" i="13"/>
  <c r="T455" i="13"/>
  <c r="Q467" i="13"/>
  <c r="S536" i="13"/>
  <c r="R545" i="13"/>
  <c r="T470" i="13"/>
  <c r="P497" i="13"/>
  <c r="P524" i="13"/>
  <c r="P379" i="13"/>
  <c r="U469" i="13"/>
  <c r="T506" i="13"/>
  <c r="S515" i="13"/>
  <c r="P526" i="13"/>
  <c r="P615" i="13"/>
  <c r="O507" i="13"/>
  <c r="R523" i="13"/>
  <c r="Q538" i="13"/>
  <c r="Q551" i="13"/>
  <c r="S562" i="13"/>
  <c r="S599" i="13"/>
  <c r="Q683" i="13"/>
  <c r="O487" i="13"/>
  <c r="S522" i="13"/>
  <c r="R558" i="13"/>
  <c r="T603" i="13"/>
  <c r="Q612" i="13"/>
  <c r="O662" i="13"/>
  <c r="U550" i="13"/>
  <c r="P597" i="13"/>
  <c r="O511" i="13"/>
  <c r="P560" i="13"/>
  <c r="S600" i="13"/>
  <c r="P610" i="13"/>
  <c r="O653" i="13"/>
  <c r="O501" i="13"/>
  <c r="Q539" i="13"/>
  <c r="S557" i="13"/>
  <c r="R595" i="13"/>
  <c r="Q604" i="13"/>
  <c r="Q637" i="13"/>
  <c r="S529" i="13"/>
  <c r="P562" i="13"/>
  <c r="Q598" i="13"/>
  <c r="U614" i="13"/>
  <c r="R501" i="13"/>
  <c r="Q519" i="13"/>
  <c r="Q537" i="13"/>
  <c r="U552" i="13"/>
  <c r="Q562" i="13"/>
  <c r="S602" i="13"/>
  <c r="R611" i="13"/>
  <c r="R634" i="13"/>
  <c r="O644" i="13"/>
  <c r="U569" i="13"/>
  <c r="U581" i="13"/>
  <c r="U591" i="13"/>
  <c r="P623" i="13"/>
  <c r="P633" i="13"/>
  <c r="R648" i="13"/>
  <c r="O661" i="13"/>
  <c r="P674" i="13"/>
  <c r="R695" i="13"/>
  <c r="R702" i="13"/>
  <c r="U709" i="13"/>
  <c r="S718" i="13"/>
  <c r="Q723" i="13"/>
  <c r="Q623" i="13"/>
  <c r="Q633" i="13"/>
  <c r="R654" i="13"/>
  <c r="O669" i="13"/>
  <c r="R686" i="13"/>
  <c r="R723" i="13"/>
  <c r="R621" i="13"/>
  <c r="R630" i="13"/>
  <c r="O652" i="13"/>
  <c r="S668" i="13"/>
  <c r="S678" i="13"/>
  <c r="P698" i="13"/>
  <c r="S705" i="13"/>
  <c r="Q713" i="13"/>
  <c r="O721" i="13"/>
  <c r="P569" i="13"/>
  <c r="S622" i="13"/>
  <c r="S631" i="13"/>
  <c r="S664" i="13"/>
  <c r="Q20" i="13"/>
  <c r="P254" i="13"/>
  <c r="R627" i="13"/>
  <c r="T466" i="13"/>
  <c r="T572" i="13"/>
  <c r="Q744" i="13"/>
  <c r="R590" i="13"/>
  <c r="R138" i="13"/>
  <c r="R61" i="13"/>
  <c r="P396" i="13"/>
  <c r="P121" i="13"/>
  <c r="S251" i="13"/>
  <c r="U21" i="13"/>
  <c r="O332" i="13"/>
  <c r="R70" i="13"/>
  <c r="S187" i="13"/>
  <c r="R429" i="13"/>
  <c r="P204" i="13"/>
  <c r="S80" i="13"/>
  <c r="S431" i="13"/>
  <c r="U291" i="13"/>
  <c r="R393" i="13"/>
  <c r="U150" i="13"/>
  <c r="P258" i="13"/>
  <c r="O355" i="13"/>
  <c r="T417" i="13"/>
  <c r="S353" i="13"/>
  <c r="S435" i="13"/>
  <c r="R373" i="13"/>
  <c r="S397" i="13"/>
  <c r="S401" i="13"/>
  <c r="S430" i="13"/>
  <c r="U139" i="13"/>
  <c r="U206" i="13"/>
  <c r="Q237" i="13"/>
  <c r="O254" i="13"/>
  <c r="O270" i="13"/>
  <c r="U287" i="13"/>
  <c r="Q301" i="13"/>
  <c r="Q310" i="13"/>
  <c r="R319" i="13"/>
  <c r="S344" i="13"/>
  <c r="T367" i="13"/>
  <c r="R388" i="13"/>
  <c r="S392" i="13"/>
  <c r="Q408" i="13"/>
  <c r="Q421" i="13"/>
  <c r="R425" i="13"/>
  <c r="T605" i="13"/>
  <c r="T266" i="13"/>
  <c r="R299" i="13"/>
  <c r="R308" i="13"/>
  <c r="R317" i="13"/>
  <c r="S326" i="13"/>
  <c r="S337" i="13"/>
  <c r="R352" i="13"/>
  <c r="O376" i="13"/>
  <c r="R385" i="13"/>
  <c r="U404" i="13"/>
  <c r="T414" i="13"/>
  <c r="O421" i="13"/>
  <c r="S338" i="13"/>
  <c r="O359" i="13"/>
  <c r="T373" i="13"/>
  <c r="Q403" i="13"/>
  <c r="R407" i="13"/>
  <c r="S436" i="13"/>
  <c r="T350" i="13"/>
  <c r="T370" i="13"/>
  <c r="R440" i="13"/>
  <c r="R449" i="13"/>
  <c r="Q459" i="13"/>
  <c r="O469" i="13"/>
  <c r="T351" i="13"/>
  <c r="U380" i="13"/>
  <c r="S446" i="13"/>
  <c r="S455" i="13"/>
  <c r="P466" i="13"/>
  <c r="R596" i="13"/>
  <c r="U358" i="13"/>
  <c r="T446" i="13"/>
  <c r="T456" i="13"/>
  <c r="Q468" i="13"/>
  <c r="Q536" i="13"/>
  <c r="P545" i="13"/>
  <c r="T471" i="13"/>
  <c r="O497" i="13"/>
  <c r="T556" i="13"/>
  <c r="P380" i="13"/>
  <c r="U470" i="13"/>
  <c r="R506" i="13"/>
  <c r="Q515" i="13"/>
  <c r="O526" i="13"/>
  <c r="T495" i="13"/>
  <c r="R508" i="13"/>
  <c r="P523" i="13"/>
  <c r="S539" i="13"/>
  <c r="U551" i="13"/>
  <c r="Q565" i="13"/>
  <c r="R599" i="13"/>
  <c r="U683" i="13"/>
  <c r="O495" i="13"/>
  <c r="Q522" i="13"/>
  <c r="O558" i="13"/>
  <c r="R603" i="13"/>
  <c r="P612" i="13"/>
  <c r="T511" i="13"/>
  <c r="O554" i="13"/>
  <c r="P606" i="13"/>
  <c r="T519" i="13"/>
  <c r="O560" i="13"/>
  <c r="R600" i="13"/>
  <c r="Q613" i="13"/>
  <c r="U653" i="13"/>
  <c r="P509" i="13"/>
  <c r="O539" i="13"/>
  <c r="O557" i="13"/>
  <c r="Q595" i="13"/>
  <c r="P604" i="13"/>
  <c r="R499" i="13"/>
  <c r="Q529" i="13"/>
  <c r="O562" i="13"/>
  <c r="O607" i="13"/>
  <c r="T614" i="13"/>
  <c r="R507" i="13"/>
  <c r="Q521" i="13"/>
  <c r="P539" i="13"/>
  <c r="Q553" i="13"/>
  <c r="S565" i="13"/>
  <c r="R602" i="13"/>
  <c r="Q611" i="13"/>
  <c r="Q634" i="13"/>
  <c r="U502" i="13"/>
  <c r="U572" i="13"/>
  <c r="U582" i="13"/>
  <c r="U592" i="13"/>
  <c r="O625" i="13"/>
  <c r="O636" i="13"/>
  <c r="T649" i="13"/>
  <c r="P664" i="13"/>
  <c r="S675" i="13"/>
  <c r="O695" i="13"/>
  <c r="Q704" i="13"/>
  <c r="P710" i="13"/>
  <c r="O718" i="13"/>
  <c r="R725" i="13"/>
  <c r="P625" i="13"/>
  <c r="Q636" i="13"/>
  <c r="R656" i="13"/>
  <c r="Q674" i="13"/>
  <c r="Q78" i="13"/>
  <c r="U19" i="13"/>
  <c r="U126" i="13"/>
  <c r="U117" i="13"/>
  <c r="U193" i="13"/>
  <c r="U338" i="13"/>
  <c r="U386" i="13"/>
  <c r="R565" i="13"/>
  <c r="S573" i="13"/>
  <c r="T702" i="13"/>
  <c r="Q164" i="13"/>
  <c r="O73" i="13"/>
  <c r="S151" i="13"/>
  <c r="S263" i="13"/>
  <c r="U22" i="13"/>
  <c r="U332" i="13"/>
  <c r="T119" i="13"/>
  <c r="P205" i="13"/>
  <c r="O227" i="13"/>
  <c r="O151" i="13"/>
  <c r="U229" i="13"/>
  <c r="T347" i="13"/>
  <c r="R420" i="13"/>
  <c r="R185" i="13"/>
  <c r="R272" i="13"/>
  <c r="Q382" i="13"/>
  <c r="Q235" i="13"/>
  <c r="S404" i="13"/>
  <c r="R437" i="13"/>
  <c r="Q373" i="13"/>
  <c r="Q397" i="13"/>
  <c r="R401" i="13"/>
  <c r="R430" i="13"/>
  <c r="U153" i="13"/>
  <c r="Q214" i="13"/>
  <c r="O239" i="13"/>
  <c r="U256" i="13"/>
  <c r="U272" i="13"/>
  <c r="S289" i="13"/>
  <c r="Q302" i="13"/>
  <c r="R311" i="13"/>
  <c r="R320" i="13"/>
  <c r="R344" i="13"/>
  <c r="Q367" i="13"/>
  <c r="Q388" i="13"/>
  <c r="R392" i="13"/>
  <c r="T419" i="13"/>
  <c r="P423" i="13"/>
  <c r="O428" i="13"/>
  <c r="S605" i="13"/>
  <c r="O271" i="13"/>
  <c r="R300" i="13"/>
  <c r="R309" i="13"/>
  <c r="S318" i="13"/>
  <c r="S327" i="13"/>
  <c r="R337" i="13"/>
  <c r="T353" i="13"/>
  <c r="P383" i="13"/>
  <c r="O388" i="13"/>
  <c r="U406" i="13"/>
  <c r="S414" i="13"/>
  <c r="O423" i="13"/>
  <c r="P343" i="13"/>
  <c r="T359" i="13"/>
  <c r="U395" i="13"/>
  <c r="R405" i="13"/>
  <c r="O409" i="13"/>
  <c r="T436" i="13"/>
  <c r="S351" i="13"/>
  <c r="S371" i="13"/>
  <c r="R441" i="13"/>
  <c r="Q451" i="13"/>
  <c r="Q460" i="13"/>
  <c r="O470" i="13"/>
  <c r="U357" i="13"/>
  <c r="S438" i="13"/>
  <c r="S447" i="13"/>
  <c r="S456" i="13"/>
  <c r="P467" i="13"/>
  <c r="U596" i="13"/>
  <c r="U371" i="13"/>
  <c r="T447" i="13"/>
  <c r="S459" i="13"/>
  <c r="R469" i="13"/>
  <c r="P536" i="13"/>
  <c r="O545" i="13"/>
  <c r="S474" i="13"/>
  <c r="Q524" i="13"/>
  <c r="O556" i="13"/>
  <c r="O441" i="13"/>
  <c r="U471" i="13"/>
  <c r="P506" i="13"/>
  <c r="O515" i="13"/>
  <c r="O615" i="13"/>
  <c r="O498" i="13"/>
  <c r="S509" i="13"/>
  <c r="O528" i="13"/>
  <c r="T540" i="13"/>
  <c r="Q552" i="13"/>
  <c r="Q567" i="13"/>
  <c r="Q599" i="13"/>
  <c r="R683" i="13"/>
  <c r="S499" i="13"/>
  <c r="R529" i="13"/>
  <c r="U558" i="13"/>
  <c r="Q603" i="13"/>
  <c r="Q662" i="13"/>
  <c r="T521" i="13"/>
  <c r="U554" i="13"/>
  <c r="U606" i="13"/>
  <c r="Q531" i="13"/>
  <c r="U560" i="13"/>
  <c r="Q600" i="13"/>
  <c r="U613" i="13"/>
  <c r="T653" i="13"/>
  <c r="P511" i="13"/>
  <c r="O540" i="13"/>
  <c r="U557" i="13"/>
  <c r="P595" i="13"/>
  <c r="O606" i="13"/>
  <c r="P499" i="13"/>
  <c r="R532" i="13"/>
  <c r="U562" i="13"/>
  <c r="U607" i="13"/>
  <c r="S614" i="13"/>
  <c r="P507" i="13"/>
  <c r="T528" i="13"/>
  <c r="R540" i="13"/>
  <c r="S554" i="13"/>
  <c r="O565" i="13"/>
  <c r="Q602" i="13"/>
  <c r="P611" i="13"/>
  <c r="S644" i="13"/>
  <c r="U510" i="13"/>
  <c r="U573" i="13"/>
  <c r="U583" i="13"/>
  <c r="O617" i="13"/>
  <c r="O626" i="13"/>
  <c r="S638" i="13"/>
  <c r="S652" i="13"/>
  <c r="Q665" i="13"/>
  <c r="P677" i="13"/>
  <c r="U695" i="13"/>
  <c r="O704" i="13"/>
  <c r="S711" i="13"/>
  <c r="U718" i="13"/>
  <c r="P617" i="13"/>
  <c r="P626" i="13"/>
  <c r="U232" i="13"/>
  <c r="T719" i="13"/>
  <c r="P90" i="13"/>
  <c r="O427" i="13"/>
  <c r="U398" i="13"/>
  <c r="O250" i="13"/>
  <c r="R287" i="13"/>
  <c r="S437" i="13"/>
  <c r="T432" i="13"/>
  <c r="Q260" i="13"/>
  <c r="R313" i="13"/>
  <c r="T390" i="13"/>
  <c r="P432" i="13"/>
  <c r="S319" i="13"/>
  <c r="T383" i="13"/>
  <c r="P425" i="13"/>
  <c r="T405" i="13"/>
  <c r="U377" i="13"/>
  <c r="P471" i="13"/>
  <c r="S457" i="13"/>
  <c r="T448" i="13"/>
  <c r="T464" i="13"/>
  <c r="O449" i="13"/>
  <c r="U615" i="13"/>
  <c r="T544" i="13"/>
  <c r="T683" i="13"/>
  <c r="P603" i="13"/>
  <c r="T606" i="13"/>
  <c r="T613" i="13"/>
  <c r="Q560" i="13"/>
  <c r="R538" i="13"/>
  <c r="Q509" i="13"/>
  <c r="U565" i="13"/>
  <c r="U518" i="13"/>
  <c r="O627" i="13"/>
  <c r="T677" i="13"/>
  <c r="P713" i="13"/>
  <c r="P620" i="13"/>
  <c r="T657" i="13"/>
  <c r="R696" i="13"/>
  <c r="Q617" i="13"/>
  <c r="R633" i="13"/>
  <c r="P661" i="13"/>
  <c r="O694" i="13"/>
  <c r="P707" i="13"/>
  <c r="U717" i="13"/>
  <c r="O568" i="13"/>
  <c r="R625" i="13"/>
  <c r="T640" i="13"/>
  <c r="O685" i="13"/>
  <c r="T622" i="13"/>
  <c r="O648" i="13"/>
  <c r="O693" i="13"/>
  <c r="O706" i="13"/>
  <c r="Q720" i="13"/>
  <c r="U737" i="13"/>
  <c r="P684" i="13"/>
  <c r="O645" i="13"/>
  <c r="O678" i="13"/>
  <c r="P705" i="13"/>
  <c r="U714" i="13"/>
  <c r="U748" i="13"/>
  <c r="Q764" i="13"/>
  <c r="S772" i="13"/>
  <c r="U795" i="13"/>
  <c r="T820" i="13"/>
  <c r="O746" i="13"/>
  <c r="Q789" i="13"/>
  <c r="S815" i="13"/>
  <c r="R738" i="13"/>
  <c r="S754" i="13"/>
  <c r="T764" i="13"/>
  <c r="O782" i="13"/>
  <c r="S809" i="13"/>
  <c r="R666" i="13"/>
  <c r="T783" i="13"/>
  <c r="O790" i="13"/>
  <c r="P810" i="13"/>
  <c r="T733" i="13"/>
  <c r="Q752" i="13"/>
  <c r="U760" i="13"/>
  <c r="P768" i="13"/>
  <c r="R783" i="13"/>
  <c r="T811" i="13"/>
  <c r="U784" i="13"/>
  <c r="R799" i="13"/>
  <c r="O750" i="13"/>
  <c r="P758" i="13"/>
  <c r="U774" i="13"/>
  <c r="P777" i="13"/>
  <c r="U825" i="13"/>
  <c r="T831" i="13"/>
  <c r="S847" i="13"/>
  <c r="P744" i="13"/>
  <c r="R777" i="13"/>
  <c r="U806" i="13"/>
  <c r="T826" i="13"/>
  <c r="S827" i="13"/>
  <c r="Q843" i="13"/>
  <c r="R859" i="13"/>
  <c r="U796" i="13"/>
  <c r="S801" i="13"/>
  <c r="Q812" i="13"/>
  <c r="P817" i="13"/>
  <c r="O833" i="13"/>
  <c r="U865" i="13"/>
  <c r="U740" i="13"/>
  <c r="U749" i="13"/>
  <c r="U753" i="13"/>
  <c r="U757" i="13"/>
  <c r="U761" i="13"/>
  <c r="U765" i="13"/>
  <c r="U769" i="13"/>
  <c r="U773" i="13"/>
  <c r="U780" i="13"/>
  <c r="S788" i="13"/>
  <c r="P796" i="13"/>
  <c r="T807" i="13"/>
  <c r="T818" i="13"/>
  <c r="Q823" i="13"/>
  <c r="R839" i="13"/>
  <c r="P855" i="13"/>
  <c r="O871" i="13"/>
  <c r="T797" i="13"/>
  <c r="S808" i="13"/>
  <c r="R813" i="13"/>
  <c r="O824" i="13"/>
  <c r="U845" i="13"/>
  <c r="T861" i="13"/>
  <c r="R751" i="13"/>
  <c r="R767" i="13"/>
  <c r="T778" i="13"/>
  <c r="R788" i="13"/>
  <c r="U803" i="13"/>
  <c r="U814" i="13"/>
  <c r="S819" i="13"/>
  <c r="S835" i="13"/>
  <c r="Q851" i="13"/>
  <c r="R867" i="13"/>
  <c r="P841" i="13"/>
  <c r="O857" i="13"/>
  <c r="U863" i="13"/>
  <c r="O779" i="13"/>
  <c r="S787" i="13"/>
  <c r="T805" i="13"/>
  <c r="S816" i="13"/>
  <c r="R821" i="13"/>
  <c r="P837" i="13"/>
  <c r="O853" i="13"/>
  <c r="U828" i="13"/>
  <c r="U832" i="13"/>
  <c r="U836" i="13"/>
  <c r="U840" i="13"/>
  <c r="U844" i="13"/>
  <c r="U848" i="13"/>
  <c r="U852" i="13"/>
  <c r="U856" i="13"/>
  <c r="U860" i="13"/>
  <c r="U864" i="13"/>
  <c r="U868" i="13"/>
  <c r="U872" i="13"/>
  <c r="O828" i="13"/>
  <c r="O844" i="13"/>
  <c r="O860" i="13"/>
  <c r="R828" i="13"/>
  <c r="R844" i="13"/>
  <c r="R860" i="13"/>
  <c r="P180" i="13"/>
  <c r="S236" i="13"/>
  <c r="Q273" i="13"/>
  <c r="Q390" i="13"/>
  <c r="Q319" i="13"/>
  <c r="T588" i="13"/>
  <c r="T104" i="13"/>
  <c r="S69" i="13"/>
  <c r="P347" i="13"/>
  <c r="T382" i="13"/>
  <c r="T395" i="13"/>
  <c r="U159" i="13"/>
  <c r="S274" i="13"/>
  <c r="R321" i="13"/>
  <c r="O395" i="13"/>
  <c r="R605" i="13"/>
  <c r="S320" i="13"/>
  <c r="S383" i="13"/>
  <c r="P428" i="13"/>
  <c r="S405" i="13"/>
  <c r="T378" i="13"/>
  <c r="Q473" i="13"/>
  <c r="R459" i="13"/>
  <c r="S451" i="13"/>
  <c r="S466" i="13"/>
  <c r="O457" i="13"/>
  <c r="T615" i="13"/>
  <c r="R544" i="13"/>
  <c r="S683" i="13"/>
  <c r="R612" i="13"/>
  <c r="S606" i="13"/>
  <c r="S613" i="13"/>
  <c r="P566" i="13"/>
  <c r="P538" i="13"/>
  <c r="R511" i="13"/>
  <c r="S566" i="13"/>
  <c r="U533" i="13"/>
  <c r="O628" i="13"/>
  <c r="Q678" i="13"/>
  <c r="O713" i="13"/>
  <c r="P627" i="13"/>
  <c r="S660" i="13"/>
  <c r="O699" i="13"/>
  <c r="Q618" i="13"/>
  <c r="R636" i="13"/>
  <c r="P668" i="13"/>
  <c r="U694" i="13"/>
  <c r="U707" i="13"/>
  <c r="P718" i="13"/>
  <c r="P570" i="13"/>
  <c r="R626" i="13"/>
  <c r="T645" i="13"/>
  <c r="U685" i="13"/>
  <c r="S625" i="13"/>
  <c r="T648" i="13"/>
  <c r="U693" i="13"/>
  <c r="P706" i="13"/>
  <c r="O720" i="13"/>
  <c r="S737" i="13"/>
  <c r="U684" i="13"/>
  <c r="O646" i="13"/>
  <c r="T678" i="13"/>
  <c r="O705" i="13"/>
  <c r="R719" i="13"/>
  <c r="S748" i="13"/>
  <c r="O764" i="13"/>
  <c r="P772" i="13"/>
  <c r="T795" i="13"/>
  <c r="S820" i="13"/>
  <c r="U746" i="13"/>
  <c r="O789" i="13"/>
  <c r="Q815" i="13"/>
  <c r="P743" i="13"/>
  <c r="P754" i="13"/>
  <c r="Q770" i="13"/>
  <c r="U782" i="13"/>
  <c r="Q809" i="13"/>
  <c r="O743" i="13"/>
  <c r="S783" i="13"/>
  <c r="P790" i="13"/>
  <c r="U822" i="13"/>
  <c r="O735" i="13"/>
  <c r="O752" i="13"/>
  <c r="S760" i="13"/>
  <c r="T770" i="13"/>
  <c r="U804" i="13"/>
  <c r="S811" i="13"/>
  <c r="T784" i="13"/>
  <c r="P799" i="13"/>
  <c r="U750" i="13"/>
  <c r="Q766" i="13"/>
  <c r="S774" i="13"/>
  <c r="U793" i="13"/>
  <c r="T825" i="13"/>
  <c r="S831" i="13"/>
  <c r="Q847" i="13"/>
  <c r="U744" i="13"/>
  <c r="U794" i="13"/>
  <c r="T806" i="13"/>
  <c r="S826" i="13"/>
  <c r="Q827" i="13"/>
  <c r="R843" i="13"/>
  <c r="P859" i="13"/>
  <c r="T796" i="13"/>
  <c r="Q801" i="13"/>
  <c r="R812" i="13"/>
  <c r="O817" i="13"/>
  <c r="U849" i="13"/>
  <c r="T865" i="13"/>
  <c r="S742" i="13"/>
  <c r="S749" i="13"/>
  <c r="S753" i="13"/>
  <c r="S757" i="13"/>
  <c r="S761" i="13"/>
  <c r="S765" i="13"/>
  <c r="S769" i="13"/>
  <c r="S773" i="13"/>
  <c r="T780" i="13"/>
  <c r="U791" i="13"/>
  <c r="U802" i="13"/>
  <c r="S807" i="13"/>
  <c r="S818" i="13"/>
  <c r="R823" i="13"/>
  <c r="P839" i="13"/>
  <c r="O855" i="13"/>
  <c r="U792" i="13"/>
  <c r="S797" i="13"/>
  <c r="Q808" i="13"/>
  <c r="P813" i="13"/>
  <c r="U829" i="13"/>
  <c r="T845" i="13"/>
  <c r="S861" i="13"/>
  <c r="R753" i="13"/>
  <c r="R769" i="13"/>
  <c r="S778" i="13"/>
  <c r="P792" i="13"/>
  <c r="T803" i="13"/>
  <c r="T814" i="13"/>
  <c r="Q819" i="13"/>
  <c r="Q835" i="13"/>
  <c r="R851" i="13"/>
  <c r="P867" i="13"/>
  <c r="O841" i="13"/>
  <c r="U873" i="13"/>
  <c r="T863" i="13"/>
  <c r="U779" i="13"/>
  <c r="U800" i="13"/>
  <c r="S805" i="13"/>
  <c r="Q816" i="13"/>
  <c r="P821" i="13"/>
  <c r="O837" i="13"/>
  <c r="U869" i="13"/>
  <c r="T828" i="13"/>
  <c r="T832" i="13"/>
  <c r="T836" i="13"/>
  <c r="T840" i="13"/>
  <c r="T844" i="13"/>
  <c r="T848" i="13"/>
  <c r="T852" i="13"/>
  <c r="T856" i="13"/>
  <c r="T860" i="13"/>
  <c r="T864" i="13"/>
  <c r="T868" i="13"/>
  <c r="T872" i="13"/>
  <c r="O830" i="13"/>
  <c r="O846" i="13"/>
  <c r="O862" i="13"/>
  <c r="R830" i="13"/>
  <c r="R846" i="13"/>
  <c r="R862" i="13"/>
  <c r="U186" i="13"/>
  <c r="T720" i="13"/>
  <c r="R107" i="13"/>
  <c r="P375" i="13"/>
  <c r="O387" i="13"/>
  <c r="S395" i="13"/>
  <c r="U165" i="13"/>
  <c r="Q276" i="13"/>
  <c r="R322" i="13"/>
  <c r="O397" i="13"/>
  <c r="P605" i="13"/>
  <c r="T274" i="13"/>
  <c r="S328" i="13"/>
  <c r="O390" i="13"/>
  <c r="T343" i="13"/>
  <c r="T409" i="13"/>
  <c r="Q443" i="13"/>
  <c r="T358" i="13"/>
  <c r="P468" i="13"/>
  <c r="T460" i="13"/>
  <c r="T497" i="13"/>
  <c r="T473" i="13"/>
  <c r="Q499" i="13"/>
  <c r="S553" i="13"/>
  <c r="T503" i="13"/>
  <c r="U662" i="13"/>
  <c r="O531" i="13"/>
  <c r="S653" i="13"/>
  <c r="O597" i="13"/>
  <c r="P598" i="13"/>
  <c r="R528" i="13"/>
  <c r="P602" i="13"/>
  <c r="U574" i="13"/>
  <c r="S640" i="13"/>
  <c r="P696" i="13"/>
  <c r="U713" i="13"/>
  <c r="P628" i="13"/>
  <c r="P660" i="13"/>
  <c r="Q701" i="13"/>
  <c r="R622" i="13"/>
  <c r="S641" i="13"/>
  <c r="P670" i="13"/>
  <c r="P695" i="13"/>
  <c r="P709" i="13"/>
  <c r="P721" i="13"/>
  <c r="O572" i="13"/>
  <c r="S627" i="13"/>
  <c r="T654" i="13"/>
  <c r="R685" i="13"/>
  <c r="T626" i="13"/>
  <c r="S657" i="13"/>
  <c r="P697" i="13"/>
  <c r="U706" i="13"/>
  <c r="U720" i="13"/>
  <c r="Q737" i="13"/>
  <c r="R684" i="13"/>
  <c r="Q654" i="13"/>
  <c r="Q696" i="13"/>
  <c r="U705" i="13"/>
  <c r="O719" i="13"/>
  <c r="P748" i="13"/>
  <c r="U764" i="13"/>
  <c r="Q781" i="13"/>
  <c r="S795" i="13"/>
  <c r="Q820" i="13"/>
  <c r="R746" i="13"/>
  <c r="U789" i="13"/>
  <c r="R815" i="13"/>
  <c r="U743" i="13"/>
  <c r="T756" i="13"/>
  <c r="O770" i="13"/>
  <c r="T782" i="13"/>
  <c r="R809" i="13"/>
  <c r="R754" i="13"/>
  <c r="P783" i="13"/>
  <c r="U810" i="13"/>
  <c r="T822" i="13"/>
  <c r="P736" i="13"/>
  <c r="U752" i="13"/>
  <c r="P760" i="13"/>
  <c r="Q776" i="13"/>
  <c r="T804" i="13"/>
  <c r="Q811" i="13"/>
  <c r="S784" i="13"/>
  <c r="O799" i="13"/>
  <c r="S750" i="13"/>
  <c r="O766" i="13"/>
  <c r="P774" i="13"/>
  <c r="T793" i="13"/>
  <c r="S825" i="13"/>
  <c r="Q831" i="13"/>
  <c r="R847" i="13"/>
  <c r="S744" i="13"/>
  <c r="T794" i="13"/>
  <c r="S806" i="13"/>
  <c r="Q826" i="13"/>
  <c r="R827" i="13"/>
  <c r="P843" i="13"/>
  <c r="O859" i="13"/>
  <c r="S796" i="13"/>
  <c r="R801" i="13"/>
  <c r="O812" i="13"/>
  <c r="U833" i="13"/>
  <c r="T849" i="13"/>
  <c r="S865" i="13"/>
  <c r="Q747" i="13"/>
  <c r="Q751" i="13"/>
  <c r="Q755" i="13"/>
  <c r="Q759" i="13"/>
  <c r="Q763" i="13"/>
  <c r="Q767" i="13"/>
  <c r="Q771" i="13"/>
  <c r="Q775" i="13"/>
  <c r="S780" i="13"/>
  <c r="T791" i="13"/>
  <c r="T802" i="13"/>
  <c r="Q807" i="13"/>
  <c r="Q818" i="13"/>
  <c r="P823" i="13"/>
  <c r="O839" i="13"/>
  <c r="U871" i="13"/>
  <c r="T792" i="13"/>
  <c r="Q797" i="13"/>
  <c r="R808" i="13"/>
  <c r="O813" i="13"/>
  <c r="T829" i="13"/>
  <c r="S845" i="13"/>
  <c r="Q861" i="13"/>
  <c r="R755" i="13"/>
  <c r="R771" i="13"/>
  <c r="R780" i="13"/>
  <c r="U798" i="13"/>
  <c r="S803" i="13"/>
  <c r="S814" i="13"/>
  <c r="R819" i="13"/>
  <c r="R835" i="13"/>
  <c r="P851" i="13"/>
  <c r="O867" i="13"/>
  <c r="U857" i="13"/>
  <c r="T873" i="13"/>
  <c r="S863" i="13"/>
  <c r="T779" i="13"/>
  <c r="T800" i="13"/>
  <c r="Q805" i="13"/>
  <c r="R816" i="13"/>
  <c r="O821" i="13"/>
  <c r="U853" i="13"/>
  <c r="T869" i="13"/>
  <c r="S828" i="13"/>
  <c r="S832" i="13"/>
  <c r="S836" i="13"/>
  <c r="S840" i="13"/>
  <c r="S844" i="13"/>
  <c r="S848" i="13"/>
  <c r="S852" i="13"/>
  <c r="S856" i="13"/>
  <c r="S860" i="13"/>
  <c r="S864" i="13"/>
  <c r="S868" i="13"/>
  <c r="S872" i="13"/>
  <c r="O832" i="13"/>
  <c r="O848" i="13"/>
  <c r="O864" i="13"/>
  <c r="R832" i="13"/>
  <c r="R848" i="13"/>
  <c r="R864" i="13"/>
  <c r="U519" i="13"/>
  <c r="R267" i="13"/>
  <c r="T437" i="13"/>
  <c r="R312" i="13"/>
  <c r="T681" i="13"/>
  <c r="U636" i="13"/>
  <c r="T21" i="13"/>
  <c r="O232" i="13"/>
  <c r="Q420" i="13"/>
  <c r="U239" i="13"/>
  <c r="P399" i="13"/>
  <c r="U218" i="13"/>
  <c r="Q291" i="13"/>
  <c r="P345" i="13"/>
  <c r="S419" i="13"/>
  <c r="T281" i="13"/>
  <c r="S329" i="13"/>
  <c r="P392" i="13"/>
  <c r="S343" i="13"/>
  <c r="S409" i="13"/>
  <c r="Q444" i="13"/>
  <c r="U364" i="13"/>
  <c r="P469" i="13"/>
  <c r="T461" i="13"/>
  <c r="R497" i="13"/>
  <c r="O474" i="13"/>
  <c r="S500" i="13"/>
  <c r="R559" i="13"/>
  <c r="S508" i="13"/>
  <c r="T662" i="13"/>
  <c r="O532" i="13"/>
  <c r="Q653" i="13"/>
  <c r="R604" i="13"/>
  <c r="U598" i="13"/>
  <c r="O530" i="13"/>
  <c r="O604" i="13"/>
  <c r="U575" i="13"/>
  <c r="T643" i="13"/>
  <c r="S697" i="13"/>
  <c r="P719" i="13"/>
  <c r="Q629" i="13"/>
  <c r="Q664" i="13"/>
  <c r="R705" i="13"/>
  <c r="R623" i="13"/>
  <c r="O643" i="13"/>
  <c r="P673" i="13"/>
  <c r="U698" i="13"/>
  <c r="R710" i="13"/>
  <c r="U721" i="13"/>
  <c r="R617" i="13"/>
  <c r="S628" i="13"/>
  <c r="T667" i="13"/>
  <c r="S617" i="13"/>
  <c r="T627" i="13"/>
  <c r="R675" i="13"/>
  <c r="O697" i="13"/>
  <c r="R711" i="13"/>
  <c r="T725" i="13"/>
  <c r="O737" i="13"/>
  <c r="O633" i="13"/>
  <c r="O664" i="13"/>
  <c r="O696" i="13"/>
  <c r="S710" i="13"/>
  <c r="U719" i="13"/>
  <c r="Q756" i="13"/>
  <c r="S764" i="13"/>
  <c r="O781" i="13"/>
  <c r="Q795" i="13"/>
  <c r="R820" i="13"/>
  <c r="R748" i="13"/>
  <c r="T789" i="13"/>
  <c r="P815" i="13"/>
  <c r="S743" i="13"/>
  <c r="Q762" i="13"/>
  <c r="U770" i="13"/>
  <c r="S782" i="13"/>
  <c r="P809" i="13"/>
  <c r="R762" i="13"/>
  <c r="U790" i="13"/>
  <c r="T810" i="13"/>
  <c r="S822" i="13"/>
  <c r="T741" i="13"/>
  <c r="S752" i="13"/>
  <c r="T762" i="13"/>
  <c r="O776" i="13"/>
  <c r="S804" i="13"/>
  <c r="R811" i="13"/>
  <c r="P784" i="13"/>
  <c r="P804" i="13"/>
  <c r="P750" i="13"/>
  <c r="U766" i="13"/>
  <c r="Q777" i="13"/>
  <c r="S793" i="13"/>
  <c r="Q825" i="13"/>
  <c r="R831" i="13"/>
  <c r="P847" i="13"/>
  <c r="R745" i="13"/>
  <c r="S794" i="13"/>
  <c r="Q806" i="13"/>
  <c r="R826" i="13"/>
  <c r="P827" i="13"/>
  <c r="O843" i="13"/>
  <c r="Q785" i="13"/>
  <c r="Q796" i="13"/>
  <c r="P801" i="13"/>
  <c r="U817" i="13"/>
  <c r="T833" i="13"/>
  <c r="S849" i="13"/>
  <c r="Q865" i="13"/>
  <c r="O747" i="13"/>
  <c r="O751" i="13"/>
  <c r="O755" i="13"/>
  <c r="O759" i="13"/>
  <c r="O763" i="13"/>
  <c r="O767" i="13"/>
  <c r="O771" i="13"/>
  <c r="O775" i="13"/>
  <c r="P785" i="13"/>
  <c r="S791" i="13"/>
  <c r="S802" i="13"/>
  <c r="R807" i="13"/>
  <c r="R818" i="13"/>
  <c r="O823" i="13"/>
  <c r="U855" i="13"/>
  <c r="T871" i="13"/>
  <c r="S792" i="13"/>
  <c r="R797" i="13"/>
  <c r="O808" i="13"/>
  <c r="U824" i="13"/>
  <c r="S829" i="13"/>
  <c r="Q845" i="13"/>
  <c r="R861" i="13"/>
  <c r="R757" i="13"/>
  <c r="R773" i="13"/>
  <c r="Q786" i="13"/>
  <c r="T798" i="13"/>
  <c r="Q803" i="13"/>
  <c r="Q814" i="13"/>
  <c r="P819" i="13"/>
  <c r="P835" i="13"/>
  <c r="O851" i="13"/>
  <c r="U841" i="13"/>
  <c r="T857" i="13"/>
  <c r="S873" i="13"/>
  <c r="Q863" i="13"/>
  <c r="S779" i="13"/>
  <c r="S800" i="13"/>
  <c r="R805" i="13"/>
  <c r="O816" i="13"/>
  <c r="U837" i="13"/>
  <c r="T853" i="13"/>
  <c r="S869" i="13"/>
  <c r="Q828" i="13"/>
  <c r="Q832" i="13"/>
  <c r="Q836" i="13"/>
  <c r="Q840" i="13"/>
  <c r="Q844" i="13"/>
  <c r="Q848" i="13"/>
  <c r="Q852" i="13"/>
  <c r="Q856" i="13"/>
  <c r="Q860" i="13"/>
  <c r="Q864" i="13"/>
  <c r="Q868" i="13"/>
  <c r="Q872" i="13"/>
  <c r="O834" i="13"/>
  <c r="O850" i="13"/>
  <c r="O866" i="13"/>
  <c r="R834" i="13"/>
  <c r="R850" i="13"/>
  <c r="R866" i="13"/>
  <c r="U30" i="13"/>
  <c r="S231" i="13"/>
  <c r="O622" i="13"/>
  <c r="Q7" i="13"/>
  <c r="R21" i="13"/>
  <c r="S119" i="13"/>
  <c r="P244" i="13"/>
  <c r="S424" i="13"/>
  <c r="Q266" i="13"/>
  <c r="T399" i="13"/>
  <c r="Q222" i="13"/>
  <c r="O293" i="13"/>
  <c r="P353" i="13"/>
  <c r="R419" i="13"/>
  <c r="R301" i="13"/>
  <c r="P338" i="13"/>
  <c r="U408" i="13"/>
  <c r="S359" i="13"/>
  <c r="R436" i="13"/>
  <c r="Q452" i="13"/>
  <c r="S439" i="13"/>
  <c r="T596" i="13"/>
  <c r="R470" i="13"/>
  <c r="O524" i="13"/>
  <c r="O506" i="13"/>
  <c r="S514" i="13"/>
  <c r="O567" i="13"/>
  <c r="O534" i="13"/>
  <c r="R521" i="13"/>
  <c r="R566" i="13"/>
  <c r="O519" i="13"/>
  <c r="R637" i="13"/>
  <c r="T607" i="13"/>
  <c r="R546" i="13"/>
  <c r="O614" i="13"/>
  <c r="U584" i="13"/>
  <c r="P652" i="13"/>
  <c r="P699" i="13"/>
  <c r="S720" i="13"/>
  <c r="T638" i="13"/>
  <c r="R678" i="13"/>
  <c r="Q710" i="13"/>
  <c r="Q625" i="13"/>
  <c r="S654" i="13"/>
  <c r="R674" i="13"/>
  <c r="Q699" i="13"/>
  <c r="Q712" i="13"/>
  <c r="Q722" i="13"/>
  <c r="R618" i="13"/>
  <c r="S630" i="13"/>
  <c r="Q667" i="13"/>
  <c r="T618" i="13"/>
  <c r="T628" i="13"/>
  <c r="T675" i="13"/>
  <c r="U697" i="13"/>
  <c r="O711" i="13"/>
  <c r="O725" i="13"/>
  <c r="Q646" i="13"/>
  <c r="T633" i="13"/>
  <c r="T664" i="13"/>
  <c r="U696" i="13"/>
  <c r="O710" i="13"/>
  <c r="P723" i="13"/>
  <c r="O756" i="13"/>
  <c r="P764" i="13"/>
  <c r="U781" i="13"/>
  <c r="R795" i="13"/>
  <c r="O820" i="13"/>
  <c r="R756" i="13"/>
  <c r="S789" i="13"/>
  <c r="O815" i="13"/>
  <c r="T748" i="13"/>
  <c r="O762" i="13"/>
  <c r="S770" i="13"/>
  <c r="R782" i="13"/>
  <c r="O809" i="13"/>
  <c r="R770" i="13"/>
  <c r="T790" i="13"/>
  <c r="S810" i="13"/>
  <c r="Q822" i="13"/>
  <c r="Q743" i="13"/>
  <c r="P752" i="13"/>
  <c r="Q768" i="13"/>
  <c r="U776" i="13"/>
  <c r="Q804" i="13"/>
  <c r="P811" i="13"/>
  <c r="U799" i="13"/>
  <c r="Q735" i="13"/>
  <c r="Q758" i="13"/>
  <c r="S766" i="13"/>
  <c r="O777" i="13"/>
  <c r="Q793" i="13"/>
  <c r="R825" i="13"/>
  <c r="P831" i="13"/>
  <c r="O847" i="13"/>
  <c r="R750" i="13"/>
  <c r="Q794" i="13"/>
  <c r="R806" i="13"/>
  <c r="O826" i="13"/>
  <c r="O827" i="13"/>
  <c r="U859" i="13"/>
  <c r="O785" i="13"/>
  <c r="R796" i="13"/>
  <c r="O801" i="13"/>
  <c r="T817" i="13"/>
  <c r="S833" i="13"/>
  <c r="Q849" i="13"/>
  <c r="R865" i="13"/>
  <c r="U747" i="13"/>
  <c r="U751" i="13"/>
  <c r="U755" i="13"/>
  <c r="U759" i="13"/>
  <c r="U763" i="13"/>
  <c r="U767" i="13"/>
  <c r="U771" i="13"/>
  <c r="U775" i="13"/>
  <c r="Q788" i="13"/>
  <c r="Q791" i="13"/>
  <c r="Q802" i="13"/>
  <c r="P807" i="13"/>
  <c r="O818" i="13"/>
  <c r="U839" i="13"/>
  <c r="T855" i="13"/>
  <c r="S871" i="13"/>
  <c r="Q792" i="13"/>
  <c r="P797" i="13"/>
  <c r="U813" i="13"/>
  <c r="T824" i="13"/>
  <c r="Q829" i="13"/>
  <c r="R845" i="13"/>
  <c r="P861" i="13"/>
  <c r="R759" i="13"/>
  <c r="R775" i="13"/>
  <c r="O786" i="13"/>
  <c r="S798" i="13"/>
  <c r="R803" i="13"/>
  <c r="R814" i="13"/>
  <c r="O819" i="13"/>
  <c r="O835" i="13"/>
  <c r="U867" i="13"/>
  <c r="T841" i="13"/>
  <c r="S857" i="13"/>
  <c r="Q873" i="13"/>
  <c r="R863" i="13"/>
  <c r="Q787" i="13"/>
  <c r="Q800" i="13"/>
  <c r="P805" i="13"/>
  <c r="U821" i="13"/>
  <c r="T837" i="13"/>
  <c r="S853" i="13"/>
  <c r="Q869" i="13"/>
  <c r="U830" i="13"/>
  <c r="U834" i="13"/>
  <c r="U838" i="13"/>
  <c r="U842" i="13"/>
  <c r="U846" i="13"/>
  <c r="U850" i="13"/>
  <c r="U854" i="13"/>
  <c r="U858" i="13"/>
  <c r="U862" i="13"/>
  <c r="U866" i="13"/>
  <c r="U870" i="13"/>
  <c r="U874" i="13"/>
  <c r="O836" i="13"/>
  <c r="O852" i="13"/>
  <c r="O868" i="13"/>
  <c r="R836" i="13"/>
  <c r="R852" i="13"/>
  <c r="R868" i="13"/>
  <c r="Q378" i="13"/>
  <c r="R56" i="13"/>
  <c r="R168" i="13"/>
  <c r="R96" i="13"/>
  <c r="O152" i="13"/>
  <c r="T151" i="13"/>
  <c r="U190" i="13"/>
  <c r="T404" i="13"/>
  <c r="S428" i="13"/>
  <c r="U241" i="13"/>
  <c r="R303" i="13"/>
  <c r="P367" i="13"/>
  <c r="T423" i="13"/>
  <c r="S302" i="13"/>
  <c r="S345" i="13"/>
  <c r="S412" i="13"/>
  <c r="R359" i="13"/>
  <c r="Q436" i="13"/>
  <c r="Q453" i="13"/>
  <c r="S440" i="13"/>
  <c r="S596" i="13"/>
  <c r="R471" i="13"/>
  <c r="U524" i="13"/>
  <c r="R515" i="13"/>
  <c r="Q514" i="13"/>
  <c r="U567" i="13"/>
  <c r="S538" i="13"/>
  <c r="P532" i="13"/>
  <c r="O566" i="13"/>
  <c r="O521" i="13"/>
  <c r="O637" i="13"/>
  <c r="S607" i="13"/>
  <c r="P546" i="13"/>
  <c r="S634" i="13"/>
  <c r="U585" i="13"/>
  <c r="P654" i="13"/>
  <c r="U704" i="13"/>
  <c r="O722" i="13"/>
  <c r="Q645" i="13"/>
  <c r="R682" i="13"/>
  <c r="O570" i="13"/>
  <c r="Q626" i="13"/>
  <c r="S656" i="13"/>
  <c r="Q676" i="13"/>
  <c r="R701" i="13"/>
  <c r="S714" i="13"/>
  <c r="S723" i="13"/>
  <c r="S619" i="13"/>
  <c r="S633" i="13"/>
  <c r="S681" i="13"/>
  <c r="T619" i="13"/>
  <c r="T629" i="13"/>
  <c r="O679" i="13"/>
  <c r="S702" i="13"/>
  <c r="U711" i="13"/>
  <c r="U725" i="13"/>
  <c r="O656" i="13"/>
  <c r="S636" i="13"/>
  <c r="O665" i="13"/>
  <c r="T701" i="13"/>
  <c r="U710" i="13"/>
  <c r="U723" i="13"/>
  <c r="U756" i="13"/>
  <c r="Q772" i="13"/>
  <c r="T781" i="13"/>
  <c r="P795" i="13"/>
  <c r="S736" i="13"/>
  <c r="R764" i="13"/>
  <c r="R789" i="13"/>
  <c r="P820" i="13"/>
  <c r="Q754" i="13"/>
  <c r="U762" i="13"/>
  <c r="P770" i="13"/>
  <c r="P782" i="13"/>
  <c r="R642" i="13"/>
  <c r="Q783" i="13"/>
  <c r="S790" i="13"/>
  <c r="Q810" i="13"/>
  <c r="R822" i="13"/>
  <c r="P745" i="13"/>
  <c r="T754" i="13"/>
  <c r="O768" i="13"/>
  <c r="T776" i="13"/>
  <c r="R804" i="13"/>
  <c r="O811" i="13"/>
  <c r="T799" i="13"/>
  <c r="T736" i="13"/>
  <c r="O758" i="13"/>
  <c r="P766" i="13"/>
  <c r="U777" i="13"/>
  <c r="R793" i="13"/>
  <c r="P825" i="13"/>
  <c r="O831" i="13"/>
  <c r="U736" i="13"/>
  <c r="R758" i="13"/>
  <c r="R794" i="13"/>
  <c r="O806" i="13"/>
  <c r="P826" i="13"/>
  <c r="U843" i="13"/>
  <c r="T859" i="13"/>
  <c r="U785" i="13"/>
  <c r="O796" i="13"/>
  <c r="U812" i="13"/>
  <c r="S817" i="13"/>
  <c r="Q833" i="13"/>
  <c r="R849" i="13"/>
  <c r="P865" i="13"/>
  <c r="S747" i="13"/>
  <c r="S751" i="13"/>
  <c r="S755" i="13"/>
  <c r="S759" i="13"/>
  <c r="S763" i="13"/>
  <c r="S767" i="13"/>
  <c r="S771" i="13"/>
  <c r="S775" i="13"/>
  <c r="O788" i="13"/>
  <c r="R791" i="13"/>
  <c r="R802" i="13"/>
  <c r="O807" i="13"/>
  <c r="U823" i="13"/>
  <c r="T839" i="13"/>
  <c r="S855" i="13"/>
  <c r="Q871" i="13"/>
  <c r="R792" i="13"/>
  <c r="O797" i="13"/>
  <c r="T813" i="13"/>
  <c r="S824" i="13"/>
  <c r="R829" i="13"/>
  <c r="P845" i="13"/>
  <c r="O861" i="13"/>
  <c r="R761" i="13"/>
  <c r="Q778" i="13"/>
  <c r="U786" i="13"/>
  <c r="Q798" i="13"/>
  <c r="P803" i="13"/>
  <c r="O814" i="13"/>
  <c r="P824" i="13"/>
  <c r="U851" i="13"/>
  <c r="T867" i="13"/>
  <c r="S841" i="13"/>
  <c r="Q857" i="13"/>
  <c r="R873" i="13"/>
  <c r="P863" i="13"/>
  <c r="O787" i="13"/>
  <c r="R800" i="13"/>
  <c r="O805" i="13"/>
  <c r="T821" i="13"/>
  <c r="S837" i="13"/>
  <c r="Q853" i="13"/>
  <c r="R869" i="13"/>
  <c r="T830" i="13"/>
  <c r="T834" i="13"/>
  <c r="T838" i="13"/>
  <c r="T842" i="13"/>
  <c r="T846" i="13"/>
  <c r="T850" i="13"/>
  <c r="T854" i="13"/>
  <c r="T858" i="13"/>
  <c r="T862" i="13"/>
  <c r="T866" i="13"/>
  <c r="T870" i="13"/>
  <c r="T874" i="13"/>
  <c r="O838" i="13"/>
  <c r="O854" i="13"/>
  <c r="O870" i="13"/>
  <c r="R838" i="13"/>
  <c r="R854" i="13"/>
  <c r="R870" i="13"/>
  <c r="R263" i="13"/>
  <c r="S258" i="13"/>
  <c r="Q327" i="13"/>
  <c r="Q194" i="13"/>
  <c r="T183" i="13"/>
  <c r="S102" i="13"/>
  <c r="Q210" i="13"/>
  <c r="P201" i="13"/>
  <c r="R218" i="13"/>
  <c r="Q406" i="13"/>
  <c r="T428" i="13"/>
  <c r="S243" i="13"/>
  <c r="R304" i="13"/>
  <c r="O367" i="13"/>
  <c r="S423" i="13"/>
  <c r="S310" i="13"/>
  <c r="U355" i="13"/>
  <c r="R414" i="13"/>
  <c r="U397" i="13"/>
  <c r="U356" i="13"/>
  <c r="Q461" i="13"/>
  <c r="S448" i="13"/>
  <c r="T438" i="13"/>
  <c r="O536" i="13"/>
  <c r="U556" i="13"/>
  <c r="T526" i="13"/>
  <c r="P529" i="13"/>
  <c r="U608" i="13"/>
  <c r="T564" i="13"/>
  <c r="Q597" i="13"/>
  <c r="T610" i="13"/>
  <c r="P548" i="13"/>
  <c r="Q508" i="13"/>
  <c r="R614" i="13"/>
  <c r="Q557" i="13"/>
  <c r="P644" i="13"/>
  <c r="O618" i="13"/>
  <c r="S667" i="13"/>
  <c r="Q705" i="13"/>
  <c r="P618" i="13"/>
  <c r="S646" i="13"/>
  <c r="U682" i="13"/>
  <c r="O578" i="13"/>
  <c r="Q627" i="13"/>
  <c r="T659" i="13"/>
  <c r="O686" i="13"/>
  <c r="R703" i="13"/>
  <c r="T717" i="13"/>
  <c r="S726" i="13"/>
  <c r="S621" i="13"/>
  <c r="T636" i="13"/>
  <c r="U681" i="13"/>
  <c r="T620" i="13"/>
  <c r="T630" i="13"/>
  <c r="T679" i="13"/>
  <c r="O702" i="13"/>
  <c r="P715" i="13"/>
  <c r="R737" i="13"/>
  <c r="T656" i="13"/>
  <c r="P636" i="13"/>
  <c r="S674" i="13"/>
  <c r="O701" i="13"/>
  <c r="O714" i="13"/>
  <c r="Q748" i="13"/>
  <c r="S756" i="13"/>
  <c r="O772" i="13"/>
  <c r="S781" i="13"/>
  <c r="O795" i="13"/>
  <c r="Q736" i="13"/>
  <c r="R772" i="13"/>
  <c r="U815" i="13"/>
  <c r="T735" i="13"/>
  <c r="O754" i="13"/>
  <c r="S762" i="13"/>
  <c r="T772" i="13"/>
  <c r="U809" i="13"/>
  <c r="R650" i="13"/>
  <c r="O783" i="13"/>
  <c r="Q790" i="13"/>
  <c r="R810" i="13"/>
  <c r="O822" i="13"/>
  <c r="U745" i="13"/>
  <c r="Q760" i="13"/>
  <c r="U768" i="13"/>
  <c r="S776" i="13"/>
  <c r="O804" i="13"/>
  <c r="Q784" i="13"/>
  <c r="S799" i="13"/>
  <c r="P739" i="13"/>
  <c r="U758" i="13"/>
  <c r="Q774" i="13"/>
  <c r="T777" i="13"/>
  <c r="P793" i="13"/>
  <c r="O825" i="13"/>
  <c r="U847" i="13"/>
  <c r="Q738" i="13"/>
  <c r="R766" i="13"/>
  <c r="O794" i="13"/>
  <c r="P806" i="13"/>
  <c r="U827" i="13"/>
  <c r="T843" i="13"/>
  <c r="S859" i="13"/>
  <c r="T785" i="13"/>
  <c r="U801" i="13"/>
  <c r="T812" i="13"/>
  <c r="Q817" i="13"/>
  <c r="R833" i="13"/>
  <c r="P849" i="13"/>
  <c r="O865" i="13"/>
  <c r="Q749" i="13"/>
  <c r="Q753" i="13"/>
  <c r="Q757" i="13"/>
  <c r="Q761" i="13"/>
  <c r="Q765" i="13"/>
  <c r="Q769" i="13"/>
  <c r="Q773" i="13"/>
  <c r="Q780" i="13"/>
  <c r="U788" i="13"/>
  <c r="P791" i="13"/>
  <c r="O802" i="13"/>
  <c r="P812" i="13"/>
  <c r="T823" i="13"/>
  <c r="S839" i="13"/>
  <c r="Q855" i="13"/>
  <c r="R871" i="13"/>
  <c r="O792" i="13"/>
  <c r="U808" i="13"/>
  <c r="S813" i="13"/>
  <c r="Q824" i="13"/>
  <c r="P829" i="13"/>
  <c r="O845" i="13"/>
  <c r="R747" i="13"/>
  <c r="R763" i="13"/>
  <c r="O778" i="13"/>
  <c r="T786" i="13"/>
  <c r="R798" i="13"/>
  <c r="O803" i="13"/>
  <c r="U819" i="13"/>
  <c r="U835" i="13"/>
  <c r="T851" i="13"/>
  <c r="S867" i="13"/>
  <c r="Q841" i="13"/>
  <c r="R857" i="13"/>
  <c r="P873" i="13"/>
  <c r="O863" i="13"/>
  <c r="U787" i="13"/>
  <c r="O800" i="13"/>
  <c r="U816" i="13"/>
  <c r="S821" i="13"/>
  <c r="Q837" i="13"/>
  <c r="R853" i="13"/>
  <c r="P869" i="13"/>
  <c r="S830" i="13"/>
  <c r="S834" i="13"/>
  <c r="S838" i="13"/>
  <c r="S842" i="13"/>
  <c r="S846" i="13"/>
  <c r="S850" i="13"/>
  <c r="S854" i="13"/>
  <c r="S858" i="13"/>
  <c r="S862" i="13"/>
  <c r="S866" i="13"/>
  <c r="S870" i="13"/>
  <c r="S874" i="13"/>
  <c r="O840" i="13"/>
  <c r="O856" i="13"/>
  <c r="O872" i="13"/>
  <c r="R840" i="13"/>
  <c r="R856" i="13"/>
  <c r="R872" i="13"/>
  <c r="R398" i="13"/>
  <c r="O432" i="13"/>
  <c r="O430" i="13"/>
  <c r="U399" i="13"/>
  <c r="S530" i="13"/>
  <c r="Q559" i="13"/>
  <c r="O586" i="13"/>
  <c r="O640" i="13"/>
  <c r="S665" i="13"/>
  <c r="R781" i="13"/>
  <c r="Q782" i="13"/>
  <c r="O760" i="13"/>
  <c r="O774" i="13"/>
  <c r="U826" i="13"/>
  <c r="P833" i="13"/>
  <c r="O769" i="13"/>
  <c r="Q839" i="13"/>
  <c r="U861" i="13"/>
  <c r="T835" i="13"/>
  <c r="U805" i="13"/>
  <c r="Q838" i="13"/>
  <c r="Q870" i="13"/>
  <c r="O508" i="13"/>
  <c r="U526" i="13"/>
  <c r="R874" i="13"/>
  <c r="T357" i="13"/>
  <c r="T608" i="13"/>
  <c r="U644" i="13"/>
  <c r="R631" i="13"/>
  <c r="Q681" i="13"/>
  <c r="R645" i="13"/>
  <c r="U820" i="13"/>
  <c r="T809" i="13"/>
  <c r="S768" i="13"/>
  <c r="S777" i="13"/>
  <c r="T827" i="13"/>
  <c r="O849" i="13"/>
  <c r="O773" i="13"/>
  <c r="R855" i="13"/>
  <c r="R749" i="13"/>
  <c r="S851" i="13"/>
  <c r="T816" i="13"/>
  <c r="Q842" i="13"/>
  <c r="Q874" i="13"/>
  <c r="R462" i="13"/>
  <c r="O564" i="13"/>
  <c r="O619" i="13"/>
  <c r="Q659" i="13"/>
  <c r="T621" i="13"/>
  <c r="T674" i="13"/>
  <c r="Q746" i="13"/>
  <c r="R658" i="13"/>
  <c r="P776" i="13"/>
  <c r="O793" i="13"/>
  <c r="S843" i="13"/>
  <c r="S734" i="13"/>
  <c r="O780" i="13"/>
  <c r="P871" i="13"/>
  <c r="R765" i="13"/>
  <c r="Q867" i="13"/>
  <c r="Q821" i="13"/>
  <c r="Q846" i="13"/>
  <c r="O842" i="13"/>
  <c r="S648" i="13"/>
  <c r="O829" i="13"/>
  <c r="S449" i="13"/>
  <c r="U597" i="13"/>
  <c r="Q670" i="13"/>
  <c r="S694" i="13"/>
  <c r="Q638" i="13"/>
  <c r="U701" i="13"/>
  <c r="P781" i="13"/>
  <c r="U783" i="13"/>
  <c r="U811" i="13"/>
  <c r="U831" i="13"/>
  <c r="Q859" i="13"/>
  <c r="O749" i="13"/>
  <c r="T788" i="13"/>
  <c r="U797" i="13"/>
  <c r="U778" i="13"/>
  <c r="R841" i="13"/>
  <c r="R837" i="13"/>
  <c r="Q850" i="13"/>
  <c r="O858" i="13"/>
  <c r="R817" i="13"/>
  <c r="T439" i="13"/>
  <c r="U610" i="13"/>
  <c r="S706" i="13"/>
  <c r="O703" i="13"/>
  <c r="T693" i="13"/>
  <c r="P714" i="13"/>
  <c r="T815" i="13"/>
  <c r="R790" i="13"/>
  <c r="O784" i="13"/>
  <c r="T847" i="13"/>
  <c r="S785" i="13"/>
  <c r="O753" i="13"/>
  <c r="O791" i="13"/>
  <c r="T808" i="13"/>
  <c r="S786" i="13"/>
  <c r="P857" i="13"/>
  <c r="P853" i="13"/>
  <c r="Q854" i="13"/>
  <c r="O874" i="13"/>
  <c r="U362" i="13"/>
  <c r="O726" i="13"/>
  <c r="P756" i="13"/>
  <c r="Q750" i="13"/>
  <c r="S812" i="13"/>
  <c r="U818" i="13"/>
  <c r="P808" i="13"/>
  <c r="Q830" i="13"/>
  <c r="R858" i="13"/>
  <c r="O416" i="13"/>
  <c r="Q682" i="13"/>
  <c r="P737" i="13"/>
  <c r="S745" i="13"/>
  <c r="P794" i="13"/>
  <c r="S823" i="13"/>
  <c r="T787" i="13"/>
  <c r="Q866" i="13"/>
  <c r="S311" i="13"/>
  <c r="S545" i="13"/>
  <c r="P550" i="13"/>
  <c r="P619" i="13"/>
  <c r="O717" i="13"/>
  <c r="U702" i="13"/>
  <c r="O748" i="13"/>
  <c r="R735" i="13"/>
  <c r="O810" i="13"/>
  <c r="Q799" i="13"/>
  <c r="O738" i="13"/>
  <c r="T801" i="13"/>
  <c r="O757" i="13"/>
  <c r="U807" i="13"/>
  <c r="Q813" i="13"/>
  <c r="O798" i="13"/>
  <c r="O873" i="13"/>
  <c r="O869" i="13"/>
  <c r="Q858" i="13"/>
  <c r="R842" i="13"/>
  <c r="S556" i="13"/>
  <c r="U715" i="13"/>
  <c r="U754" i="13"/>
  <c r="P822" i="13"/>
  <c r="R774" i="13"/>
  <c r="O761" i="13"/>
  <c r="R824" i="13"/>
  <c r="Q779" i="13"/>
  <c r="Q862" i="13"/>
  <c r="Q614" i="13"/>
  <c r="S623" i="13"/>
  <c r="U772" i="13"/>
  <c r="P762" i="13"/>
  <c r="S758" i="13"/>
  <c r="O765" i="13"/>
  <c r="T819" i="13"/>
  <c r="Q834" i="13"/>
  <c r="T241" i="3"/>
  <c r="S241" i="3"/>
  <c r="U241" i="3"/>
  <c r="R241" i="3"/>
  <c r="Q241" i="3"/>
  <c r="P241" i="3"/>
  <c r="O241" i="3"/>
  <c r="T539" i="3"/>
  <c r="U539" i="3"/>
  <c r="P540" i="3"/>
  <c r="O539" i="3"/>
  <c r="Q540" i="3"/>
  <c r="P539" i="3"/>
  <c r="R540" i="3"/>
  <c r="Q539" i="3"/>
  <c r="S540" i="3"/>
  <c r="R539" i="3"/>
  <c r="T540" i="3"/>
  <c r="S539" i="3"/>
  <c r="U540" i="3"/>
  <c r="O540" i="3"/>
  <c r="U132" i="3"/>
  <c r="O132" i="3"/>
  <c r="P132" i="3"/>
  <c r="Q131" i="3"/>
  <c r="R130" i="3"/>
  <c r="T133" i="3"/>
  <c r="Q132" i="3"/>
  <c r="S132" i="3"/>
  <c r="Q133" i="3"/>
  <c r="T132" i="3"/>
  <c r="U130" i="3"/>
  <c r="R133" i="3"/>
  <c r="S133" i="3"/>
  <c r="T130" i="3"/>
  <c r="O131" i="3"/>
  <c r="Q130" i="3"/>
  <c r="P130" i="3"/>
  <c r="R132" i="3"/>
  <c r="S130" i="3"/>
  <c r="O133" i="3"/>
  <c r="R131" i="3"/>
  <c r="S131" i="3"/>
  <c r="U133" i="3"/>
  <c r="P131" i="3"/>
  <c r="O130" i="3"/>
  <c r="T131" i="3"/>
  <c r="P133" i="3"/>
  <c r="U131" i="3"/>
  <c r="S59" i="3"/>
  <c r="R59" i="3"/>
  <c r="P59" i="3"/>
  <c r="U59" i="3"/>
  <c r="T59" i="3"/>
  <c r="Q59" i="3"/>
  <c r="O59" i="3"/>
  <c r="O31" i="3"/>
  <c r="P31" i="3"/>
  <c r="Q31" i="3"/>
  <c r="R31" i="3"/>
  <c r="S31" i="3"/>
  <c r="T31" i="3"/>
  <c r="U31" i="3"/>
  <c r="U62" i="3"/>
  <c r="T62" i="3"/>
  <c r="S62" i="3"/>
  <c r="R62" i="3"/>
  <c r="Q62" i="3"/>
  <c r="P62" i="3"/>
  <c r="O62" i="3"/>
  <c r="M5" i="3"/>
  <c r="T92" i="3"/>
  <c r="U92" i="3"/>
  <c r="Q92" i="3"/>
  <c r="S92" i="3"/>
  <c r="O92" i="3"/>
  <c r="R92" i="3"/>
  <c r="P92" i="3"/>
  <c r="T79" i="3"/>
  <c r="U79" i="3"/>
  <c r="Q79" i="3"/>
  <c r="S79" i="3"/>
  <c r="O79" i="3"/>
  <c r="R79" i="3"/>
  <c r="P79" i="3"/>
  <c r="T67" i="3"/>
  <c r="U67" i="3"/>
  <c r="Q67" i="3"/>
  <c r="S67" i="3"/>
  <c r="O67" i="3"/>
  <c r="P67" i="3"/>
  <c r="R67" i="3"/>
  <c r="T43" i="3"/>
  <c r="P43" i="3"/>
  <c r="Q43" i="3"/>
  <c r="R43" i="3"/>
  <c r="U43" i="3"/>
  <c r="O43" i="3"/>
  <c r="S43" i="3"/>
  <c r="T39" i="3"/>
  <c r="U39" i="3"/>
  <c r="R39" i="3"/>
  <c r="Q39" i="3"/>
  <c r="O39" i="3"/>
  <c r="S39" i="3"/>
  <c r="P39" i="3"/>
  <c r="T177" i="3"/>
  <c r="O177" i="3"/>
  <c r="P177" i="3"/>
  <c r="Q177" i="3"/>
  <c r="R177" i="3"/>
  <c r="S177" i="3"/>
  <c r="U177" i="3"/>
  <c r="T359" i="3"/>
  <c r="T356" i="3"/>
  <c r="S359" i="3"/>
  <c r="R358" i="3"/>
  <c r="U364" i="3"/>
  <c r="R357" i="3"/>
  <c r="P364" i="3"/>
  <c r="S364" i="3"/>
  <c r="R364" i="3"/>
  <c r="U357" i="3"/>
  <c r="O357" i="3"/>
  <c r="T364" i="3"/>
  <c r="P357" i="3"/>
  <c r="Q357" i="3"/>
  <c r="O364" i="3"/>
  <c r="S357" i="3"/>
  <c r="S363" i="3"/>
  <c r="O356" i="3"/>
  <c r="Q364" i="3"/>
  <c r="T357" i="3"/>
  <c r="T363" i="3"/>
  <c r="P356" i="3"/>
  <c r="U363" i="3"/>
  <c r="Q356" i="3"/>
  <c r="P363" i="3"/>
  <c r="R363" i="3"/>
  <c r="U356" i="3"/>
  <c r="U359" i="3"/>
  <c r="S362" i="3"/>
  <c r="U358" i="3"/>
  <c r="O363" i="3"/>
  <c r="S356" i="3"/>
  <c r="T362" i="3"/>
  <c r="T358" i="3"/>
  <c r="Q363" i="3"/>
  <c r="R356" i="3"/>
  <c r="O359" i="3"/>
  <c r="U362" i="3"/>
  <c r="O358" i="3"/>
  <c r="P359" i="3"/>
  <c r="O362" i="3"/>
  <c r="P358" i="3"/>
  <c r="Q359" i="3"/>
  <c r="P362" i="3"/>
  <c r="R359" i="3"/>
  <c r="Q358" i="3"/>
  <c r="R362" i="3"/>
  <c r="Q362" i="3"/>
  <c r="S358" i="3"/>
  <c r="Q190" i="3"/>
  <c r="S183" i="3"/>
  <c r="T184" i="3"/>
  <c r="U185" i="3"/>
  <c r="O187" i="3"/>
  <c r="P188" i="3"/>
  <c r="Q189" i="3"/>
  <c r="T185" i="3"/>
  <c r="P189" i="3"/>
  <c r="R190" i="3"/>
  <c r="T183" i="3"/>
  <c r="U184" i="3"/>
  <c r="O186" i="3"/>
  <c r="P187" i="3"/>
  <c r="Q188" i="3"/>
  <c r="R189" i="3"/>
  <c r="S184" i="3"/>
  <c r="O188" i="3"/>
  <c r="S190" i="3"/>
  <c r="U183" i="3"/>
  <c r="O185" i="3"/>
  <c r="P186" i="3"/>
  <c r="Q187" i="3"/>
  <c r="R188" i="3"/>
  <c r="S189" i="3"/>
  <c r="R183" i="3"/>
  <c r="T190" i="3"/>
  <c r="O184" i="3"/>
  <c r="P185" i="3"/>
  <c r="Q186" i="3"/>
  <c r="R187" i="3"/>
  <c r="S188" i="3"/>
  <c r="T189" i="3"/>
  <c r="P190" i="3"/>
  <c r="U186" i="3"/>
  <c r="U190" i="3"/>
  <c r="O183" i="3"/>
  <c r="P184" i="3"/>
  <c r="Q185" i="3"/>
  <c r="R186" i="3"/>
  <c r="S187" i="3"/>
  <c r="T188" i="3"/>
  <c r="U189" i="3"/>
  <c r="P183" i="3"/>
  <c r="Q184" i="3"/>
  <c r="R185" i="3"/>
  <c r="S186" i="3"/>
  <c r="T187" i="3"/>
  <c r="U188" i="3"/>
  <c r="O190" i="3"/>
  <c r="Q183" i="3"/>
  <c r="R184" i="3"/>
  <c r="S185" i="3"/>
  <c r="T186" i="3"/>
  <c r="U187" i="3"/>
  <c r="O189" i="3"/>
  <c r="T204" i="3"/>
  <c r="U204" i="3"/>
  <c r="Q204" i="3"/>
  <c r="S204" i="3"/>
  <c r="O204" i="3"/>
  <c r="R204" i="3"/>
  <c r="P204" i="3"/>
  <c r="T205" i="3"/>
  <c r="R206" i="3"/>
  <c r="U205" i="3"/>
  <c r="S206" i="3"/>
  <c r="T206" i="3"/>
  <c r="U206" i="3"/>
  <c r="R205" i="3"/>
  <c r="P206" i="3"/>
  <c r="S205" i="3"/>
  <c r="Q206" i="3"/>
  <c r="O205" i="3"/>
  <c r="O206" i="3"/>
  <c r="Q205" i="3"/>
  <c r="P205" i="3"/>
  <c r="T203" i="3"/>
  <c r="R207" i="3"/>
  <c r="U203" i="3"/>
  <c r="S207" i="3"/>
  <c r="T207" i="3"/>
  <c r="U207" i="3"/>
  <c r="O203" i="3"/>
  <c r="P203" i="3"/>
  <c r="Q203" i="3"/>
  <c r="O207" i="3"/>
  <c r="R203" i="3"/>
  <c r="P207" i="3"/>
  <c r="S203" i="3"/>
  <c r="Q207" i="3"/>
  <c r="T197" i="3"/>
  <c r="R198" i="3"/>
  <c r="U197" i="3"/>
  <c r="S198" i="3"/>
  <c r="T198" i="3"/>
  <c r="U198" i="3"/>
  <c r="Q197" i="3"/>
  <c r="O198" i="3"/>
  <c r="R197" i="3"/>
  <c r="P198" i="3"/>
  <c r="S197" i="3"/>
  <c r="Q198" i="3"/>
  <c r="O197" i="3"/>
  <c r="P197" i="3"/>
  <c r="T199" i="3"/>
  <c r="U199" i="3"/>
  <c r="R199" i="3"/>
  <c r="S199" i="3"/>
  <c r="O199" i="3"/>
  <c r="Q199" i="3"/>
  <c r="P199" i="3"/>
  <c r="O200" i="3"/>
  <c r="P200" i="3"/>
  <c r="O201" i="3"/>
  <c r="R201" i="3"/>
  <c r="P201" i="3"/>
  <c r="T200" i="3"/>
  <c r="U200" i="3"/>
  <c r="R200" i="3"/>
  <c r="Q200" i="3"/>
  <c r="S200" i="3"/>
  <c r="T201" i="3"/>
  <c r="U201" i="3"/>
  <c r="Q201" i="3"/>
  <c r="S201" i="3"/>
  <c r="T374" i="3"/>
  <c r="U374" i="3"/>
  <c r="O374" i="3"/>
  <c r="P374" i="3"/>
  <c r="Q374" i="3"/>
  <c r="R374" i="3"/>
  <c r="S374" i="3"/>
  <c r="Q676" i="3"/>
  <c r="U707" i="3"/>
  <c r="U740" i="3"/>
  <c r="S715" i="3"/>
  <c r="T713" i="3"/>
  <c r="Q716" i="3"/>
  <c r="Q742" i="3"/>
  <c r="R739" i="3"/>
  <c r="Q707" i="3"/>
  <c r="T715" i="3"/>
  <c r="P739" i="3"/>
  <c r="P708" i="3"/>
  <c r="R701" i="3"/>
  <c r="P741" i="3"/>
  <c r="Q739" i="3"/>
  <c r="U708" i="3"/>
  <c r="U710" i="3"/>
  <c r="U742" i="3"/>
  <c r="U712" i="3"/>
  <c r="T739" i="3"/>
  <c r="P738" i="3"/>
  <c r="S705" i="3"/>
  <c r="R707" i="3"/>
  <c r="R716" i="3"/>
  <c r="S710" i="3"/>
  <c r="P715" i="3"/>
  <c r="R702" i="3"/>
  <c r="U711" i="3"/>
  <c r="T704" i="3"/>
  <c r="U706" i="3"/>
  <c r="U709" i="3"/>
  <c r="S719" i="3"/>
  <c r="T714" i="3"/>
  <c r="S739" i="3"/>
  <c r="S708" i="3"/>
  <c r="U701" i="3"/>
  <c r="R714" i="3"/>
  <c r="T738" i="3"/>
  <c r="Q715" i="3"/>
  <c r="P716" i="3"/>
  <c r="R709" i="3"/>
  <c r="P707" i="3"/>
  <c r="U715" i="3"/>
  <c r="Q708" i="3"/>
  <c r="U716" i="3"/>
  <c r="P740" i="3"/>
  <c r="Q701" i="3"/>
  <c r="T717" i="3"/>
  <c r="P703" i="3"/>
  <c r="R696" i="3"/>
  <c r="Q704" i="3"/>
  <c r="P736" i="3"/>
  <c r="R713" i="3"/>
  <c r="R706" i="3"/>
  <c r="T707" i="3"/>
  <c r="P714" i="3"/>
  <c r="T716" i="3"/>
  <c r="T740" i="3"/>
  <c r="P713" i="3"/>
  <c r="Q737" i="3"/>
  <c r="U714" i="3"/>
  <c r="S716" i="3"/>
  <c r="R710" i="3"/>
  <c r="Q740" i="3"/>
  <c r="P705" i="3"/>
  <c r="U741" i="3"/>
  <c r="S712" i="3"/>
  <c r="S701" i="3"/>
  <c r="Q709" i="3"/>
  <c r="Q741" i="3"/>
  <c r="Q702" i="3"/>
  <c r="Q703" i="3"/>
  <c r="T711" i="3"/>
  <c r="R704" i="3"/>
  <c r="Q712" i="3"/>
  <c r="Q736" i="3"/>
  <c r="U713" i="3"/>
  <c r="P729" i="3"/>
  <c r="T706" i="3"/>
  <c r="Q714" i="3"/>
  <c r="P730" i="3"/>
  <c r="S738" i="3"/>
  <c r="P717" i="3"/>
  <c r="P718" i="3"/>
  <c r="R736" i="3"/>
  <c r="P709" i="3"/>
  <c r="P710" i="3"/>
  <c r="P742" i="3"/>
  <c r="U703" i="3"/>
  <c r="S711" i="3"/>
  <c r="S704" i="3"/>
  <c r="P712" i="3"/>
  <c r="S736" i="3"/>
  <c r="S713" i="3"/>
  <c r="S737" i="3"/>
  <c r="S706" i="3"/>
  <c r="R738" i="3"/>
  <c r="T705" i="3"/>
  <c r="U737" i="3"/>
  <c r="U739" i="3"/>
  <c r="P701" i="3"/>
  <c r="U717" i="3"/>
  <c r="P702" i="3"/>
  <c r="T710" i="3"/>
  <c r="S742" i="3"/>
  <c r="S703" i="3"/>
  <c r="S696" i="3"/>
  <c r="P704" i="3"/>
  <c r="U705" i="3"/>
  <c r="Q713" i="3"/>
  <c r="R737" i="3"/>
  <c r="Q706" i="3"/>
  <c r="P723" i="3"/>
  <c r="S740" i="3"/>
  <c r="S717" i="3"/>
  <c r="R742" i="3"/>
  <c r="R711" i="3"/>
  <c r="Q696" i="3"/>
  <c r="U704" i="3"/>
  <c r="T741" i="3"/>
  <c r="R715" i="3"/>
  <c r="S741" i="3"/>
  <c r="P711" i="3"/>
  <c r="P696" i="3"/>
  <c r="T712" i="3"/>
  <c r="U736" i="3"/>
  <c r="R705" i="3"/>
  <c r="P737" i="3"/>
  <c r="U738" i="3"/>
  <c r="R740" i="3"/>
  <c r="R703" i="3"/>
  <c r="T703" i="3"/>
  <c r="S707" i="3"/>
  <c r="T709" i="3"/>
  <c r="U702" i="3"/>
  <c r="T737" i="3"/>
  <c r="T742" i="3"/>
  <c r="R717" i="3"/>
  <c r="P725" i="3"/>
  <c r="T702" i="3"/>
  <c r="T701" i="3"/>
  <c r="S709" i="3"/>
  <c r="Q717" i="3"/>
  <c r="R741" i="3"/>
  <c r="S702" i="3"/>
  <c r="Q710" i="3"/>
  <c r="Q711" i="3"/>
  <c r="U696" i="3"/>
  <c r="R712" i="3"/>
  <c r="T736" i="3"/>
  <c r="Q705" i="3"/>
  <c r="P706" i="3"/>
  <c r="S714" i="3"/>
  <c r="Q738" i="3"/>
  <c r="T708" i="3"/>
  <c r="O706" i="3"/>
  <c r="O695" i="3"/>
  <c r="O716" i="3"/>
  <c r="O727" i="3"/>
  <c r="O704" i="3"/>
  <c r="O697" i="3"/>
  <c r="O701" i="3"/>
  <c r="O712" i="3"/>
  <c r="R708" i="3"/>
  <c r="O698" i="3"/>
  <c r="O709" i="3"/>
  <c r="O714" i="3"/>
  <c r="O713" i="3"/>
  <c r="O699" i="3"/>
  <c r="O717" i="3"/>
  <c r="O703" i="3"/>
  <c r="O696" i="3"/>
  <c r="O700" i="3"/>
  <c r="O732" i="3"/>
  <c r="O711" i="3"/>
  <c r="O705" i="3"/>
  <c r="T728" i="3"/>
  <c r="O707" i="3"/>
  <c r="O741" i="3"/>
  <c r="O693" i="3"/>
  <c r="O715" i="3"/>
  <c r="O702" i="3"/>
  <c r="O694" i="3"/>
  <c r="O708" i="3"/>
  <c r="O710" i="3"/>
  <c r="O740" i="3"/>
  <c r="O736" i="3"/>
  <c r="O742" i="3"/>
  <c r="O737" i="3"/>
  <c r="O738" i="3"/>
  <c r="O739" i="3"/>
  <c r="O734" i="3"/>
  <c r="T735" i="3"/>
  <c r="T723" i="3"/>
  <c r="Q726" i="3"/>
  <c r="S718" i="3"/>
  <c r="U723" i="3"/>
  <c r="T732" i="3"/>
  <c r="R722" i="3"/>
  <c r="R720" i="3"/>
  <c r="O724" i="3"/>
  <c r="U734" i="3"/>
  <c r="U719" i="3"/>
  <c r="S729" i="3"/>
  <c r="R728" i="3"/>
  <c r="O726" i="3"/>
  <c r="O719" i="3"/>
  <c r="U729" i="3"/>
  <c r="T731" i="3"/>
  <c r="P727" i="3"/>
  <c r="O722" i="3"/>
  <c r="T724" i="3"/>
  <c r="S733" i="3"/>
  <c r="Q720" i="3"/>
  <c r="O729" i="3"/>
  <c r="P722" i="3"/>
  <c r="U726" i="3"/>
  <c r="T720" i="3"/>
  <c r="Q731" i="3"/>
  <c r="T734" i="3"/>
  <c r="O718" i="3"/>
  <c r="U728" i="3"/>
  <c r="U721" i="3"/>
  <c r="T730" i="3"/>
  <c r="R719" i="3"/>
  <c r="U730" i="3"/>
  <c r="R727" i="3"/>
  <c r="S725" i="3"/>
  <c r="R734" i="3"/>
  <c r="T725" i="3"/>
  <c r="S735" i="3"/>
  <c r="O723" i="3"/>
  <c r="U718" i="3"/>
  <c r="T727" i="3"/>
  <c r="S721" i="3"/>
  <c r="O733" i="3"/>
  <c r="U720" i="3"/>
  <c r="T729" i="3"/>
  <c r="O728" i="3"/>
  <c r="T722" i="3"/>
  <c r="S731" i="3"/>
  <c r="U724" i="3"/>
  <c r="S732" i="3"/>
  <c r="U732" i="3"/>
  <c r="R726" i="3"/>
  <c r="Q735" i="3"/>
  <c r="Q729" i="3"/>
  <c r="R730" i="3"/>
  <c r="U725" i="3"/>
  <c r="T719" i="3"/>
  <c r="S728" i="3"/>
  <c r="Q723" i="3"/>
  <c r="U735" i="3"/>
  <c r="T721" i="3"/>
  <c r="S730" i="3"/>
  <c r="S723" i="3"/>
  <c r="R732" i="3"/>
  <c r="Q728" i="3"/>
  <c r="R733" i="3"/>
  <c r="U733" i="3"/>
  <c r="R718" i="3"/>
  <c r="Q727" i="3"/>
  <c r="T726" i="3"/>
  <c r="S720" i="3"/>
  <c r="R729" i="3"/>
  <c r="P724" i="3"/>
  <c r="S722" i="3"/>
  <c r="R731" i="3"/>
  <c r="P721" i="3"/>
  <c r="R724" i="3"/>
  <c r="Q733" i="3"/>
  <c r="Q718" i="3"/>
  <c r="T733" i="3"/>
  <c r="P719" i="3"/>
  <c r="Q734" i="3"/>
  <c r="Q719" i="3"/>
  <c r="P728" i="3"/>
  <c r="O721" i="3"/>
  <c r="P732" i="3"/>
  <c r="O731" i="3"/>
  <c r="R721" i="3"/>
  <c r="Q730" i="3"/>
  <c r="O725" i="3"/>
  <c r="R723" i="3"/>
  <c r="Q732" i="3"/>
  <c r="S726" i="3"/>
  <c r="Q725" i="3"/>
  <c r="P734" i="3"/>
  <c r="O720" i="3"/>
  <c r="S734" i="3"/>
  <c r="S724" i="3"/>
  <c r="P735" i="3"/>
  <c r="P720" i="3"/>
  <c r="Q721" i="3"/>
  <c r="T718" i="3"/>
  <c r="Q722" i="3"/>
  <c r="P731" i="3"/>
  <c r="U727" i="3"/>
  <c r="Q724" i="3"/>
  <c r="P733" i="3"/>
  <c r="O730" i="3"/>
  <c r="P726" i="3"/>
  <c r="O735" i="3"/>
  <c r="U722" i="3"/>
  <c r="R735" i="3"/>
  <c r="R725" i="3"/>
  <c r="U731" i="3"/>
  <c r="S727" i="3"/>
  <c r="T697" i="3"/>
  <c r="T696" i="3"/>
  <c r="U697" i="3"/>
  <c r="P699" i="3"/>
  <c r="S695" i="3"/>
  <c r="Q700" i="3"/>
  <c r="Q693" i="3"/>
  <c r="T693" i="3"/>
  <c r="R700" i="3"/>
  <c r="U693" i="3"/>
  <c r="S700" i="3"/>
  <c r="U700" i="3"/>
  <c r="P693" i="3"/>
  <c r="Q694" i="3"/>
  <c r="R695" i="3"/>
  <c r="S697" i="3"/>
  <c r="U699" i="3"/>
  <c r="P697" i="3"/>
  <c r="P695" i="3"/>
  <c r="P694" i="3"/>
  <c r="P700" i="3"/>
  <c r="U698" i="3"/>
  <c r="Q698" i="3"/>
  <c r="Q697" i="3"/>
  <c r="Q695" i="3"/>
  <c r="S693" i="3"/>
  <c r="U694" i="3"/>
  <c r="R699" i="3"/>
  <c r="R698" i="3"/>
  <c r="R697" i="3"/>
  <c r="T694" i="3"/>
  <c r="S699" i="3"/>
  <c r="S698" i="3"/>
  <c r="R693" i="3"/>
  <c r="S694" i="3"/>
  <c r="U695" i="3"/>
  <c r="P698" i="3"/>
  <c r="T700" i="3"/>
  <c r="T699" i="3"/>
  <c r="T695" i="3"/>
  <c r="Q699" i="3"/>
  <c r="T698" i="3"/>
  <c r="R694" i="3"/>
  <c r="O215" i="3"/>
  <c r="O214" i="3"/>
  <c r="O216" i="3"/>
  <c r="O217" i="3"/>
  <c r="S268" i="3"/>
  <c r="T268" i="3"/>
  <c r="R268" i="3"/>
  <c r="Q268" i="3"/>
  <c r="P268" i="3"/>
  <c r="O268" i="3"/>
  <c r="U268" i="3"/>
  <c r="U216" i="3"/>
  <c r="T216" i="3"/>
  <c r="S216" i="3"/>
  <c r="R216" i="3"/>
  <c r="Q216" i="3"/>
  <c r="P216" i="3"/>
  <c r="U217" i="3"/>
  <c r="T217" i="3"/>
  <c r="S217" i="3"/>
  <c r="R217" i="3"/>
  <c r="Q217" i="3"/>
  <c r="P217" i="3"/>
  <c r="U214" i="3"/>
  <c r="T214" i="3"/>
  <c r="S214" i="3"/>
  <c r="R214" i="3"/>
  <c r="Q214" i="3"/>
  <c r="P214" i="3"/>
  <c r="O7" i="3"/>
  <c r="Q108" i="3"/>
  <c r="R108" i="3"/>
  <c r="T108" i="3"/>
  <c r="U108" i="3"/>
  <c r="S108" i="3"/>
  <c r="P108" i="3"/>
  <c r="O108" i="3"/>
  <c r="T9" i="3"/>
  <c r="S17" i="3"/>
  <c r="T827" i="3"/>
  <c r="P40" i="3"/>
  <c r="O48" i="3"/>
  <c r="S9" i="3"/>
  <c r="R17" i="3"/>
  <c r="O40" i="3"/>
  <c r="U55" i="3"/>
  <c r="T61" i="3"/>
  <c r="R80" i="3"/>
  <c r="P93" i="3"/>
  <c r="O101" i="3"/>
  <c r="U117" i="3"/>
  <c r="T124" i="3"/>
  <c r="R136" i="3"/>
  <c r="S144" i="3"/>
  <c r="Q152" i="3"/>
  <c r="P160" i="3"/>
  <c r="O167" i="3"/>
  <c r="Q219" i="3"/>
  <c r="P221" i="3"/>
  <c r="U231" i="3"/>
  <c r="T239" i="3"/>
  <c r="R247" i="3"/>
  <c r="S255" i="3"/>
  <c r="Q263" i="3"/>
  <c r="P272" i="3"/>
  <c r="P280" i="3"/>
  <c r="U296" i="3"/>
  <c r="T304" i="3"/>
  <c r="R312" i="3"/>
  <c r="S320" i="3"/>
  <c r="Q328" i="3"/>
  <c r="O336" i="3"/>
  <c r="O344" i="3"/>
  <c r="S369" i="3"/>
  <c r="R373" i="3"/>
  <c r="R387" i="3"/>
  <c r="O395" i="3"/>
  <c r="O403" i="3"/>
  <c r="U419" i="3"/>
  <c r="T427" i="3"/>
  <c r="S435" i="3"/>
  <c r="R443" i="3"/>
  <c r="P451" i="3"/>
  <c r="O459" i="3"/>
  <c r="P467" i="3"/>
  <c r="U483" i="3"/>
  <c r="T491" i="3"/>
  <c r="S499" i="3"/>
  <c r="R507" i="3"/>
  <c r="O515" i="3"/>
  <c r="O523" i="3"/>
  <c r="P531" i="3"/>
  <c r="U549" i="3"/>
  <c r="T557" i="3"/>
  <c r="S565" i="3"/>
  <c r="R573" i="3"/>
  <c r="Q581" i="3"/>
  <c r="P589" i="3"/>
  <c r="P597" i="3"/>
  <c r="U613" i="3"/>
  <c r="T621" i="3"/>
  <c r="S629" i="3"/>
  <c r="R637" i="3"/>
  <c r="Q645" i="3"/>
  <c r="P653" i="3"/>
  <c r="P661" i="3"/>
  <c r="T677" i="3"/>
  <c r="S685" i="3"/>
  <c r="R745" i="3"/>
  <c r="R753" i="3"/>
  <c r="R761" i="3"/>
  <c r="R769" i="3"/>
  <c r="R777" i="3"/>
  <c r="R785" i="3"/>
  <c r="R793" i="3"/>
  <c r="R801" i="3"/>
  <c r="R809" i="3"/>
  <c r="R817" i="3"/>
  <c r="R825" i="3"/>
  <c r="R833" i="3"/>
  <c r="R841" i="3"/>
  <c r="R849" i="3"/>
  <c r="R857" i="3"/>
  <c r="R865" i="3"/>
  <c r="R873" i="3"/>
  <c r="T18" i="3"/>
  <c r="S33" i="3"/>
  <c r="S41" i="3"/>
  <c r="P50" i="3"/>
  <c r="U72" i="3"/>
  <c r="T81" i="3"/>
  <c r="R86" i="3"/>
  <c r="S94" i="3"/>
  <c r="Q102" i="3"/>
  <c r="P110" i="3"/>
  <c r="U137" i="3"/>
  <c r="T145" i="3"/>
  <c r="R153" i="3"/>
  <c r="Q168" i="3"/>
  <c r="S222" i="3"/>
  <c r="O232" i="3"/>
  <c r="T256" i="3"/>
  <c r="S264" i="3"/>
  <c r="R273" i="3"/>
  <c r="Q281" i="3"/>
  <c r="P289" i="3"/>
  <c r="O297" i="3"/>
  <c r="U313" i="3"/>
  <c r="T321" i="3"/>
  <c r="S329" i="3"/>
  <c r="R337" i="3"/>
  <c r="P345" i="3"/>
  <c r="P353" i="3"/>
  <c r="U376" i="3"/>
  <c r="T380" i="3"/>
  <c r="S388" i="3"/>
  <c r="R396" i="3"/>
  <c r="Q404" i="3"/>
  <c r="P412" i="3"/>
  <c r="O420" i="3"/>
  <c r="U428" i="3"/>
  <c r="U436" i="3"/>
  <c r="T444" i="3"/>
  <c r="S452" i="3"/>
  <c r="R460" i="3"/>
  <c r="Q468" i="3"/>
  <c r="P476" i="3"/>
  <c r="O484" i="3"/>
  <c r="U500" i="3"/>
  <c r="T508" i="3"/>
  <c r="S516" i="3"/>
  <c r="R524" i="3"/>
  <c r="Q532" i="3"/>
  <c r="P542" i="3"/>
  <c r="O550" i="3"/>
  <c r="U566" i="3"/>
  <c r="T574" i="3"/>
  <c r="S582" i="3"/>
  <c r="R590" i="3"/>
  <c r="Q598" i="3"/>
  <c r="P606" i="3"/>
  <c r="O614" i="3"/>
  <c r="U630" i="3"/>
  <c r="T638" i="3"/>
  <c r="S646" i="3"/>
  <c r="R654" i="3"/>
  <c r="Q662" i="3"/>
  <c r="P670" i="3"/>
  <c r="U686" i="3"/>
  <c r="S746" i="3"/>
  <c r="S754" i="3"/>
  <c r="T762" i="3"/>
  <c r="T770" i="3"/>
  <c r="S778" i="3"/>
  <c r="S786" i="3"/>
  <c r="T794" i="3"/>
  <c r="T802" i="3"/>
  <c r="S810" i="3"/>
  <c r="S818" i="3"/>
  <c r="T826" i="3"/>
  <c r="T834" i="3"/>
  <c r="S842" i="3"/>
  <c r="S850" i="3"/>
  <c r="T858" i="3"/>
  <c r="T866" i="3"/>
  <c r="S874" i="3"/>
  <c r="O11" i="3"/>
  <c r="U26" i="3"/>
  <c r="T42" i="3"/>
  <c r="S49" i="3"/>
  <c r="R56" i="3"/>
  <c r="Q73" i="3"/>
  <c r="P82" i="3"/>
  <c r="O87" i="3"/>
  <c r="O95" i="3"/>
  <c r="U103" i="3"/>
  <c r="T111" i="3"/>
  <c r="T125" i="3"/>
  <c r="R138" i="3"/>
  <c r="T169" i="3"/>
  <c r="R178" i="3"/>
  <c r="T210" i="3"/>
  <c r="U223" i="3"/>
  <c r="O249" i="3"/>
  <c r="T282" i="3"/>
  <c r="O338" i="3"/>
  <c r="R389" i="3"/>
  <c r="U405" i="3"/>
  <c r="Q445" i="3"/>
  <c r="S461" i="3"/>
  <c r="T477" i="3"/>
  <c r="O533" i="3"/>
  <c r="R551" i="3"/>
  <c r="Q615" i="3"/>
  <c r="R747" i="3"/>
  <c r="T819" i="3"/>
  <c r="U61" i="3"/>
  <c r="S80" i="3"/>
  <c r="Q93" i="3"/>
  <c r="P101" i="3"/>
  <c r="O109" i="3"/>
  <c r="U124" i="3"/>
  <c r="T136" i="3"/>
  <c r="R144" i="3"/>
  <c r="S152" i="3"/>
  <c r="Q160" i="3"/>
  <c r="P167" i="3"/>
  <c r="S219" i="3"/>
  <c r="Q221" i="3"/>
  <c r="U239" i="3"/>
  <c r="T247" i="3"/>
  <c r="R255" i="3"/>
  <c r="S263" i="3"/>
  <c r="Q272" i="3"/>
  <c r="O280" i="3"/>
  <c r="P288" i="3"/>
  <c r="U304" i="3"/>
  <c r="T312" i="3"/>
  <c r="R320" i="3"/>
  <c r="S328" i="3"/>
  <c r="Q336" i="3"/>
  <c r="P344" i="3"/>
  <c r="P352" i="3"/>
  <c r="T369" i="3"/>
  <c r="S373" i="3"/>
  <c r="Q387" i="3"/>
  <c r="R395" i="3"/>
  <c r="P403" i="3"/>
  <c r="P411" i="3"/>
  <c r="U427" i="3"/>
  <c r="T435" i="3"/>
  <c r="S443" i="3"/>
  <c r="R451" i="3"/>
  <c r="Q459" i="3"/>
  <c r="O467" i="3"/>
  <c r="Q475" i="3"/>
  <c r="U491" i="3"/>
  <c r="T499" i="3"/>
  <c r="S507" i="3"/>
  <c r="R515" i="3"/>
  <c r="Q523" i="3"/>
  <c r="O531" i="3"/>
  <c r="P541" i="3"/>
  <c r="U557" i="3"/>
  <c r="T565" i="3"/>
  <c r="S573" i="3"/>
  <c r="R581" i="3"/>
  <c r="Q589" i="3"/>
  <c r="O597" i="3"/>
  <c r="O605" i="3"/>
  <c r="U621" i="3"/>
  <c r="T629" i="3"/>
  <c r="S637" i="3"/>
  <c r="R645" i="3"/>
  <c r="Q653" i="3"/>
  <c r="O661" i="3"/>
  <c r="O669" i="3"/>
  <c r="U677" i="3"/>
  <c r="T685" i="3"/>
  <c r="S745" i="3"/>
  <c r="S753" i="3"/>
  <c r="S761" i="3"/>
  <c r="S769" i="3"/>
  <c r="S777" i="3"/>
  <c r="S785" i="3"/>
  <c r="S793" i="3"/>
  <c r="S801" i="3"/>
  <c r="S809" i="3"/>
  <c r="S817" i="3"/>
  <c r="S825" i="3"/>
  <c r="S833" i="3"/>
  <c r="S841" i="3"/>
  <c r="S849" i="3"/>
  <c r="S857" i="3"/>
  <c r="S865" i="3"/>
  <c r="S873" i="3"/>
  <c r="U18" i="3"/>
  <c r="R33" i="3"/>
  <c r="Q41" i="3"/>
  <c r="Q50" i="3"/>
  <c r="U81" i="3"/>
  <c r="T86" i="3"/>
  <c r="R94" i="3"/>
  <c r="S102" i="3"/>
  <c r="Q110" i="3"/>
  <c r="O126" i="3"/>
  <c r="U145" i="3"/>
  <c r="T153" i="3"/>
  <c r="S168" i="3"/>
  <c r="R222" i="3"/>
  <c r="R232" i="3"/>
  <c r="O240" i="3"/>
  <c r="U256" i="3"/>
  <c r="T264" i="3"/>
  <c r="S273" i="3"/>
  <c r="P281" i="3"/>
  <c r="R289" i="3"/>
  <c r="P297" i="3"/>
  <c r="O305" i="3"/>
  <c r="U321" i="3"/>
  <c r="T329" i="3"/>
  <c r="S337" i="3"/>
  <c r="R345" i="3"/>
  <c r="Q353" i="3"/>
  <c r="U380" i="3"/>
  <c r="T388" i="3"/>
  <c r="S396" i="3"/>
  <c r="R404" i="3"/>
  <c r="Q412" i="3"/>
  <c r="P420" i="3"/>
  <c r="O428" i="3"/>
  <c r="U444" i="3"/>
  <c r="T452" i="3"/>
  <c r="S460" i="3"/>
  <c r="R468" i="3"/>
  <c r="Q476" i="3"/>
  <c r="P484" i="3"/>
  <c r="O492" i="3"/>
  <c r="U508" i="3"/>
  <c r="S524" i="3"/>
  <c r="R532" i="3"/>
  <c r="Q542" i="3"/>
  <c r="P550" i="3"/>
  <c r="O558" i="3"/>
  <c r="U574" i="3"/>
  <c r="T582" i="3"/>
  <c r="S590" i="3"/>
  <c r="R598" i="3"/>
  <c r="Q606" i="3"/>
  <c r="P614" i="3"/>
  <c r="O622" i="3"/>
  <c r="U638" i="3"/>
  <c r="T646" i="3"/>
  <c r="S654" i="3"/>
  <c r="R662" i="3"/>
  <c r="Q670" i="3"/>
  <c r="O678" i="3"/>
  <c r="U746" i="3"/>
  <c r="U754" i="3"/>
  <c r="U762" i="3"/>
  <c r="U770" i="3"/>
  <c r="U778" i="3"/>
  <c r="U786" i="3"/>
  <c r="U794" i="3"/>
  <c r="U802" i="3"/>
  <c r="U810" i="3"/>
  <c r="U818" i="3"/>
  <c r="U826" i="3"/>
  <c r="U834" i="3"/>
  <c r="U842" i="3"/>
  <c r="U850" i="3"/>
  <c r="U858" i="3"/>
  <c r="U866" i="3"/>
  <c r="U874" i="3"/>
  <c r="P11" i="3"/>
  <c r="O19" i="3"/>
  <c r="U34" i="3"/>
  <c r="T49" i="3"/>
  <c r="S56" i="3"/>
  <c r="R73" i="3"/>
  <c r="Q82" i="3"/>
  <c r="P87" i="3"/>
  <c r="P95" i="3"/>
  <c r="O103" i="3"/>
  <c r="U111" i="3"/>
  <c r="T138" i="3"/>
  <c r="U210" i="3"/>
  <c r="T233" i="3"/>
  <c r="R249" i="3"/>
  <c r="P265" i="3"/>
  <c r="U298" i="3"/>
  <c r="P322" i="3"/>
  <c r="S338" i="3"/>
  <c r="P370" i="3"/>
  <c r="T389" i="3"/>
  <c r="Q429" i="3"/>
  <c r="U445" i="3"/>
  <c r="P517" i="3"/>
  <c r="U533" i="3"/>
  <c r="Q575" i="3"/>
  <c r="Q687" i="3"/>
  <c r="S787" i="3"/>
  <c r="U859" i="3"/>
  <c r="U9" i="3"/>
  <c r="T17" i="3"/>
  <c r="Q40" i="3"/>
  <c r="P48" i="3"/>
  <c r="O55" i="3"/>
  <c r="T80" i="3"/>
  <c r="R93" i="3"/>
  <c r="Q101" i="3"/>
  <c r="P109" i="3"/>
  <c r="O117" i="3"/>
  <c r="U136" i="3"/>
  <c r="T144" i="3"/>
  <c r="R152" i="3"/>
  <c r="S160" i="3"/>
  <c r="Q167" i="3"/>
  <c r="R219" i="3"/>
  <c r="S221" i="3"/>
  <c r="O231" i="3"/>
  <c r="U247" i="3"/>
  <c r="T255" i="3"/>
  <c r="R263" i="3"/>
  <c r="S272" i="3"/>
  <c r="Q280" i="3"/>
  <c r="O288" i="3"/>
  <c r="O296" i="3"/>
  <c r="U312" i="3"/>
  <c r="T320" i="3"/>
  <c r="R328" i="3"/>
  <c r="S336" i="3"/>
  <c r="Q344" i="3"/>
  <c r="O352" i="3"/>
  <c r="U369" i="3"/>
  <c r="T373" i="3"/>
  <c r="S387" i="3"/>
  <c r="Q395" i="3"/>
  <c r="Q403" i="3"/>
  <c r="Q411" i="3"/>
  <c r="Q419" i="3"/>
  <c r="U435" i="3"/>
  <c r="T443" i="3"/>
  <c r="S451" i="3"/>
  <c r="R459" i="3"/>
  <c r="Q467" i="3"/>
  <c r="O475" i="3"/>
  <c r="Q483" i="3"/>
  <c r="U499" i="3"/>
  <c r="T507" i="3"/>
  <c r="S515" i="3"/>
  <c r="R523" i="3"/>
  <c r="Q531" i="3"/>
  <c r="Q541" i="3"/>
  <c r="O549" i="3"/>
  <c r="U565" i="3"/>
  <c r="T573" i="3"/>
  <c r="S581" i="3"/>
  <c r="R589" i="3"/>
  <c r="Q597" i="3"/>
  <c r="P605" i="3"/>
  <c r="O613" i="3"/>
  <c r="U629" i="3"/>
  <c r="S645" i="3"/>
  <c r="R653" i="3"/>
  <c r="Q661" i="3"/>
  <c r="P669" i="3"/>
  <c r="U685" i="3"/>
  <c r="T745" i="3"/>
  <c r="T753" i="3"/>
  <c r="T761" i="3"/>
  <c r="T769" i="3"/>
  <c r="T777" i="3"/>
  <c r="T785" i="3"/>
  <c r="T793" i="3"/>
  <c r="T801" i="3"/>
  <c r="T809" i="3"/>
  <c r="T817" i="3"/>
  <c r="T825" i="3"/>
  <c r="T833" i="3"/>
  <c r="T841" i="3"/>
  <c r="T849" i="3"/>
  <c r="T857" i="3"/>
  <c r="T865" i="3"/>
  <c r="T873" i="3"/>
  <c r="T33" i="3"/>
  <c r="R41" i="3"/>
  <c r="S50" i="3"/>
  <c r="O72" i="3"/>
  <c r="U86" i="3"/>
  <c r="T94" i="3"/>
  <c r="R102" i="3"/>
  <c r="S110" i="3"/>
  <c r="P126" i="3"/>
  <c r="O137" i="3"/>
  <c r="U153" i="3"/>
  <c r="R168" i="3"/>
  <c r="T222" i="3"/>
  <c r="P232" i="3"/>
  <c r="Q240" i="3"/>
  <c r="U264" i="3"/>
  <c r="T273" i="3"/>
  <c r="S281" i="3"/>
  <c r="Q289" i="3"/>
  <c r="Q297" i="3"/>
  <c r="P305" i="3"/>
  <c r="O313" i="3"/>
  <c r="U329" i="3"/>
  <c r="T337" i="3"/>
  <c r="S345" i="3"/>
  <c r="R353" i="3"/>
  <c r="Q376" i="3"/>
  <c r="U388" i="3"/>
  <c r="T396" i="3"/>
  <c r="S404" i="3"/>
  <c r="R412" i="3"/>
  <c r="Q420" i="3"/>
  <c r="P428" i="3"/>
  <c r="O436" i="3"/>
  <c r="T460" i="3"/>
  <c r="S468" i="3"/>
  <c r="R476" i="3"/>
  <c r="Q484" i="3"/>
  <c r="P492" i="3"/>
  <c r="O500" i="3"/>
  <c r="T516" i="3"/>
  <c r="T524" i="3"/>
  <c r="S532" i="3"/>
  <c r="R542" i="3"/>
  <c r="Q550" i="3"/>
  <c r="P558" i="3"/>
  <c r="O566" i="3"/>
  <c r="S598" i="3"/>
  <c r="R606" i="3"/>
  <c r="Q614" i="3"/>
  <c r="P622" i="3"/>
  <c r="O630" i="3"/>
  <c r="U646" i="3"/>
  <c r="T654" i="3"/>
  <c r="T662" i="3"/>
  <c r="R670" i="3"/>
  <c r="P678" i="3"/>
  <c r="O686" i="3"/>
  <c r="Q11" i="3"/>
  <c r="P19" i="3"/>
  <c r="O26" i="3"/>
  <c r="O34" i="3"/>
  <c r="U42" i="3"/>
  <c r="S73" i="3"/>
  <c r="R82" i="3"/>
  <c r="Q87" i="3"/>
  <c r="Q95" i="3"/>
  <c r="P103" i="3"/>
  <c r="O111" i="3"/>
  <c r="U125" i="3"/>
  <c r="U169" i="3"/>
  <c r="T178" i="3"/>
  <c r="O223" i="3"/>
  <c r="U233" i="3"/>
  <c r="T249" i="3"/>
  <c r="U265" i="3"/>
  <c r="R306" i="3"/>
  <c r="T322" i="3"/>
  <c r="S370" i="3"/>
  <c r="P501" i="3"/>
  <c r="T517" i="3"/>
  <c r="Q559" i="3"/>
  <c r="U575" i="3"/>
  <c r="R599" i="3"/>
  <c r="P623" i="3"/>
  <c r="U647" i="3"/>
  <c r="R755" i="3"/>
  <c r="U868" i="3"/>
  <c r="U860" i="3"/>
  <c r="U852" i="3"/>
  <c r="U844" i="3"/>
  <c r="U836" i="3"/>
  <c r="U828" i="3"/>
  <c r="U820" i="3"/>
  <c r="U812" i="3"/>
  <c r="U804" i="3"/>
  <c r="U796" i="3"/>
  <c r="U788" i="3"/>
  <c r="U780" i="3"/>
  <c r="U772" i="3"/>
  <c r="U764" i="3"/>
  <c r="U756" i="3"/>
  <c r="U748" i="3"/>
  <c r="T664" i="3"/>
  <c r="R656" i="3"/>
  <c r="T648" i="3"/>
  <c r="U640" i="3"/>
  <c r="O624" i="3"/>
  <c r="Q608" i="3"/>
  <c r="R600" i="3"/>
  <c r="R592" i="3"/>
  <c r="U584" i="3"/>
  <c r="T576" i="3"/>
  <c r="O560" i="3"/>
  <c r="P552" i="3"/>
  <c r="Q544" i="3"/>
  <c r="R534" i="3"/>
  <c r="R526" i="3"/>
  <c r="U518" i="3"/>
  <c r="T510" i="3"/>
  <c r="O494" i="3"/>
  <c r="P486" i="3"/>
  <c r="Q478" i="3"/>
  <c r="R470" i="3"/>
  <c r="R462" i="3"/>
  <c r="U454" i="3"/>
  <c r="T446" i="3"/>
  <c r="T438" i="3"/>
  <c r="O430" i="3"/>
  <c r="P422" i="3"/>
  <c r="Q414" i="3"/>
  <c r="R406" i="3"/>
  <c r="R398" i="3"/>
  <c r="U390" i="3"/>
  <c r="U382" i="3"/>
  <c r="Q361" i="3"/>
  <c r="P355" i="3"/>
  <c r="R347" i="3"/>
  <c r="R339" i="3"/>
  <c r="T331" i="3"/>
  <c r="U323" i="3"/>
  <c r="O307" i="3"/>
  <c r="P299" i="3"/>
  <c r="P291" i="3"/>
  <c r="R283" i="3"/>
  <c r="R275" i="3"/>
  <c r="T266" i="3"/>
  <c r="U258" i="3"/>
  <c r="O242" i="3"/>
  <c r="P234" i="3"/>
  <c r="Q226" i="3"/>
  <c r="S224" i="3"/>
  <c r="U211" i="3"/>
  <c r="P192" i="3"/>
  <c r="Q179" i="3"/>
  <c r="S170" i="3"/>
  <c r="R162" i="3"/>
  <c r="T155" i="3"/>
  <c r="O127" i="3"/>
  <c r="P120" i="3"/>
  <c r="Q112" i="3"/>
  <c r="R96" i="3"/>
  <c r="U78" i="3"/>
  <c r="O68" i="3"/>
  <c r="P57" i="3"/>
  <c r="Q51" i="3"/>
  <c r="R44" i="3"/>
  <c r="T27" i="3"/>
  <c r="U20" i="3"/>
  <c r="T867" i="3"/>
  <c r="S859" i="3"/>
  <c r="S851" i="3"/>
  <c r="S843" i="3"/>
  <c r="S835" i="3"/>
  <c r="R827" i="3"/>
  <c r="R819" i="3"/>
  <c r="R811" i="3"/>
  <c r="Q803" i="3"/>
  <c r="Q795" i="3"/>
  <c r="Q787" i="3"/>
  <c r="Q779" i="3"/>
  <c r="R771" i="3"/>
  <c r="Q763" i="3"/>
  <c r="Q755" i="3"/>
  <c r="P747" i="3"/>
  <c r="O687" i="3"/>
  <c r="P679" i="3"/>
  <c r="R663" i="3"/>
  <c r="S655" i="3"/>
  <c r="S647" i="3"/>
  <c r="T639" i="3"/>
  <c r="U631" i="3"/>
  <c r="O607" i="3"/>
  <c r="P599" i="3"/>
  <c r="R591" i="3"/>
  <c r="Q583" i="3"/>
  <c r="R575" i="3"/>
  <c r="S567" i="3"/>
  <c r="U559" i="3"/>
  <c r="U551" i="3"/>
  <c r="T543" i="3"/>
  <c r="O517" i="3"/>
  <c r="O509" i="3"/>
  <c r="Q501" i="3"/>
  <c r="P493" i="3"/>
  <c r="R485" i="3"/>
  <c r="S477" i="3"/>
  <c r="U469" i="3"/>
  <c r="T453" i="3"/>
  <c r="P437" i="3"/>
  <c r="R429" i="3"/>
  <c r="P421" i="3"/>
  <c r="P413" i="3"/>
  <c r="Q405" i="3"/>
  <c r="S397" i="3"/>
  <c r="S389" i="3"/>
  <c r="T370" i="3"/>
  <c r="P346" i="3"/>
  <c r="Q338" i="3"/>
  <c r="Q330" i="3"/>
  <c r="R322" i="3"/>
  <c r="S314" i="3"/>
  <c r="T306" i="3"/>
  <c r="U282" i="3"/>
  <c r="O274" i="3"/>
  <c r="O265" i="3"/>
  <c r="P257" i="3"/>
  <c r="Q249" i="3"/>
  <c r="S233" i="3"/>
  <c r="T868" i="3"/>
  <c r="T860" i="3"/>
  <c r="R852" i="3"/>
  <c r="S844" i="3"/>
  <c r="T836" i="3"/>
  <c r="T828" i="3"/>
  <c r="R820" i="3"/>
  <c r="T812" i="3"/>
  <c r="T804" i="3"/>
  <c r="T796" i="3"/>
  <c r="R788" i="3"/>
  <c r="S780" i="3"/>
  <c r="T772" i="3"/>
  <c r="T764" i="3"/>
  <c r="R756" i="3"/>
  <c r="S748" i="3"/>
  <c r="Q664" i="3"/>
  <c r="S656" i="3"/>
  <c r="R648" i="3"/>
  <c r="R640" i="3"/>
  <c r="U632" i="3"/>
  <c r="P608" i="3"/>
  <c r="Q600" i="3"/>
  <c r="S592" i="3"/>
  <c r="R584" i="3"/>
  <c r="U576" i="3"/>
  <c r="T568" i="3"/>
  <c r="O552" i="3"/>
  <c r="P544" i="3"/>
  <c r="Q534" i="3"/>
  <c r="S526" i="3"/>
  <c r="R518" i="3"/>
  <c r="U510" i="3"/>
  <c r="T502" i="3"/>
  <c r="O486" i="3"/>
  <c r="P478" i="3"/>
  <c r="Q470" i="3"/>
  <c r="S462" i="3"/>
  <c r="R454" i="3"/>
  <c r="U446" i="3"/>
  <c r="U438" i="3"/>
  <c r="O422" i="3"/>
  <c r="P414" i="3"/>
  <c r="Q406" i="3"/>
  <c r="S398" i="3"/>
  <c r="R390" i="3"/>
  <c r="T377" i="3"/>
  <c r="O361" i="3"/>
  <c r="Q355" i="3"/>
  <c r="Q347" i="3"/>
  <c r="S339" i="3"/>
  <c r="S331" i="3"/>
  <c r="T323" i="3"/>
  <c r="U315" i="3"/>
  <c r="O299" i="3"/>
  <c r="O291" i="3"/>
  <c r="Q283" i="3"/>
  <c r="S275" i="3"/>
  <c r="R266" i="3"/>
  <c r="T258" i="3"/>
  <c r="U250" i="3"/>
  <c r="O234" i="3"/>
  <c r="P226" i="3"/>
  <c r="R224" i="3"/>
  <c r="T211" i="3"/>
  <c r="O192" i="3"/>
  <c r="P179" i="3"/>
  <c r="Q170" i="3"/>
  <c r="S162" i="3"/>
  <c r="R155" i="3"/>
  <c r="U139" i="3"/>
  <c r="O120" i="3"/>
  <c r="P112" i="3"/>
  <c r="S96" i="3"/>
  <c r="T78" i="3"/>
  <c r="O57" i="3"/>
  <c r="P51" i="3"/>
  <c r="Q44" i="3"/>
  <c r="S27" i="3"/>
  <c r="T20" i="3"/>
  <c r="U12" i="3"/>
  <c r="S867" i="3"/>
  <c r="R859" i="3"/>
  <c r="R851" i="3"/>
  <c r="R843" i="3"/>
  <c r="Q835" i="3"/>
  <c r="Q827" i="3"/>
  <c r="P819" i="3"/>
  <c r="Q811" i="3"/>
  <c r="R803" i="3"/>
  <c r="P795" i="3"/>
  <c r="P787" i="3"/>
  <c r="P779" i="3"/>
  <c r="P771" i="3"/>
  <c r="O763" i="3"/>
  <c r="O755" i="3"/>
  <c r="O747" i="3"/>
  <c r="U687" i="3"/>
  <c r="O679" i="3"/>
  <c r="Q663" i="3"/>
  <c r="Q655" i="3"/>
  <c r="R647" i="3"/>
  <c r="S639" i="3"/>
  <c r="T631" i="3"/>
  <c r="U623" i="3"/>
  <c r="U615" i="3"/>
  <c r="O599" i="3"/>
  <c r="P591" i="3"/>
  <c r="P583" i="3"/>
  <c r="P575" i="3"/>
  <c r="R567" i="3"/>
  <c r="S559" i="3"/>
  <c r="S551" i="3"/>
  <c r="U543" i="3"/>
  <c r="T533" i="3"/>
  <c r="Q509" i="3"/>
  <c r="O501" i="3"/>
  <c r="R493" i="3"/>
  <c r="P485" i="3"/>
  <c r="R477" i="3"/>
  <c r="S469" i="3"/>
  <c r="U461" i="3"/>
  <c r="U453" i="3"/>
  <c r="T445" i="3"/>
  <c r="O429" i="3"/>
  <c r="O421" i="3"/>
  <c r="Q413" i="3"/>
  <c r="R405" i="3"/>
  <c r="Q397" i="3"/>
  <c r="Q389" i="3"/>
  <c r="U370" i="3"/>
  <c r="O346" i="3"/>
  <c r="P338" i="3"/>
  <c r="O330" i="3"/>
  <c r="Q322" i="3"/>
  <c r="R314" i="3"/>
  <c r="S306" i="3"/>
  <c r="S298" i="3"/>
  <c r="T290" i="3"/>
  <c r="U274" i="3"/>
  <c r="O257" i="3"/>
  <c r="P249" i="3"/>
  <c r="Q233" i="3"/>
  <c r="R868" i="3"/>
  <c r="R860" i="3"/>
  <c r="S852" i="3"/>
  <c r="R844" i="3"/>
  <c r="R836" i="3"/>
  <c r="R828" i="3"/>
  <c r="T820" i="3"/>
  <c r="S812" i="3"/>
  <c r="R804" i="3"/>
  <c r="R796" i="3"/>
  <c r="S788" i="3"/>
  <c r="R780" i="3"/>
  <c r="R772" i="3"/>
  <c r="R764" i="3"/>
  <c r="S756" i="3"/>
  <c r="R748" i="3"/>
  <c r="P664" i="3"/>
  <c r="Q656" i="3"/>
  <c r="S648" i="3"/>
  <c r="S640" i="3"/>
  <c r="T632" i="3"/>
  <c r="U624" i="3"/>
  <c r="O608" i="3"/>
  <c r="P600" i="3"/>
  <c r="Q592" i="3"/>
  <c r="S584" i="3"/>
  <c r="R576" i="3"/>
  <c r="U568" i="3"/>
  <c r="T560" i="3"/>
  <c r="O544" i="3"/>
  <c r="P534" i="3"/>
  <c r="Q526" i="3"/>
  <c r="S518" i="3"/>
  <c r="R510" i="3"/>
  <c r="U502" i="3"/>
  <c r="T494" i="3"/>
  <c r="O478" i="3"/>
  <c r="P470" i="3"/>
  <c r="Q462" i="3"/>
  <c r="S454" i="3"/>
  <c r="R446" i="3"/>
  <c r="T430" i="3"/>
  <c r="O414" i="3"/>
  <c r="P406" i="3"/>
  <c r="Q398" i="3"/>
  <c r="S390" i="3"/>
  <c r="R382" i="3"/>
  <c r="U377" i="3"/>
  <c r="O355" i="3"/>
  <c r="P347" i="3"/>
  <c r="Q339" i="3"/>
  <c r="Q331" i="3"/>
  <c r="S323" i="3"/>
  <c r="T315" i="3"/>
  <c r="U307" i="3"/>
  <c r="R291" i="3"/>
  <c r="P283" i="3"/>
  <c r="Q275" i="3"/>
  <c r="S266" i="3"/>
  <c r="S258" i="3"/>
  <c r="T250" i="3"/>
  <c r="U242" i="3"/>
  <c r="O226" i="3"/>
  <c r="Q224" i="3"/>
  <c r="R211" i="3"/>
  <c r="O179" i="3"/>
  <c r="P170" i="3"/>
  <c r="Q162" i="3"/>
  <c r="S155" i="3"/>
  <c r="T139" i="3"/>
  <c r="U127" i="3"/>
  <c r="O112" i="3"/>
  <c r="Q96" i="3"/>
  <c r="R78" i="3"/>
  <c r="U68" i="3"/>
  <c r="O51" i="3"/>
  <c r="P44" i="3"/>
  <c r="R27" i="3"/>
  <c r="S20" i="3"/>
  <c r="T12" i="3"/>
  <c r="R867" i="3"/>
  <c r="P859" i="3"/>
  <c r="P851" i="3"/>
  <c r="Q843" i="3"/>
  <c r="R835" i="3"/>
  <c r="P827" i="3"/>
  <c r="Q819" i="3"/>
  <c r="P811" i="3"/>
  <c r="P803" i="3"/>
  <c r="O795" i="3"/>
  <c r="O787" i="3"/>
  <c r="O779" i="3"/>
  <c r="O771" i="3"/>
  <c r="P663" i="3"/>
  <c r="R655" i="3"/>
  <c r="P647" i="3"/>
  <c r="R639" i="3"/>
  <c r="S631" i="3"/>
  <c r="T623" i="3"/>
  <c r="T615" i="3"/>
  <c r="T607" i="3"/>
  <c r="T599" i="3"/>
  <c r="O591" i="3"/>
  <c r="O583" i="3"/>
  <c r="S868" i="3"/>
  <c r="S860" i="3"/>
  <c r="T852" i="3"/>
  <c r="T844" i="3"/>
  <c r="S836" i="3"/>
  <c r="S828" i="3"/>
  <c r="S820" i="3"/>
  <c r="R812" i="3"/>
  <c r="S804" i="3"/>
  <c r="S796" i="3"/>
  <c r="Q788" i="3"/>
  <c r="T780" i="3"/>
  <c r="S772" i="3"/>
  <c r="S764" i="3"/>
  <c r="Q756" i="3"/>
  <c r="T748" i="3"/>
  <c r="O664" i="3"/>
  <c r="P656" i="3"/>
  <c r="Q648" i="3"/>
  <c r="Q640" i="3"/>
  <c r="S632" i="3"/>
  <c r="T624" i="3"/>
  <c r="O600" i="3"/>
  <c r="P592" i="3"/>
  <c r="Q584" i="3"/>
  <c r="S576" i="3"/>
  <c r="S568" i="3"/>
  <c r="U560" i="3"/>
  <c r="T552" i="3"/>
  <c r="T544" i="3"/>
  <c r="O534" i="3"/>
  <c r="P526" i="3"/>
  <c r="Q518" i="3"/>
  <c r="S510" i="3"/>
  <c r="S502" i="3"/>
  <c r="U494" i="3"/>
  <c r="T486" i="3"/>
  <c r="T478" i="3"/>
  <c r="O470" i="3"/>
  <c r="P462" i="3"/>
  <c r="Q454" i="3"/>
  <c r="S446" i="3"/>
  <c r="S438" i="3"/>
  <c r="U430" i="3"/>
  <c r="T422" i="3"/>
  <c r="O406" i="3"/>
  <c r="P398" i="3"/>
  <c r="P390" i="3"/>
  <c r="S382" i="3"/>
  <c r="S377" i="3"/>
  <c r="T361" i="3"/>
  <c r="O347" i="3"/>
  <c r="P339" i="3"/>
  <c r="R331" i="3"/>
  <c r="Q323" i="3"/>
  <c r="S315" i="3"/>
  <c r="T307" i="3"/>
  <c r="U299" i="3"/>
  <c r="O283" i="3"/>
  <c r="P275" i="3"/>
  <c r="Q266" i="3"/>
  <c r="R258" i="3"/>
  <c r="S250" i="3"/>
  <c r="T242" i="3"/>
  <c r="U234" i="3"/>
  <c r="P224" i="3"/>
  <c r="S211" i="3"/>
  <c r="U192" i="3"/>
  <c r="O170" i="3"/>
  <c r="P162" i="3"/>
  <c r="Q155" i="3"/>
  <c r="R139" i="3"/>
  <c r="T127" i="3"/>
  <c r="U120" i="3"/>
  <c r="P96" i="3"/>
  <c r="S78" i="3"/>
  <c r="T68" i="3"/>
  <c r="U57" i="3"/>
  <c r="O44" i="3"/>
  <c r="Q27" i="3"/>
  <c r="R20" i="3"/>
  <c r="R12" i="3"/>
  <c r="Q867" i="3"/>
  <c r="Q859" i="3"/>
  <c r="Q851" i="3"/>
  <c r="P843" i="3"/>
  <c r="P835" i="3"/>
  <c r="O827" i="3"/>
  <c r="O819" i="3"/>
  <c r="O811" i="3"/>
  <c r="O803" i="3"/>
  <c r="U763" i="3"/>
  <c r="U755" i="3"/>
  <c r="U747" i="3"/>
  <c r="T687" i="3"/>
  <c r="U679" i="3"/>
  <c r="O663" i="3"/>
  <c r="P655" i="3"/>
  <c r="Q647" i="3"/>
  <c r="P639" i="3"/>
  <c r="R631" i="3"/>
  <c r="S623" i="3"/>
  <c r="S615" i="3"/>
  <c r="U607" i="3"/>
  <c r="U599" i="3"/>
  <c r="T591" i="3"/>
  <c r="O575" i="3"/>
  <c r="P567" i="3"/>
  <c r="R559" i="3"/>
  <c r="O551" i="3"/>
  <c r="R543" i="3"/>
  <c r="S533" i="3"/>
  <c r="U517" i="3"/>
  <c r="T509" i="3"/>
  <c r="O493" i="3"/>
  <c r="Q485" i="3"/>
  <c r="O477" i="3"/>
  <c r="Q469" i="3"/>
  <c r="Q461" i="3"/>
  <c r="R453" i="3"/>
  <c r="S445" i="3"/>
  <c r="U437" i="3"/>
  <c r="T429" i="3"/>
  <c r="T421" i="3"/>
  <c r="O405" i="3"/>
  <c r="R397" i="3"/>
  <c r="O389" i="3"/>
  <c r="Q370" i="3"/>
  <c r="T346" i="3"/>
  <c r="U338" i="3"/>
  <c r="O322" i="3"/>
  <c r="O314" i="3"/>
  <c r="Q306" i="3"/>
  <c r="Q298" i="3"/>
  <c r="R290" i="3"/>
  <c r="S282" i="3"/>
  <c r="T274" i="3"/>
  <c r="T265" i="3"/>
  <c r="U257" i="3"/>
  <c r="U249" i="3"/>
  <c r="O233" i="3"/>
  <c r="S223" i="3"/>
  <c r="R210" i="3"/>
  <c r="U178" i="3"/>
  <c r="O169" i="3"/>
  <c r="Q868" i="3"/>
  <c r="Q860" i="3"/>
  <c r="Q852" i="3"/>
  <c r="Q844" i="3"/>
  <c r="Q836" i="3"/>
  <c r="Q828" i="3"/>
  <c r="Q820" i="3"/>
  <c r="Q812" i="3"/>
  <c r="Q804" i="3"/>
  <c r="Q796" i="3"/>
  <c r="P788" i="3"/>
  <c r="Q780" i="3"/>
  <c r="Q772" i="3"/>
  <c r="Q764" i="3"/>
  <c r="T756" i="3"/>
  <c r="Q748" i="3"/>
  <c r="U664" i="3"/>
  <c r="O656" i="3"/>
  <c r="P648" i="3"/>
  <c r="T640" i="3"/>
  <c r="R632" i="3"/>
  <c r="R624" i="3"/>
  <c r="T608" i="3"/>
  <c r="T600" i="3"/>
  <c r="O592" i="3"/>
  <c r="P584" i="3"/>
  <c r="Q576" i="3"/>
  <c r="R568" i="3"/>
  <c r="R560" i="3"/>
  <c r="U552" i="3"/>
  <c r="O526" i="3"/>
  <c r="P518" i="3"/>
  <c r="Q510" i="3"/>
  <c r="R502" i="3"/>
  <c r="R494" i="3"/>
  <c r="U486" i="3"/>
  <c r="U478" i="3"/>
  <c r="T470" i="3"/>
  <c r="O462" i="3"/>
  <c r="P454" i="3"/>
  <c r="Q446" i="3"/>
  <c r="R438" i="3"/>
  <c r="R430" i="3"/>
  <c r="U422" i="3"/>
  <c r="T414" i="3"/>
  <c r="O398" i="3"/>
  <c r="Q390" i="3"/>
  <c r="P382" i="3"/>
  <c r="R377" i="3"/>
  <c r="U361" i="3"/>
  <c r="T355" i="3"/>
  <c r="O339" i="3"/>
  <c r="P331" i="3"/>
  <c r="P323" i="3"/>
  <c r="R315" i="3"/>
  <c r="R307" i="3"/>
  <c r="T299" i="3"/>
  <c r="U291" i="3"/>
  <c r="O275" i="3"/>
  <c r="P266" i="3"/>
  <c r="Q258" i="3"/>
  <c r="R250" i="3"/>
  <c r="R242" i="3"/>
  <c r="T234" i="3"/>
  <c r="U226" i="3"/>
  <c r="O224" i="3"/>
  <c r="Q211" i="3"/>
  <c r="T192" i="3"/>
  <c r="U179" i="3"/>
  <c r="O162" i="3"/>
  <c r="P155" i="3"/>
  <c r="S139" i="3"/>
  <c r="R127" i="3"/>
  <c r="T120" i="3"/>
  <c r="U112" i="3"/>
  <c r="O96" i="3"/>
  <c r="Q78" i="3"/>
  <c r="R68" i="3"/>
  <c r="T57" i="3"/>
  <c r="U51" i="3"/>
  <c r="P27" i="3"/>
  <c r="Q20" i="3"/>
  <c r="S12" i="3"/>
  <c r="P867" i="3"/>
  <c r="O859" i="3"/>
  <c r="O851" i="3"/>
  <c r="O843" i="3"/>
  <c r="O835" i="3"/>
  <c r="U795" i="3"/>
  <c r="U787" i="3"/>
  <c r="U779" i="3"/>
  <c r="U771" i="3"/>
  <c r="T763" i="3"/>
  <c r="T755" i="3"/>
  <c r="T747" i="3"/>
  <c r="S687" i="3"/>
  <c r="T679" i="3"/>
  <c r="U663" i="3"/>
  <c r="O655" i="3"/>
  <c r="O647" i="3"/>
  <c r="Q639" i="3"/>
  <c r="Q631" i="3"/>
  <c r="R623" i="3"/>
  <c r="R615" i="3"/>
  <c r="S607" i="3"/>
  <c r="U591" i="3"/>
  <c r="T583" i="3"/>
  <c r="O567" i="3"/>
  <c r="P559" i="3"/>
  <c r="Q551" i="3"/>
  <c r="Q543" i="3"/>
  <c r="R533" i="3"/>
  <c r="S517" i="3"/>
  <c r="U509" i="3"/>
  <c r="T501" i="3"/>
  <c r="Q477" i="3"/>
  <c r="P469" i="3"/>
  <c r="P461" i="3"/>
  <c r="Q453" i="3"/>
  <c r="R445" i="3"/>
  <c r="S437" i="3"/>
  <c r="U429" i="3"/>
  <c r="U421" i="3"/>
  <c r="T413" i="3"/>
  <c r="O397" i="3"/>
  <c r="P389" i="3"/>
  <c r="R370" i="3"/>
  <c r="U330" i="3"/>
  <c r="P314" i="3"/>
  <c r="P306" i="3"/>
  <c r="P298" i="3"/>
  <c r="Q290" i="3"/>
  <c r="R282" i="3"/>
  <c r="R274" i="3"/>
  <c r="R265" i="3"/>
  <c r="T257" i="3"/>
  <c r="P868" i="3"/>
  <c r="P860" i="3"/>
  <c r="P852" i="3"/>
  <c r="P844" i="3"/>
  <c r="P836" i="3"/>
  <c r="P828" i="3"/>
  <c r="P820" i="3"/>
  <c r="P812" i="3"/>
  <c r="P804" i="3"/>
  <c r="P796" i="3"/>
  <c r="T788" i="3"/>
  <c r="P780" i="3"/>
  <c r="P772" i="3"/>
  <c r="P764" i="3"/>
  <c r="P756" i="3"/>
  <c r="P748" i="3"/>
  <c r="O648" i="3"/>
  <c r="P640" i="3"/>
  <c r="Q632" i="3"/>
  <c r="S624" i="3"/>
  <c r="U608" i="3"/>
  <c r="U600" i="3"/>
  <c r="O584" i="3"/>
  <c r="P576" i="3"/>
  <c r="Q568" i="3"/>
  <c r="S560" i="3"/>
  <c r="R552" i="3"/>
  <c r="U544" i="3"/>
  <c r="T534" i="3"/>
  <c r="O518" i="3"/>
  <c r="P510" i="3"/>
  <c r="Q502" i="3"/>
  <c r="S494" i="3"/>
  <c r="R486" i="3"/>
  <c r="O454" i="3"/>
  <c r="P446" i="3"/>
  <c r="Q438" i="3"/>
  <c r="S430" i="3"/>
  <c r="R422" i="3"/>
  <c r="U414" i="3"/>
  <c r="T406" i="3"/>
  <c r="O390" i="3"/>
  <c r="O382" i="3"/>
  <c r="Q377" i="3"/>
  <c r="R361" i="3"/>
  <c r="U355" i="3"/>
  <c r="U347" i="3"/>
  <c r="O331" i="3"/>
  <c r="R323" i="3"/>
  <c r="Q315" i="3"/>
  <c r="S307" i="3"/>
  <c r="S299" i="3"/>
  <c r="T291" i="3"/>
  <c r="U283" i="3"/>
  <c r="O266" i="3"/>
  <c r="P258" i="3"/>
  <c r="Q250" i="3"/>
  <c r="S242" i="3"/>
  <c r="R234" i="3"/>
  <c r="T226" i="3"/>
  <c r="P211" i="3"/>
  <c r="S192" i="3"/>
  <c r="T179" i="3"/>
  <c r="U170" i="3"/>
  <c r="O155" i="3"/>
  <c r="Q139" i="3"/>
  <c r="S127" i="3"/>
  <c r="R120" i="3"/>
  <c r="T112" i="3"/>
  <c r="P78" i="3"/>
  <c r="S68" i="3"/>
  <c r="S57" i="3"/>
  <c r="T51" i="3"/>
  <c r="U44" i="3"/>
  <c r="O27" i="3"/>
  <c r="P20" i="3"/>
  <c r="Q12" i="3"/>
  <c r="O867" i="3"/>
  <c r="U827" i="3"/>
  <c r="U819" i="3"/>
  <c r="U811" i="3"/>
  <c r="U803" i="3"/>
  <c r="T795" i="3"/>
  <c r="T787" i="3"/>
  <c r="T779" i="3"/>
  <c r="T771" i="3"/>
  <c r="S763" i="3"/>
  <c r="S755" i="3"/>
  <c r="S747" i="3"/>
  <c r="R687" i="3"/>
  <c r="S679" i="3"/>
  <c r="U655" i="3"/>
  <c r="O639" i="3"/>
  <c r="P631" i="3"/>
  <c r="Q623" i="3"/>
  <c r="P615" i="3"/>
  <c r="R607" i="3"/>
  <c r="S599" i="3"/>
  <c r="U583" i="3"/>
  <c r="T575" i="3"/>
  <c r="O559" i="3"/>
  <c r="P551" i="3"/>
  <c r="P543" i="3"/>
  <c r="Q533" i="3"/>
  <c r="R517" i="3"/>
  <c r="S509" i="3"/>
  <c r="U501" i="3"/>
  <c r="T493" i="3"/>
  <c r="T485" i="3"/>
  <c r="O469" i="3"/>
  <c r="O461" i="3"/>
  <c r="P453" i="3"/>
  <c r="P445" i="3"/>
  <c r="R437" i="3"/>
  <c r="S429" i="3"/>
  <c r="S421" i="3"/>
  <c r="U413" i="3"/>
  <c r="T405" i="3"/>
  <c r="O370" i="3"/>
  <c r="S346" i="3"/>
  <c r="T338" i="3"/>
  <c r="T330" i="3"/>
  <c r="U322" i="3"/>
  <c r="U314" i="3"/>
  <c r="O306" i="3"/>
  <c r="O298" i="3"/>
  <c r="P290" i="3"/>
  <c r="P282" i="3"/>
  <c r="S274" i="3"/>
  <c r="S265" i="3"/>
  <c r="O868" i="3"/>
  <c r="O860" i="3"/>
  <c r="O852" i="3"/>
  <c r="O844" i="3"/>
  <c r="O836" i="3"/>
  <c r="O828" i="3"/>
  <c r="O820" i="3"/>
  <c r="O812" i="3"/>
  <c r="O804" i="3"/>
  <c r="O796" i="3"/>
  <c r="O788" i="3"/>
  <c r="O780" i="3"/>
  <c r="O772" i="3"/>
  <c r="O764" i="3"/>
  <c r="O756" i="3"/>
  <c r="O748" i="3"/>
  <c r="S664" i="3"/>
  <c r="U656" i="3"/>
  <c r="O640" i="3"/>
  <c r="P632" i="3"/>
  <c r="Q624" i="3"/>
  <c r="R608" i="3"/>
  <c r="T592" i="3"/>
  <c r="O576" i="3"/>
  <c r="P568" i="3"/>
  <c r="Q560" i="3"/>
  <c r="S552" i="3"/>
  <c r="R544" i="3"/>
  <c r="U534" i="3"/>
  <c r="T526" i="3"/>
  <c r="O510" i="3"/>
  <c r="P502" i="3"/>
  <c r="Q494" i="3"/>
  <c r="S486" i="3"/>
  <c r="R478" i="3"/>
  <c r="U470" i="3"/>
  <c r="T462" i="3"/>
  <c r="O446" i="3"/>
  <c r="P438" i="3"/>
  <c r="Q430" i="3"/>
  <c r="S422" i="3"/>
  <c r="R414" i="3"/>
  <c r="U406" i="3"/>
  <c r="T398" i="3"/>
  <c r="Q382" i="3"/>
  <c r="P377" i="3"/>
  <c r="S361" i="3"/>
  <c r="R355" i="3"/>
  <c r="T347" i="3"/>
  <c r="U339" i="3"/>
  <c r="O323" i="3"/>
  <c r="P315" i="3"/>
  <c r="Q307" i="3"/>
  <c r="Q299" i="3"/>
  <c r="S291" i="3"/>
  <c r="T283" i="3"/>
  <c r="U275" i="3"/>
  <c r="O258" i="3"/>
  <c r="P250" i="3"/>
  <c r="Q242" i="3"/>
  <c r="S234" i="3"/>
  <c r="S226" i="3"/>
  <c r="U224" i="3"/>
  <c r="O211" i="3"/>
  <c r="Q192" i="3"/>
  <c r="S179" i="3"/>
  <c r="T170" i="3"/>
  <c r="U162" i="3"/>
  <c r="P139" i="3"/>
  <c r="Q127" i="3"/>
  <c r="S120" i="3"/>
  <c r="R112" i="3"/>
  <c r="U96" i="3"/>
  <c r="O78" i="3"/>
  <c r="Q68" i="3"/>
  <c r="R57" i="3"/>
  <c r="R51" i="3"/>
  <c r="T44" i="3"/>
  <c r="O20" i="3"/>
  <c r="P12" i="3"/>
  <c r="R664" i="3"/>
  <c r="T656" i="3"/>
  <c r="U648" i="3"/>
  <c r="O632" i="3"/>
  <c r="P624" i="3"/>
  <c r="S608" i="3"/>
  <c r="S600" i="3"/>
  <c r="U592" i="3"/>
  <c r="T584" i="3"/>
  <c r="O568" i="3"/>
  <c r="P560" i="3"/>
  <c r="Q552" i="3"/>
  <c r="S544" i="3"/>
  <c r="S534" i="3"/>
  <c r="U526" i="3"/>
  <c r="T518" i="3"/>
  <c r="O502" i="3"/>
  <c r="P494" i="3"/>
  <c r="Q486" i="3"/>
  <c r="S478" i="3"/>
  <c r="S470" i="3"/>
  <c r="U462" i="3"/>
  <c r="T454" i="3"/>
  <c r="O438" i="3"/>
  <c r="P430" i="3"/>
  <c r="Q422" i="3"/>
  <c r="S414" i="3"/>
  <c r="S406" i="3"/>
  <c r="U398" i="3"/>
  <c r="T390" i="3"/>
  <c r="T382" i="3"/>
  <c r="O377" i="3"/>
  <c r="P361" i="3"/>
  <c r="S355" i="3"/>
  <c r="S347" i="3"/>
  <c r="T339" i="3"/>
  <c r="U331" i="3"/>
  <c r="O315" i="3"/>
  <c r="P307" i="3"/>
  <c r="R299" i="3"/>
  <c r="Q291" i="3"/>
  <c r="S283" i="3"/>
  <c r="T275" i="3"/>
  <c r="U266" i="3"/>
  <c r="O250" i="3"/>
  <c r="P242" i="3"/>
  <c r="Q234" i="3"/>
  <c r="R226" i="3"/>
  <c r="T224" i="3"/>
  <c r="R192" i="3"/>
  <c r="R179" i="3"/>
  <c r="R170" i="3"/>
  <c r="T162" i="3"/>
  <c r="U155" i="3"/>
  <c r="O139" i="3"/>
  <c r="P127" i="3"/>
  <c r="Q120" i="3"/>
  <c r="S112" i="3"/>
  <c r="T96" i="3"/>
  <c r="P68" i="3"/>
  <c r="Q57" i="3"/>
  <c r="S51" i="3"/>
  <c r="S44" i="3"/>
  <c r="U27" i="3"/>
  <c r="O12" i="3"/>
  <c r="U867" i="3"/>
  <c r="T859" i="3"/>
  <c r="T851" i="3"/>
  <c r="T843" i="3"/>
  <c r="T835" i="3"/>
  <c r="S827" i="3"/>
  <c r="S819" i="3"/>
  <c r="S811" i="3"/>
  <c r="S803" i="3"/>
  <c r="R795" i="3"/>
  <c r="R787" i="3"/>
  <c r="R779" i="3"/>
  <c r="Q771" i="3"/>
  <c r="P763" i="3"/>
  <c r="P755" i="3"/>
  <c r="Q747" i="3"/>
  <c r="P687" i="3"/>
  <c r="R679" i="3"/>
  <c r="S663" i="3"/>
  <c r="T655" i="3"/>
  <c r="T647" i="3"/>
  <c r="U639" i="3"/>
  <c r="O623" i="3"/>
  <c r="O615" i="3"/>
  <c r="Q607" i="3"/>
  <c r="Q599" i="3"/>
  <c r="Q591" i="3"/>
  <c r="R583" i="3"/>
  <c r="S575" i="3"/>
  <c r="U567" i="3"/>
  <c r="T559" i="3"/>
  <c r="T551" i="3"/>
  <c r="P533" i="3"/>
  <c r="Q517" i="3"/>
  <c r="P509" i="3"/>
  <c r="R501" i="3"/>
  <c r="S493" i="3"/>
  <c r="S485" i="3"/>
  <c r="U477" i="3"/>
  <c r="T461" i="3"/>
  <c r="O445" i="3"/>
  <c r="O437" i="3"/>
  <c r="P429" i="3"/>
  <c r="Q421" i="3"/>
  <c r="R413" i="3"/>
  <c r="S405" i="3"/>
  <c r="U397" i="3"/>
  <c r="U389" i="3"/>
  <c r="Q346" i="3"/>
  <c r="R338" i="3"/>
  <c r="R330" i="3"/>
  <c r="S322" i="3"/>
  <c r="T314" i="3"/>
  <c r="T298" i="3"/>
  <c r="U290" i="3"/>
  <c r="Q282" i="3"/>
  <c r="P274" i="3"/>
  <c r="Q265" i="3"/>
  <c r="Q257" i="3"/>
  <c r="S249" i="3"/>
  <c r="R233" i="3"/>
  <c r="U17" i="3"/>
  <c r="R40" i="3"/>
  <c r="Q48" i="3"/>
  <c r="P55" i="3"/>
  <c r="O61" i="3"/>
  <c r="U80" i="3"/>
  <c r="S93" i="3"/>
  <c r="S101" i="3"/>
  <c r="Q109" i="3"/>
  <c r="P117" i="3"/>
  <c r="O124" i="3"/>
  <c r="U144" i="3"/>
  <c r="T152" i="3"/>
  <c r="R160" i="3"/>
  <c r="S167" i="3"/>
  <c r="T219" i="3"/>
  <c r="R221" i="3"/>
  <c r="P231" i="3"/>
  <c r="O239" i="3"/>
  <c r="U255" i="3"/>
  <c r="T263" i="3"/>
  <c r="R272" i="3"/>
  <c r="S280" i="3"/>
  <c r="Q288" i="3"/>
  <c r="P296" i="3"/>
  <c r="P304" i="3"/>
  <c r="U320" i="3"/>
  <c r="T328" i="3"/>
  <c r="R336" i="3"/>
  <c r="S344" i="3"/>
  <c r="Q352" i="3"/>
  <c r="U373" i="3"/>
  <c r="T387" i="3"/>
  <c r="S395" i="3"/>
  <c r="R403" i="3"/>
  <c r="O411" i="3"/>
  <c r="O419" i="3"/>
  <c r="P427" i="3"/>
  <c r="U443" i="3"/>
  <c r="T451" i="3"/>
  <c r="S459" i="3"/>
  <c r="R467" i="3"/>
  <c r="P475" i="3"/>
  <c r="O483" i="3"/>
  <c r="P491" i="3"/>
  <c r="S523" i="3"/>
  <c r="R531" i="3"/>
  <c r="O541" i="3"/>
  <c r="P549" i="3"/>
  <c r="O557" i="3"/>
  <c r="T581" i="3"/>
  <c r="S589" i="3"/>
  <c r="R597" i="3"/>
  <c r="Q605" i="3"/>
  <c r="P613" i="3"/>
  <c r="O621" i="3"/>
  <c r="T637" i="3"/>
  <c r="T645" i="3"/>
  <c r="S653" i="3"/>
  <c r="R661" i="3"/>
  <c r="Q669" i="3"/>
  <c r="O677" i="3"/>
  <c r="U745" i="3"/>
  <c r="U753" i="3"/>
  <c r="U761" i="3"/>
  <c r="U769" i="3"/>
  <c r="U777" i="3"/>
  <c r="U785" i="3"/>
  <c r="U793" i="3"/>
  <c r="U801" i="3"/>
  <c r="U809" i="3"/>
  <c r="U817" i="3"/>
  <c r="U825" i="3"/>
  <c r="U833" i="3"/>
  <c r="U841" i="3"/>
  <c r="U849" i="3"/>
  <c r="U857" i="3"/>
  <c r="U865" i="3"/>
  <c r="U873" i="3"/>
  <c r="O18" i="3"/>
  <c r="U33" i="3"/>
  <c r="T41" i="3"/>
  <c r="R50" i="3"/>
  <c r="P72" i="3"/>
  <c r="O81" i="3"/>
  <c r="U94" i="3"/>
  <c r="T102" i="3"/>
  <c r="R110" i="3"/>
  <c r="Q126" i="3"/>
  <c r="P137" i="3"/>
  <c r="O145" i="3"/>
  <c r="T168" i="3"/>
  <c r="U222" i="3"/>
  <c r="Q232" i="3"/>
  <c r="P240" i="3"/>
  <c r="O256" i="3"/>
  <c r="U273" i="3"/>
  <c r="T281" i="3"/>
  <c r="S289" i="3"/>
  <c r="R297" i="3"/>
  <c r="Q305" i="3"/>
  <c r="P313" i="3"/>
  <c r="O321" i="3"/>
  <c r="U337" i="3"/>
  <c r="T345" i="3"/>
  <c r="S353" i="3"/>
  <c r="O376" i="3"/>
  <c r="Q380" i="3"/>
  <c r="U396" i="3"/>
  <c r="T404" i="3"/>
  <c r="S412" i="3"/>
  <c r="R420" i="3"/>
  <c r="Q428" i="3"/>
  <c r="P436" i="3"/>
  <c r="O444" i="3"/>
  <c r="U452" i="3"/>
  <c r="U460" i="3"/>
  <c r="T468" i="3"/>
  <c r="S476" i="3"/>
  <c r="R484" i="3"/>
  <c r="Q492" i="3"/>
  <c r="P500" i="3"/>
  <c r="O508" i="3"/>
  <c r="U516" i="3"/>
  <c r="T532" i="3"/>
  <c r="S542" i="3"/>
  <c r="R550" i="3"/>
  <c r="Q558" i="3"/>
  <c r="P566" i="3"/>
  <c r="O574" i="3"/>
  <c r="U582" i="3"/>
  <c r="T590" i="3"/>
  <c r="T598" i="3"/>
  <c r="S606" i="3"/>
  <c r="R614" i="3"/>
  <c r="Q622" i="3"/>
  <c r="P630" i="3"/>
  <c r="O638" i="3"/>
  <c r="S662" i="3"/>
  <c r="T670" i="3"/>
  <c r="Q678" i="3"/>
  <c r="P686" i="3"/>
  <c r="O746" i="3"/>
  <c r="O754" i="3"/>
  <c r="O762" i="3"/>
  <c r="O770" i="3"/>
  <c r="O778" i="3"/>
  <c r="O786" i="3"/>
  <c r="O794" i="3"/>
  <c r="O802" i="3"/>
  <c r="O810" i="3"/>
  <c r="O818" i="3"/>
  <c r="O826" i="3"/>
  <c r="O834" i="3"/>
  <c r="O842" i="3"/>
  <c r="O850" i="3"/>
  <c r="O858" i="3"/>
  <c r="O866" i="3"/>
  <c r="O874" i="3"/>
  <c r="R11" i="3"/>
  <c r="Q19" i="3"/>
  <c r="P26" i="3"/>
  <c r="P34" i="3"/>
  <c r="O42" i="3"/>
  <c r="U49" i="3"/>
  <c r="T56" i="3"/>
  <c r="T73" i="3"/>
  <c r="S82" i="3"/>
  <c r="R87" i="3"/>
  <c r="S95" i="3"/>
  <c r="Q103" i="3"/>
  <c r="P111" i="3"/>
  <c r="O125" i="3"/>
  <c r="U138" i="3"/>
  <c r="P223" i="3"/>
  <c r="O290" i="3"/>
  <c r="P397" i="3"/>
  <c r="O413" i="3"/>
  <c r="R469" i="3"/>
  <c r="O485" i="3"/>
  <c r="S501" i="3"/>
  <c r="S795" i="3"/>
  <c r="U835" i="3"/>
  <c r="O9" i="3"/>
  <c r="S40" i="3"/>
  <c r="R48" i="3"/>
  <c r="Q55" i="3"/>
  <c r="P61" i="3"/>
  <c r="T93" i="3"/>
  <c r="R101" i="3"/>
  <c r="S109" i="3"/>
  <c r="Q117" i="3"/>
  <c r="P124" i="3"/>
  <c r="O136" i="3"/>
  <c r="U152" i="3"/>
  <c r="T160" i="3"/>
  <c r="R167" i="3"/>
  <c r="U219" i="3"/>
  <c r="T221" i="3"/>
  <c r="Q231" i="3"/>
  <c r="P239" i="3"/>
  <c r="O247" i="3"/>
  <c r="U263" i="3"/>
  <c r="T272" i="3"/>
  <c r="R280" i="3"/>
  <c r="S288" i="3"/>
  <c r="Q296" i="3"/>
  <c r="O304" i="3"/>
  <c r="O312" i="3"/>
  <c r="U328" i="3"/>
  <c r="T336" i="3"/>
  <c r="R344" i="3"/>
  <c r="R352" i="3"/>
  <c r="O369" i="3"/>
  <c r="U387" i="3"/>
  <c r="T395" i="3"/>
  <c r="S403" i="3"/>
  <c r="R411" i="3"/>
  <c r="P419" i="3"/>
  <c r="O427" i="3"/>
  <c r="O435" i="3"/>
  <c r="T459" i="3"/>
  <c r="S467" i="3"/>
  <c r="R475" i="3"/>
  <c r="P483" i="3"/>
  <c r="O491" i="3"/>
  <c r="P499" i="3"/>
  <c r="U507" i="3"/>
  <c r="T515" i="3"/>
  <c r="T523" i="3"/>
  <c r="S531" i="3"/>
  <c r="R541" i="3"/>
  <c r="Q549" i="3"/>
  <c r="P557" i="3"/>
  <c r="P565" i="3"/>
  <c r="U573" i="3"/>
  <c r="T589" i="3"/>
  <c r="S597" i="3"/>
  <c r="R605" i="3"/>
  <c r="Q613" i="3"/>
  <c r="P621" i="3"/>
  <c r="P629" i="3"/>
  <c r="U637" i="3"/>
  <c r="U645" i="3"/>
  <c r="T653" i="3"/>
  <c r="S661" i="3"/>
  <c r="R669" i="3"/>
  <c r="P677" i="3"/>
  <c r="P685" i="3"/>
  <c r="P18" i="3"/>
  <c r="U41" i="3"/>
  <c r="T50" i="3"/>
  <c r="Q72" i="3"/>
  <c r="P81" i="3"/>
  <c r="O86" i="3"/>
  <c r="U102" i="3"/>
  <c r="T110" i="3"/>
  <c r="S126" i="3"/>
  <c r="Q137" i="3"/>
  <c r="P145" i="3"/>
  <c r="O153" i="3"/>
  <c r="U168" i="3"/>
  <c r="S232" i="3"/>
  <c r="R240" i="3"/>
  <c r="P256" i="3"/>
  <c r="O264" i="3"/>
  <c r="U281" i="3"/>
  <c r="T289" i="3"/>
  <c r="S297" i="3"/>
  <c r="R305" i="3"/>
  <c r="Q313" i="3"/>
  <c r="P321" i="3"/>
  <c r="O329" i="3"/>
  <c r="U345" i="3"/>
  <c r="T353" i="3"/>
  <c r="P376" i="3"/>
  <c r="O380" i="3"/>
  <c r="O388" i="3"/>
  <c r="U404" i="3"/>
  <c r="T412" i="3"/>
  <c r="S420" i="3"/>
  <c r="R428" i="3"/>
  <c r="Q436" i="3"/>
  <c r="P444" i="3"/>
  <c r="O452" i="3"/>
  <c r="U468" i="3"/>
  <c r="T476" i="3"/>
  <c r="S484" i="3"/>
  <c r="R492" i="3"/>
  <c r="Q500" i="3"/>
  <c r="P508" i="3"/>
  <c r="O516" i="3"/>
  <c r="U524" i="3"/>
  <c r="U532" i="3"/>
  <c r="T542" i="3"/>
  <c r="S550" i="3"/>
  <c r="R558" i="3"/>
  <c r="Q566" i="3"/>
  <c r="P574" i="3"/>
  <c r="O582" i="3"/>
  <c r="U590" i="3"/>
  <c r="U598" i="3"/>
  <c r="T606" i="3"/>
  <c r="S614" i="3"/>
  <c r="R622" i="3"/>
  <c r="Q630" i="3"/>
  <c r="P638" i="3"/>
  <c r="O646" i="3"/>
  <c r="U654" i="3"/>
  <c r="U662" i="3"/>
  <c r="S670" i="3"/>
  <c r="R678" i="3"/>
  <c r="Q686" i="3"/>
  <c r="P746" i="3"/>
  <c r="P754" i="3"/>
  <c r="P762" i="3"/>
  <c r="P770" i="3"/>
  <c r="P778" i="3"/>
  <c r="P786" i="3"/>
  <c r="P794" i="3"/>
  <c r="P802" i="3"/>
  <c r="P810" i="3"/>
  <c r="P818" i="3"/>
  <c r="P826" i="3"/>
  <c r="P834" i="3"/>
  <c r="P842" i="3"/>
  <c r="P850" i="3"/>
  <c r="P858" i="3"/>
  <c r="P866" i="3"/>
  <c r="P874" i="3"/>
  <c r="S11" i="3"/>
  <c r="R19" i="3"/>
  <c r="Q26" i="3"/>
  <c r="Q34" i="3"/>
  <c r="P42" i="3"/>
  <c r="O49" i="3"/>
  <c r="U56" i="3"/>
  <c r="T82" i="3"/>
  <c r="S87" i="3"/>
  <c r="R95" i="3"/>
  <c r="S103" i="3"/>
  <c r="Q111" i="3"/>
  <c r="P125" i="3"/>
  <c r="O138" i="3"/>
  <c r="P169" i="3"/>
  <c r="O178" i="3"/>
  <c r="O210" i="3"/>
  <c r="Q223" i="3"/>
  <c r="Q274" i="3"/>
  <c r="S290" i="3"/>
  <c r="U306" i="3"/>
  <c r="R346" i="3"/>
  <c r="T397" i="3"/>
  <c r="S413" i="3"/>
  <c r="Q437" i="3"/>
  <c r="O453" i="3"/>
  <c r="U485" i="3"/>
  <c r="O543" i="3"/>
  <c r="R763" i="3"/>
  <c r="T803" i="3"/>
  <c r="P9" i="3"/>
  <c r="O17" i="3"/>
  <c r="T40" i="3"/>
  <c r="S48" i="3"/>
  <c r="R55" i="3"/>
  <c r="Q61" i="3"/>
  <c r="O80" i="3"/>
  <c r="U93" i="3"/>
  <c r="T101" i="3"/>
  <c r="R109" i="3"/>
  <c r="S117" i="3"/>
  <c r="Q124" i="3"/>
  <c r="P136" i="3"/>
  <c r="O144" i="3"/>
  <c r="U160" i="3"/>
  <c r="T167" i="3"/>
  <c r="U221" i="3"/>
  <c r="S231" i="3"/>
  <c r="Q239" i="3"/>
  <c r="P247" i="3"/>
  <c r="O255" i="3"/>
  <c r="U272" i="3"/>
  <c r="T280" i="3"/>
  <c r="R288" i="3"/>
  <c r="S296" i="3"/>
  <c r="Q304" i="3"/>
  <c r="P312" i="3"/>
  <c r="P320" i="3"/>
  <c r="U336" i="3"/>
  <c r="T344" i="3"/>
  <c r="S352" i="3"/>
  <c r="P369" i="3"/>
  <c r="P373" i="3"/>
  <c r="U395" i="3"/>
  <c r="T403" i="3"/>
  <c r="S411" i="3"/>
  <c r="R419" i="3"/>
  <c r="Q427" i="3"/>
  <c r="P435" i="3"/>
  <c r="P443" i="3"/>
  <c r="U451" i="3"/>
  <c r="U459" i="3"/>
  <c r="T467" i="3"/>
  <c r="S475" i="3"/>
  <c r="R483" i="3"/>
  <c r="Q491" i="3"/>
  <c r="O499" i="3"/>
  <c r="P507" i="3"/>
  <c r="U515" i="3"/>
  <c r="U523" i="3"/>
  <c r="T531" i="3"/>
  <c r="S541" i="3"/>
  <c r="R549" i="3"/>
  <c r="Q557" i="3"/>
  <c r="O565" i="3"/>
  <c r="O573" i="3"/>
  <c r="U581" i="3"/>
  <c r="U589" i="3"/>
  <c r="T597" i="3"/>
  <c r="S605" i="3"/>
  <c r="R613" i="3"/>
  <c r="Q621" i="3"/>
  <c r="O629" i="3"/>
  <c r="O637" i="3"/>
  <c r="U653" i="3"/>
  <c r="T661" i="3"/>
  <c r="S669" i="3"/>
  <c r="Q677" i="3"/>
  <c r="O685" i="3"/>
  <c r="P745" i="3"/>
  <c r="O753" i="3"/>
  <c r="O761" i="3"/>
  <c r="O769" i="3"/>
  <c r="P777" i="3"/>
  <c r="O785" i="3"/>
  <c r="O793" i="3"/>
  <c r="O801" i="3"/>
  <c r="P809" i="3"/>
  <c r="O817" i="3"/>
  <c r="O825" i="3"/>
  <c r="O833" i="3"/>
  <c r="P841" i="3"/>
  <c r="O849" i="3"/>
  <c r="O857" i="3"/>
  <c r="O865" i="3"/>
  <c r="O873" i="3"/>
  <c r="Q18" i="3"/>
  <c r="O33" i="3"/>
  <c r="U50" i="3"/>
  <c r="S72" i="3"/>
  <c r="Q81" i="3"/>
  <c r="P86" i="3"/>
  <c r="O94" i="3"/>
  <c r="U110" i="3"/>
  <c r="R126" i="3"/>
  <c r="S137" i="3"/>
  <c r="Q145" i="3"/>
  <c r="P153" i="3"/>
  <c r="O222" i="3"/>
  <c r="T232" i="3"/>
  <c r="S240" i="3"/>
  <c r="Q256" i="3"/>
  <c r="Q264" i="3"/>
  <c r="O273" i="3"/>
  <c r="U289" i="3"/>
  <c r="T297" i="3"/>
  <c r="S305" i="3"/>
  <c r="R313" i="3"/>
  <c r="R321" i="3"/>
  <c r="P329" i="3"/>
  <c r="O337" i="3"/>
  <c r="U353" i="3"/>
  <c r="R376" i="3"/>
  <c r="P380" i="3"/>
  <c r="P388" i="3"/>
  <c r="O396" i="3"/>
  <c r="U412" i="3"/>
  <c r="T420" i="3"/>
  <c r="S428" i="3"/>
  <c r="R436" i="3"/>
  <c r="Q444" i="3"/>
  <c r="P452" i="3"/>
  <c r="O460" i="3"/>
  <c r="U476" i="3"/>
  <c r="T484" i="3"/>
  <c r="S492" i="3"/>
  <c r="R500" i="3"/>
  <c r="Q508" i="3"/>
  <c r="P516" i="3"/>
  <c r="O524" i="3"/>
  <c r="U542" i="3"/>
  <c r="T550" i="3"/>
  <c r="S558" i="3"/>
  <c r="R566" i="3"/>
  <c r="Q574" i="3"/>
  <c r="P582" i="3"/>
  <c r="O590" i="3"/>
  <c r="U606" i="3"/>
  <c r="T614" i="3"/>
  <c r="S622" i="3"/>
  <c r="R630" i="3"/>
  <c r="Q638" i="3"/>
  <c r="P646" i="3"/>
  <c r="O654" i="3"/>
  <c r="U670" i="3"/>
  <c r="S678" i="3"/>
  <c r="R686" i="3"/>
  <c r="Q746" i="3"/>
  <c r="Q754" i="3"/>
  <c r="Q762" i="3"/>
  <c r="Q770" i="3"/>
  <c r="Q778" i="3"/>
  <c r="Q786" i="3"/>
  <c r="Q794" i="3"/>
  <c r="Q802" i="3"/>
  <c r="Q810" i="3"/>
  <c r="Q818" i="3"/>
  <c r="Q826" i="3"/>
  <c r="Q834" i="3"/>
  <c r="Q842" i="3"/>
  <c r="Q850" i="3"/>
  <c r="Q858" i="3"/>
  <c r="Q866" i="3"/>
  <c r="Q874" i="3"/>
  <c r="T11" i="3"/>
  <c r="S19" i="3"/>
  <c r="R26" i="3"/>
  <c r="R34" i="3"/>
  <c r="Q42" i="3"/>
  <c r="P49" i="3"/>
  <c r="O56" i="3"/>
  <c r="U73" i="3"/>
  <c r="U82" i="3"/>
  <c r="T87" i="3"/>
  <c r="T95" i="3"/>
  <c r="R103" i="3"/>
  <c r="S111" i="3"/>
  <c r="Q125" i="3"/>
  <c r="P138" i="3"/>
  <c r="Q169" i="3"/>
  <c r="P178" i="3"/>
  <c r="P210" i="3"/>
  <c r="R223" i="3"/>
  <c r="S257" i="3"/>
  <c r="P330" i="3"/>
  <c r="T437" i="3"/>
  <c r="S453" i="3"/>
  <c r="T469" i="3"/>
  <c r="S543" i="3"/>
  <c r="Q567" i="3"/>
  <c r="S583" i="3"/>
  <c r="P607" i="3"/>
  <c r="O631" i="3"/>
  <c r="S771" i="3"/>
  <c r="U843" i="3"/>
  <c r="Q9" i="3"/>
  <c r="P17" i="3"/>
  <c r="U40" i="3"/>
  <c r="T48" i="3"/>
  <c r="S55" i="3"/>
  <c r="R61" i="3"/>
  <c r="P80" i="3"/>
  <c r="U101" i="3"/>
  <c r="T109" i="3"/>
  <c r="R117" i="3"/>
  <c r="S124" i="3"/>
  <c r="Q136" i="3"/>
  <c r="P144" i="3"/>
  <c r="O152" i="3"/>
  <c r="U167" i="3"/>
  <c r="O219" i="3"/>
  <c r="R231" i="3"/>
  <c r="S239" i="3"/>
  <c r="Q247" i="3"/>
  <c r="P255" i="3"/>
  <c r="O263" i="3"/>
  <c r="U280" i="3"/>
  <c r="T288" i="3"/>
  <c r="R296" i="3"/>
  <c r="S304" i="3"/>
  <c r="Q312" i="3"/>
  <c r="O320" i="3"/>
  <c r="O328" i="3"/>
  <c r="U344" i="3"/>
  <c r="T352" i="3"/>
  <c r="Q369" i="3"/>
  <c r="O373" i="3"/>
  <c r="O387" i="3"/>
  <c r="U403" i="3"/>
  <c r="T411" i="3"/>
  <c r="S419" i="3"/>
  <c r="R427" i="3"/>
  <c r="Q435" i="3"/>
  <c r="Q443" i="3"/>
  <c r="Q451" i="3"/>
  <c r="U467" i="3"/>
  <c r="T475" i="3"/>
  <c r="S483" i="3"/>
  <c r="R491" i="3"/>
  <c r="Q499" i="3"/>
  <c r="Q507" i="3"/>
  <c r="P515" i="3"/>
  <c r="U531" i="3"/>
  <c r="T541" i="3"/>
  <c r="S549" i="3"/>
  <c r="R557" i="3"/>
  <c r="Q565" i="3"/>
  <c r="P573" i="3"/>
  <c r="O581" i="3"/>
  <c r="U597" i="3"/>
  <c r="T605" i="3"/>
  <c r="S613" i="3"/>
  <c r="R621" i="3"/>
  <c r="Q629" i="3"/>
  <c r="P637" i="3"/>
  <c r="O645" i="3"/>
  <c r="U661" i="3"/>
  <c r="T669" i="3"/>
  <c r="R677" i="3"/>
  <c r="Q685" i="3"/>
  <c r="O745" i="3"/>
  <c r="P753" i="3"/>
  <c r="P761" i="3"/>
  <c r="P769" i="3"/>
  <c r="O777" i="3"/>
  <c r="P785" i="3"/>
  <c r="P793" i="3"/>
  <c r="P801" i="3"/>
  <c r="O809" i="3"/>
  <c r="P817" i="3"/>
  <c r="P825" i="3"/>
  <c r="P833" i="3"/>
  <c r="O841" i="3"/>
  <c r="P849" i="3"/>
  <c r="P857" i="3"/>
  <c r="P865" i="3"/>
  <c r="P873" i="3"/>
  <c r="R18" i="3"/>
  <c r="P33" i="3"/>
  <c r="O41" i="3"/>
  <c r="R72" i="3"/>
  <c r="S81" i="3"/>
  <c r="S86" i="3"/>
  <c r="P94" i="3"/>
  <c r="O102" i="3"/>
  <c r="T126" i="3"/>
  <c r="R137" i="3"/>
  <c r="S145" i="3"/>
  <c r="Q153" i="3"/>
  <c r="O168" i="3"/>
  <c r="P222" i="3"/>
  <c r="U232" i="3"/>
  <c r="T240" i="3"/>
  <c r="R256" i="3"/>
  <c r="P264" i="3"/>
  <c r="P273" i="3"/>
  <c r="O281" i="3"/>
  <c r="U297" i="3"/>
  <c r="T305" i="3"/>
  <c r="S313" i="3"/>
  <c r="Q321" i="3"/>
  <c r="Q329" i="3"/>
  <c r="P337" i="3"/>
  <c r="Q345" i="3"/>
  <c r="S376" i="3"/>
  <c r="R380" i="3"/>
  <c r="Q388" i="3"/>
  <c r="P396" i="3"/>
  <c r="O404" i="3"/>
  <c r="U420" i="3"/>
  <c r="T428" i="3"/>
  <c r="S436" i="3"/>
  <c r="R444" i="3"/>
  <c r="Q452" i="3"/>
  <c r="P460" i="3"/>
  <c r="O468" i="3"/>
  <c r="U484" i="3"/>
  <c r="T492" i="3"/>
  <c r="S500" i="3"/>
  <c r="R508" i="3"/>
  <c r="Q516" i="3"/>
  <c r="P524" i="3"/>
  <c r="O532" i="3"/>
  <c r="U550" i="3"/>
  <c r="T558" i="3"/>
  <c r="S566" i="3"/>
  <c r="R574" i="3"/>
  <c r="Q582" i="3"/>
  <c r="P590" i="3"/>
  <c r="O598" i="3"/>
  <c r="U614" i="3"/>
  <c r="T622" i="3"/>
  <c r="S630" i="3"/>
  <c r="R638" i="3"/>
  <c r="Q646" i="3"/>
  <c r="P654" i="3"/>
  <c r="O662" i="3"/>
  <c r="T678" i="3"/>
  <c r="T686" i="3"/>
  <c r="R746" i="3"/>
  <c r="R754" i="3"/>
  <c r="R762" i="3"/>
  <c r="R770" i="3"/>
  <c r="R778" i="3"/>
  <c r="R786" i="3"/>
  <c r="R794" i="3"/>
  <c r="R802" i="3"/>
  <c r="R810" i="3"/>
  <c r="R818" i="3"/>
  <c r="R826" i="3"/>
  <c r="R834" i="3"/>
  <c r="R842" i="3"/>
  <c r="R850" i="3"/>
  <c r="R858" i="3"/>
  <c r="R866" i="3"/>
  <c r="R874" i="3"/>
  <c r="U11" i="3"/>
  <c r="T19" i="3"/>
  <c r="S26" i="3"/>
  <c r="S34" i="3"/>
  <c r="R42" i="3"/>
  <c r="Q49" i="3"/>
  <c r="P56" i="3"/>
  <c r="O73" i="3"/>
  <c r="U87" i="3"/>
  <c r="T103" i="3"/>
  <c r="R111" i="3"/>
  <c r="S125" i="3"/>
  <c r="Q138" i="3"/>
  <c r="S169" i="3"/>
  <c r="Q178" i="3"/>
  <c r="Q210" i="3"/>
  <c r="T223" i="3"/>
  <c r="R257" i="3"/>
  <c r="Q314" i="3"/>
  <c r="S330" i="3"/>
  <c r="U346" i="3"/>
  <c r="Q493" i="3"/>
  <c r="R509" i="3"/>
  <c r="T567" i="3"/>
  <c r="T663" i="3"/>
  <c r="Q679" i="3"/>
  <c r="T811" i="3"/>
  <c r="R9" i="3"/>
  <c r="Q17" i="3"/>
  <c r="U48" i="3"/>
  <c r="T55" i="3"/>
  <c r="S61" i="3"/>
  <c r="Q80" i="3"/>
  <c r="O93" i="3"/>
  <c r="U109" i="3"/>
  <c r="T117" i="3"/>
  <c r="R124" i="3"/>
  <c r="S136" i="3"/>
  <c r="Q144" i="3"/>
  <c r="P152" i="3"/>
  <c r="O160" i="3"/>
  <c r="P219" i="3"/>
  <c r="O221" i="3"/>
  <c r="T231" i="3"/>
  <c r="R239" i="3"/>
  <c r="S247" i="3"/>
  <c r="Q255" i="3"/>
  <c r="P263" i="3"/>
  <c r="O272" i="3"/>
  <c r="U288" i="3"/>
  <c r="T296" i="3"/>
  <c r="R304" i="3"/>
  <c r="S312" i="3"/>
  <c r="Q320" i="3"/>
  <c r="P328" i="3"/>
  <c r="P336" i="3"/>
  <c r="U352" i="3"/>
  <c r="R369" i="3"/>
  <c r="Q373" i="3"/>
  <c r="P387" i="3"/>
  <c r="P395" i="3"/>
  <c r="U411" i="3"/>
  <c r="T419" i="3"/>
  <c r="S427" i="3"/>
  <c r="R435" i="3"/>
  <c r="O443" i="3"/>
  <c r="O451" i="3"/>
  <c r="P459" i="3"/>
  <c r="U475" i="3"/>
  <c r="T483" i="3"/>
  <c r="S491" i="3"/>
  <c r="R499" i="3"/>
  <c r="O507" i="3"/>
  <c r="Q515" i="3"/>
  <c r="P523" i="3"/>
  <c r="U541" i="3"/>
  <c r="T549" i="3"/>
  <c r="S557" i="3"/>
  <c r="R565" i="3"/>
  <c r="Q573" i="3"/>
  <c r="P581" i="3"/>
  <c r="O589" i="3"/>
  <c r="U605" i="3"/>
  <c r="T613" i="3"/>
  <c r="S621" i="3"/>
  <c r="R629" i="3"/>
  <c r="Q637" i="3"/>
  <c r="P645" i="3"/>
  <c r="O653" i="3"/>
  <c r="U669" i="3"/>
  <c r="S677" i="3"/>
  <c r="R685" i="3"/>
  <c r="Q745" i="3"/>
  <c r="Q753" i="3"/>
  <c r="Q761" i="3"/>
  <c r="Q769" i="3"/>
  <c r="Q777" i="3"/>
  <c r="Q785" i="3"/>
  <c r="Q793" i="3"/>
  <c r="Q801" i="3"/>
  <c r="Q809" i="3"/>
  <c r="Q817" i="3"/>
  <c r="Q825" i="3"/>
  <c r="Q833" i="3"/>
  <c r="Q841" i="3"/>
  <c r="Q849" i="3"/>
  <c r="Q857" i="3"/>
  <c r="Q865" i="3"/>
  <c r="Q873" i="3"/>
  <c r="S18" i="3"/>
  <c r="Q33" i="3"/>
  <c r="P41" i="3"/>
  <c r="O50" i="3"/>
  <c r="T72" i="3"/>
  <c r="R81" i="3"/>
  <c r="Q86" i="3"/>
  <c r="Q94" i="3"/>
  <c r="P102" i="3"/>
  <c r="O110" i="3"/>
  <c r="U126" i="3"/>
  <c r="T137" i="3"/>
  <c r="R145" i="3"/>
  <c r="S153" i="3"/>
  <c r="P168" i="3"/>
  <c r="Q222" i="3"/>
  <c r="U240" i="3"/>
  <c r="S256" i="3"/>
  <c r="R264" i="3"/>
  <c r="Q273" i="3"/>
  <c r="R281" i="3"/>
  <c r="O289" i="3"/>
  <c r="U305" i="3"/>
  <c r="T313" i="3"/>
  <c r="S321" i="3"/>
  <c r="R329" i="3"/>
  <c r="Q337" i="3"/>
  <c r="O345" i="3"/>
  <c r="O353" i="3"/>
  <c r="T376" i="3"/>
  <c r="S380" i="3"/>
  <c r="R388" i="3"/>
  <c r="Q396" i="3"/>
  <c r="P404" i="3"/>
  <c r="O412" i="3"/>
  <c r="T436" i="3"/>
  <c r="S444" i="3"/>
  <c r="R452" i="3"/>
  <c r="Q460" i="3"/>
  <c r="P468" i="3"/>
  <c r="O476" i="3"/>
  <c r="U492" i="3"/>
  <c r="T500" i="3"/>
  <c r="S508" i="3"/>
  <c r="R516" i="3"/>
  <c r="Q524" i="3"/>
  <c r="P532" i="3"/>
  <c r="O542" i="3"/>
  <c r="U558" i="3"/>
  <c r="T566" i="3"/>
  <c r="S574" i="3"/>
  <c r="R582" i="3"/>
  <c r="Q590" i="3"/>
  <c r="P598" i="3"/>
  <c r="O606" i="3"/>
  <c r="U622" i="3"/>
  <c r="T630" i="3"/>
  <c r="S638" i="3"/>
  <c r="R646" i="3"/>
  <c r="Q654" i="3"/>
  <c r="P662" i="3"/>
  <c r="O670" i="3"/>
  <c r="U678" i="3"/>
  <c r="S686" i="3"/>
  <c r="T746" i="3"/>
  <c r="T754" i="3"/>
  <c r="S762" i="3"/>
  <c r="S770" i="3"/>
  <c r="T778" i="3"/>
  <c r="T786" i="3"/>
  <c r="S794" i="3"/>
  <c r="S802" i="3"/>
  <c r="T810" i="3"/>
  <c r="T818" i="3"/>
  <c r="S826" i="3"/>
  <c r="S834" i="3"/>
  <c r="T842" i="3"/>
  <c r="T850" i="3"/>
  <c r="S858" i="3"/>
  <c r="S866" i="3"/>
  <c r="T874" i="3"/>
  <c r="U19" i="3"/>
  <c r="T26" i="3"/>
  <c r="T34" i="3"/>
  <c r="S42" i="3"/>
  <c r="R49" i="3"/>
  <c r="Q56" i="3"/>
  <c r="P73" i="3"/>
  <c r="O82" i="3"/>
  <c r="U95" i="3"/>
  <c r="R125" i="3"/>
  <c r="S138" i="3"/>
  <c r="R169" i="3"/>
  <c r="S178" i="3"/>
  <c r="S210" i="3"/>
  <c r="P233" i="3"/>
  <c r="O282" i="3"/>
  <c r="R298" i="3"/>
  <c r="P405" i="3"/>
  <c r="R421" i="3"/>
  <c r="R461" i="3"/>
  <c r="P477" i="3"/>
  <c r="U493" i="3"/>
  <c r="S591" i="3"/>
  <c r="S779" i="3"/>
  <c r="U851" i="3"/>
  <c r="T368" i="3"/>
  <c r="U13" i="3"/>
  <c r="T21" i="3"/>
  <c r="S28" i="3"/>
  <c r="S35" i="3"/>
  <c r="R45" i="3"/>
  <c r="O58" i="3"/>
  <c r="P69" i="3"/>
  <c r="P74" i="3"/>
  <c r="U89" i="3"/>
  <c r="U97" i="3"/>
  <c r="T104" i="3"/>
  <c r="R113" i="3"/>
  <c r="S121" i="3"/>
  <c r="Q140" i="3"/>
  <c r="O148" i="3"/>
  <c r="O156" i="3"/>
  <c r="U180" i="3"/>
  <c r="T193" i="3"/>
  <c r="T194" i="3"/>
  <c r="P227" i="3"/>
  <c r="U251" i="3"/>
  <c r="T259" i="3"/>
  <c r="R267" i="3"/>
  <c r="R276" i="3"/>
  <c r="S284" i="3"/>
  <c r="Q292" i="3"/>
  <c r="P300" i="3"/>
  <c r="P308" i="3"/>
  <c r="O316" i="3"/>
  <c r="U332" i="3"/>
  <c r="U340" i="3"/>
  <c r="T348" i="3"/>
  <c r="R367" i="3"/>
  <c r="Q371" i="3"/>
  <c r="P383" i="3"/>
  <c r="O391" i="3"/>
  <c r="O399" i="3"/>
  <c r="T415" i="3"/>
  <c r="U423" i="3"/>
  <c r="U431" i="3"/>
  <c r="S439" i="3"/>
  <c r="R447" i="3"/>
  <c r="Q455" i="3"/>
  <c r="P471" i="3"/>
  <c r="P479" i="3"/>
  <c r="T487" i="3"/>
  <c r="T503" i="3"/>
  <c r="U511" i="3"/>
  <c r="S519" i="3"/>
  <c r="S527" i="3"/>
  <c r="R535" i="3"/>
  <c r="Q545" i="3"/>
  <c r="P553" i="3"/>
  <c r="P561" i="3"/>
  <c r="O569" i="3"/>
  <c r="T585" i="3"/>
  <c r="O749" i="3"/>
  <c r="P757" i="3"/>
  <c r="Q765" i="3"/>
  <c r="S773" i="3"/>
  <c r="U781" i="3"/>
  <c r="P805" i="3"/>
  <c r="Q813" i="3"/>
  <c r="R821" i="3"/>
  <c r="S829" i="3"/>
  <c r="T837" i="3"/>
  <c r="U845" i="3"/>
  <c r="T853" i="3"/>
  <c r="T861" i="3"/>
  <c r="O29" i="3"/>
  <c r="S70" i="3"/>
  <c r="R75" i="3"/>
  <c r="Q105" i="3"/>
  <c r="O149" i="3"/>
  <c r="O181" i="3"/>
  <c r="T196" i="3"/>
  <c r="O244" i="3"/>
  <c r="P252" i="3"/>
  <c r="P260" i="3"/>
  <c r="P285" i="3"/>
  <c r="R293" i="3"/>
  <c r="O317" i="3"/>
  <c r="R325" i="3"/>
  <c r="U349" i="3"/>
  <c r="S392" i="3"/>
  <c r="S416" i="3"/>
  <c r="O440" i="3"/>
  <c r="O464" i="3"/>
  <c r="S488" i="3"/>
  <c r="R496" i="3"/>
  <c r="O520" i="3"/>
  <c r="S546" i="3"/>
  <c r="O570" i="3"/>
  <c r="R578" i="3"/>
  <c r="T602" i="3"/>
  <c r="R626" i="3"/>
  <c r="P650" i="3"/>
  <c r="Q750" i="3"/>
  <c r="S774" i="3"/>
  <c r="Q814" i="3"/>
  <c r="P838" i="3"/>
  <c r="R84" i="3"/>
  <c r="O173" i="3"/>
  <c r="Q270" i="3"/>
  <c r="U21" i="3"/>
  <c r="T28" i="3"/>
  <c r="T35" i="3"/>
  <c r="S45" i="3"/>
  <c r="P58" i="3"/>
  <c r="Q69" i="3"/>
  <c r="O74" i="3"/>
  <c r="O83" i="3"/>
  <c r="U104" i="3"/>
  <c r="T113" i="3"/>
  <c r="R121" i="3"/>
  <c r="S140" i="3"/>
  <c r="Q148" i="3"/>
  <c r="Q156" i="3"/>
  <c r="O171" i="3"/>
  <c r="U193" i="3"/>
  <c r="U194" i="3"/>
  <c r="O227" i="3"/>
  <c r="O235" i="3"/>
  <c r="O243" i="3"/>
  <c r="U259" i="3"/>
  <c r="T267" i="3"/>
  <c r="T276" i="3"/>
  <c r="R284" i="3"/>
  <c r="S292" i="3"/>
  <c r="Q300" i="3"/>
  <c r="Q308" i="3"/>
  <c r="P316" i="3"/>
  <c r="O324" i="3"/>
  <c r="U348" i="3"/>
  <c r="S367" i="3"/>
  <c r="R371" i="3"/>
  <c r="Q383" i="3"/>
  <c r="P391" i="3"/>
  <c r="P399" i="3"/>
  <c r="O407" i="3"/>
  <c r="T423" i="3"/>
  <c r="T431" i="3"/>
  <c r="U439" i="3"/>
  <c r="S447" i="3"/>
  <c r="R455" i="3"/>
  <c r="Q471" i="3"/>
  <c r="O479" i="3"/>
  <c r="O487" i="3"/>
  <c r="O495" i="3"/>
  <c r="T511" i="3"/>
  <c r="U519" i="3"/>
  <c r="U527" i="3"/>
  <c r="S535" i="3"/>
  <c r="R545" i="3"/>
  <c r="Q553" i="3"/>
  <c r="Q561" i="3"/>
  <c r="P569" i="3"/>
  <c r="O577" i="3"/>
  <c r="O625" i="3"/>
  <c r="O633" i="3"/>
  <c r="P641" i="3"/>
  <c r="O649" i="3"/>
  <c r="O657" i="3"/>
  <c r="O681" i="3"/>
  <c r="P749" i="3"/>
  <c r="Q757" i="3"/>
  <c r="R765" i="3"/>
  <c r="T773" i="3"/>
  <c r="O797" i="3"/>
  <c r="Q805" i="3"/>
  <c r="R813" i="3"/>
  <c r="S821" i="3"/>
  <c r="U829" i="3"/>
  <c r="P869" i="3"/>
  <c r="O14" i="3"/>
  <c r="O22" i="3"/>
  <c r="P29" i="3"/>
  <c r="R60" i="3"/>
  <c r="Q70" i="3"/>
  <c r="Q75" i="3"/>
  <c r="O98" i="3"/>
  <c r="T105" i="3"/>
  <c r="O141" i="3"/>
  <c r="P149" i="3"/>
  <c r="S181" i="3"/>
  <c r="P244" i="3"/>
  <c r="R252" i="3"/>
  <c r="Q260" i="3"/>
  <c r="Q285" i="3"/>
  <c r="T293" i="3"/>
  <c r="R317" i="3"/>
  <c r="R392" i="3"/>
  <c r="U416" i="3"/>
  <c r="P440" i="3"/>
  <c r="Q464" i="3"/>
  <c r="R488" i="3"/>
  <c r="T496" i="3"/>
  <c r="Q520" i="3"/>
  <c r="U546" i="3"/>
  <c r="T554" i="3"/>
  <c r="Q570" i="3"/>
  <c r="S618" i="3"/>
  <c r="U626" i="3"/>
  <c r="Q650" i="3"/>
  <c r="P774" i="3"/>
  <c r="P798" i="3"/>
  <c r="S838" i="3"/>
  <c r="P862" i="3"/>
  <c r="R23" i="3"/>
  <c r="S318" i="3"/>
  <c r="P13" i="3"/>
  <c r="U28" i="3"/>
  <c r="U35" i="3"/>
  <c r="T45" i="3"/>
  <c r="R58" i="3"/>
  <c r="R69" i="3"/>
  <c r="Q74" i="3"/>
  <c r="P83" i="3"/>
  <c r="Q89" i="3"/>
  <c r="O97" i="3"/>
  <c r="U113" i="3"/>
  <c r="T121" i="3"/>
  <c r="R140" i="3"/>
  <c r="S148" i="3"/>
  <c r="P156" i="3"/>
  <c r="P171" i="3"/>
  <c r="O180" i="3"/>
  <c r="Q227" i="3"/>
  <c r="P235" i="3"/>
  <c r="P243" i="3"/>
  <c r="P251" i="3"/>
  <c r="U267" i="3"/>
  <c r="U276" i="3"/>
  <c r="T284" i="3"/>
  <c r="R292" i="3"/>
  <c r="S300" i="3"/>
  <c r="S308" i="3"/>
  <c r="Q316" i="3"/>
  <c r="P324" i="3"/>
  <c r="O332" i="3"/>
  <c r="O340" i="3"/>
  <c r="U367" i="3"/>
  <c r="S371" i="3"/>
  <c r="R383" i="3"/>
  <c r="Q391" i="3"/>
  <c r="Q399" i="3"/>
  <c r="P407" i="3"/>
  <c r="O415" i="3"/>
  <c r="T439" i="3"/>
  <c r="U447" i="3"/>
  <c r="S455" i="3"/>
  <c r="R471" i="3"/>
  <c r="Q479" i="3"/>
  <c r="P487" i="3"/>
  <c r="P495" i="3"/>
  <c r="O503" i="3"/>
  <c r="T519" i="3"/>
  <c r="T527" i="3"/>
  <c r="U535" i="3"/>
  <c r="S545" i="3"/>
  <c r="R553" i="3"/>
  <c r="R561" i="3"/>
  <c r="Q569" i="3"/>
  <c r="P577" i="3"/>
  <c r="O585" i="3"/>
  <c r="O601" i="3"/>
  <c r="O609" i="3"/>
  <c r="O617" i="3"/>
  <c r="P625" i="3"/>
  <c r="Q633" i="3"/>
  <c r="Q641" i="3"/>
  <c r="P649" i="3"/>
  <c r="P657" i="3"/>
  <c r="O665" i="3"/>
  <c r="O673" i="3"/>
  <c r="P681" i="3"/>
  <c r="Q749" i="3"/>
  <c r="R757" i="3"/>
  <c r="U765" i="3"/>
  <c r="O789" i="3"/>
  <c r="P797" i="3"/>
  <c r="R805" i="3"/>
  <c r="S813" i="3"/>
  <c r="U821" i="3"/>
  <c r="O837" i="3"/>
  <c r="O845" i="3"/>
  <c r="O853" i="3"/>
  <c r="O861" i="3"/>
  <c r="Q869" i="3"/>
  <c r="P14" i="3"/>
  <c r="P22" i="3"/>
  <c r="Q29" i="3"/>
  <c r="O52" i="3"/>
  <c r="Q60" i="3"/>
  <c r="R70" i="3"/>
  <c r="T75" i="3"/>
  <c r="P98" i="3"/>
  <c r="U105" i="3"/>
  <c r="O129" i="3"/>
  <c r="P141" i="3"/>
  <c r="R149" i="3"/>
  <c r="Q181" i="3"/>
  <c r="P236" i="3"/>
  <c r="R244" i="3"/>
  <c r="S252" i="3"/>
  <c r="S277" i="3"/>
  <c r="T285" i="3"/>
  <c r="U293" i="3"/>
  <c r="S309" i="3"/>
  <c r="S317" i="3"/>
  <c r="P384" i="3"/>
  <c r="T392" i="3"/>
  <c r="P408" i="3"/>
  <c r="T416" i="3"/>
  <c r="Q432" i="3"/>
  <c r="R440" i="3"/>
  <c r="O456" i="3"/>
  <c r="U464" i="3"/>
  <c r="P480" i="3"/>
  <c r="U488" i="3"/>
  <c r="O512" i="3"/>
  <c r="T520" i="3"/>
  <c r="O536" i="3"/>
  <c r="T546" i="3"/>
  <c r="R570" i="3"/>
  <c r="R618" i="3"/>
  <c r="P642" i="3"/>
  <c r="T650" i="3"/>
  <c r="P666" i="3"/>
  <c r="P682" i="3"/>
  <c r="P758" i="3"/>
  <c r="Q798" i="3"/>
  <c r="P822" i="3"/>
  <c r="S862" i="3"/>
  <c r="O38" i="3"/>
  <c r="T66" i="3"/>
  <c r="Q158" i="3"/>
  <c r="S253" i="3"/>
  <c r="O342" i="3"/>
  <c r="O13" i="3"/>
  <c r="P21" i="3"/>
  <c r="U45" i="3"/>
  <c r="S58" i="3"/>
  <c r="S69" i="3"/>
  <c r="R74" i="3"/>
  <c r="Q83" i="3"/>
  <c r="O89" i="3"/>
  <c r="P97" i="3"/>
  <c r="P104" i="3"/>
  <c r="U121" i="3"/>
  <c r="T140" i="3"/>
  <c r="R148" i="3"/>
  <c r="S156" i="3"/>
  <c r="Q171" i="3"/>
  <c r="P180" i="3"/>
  <c r="O193" i="3"/>
  <c r="O194" i="3"/>
  <c r="S227" i="3"/>
  <c r="Q235" i="3"/>
  <c r="Q243" i="3"/>
  <c r="O251" i="3"/>
  <c r="P259" i="3"/>
  <c r="U284" i="3"/>
  <c r="T292" i="3"/>
  <c r="R300" i="3"/>
  <c r="R308" i="3"/>
  <c r="S316" i="3"/>
  <c r="Q324" i="3"/>
  <c r="P332" i="3"/>
  <c r="P340" i="3"/>
  <c r="O348" i="3"/>
  <c r="T367" i="3"/>
  <c r="U371" i="3"/>
  <c r="S383" i="3"/>
  <c r="R391" i="3"/>
  <c r="R399" i="3"/>
  <c r="Q407" i="3"/>
  <c r="P415" i="3"/>
  <c r="O423" i="3"/>
  <c r="O431" i="3"/>
  <c r="T447" i="3"/>
  <c r="U455" i="3"/>
  <c r="S471" i="3"/>
  <c r="R479" i="3"/>
  <c r="Q487" i="3"/>
  <c r="Q495" i="3"/>
  <c r="P503" i="3"/>
  <c r="O511" i="3"/>
  <c r="T535" i="3"/>
  <c r="U545" i="3"/>
  <c r="S553" i="3"/>
  <c r="S561" i="3"/>
  <c r="R569" i="3"/>
  <c r="Q577" i="3"/>
  <c r="P585" i="3"/>
  <c r="P601" i="3"/>
  <c r="P609" i="3"/>
  <c r="P617" i="3"/>
  <c r="R625" i="3"/>
  <c r="R633" i="3"/>
  <c r="R641" i="3"/>
  <c r="Q649" i="3"/>
  <c r="Q657" i="3"/>
  <c r="P665" i="3"/>
  <c r="P673" i="3"/>
  <c r="Q681" i="3"/>
  <c r="R749" i="3"/>
  <c r="U757" i="3"/>
  <c r="T765" i="3"/>
  <c r="O781" i="3"/>
  <c r="P789" i="3"/>
  <c r="Q797" i="3"/>
  <c r="S805" i="3"/>
  <c r="T813" i="3"/>
  <c r="P837" i="3"/>
  <c r="P845" i="3"/>
  <c r="P853" i="3"/>
  <c r="P861" i="3"/>
  <c r="R869" i="3"/>
  <c r="S14" i="3"/>
  <c r="R22" i="3"/>
  <c r="T29" i="3"/>
  <c r="Q52" i="3"/>
  <c r="S60" i="3"/>
  <c r="T70" i="3"/>
  <c r="O90" i="3"/>
  <c r="U98" i="3"/>
  <c r="P129" i="3"/>
  <c r="R141" i="3"/>
  <c r="Q149" i="3"/>
  <c r="T181" i="3"/>
  <c r="O228" i="3"/>
  <c r="R236" i="3"/>
  <c r="Q244" i="3"/>
  <c r="T252" i="3"/>
  <c r="R277" i="3"/>
  <c r="U285" i="3"/>
  <c r="R309" i="3"/>
  <c r="T317" i="3"/>
  <c r="O333" i="3"/>
  <c r="S384" i="3"/>
  <c r="Q408" i="3"/>
  <c r="P432" i="3"/>
  <c r="Q456" i="3"/>
  <c r="S480" i="3"/>
  <c r="Q512" i="3"/>
  <c r="S536" i="3"/>
  <c r="P562" i="3"/>
  <c r="U570" i="3"/>
  <c r="O586" i="3"/>
  <c r="O610" i="3"/>
  <c r="U618" i="3"/>
  <c r="Q642" i="3"/>
  <c r="S666" i="3"/>
  <c r="S682" i="3"/>
  <c r="Q758" i="3"/>
  <c r="P782" i="3"/>
  <c r="Q822" i="3"/>
  <c r="P846" i="3"/>
  <c r="T7" i="3"/>
  <c r="Q91" i="3"/>
  <c r="T302" i="3"/>
  <c r="Q13" i="3"/>
  <c r="O21" i="3"/>
  <c r="O28" i="3"/>
  <c r="O35" i="3"/>
  <c r="T58" i="3"/>
  <c r="T69" i="3"/>
  <c r="S74" i="3"/>
  <c r="R83" i="3"/>
  <c r="P89" i="3"/>
  <c r="Q97" i="3"/>
  <c r="O104" i="3"/>
  <c r="P113" i="3"/>
  <c r="U140" i="3"/>
  <c r="T148" i="3"/>
  <c r="R156" i="3"/>
  <c r="S171" i="3"/>
  <c r="Q180" i="3"/>
  <c r="Q193" i="3"/>
  <c r="P194" i="3"/>
  <c r="R227" i="3"/>
  <c r="S235" i="3"/>
  <c r="S243" i="3"/>
  <c r="Q251" i="3"/>
  <c r="O259" i="3"/>
  <c r="O267" i="3"/>
  <c r="O276" i="3"/>
  <c r="U292" i="3"/>
  <c r="T300" i="3"/>
  <c r="T308" i="3"/>
  <c r="R316" i="3"/>
  <c r="S324" i="3"/>
  <c r="Q332" i="3"/>
  <c r="Q340" i="3"/>
  <c r="P348" i="3"/>
  <c r="T371" i="3"/>
  <c r="U383" i="3"/>
  <c r="S391" i="3"/>
  <c r="S399" i="3"/>
  <c r="R407" i="3"/>
  <c r="Q415" i="3"/>
  <c r="P423" i="3"/>
  <c r="P431" i="3"/>
  <c r="O439" i="3"/>
  <c r="T455" i="3"/>
  <c r="U471" i="3"/>
  <c r="S479" i="3"/>
  <c r="R487" i="3"/>
  <c r="R495" i="3"/>
  <c r="Q503" i="3"/>
  <c r="P511" i="3"/>
  <c r="O519" i="3"/>
  <c r="O527" i="3"/>
  <c r="U553" i="3"/>
  <c r="U561" i="3"/>
  <c r="S569" i="3"/>
  <c r="R577" i="3"/>
  <c r="Q585" i="3"/>
  <c r="Q601" i="3"/>
  <c r="Q609" i="3"/>
  <c r="R617" i="3"/>
  <c r="S625" i="3"/>
  <c r="S633" i="3"/>
  <c r="S641" i="3"/>
  <c r="R649" i="3"/>
  <c r="R657" i="3"/>
  <c r="Q665" i="3"/>
  <c r="Q673" i="3"/>
  <c r="R681" i="3"/>
  <c r="T749" i="3"/>
  <c r="T757" i="3"/>
  <c r="O773" i="3"/>
  <c r="P781" i="3"/>
  <c r="Q789" i="3"/>
  <c r="R797" i="3"/>
  <c r="U805" i="3"/>
  <c r="O829" i="3"/>
  <c r="Q837" i="3"/>
  <c r="Q845" i="3"/>
  <c r="Q853" i="3"/>
  <c r="Q861" i="3"/>
  <c r="S869" i="3"/>
  <c r="R14" i="3"/>
  <c r="Q22" i="3"/>
  <c r="P46" i="3"/>
  <c r="S52" i="3"/>
  <c r="U60" i="3"/>
  <c r="P90" i="3"/>
  <c r="T98" i="3"/>
  <c r="P119" i="3"/>
  <c r="Q129" i="3"/>
  <c r="S141" i="3"/>
  <c r="S164" i="3"/>
  <c r="U181" i="3"/>
  <c r="O196" i="3"/>
  <c r="S228" i="3"/>
  <c r="Q236" i="3"/>
  <c r="T244" i="3"/>
  <c r="O269" i="3"/>
  <c r="U277" i="3"/>
  <c r="Q309" i="3"/>
  <c r="S333" i="3"/>
  <c r="O378" i="3"/>
  <c r="Q384" i="3"/>
  <c r="T408" i="3"/>
  <c r="U432" i="3"/>
  <c r="P456" i="3"/>
  <c r="U480" i="3"/>
  <c r="T488" i="3"/>
  <c r="P504" i="3"/>
  <c r="R512" i="3"/>
  <c r="T536" i="3"/>
  <c r="S562" i="3"/>
  <c r="P586" i="3"/>
  <c r="S610" i="3"/>
  <c r="O634" i="3"/>
  <c r="R642" i="3"/>
  <c r="U666" i="3"/>
  <c r="U682" i="3"/>
  <c r="Q782" i="3"/>
  <c r="P806" i="3"/>
  <c r="Q846" i="3"/>
  <c r="S870" i="3"/>
  <c r="Q30" i="3"/>
  <c r="S142" i="3"/>
  <c r="U237" i="3"/>
  <c r="R326" i="3"/>
  <c r="R13" i="3"/>
  <c r="Q21" i="3"/>
  <c r="Q28" i="3"/>
  <c r="P35" i="3"/>
  <c r="O45" i="3"/>
  <c r="U58" i="3"/>
  <c r="U69" i="3"/>
  <c r="T74" i="3"/>
  <c r="S83" i="3"/>
  <c r="R89" i="3"/>
  <c r="R97" i="3"/>
  <c r="Q104" i="3"/>
  <c r="O113" i="3"/>
  <c r="O121" i="3"/>
  <c r="U148" i="3"/>
  <c r="T156" i="3"/>
  <c r="R171" i="3"/>
  <c r="S180" i="3"/>
  <c r="P193" i="3"/>
  <c r="Q194" i="3"/>
  <c r="T227" i="3"/>
  <c r="R235" i="3"/>
  <c r="R243" i="3"/>
  <c r="S251" i="3"/>
  <c r="Q259" i="3"/>
  <c r="P267" i="3"/>
  <c r="P276" i="3"/>
  <c r="O284" i="3"/>
  <c r="U300" i="3"/>
  <c r="U308" i="3"/>
  <c r="T316" i="3"/>
  <c r="R324" i="3"/>
  <c r="S332" i="3"/>
  <c r="S340" i="3"/>
  <c r="Q348" i="3"/>
  <c r="O367" i="3"/>
  <c r="T383" i="3"/>
  <c r="U391" i="3"/>
  <c r="U399" i="3"/>
  <c r="S407" i="3"/>
  <c r="R415" i="3"/>
  <c r="Q423" i="3"/>
  <c r="Q431" i="3"/>
  <c r="P439" i="3"/>
  <c r="O447" i="3"/>
  <c r="T471" i="3"/>
  <c r="S487" i="3"/>
  <c r="S495" i="3"/>
  <c r="R503" i="3"/>
  <c r="Q511" i="3"/>
  <c r="P519" i="3"/>
  <c r="P527" i="3"/>
  <c r="O535" i="3"/>
  <c r="T545" i="3"/>
  <c r="T561" i="3"/>
  <c r="U569" i="3"/>
  <c r="S577" i="3"/>
  <c r="R585" i="3"/>
  <c r="R601" i="3"/>
  <c r="S609" i="3"/>
  <c r="S617" i="3"/>
  <c r="U625" i="3"/>
  <c r="T633" i="3"/>
  <c r="U641" i="3"/>
  <c r="S649" i="3"/>
  <c r="S657" i="3"/>
  <c r="R665" i="3"/>
  <c r="R673" i="3"/>
  <c r="U681" i="3"/>
  <c r="U749" i="3"/>
  <c r="P773" i="3"/>
  <c r="Q781" i="3"/>
  <c r="R789" i="3"/>
  <c r="S797" i="3"/>
  <c r="O821" i="3"/>
  <c r="P829" i="3"/>
  <c r="R837" i="3"/>
  <c r="R845" i="3"/>
  <c r="R853" i="3"/>
  <c r="R861" i="3"/>
  <c r="U869" i="3"/>
  <c r="Q14" i="3"/>
  <c r="S22" i="3"/>
  <c r="S46" i="3"/>
  <c r="T52" i="3"/>
  <c r="Q90" i="3"/>
  <c r="R119" i="3"/>
  <c r="R129" i="3"/>
  <c r="T141" i="3"/>
  <c r="P164" i="3"/>
  <c r="P196" i="3"/>
  <c r="Q228" i="3"/>
  <c r="U236" i="3"/>
  <c r="S269" i="3"/>
  <c r="T277" i="3"/>
  <c r="S301" i="3"/>
  <c r="T309" i="3"/>
  <c r="R333" i="3"/>
  <c r="R378" i="3"/>
  <c r="S400" i="3"/>
  <c r="P424" i="3"/>
  <c r="T432" i="3"/>
  <c r="Q448" i="3"/>
  <c r="T456" i="3"/>
  <c r="P472" i="3"/>
  <c r="T480" i="3"/>
  <c r="Q504" i="3"/>
  <c r="P528" i="3"/>
  <c r="Q554" i="3"/>
  <c r="U562" i="3"/>
  <c r="S586" i="3"/>
  <c r="U610" i="3"/>
  <c r="Q634" i="3"/>
  <c r="O658" i="3"/>
  <c r="Q674" i="3"/>
  <c r="T682" i="3"/>
  <c r="P766" i="3"/>
  <c r="Q806" i="3"/>
  <c r="P830" i="3"/>
  <c r="P870" i="3"/>
  <c r="P165" i="3"/>
  <c r="R261" i="3"/>
  <c r="O350" i="3"/>
  <c r="O872" i="3"/>
  <c r="O864" i="3"/>
  <c r="O856" i="3"/>
  <c r="O848" i="3"/>
  <c r="O840" i="3"/>
  <c r="O832" i="3"/>
  <c r="O824" i="3"/>
  <c r="O816" i="3"/>
  <c r="O808" i="3"/>
  <c r="O800" i="3"/>
  <c r="O792" i="3"/>
  <c r="O784" i="3"/>
  <c r="O776" i="3"/>
  <c r="O768" i="3"/>
  <c r="O760" i="3"/>
  <c r="O752" i="3"/>
  <c r="O744" i="3"/>
  <c r="P691" i="3"/>
  <c r="Q684" i="3"/>
  <c r="R676" i="3"/>
  <c r="T668" i="3"/>
  <c r="U660" i="3"/>
  <c r="O644" i="3"/>
  <c r="P636" i="3"/>
  <c r="Q628" i="3"/>
  <c r="R620" i="3"/>
  <c r="T612" i="3"/>
  <c r="T604" i="3"/>
  <c r="U596" i="3"/>
  <c r="O580" i="3"/>
  <c r="P572" i="3"/>
  <c r="Q564" i="3"/>
  <c r="R556" i="3"/>
  <c r="T548" i="3"/>
  <c r="T538" i="3"/>
  <c r="U530" i="3"/>
  <c r="P514" i="3"/>
  <c r="O506" i="3"/>
  <c r="Q498" i="3"/>
  <c r="R490" i="3"/>
  <c r="T482" i="3"/>
  <c r="T474" i="3"/>
  <c r="U466" i="3"/>
  <c r="O450" i="3"/>
  <c r="Q442" i="3"/>
  <c r="P434" i="3"/>
  <c r="R426" i="3"/>
  <c r="T418" i="3"/>
  <c r="T410" i="3"/>
  <c r="U402" i="3"/>
  <c r="O386" i="3"/>
  <c r="P379" i="3"/>
  <c r="R375" i="3"/>
  <c r="T351" i="3"/>
  <c r="O327" i="3"/>
  <c r="P319" i="3"/>
  <c r="R311" i="3"/>
  <c r="Q303" i="3"/>
  <c r="T295" i="3"/>
  <c r="T287" i="3"/>
  <c r="U279" i="3"/>
  <c r="O262" i="3"/>
  <c r="P254" i="3"/>
  <c r="R246" i="3"/>
  <c r="R238" i="3"/>
  <c r="T230" i="3"/>
  <c r="O218" i="3"/>
  <c r="T174" i="3"/>
  <c r="O151" i="3"/>
  <c r="P143" i="3"/>
  <c r="Q135" i="3"/>
  <c r="Q123" i="3"/>
  <c r="T116" i="3"/>
  <c r="T107" i="3"/>
  <c r="U100" i="3"/>
  <c r="O85" i="3"/>
  <c r="P77" i="3"/>
  <c r="Q71" i="3"/>
  <c r="T64" i="3"/>
  <c r="T47" i="3"/>
  <c r="P16" i="3"/>
  <c r="O871" i="3"/>
  <c r="O863" i="3"/>
  <c r="O855" i="3"/>
  <c r="O847" i="3"/>
  <c r="O839" i="3"/>
  <c r="O831" i="3"/>
  <c r="O823" i="3"/>
  <c r="O815" i="3"/>
  <c r="O807" i="3"/>
  <c r="O799" i="3"/>
  <c r="O791" i="3"/>
  <c r="O783" i="3"/>
  <c r="O775" i="3"/>
  <c r="O767" i="3"/>
  <c r="O759" i="3"/>
  <c r="O751" i="3"/>
  <c r="O743" i="3"/>
  <c r="P690" i="3"/>
  <c r="Q683" i="3"/>
  <c r="R675" i="3"/>
  <c r="T667" i="3"/>
  <c r="U659" i="3"/>
  <c r="O643" i="3"/>
  <c r="Q627" i="3"/>
  <c r="R619" i="3"/>
  <c r="S611" i="3"/>
  <c r="T603" i="3"/>
  <c r="U595" i="3"/>
  <c r="O579" i="3"/>
  <c r="P571" i="3"/>
  <c r="Q563" i="3"/>
  <c r="R555" i="3"/>
  <c r="S547" i="3"/>
  <c r="T537" i="3"/>
  <c r="U529" i="3"/>
  <c r="P513" i="3"/>
  <c r="O505" i="3"/>
  <c r="Q497" i="3"/>
  <c r="R489" i="3"/>
  <c r="S481" i="3"/>
  <c r="T473" i="3"/>
  <c r="U465" i="3"/>
  <c r="O449" i="3"/>
  <c r="Q441" i="3"/>
  <c r="P433" i="3"/>
  <c r="R425" i="3"/>
  <c r="S417" i="3"/>
  <c r="T409" i="3"/>
  <c r="U401" i="3"/>
  <c r="O385" i="3"/>
  <c r="Q372" i="3"/>
  <c r="P368" i="3"/>
  <c r="T350" i="3"/>
  <c r="U342" i="3"/>
  <c r="Q326" i="3"/>
  <c r="P318" i="3"/>
  <c r="R310" i="3"/>
  <c r="R302" i="3"/>
  <c r="S294" i="3"/>
  <c r="T286" i="3"/>
  <c r="O261" i="3"/>
  <c r="P253" i="3"/>
  <c r="Q245" i="3"/>
  <c r="R237" i="3"/>
  <c r="S229" i="3"/>
  <c r="S182" i="3"/>
  <c r="T173" i="3"/>
  <c r="U165" i="3"/>
  <c r="O150" i="3"/>
  <c r="P142" i="3"/>
  <c r="R122" i="3"/>
  <c r="S115" i="3"/>
  <c r="U99" i="3"/>
  <c r="O84" i="3"/>
  <c r="Q66" i="3"/>
  <c r="U63" i="3"/>
  <c r="T53" i="3"/>
  <c r="S38" i="3"/>
  <c r="U37" i="3"/>
  <c r="O23" i="3"/>
  <c r="Q7" i="3"/>
  <c r="T870" i="3"/>
  <c r="T862" i="3"/>
  <c r="T854" i="3"/>
  <c r="U846" i="3"/>
  <c r="T838" i="3"/>
  <c r="T830" i="3"/>
  <c r="T822" i="3"/>
  <c r="U814" i="3"/>
  <c r="T806" i="3"/>
  <c r="T798" i="3"/>
  <c r="T790" i="3"/>
  <c r="U782" i="3"/>
  <c r="T774" i="3"/>
  <c r="T766" i="3"/>
  <c r="T758" i="3"/>
  <c r="U750" i="3"/>
  <c r="O682" i="3"/>
  <c r="P674" i="3"/>
  <c r="R666" i="3"/>
  <c r="U658" i="3"/>
  <c r="U650" i="3"/>
  <c r="T642" i="3"/>
  <c r="O626" i="3"/>
  <c r="P618" i="3"/>
  <c r="Q610" i="3"/>
  <c r="R602" i="3"/>
  <c r="U586" i="3"/>
  <c r="T578" i="3"/>
  <c r="O562" i="3"/>
  <c r="P554" i="3"/>
  <c r="Q546" i="3"/>
  <c r="R536" i="3"/>
  <c r="U528" i="3"/>
  <c r="U520" i="3"/>
  <c r="T512" i="3"/>
  <c r="P496" i="3"/>
  <c r="O488" i="3"/>
  <c r="Q480" i="3"/>
  <c r="R472" i="3"/>
  <c r="R464" i="3"/>
  <c r="U456" i="3"/>
  <c r="T448" i="3"/>
  <c r="T440" i="3"/>
  <c r="O432" i="3"/>
  <c r="Q424" i="3"/>
  <c r="P416" i="3"/>
  <c r="S408" i="3"/>
  <c r="U400" i="3"/>
  <c r="U392" i="3"/>
  <c r="T384" i="3"/>
  <c r="S349" i="3"/>
  <c r="U333" i="3"/>
  <c r="U325" i="3"/>
  <c r="O309" i="3"/>
  <c r="P301" i="3"/>
  <c r="S293" i="3"/>
  <c r="S285" i="3"/>
  <c r="Q277" i="3"/>
  <c r="U269" i="3"/>
  <c r="U260" i="3"/>
  <c r="S244" i="3"/>
  <c r="S236" i="3"/>
  <c r="P228" i="3"/>
  <c r="R181" i="3"/>
  <c r="R164" i="3"/>
  <c r="U149" i="3"/>
  <c r="S129" i="3"/>
  <c r="S119" i="3"/>
  <c r="S105" i="3"/>
  <c r="R98" i="3"/>
  <c r="U90" i="3"/>
  <c r="O70" i="3"/>
  <c r="P60" i="3"/>
  <c r="R52" i="3"/>
  <c r="Q46" i="3"/>
  <c r="U29" i="3"/>
  <c r="U22" i="3"/>
  <c r="O691" i="3"/>
  <c r="P684" i="3"/>
  <c r="S668" i="3"/>
  <c r="T660" i="3"/>
  <c r="U652" i="3"/>
  <c r="O636" i="3"/>
  <c r="P628" i="3"/>
  <c r="Q620" i="3"/>
  <c r="R612" i="3"/>
  <c r="S604" i="3"/>
  <c r="T596" i="3"/>
  <c r="U588" i="3"/>
  <c r="O572" i="3"/>
  <c r="P564" i="3"/>
  <c r="Q556" i="3"/>
  <c r="R548" i="3"/>
  <c r="S538" i="3"/>
  <c r="T530" i="3"/>
  <c r="U522" i="3"/>
  <c r="P506" i="3"/>
  <c r="O498" i="3"/>
  <c r="P490" i="3"/>
  <c r="R482" i="3"/>
  <c r="S474" i="3"/>
  <c r="T466" i="3"/>
  <c r="U458" i="3"/>
  <c r="O442" i="3"/>
  <c r="Q434" i="3"/>
  <c r="P426" i="3"/>
  <c r="R418" i="3"/>
  <c r="S410" i="3"/>
  <c r="T402" i="3"/>
  <c r="U394" i="3"/>
  <c r="O379" i="3"/>
  <c r="P375" i="3"/>
  <c r="S351" i="3"/>
  <c r="T343" i="3"/>
  <c r="U335" i="3"/>
  <c r="O319" i="3"/>
  <c r="P311" i="3"/>
  <c r="P303" i="3"/>
  <c r="R295" i="3"/>
  <c r="S287" i="3"/>
  <c r="T279" i="3"/>
  <c r="U271" i="3"/>
  <c r="O254" i="3"/>
  <c r="P246" i="3"/>
  <c r="Q238" i="3"/>
  <c r="Q230" i="3"/>
  <c r="U220" i="3"/>
  <c r="S174" i="3"/>
  <c r="U159" i="3"/>
  <c r="O143" i="3"/>
  <c r="P135" i="3"/>
  <c r="P123" i="3"/>
  <c r="Q116" i="3"/>
  <c r="S107" i="3"/>
  <c r="T100" i="3"/>
  <c r="O77" i="3"/>
  <c r="P71" i="3"/>
  <c r="R64" i="3"/>
  <c r="S47" i="3"/>
  <c r="U32" i="3"/>
  <c r="O16" i="3"/>
  <c r="O690" i="3"/>
  <c r="P683" i="3"/>
  <c r="Q675" i="3"/>
  <c r="S667" i="3"/>
  <c r="T659" i="3"/>
  <c r="U651" i="3"/>
  <c r="P627" i="3"/>
  <c r="Q619" i="3"/>
  <c r="R611" i="3"/>
  <c r="S603" i="3"/>
  <c r="T595" i="3"/>
  <c r="U587" i="3"/>
  <c r="O571" i="3"/>
  <c r="P563" i="3"/>
  <c r="Q555" i="3"/>
  <c r="R547" i="3"/>
  <c r="S537" i="3"/>
  <c r="T529" i="3"/>
  <c r="U521" i="3"/>
  <c r="P505" i="3"/>
  <c r="O497" i="3"/>
  <c r="Q489" i="3"/>
  <c r="R481" i="3"/>
  <c r="S473" i="3"/>
  <c r="T465" i="3"/>
  <c r="U457" i="3"/>
  <c r="O441" i="3"/>
  <c r="Q433" i="3"/>
  <c r="P425" i="3"/>
  <c r="R417" i="3"/>
  <c r="S409" i="3"/>
  <c r="T401" i="3"/>
  <c r="U393" i="3"/>
  <c r="O372" i="3"/>
  <c r="O368" i="3"/>
  <c r="S350" i="3"/>
  <c r="T342" i="3"/>
  <c r="U334" i="3"/>
  <c r="O318" i="3"/>
  <c r="O310" i="3"/>
  <c r="Q302" i="3"/>
  <c r="R294" i="3"/>
  <c r="S286" i="3"/>
  <c r="T270" i="3"/>
  <c r="O253" i="3"/>
  <c r="P245" i="3"/>
  <c r="Q237" i="3"/>
  <c r="R229" i="3"/>
  <c r="R182" i="3"/>
  <c r="S173" i="3"/>
  <c r="T165" i="3"/>
  <c r="T158" i="3"/>
  <c r="O142" i="3"/>
  <c r="Q122" i="3"/>
  <c r="R115" i="3"/>
  <c r="T99" i="3"/>
  <c r="S91" i="3"/>
  <c r="P66" i="3"/>
  <c r="Q63" i="3"/>
  <c r="R53" i="3"/>
  <c r="T38" i="3"/>
  <c r="T37" i="3"/>
  <c r="S30" i="3"/>
  <c r="P7" i="3"/>
  <c r="U870" i="3"/>
  <c r="U862" i="3"/>
  <c r="U854" i="3"/>
  <c r="T846" i="3"/>
  <c r="U838" i="3"/>
  <c r="U830" i="3"/>
  <c r="U822" i="3"/>
  <c r="T814" i="3"/>
  <c r="U806" i="3"/>
  <c r="U798" i="3"/>
  <c r="U790" i="3"/>
  <c r="T782" i="3"/>
  <c r="U774" i="3"/>
  <c r="U766" i="3"/>
  <c r="U758" i="3"/>
  <c r="T750" i="3"/>
  <c r="O674" i="3"/>
  <c r="Q666" i="3"/>
  <c r="Q658" i="3"/>
  <c r="R650" i="3"/>
  <c r="U642" i="3"/>
  <c r="U634" i="3"/>
  <c r="O618" i="3"/>
  <c r="P610" i="3"/>
  <c r="Q602" i="3"/>
  <c r="R586" i="3"/>
  <c r="U578" i="3"/>
  <c r="T570" i="3"/>
  <c r="T562" i="3"/>
  <c r="O554" i="3"/>
  <c r="P546" i="3"/>
  <c r="Q536" i="3"/>
  <c r="Q528" i="3"/>
  <c r="R520" i="3"/>
  <c r="U512" i="3"/>
  <c r="T504" i="3"/>
  <c r="P488" i="3"/>
  <c r="O480" i="3"/>
  <c r="Q472" i="3"/>
  <c r="P464" i="3"/>
  <c r="R456" i="3"/>
  <c r="U448" i="3"/>
  <c r="U440" i="3"/>
  <c r="O424" i="3"/>
  <c r="Q416" i="3"/>
  <c r="R408" i="3"/>
  <c r="R400" i="3"/>
  <c r="Q392" i="3"/>
  <c r="U384" i="3"/>
  <c r="T378" i="3"/>
  <c r="R349" i="3"/>
  <c r="Q333" i="3"/>
  <c r="T325" i="3"/>
  <c r="U317" i="3"/>
  <c r="O301" i="3"/>
  <c r="P293" i="3"/>
  <c r="R285" i="3"/>
  <c r="P277" i="3"/>
  <c r="Q269" i="3"/>
  <c r="T260" i="3"/>
  <c r="U252" i="3"/>
  <c r="O236" i="3"/>
  <c r="R228" i="3"/>
  <c r="U196" i="3"/>
  <c r="P181" i="3"/>
  <c r="Q164" i="3"/>
  <c r="T149" i="3"/>
  <c r="U141" i="3"/>
  <c r="O119" i="3"/>
  <c r="R105" i="3"/>
  <c r="Q98" i="3"/>
  <c r="S90" i="3"/>
  <c r="U75" i="3"/>
  <c r="O60" i="3"/>
  <c r="P52" i="3"/>
  <c r="R46" i="3"/>
  <c r="S29" i="3"/>
  <c r="T22" i="3"/>
  <c r="U14" i="3"/>
  <c r="O869" i="3"/>
  <c r="T829" i="3"/>
  <c r="T821" i="3"/>
  <c r="U813" i="3"/>
  <c r="T805" i="3"/>
  <c r="U797" i="3"/>
  <c r="U789" i="3"/>
  <c r="T781" i="3"/>
  <c r="U773" i="3"/>
  <c r="S765" i="3"/>
  <c r="S757" i="3"/>
  <c r="S749" i="3"/>
  <c r="S681" i="3"/>
  <c r="S673" i="3"/>
  <c r="U665" i="3"/>
  <c r="O641" i="3"/>
  <c r="P633" i="3"/>
  <c r="Q625" i="3"/>
  <c r="Q617" i="3"/>
  <c r="R609" i="3"/>
  <c r="S601" i="3"/>
  <c r="U872" i="3"/>
  <c r="U864" i="3"/>
  <c r="U856" i="3"/>
  <c r="U848" i="3"/>
  <c r="U840" i="3"/>
  <c r="U832" i="3"/>
  <c r="U824" i="3"/>
  <c r="U816" i="3"/>
  <c r="U808" i="3"/>
  <c r="U800" i="3"/>
  <c r="U792" i="3"/>
  <c r="U784" i="3"/>
  <c r="U776" i="3"/>
  <c r="U768" i="3"/>
  <c r="U760" i="3"/>
  <c r="U752" i="3"/>
  <c r="U744" i="3"/>
  <c r="O684" i="3"/>
  <c r="P676" i="3"/>
  <c r="R668" i="3"/>
  <c r="S660" i="3"/>
  <c r="T652" i="3"/>
  <c r="U644" i="3"/>
  <c r="O628" i="3"/>
  <c r="P620" i="3"/>
  <c r="Q612" i="3"/>
  <c r="R604" i="3"/>
  <c r="S596" i="3"/>
  <c r="T588" i="3"/>
  <c r="U580" i="3"/>
  <c r="O564" i="3"/>
  <c r="P556" i="3"/>
  <c r="Q548" i="3"/>
  <c r="R538" i="3"/>
  <c r="S530" i="3"/>
  <c r="S522" i="3"/>
  <c r="U514" i="3"/>
  <c r="P498" i="3"/>
  <c r="Q490" i="3"/>
  <c r="P482" i="3"/>
  <c r="R474" i="3"/>
  <c r="S466" i="3"/>
  <c r="T458" i="3"/>
  <c r="U450" i="3"/>
  <c r="O434" i="3"/>
  <c r="Q426" i="3"/>
  <c r="P418" i="3"/>
  <c r="R410" i="3"/>
  <c r="S402" i="3"/>
  <c r="S394" i="3"/>
  <c r="U386" i="3"/>
  <c r="O375" i="3"/>
  <c r="Q351" i="3"/>
  <c r="S343" i="3"/>
  <c r="T335" i="3"/>
  <c r="U327" i="3"/>
  <c r="O311" i="3"/>
  <c r="T303" i="3"/>
  <c r="Q295" i="3"/>
  <c r="Q287" i="3"/>
  <c r="S279" i="3"/>
  <c r="S271" i="3"/>
  <c r="U262" i="3"/>
  <c r="O246" i="3"/>
  <c r="P238" i="3"/>
  <c r="R230" i="3"/>
  <c r="T220" i="3"/>
  <c r="U218" i="3"/>
  <c r="Q174" i="3"/>
  <c r="S159" i="3"/>
  <c r="U151" i="3"/>
  <c r="O135" i="3"/>
  <c r="R123" i="3"/>
  <c r="P116" i="3"/>
  <c r="Q107" i="3"/>
  <c r="S100" i="3"/>
  <c r="U85" i="3"/>
  <c r="O71" i="3"/>
  <c r="P64" i="3"/>
  <c r="Q47" i="3"/>
  <c r="S32" i="3"/>
  <c r="U871" i="3"/>
  <c r="U863" i="3"/>
  <c r="U855" i="3"/>
  <c r="U847" i="3"/>
  <c r="U839" i="3"/>
  <c r="U831" i="3"/>
  <c r="U823" i="3"/>
  <c r="U815" i="3"/>
  <c r="U807" i="3"/>
  <c r="U799" i="3"/>
  <c r="U791" i="3"/>
  <c r="U783" i="3"/>
  <c r="U775" i="3"/>
  <c r="U767" i="3"/>
  <c r="U759" i="3"/>
  <c r="U751" i="3"/>
  <c r="U743" i="3"/>
  <c r="O683" i="3"/>
  <c r="P675" i="3"/>
  <c r="R667" i="3"/>
  <c r="S659" i="3"/>
  <c r="T651" i="3"/>
  <c r="U643" i="3"/>
  <c r="O627" i="3"/>
  <c r="P619" i="3"/>
  <c r="Q611" i="3"/>
  <c r="R603" i="3"/>
  <c r="S595" i="3"/>
  <c r="T587" i="3"/>
  <c r="U579" i="3"/>
  <c r="O563" i="3"/>
  <c r="P555" i="3"/>
  <c r="Q547" i="3"/>
  <c r="R537" i="3"/>
  <c r="S529" i="3"/>
  <c r="T521" i="3"/>
  <c r="U513" i="3"/>
  <c r="P497" i="3"/>
  <c r="O489" i="3"/>
  <c r="Q481" i="3"/>
  <c r="R473" i="3"/>
  <c r="S465" i="3"/>
  <c r="T457" i="3"/>
  <c r="U449" i="3"/>
  <c r="O433" i="3"/>
  <c r="Q425" i="3"/>
  <c r="P417" i="3"/>
  <c r="R409" i="3"/>
  <c r="S401" i="3"/>
  <c r="T393" i="3"/>
  <c r="U385" i="3"/>
  <c r="Q368" i="3"/>
  <c r="R350" i="3"/>
  <c r="S342" i="3"/>
  <c r="T334" i="3"/>
  <c r="U326" i="3"/>
  <c r="Q310" i="3"/>
  <c r="P302" i="3"/>
  <c r="P294" i="3"/>
  <c r="R286" i="3"/>
  <c r="U270" i="3"/>
  <c r="U261" i="3"/>
  <c r="O245" i="3"/>
  <c r="P237" i="3"/>
  <c r="Q229" i="3"/>
  <c r="U215" i="3"/>
  <c r="Q182" i="3"/>
  <c r="R173" i="3"/>
  <c r="S165" i="3"/>
  <c r="S158" i="3"/>
  <c r="U150" i="3"/>
  <c r="P122" i="3"/>
  <c r="Q115" i="3"/>
  <c r="S99" i="3"/>
  <c r="U91" i="3"/>
  <c r="U84" i="3"/>
  <c r="O66" i="3"/>
  <c r="P63" i="3"/>
  <c r="Q53" i="3"/>
  <c r="R38" i="3"/>
  <c r="S37" i="3"/>
  <c r="T30" i="3"/>
  <c r="U23" i="3"/>
  <c r="R870" i="3"/>
  <c r="R862" i="3"/>
  <c r="R854" i="3"/>
  <c r="S846" i="3"/>
  <c r="R838" i="3"/>
  <c r="R830" i="3"/>
  <c r="R822" i="3"/>
  <c r="S814" i="3"/>
  <c r="R806" i="3"/>
  <c r="R798" i="3"/>
  <c r="R790" i="3"/>
  <c r="S782" i="3"/>
  <c r="R774" i="3"/>
  <c r="R766" i="3"/>
  <c r="R758" i="3"/>
  <c r="S750" i="3"/>
  <c r="T872" i="3"/>
  <c r="T864" i="3"/>
  <c r="T856" i="3"/>
  <c r="T848" i="3"/>
  <c r="T840" i="3"/>
  <c r="T832" i="3"/>
  <c r="T824" i="3"/>
  <c r="T816" i="3"/>
  <c r="T808" i="3"/>
  <c r="T800" i="3"/>
  <c r="T792" i="3"/>
  <c r="T784" i="3"/>
  <c r="T776" i="3"/>
  <c r="T768" i="3"/>
  <c r="T760" i="3"/>
  <c r="T752" i="3"/>
  <c r="T744" i="3"/>
  <c r="U691" i="3"/>
  <c r="O676" i="3"/>
  <c r="Q668" i="3"/>
  <c r="R660" i="3"/>
  <c r="S652" i="3"/>
  <c r="T644" i="3"/>
  <c r="U636" i="3"/>
  <c r="U628" i="3"/>
  <c r="O620" i="3"/>
  <c r="P612" i="3"/>
  <c r="Q604" i="3"/>
  <c r="R596" i="3"/>
  <c r="S588" i="3"/>
  <c r="T580" i="3"/>
  <c r="U572" i="3"/>
  <c r="O556" i="3"/>
  <c r="P548" i="3"/>
  <c r="Q538" i="3"/>
  <c r="R530" i="3"/>
  <c r="T522" i="3"/>
  <c r="S514" i="3"/>
  <c r="U506" i="3"/>
  <c r="O490" i="3"/>
  <c r="Q482" i="3"/>
  <c r="P474" i="3"/>
  <c r="R466" i="3"/>
  <c r="S458" i="3"/>
  <c r="T450" i="3"/>
  <c r="U442" i="3"/>
  <c r="O426" i="3"/>
  <c r="Q418" i="3"/>
  <c r="P410" i="3"/>
  <c r="Q402" i="3"/>
  <c r="T394" i="3"/>
  <c r="S386" i="3"/>
  <c r="U379" i="3"/>
  <c r="R351" i="3"/>
  <c r="Q343" i="3"/>
  <c r="S335" i="3"/>
  <c r="T327" i="3"/>
  <c r="U319" i="3"/>
  <c r="O303" i="3"/>
  <c r="P295" i="3"/>
  <c r="R287" i="3"/>
  <c r="Q279" i="3"/>
  <c r="R271" i="3"/>
  <c r="S262" i="3"/>
  <c r="U254" i="3"/>
  <c r="O238" i="3"/>
  <c r="P230" i="3"/>
  <c r="S220" i="3"/>
  <c r="T218" i="3"/>
  <c r="R174" i="3"/>
  <c r="Q159" i="3"/>
  <c r="S151" i="3"/>
  <c r="U143" i="3"/>
  <c r="O123" i="3"/>
  <c r="R116" i="3"/>
  <c r="R107" i="3"/>
  <c r="R100" i="3"/>
  <c r="T85" i="3"/>
  <c r="U77" i="3"/>
  <c r="O64" i="3"/>
  <c r="R47" i="3"/>
  <c r="T32" i="3"/>
  <c r="U16" i="3"/>
  <c r="T871" i="3"/>
  <c r="T863" i="3"/>
  <c r="T855" i="3"/>
  <c r="T847" i="3"/>
  <c r="T839" i="3"/>
  <c r="T831" i="3"/>
  <c r="T823" i="3"/>
  <c r="T815" i="3"/>
  <c r="T807" i="3"/>
  <c r="T799" i="3"/>
  <c r="T791" i="3"/>
  <c r="T783" i="3"/>
  <c r="T775" i="3"/>
  <c r="T767" i="3"/>
  <c r="T759" i="3"/>
  <c r="T751" i="3"/>
  <c r="T743" i="3"/>
  <c r="U690" i="3"/>
  <c r="O675" i="3"/>
  <c r="Q667" i="3"/>
  <c r="R659" i="3"/>
  <c r="S651" i="3"/>
  <c r="T643" i="3"/>
  <c r="O619" i="3"/>
  <c r="P611" i="3"/>
  <c r="Q603" i="3"/>
  <c r="R595" i="3"/>
  <c r="S587" i="3"/>
  <c r="T579" i="3"/>
  <c r="U571" i="3"/>
  <c r="O555" i="3"/>
  <c r="P547" i="3"/>
  <c r="Q537" i="3"/>
  <c r="R529" i="3"/>
  <c r="S521" i="3"/>
  <c r="T513" i="3"/>
  <c r="U505" i="3"/>
  <c r="P489" i="3"/>
  <c r="O481" i="3"/>
  <c r="Q473" i="3"/>
  <c r="R465" i="3"/>
  <c r="S457" i="3"/>
  <c r="T449" i="3"/>
  <c r="U441" i="3"/>
  <c r="O425" i="3"/>
  <c r="Q417" i="3"/>
  <c r="P409" i="3"/>
  <c r="R401" i="3"/>
  <c r="S393" i="3"/>
  <c r="T385" i="3"/>
  <c r="U372" i="3"/>
  <c r="P350" i="3"/>
  <c r="R342" i="3"/>
  <c r="S334" i="3"/>
  <c r="T326" i="3"/>
  <c r="U318" i="3"/>
  <c r="O302" i="3"/>
  <c r="Q294" i="3"/>
  <c r="Q286" i="3"/>
  <c r="S270" i="3"/>
  <c r="T261" i="3"/>
  <c r="U253" i="3"/>
  <c r="O237" i="3"/>
  <c r="P229" i="3"/>
  <c r="T215" i="3"/>
  <c r="P182" i="3"/>
  <c r="Q173" i="3"/>
  <c r="R165" i="3"/>
  <c r="U158" i="3"/>
  <c r="T150" i="3"/>
  <c r="U142" i="3"/>
  <c r="O122" i="3"/>
  <c r="P115" i="3"/>
  <c r="R99" i="3"/>
  <c r="T91" i="3"/>
  <c r="S84" i="3"/>
  <c r="O63" i="3"/>
  <c r="P53" i="3"/>
  <c r="Q38" i="3"/>
  <c r="R37" i="3"/>
  <c r="U30" i="3"/>
  <c r="S23" i="3"/>
  <c r="Q870" i="3"/>
  <c r="Q862" i="3"/>
  <c r="S854" i="3"/>
  <c r="R846" i="3"/>
  <c r="Q838" i="3"/>
  <c r="S830" i="3"/>
  <c r="S822" i="3"/>
  <c r="R814" i="3"/>
  <c r="S806" i="3"/>
  <c r="S798" i="3"/>
  <c r="S790" i="3"/>
  <c r="R782" i="3"/>
  <c r="Q774" i="3"/>
  <c r="Q766" i="3"/>
  <c r="S758" i="3"/>
  <c r="R750" i="3"/>
  <c r="R682" i="3"/>
  <c r="T674" i="3"/>
  <c r="O666" i="3"/>
  <c r="S658" i="3"/>
  <c r="S650" i="3"/>
  <c r="S642" i="3"/>
  <c r="S634" i="3"/>
  <c r="T626" i="3"/>
  <c r="T618" i="3"/>
  <c r="O602" i="3"/>
  <c r="Q586" i="3"/>
  <c r="S578" i="3"/>
  <c r="S570" i="3"/>
  <c r="R562" i="3"/>
  <c r="P536" i="3"/>
  <c r="S528" i="3"/>
  <c r="S520" i="3"/>
  <c r="S512" i="3"/>
  <c r="S504" i="3"/>
  <c r="U496" i="3"/>
  <c r="O472" i="3"/>
  <c r="S464" i="3"/>
  <c r="S456" i="3"/>
  <c r="S448" i="3"/>
  <c r="S440" i="3"/>
  <c r="R432" i="3"/>
  <c r="T424" i="3"/>
  <c r="O408" i="3"/>
  <c r="O400" i="3"/>
  <c r="P392" i="3"/>
  <c r="R384" i="3"/>
  <c r="Q378" i="3"/>
  <c r="O349" i="3"/>
  <c r="P333" i="3"/>
  <c r="Q325" i="3"/>
  <c r="Q317" i="3"/>
  <c r="U309" i="3"/>
  <c r="T301" i="3"/>
  <c r="O285" i="3"/>
  <c r="O277" i="3"/>
  <c r="P269" i="3"/>
  <c r="S260" i="3"/>
  <c r="Q252" i="3"/>
  <c r="U244" i="3"/>
  <c r="T236" i="3"/>
  <c r="Q196" i="3"/>
  <c r="O164" i="3"/>
  <c r="S149" i="3"/>
  <c r="Q141" i="3"/>
  <c r="U129" i="3"/>
  <c r="T119" i="3"/>
  <c r="O105" i="3"/>
  <c r="S98" i="3"/>
  <c r="R90" i="3"/>
  <c r="S75" i="3"/>
  <c r="U70" i="3"/>
  <c r="T60" i="3"/>
  <c r="O46" i="3"/>
  <c r="R29" i="3"/>
  <c r="S872" i="3"/>
  <c r="S864" i="3"/>
  <c r="S856" i="3"/>
  <c r="S848" i="3"/>
  <c r="S840" i="3"/>
  <c r="S832" i="3"/>
  <c r="S824" i="3"/>
  <c r="S816" i="3"/>
  <c r="S808" i="3"/>
  <c r="S800" i="3"/>
  <c r="S792" i="3"/>
  <c r="S784" i="3"/>
  <c r="S776" i="3"/>
  <c r="S768" i="3"/>
  <c r="S760" i="3"/>
  <c r="S752" i="3"/>
  <c r="S744" i="3"/>
  <c r="T691" i="3"/>
  <c r="U684" i="3"/>
  <c r="P668" i="3"/>
  <c r="Q660" i="3"/>
  <c r="R652" i="3"/>
  <c r="S644" i="3"/>
  <c r="S636" i="3"/>
  <c r="S628" i="3"/>
  <c r="O612" i="3"/>
  <c r="P604" i="3"/>
  <c r="Q596" i="3"/>
  <c r="R588" i="3"/>
  <c r="S580" i="3"/>
  <c r="T572" i="3"/>
  <c r="U564" i="3"/>
  <c r="O548" i="3"/>
  <c r="O538" i="3"/>
  <c r="Q530" i="3"/>
  <c r="R522" i="3"/>
  <c r="T514" i="3"/>
  <c r="T506" i="3"/>
  <c r="U498" i="3"/>
  <c r="O482" i="3"/>
  <c r="Q474" i="3"/>
  <c r="P466" i="3"/>
  <c r="R458" i="3"/>
  <c r="S450" i="3"/>
  <c r="T442" i="3"/>
  <c r="U434" i="3"/>
  <c r="O418" i="3"/>
  <c r="Q410" i="3"/>
  <c r="R402" i="3"/>
  <c r="Q394" i="3"/>
  <c r="T386" i="3"/>
  <c r="T379" i="3"/>
  <c r="U375" i="3"/>
  <c r="P351" i="3"/>
  <c r="R343" i="3"/>
  <c r="R335" i="3"/>
  <c r="S327" i="3"/>
  <c r="T319" i="3"/>
  <c r="U311" i="3"/>
  <c r="O295" i="3"/>
  <c r="P287" i="3"/>
  <c r="R279" i="3"/>
  <c r="Q271" i="3"/>
  <c r="T262" i="3"/>
  <c r="T254" i="3"/>
  <c r="U246" i="3"/>
  <c r="O230" i="3"/>
  <c r="Q220" i="3"/>
  <c r="S218" i="3"/>
  <c r="P174" i="3"/>
  <c r="T159" i="3"/>
  <c r="T151" i="3"/>
  <c r="T143" i="3"/>
  <c r="U135" i="3"/>
  <c r="O116" i="3"/>
  <c r="P107" i="3"/>
  <c r="Q100" i="3"/>
  <c r="S85" i="3"/>
  <c r="T77" i="3"/>
  <c r="U71" i="3"/>
  <c r="P47" i="3"/>
  <c r="Q32" i="3"/>
  <c r="S16" i="3"/>
  <c r="S871" i="3"/>
  <c r="S863" i="3"/>
  <c r="S855" i="3"/>
  <c r="S847" i="3"/>
  <c r="S839" i="3"/>
  <c r="S831" i="3"/>
  <c r="S823" i="3"/>
  <c r="S815" i="3"/>
  <c r="S807" i="3"/>
  <c r="S799" i="3"/>
  <c r="S791" i="3"/>
  <c r="S783" i="3"/>
  <c r="S775" i="3"/>
  <c r="S767" i="3"/>
  <c r="S759" i="3"/>
  <c r="S751" i="3"/>
  <c r="S743" i="3"/>
  <c r="T690" i="3"/>
  <c r="U683" i="3"/>
  <c r="P667" i="3"/>
  <c r="Q659" i="3"/>
  <c r="R651" i="3"/>
  <c r="S643" i="3"/>
  <c r="U627" i="3"/>
  <c r="O611" i="3"/>
  <c r="P603" i="3"/>
  <c r="Q595" i="3"/>
  <c r="R587" i="3"/>
  <c r="S579" i="3"/>
  <c r="T571" i="3"/>
  <c r="U563" i="3"/>
  <c r="O547" i="3"/>
  <c r="P537" i="3"/>
  <c r="Q529" i="3"/>
  <c r="R521" i="3"/>
  <c r="S513" i="3"/>
  <c r="T505" i="3"/>
  <c r="U497" i="3"/>
  <c r="P481" i="3"/>
  <c r="P473" i="3"/>
  <c r="Q465" i="3"/>
  <c r="R457" i="3"/>
  <c r="S449" i="3"/>
  <c r="T441" i="3"/>
  <c r="U433" i="3"/>
  <c r="O417" i="3"/>
  <c r="Q409" i="3"/>
  <c r="P401" i="3"/>
  <c r="R393" i="3"/>
  <c r="S385" i="3"/>
  <c r="T372" i="3"/>
  <c r="U368" i="3"/>
  <c r="Q350" i="3"/>
  <c r="P342" i="3"/>
  <c r="Q334" i="3"/>
  <c r="S326" i="3"/>
  <c r="T318" i="3"/>
  <c r="U310" i="3"/>
  <c r="O294" i="3"/>
  <c r="P286" i="3"/>
  <c r="R270" i="3"/>
  <c r="S261" i="3"/>
  <c r="T253" i="3"/>
  <c r="U245" i="3"/>
  <c r="O229" i="3"/>
  <c r="S215" i="3"/>
  <c r="O182" i="3"/>
  <c r="P173" i="3"/>
  <c r="Q165" i="3"/>
  <c r="R158" i="3"/>
  <c r="S150" i="3"/>
  <c r="T142" i="3"/>
  <c r="O115" i="3"/>
  <c r="Q99" i="3"/>
  <c r="R91" i="3"/>
  <c r="T84" i="3"/>
  <c r="U66" i="3"/>
  <c r="O53" i="3"/>
  <c r="P38" i="3"/>
  <c r="Q37" i="3"/>
  <c r="R30" i="3"/>
  <c r="T23" i="3"/>
  <c r="U7" i="3"/>
  <c r="R872" i="3"/>
  <c r="R864" i="3"/>
  <c r="R856" i="3"/>
  <c r="R848" i="3"/>
  <c r="R840" i="3"/>
  <c r="R832" i="3"/>
  <c r="R824" i="3"/>
  <c r="R816" i="3"/>
  <c r="R808" i="3"/>
  <c r="R800" i="3"/>
  <c r="R792" i="3"/>
  <c r="R784" i="3"/>
  <c r="R776" i="3"/>
  <c r="R768" i="3"/>
  <c r="R760" i="3"/>
  <c r="R752" i="3"/>
  <c r="R744" i="3"/>
  <c r="S691" i="3"/>
  <c r="T684" i="3"/>
  <c r="U676" i="3"/>
  <c r="O668" i="3"/>
  <c r="P660" i="3"/>
  <c r="Q652" i="3"/>
  <c r="R644" i="3"/>
  <c r="T636" i="3"/>
  <c r="U620" i="3"/>
  <c r="O604" i="3"/>
  <c r="P596" i="3"/>
  <c r="Q588" i="3"/>
  <c r="R580" i="3"/>
  <c r="S572" i="3"/>
  <c r="T564" i="3"/>
  <c r="U556" i="3"/>
  <c r="P538" i="3"/>
  <c r="O530" i="3"/>
  <c r="Q522" i="3"/>
  <c r="R514" i="3"/>
  <c r="S506" i="3"/>
  <c r="T498" i="3"/>
  <c r="U490" i="3"/>
  <c r="O474" i="3"/>
  <c r="Q466" i="3"/>
  <c r="P458" i="3"/>
  <c r="R450" i="3"/>
  <c r="S442" i="3"/>
  <c r="T434" i="3"/>
  <c r="U426" i="3"/>
  <c r="O410" i="3"/>
  <c r="P402" i="3"/>
  <c r="R394" i="3"/>
  <c r="Q386" i="3"/>
  <c r="S379" i="3"/>
  <c r="T375" i="3"/>
  <c r="O351" i="3"/>
  <c r="P343" i="3"/>
  <c r="Q335" i="3"/>
  <c r="R327" i="3"/>
  <c r="S319" i="3"/>
  <c r="T311" i="3"/>
  <c r="U303" i="3"/>
  <c r="O287" i="3"/>
  <c r="P279" i="3"/>
  <c r="T271" i="3"/>
  <c r="Q262" i="3"/>
  <c r="S254" i="3"/>
  <c r="T246" i="3"/>
  <c r="U238" i="3"/>
  <c r="P220" i="3"/>
  <c r="R218" i="3"/>
  <c r="O174" i="3"/>
  <c r="P159" i="3"/>
  <c r="Q151" i="3"/>
  <c r="S143" i="3"/>
  <c r="T135" i="3"/>
  <c r="U123" i="3"/>
  <c r="O107" i="3"/>
  <c r="P100" i="3"/>
  <c r="Q85" i="3"/>
  <c r="S77" i="3"/>
  <c r="T71" i="3"/>
  <c r="U64" i="3"/>
  <c r="O47" i="3"/>
  <c r="P32" i="3"/>
  <c r="T16" i="3"/>
  <c r="R871" i="3"/>
  <c r="R863" i="3"/>
  <c r="R855" i="3"/>
  <c r="R847" i="3"/>
  <c r="R839" i="3"/>
  <c r="R831" i="3"/>
  <c r="R823" i="3"/>
  <c r="R815" i="3"/>
  <c r="R807" i="3"/>
  <c r="R799" i="3"/>
  <c r="R791" i="3"/>
  <c r="R783" i="3"/>
  <c r="R775" i="3"/>
  <c r="R767" i="3"/>
  <c r="R759" i="3"/>
  <c r="R751" i="3"/>
  <c r="R743" i="3"/>
  <c r="S690" i="3"/>
  <c r="T683" i="3"/>
  <c r="U675" i="3"/>
  <c r="O667" i="3"/>
  <c r="P659" i="3"/>
  <c r="Q651" i="3"/>
  <c r="R643" i="3"/>
  <c r="T627" i="3"/>
  <c r="U619" i="3"/>
  <c r="O603" i="3"/>
  <c r="P595" i="3"/>
  <c r="Q587" i="3"/>
  <c r="R579" i="3"/>
  <c r="S571" i="3"/>
  <c r="T563" i="3"/>
  <c r="U555" i="3"/>
  <c r="O537" i="3"/>
  <c r="O529" i="3"/>
  <c r="Q521" i="3"/>
  <c r="R513" i="3"/>
  <c r="S505" i="3"/>
  <c r="T497" i="3"/>
  <c r="U489" i="3"/>
  <c r="O473" i="3"/>
  <c r="O465" i="3"/>
  <c r="P457" i="3"/>
  <c r="R449" i="3"/>
  <c r="S441" i="3"/>
  <c r="T433" i="3"/>
  <c r="U425" i="3"/>
  <c r="O409" i="3"/>
  <c r="O401" i="3"/>
  <c r="P393" i="3"/>
  <c r="R385" i="3"/>
  <c r="S372" i="3"/>
  <c r="Q872" i="3"/>
  <c r="Q864" i="3"/>
  <c r="Q856" i="3"/>
  <c r="Q848" i="3"/>
  <c r="Q840" i="3"/>
  <c r="Q832" i="3"/>
  <c r="Q824" i="3"/>
  <c r="Q816" i="3"/>
  <c r="Q808" i="3"/>
  <c r="Q800" i="3"/>
  <c r="Q792" i="3"/>
  <c r="Q784" i="3"/>
  <c r="Q776" i="3"/>
  <c r="Q768" i="3"/>
  <c r="Q760" i="3"/>
  <c r="Q752" i="3"/>
  <c r="Q744" i="3"/>
  <c r="R691" i="3"/>
  <c r="S684" i="3"/>
  <c r="T676" i="3"/>
  <c r="O660" i="3"/>
  <c r="P652" i="3"/>
  <c r="Q644" i="3"/>
  <c r="R636" i="3"/>
  <c r="T628" i="3"/>
  <c r="T620" i="3"/>
  <c r="U612" i="3"/>
  <c r="O596" i="3"/>
  <c r="P588" i="3"/>
  <c r="Q580" i="3"/>
  <c r="R572" i="3"/>
  <c r="S564" i="3"/>
  <c r="S556" i="3"/>
  <c r="U548" i="3"/>
  <c r="P530" i="3"/>
  <c r="O522" i="3"/>
  <c r="Q514" i="3"/>
  <c r="R506" i="3"/>
  <c r="S498" i="3"/>
  <c r="S490" i="3"/>
  <c r="U482" i="3"/>
  <c r="O466" i="3"/>
  <c r="Q458" i="3"/>
  <c r="P450" i="3"/>
  <c r="R442" i="3"/>
  <c r="S434" i="3"/>
  <c r="S426" i="3"/>
  <c r="U418" i="3"/>
  <c r="O402" i="3"/>
  <c r="P394" i="3"/>
  <c r="R386" i="3"/>
  <c r="Q379" i="3"/>
  <c r="S375" i="3"/>
  <c r="O343" i="3"/>
  <c r="P335" i="3"/>
  <c r="Q327" i="3"/>
  <c r="Q319" i="3"/>
  <c r="S311" i="3"/>
  <c r="S303" i="3"/>
  <c r="U295" i="3"/>
  <c r="O279" i="3"/>
  <c r="P271" i="3"/>
  <c r="R262" i="3"/>
  <c r="R254" i="3"/>
  <c r="S246" i="3"/>
  <c r="S238" i="3"/>
  <c r="U230" i="3"/>
  <c r="R220" i="3"/>
  <c r="Q218" i="3"/>
  <c r="R159" i="3"/>
  <c r="P151" i="3"/>
  <c r="Q143" i="3"/>
  <c r="S135" i="3"/>
  <c r="S123" i="3"/>
  <c r="U116" i="3"/>
  <c r="O100" i="3"/>
  <c r="R85" i="3"/>
  <c r="Q77" i="3"/>
  <c r="S71" i="3"/>
  <c r="S64" i="3"/>
  <c r="O32" i="3"/>
  <c r="Q16" i="3"/>
  <c r="Q871" i="3"/>
  <c r="Q863" i="3"/>
  <c r="Q855" i="3"/>
  <c r="Q847" i="3"/>
  <c r="Q839" i="3"/>
  <c r="Q831" i="3"/>
  <c r="Q823" i="3"/>
  <c r="Q815" i="3"/>
  <c r="Q807" i="3"/>
  <c r="Q799" i="3"/>
  <c r="Q791" i="3"/>
  <c r="Q783" i="3"/>
  <c r="Q775" i="3"/>
  <c r="Q767" i="3"/>
  <c r="Q759" i="3"/>
  <c r="Q751" i="3"/>
  <c r="Q743" i="3"/>
  <c r="R690" i="3"/>
  <c r="S683" i="3"/>
  <c r="T675" i="3"/>
  <c r="O659" i="3"/>
  <c r="P651" i="3"/>
  <c r="Q643" i="3"/>
  <c r="S627" i="3"/>
  <c r="T619" i="3"/>
  <c r="U611" i="3"/>
  <c r="O595" i="3"/>
  <c r="P587" i="3"/>
  <c r="Q579" i="3"/>
  <c r="R571" i="3"/>
  <c r="S563" i="3"/>
  <c r="T555" i="3"/>
  <c r="U547" i="3"/>
  <c r="P529" i="3"/>
  <c r="O521" i="3"/>
  <c r="Q513" i="3"/>
  <c r="R505" i="3"/>
  <c r="S497" i="3"/>
  <c r="T489" i="3"/>
  <c r="U481" i="3"/>
  <c r="P465" i="3"/>
  <c r="Q457" i="3"/>
  <c r="P449" i="3"/>
  <c r="R441" i="3"/>
  <c r="S433" i="3"/>
  <c r="T425" i="3"/>
  <c r="U417" i="3"/>
  <c r="Q401" i="3"/>
  <c r="Q393" i="3"/>
  <c r="Q385" i="3"/>
  <c r="R372" i="3"/>
  <c r="S368" i="3"/>
  <c r="Q342" i="3"/>
  <c r="O334" i="3"/>
  <c r="P326" i="3"/>
  <c r="R318" i="3"/>
  <c r="S310" i="3"/>
  <c r="S302" i="3"/>
  <c r="U294" i="3"/>
  <c r="P270" i="3"/>
  <c r="Q261" i="3"/>
  <c r="R253" i="3"/>
  <c r="S245" i="3"/>
  <c r="T237" i="3"/>
  <c r="U229" i="3"/>
  <c r="Q215" i="3"/>
  <c r="U182" i="3"/>
  <c r="O165" i="3"/>
  <c r="P158" i="3"/>
  <c r="Q150" i="3"/>
  <c r="R142" i="3"/>
  <c r="T122" i="3"/>
  <c r="U115" i="3"/>
  <c r="O99" i="3"/>
  <c r="P91" i="3"/>
  <c r="Q84" i="3"/>
  <c r="S66" i="3"/>
  <c r="T63" i="3"/>
  <c r="U53" i="3"/>
  <c r="O37" i="3"/>
  <c r="P30" i="3"/>
  <c r="Q23" i="3"/>
  <c r="S7" i="3"/>
  <c r="O870" i="3"/>
  <c r="O862" i="3"/>
  <c r="O854" i="3"/>
  <c r="O846" i="3"/>
  <c r="O838" i="3"/>
  <c r="O830" i="3"/>
  <c r="O822" i="3"/>
  <c r="O814" i="3"/>
  <c r="O806" i="3"/>
  <c r="O798" i="3"/>
  <c r="O790" i="3"/>
  <c r="O782" i="3"/>
  <c r="O774" i="3"/>
  <c r="O766" i="3"/>
  <c r="O758" i="3"/>
  <c r="O750" i="3"/>
  <c r="Q682" i="3"/>
  <c r="S674" i="3"/>
  <c r="T666" i="3"/>
  <c r="T658" i="3"/>
  <c r="O642" i="3"/>
  <c r="P634" i="3"/>
  <c r="S626" i="3"/>
  <c r="Q618" i="3"/>
  <c r="R610" i="3"/>
  <c r="U602" i="3"/>
  <c r="O578" i="3"/>
  <c r="P570" i="3"/>
  <c r="Q562" i="3"/>
  <c r="S554" i="3"/>
  <c r="R546" i="3"/>
  <c r="U536" i="3"/>
  <c r="T528" i="3"/>
  <c r="P512" i="3"/>
  <c r="O504" i="3"/>
  <c r="S496" i="3"/>
  <c r="Q488" i="3"/>
  <c r="R480" i="3"/>
  <c r="U472" i="3"/>
  <c r="T464" i="3"/>
  <c r="O448" i="3"/>
  <c r="Q440" i="3"/>
  <c r="S432" i="3"/>
  <c r="S424" i="3"/>
  <c r="R416" i="3"/>
  <c r="U408" i="3"/>
  <c r="T400" i="3"/>
  <c r="O384" i="3"/>
  <c r="P378" i="3"/>
  <c r="T349" i="3"/>
  <c r="O325" i="3"/>
  <c r="P317" i="3"/>
  <c r="P309" i="3"/>
  <c r="R301" i="3"/>
  <c r="P872" i="3"/>
  <c r="P864" i="3"/>
  <c r="P856" i="3"/>
  <c r="P848" i="3"/>
  <c r="P840" i="3"/>
  <c r="P832" i="3"/>
  <c r="P824" i="3"/>
  <c r="P816" i="3"/>
  <c r="P808" i="3"/>
  <c r="P800" i="3"/>
  <c r="P792" i="3"/>
  <c r="P784" i="3"/>
  <c r="P776" i="3"/>
  <c r="P768" i="3"/>
  <c r="P760" i="3"/>
  <c r="P752" i="3"/>
  <c r="P744" i="3"/>
  <c r="Q691" i="3"/>
  <c r="R684" i="3"/>
  <c r="S676" i="3"/>
  <c r="U668" i="3"/>
  <c r="O652" i="3"/>
  <c r="P644" i="3"/>
  <c r="Q636" i="3"/>
  <c r="R628" i="3"/>
  <c r="S620" i="3"/>
  <c r="S612" i="3"/>
  <c r="U604" i="3"/>
  <c r="O588" i="3"/>
  <c r="P580" i="3"/>
  <c r="Q572" i="3"/>
  <c r="R564" i="3"/>
  <c r="T556" i="3"/>
  <c r="S548" i="3"/>
  <c r="U538" i="3"/>
  <c r="P522" i="3"/>
  <c r="O514" i="3"/>
  <c r="Q506" i="3"/>
  <c r="R498" i="3"/>
  <c r="T490" i="3"/>
  <c r="S482" i="3"/>
  <c r="U474" i="3"/>
  <c r="O458" i="3"/>
  <c r="Q450" i="3"/>
  <c r="P442" i="3"/>
  <c r="R434" i="3"/>
  <c r="T426" i="3"/>
  <c r="S418" i="3"/>
  <c r="U410" i="3"/>
  <c r="O394" i="3"/>
  <c r="P386" i="3"/>
  <c r="R379" i="3"/>
  <c r="Q375" i="3"/>
  <c r="U351" i="3"/>
  <c r="U343" i="3"/>
  <c r="O335" i="3"/>
  <c r="P327" i="3"/>
  <c r="R319" i="3"/>
  <c r="Q311" i="3"/>
  <c r="R303" i="3"/>
  <c r="S295" i="3"/>
  <c r="U287" i="3"/>
  <c r="O271" i="3"/>
  <c r="P262" i="3"/>
  <c r="Q254" i="3"/>
  <c r="Q246" i="3"/>
  <c r="T238" i="3"/>
  <c r="S230" i="3"/>
  <c r="O220" i="3"/>
  <c r="P218" i="3"/>
  <c r="U174" i="3"/>
  <c r="O159" i="3"/>
  <c r="R151" i="3"/>
  <c r="R143" i="3"/>
  <c r="R135" i="3"/>
  <c r="T123" i="3"/>
  <c r="S116" i="3"/>
  <c r="U107" i="3"/>
  <c r="P85" i="3"/>
  <c r="R77" i="3"/>
  <c r="R71" i="3"/>
  <c r="Q64" i="3"/>
  <c r="U47" i="3"/>
  <c r="R32" i="3"/>
  <c r="R16" i="3"/>
  <c r="P871" i="3"/>
  <c r="P863" i="3"/>
  <c r="P855" i="3"/>
  <c r="P847" i="3"/>
  <c r="P839" i="3"/>
  <c r="P831" i="3"/>
  <c r="P823" i="3"/>
  <c r="P815" i="3"/>
  <c r="P807" i="3"/>
  <c r="P799" i="3"/>
  <c r="P791" i="3"/>
  <c r="P783" i="3"/>
  <c r="P775" i="3"/>
  <c r="P767" i="3"/>
  <c r="P759" i="3"/>
  <c r="P751" i="3"/>
  <c r="P743" i="3"/>
  <c r="Q690" i="3"/>
  <c r="R683" i="3"/>
  <c r="S675" i="3"/>
  <c r="U667" i="3"/>
  <c r="O651" i="3"/>
  <c r="P643" i="3"/>
  <c r="R627" i="3"/>
  <c r="S619" i="3"/>
  <c r="T611" i="3"/>
  <c r="U603" i="3"/>
  <c r="O587" i="3"/>
  <c r="P579" i="3"/>
  <c r="Q571" i="3"/>
  <c r="R563" i="3"/>
  <c r="S555" i="3"/>
  <c r="T547" i="3"/>
  <c r="U537" i="3"/>
  <c r="P521" i="3"/>
  <c r="O513" i="3"/>
  <c r="Q505" i="3"/>
  <c r="R497" i="3"/>
  <c r="S489" i="3"/>
  <c r="T481" i="3"/>
  <c r="U473" i="3"/>
  <c r="O457" i="3"/>
  <c r="Q449" i="3"/>
  <c r="P441" i="3"/>
  <c r="R433" i="3"/>
  <c r="S425" i="3"/>
  <c r="T417" i="3"/>
  <c r="U409" i="3"/>
  <c r="O393" i="3"/>
  <c r="P385" i="3"/>
  <c r="P372" i="3"/>
  <c r="R368" i="3"/>
  <c r="U350" i="3"/>
  <c r="R334" i="3"/>
  <c r="O326" i="3"/>
  <c r="Q318" i="3"/>
  <c r="P310" i="3"/>
  <c r="U302" i="3"/>
  <c r="T294" i="3"/>
  <c r="U286" i="3"/>
  <c r="O270" i="3"/>
  <c r="P261" i="3"/>
  <c r="Q253" i="3"/>
  <c r="R245" i="3"/>
  <c r="S237" i="3"/>
  <c r="T229" i="3"/>
  <c r="P215" i="3"/>
  <c r="T182" i="3"/>
  <c r="U173" i="3"/>
  <c r="O158" i="3"/>
  <c r="P150" i="3"/>
  <c r="Q142" i="3"/>
  <c r="S122" i="3"/>
  <c r="T115" i="3"/>
  <c r="O91" i="3"/>
  <c r="P84" i="3"/>
  <c r="R66" i="3"/>
  <c r="R63" i="3"/>
  <c r="S53" i="3"/>
  <c r="U38" i="3"/>
  <c r="O30" i="3"/>
  <c r="P23" i="3"/>
  <c r="R7" i="3"/>
  <c r="S13" i="3"/>
  <c r="R21" i="3"/>
  <c r="P28" i="3"/>
  <c r="Q35" i="3"/>
  <c r="P45" i="3"/>
  <c r="U74" i="3"/>
  <c r="T83" i="3"/>
  <c r="S89" i="3"/>
  <c r="S97" i="3"/>
  <c r="S104" i="3"/>
  <c r="Q113" i="3"/>
  <c r="P121" i="3"/>
  <c r="P140" i="3"/>
  <c r="U156" i="3"/>
  <c r="T171" i="3"/>
  <c r="R180" i="3"/>
  <c r="S193" i="3"/>
  <c r="S194" i="3"/>
  <c r="U227" i="3"/>
  <c r="T235" i="3"/>
  <c r="T243" i="3"/>
  <c r="R251" i="3"/>
  <c r="S259" i="3"/>
  <c r="Q267" i="3"/>
  <c r="Q276" i="3"/>
  <c r="P284" i="3"/>
  <c r="O292" i="3"/>
  <c r="U316" i="3"/>
  <c r="T324" i="3"/>
  <c r="R332" i="3"/>
  <c r="R340" i="3"/>
  <c r="S348" i="3"/>
  <c r="P367" i="3"/>
  <c r="O371" i="3"/>
  <c r="T391" i="3"/>
  <c r="T399" i="3"/>
  <c r="U407" i="3"/>
  <c r="S415" i="3"/>
  <c r="R423" i="3"/>
  <c r="R431" i="3"/>
  <c r="Q439" i="3"/>
  <c r="P447" i="3"/>
  <c r="O455" i="3"/>
  <c r="U479" i="3"/>
  <c r="U487" i="3"/>
  <c r="U495" i="3"/>
  <c r="S503" i="3"/>
  <c r="R511" i="3"/>
  <c r="Q519" i="3"/>
  <c r="Q527" i="3"/>
  <c r="P535" i="3"/>
  <c r="O545" i="3"/>
  <c r="T553" i="3"/>
  <c r="T569" i="3"/>
  <c r="U577" i="3"/>
  <c r="S585" i="3"/>
  <c r="U601" i="3"/>
  <c r="U609" i="3"/>
  <c r="U617" i="3"/>
  <c r="T625" i="3"/>
  <c r="U633" i="3"/>
  <c r="T641" i="3"/>
  <c r="U649" i="3"/>
  <c r="U657" i="3"/>
  <c r="S665" i="3"/>
  <c r="U673" i="3"/>
  <c r="T681" i="3"/>
  <c r="O765" i="3"/>
  <c r="Q773" i="3"/>
  <c r="R781" i="3"/>
  <c r="S789" i="3"/>
  <c r="T797" i="3"/>
  <c r="O813" i="3"/>
  <c r="P821" i="3"/>
  <c r="Q829" i="3"/>
  <c r="S837" i="3"/>
  <c r="S845" i="3"/>
  <c r="S853" i="3"/>
  <c r="S861" i="3"/>
  <c r="T869" i="3"/>
  <c r="T14" i="3"/>
  <c r="T46" i="3"/>
  <c r="U52" i="3"/>
  <c r="O75" i="3"/>
  <c r="T90" i="3"/>
  <c r="Q119" i="3"/>
  <c r="T129" i="3"/>
  <c r="U164" i="3"/>
  <c r="R196" i="3"/>
  <c r="T228" i="3"/>
  <c r="O260" i="3"/>
  <c r="R269" i="3"/>
  <c r="O293" i="3"/>
  <c r="Q301" i="3"/>
  <c r="P325" i="3"/>
  <c r="T333" i="3"/>
  <c r="P349" i="3"/>
  <c r="S378" i="3"/>
  <c r="P400" i="3"/>
  <c r="R424" i="3"/>
  <c r="P448" i="3"/>
  <c r="S472" i="3"/>
  <c r="O496" i="3"/>
  <c r="R504" i="3"/>
  <c r="O528" i="3"/>
  <c r="R554" i="3"/>
  <c r="P578" i="3"/>
  <c r="T586" i="3"/>
  <c r="P602" i="3"/>
  <c r="T610" i="3"/>
  <c r="P626" i="3"/>
  <c r="R634" i="3"/>
  <c r="P658" i="3"/>
  <c r="R674" i="3"/>
  <c r="S766" i="3"/>
  <c r="P790" i="3"/>
  <c r="Q830" i="3"/>
  <c r="P854" i="3"/>
  <c r="P99" i="3"/>
  <c r="U122" i="3"/>
  <c r="R215" i="3"/>
  <c r="O286" i="3"/>
  <c r="T310" i="3"/>
  <c r="T13" i="3"/>
  <c r="S21" i="3"/>
  <c r="R28" i="3"/>
  <c r="R35" i="3"/>
  <c r="Q45" i="3"/>
  <c r="Q58" i="3"/>
  <c r="O69" i="3"/>
  <c r="U83" i="3"/>
  <c r="T89" i="3"/>
  <c r="T97" i="3"/>
  <c r="R104" i="3"/>
  <c r="S113" i="3"/>
  <c r="Q121" i="3"/>
  <c r="O140" i="3"/>
  <c r="P148" i="3"/>
  <c r="U171" i="3"/>
  <c r="T180" i="3"/>
  <c r="R193" i="3"/>
  <c r="R194" i="3"/>
  <c r="U235" i="3"/>
  <c r="U243" i="3"/>
  <c r="T251" i="3"/>
  <c r="R259" i="3"/>
  <c r="S267" i="3"/>
  <c r="S276" i="3"/>
  <c r="Q284" i="3"/>
  <c r="P292" i="3"/>
  <c r="O300" i="3"/>
  <c r="O308" i="3"/>
  <c r="U324" i="3"/>
  <c r="T332" i="3"/>
  <c r="T340" i="3"/>
  <c r="R348" i="3"/>
  <c r="Q367" i="3"/>
  <c r="P371" i="3"/>
  <c r="O383" i="3"/>
  <c r="T407" i="3"/>
  <c r="U415" i="3"/>
  <c r="S423" i="3"/>
  <c r="S431" i="3"/>
  <c r="R439" i="3"/>
  <c r="Q447" i="3"/>
  <c r="P455" i="3"/>
  <c r="O471" i="3"/>
  <c r="T479" i="3"/>
  <c r="T495" i="3"/>
  <c r="U503" i="3"/>
  <c r="S511" i="3"/>
  <c r="R519" i="3"/>
  <c r="R527" i="3"/>
  <c r="Q535" i="3"/>
  <c r="P545" i="3"/>
  <c r="O553" i="3"/>
  <c r="O561" i="3"/>
  <c r="T577" i="3"/>
  <c r="U585" i="3"/>
  <c r="T601" i="3"/>
  <c r="T609" i="3"/>
  <c r="T617" i="3"/>
  <c r="T649" i="3"/>
  <c r="T657" i="3"/>
  <c r="T665" i="3"/>
  <c r="T673" i="3"/>
  <c r="O757" i="3"/>
  <c r="P765" i="3"/>
  <c r="R773" i="3"/>
  <c r="S781" i="3"/>
  <c r="T789" i="3"/>
  <c r="O805" i="3"/>
  <c r="P813" i="3"/>
  <c r="Q821" i="3"/>
  <c r="R829" i="3"/>
  <c r="U837" i="3"/>
  <c r="T845" i="3"/>
  <c r="U853" i="3"/>
  <c r="U861" i="3"/>
  <c r="U46" i="3"/>
  <c r="P70" i="3"/>
  <c r="P75" i="3"/>
  <c r="P105" i="3"/>
  <c r="U119" i="3"/>
  <c r="T164" i="3"/>
  <c r="S196" i="3"/>
  <c r="U228" i="3"/>
  <c r="O252" i="3"/>
  <c r="R260" i="3"/>
  <c r="T269" i="3"/>
  <c r="Q293" i="3"/>
  <c r="U301" i="3"/>
  <c r="S325" i="3"/>
  <c r="Q349" i="3"/>
  <c r="U378" i="3"/>
  <c r="O392" i="3"/>
  <c r="Q400" i="3"/>
  <c r="O416" i="3"/>
  <c r="U424" i="3"/>
  <c r="R448" i="3"/>
  <c r="T472" i="3"/>
  <c r="Q496" i="3"/>
  <c r="U504" i="3"/>
  <c r="P520" i="3"/>
  <c r="R528" i="3"/>
  <c r="O546" i="3"/>
  <c r="U554" i="3"/>
  <c r="Q578" i="3"/>
  <c r="S602" i="3"/>
  <c r="Q626" i="3"/>
  <c r="T634" i="3"/>
  <c r="O650" i="3"/>
  <c r="R658" i="3"/>
  <c r="U674" i="3"/>
  <c r="P750" i="3"/>
  <c r="Q790" i="3"/>
  <c r="P814" i="3"/>
  <c r="Q854" i="3"/>
  <c r="P37" i="3"/>
  <c r="S63" i="3"/>
  <c r="R150" i="3"/>
  <c r="T245" i="3"/>
  <c r="P334" i="3"/>
</calcChain>
</file>

<file path=xl/sharedStrings.xml><?xml version="1.0" encoding="utf-8"?>
<sst xmlns="http://schemas.openxmlformats.org/spreadsheetml/2006/main" count="8760" uniqueCount="1581">
  <si>
    <t>FORSIDE</t>
  </si>
  <si>
    <t>KOLOFON</t>
  </si>
  <si>
    <t>INTRODUKTION</t>
  </si>
  <si>
    <t>VEJLEDNING</t>
  </si>
  <si>
    <t>DETALJERET VEJLEDNING</t>
  </si>
  <si>
    <r>
      <rPr>
        <b/>
        <sz val="10"/>
        <color theme="1"/>
        <rFont val="Arial"/>
        <family val="2"/>
      </rPr>
      <t>Aktører</t>
    </r>
    <r>
      <rPr>
        <sz val="10"/>
        <color theme="1"/>
        <rFont val="Arial"/>
        <family val="2"/>
      </rPr>
      <t xml:space="preserve">
Aktører som indgår i Leverancespecifikationen er defineret med afsæt i byggeriets praksis og primære leverandører af bygningsmodeller til projekterne.
Angives en aktør på en bygningsdel med et valgt LOD-niveau, har aktøren til opgave at levere en bygningsmodel indeholdende bygningsdelen ved udgangen af den aktuelle fase ell. milepæl. Farven på aktøren ændre automatisk.</t>
    </r>
  </si>
  <si>
    <r>
      <rPr>
        <b/>
        <sz val="18"/>
        <color theme="0"/>
        <rFont val="Arial"/>
        <family val="2"/>
      </rPr>
      <t>ØVRIGE</t>
    </r>
    <r>
      <rPr>
        <b/>
        <sz val="16"/>
        <color theme="0"/>
        <rFont val="Arial"/>
        <family val="2"/>
      </rPr>
      <t xml:space="preserve">
</t>
    </r>
    <r>
      <rPr>
        <sz val="9"/>
        <color rgb="FFCCD3D7"/>
        <rFont val="Arial"/>
        <family val="2"/>
      </rPr>
      <t>Eksisterende forhold, drift og bemærkninger</t>
    </r>
  </si>
  <si>
    <t>MILEPÆLE 
DISPOSITIONSFORSLAG</t>
  </si>
  <si>
    <t>DISPOSITIONS
FORSLAG</t>
  </si>
  <si>
    <t>MILEPÆLE 
PROJEKTFORSLAG</t>
  </si>
  <si>
    <t>PROJEKT
FORSLAG</t>
  </si>
  <si>
    <t>MYNDIGHEDS
PROJEKT</t>
  </si>
  <si>
    <t>MILEPÆLE 
UDBUDSPROJEKT</t>
  </si>
  <si>
    <t>UDBUDS
PROJEKT</t>
  </si>
  <si>
    <t>MILEPÆLE 
UDFØRELSESPROJEKT</t>
  </si>
  <si>
    <t>UDFØRELSES
PROJEKT</t>
  </si>
  <si>
    <t>MILEPÆLE 
UDFØRELSE</t>
  </si>
  <si>
    <t>UDFØRELSE</t>
  </si>
  <si>
    <t>MILEPÆLE 
AFLEVERING</t>
  </si>
  <si>
    <t>AFLEVERING</t>
  </si>
  <si>
    <t>EKSISTERENDE FORHOLD</t>
  </si>
  <si>
    <t>DRIFT</t>
  </si>
  <si>
    <t>ID</t>
  </si>
  <si>
    <t>ID-Bygningsdel</t>
  </si>
  <si>
    <t>BIM7AA</t>
  </si>
  <si>
    <t>CCI</t>
  </si>
  <si>
    <t>CCS</t>
  </si>
  <si>
    <t>FVK</t>
  </si>
  <si>
    <t>Kolonne1</t>
  </si>
  <si>
    <t>GR.</t>
  </si>
  <si>
    <t>BYGNINGSDELS-
SPECIFIKATION</t>
  </si>
  <si>
    <t>( P )</t>
  </si>
  <si>
    <t>( X )
( ? )
( - )</t>
  </si>
  <si>
    <t>ARK</t>
  </si>
  <si>
    <t>KON</t>
  </si>
  <si>
    <t>EL</t>
  </si>
  <si>
    <t>VVS</t>
  </si>
  <si>
    <t>VEN</t>
  </si>
  <si>
    <t>ENT</t>
  </si>
  <si>
    <t>LAN</t>
  </si>
  <si>
    <t>Disp
Milepæl 1
AKTØR</t>
  </si>
  <si>
    <t>Disp
Milepæl 1
LOD DK</t>
  </si>
  <si>
    <t>Disp
Milepæl 2
AKTØR</t>
  </si>
  <si>
    <t>Disp
Milepæl 2
LOD DK</t>
  </si>
  <si>
    <t>Disp
Milepæl 3
AKTØR</t>
  </si>
  <si>
    <t>Disp
Milepæl 3
LOD DK</t>
  </si>
  <si>
    <t>DISP
AKTØR</t>
  </si>
  <si>
    <t>DISP
LOD DK</t>
  </si>
  <si>
    <t>PF
Milepæl 1
AKTØR</t>
  </si>
  <si>
    <t>PF
Milepæl 1
LOD DK</t>
  </si>
  <si>
    <t>PF
Milepæl 2
AKTØR</t>
  </si>
  <si>
    <t>PF
Milepæl 2
LOD DK</t>
  </si>
  <si>
    <t>PF
Milepæl 3
AKTØR</t>
  </si>
  <si>
    <t>PF
Milepæl 3
LOD DK</t>
  </si>
  <si>
    <t>PF
AKTØR</t>
  </si>
  <si>
    <t>PF
LOD DK</t>
  </si>
  <si>
    <t>MYN
AKTØR</t>
  </si>
  <si>
    <t>MYN
LOD DK</t>
  </si>
  <si>
    <t>UDB
Milepæl 1
AKTØR</t>
  </si>
  <si>
    <t>UDB
Milepæl 1
LOD DK</t>
  </si>
  <si>
    <t>UDB
Milepæl 2
AKTØR</t>
  </si>
  <si>
    <t>UDB
Milepæl 2
LOD DK</t>
  </si>
  <si>
    <t>UDB
Milepæl 3
AKTØR</t>
  </si>
  <si>
    <t>UDB
Milepæl 3
LOD DK</t>
  </si>
  <si>
    <t>UDB
AKTØR</t>
  </si>
  <si>
    <t>UDB
LOD DK</t>
  </si>
  <si>
    <t>UDP
Milepæl 1
AKTØR</t>
  </si>
  <si>
    <t>UDP
Milepæl 1
LOD DK</t>
  </si>
  <si>
    <t>UDP
Milepæl 2
AKTØR</t>
  </si>
  <si>
    <t>UDP
Milepæl 2
LOD DK</t>
  </si>
  <si>
    <t>UDP
Milepæl 3
AKTØR</t>
  </si>
  <si>
    <t>UDP
Milepæl 3
LOD DK</t>
  </si>
  <si>
    <t>UDP
AKTØR</t>
  </si>
  <si>
    <t>UDP
LOD DK</t>
  </si>
  <si>
    <t>UDF
Milepæl 1
AKTØR</t>
  </si>
  <si>
    <t>UDF
Milepæl 1
LOD DK</t>
  </si>
  <si>
    <t>UDF
Milepæl 2
AKTØR</t>
  </si>
  <si>
    <t>UDF
Milepæl 2
LOD DK</t>
  </si>
  <si>
    <t>UDF
Milepæl 3
AKTØR</t>
  </si>
  <si>
    <t>UDF
Milepæl 3
LOD DK</t>
  </si>
  <si>
    <t>UDF
AKTØR</t>
  </si>
  <si>
    <t>UDF
LOD DK</t>
  </si>
  <si>
    <t>BEMÆRKNINGER</t>
  </si>
  <si>
    <t>Kolonne2</t>
  </si>
  <si>
    <t>AFL
Milepæl 1
AKTØR</t>
  </si>
  <si>
    <t>AFL
Milepæl 1
LOD DK</t>
  </si>
  <si>
    <t>AFL
Milepæl 2
AKTØR</t>
  </si>
  <si>
    <t>AFL
Milepæl 2
LOD DK</t>
  </si>
  <si>
    <t>AFL
Milepæl 3
AKTØR</t>
  </si>
  <si>
    <t>AFL
Milepæl 3
LOD DK</t>
  </si>
  <si>
    <t>AFL
AKTØR</t>
  </si>
  <si>
    <t>Kolonne5</t>
  </si>
  <si>
    <t>EKSIST
AKTØR</t>
  </si>
  <si>
    <t>EKSIST
LOD DK</t>
  </si>
  <si>
    <t>DRIFT
AKTØR</t>
  </si>
  <si>
    <t>DRIFT
LOD DK</t>
  </si>
  <si>
    <t>BEMÆRKNINGER ØVRIGE</t>
  </si>
  <si>
    <t>001</t>
  </si>
  <si>
    <t>Bygningsbasis</t>
  </si>
  <si>
    <t>X</t>
  </si>
  <si>
    <t>002</t>
  </si>
  <si>
    <t>Terræn</t>
  </si>
  <si>
    <t>003</t>
  </si>
  <si>
    <t>-</t>
  </si>
  <si>
    <t>004</t>
  </si>
  <si>
    <t>Forberedt grund</t>
  </si>
  <si>
    <t>005</t>
  </si>
  <si>
    <t>006</t>
  </si>
  <si>
    <t>Byggegrube</t>
  </si>
  <si>
    <t>007</t>
  </si>
  <si>
    <t>Spunsvægge</t>
  </si>
  <si>
    <t>Væg</t>
  </si>
  <si>
    <t>Mindre geometriske afvigelser mellem det modellerede og det udførte arbejde vil forekomme.</t>
  </si>
  <si>
    <t>008</t>
  </si>
  <si>
    <t>Sekantpælevægge</t>
  </si>
  <si>
    <t>009</t>
  </si>
  <si>
    <t>Udgravning</t>
  </si>
  <si>
    <t>010</t>
  </si>
  <si>
    <t>Drænsystem</t>
  </si>
  <si>
    <t>011</t>
  </si>
  <si>
    <t>Byggeplads</t>
  </si>
  <si>
    <t>012</t>
  </si>
  <si>
    <t>Forsyninger</t>
  </si>
  <si>
    <t>013</t>
  </si>
  <si>
    <t>Adgangsveje</t>
  </si>
  <si>
    <t>014</t>
  </si>
  <si>
    <t>Kraner</t>
  </si>
  <si>
    <t>015</t>
  </si>
  <si>
    <t>Lifte</t>
  </si>
  <si>
    <t>016</t>
  </si>
  <si>
    <t>Interrimslukninger</t>
  </si>
  <si>
    <t>017</t>
  </si>
  <si>
    <t>Stilladser</t>
  </si>
  <si>
    <t>018</t>
  </si>
  <si>
    <t>Totaloverdækninger</t>
  </si>
  <si>
    <t>019</t>
  </si>
  <si>
    <t>Skurby</t>
  </si>
  <si>
    <t>020</t>
  </si>
  <si>
    <t>021</t>
  </si>
  <si>
    <t>Fundament</t>
  </si>
  <si>
    <t>022</t>
  </si>
  <si>
    <t xml:space="preserve">Fundament </t>
  </si>
  <si>
    <t>023</t>
  </si>
  <si>
    <t>Stribefundamenter</t>
  </si>
  <si>
    <t>Inkl. plinte og støbte sokler.</t>
  </si>
  <si>
    <t>024</t>
  </si>
  <si>
    <t>Punktfundamenter</t>
  </si>
  <si>
    <t>Inkl. plinte, støbte sokler og pælehoveder.</t>
  </si>
  <si>
    <t>025</t>
  </si>
  <si>
    <t>Pladefundamenter</t>
  </si>
  <si>
    <t>026</t>
  </si>
  <si>
    <t>Brøndfundamenter</t>
  </si>
  <si>
    <t>027</t>
  </si>
  <si>
    <t>Grovbeton</t>
  </si>
  <si>
    <t>Modellering af grovbeton er forbundet med en vis usikkerhed. Afvigelser mellem det modellerede og udformningen på pladsen vil forekomme.</t>
  </si>
  <si>
    <t>028</t>
  </si>
  <si>
    <t>Fundamenter, isolering</t>
  </si>
  <si>
    <t xml:space="preserve">Isolering modelleres på overordent niveau, med det formål at sikre pladsreservation og bruttomængder. Overlap kan forekomme, yderligere detaljering kan fremgå af 2D-detaljer. </t>
  </si>
  <si>
    <t>Eksl. støbte sokler (se Stribefundamenrter og punktfundamenter)</t>
  </si>
  <si>
    <t>029</t>
  </si>
  <si>
    <t>030</t>
  </si>
  <si>
    <t>Borede pæle</t>
  </si>
  <si>
    <t>031</t>
  </si>
  <si>
    <t>Rammede pæle</t>
  </si>
  <si>
    <t>032</t>
  </si>
  <si>
    <t>Jordankre</t>
  </si>
  <si>
    <t>b</t>
  </si>
  <si>
    <t>033</t>
  </si>
  <si>
    <t>034</t>
  </si>
  <si>
    <t>Vægge</t>
  </si>
  <si>
    <t>035</t>
  </si>
  <si>
    <t>Generiske vægge</t>
  </si>
  <si>
    <t>036</t>
  </si>
  <si>
    <t>Betonvægge, præfabrikerede</t>
  </si>
  <si>
    <t xml:space="preserve">Betonvæg </t>
  </si>
  <si>
    <t>037</t>
  </si>
  <si>
    <t>Betonvægge, præfabrikerede A113, 3R</t>
  </si>
  <si>
    <t>?</t>
  </si>
  <si>
    <t>038</t>
  </si>
  <si>
    <t>Betonvægge, præfabrikerede A113, 4LK (DP=Ent.)</t>
  </si>
  <si>
    <t>Entreprenørprojekterende udarbejder BIM-model til erstatning for KON-rådgivers BIM-model. Rådgiver vedligeholder som udgangspunkt ikke geometriændringer efter aflevering af model til entreprenør.</t>
  </si>
  <si>
    <t>039</t>
  </si>
  <si>
    <t>Betonvægge, præfabrikerede A113, 4LK (DP=Rådg.)</t>
  </si>
  <si>
    <t>Entreprenørprojekterende udarbejder ikke BIM-model. KON-ingeniør opdaterer hovedgeometri inkl. åbninger, men ikke elementinddeling.</t>
  </si>
  <si>
    <t>040</t>
  </si>
  <si>
    <t>041</t>
  </si>
  <si>
    <t>Filigranvægge A113, 3R</t>
  </si>
  <si>
    <t>042</t>
  </si>
  <si>
    <t>Filigranvægge A113, 4LK (DP=Ent.)</t>
  </si>
  <si>
    <t>043</t>
  </si>
  <si>
    <t>Filigranvægge A113, 4LK (DP=Rådg.)</t>
  </si>
  <si>
    <t>044</t>
  </si>
  <si>
    <t>Filigranvægge</t>
  </si>
  <si>
    <t>045</t>
  </si>
  <si>
    <t>Betonvægge, pladsstøbte</t>
  </si>
  <si>
    <t>046</t>
  </si>
  <si>
    <t>Opmurede vægge</t>
  </si>
  <si>
    <t>Inkl. opmurede sokler</t>
  </si>
  <si>
    <t>047</t>
  </si>
  <si>
    <t>Skeletkonstruerede vægge</t>
  </si>
  <si>
    <t>048</t>
  </si>
  <si>
    <t>Glasvægge</t>
  </si>
  <si>
    <t>Glas- / systemvægge</t>
  </si>
  <si>
    <t>049</t>
  </si>
  <si>
    <t>Trævægge, bærende</t>
  </si>
  <si>
    <t>Eksempelvis CLT-elementer</t>
  </si>
  <si>
    <t>050</t>
  </si>
  <si>
    <t>Mobilvægge</t>
  </si>
  <si>
    <t>051</t>
  </si>
  <si>
    <t>052</t>
  </si>
  <si>
    <t>Vægge, isolering, under terræn</t>
  </si>
  <si>
    <t>Isolering modelleres på overordent niveau. Overlap kan forekomme og yderligere detaljering kan fremgå af 2D-detaljer.</t>
  </si>
  <si>
    <t>053</t>
  </si>
  <si>
    <t>Vægge, isolering, over terræn</t>
  </si>
  <si>
    <t xml:space="preserve">Isolering modelleres på overordent niveau. Yderligere detaljering kan fremgå af 2D-detaljer.
Isolering i betonelementer følger forpladen. </t>
  </si>
  <si>
    <t>054</t>
  </si>
  <si>
    <t>Facader</t>
  </si>
  <si>
    <t>055</t>
  </si>
  <si>
    <t>Generiske facader</t>
  </si>
  <si>
    <t>056</t>
  </si>
  <si>
    <t>057</t>
  </si>
  <si>
    <t>Sandwichelementer, beton, 
Bagvægge A113, 3R</t>
  </si>
  <si>
    <t>058</t>
  </si>
  <si>
    <t>Sandwichelementer, beton, 
Bagvægge A113, 4LK (DP=Ent.)</t>
  </si>
  <si>
    <t>059</t>
  </si>
  <si>
    <t>Sandwichelementer, beton, 
Bagvægge A113, 4LK (DP=Rådg.)</t>
  </si>
  <si>
    <t>060</t>
  </si>
  <si>
    <t>Sandwichelementer, beton, 
Formure/plade og isolering</t>
  </si>
  <si>
    <t>Skeletkonstruerede facader</t>
  </si>
  <si>
    <t>061</t>
  </si>
  <si>
    <t>Glasfacadesystem</t>
  </si>
  <si>
    <t>062</t>
  </si>
  <si>
    <t>Isoleringsvægssystemer</t>
  </si>
  <si>
    <t>063</t>
  </si>
  <si>
    <t>Opmurede facader</t>
  </si>
  <si>
    <t>064</t>
  </si>
  <si>
    <t>Bjælker</t>
  </si>
  <si>
    <t>065</t>
  </si>
  <si>
    <t>Betonelementbjælker</t>
  </si>
  <si>
    <t>Betonbjælke</t>
  </si>
  <si>
    <t>066</t>
  </si>
  <si>
    <t>Betonelementbjælker A113, 3R</t>
  </si>
  <si>
    <t>067</t>
  </si>
  <si>
    <t>Betonelementbjælker A113, 4LK (DP=Ent.)</t>
  </si>
  <si>
    <t>Entreprenørprojekterende udarbejder BIM-model til erstatning for KON-rådgivers BIM-model.</t>
  </si>
  <si>
    <t>068</t>
  </si>
  <si>
    <t>Betonelementbjælker A113, 4LK (DP=Rådg.)</t>
  </si>
  <si>
    <t>Entreprenørprojekterende udarbejder IKKE BIM-model. KON-ingeniør opdaterer hovedgeometri.</t>
  </si>
  <si>
    <t>069</t>
  </si>
  <si>
    <t>070</t>
  </si>
  <si>
    <t>Betonbjælke, pladsstøbt</t>
  </si>
  <si>
    <t>071</t>
  </si>
  <si>
    <t>Stålbjælker</t>
  </si>
  <si>
    <t>Stålbjælke</t>
  </si>
  <si>
    <t xml:space="preserve">Brandisolering modelleres ved 325 på et overordent niveau med fokus på pladsreservation, overlap kan forekomme. Brandmaling modelleres ikke. Yderligere detaljering omkring brandisolering kan fremgå af 2D-detaljer.  </t>
  </si>
  <si>
    <t>072</t>
  </si>
  <si>
    <t>Kompositbjælker, Stål-beton</t>
  </si>
  <si>
    <t>073</t>
  </si>
  <si>
    <t>074</t>
  </si>
  <si>
    <t>075</t>
  </si>
  <si>
    <t>076</t>
  </si>
  <si>
    <t>Træbjælker, Bærende</t>
  </si>
  <si>
    <t>077</t>
  </si>
  <si>
    <t>Træbjælker, Ikke bærende</t>
  </si>
  <si>
    <t>078</t>
  </si>
  <si>
    <t>Søjler</t>
  </si>
  <si>
    <t>079</t>
  </si>
  <si>
    <t>Generiske søjler</t>
  </si>
  <si>
    <t>080</t>
  </si>
  <si>
    <t>Betonsøjler, præfabrikerede</t>
  </si>
  <si>
    <t>Betonsøjle</t>
  </si>
  <si>
    <t>081</t>
  </si>
  <si>
    <t>Betonsøjler, præfabrikerede A113, 3R</t>
  </si>
  <si>
    <t>082</t>
  </si>
  <si>
    <t>Betonsøjler, præfabrikerede A113, 4LK (DP=Ent.)</t>
  </si>
  <si>
    <t>083</t>
  </si>
  <si>
    <t>Betonsøjler, præfabrikerede A113, 4LK (DP=Rådg.)</t>
  </si>
  <si>
    <t>Entreprenørprojekterende udarbejder IKKE BIM-model. KON-ingeniør opdaterer hovedgeometri inkl. eventuelle åbninger.</t>
  </si>
  <si>
    <t>084</t>
  </si>
  <si>
    <t>085</t>
  </si>
  <si>
    <t>Betonsøjle, pladsstøbt</t>
  </si>
  <si>
    <t>086</t>
  </si>
  <si>
    <t>Stålsøjler</t>
  </si>
  <si>
    <t>Stålsøjle</t>
  </si>
  <si>
    <t>087</t>
  </si>
  <si>
    <t>Kompositsøjler, Stål-beton</t>
  </si>
  <si>
    <t>088</t>
  </si>
  <si>
    <t>Brandisolering modelleres ved 325 på et overordent niveau med fokus på pladsreservation, overlap kan forekomme. Brandmaling modelleres ikke. Yderligere detaljering omkring brandisolering kan fremgå af 2D-detaljer.  Entreprenørprojekterende udarbejder BIM-model til erstatning for KON-rådgivers BIM-model.</t>
  </si>
  <si>
    <t>089</t>
  </si>
  <si>
    <t>090</t>
  </si>
  <si>
    <t>091</t>
  </si>
  <si>
    <t>Træsøjler, Bærende</t>
  </si>
  <si>
    <t>092</t>
  </si>
  <si>
    <t>Træsøjler, Ikke bærende</t>
  </si>
  <si>
    <t>093</t>
  </si>
  <si>
    <t xml:space="preserve">Dæk </t>
  </si>
  <si>
    <t>094</t>
  </si>
  <si>
    <t>Generisk dæk/etageadskillelse</t>
  </si>
  <si>
    <t>Gulv</t>
  </si>
  <si>
    <t>095</t>
  </si>
  <si>
    <t>Terrændæk</t>
  </si>
  <si>
    <t>Betondæk</t>
  </si>
  <si>
    <t>096</t>
  </si>
  <si>
    <t xml:space="preserve">Betondæk, Pladsstøbt </t>
  </si>
  <si>
    <t>097</t>
  </si>
  <si>
    <t>Betondæk, Elementer</t>
  </si>
  <si>
    <t>098</t>
  </si>
  <si>
    <t>Massive dæk, Elementer, A113, 4LK (DP=Ent.)</t>
  </si>
  <si>
    <t>099</t>
  </si>
  <si>
    <t>Massive dæk, Elementer, A113, 4LK (DP=Rådg.)</t>
  </si>
  <si>
    <t>Entreprenørprojekterende udarbejder IKKE BIM-model. KON-ingeniør opdaterer hovedgeometri inkl. eventuelle åbninger. Elementinddeling fra Entreprenørprojekterende tilbageføres ikke til rådgivermodel.</t>
  </si>
  <si>
    <t>100</t>
  </si>
  <si>
    <t>Huldæk A113, 4LK (DP=Ent.)</t>
  </si>
  <si>
    <t>101</t>
  </si>
  <si>
    <t>Huldæk A113, 4LK (DP=Rådg.)</t>
  </si>
  <si>
    <t>102</t>
  </si>
  <si>
    <t>Filigrandæk A113, 4LK (DP=Ent.)</t>
  </si>
  <si>
    <t>103</t>
  </si>
  <si>
    <t>Filigrandæk A113, 4LK (DP=Rådg.)</t>
  </si>
  <si>
    <t>Entreprenørprojekterende udarbejder ikke BIM-model. KON-ingeniør opdaterer hovedgeometri inkl. eventuelle åbninger. Elementinddeling fra Entreprenørprojekterende tilbageføres ikke til rådgivermodel.</t>
  </si>
  <si>
    <t>104</t>
  </si>
  <si>
    <t>105</t>
  </si>
  <si>
    <t>Konstruktiv overbeton</t>
  </si>
  <si>
    <t>106</t>
  </si>
  <si>
    <t>Stabiliserende trædæk</t>
  </si>
  <si>
    <t>107</t>
  </si>
  <si>
    <t>Afretning</t>
  </si>
  <si>
    <t>108</t>
  </si>
  <si>
    <t>Trapezplader, Bærende eller stabiliserende</t>
  </si>
  <si>
    <t>Omfatter dæk og tagkonstruktionerer (lastbærende og stabiliserende).</t>
  </si>
  <si>
    <t>109</t>
  </si>
  <si>
    <t>Skeletkonstruerede dæk</t>
  </si>
  <si>
    <t>Omfatter også dørkplader og ristedæk. Omfatter ikke gitterdæk i installationsskakt.</t>
  </si>
  <si>
    <t>110</t>
  </si>
  <si>
    <t>111</t>
  </si>
  <si>
    <t>Membraner ved dæk under terræn</t>
  </si>
  <si>
    <t>112</t>
  </si>
  <si>
    <t>Membraner ved dæk over terræn</t>
  </si>
  <si>
    <t>113</t>
  </si>
  <si>
    <t>Tage</t>
  </si>
  <si>
    <t>114</t>
  </si>
  <si>
    <t>Generiske Tage</t>
  </si>
  <si>
    <t xml:space="preserve">Tag </t>
  </si>
  <si>
    <t>115</t>
  </si>
  <si>
    <t>Spærtage</t>
  </si>
  <si>
    <t>116</t>
  </si>
  <si>
    <t>Tagkassetter</t>
  </si>
  <si>
    <t>117</t>
  </si>
  <si>
    <t>Varme tage</t>
  </si>
  <si>
    <t>118</t>
  </si>
  <si>
    <t>Glastagssystemer</t>
  </si>
  <si>
    <t>119</t>
  </si>
  <si>
    <t>Mobile tage</t>
  </si>
  <si>
    <t>120</t>
  </si>
  <si>
    <t>Baldakiner og overdækninger</t>
  </si>
  <si>
    <t>121</t>
  </si>
  <si>
    <t>Altaner og altangange</t>
  </si>
  <si>
    <t>122</t>
  </si>
  <si>
    <t>Generiske Altaner/Svalegange</t>
  </si>
  <si>
    <t>123</t>
  </si>
  <si>
    <t>Altaner</t>
  </si>
  <si>
    <t>124</t>
  </si>
  <si>
    <t>Svalegang</t>
  </si>
  <si>
    <t>125</t>
  </si>
  <si>
    <t>Trapper og ramper</t>
  </si>
  <si>
    <t>126</t>
  </si>
  <si>
    <t>Trappe, Rampe</t>
  </si>
  <si>
    <t>127</t>
  </si>
  <si>
    <t>Elementtrapper, Beton A113, 5 (DP=Ent.)</t>
  </si>
  <si>
    <t xml:space="preserve">Entreprenørprojekterende udarbejder BIM-model til erstatning for arkitekts BIM-model. Rådgiver vedligeholder som udgangspunkt ikke geometriændringer efter aflevering af model til entreprenør. </t>
  </si>
  <si>
    <t>128</t>
  </si>
  <si>
    <t>Elementtrapper, Beton A113, 5 (DP=Rådg.)</t>
  </si>
  <si>
    <t xml:space="preserve">Entreprenørprojekterende udarbejder IKKE BIM-model. Arkitekt opdaterer hovedgeometri. Elementinddeling, Konsoller ol. fra Entreprenørprojekterende tilbageføres ikke til rådgivermodel. </t>
  </si>
  <si>
    <t>129</t>
  </si>
  <si>
    <t>Pladsstøbte betontrapper</t>
  </si>
  <si>
    <t>Niveauet beskriver udelukkende modellering. Øvrigt arbejde forbundet med bygningsdelen vartages som udgangspunkt ikke af ARK.
For generelt ansvar for bygningsdelen henvises til YBL18 og projektes ydelsesfordelings- og grænseflade skema.</t>
  </si>
  <si>
    <t>130</t>
  </si>
  <si>
    <t>Ståltrapper</t>
  </si>
  <si>
    <t>131</t>
  </si>
  <si>
    <t>Trætrapper</t>
  </si>
  <si>
    <t>132</t>
  </si>
  <si>
    <t>Stiger og lejdere</t>
  </si>
  <si>
    <t>133</t>
  </si>
  <si>
    <t>Ramper, Beton, Prefabrikeret A113, 3R</t>
  </si>
  <si>
    <t>Ramper i relation til råhus.</t>
  </si>
  <si>
    <t>134</t>
  </si>
  <si>
    <t>Ramper, Beton, Pladsstøbt</t>
  </si>
  <si>
    <t>135</t>
  </si>
  <si>
    <t>Ramper, Stål, Alu, Sammensatte</t>
  </si>
  <si>
    <t>136</t>
  </si>
  <si>
    <t>Sammensatte bygningsdele</t>
  </si>
  <si>
    <t>137</t>
  </si>
  <si>
    <t>Badekabiner</t>
  </si>
  <si>
    <t>138</t>
  </si>
  <si>
    <t>Øvrige Konstruktionsobjekter</t>
  </si>
  <si>
    <t>139</t>
  </si>
  <si>
    <t>Trækforbindelser</t>
  </si>
  <si>
    <t>140</t>
  </si>
  <si>
    <t>Korrugerede rør og trækforbindelser i betonelementer</t>
  </si>
  <si>
    <t>141</t>
  </si>
  <si>
    <t xml:space="preserve">Korrugerede rør inkl. armering og trækforbindelser i betonelementer </t>
  </si>
  <si>
    <t>142</t>
  </si>
  <si>
    <t>Fugelåse</t>
  </si>
  <si>
    <t>143</t>
  </si>
  <si>
    <t>Fugelåse - Hovedgeometri med udsparinger og fugebredder</t>
  </si>
  <si>
    <t>144</t>
  </si>
  <si>
    <t xml:space="preserve">Fugelåse - Hovedgeometri med udsparinger og fugebredder inkl. wirebokse, wireløkker og U-bøjler </t>
  </si>
  <si>
    <t>145</t>
  </si>
  <si>
    <t>Understøbninger under betonelementer</t>
  </si>
  <si>
    <t>146</t>
  </si>
  <si>
    <t>Kant- og dækudstøbninger</t>
  </si>
  <si>
    <t>147</t>
  </si>
  <si>
    <t>Dorne til trapper, reposser og ramper</t>
  </si>
  <si>
    <t>148</t>
  </si>
  <si>
    <t>Dilatationsfuger i dæk og vægge</t>
  </si>
  <si>
    <t>149</t>
  </si>
  <si>
    <t>Lejer- og lejeplader</t>
  </si>
  <si>
    <t>150</t>
  </si>
  <si>
    <t>Komplettering</t>
  </si>
  <si>
    <t>151</t>
  </si>
  <si>
    <t>Døre, vinduer og Porte</t>
  </si>
  <si>
    <t>152</t>
  </si>
  <si>
    <t>Vinduer</t>
  </si>
  <si>
    <t xml:space="preserve">Vindue </t>
  </si>
  <si>
    <t>Inkl. lettefalse ved 325.</t>
  </si>
  <si>
    <t>153</t>
  </si>
  <si>
    <t>Ovenlys, røg- og taglemme</t>
  </si>
  <si>
    <t>154</t>
  </si>
  <si>
    <t>Døre</t>
  </si>
  <si>
    <t>Dør</t>
  </si>
  <si>
    <t>155</t>
  </si>
  <si>
    <t>Karruseldøre</t>
  </si>
  <si>
    <t>156</t>
  </si>
  <si>
    <t>Porte</t>
  </si>
  <si>
    <t>157</t>
  </si>
  <si>
    <t>Jalousier og gitre</t>
  </si>
  <si>
    <t>158</t>
  </si>
  <si>
    <t>Facadekomplettering</t>
  </si>
  <si>
    <t>159</t>
  </si>
  <si>
    <t>Solafkærmning</t>
  </si>
  <si>
    <t>160</t>
  </si>
  <si>
    <t>Staffage som Rammer, absorbenter, effekter.</t>
  </si>
  <si>
    <t>161</t>
  </si>
  <si>
    <t>Tage, komplementering</t>
  </si>
  <si>
    <t>162</t>
  </si>
  <si>
    <t>Kviste</t>
  </si>
  <si>
    <t>En kvist kan være tegnet som væg-, tag- og vindues-objekter.</t>
  </si>
  <si>
    <t>163</t>
  </si>
  <si>
    <t>Faldsikring</t>
  </si>
  <si>
    <t>164</t>
  </si>
  <si>
    <t>Inddækninger</t>
  </si>
  <si>
    <t>165</t>
  </si>
  <si>
    <t xml:space="preserve">Tagrender og nedløb </t>
  </si>
  <si>
    <t xml:space="preserve">Kun arbejder der falder ind under blikkenslagerarbejde, øvrig skal placers i rette kategorier under VVS. </t>
  </si>
  <si>
    <t>166</t>
  </si>
  <si>
    <t>Værn, afskærmninger og riste</t>
  </si>
  <si>
    <t>167</t>
  </si>
  <si>
    <t xml:space="preserve">Værn og håndlister </t>
  </si>
  <si>
    <t>168</t>
  </si>
  <si>
    <t>Lofter</t>
  </si>
  <si>
    <t>169</t>
  </si>
  <si>
    <t>Faste lofter</t>
  </si>
  <si>
    <t>Loft</t>
  </si>
  <si>
    <t>170</t>
  </si>
  <si>
    <t>Nedhængte lofter</t>
  </si>
  <si>
    <t>171</t>
  </si>
  <si>
    <t>Gulve</t>
  </si>
  <si>
    <t>172</t>
  </si>
  <si>
    <t>Opbyggede gulve</t>
  </si>
  <si>
    <t>173</t>
  </si>
  <si>
    <t>Svømmende gulve</t>
  </si>
  <si>
    <t>174</t>
  </si>
  <si>
    <t>Riste, måtterammer</t>
  </si>
  <si>
    <t>Ikke bærende riste.</t>
  </si>
  <si>
    <t>175</t>
  </si>
  <si>
    <t>Støbte- og flydende gulve</t>
  </si>
  <si>
    <t>176</t>
  </si>
  <si>
    <t>Systemgulve</t>
  </si>
  <si>
    <t>177</t>
  </si>
  <si>
    <t>Overflader</t>
  </si>
  <si>
    <t>178</t>
  </si>
  <si>
    <t>Påmurede/påklædte overflader</t>
  </si>
  <si>
    <t xml:space="preserve">Som fliser. Klinker som ikke er i væggens fulde udstrækning. </t>
  </si>
  <si>
    <t>179</t>
  </si>
  <si>
    <t>Beklædninger, monteret</t>
  </si>
  <si>
    <t xml:space="preserve">Som absorbenter. Plade som ikke er i væggens fulde udstrækning. </t>
  </si>
  <si>
    <t>180</t>
  </si>
  <si>
    <t>Landskab</t>
  </si>
  <si>
    <t>181</t>
  </si>
  <si>
    <t>Overflader i terræn</t>
  </si>
  <si>
    <t>182</t>
  </si>
  <si>
    <t>Generiske overflader</t>
  </si>
  <si>
    <t>183</t>
  </si>
  <si>
    <t>Asfalt belægninger</t>
  </si>
  <si>
    <t>Vej-ingeniør: dimensionering og input til beskrivelse</t>
  </si>
  <si>
    <t>184</t>
  </si>
  <si>
    <t>Betonstøbte belægninger</t>
  </si>
  <si>
    <t>Konstruktion: dimensionerer og input til beskrivelse</t>
  </si>
  <si>
    <t>185</t>
  </si>
  <si>
    <t>Belægninger på dæk inkl opbygning</t>
  </si>
  <si>
    <t>Arkitekt: Tagmenbran og isolering samt evt dræn i isolering</t>
  </si>
  <si>
    <t>186</t>
  </si>
  <si>
    <t>Øvrige belægninger</t>
  </si>
  <si>
    <t>187</t>
  </si>
  <si>
    <t>Flise -og stenbelægninger</t>
  </si>
  <si>
    <t>188</t>
  </si>
  <si>
    <t>Skærver og grus</t>
  </si>
  <si>
    <t>189</t>
  </si>
  <si>
    <t>Vandelementer i terræn</t>
  </si>
  <si>
    <t>Ingeinør: vand-tæthed og afledning</t>
  </si>
  <si>
    <t>190</t>
  </si>
  <si>
    <t>Bundopbygning / bundsikring og bærelag</t>
  </si>
  <si>
    <t>Vejingeniør:</t>
  </si>
  <si>
    <t>191</t>
  </si>
  <si>
    <t>Muld-,vækstlag</t>
  </si>
  <si>
    <t>192</t>
  </si>
  <si>
    <t>Kantbegrænsninger</t>
  </si>
  <si>
    <t>193</t>
  </si>
  <si>
    <t>Afstribninger og markeringer</t>
  </si>
  <si>
    <t>194</t>
  </si>
  <si>
    <t>Riste/Liniedræn/Sokkelaffugter med tilslutning</t>
  </si>
  <si>
    <t>195</t>
  </si>
  <si>
    <t>Riste/Liniedræn/Sokkelaffugter uden tilslutning</t>
  </si>
  <si>
    <t>196</t>
  </si>
  <si>
    <t>Solitær beplantning</t>
  </si>
  <si>
    <t>197</t>
  </si>
  <si>
    <t>Træer</t>
  </si>
  <si>
    <t>198</t>
  </si>
  <si>
    <t>Buske og hække</t>
  </si>
  <si>
    <t>199</t>
  </si>
  <si>
    <t>200</t>
  </si>
  <si>
    <t>Beplantningstypologi</t>
  </si>
  <si>
    <t>201</t>
  </si>
  <si>
    <t>202</t>
  </si>
  <si>
    <t>203</t>
  </si>
  <si>
    <t>204</t>
  </si>
  <si>
    <t>205</t>
  </si>
  <si>
    <t>Konstruktionselementer i terræn</t>
  </si>
  <si>
    <t>206</t>
  </si>
  <si>
    <t>Landskab: Geometri, Konstruktion: konstruktion</t>
  </si>
  <si>
    <t>207</t>
  </si>
  <si>
    <t>208</t>
  </si>
  <si>
    <t>Opmurede elementer</t>
  </si>
  <si>
    <t>Landskab: Geometri, Konstruktion: konstruktion Arkitekt:murværk</t>
  </si>
  <si>
    <t>209</t>
  </si>
  <si>
    <t>Insitustøbt elementer</t>
  </si>
  <si>
    <t>210</t>
  </si>
  <si>
    <t>Hegn og afskærmninger</t>
  </si>
  <si>
    <t>211</t>
  </si>
  <si>
    <t>212</t>
  </si>
  <si>
    <t>213</t>
  </si>
  <si>
    <t>Uisolerede bygværker i terræn</t>
  </si>
  <si>
    <t xml:space="preserve">Ind-, overdækninger, skuer, drivhuse mv. </t>
  </si>
  <si>
    <t>214</t>
  </si>
  <si>
    <t>Inventar i terræn</t>
  </si>
  <si>
    <t>215</t>
  </si>
  <si>
    <t>Installationer i terræn</t>
  </si>
  <si>
    <t>fx, mekaniske pulleter, ladestandere ventilations installationer mv.</t>
  </si>
  <si>
    <t>216</t>
  </si>
  <si>
    <t>Fast inventar</t>
  </si>
  <si>
    <t>fx Pullerter, flagstænger mv.</t>
  </si>
  <si>
    <t>217</t>
  </si>
  <si>
    <t>Løst inventar</t>
  </si>
  <si>
    <t>218</t>
  </si>
  <si>
    <t>Belysning i terræn</t>
  </si>
  <si>
    <t>Landskab: Geometri, EL:Verificerer, placering og armaturvalg</t>
  </si>
  <si>
    <t>219</t>
  </si>
  <si>
    <t>Håndlister/værn i terræn</t>
  </si>
  <si>
    <t>220</t>
  </si>
  <si>
    <t>El</t>
  </si>
  <si>
    <t>221</t>
  </si>
  <si>
    <t>Analytiske rum og systemer</t>
  </si>
  <si>
    <t>222</t>
  </si>
  <si>
    <t>Spaces -  EL-Installationer</t>
  </si>
  <si>
    <t>Spaces</t>
  </si>
  <si>
    <t>Kan kombineres med andre Spaces.</t>
  </si>
  <si>
    <t>223</t>
  </si>
  <si>
    <t>Systemer - EL-Installationer</t>
  </si>
  <si>
    <t>224</t>
  </si>
  <si>
    <t>Føringsveje</t>
  </si>
  <si>
    <t>225</t>
  </si>
  <si>
    <t>Bakker/stiger/Kanaler/Kabler/Trækrør</t>
  </si>
  <si>
    <t>226</t>
  </si>
  <si>
    <t>Teknikrum/Teknikområder</t>
  </si>
  <si>
    <t>El-føringsvej</t>
  </si>
  <si>
    <t>227</t>
  </si>
  <si>
    <t>Skakte (lodrette hovedføringsveje)</t>
  </si>
  <si>
    <t>228</t>
  </si>
  <si>
    <t>Vandrette hoved- og fordelingsføringsveje</t>
  </si>
  <si>
    <t>229</t>
  </si>
  <si>
    <t>Føring til Komponenter og tilslutninger i rum</t>
  </si>
  <si>
    <t>230</t>
  </si>
  <si>
    <t>Kabelrør/trækrør &lt; 50 mm</t>
  </si>
  <si>
    <t>231</t>
  </si>
  <si>
    <t>Kabelrør/trækrør ≥ 50 mm</t>
  </si>
  <si>
    <t>232</t>
  </si>
  <si>
    <t>Bæringer</t>
  </si>
  <si>
    <t>233</t>
  </si>
  <si>
    <t>Konsoller</t>
  </si>
  <si>
    <t>234</t>
  </si>
  <si>
    <t>Stativer</t>
  </si>
  <si>
    <t>235</t>
  </si>
  <si>
    <t>Hul- og recesobjekter</t>
  </si>
  <si>
    <t>Reces- og hulobjekter</t>
  </si>
  <si>
    <t>236</t>
  </si>
  <si>
    <t>Hullukninger</t>
  </si>
  <si>
    <t>Gælder for bl.a. brandtætning og lydtætning.</t>
  </si>
  <si>
    <t>237</t>
  </si>
  <si>
    <t>Kabling</t>
  </si>
  <si>
    <t>238</t>
  </si>
  <si>
    <t>Ledninger i terræn</t>
  </si>
  <si>
    <t>239</t>
  </si>
  <si>
    <t>Luftledninger for højspændingsanlæg</t>
  </si>
  <si>
    <t>240</t>
  </si>
  <si>
    <t>Ledninger i jord for højspændingsanlæg</t>
  </si>
  <si>
    <t>241</t>
  </si>
  <si>
    <t>Luftledninger for lavspændingsanlæg</t>
  </si>
  <si>
    <t>242</t>
  </si>
  <si>
    <t>Ledninger i jord for lavspændingsanlæg</t>
  </si>
  <si>
    <t>243</t>
  </si>
  <si>
    <t>Ledninger for elektronik- og svagstrømsanlæg</t>
  </si>
  <si>
    <t>244</t>
  </si>
  <si>
    <t>Kommunikation</t>
  </si>
  <si>
    <t>245</t>
  </si>
  <si>
    <t>Information</t>
  </si>
  <si>
    <t>246</t>
  </si>
  <si>
    <t>Audio, video og antenner</t>
  </si>
  <si>
    <t>247</t>
  </si>
  <si>
    <t>IT-infrastrukturer</t>
  </si>
  <si>
    <t>248</t>
  </si>
  <si>
    <t>Adgangssikringer (AIA/ADK/ITV)</t>
  </si>
  <si>
    <t>249</t>
  </si>
  <si>
    <t>Sikringsanlæg (ABA/AGA/ABDL/ARS/AVS/ABV)</t>
  </si>
  <si>
    <t>250</t>
  </si>
  <si>
    <t>Personsikringer (VAR)</t>
  </si>
  <si>
    <t>251</t>
  </si>
  <si>
    <t>Bygningsautomation (BMS/CTS/IBI)</t>
  </si>
  <si>
    <t>252</t>
  </si>
  <si>
    <t>253</t>
  </si>
  <si>
    <t>Lynbeskyttelser</t>
  </si>
  <si>
    <t>254</t>
  </si>
  <si>
    <t>Udligningsforbindelser</t>
  </si>
  <si>
    <t>255</t>
  </si>
  <si>
    <t>Hovedudligningsforbindelser</t>
  </si>
  <si>
    <t>256</t>
  </si>
  <si>
    <t>Lokal udligningsforbindelse uden jordforbindelser</t>
  </si>
  <si>
    <t>257</t>
  </si>
  <si>
    <t>Supplerende udligningsforbindelser</t>
  </si>
  <si>
    <t>258</t>
  </si>
  <si>
    <t>Fundamentsjording</t>
  </si>
  <si>
    <t>259</t>
  </si>
  <si>
    <t>Eltracing</t>
  </si>
  <si>
    <t>260</t>
  </si>
  <si>
    <t>Central- og tavle Anlæg</t>
  </si>
  <si>
    <t>261</t>
  </si>
  <si>
    <t>Forsyninger - ekstern</t>
  </si>
  <si>
    <t>El-komponent</t>
  </si>
  <si>
    <t>262</t>
  </si>
  <si>
    <t>Stikledninger / Kanalskinner</t>
  </si>
  <si>
    <t>263</t>
  </si>
  <si>
    <t>Transformeranlæg</t>
  </si>
  <si>
    <t>264</t>
  </si>
  <si>
    <t>Stationstavler</t>
  </si>
  <si>
    <t>265</t>
  </si>
  <si>
    <t>Nød- og reserveforsyningsanlæg/UPS</t>
  </si>
  <si>
    <t>266</t>
  </si>
  <si>
    <t>Fasekompenseringsanlæg</t>
  </si>
  <si>
    <t>267</t>
  </si>
  <si>
    <t>Frekvensomformeranlæg</t>
  </si>
  <si>
    <t>268</t>
  </si>
  <si>
    <t>Fordeling</t>
  </si>
  <si>
    <t>269</t>
  </si>
  <si>
    <t>Hovedledninger / Kanalskinner</t>
  </si>
  <si>
    <t>270</t>
  </si>
  <si>
    <t>Hovedtavler</t>
  </si>
  <si>
    <t>271</t>
  </si>
  <si>
    <t>Fordelingstavler</t>
  </si>
  <si>
    <t>272</t>
  </si>
  <si>
    <t>Undertavler</t>
  </si>
  <si>
    <t>273</t>
  </si>
  <si>
    <t>Gruppetavler</t>
  </si>
  <si>
    <t>274</t>
  </si>
  <si>
    <t>Målertavler</t>
  </si>
  <si>
    <t>275</t>
  </si>
  <si>
    <t>IT-tavler</t>
  </si>
  <si>
    <t>276</t>
  </si>
  <si>
    <t>Afgangstavler</t>
  </si>
  <si>
    <t>277</t>
  </si>
  <si>
    <t>Øvrige tavler</t>
  </si>
  <si>
    <t>278</t>
  </si>
  <si>
    <t>Vedvarende energi</t>
  </si>
  <si>
    <t>279</t>
  </si>
  <si>
    <t>Solceller</t>
  </si>
  <si>
    <t>280</t>
  </si>
  <si>
    <t>Invertere</t>
  </si>
  <si>
    <t>281</t>
  </si>
  <si>
    <t>282</t>
  </si>
  <si>
    <t>X-felter</t>
  </si>
  <si>
    <t>283</t>
  </si>
  <si>
    <t>Managementsystemer</t>
  </si>
  <si>
    <t>284</t>
  </si>
  <si>
    <t>BMS-Anlæg</t>
  </si>
  <si>
    <t>285</t>
  </si>
  <si>
    <t>Central tilstandsstyring</t>
  </si>
  <si>
    <t>286</t>
  </si>
  <si>
    <t>CTS-anlæg</t>
  </si>
  <si>
    <t>287</t>
  </si>
  <si>
    <t>IBI-anlæg med central styring</t>
  </si>
  <si>
    <t>288</t>
  </si>
  <si>
    <t>Decentral tilstandsstyring</t>
  </si>
  <si>
    <t>289</t>
  </si>
  <si>
    <t>IBI-anlæg med distribueret styring</t>
  </si>
  <si>
    <t>290</t>
  </si>
  <si>
    <t>Komponenter/armaturer</t>
  </si>
  <si>
    <t>291</t>
  </si>
  <si>
    <t>Installationer for apparater og maskiner</t>
  </si>
  <si>
    <t>292</t>
  </si>
  <si>
    <t>Installationer for termiske anlæg</t>
  </si>
  <si>
    <t>293</t>
  </si>
  <si>
    <t>Installationer for belysning</t>
  </si>
  <si>
    <t>294</t>
  </si>
  <si>
    <t xml:space="preserve">Anlæg for almen belysning </t>
  </si>
  <si>
    <t>295</t>
  </si>
  <si>
    <t>Anlæg for lavvoltsbelysning</t>
  </si>
  <si>
    <t>296</t>
  </si>
  <si>
    <t xml:space="preserve">Anlæg for sikkerhedsbelysning </t>
  </si>
  <si>
    <t>297</t>
  </si>
  <si>
    <t xml:space="preserve">Anlæg for særbelysning </t>
  </si>
  <si>
    <t>298</t>
  </si>
  <si>
    <t>Lysstyringsanlæg</t>
  </si>
  <si>
    <t>299</t>
  </si>
  <si>
    <t>Belysningsarmaturer</t>
  </si>
  <si>
    <t>300</t>
  </si>
  <si>
    <t xml:space="preserve">Armatur – Almen belysning </t>
  </si>
  <si>
    <t>301</t>
  </si>
  <si>
    <t xml:space="preserve">Armatur – Sikkerhedsbelysning </t>
  </si>
  <si>
    <t>302</t>
  </si>
  <si>
    <t>Armatur – Special belysning</t>
  </si>
  <si>
    <t>303</t>
  </si>
  <si>
    <t>Monteringsmateriel for kraftinstallationer</t>
  </si>
  <si>
    <t>304</t>
  </si>
  <si>
    <t>Stikkontakter</t>
  </si>
  <si>
    <t>305</t>
  </si>
  <si>
    <t>Arbejdsstationer/Gulvbokse</t>
  </si>
  <si>
    <t>306</t>
  </si>
  <si>
    <t>Udtag</t>
  </si>
  <si>
    <t>307</t>
  </si>
  <si>
    <t>Forsyning til brugsgenstande</t>
  </si>
  <si>
    <t>308</t>
  </si>
  <si>
    <t>Sengestuepaneler/Betjeningspaneler</t>
  </si>
  <si>
    <t>309</t>
  </si>
  <si>
    <t xml:space="preserve">Monteringsmateriel for Vedvarende energi </t>
  </si>
  <si>
    <t>310</t>
  </si>
  <si>
    <t>Forsyning til Solcelleanlæg</t>
  </si>
  <si>
    <t>Skal rådgiver vedligeholde EL-model for entreprenør aftales dette projektspecifikt.</t>
  </si>
  <si>
    <t>311</t>
  </si>
  <si>
    <t>Monteringsmateriel for Kommunikationsanlæg</t>
  </si>
  <si>
    <t>312</t>
  </si>
  <si>
    <t>Telefonanlæg</t>
  </si>
  <si>
    <t>313</t>
  </si>
  <si>
    <t>Radioanlæg</t>
  </si>
  <si>
    <t>314</t>
  </si>
  <si>
    <t>Dør- og porttelefoner</t>
  </si>
  <si>
    <t>315</t>
  </si>
  <si>
    <t>Monteringsmateriel for Informationsanlæg</t>
  </si>
  <si>
    <t>316</t>
  </si>
  <si>
    <t>Optagetanlæg</t>
  </si>
  <si>
    <t>317</t>
  </si>
  <si>
    <t>Ringeanlæg</t>
  </si>
  <si>
    <t>318</t>
  </si>
  <si>
    <t>Ur-anlæg</t>
  </si>
  <si>
    <t>319</t>
  </si>
  <si>
    <t>Monteringsmateriel for Audio, video og antenneanlæg</t>
  </si>
  <si>
    <t>320</t>
  </si>
  <si>
    <t>Højttaleranlæg</t>
  </si>
  <si>
    <t>321</t>
  </si>
  <si>
    <t>Mikrofonanlæg</t>
  </si>
  <si>
    <t>322</t>
  </si>
  <si>
    <t>Teleslyngeanlæg</t>
  </si>
  <si>
    <t>323</t>
  </si>
  <si>
    <t>Videoanlæg</t>
  </si>
  <si>
    <t>324</t>
  </si>
  <si>
    <t>Antenneanlæg</t>
  </si>
  <si>
    <t>325</t>
  </si>
  <si>
    <t>AV-anlæg</t>
  </si>
  <si>
    <t>326</t>
  </si>
  <si>
    <t>Monteringsmateriel IT-infrastrukturanlæg</t>
  </si>
  <si>
    <t>327</t>
  </si>
  <si>
    <t>IT – antenneanlæg (PDS-Udtag)</t>
  </si>
  <si>
    <t>328</t>
  </si>
  <si>
    <t>Positioneringssystem (Accesspoint)</t>
  </si>
  <si>
    <t>329</t>
  </si>
  <si>
    <t>Monteringsmateriel for Adgangssikringsanlæg</t>
  </si>
  <si>
    <t>330</t>
  </si>
  <si>
    <t>Automatisk indbrudsalarmanlæg (AIA-anlæg)</t>
  </si>
  <si>
    <t>331</t>
  </si>
  <si>
    <t>Automatisk adgangsdørkontrolanlæg (ADK-anlæg)</t>
  </si>
  <si>
    <t>332</t>
  </si>
  <si>
    <t>Internt TV-overvågningsanlæg (ITV-anlæg)</t>
  </si>
  <si>
    <t>333</t>
  </si>
  <si>
    <t>Monteringsmateriel for Sikringsanlæg</t>
  </si>
  <si>
    <t>334</t>
  </si>
  <si>
    <t>Automatisk brandalarmanlæg (ABA-anlæg)</t>
  </si>
  <si>
    <t>335</t>
  </si>
  <si>
    <t>Automatisk branddørlukningsanlæg (ABDL-anlæg)</t>
  </si>
  <si>
    <t>336</t>
  </si>
  <si>
    <t>Automatisk gasalarmsanlæg (AGA-anlæg)</t>
  </si>
  <si>
    <t>337</t>
  </si>
  <si>
    <t>Automatisk rumslukningsanlæg (ARS-anlæg)</t>
  </si>
  <si>
    <t>338</t>
  </si>
  <si>
    <t>Automatisk vandslukningsanlæg (AVS-anlæg)</t>
  </si>
  <si>
    <t>339</t>
  </si>
  <si>
    <t>Automatisk brandventilationsanlæg (ABV-anlæg)</t>
  </si>
  <si>
    <t>340</t>
  </si>
  <si>
    <t>Monteringsmateriel for Personsikringsanlæg</t>
  </si>
  <si>
    <t>341</t>
  </si>
  <si>
    <t>Varslingsanlæg (VAR-anlæg)</t>
  </si>
  <si>
    <t>342</t>
  </si>
  <si>
    <t>Nødkaldeanlæg</t>
  </si>
  <si>
    <t>343</t>
  </si>
  <si>
    <t>Alarmanlæg i køle- og fryserum</t>
  </si>
  <si>
    <t>344</t>
  </si>
  <si>
    <t>Detektoranlæg for personsikring</t>
  </si>
  <si>
    <t>345</t>
  </si>
  <si>
    <t>Overfaldsalarm</t>
  </si>
  <si>
    <t>346</t>
  </si>
  <si>
    <t>Patientkaldeanlæg</t>
  </si>
  <si>
    <t>347</t>
  </si>
  <si>
    <t>Monteringsmateriel for Automatikkomponenter</t>
  </si>
  <si>
    <t>348</t>
  </si>
  <si>
    <t>Luft/Gas transmitter, switche mv.</t>
  </si>
  <si>
    <t>349</t>
  </si>
  <si>
    <t>Væske transmitter, switche mv.</t>
  </si>
  <si>
    <t>350</t>
  </si>
  <si>
    <t>Temperatur transmitter, switche mv.</t>
  </si>
  <si>
    <t>351</t>
  </si>
  <si>
    <t>Lys/bevægelse transmitter, switche mv.</t>
  </si>
  <si>
    <t>352</t>
  </si>
  <si>
    <t>Brand transmitter, switche mv.</t>
  </si>
  <si>
    <t>353</t>
  </si>
  <si>
    <t>Person-, materiale- og servicetransport</t>
  </si>
  <si>
    <t>354</t>
  </si>
  <si>
    <t>Forsyning til Persontransport</t>
  </si>
  <si>
    <t>355</t>
  </si>
  <si>
    <t>Forsyning til elevatorer</t>
  </si>
  <si>
    <t>356</t>
  </si>
  <si>
    <t>Forsyning til lifte</t>
  </si>
  <si>
    <t>357</t>
  </si>
  <si>
    <t>Forsyning til rullende trapper</t>
  </si>
  <si>
    <t>358</t>
  </si>
  <si>
    <t>Forsyning til rullende fortove</t>
  </si>
  <si>
    <t>359</t>
  </si>
  <si>
    <t>Forsyning til Gods- og materialetransport</t>
  </si>
  <si>
    <t>360</t>
  </si>
  <si>
    <t>361</t>
  </si>
  <si>
    <t>Forsyning til lifte og sakseborde</t>
  </si>
  <si>
    <t>362</t>
  </si>
  <si>
    <t>Forsyning til transportbånd</t>
  </si>
  <si>
    <t>363</t>
  </si>
  <si>
    <t>Forsyning til kraner og taljer</t>
  </si>
  <si>
    <t>364</t>
  </si>
  <si>
    <t>Forsyning til servicetransport</t>
  </si>
  <si>
    <t>365</t>
  </si>
  <si>
    <t>Forsyning til servicesystemer</t>
  </si>
  <si>
    <t>366</t>
  </si>
  <si>
    <t>Inventar, Teknisk-, IT- og AV-udstyr</t>
  </si>
  <si>
    <t>367</t>
  </si>
  <si>
    <t>AV-udstyr</t>
  </si>
  <si>
    <t xml:space="preserve">Inventar </t>
  </si>
  <si>
    <t>Særlig udstyr. Skal være tilvalgt i YBL18 9.40.</t>
  </si>
  <si>
    <t>368</t>
  </si>
  <si>
    <t>IT-udstyr</t>
  </si>
  <si>
    <t>369</t>
  </si>
  <si>
    <t>Løs belysning</t>
  </si>
  <si>
    <t>Løse belysninsganstande som en det af indretningen. Eksempel bord- og gulvlamper.</t>
  </si>
  <si>
    <t>370</t>
  </si>
  <si>
    <t>Automater</t>
  </si>
  <si>
    <t>371</t>
  </si>
  <si>
    <t>Brandslukningsudstyr</t>
  </si>
  <si>
    <t>372</t>
  </si>
  <si>
    <t>373</t>
  </si>
  <si>
    <t>Hårde hvidevarer</t>
  </si>
  <si>
    <t>374</t>
  </si>
  <si>
    <t>Ovne, kogeplader, køleskabe, frysere, opvaskemaskiner</t>
  </si>
  <si>
    <t>375</t>
  </si>
  <si>
    <t>Vaskemaskiner og tørretublmere</t>
  </si>
  <si>
    <t>376</t>
  </si>
  <si>
    <t>Vaskeri og betalingsautomater</t>
  </si>
  <si>
    <t>377</t>
  </si>
  <si>
    <t>Storkøkken</t>
  </si>
  <si>
    <t>378</t>
  </si>
  <si>
    <t>379</t>
  </si>
  <si>
    <t>380</t>
  </si>
  <si>
    <t>Spaces - Afløb og Sanitet</t>
  </si>
  <si>
    <t>381</t>
  </si>
  <si>
    <t>Spaces - Vand</t>
  </si>
  <si>
    <t>382</t>
  </si>
  <si>
    <t>Spaces - Luftarter</t>
  </si>
  <si>
    <t>383</t>
  </si>
  <si>
    <t>Spaces - Køling</t>
  </si>
  <si>
    <t>384</t>
  </si>
  <si>
    <t>Spaces - Varme</t>
  </si>
  <si>
    <t>385</t>
  </si>
  <si>
    <t>Spaces - Ventilation</t>
  </si>
  <si>
    <t>386</t>
  </si>
  <si>
    <t>Spaces - Sprinkling</t>
  </si>
  <si>
    <t>387</t>
  </si>
  <si>
    <t>Systemer - Afløb og Sanitet</t>
  </si>
  <si>
    <t>388</t>
  </si>
  <si>
    <t>Systemer - Vand</t>
  </si>
  <si>
    <t>389</t>
  </si>
  <si>
    <t>Systemer - Luftarter</t>
  </si>
  <si>
    <t>390</t>
  </si>
  <si>
    <t>Systemer - Køling</t>
  </si>
  <si>
    <t>391</t>
  </si>
  <si>
    <t>Systemer - Varme</t>
  </si>
  <si>
    <t>392</t>
  </si>
  <si>
    <t>Systemer - Ventilation</t>
  </si>
  <si>
    <t>393</t>
  </si>
  <si>
    <t>Systemer - Sprinkling</t>
  </si>
  <si>
    <t>394</t>
  </si>
  <si>
    <t>395</t>
  </si>
  <si>
    <t xml:space="preserve">Kloak/LAR systemer udenfor fundament </t>
  </si>
  <si>
    <t>396</t>
  </si>
  <si>
    <t>Hoved- og fordelingsføringsveje</t>
  </si>
  <si>
    <t>VVS-føringsvej</t>
  </si>
  <si>
    <t>397</t>
  </si>
  <si>
    <t>Kloak/LAR systemer under bygning (Fra terrændæk og ned)</t>
  </si>
  <si>
    <t>398</t>
  </si>
  <si>
    <t>399</t>
  </si>
  <si>
    <t>Føring til komponenter og tilslutninger</t>
  </si>
  <si>
    <t>400</t>
  </si>
  <si>
    <t>Afløb /Tagvand (i bygning)</t>
  </si>
  <si>
    <t>401</t>
  </si>
  <si>
    <t>402</t>
  </si>
  <si>
    <t>403</t>
  </si>
  <si>
    <t>404</t>
  </si>
  <si>
    <t>Føring til komponenter og tilslutninger i rum</t>
  </si>
  <si>
    <t>405</t>
  </si>
  <si>
    <t>Koblingsledninger (Pexrør) i gulv</t>
  </si>
  <si>
    <t>406</t>
  </si>
  <si>
    <t>Koblingsledninger (Pexrør) i vægge</t>
  </si>
  <si>
    <t>407</t>
  </si>
  <si>
    <t>Teknisk isolering</t>
  </si>
  <si>
    <t>408</t>
  </si>
  <si>
    <t>409</t>
  </si>
  <si>
    <t>410</t>
  </si>
  <si>
    <t>411</t>
  </si>
  <si>
    <t>412</t>
  </si>
  <si>
    <t>413</t>
  </si>
  <si>
    <t>Vand</t>
  </si>
  <si>
    <t>414</t>
  </si>
  <si>
    <t>415</t>
  </si>
  <si>
    <t>416</t>
  </si>
  <si>
    <t>417</t>
  </si>
  <si>
    <t>418</t>
  </si>
  <si>
    <t>419</t>
  </si>
  <si>
    <t>420</t>
  </si>
  <si>
    <t>421</t>
  </si>
  <si>
    <t>422</t>
  </si>
  <si>
    <t>423</t>
  </si>
  <si>
    <t>424</t>
  </si>
  <si>
    <t>425</t>
  </si>
  <si>
    <t>426</t>
  </si>
  <si>
    <t>Luftarter</t>
  </si>
  <si>
    <t>427</t>
  </si>
  <si>
    <t>428</t>
  </si>
  <si>
    <t>429</t>
  </si>
  <si>
    <t>430</t>
  </si>
  <si>
    <t>føring til Komponenter og tilslutninger i rum</t>
  </si>
  <si>
    <t>431</t>
  </si>
  <si>
    <t>432</t>
  </si>
  <si>
    <t>433</t>
  </si>
  <si>
    <t>434</t>
  </si>
  <si>
    <t>435</t>
  </si>
  <si>
    <t>436</t>
  </si>
  <si>
    <t>437</t>
  </si>
  <si>
    <t>438</t>
  </si>
  <si>
    <t>439</t>
  </si>
  <si>
    <t>Køling</t>
  </si>
  <si>
    <t>440</t>
  </si>
  <si>
    <t>441</t>
  </si>
  <si>
    <t>442</t>
  </si>
  <si>
    <t>443</t>
  </si>
  <si>
    <t>444</t>
  </si>
  <si>
    <t>445</t>
  </si>
  <si>
    <t>446</t>
  </si>
  <si>
    <t>447</t>
  </si>
  <si>
    <t>448</t>
  </si>
  <si>
    <t>449</t>
  </si>
  <si>
    <t>450</t>
  </si>
  <si>
    <t>451</t>
  </si>
  <si>
    <t>452</t>
  </si>
  <si>
    <t>Varme</t>
  </si>
  <si>
    <t>453</t>
  </si>
  <si>
    <t>454</t>
  </si>
  <si>
    <t>455</t>
  </si>
  <si>
    <t>456</t>
  </si>
  <si>
    <t>457</t>
  </si>
  <si>
    <t>458</t>
  </si>
  <si>
    <t>459</t>
  </si>
  <si>
    <t>460</t>
  </si>
  <si>
    <t>461</t>
  </si>
  <si>
    <t>462</t>
  </si>
  <si>
    <t>463</t>
  </si>
  <si>
    <t>464</t>
  </si>
  <si>
    <t>465</t>
  </si>
  <si>
    <t>Sprinkler</t>
  </si>
  <si>
    <t>466</t>
  </si>
  <si>
    <t>467</t>
  </si>
  <si>
    <t>468</t>
  </si>
  <si>
    <t>469</t>
  </si>
  <si>
    <t>470</t>
  </si>
  <si>
    <t>471</t>
  </si>
  <si>
    <t>472</t>
  </si>
  <si>
    <t>473</t>
  </si>
  <si>
    <t>474</t>
  </si>
  <si>
    <t>475</t>
  </si>
  <si>
    <t>476</t>
  </si>
  <si>
    <t>Mekanisk udstyr</t>
  </si>
  <si>
    <t>477</t>
  </si>
  <si>
    <t>Kloak / LAR systemer undenfor fundament</t>
  </si>
  <si>
    <t>478</t>
  </si>
  <si>
    <t>Brønde</t>
  </si>
  <si>
    <t>VVS-komponent</t>
  </si>
  <si>
    <t>479</t>
  </si>
  <si>
    <t>Udskillere (Olie, fedt, benzin o.l.)</t>
  </si>
  <si>
    <t>480</t>
  </si>
  <si>
    <t>Bassiner</t>
  </si>
  <si>
    <t>481</t>
  </si>
  <si>
    <t>Spejlbassiner</t>
  </si>
  <si>
    <t>482</t>
  </si>
  <si>
    <t>Overløbsbassiner</t>
  </si>
  <si>
    <t>483</t>
  </si>
  <si>
    <t>Springvand</t>
  </si>
  <si>
    <t>484</t>
  </si>
  <si>
    <t>Kloak / LAR systemer under bygning (Fra terrændæk og ned)</t>
  </si>
  <si>
    <t>485</t>
  </si>
  <si>
    <t>486</t>
  </si>
  <si>
    <t>487</t>
  </si>
  <si>
    <t>488</t>
  </si>
  <si>
    <t>Målerarrangement</t>
  </si>
  <si>
    <t>VVS mekanisk udstyr og anlæg</t>
  </si>
  <si>
    <t>489</t>
  </si>
  <si>
    <t>Cirkulationspumper</t>
  </si>
  <si>
    <t>490</t>
  </si>
  <si>
    <t>Fordelerrør til vand</t>
  </si>
  <si>
    <t>491</t>
  </si>
  <si>
    <t>Trykforøgeranlæg</t>
  </si>
  <si>
    <t>492</t>
  </si>
  <si>
    <t>Produktionsanlæg</t>
  </si>
  <si>
    <t>493</t>
  </si>
  <si>
    <t>Filtreringsanlæg</t>
  </si>
  <si>
    <t>494</t>
  </si>
  <si>
    <t>Vandbehandlingsanlæg</t>
  </si>
  <si>
    <t>495</t>
  </si>
  <si>
    <t>496</t>
  </si>
  <si>
    <t xml:space="preserve">Overvågningsenheder </t>
  </si>
  <si>
    <t>497</t>
  </si>
  <si>
    <t xml:space="preserve">Nødafspærringsbokse </t>
  </si>
  <si>
    <t>498</t>
  </si>
  <si>
    <t xml:space="preserve">Nødforsyningsenheder </t>
  </si>
  <si>
    <t>499</t>
  </si>
  <si>
    <t xml:space="preserve">Gasregulatorer </t>
  </si>
  <si>
    <t>500</t>
  </si>
  <si>
    <t>Målerarrangementer</t>
  </si>
  <si>
    <t>501</t>
  </si>
  <si>
    <t xml:space="preserve">Trykluftskompressorer </t>
  </si>
  <si>
    <t>502</t>
  </si>
  <si>
    <t>Vakumanlæg</t>
  </si>
  <si>
    <t>503</t>
  </si>
  <si>
    <t>Gasflasker</t>
  </si>
  <si>
    <t>504</t>
  </si>
  <si>
    <t>Tanke</t>
  </si>
  <si>
    <t>505</t>
  </si>
  <si>
    <t>Kedler</t>
  </si>
  <si>
    <t>506</t>
  </si>
  <si>
    <t>Kondensater</t>
  </si>
  <si>
    <t>507</t>
  </si>
  <si>
    <t>508</t>
  </si>
  <si>
    <t>509</t>
  </si>
  <si>
    <t xml:space="preserve">Cirkulationspumper </t>
  </si>
  <si>
    <t>510</t>
  </si>
  <si>
    <t xml:space="preserve">Fordelerrør til køling </t>
  </si>
  <si>
    <t>511</t>
  </si>
  <si>
    <t>Køleblandesløjfer</t>
  </si>
  <si>
    <t>512</t>
  </si>
  <si>
    <t>Kølevekslere</t>
  </si>
  <si>
    <t>513</t>
  </si>
  <si>
    <t>Beholdere/Tanke</t>
  </si>
  <si>
    <t>514</t>
  </si>
  <si>
    <t xml:space="preserve">Kølecentraler </t>
  </si>
  <si>
    <t>515</t>
  </si>
  <si>
    <t>Chillere</t>
  </si>
  <si>
    <t>516</t>
  </si>
  <si>
    <t>Frikølere</t>
  </si>
  <si>
    <t>517</t>
  </si>
  <si>
    <t>Tørkølere</t>
  </si>
  <si>
    <t>518</t>
  </si>
  <si>
    <t>Kølekompressorer</t>
  </si>
  <si>
    <t>519</t>
  </si>
  <si>
    <t>520</t>
  </si>
  <si>
    <t>521</t>
  </si>
  <si>
    <t>Pumper</t>
  </si>
  <si>
    <t>522</t>
  </si>
  <si>
    <t xml:space="preserve">Fordelerrør til varme/Gulvvarmeshunt o.l. </t>
  </si>
  <si>
    <t>523</t>
  </si>
  <si>
    <t>Varmeblandesløjfer</t>
  </si>
  <si>
    <t>524</t>
  </si>
  <si>
    <t>Varmevekslere</t>
  </si>
  <si>
    <t>525</t>
  </si>
  <si>
    <t>Ekspansionsbeholdere</t>
  </si>
  <si>
    <t>526</t>
  </si>
  <si>
    <t>Brugsvandvekslere</t>
  </si>
  <si>
    <t>527</t>
  </si>
  <si>
    <t>Varmtvandsbeholdere</t>
  </si>
  <si>
    <t>528</t>
  </si>
  <si>
    <t>Gasfyr</t>
  </si>
  <si>
    <t>529</t>
  </si>
  <si>
    <t>Oliefyr</t>
  </si>
  <si>
    <t>530</t>
  </si>
  <si>
    <t>Pillefyr</t>
  </si>
  <si>
    <t>531</t>
  </si>
  <si>
    <t>Halmfyr</t>
  </si>
  <si>
    <t>532</t>
  </si>
  <si>
    <t>Varmepumper</t>
  </si>
  <si>
    <t>533</t>
  </si>
  <si>
    <t>534</t>
  </si>
  <si>
    <t>Tryktanke</t>
  </si>
  <si>
    <t>535</t>
  </si>
  <si>
    <t>Trykbeholderpumper</t>
  </si>
  <si>
    <t>536</t>
  </si>
  <si>
    <t>Alarmventiler</t>
  </si>
  <si>
    <t>537</t>
  </si>
  <si>
    <t>Flowswitche</t>
  </si>
  <si>
    <t>538</t>
  </si>
  <si>
    <t>Komponenter</t>
  </si>
  <si>
    <t>539</t>
  </si>
  <si>
    <t xml:space="preserve">Kloak / LAR systemer under bygning </t>
  </si>
  <si>
    <t>540</t>
  </si>
  <si>
    <t>Vandlåse</t>
  </si>
  <si>
    <t>541</t>
  </si>
  <si>
    <t>Afløb</t>
  </si>
  <si>
    <t>542</t>
  </si>
  <si>
    <t>Spildevand, tilslutninger</t>
  </si>
  <si>
    <t>Sanitet- og regnvandstilslutninger</t>
  </si>
  <si>
    <t>543</t>
  </si>
  <si>
    <t>Toiletter, tilslutninger</t>
  </si>
  <si>
    <t>544</t>
  </si>
  <si>
    <t>Vaske, tilslutninger</t>
  </si>
  <si>
    <t>545</t>
  </si>
  <si>
    <t>Vand- og afløb, tilslutninger</t>
  </si>
  <si>
    <t>546</t>
  </si>
  <si>
    <t>Vand- og afløb, tilslutninger til teknisk udstyr</t>
  </si>
  <si>
    <t>547</t>
  </si>
  <si>
    <t>Vand- og afløb, tilslutninger til lab. Udstyr</t>
  </si>
  <si>
    <t>548</t>
  </si>
  <si>
    <t>Regnvand, tilslutninger</t>
  </si>
  <si>
    <t>549</t>
  </si>
  <si>
    <t>Sanitet</t>
  </si>
  <si>
    <t>550</t>
  </si>
  <si>
    <t>551</t>
  </si>
  <si>
    <t>Rensestykker</t>
  </si>
  <si>
    <t>552</t>
  </si>
  <si>
    <t>553</t>
  </si>
  <si>
    <t>554</t>
  </si>
  <si>
    <t>555</t>
  </si>
  <si>
    <t>Slangevindere</t>
  </si>
  <si>
    <t>556</t>
  </si>
  <si>
    <t>Brandposter</t>
  </si>
  <si>
    <t>557</t>
  </si>
  <si>
    <t>Storz kobling til brandstigrør</t>
  </si>
  <si>
    <t>558</t>
  </si>
  <si>
    <t>559</t>
  </si>
  <si>
    <t>Afspærringsventiler</t>
  </si>
  <si>
    <t>560</t>
  </si>
  <si>
    <t xml:space="preserve">Indregulerende ventiler </t>
  </si>
  <si>
    <t>561</t>
  </si>
  <si>
    <t>Øvrige Ventiler</t>
  </si>
  <si>
    <t>562</t>
  </si>
  <si>
    <t>Filter/Termometer/Manomenter/Kompensator/mv.</t>
  </si>
  <si>
    <t>563</t>
  </si>
  <si>
    <t>Koblingsdåser</t>
  </si>
  <si>
    <t>564</t>
  </si>
  <si>
    <t>Målere/Væskedetektorer</t>
  </si>
  <si>
    <t>565</t>
  </si>
  <si>
    <t>566</t>
  </si>
  <si>
    <t>Luftartsudtag</t>
  </si>
  <si>
    <t>567</t>
  </si>
  <si>
    <t>568</t>
  </si>
  <si>
    <t>Indregulerende ventiler</t>
  </si>
  <si>
    <t>569</t>
  </si>
  <si>
    <t>570</t>
  </si>
  <si>
    <t>571</t>
  </si>
  <si>
    <t>572</t>
  </si>
  <si>
    <t>Målere</t>
  </si>
  <si>
    <t>573</t>
  </si>
  <si>
    <t>574</t>
  </si>
  <si>
    <t xml:space="preserve">Fordamperer </t>
  </si>
  <si>
    <t>575</t>
  </si>
  <si>
    <t xml:space="preserve">Køleflader </t>
  </si>
  <si>
    <t>576</t>
  </si>
  <si>
    <t xml:space="preserve">Fancoils </t>
  </si>
  <si>
    <t>577</t>
  </si>
  <si>
    <t>Kølebafler</t>
  </si>
  <si>
    <t>578</t>
  </si>
  <si>
    <t>579</t>
  </si>
  <si>
    <t>Indregulerende ventiler /termostatventiler</t>
  </si>
  <si>
    <t>580</t>
  </si>
  <si>
    <t>581</t>
  </si>
  <si>
    <t>582</t>
  </si>
  <si>
    <t>583</t>
  </si>
  <si>
    <t>584</t>
  </si>
  <si>
    <t>585</t>
  </si>
  <si>
    <t>Varmeflader</t>
  </si>
  <si>
    <t>586</t>
  </si>
  <si>
    <t>Radiatorer</t>
  </si>
  <si>
    <t>587</t>
  </si>
  <si>
    <t>Gulvvarme</t>
  </si>
  <si>
    <t>588</t>
  </si>
  <si>
    <t>Strålevarmepaneler</t>
  </si>
  <si>
    <t>589</t>
  </si>
  <si>
    <t>Konvektorer</t>
  </si>
  <si>
    <t>590</t>
  </si>
  <si>
    <t>Varmluftstæpper</t>
  </si>
  <si>
    <t>591</t>
  </si>
  <si>
    <t>Varme kalorieferer</t>
  </si>
  <si>
    <t>592</t>
  </si>
  <si>
    <t>Rørradiatorer</t>
  </si>
  <si>
    <t>593</t>
  </si>
  <si>
    <t>594</t>
  </si>
  <si>
    <t>Indregulerende ventiler /Radiatorventil og -termostat</t>
  </si>
  <si>
    <t>595</t>
  </si>
  <si>
    <t>596</t>
  </si>
  <si>
    <t>597</t>
  </si>
  <si>
    <t>598</t>
  </si>
  <si>
    <t>599</t>
  </si>
  <si>
    <t>600</t>
  </si>
  <si>
    <t>Nedhængt sprinklerdyser</t>
  </si>
  <si>
    <t>601</t>
  </si>
  <si>
    <t xml:space="preserve">Skjult, nedhængt sprinklerdyser </t>
  </si>
  <si>
    <t>602</t>
  </si>
  <si>
    <t>Pendant sprinklerdyser</t>
  </si>
  <si>
    <t>603</t>
  </si>
  <si>
    <t>Vægmonterede sprinklerdyser</t>
  </si>
  <si>
    <t>604</t>
  </si>
  <si>
    <t>605</t>
  </si>
  <si>
    <t xml:space="preserve">Ventilation </t>
  </si>
  <si>
    <t>606</t>
  </si>
  <si>
    <t>607</t>
  </si>
  <si>
    <t>Kanaler</t>
  </si>
  <si>
    <t>608</t>
  </si>
  <si>
    <t>Ventilationsføringsvej</t>
  </si>
  <si>
    <t>609</t>
  </si>
  <si>
    <t>610</t>
  </si>
  <si>
    <t>Vandrette hovedføringsveje</t>
  </si>
  <si>
    <t>611</t>
  </si>
  <si>
    <t>Vandrette fordelingsføringsveje</t>
  </si>
  <si>
    <t>612</t>
  </si>
  <si>
    <t>613</t>
  </si>
  <si>
    <t>Flexkanalaler</t>
  </si>
  <si>
    <t>614</t>
  </si>
  <si>
    <t>Kanalisolering</t>
  </si>
  <si>
    <t>615</t>
  </si>
  <si>
    <t>Isolering, Brand</t>
  </si>
  <si>
    <t>616</t>
  </si>
  <si>
    <t>Isolering, Varme</t>
  </si>
  <si>
    <t>617</t>
  </si>
  <si>
    <t>Isolering, Kondens</t>
  </si>
  <si>
    <t>618</t>
  </si>
  <si>
    <t>Isolering, Lyd</t>
  </si>
  <si>
    <t>619</t>
  </si>
  <si>
    <t>Øvrig, ventilation</t>
  </si>
  <si>
    <t>620</t>
  </si>
  <si>
    <t>Følere</t>
  </si>
  <si>
    <t>Ventilationskomponent</t>
  </si>
  <si>
    <t>621</t>
  </si>
  <si>
    <t>Renselemme</t>
  </si>
  <si>
    <t>622</t>
  </si>
  <si>
    <t>Bæringer, udsparinger og øvrige</t>
  </si>
  <si>
    <t>623</t>
  </si>
  <si>
    <t>624</t>
  </si>
  <si>
    <t>625</t>
  </si>
  <si>
    <t>626</t>
  </si>
  <si>
    <t>627</t>
  </si>
  <si>
    <t>628</t>
  </si>
  <si>
    <t>629</t>
  </si>
  <si>
    <t>Anlæg, køle- og varmeflader, vekslere</t>
  </si>
  <si>
    <t>630</t>
  </si>
  <si>
    <t xml:space="preserve">Ventilationsanlæg </t>
  </si>
  <si>
    <t>Ventilationsanlæg og ventilatorer</t>
  </si>
  <si>
    <t>631</t>
  </si>
  <si>
    <t xml:space="preserve">Varmeflader </t>
  </si>
  <si>
    <t>632</t>
  </si>
  <si>
    <t>Køleflader</t>
  </si>
  <si>
    <t>633</t>
  </si>
  <si>
    <t xml:space="preserve">Væskekoblet vekslere </t>
  </si>
  <si>
    <t>634</t>
  </si>
  <si>
    <t xml:space="preserve">Varmegenvinding </t>
  </si>
  <si>
    <t>635</t>
  </si>
  <si>
    <t xml:space="preserve">Varmevekslere </t>
  </si>
  <si>
    <t>636</t>
  </si>
  <si>
    <t>Befugtere</t>
  </si>
  <si>
    <t>637</t>
  </si>
  <si>
    <t>Affugtere</t>
  </si>
  <si>
    <t>638</t>
  </si>
  <si>
    <t>Ventilatorer</t>
  </si>
  <si>
    <t>639</t>
  </si>
  <si>
    <t>Impulsventilatorer</t>
  </si>
  <si>
    <t>640</t>
  </si>
  <si>
    <t>Axialventilatorer</t>
  </si>
  <si>
    <t>641</t>
  </si>
  <si>
    <t>Boksventilatorer</t>
  </si>
  <si>
    <t>642</t>
  </si>
  <si>
    <t>Kanalventilatorer</t>
  </si>
  <si>
    <t>643</t>
  </si>
  <si>
    <t xml:space="preserve">Procesudsugningsventilatorer </t>
  </si>
  <si>
    <t>644</t>
  </si>
  <si>
    <t>Tag ventilatorer</t>
  </si>
  <si>
    <t>645</t>
  </si>
  <si>
    <t>Vådrumsventilatorer</t>
  </si>
  <si>
    <t>646</t>
  </si>
  <si>
    <t xml:space="preserve">Vægventilatorer </t>
  </si>
  <si>
    <t>647</t>
  </si>
  <si>
    <t>648</t>
  </si>
  <si>
    <t>Kanal tilbehør</t>
  </si>
  <si>
    <t>649</t>
  </si>
  <si>
    <t>Lyddæmpere</t>
  </si>
  <si>
    <t>650</t>
  </si>
  <si>
    <t xml:space="preserve">Flamme- og røgspjæld </t>
  </si>
  <si>
    <t>651</t>
  </si>
  <si>
    <t xml:space="preserve">Brand- og røgspjæld </t>
  </si>
  <si>
    <t>652</t>
  </si>
  <si>
    <t>Overtryksspjæld</t>
  </si>
  <si>
    <t>653</t>
  </si>
  <si>
    <t>Røgspjæld</t>
  </si>
  <si>
    <t>654</t>
  </si>
  <si>
    <t>Spjæld on / off</t>
  </si>
  <si>
    <t>655</t>
  </si>
  <si>
    <t>Volumenstrømsregulatorer</t>
  </si>
  <si>
    <t>656</t>
  </si>
  <si>
    <t xml:space="preserve">Eksterne filterkasser </t>
  </si>
  <si>
    <t>657</t>
  </si>
  <si>
    <t>Ventilationsarmaturer</t>
  </si>
  <si>
    <t>658</t>
  </si>
  <si>
    <t>Dyser</t>
  </si>
  <si>
    <t>659</t>
  </si>
  <si>
    <t xml:space="preserve">Fortrængningsarmaturer </t>
  </si>
  <si>
    <t>660</t>
  </si>
  <si>
    <t>Loftsarmaturer</t>
  </si>
  <si>
    <t>661</t>
  </si>
  <si>
    <t>Overtryksventiler</t>
  </si>
  <si>
    <t>662</t>
  </si>
  <si>
    <t xml:space="preserve">Renrumsarmaturer </t>
  </si>
  <si>
    <t>663</t>
  </si>
  <si>
    <t>Riste / Vægarmarturer</t>
  </si>
  <si>
    <t>664</t>
  </si>
  <si>
    <t xml:space="preserve">Indblæsningsposer </t>
  </si>
  <si>
    <t>665</t>
  </si>
  <si>
    <t xml:space="preserve">Kontrolventiler </t>
  </si>
  <si>
    <t>666</t>
  </si>
  <si>
    <t>Tilslutninger til udstyr</t>
  </si>
  <si>
    <t>667</t>
  </si>
  <si>
    <t>Emhætter</t>
  </si>
  <si>
    <t>668</t>
  </si>
  <si>
    <t>Punktsug</t>
  </si>
  <si>
    <t>669</t>
  </si>
  <si>
    <t xml:space="preserve">Kemikalieskabe </t>
  </si>
  <si>
    <t>670</t>
  </si>
  <si>
    <t>Stinkskabe</t>
  </si>
  <si>
    <t>671</t>
  </si>
  <si>
    <t>Lafbænke</t>
  </si>
  <si>
    <t>672</t>
  </si>
  <si>
    <t>Sluser</t>
  </si>
  <si>
    <t>673</t>
  </si>
  <si>
    <t xml:space="preserve">Aftrækskasser </t>
  </si>
  <si>
    <t>674</t>
  </si>
  <si>
    <t>Dekontaminatorer</t>
  </si>
  <si>
    <t>675</t>
  </si>
  <si>
    <t>Taghætter/gennemføringer</t>
  </si>
  <si>
    <t>676</t>
  </si>
  <si>
    <t>Afkasthætter</t>
  </si>
  <si>
    <t>677</t>
  </si>
  <si>
    <t>Indtagshætter</t>
  </si>
  <si>
    <t>678</t>
  </si>
  <si>
    <t>Afkastsskorstene</t>
  </si>
  <si>
    <t>679</t>
  </si>
  <si>
    <t>Indtagsskorstene</t>
  </si>
  <si>
    <t>680</t>
  </si>
  <si>
    <t>Indtagsriste i vægge</t>
  </si>
  <si>
    <t>681</t>
  </si>
  <si>
    <t>Taggennemføringer</t>
  </si>
  <si>
    <t>682</t>
  </si>
  <si>
    <t>Membrangennemføringer</t>
  </si>
  <si>
    <t>683</t>
  </si>
  <si>
    <t>Inventar</t>
  </si>
  <si>
    <t>684</t>
  </si>
  <si>
    <t>Inventar, fast</t>
  </si>
  <si>
    <t>685</t>
  </si>
  <si>
    <t>Skabe, skuffer</t>
  </si>
  <si>
    <t>686</t>
  </si>
  <si>
    <t>Reoler, hylder</t>
  </si>
  <si>
    <t>687</t>
  </si>
  <si>
    <t>Siddemøbler, liggemøbler</t>
  </si>
  <si>
    <t>688</t>
  </si>
  <si>
    <t>Gardiner, persienner, skærmvægge, forhæng</t>
  </si>
  <si>
    <t>689</t>
  </si>
  <si>
    <t>Borde, bordplader</t>
  </si>
  <si>
    <t>690</t>
  </si>
  <si>
    <t>Skilte, tavler</t>
  </si>
  <si>
    <t>691</t>
  </si>
  <si>
    <t>Garniture</t>
  </si>
  <si>
    <t>692</t>
  </si>
  <si>
    <t>Inventar, løst</t>
  </si>
  <si>
    <t>693</t>
  </si>
  <si>
    <t>694</t>
  </si>
  <si>
    <t>Reoler</t>
  </si>
  <si>
    <t>695</t>
  </si>
  <si>
    <t>696</t>
  </si>
  <si>
    <t>Skærmvægge, forhæng</t>
  </si>
  <si>
    <t>697</t>
  </si>
  <si>
    <t>Borde</t>
  </si>
  <si>
    <t>698</t>
  </si>
  <si>
    <t>Stativer, hylder</t>
  </si>
  <si>
    <t>699</t>
  </si>
  <si>
    <t>Måtter, tæpper, løbere</t>
  </si>
  <si>
    <t>700</t>
  </si>
  <si>
    <t>Øvrige</t>
  </si>
  <si>
    <t>701</t>
  </si>
  <si>
    <t>Rum &amp; Arealer</t>
  </si>
  <si>
    <t>702</t>
  </si>
  <si>
    <t>Bygværkets Bruttoarealer</t>
  </si>
  <si>
    <t>703</t>
  </si>
  <si>
    <t>Rum Nettoarealer</t>
  </si>
  <si>
    <t>Rum</t>
  </si>
  <si>
    <t>704</t>
  </si>
  <si>
    <t>Projektspecifikke</t>
  </si>
  <si>
    <t xml:space="preserve"> </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</si>
  <si>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</si>
  <si>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</si>
  <si>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</si>
  <si>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</si>
  <si>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</si>
  <si>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</si>
  <si>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</si>
  <si>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</si>
  <si>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</si>
  <si>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</si>
  <si>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</si>
  <si>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</si>
  <si>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</si>
  <si>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</si>
  <si>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</si>
  <si>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</si>
  <si>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</si>
  <si>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</si>
  <si>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</si>
  <si>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</si>
  <si>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</si>
  <si>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</si>
  <si>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</si>
  <si>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</si>
  <si>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</si>
  <si>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</si>
  <si>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</si>
  <si>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</si>
  <si>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</si>
  <si>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</si>
  <si>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</si>
  <si>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</si>
  <si>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</si>
  <si>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705</t>
  </si>
  <si>
    <t>Fagområder</t>
  </si>
  <si>
    <t>Bygningsdelskort</t>
  </si>
  <si>
    <t>Aktiv</t>
  </si>
  <si>
    <t>LOD niveauer</t>
  </si>
  <si>
    <t>Aktører</t>
  </si>
  <si>
    <t xml:space="preserve">Arkitekt </t>
  </si>
  <si>
    <t>Arkitekt</t>
  </si>
  <si>
    <t xml:space="preserve">Entreprenør </t>
  </si>
  <si>
    <t>Konstruktioner</t>
  </si>
  <si>
    <t>Ventilation</t>
  </si>
  <si>
    <t xml:space="preserve">Værn </t>
  </si>
  <si>
    <t>#ECCB74</t>
  </si>
  <si>
    <t>Tværfaglige</t>
  </si>
  <si>
    <t>Data fra "5. Basis"</t>
  </si>
  <si>
    <t>Data fra "5. Basis"2</t>
  </si>
  <si>
    <t>Data fra "5. Basis"3</t>
  </si>
  <si>
    <t>Data fra "3. Leverancespecifikation"</t>
  </si>
  <si>
    <t>Data fra "3. Leverancespecifikation"3</t>
  </si>
  <si>
    <t>Data fra "3. Leverancespecifikation"4</t>
  </si>
  <si>
    <r>
      <rPr>
        <sz val="24"/>
        <color theme="1"/>
        <rFont val="Calibri"/>
        <family val="2"/>
        <scheme val="minor"/>
      </rPr>
      <t xml:space="preserve">Kilde: </t>
    </r>
    <r>
      <rPr>
        <i/>
        <sz val="24"/>
        <color theme="1"/>
        <rFont val="Calibri"/>
        <family val="2"/>
        <scheme val="minor"/>
      </rPr>
      <t>3. Leverancespecifikation</t>
    </r>
    <r>
      <rPr>
        <sz val="36"/>
        <color theme="1"/>
        <rFont val="Calibri"/>
        <family val="2"/>
        <scheme val="minor"/>
      </rPr>
      <t xml:space="preserve">
Kolonne C</t>
    </r>
  </si>
  <si>
    <r>
      <rPr>
        <sz val="24"/>
        <color theme="1"/>
        <rFont val="Calibri"/>
        <family val="2"/>
        <scheme val="minor"/>
      </rPr>
      <t>Kilde:</t>
    </r>
    <r>
      <rPr>
        <i/>
        <sz val="24"/>
        <color theme="1"/>
        <rFont val="Calibri"/>
        <family val="2"/>
        <scheme val="minor"/>
      </rPr>
      <t xml:space="preserve"> 3. Leverancespecifikation</t>
    </r>
    <r>
      <rPr>
        <sz val="36"/>
        <color theme="1"/>
        <rFont val="Calibri"/>
        <family val="2"/>
        <scheme val="minor"/>
      </rPr>
      <t xml:space="preserve">
Sammenkædning af kolonnerne (Vxx:BJxx) &amp; (BNxx:BZxx)</t>
    </r>
  </si>
  <si>
    <t>#AFC197</t>
  </si>
  <si>
    <t>#547685</t>
  </si>
  <si>
    <t>#DE7852</t>
  </si>
  <si>
    <t>#C8C9CB</t>
  </si>
  <si>
    <t>#BCADCF</t>
  </si>
  <si>
    <t>#ADC6C8</t>
  </si>
  <si>
    <t>Bruttoarealer</t>
  </si>
  <si>
    <r>
      <rPr>
        <b/>
        <sz val="16"/>
        <color theme="0"/>
        <rFont val="Arial"/>
        <family val="2"/>
      </rPr>
      <t>ID</t>
    </r>
    <r>
      <rPr>
        <b/>
        <sz val="9"/>
        <color theme="0"/>
        <rFont val="Arial"/>
        <family val="2"/>
      </rPr>
      <t xml:space="preserve">
</t>
    </r>
  </si>
  <si>
    <t>BYGNINGSDEL</t>
  </si>
  <si>
    <r>
      <rPr>
        <b/>
        <sz val="16"/>
        <color theme="0"/>
        <rFont val="Arial"/>
        <family val="2"/>
      </rPr>
      <t>AKTØRER</t>
    </r>
    <r>
      <rPr>
        <b/>
        <sz val="18"/>
        <color theme="0"/>
        <rFont val="Arial"/>
        <family val="2"/>
      </rPr>
      <t xml:space="preserve">
</t>
    </r>
    <r>
      <rPr>
        <i/>
        <sz val="8"/>
        <color theme="2"/>
        <rFont val="Arial"/>
        <family val="2"/>
      </rPr>
      <t>Aktør indgår i leverance af bygningsdel</t>
    </r>
  </si>
  <si>
    <r>
      <rPr>
        <b/>
        <sz val="16"/>
        <color theme="0"/>
        <rFont val="Arial"/>
        <family val="2"/>
      </rPr>
      <t>FASER, AKTØRER OG LOD-NIVEAUER</t>
    </r>
    <r>
      <rPr>
        <b/>
        <sz val="13"/>
        <color theme="0"/>
        <rFont val="Arial"/>
        <family val="2"/>
      </rPr>
      <t xml:space="preserve">
</t>
    </r>
    <r>
      <rPr>
        <i/>
        <sz val="8"/>
        <color rgb="FFCCD3D7"/>
        <rFont val="Arial"/>
        <family val="2"/>
      </rPr>
      <t>Byggeriets forslags- og projektfaser jf. YBL18, Aktører og LOD-niveauer jf. Bygningsdelsspecifikationerne</t>
    </r>
    <r>
      <rPr>
        <i/>
        <sz val="9"/>
        <color rgb="FFCCD3D7"/>
        <rFont val="Arial"/>
        <family val="2"/>
      </rPr>
      <t xml:space="preserve">
</t>
    </r>
  </si>
  <si>
    <r>
      <rPr>
        <b/>
        <sz val="16"/>
        <color theme="0"/>
        <rFont val="Arial"/>
        <family val="2"/>
      </rPr>
      <t>BYGNINGSDELE</t>
    </r>
    <r>
      <rPr>
        <b/>
        <sz val="13"/>
        <color theme="0"/>
        <rFont val="Arial"/>
        <family val="2"/>
      </rPr>
      <t xml:space="preserve">
</t>
    </r>
    <r>
      <rPr>
        <i/>
        <sz val="8"/>
        <color rgb="FFCCD3D7"/>
        <rFont val="Arial"/>
        <family val="2"/>
      </rPr>
      <t>Gruppering, Bygningsdel og reference til Bygningsdelsspecifikation</t>
    </r>
  </si>
  <si>
    <t>AFL
LOD DK</t>
  </si>
  <si>
    <r>
      <rPr>
        <b/>
        <sz val="16"/>
        <color theme="0"/>
        <rFont val="Arial"/>
        <family val="2"/>
      </rPr>
      <t>PROJEKT</t>
    </r>
    <r>
      <rPr>
        <b/>
        <sz val="18"/>
        <color theme="0"/>
        <rFont val="Arial"/>
        <family val="2"/>
      </rPr>
      <t xml:space="preserve">
</t>
    </r>
    <r>
      <rPr>
        <i/>
        <sz val="8"/>
        <color rgb="FFCCD3D7"/>
        <rFont val="Arial"/>
        <family val="2"/>
      </rPr>
      <t>Projekttilpasning 
(se vejledning)</t>
    </r>
  </si>
  <si>
    <r>
      <rPr>
        <b/>
        <sz val="10"/>
        <color theme="1"/>
        <rFont val="Arial"/>
        <family val="2"/>
      </rPr>
      <t>Bygningsdele</t>
    </r>
    <r>
      <rPr>
        <i/>
        <sz val="10"/>
        <color theme="1"/>
        <rFont val="Arial"/>
        <family val="2"/>
      </rPr>
      <t xml:space="preserve"> (kolonne K)
</t>
    </r>
    <r>
      <rPr>
        <sz val="10"/>
        <color theme="1"/>
        <rFont val="Arial"/>
        <family val="2"/>
      </rPr>
      <t xml:space="preserve">Bygningsdele udgør en beskrivende reference til modelleverancen. 
Bygningsdele må ændres fra den præudfyldte udgave, i såfald markeres disse automatisk med projektspecifik (P) i kolonne M. 
Tilføjes projektspecifikke bygningsdele foretages dette via foruddefinerede rækker sidst i leverancespecifikationen. 
Nogle bygningsdele (med reference til Molios publikation A113) indeholder </t>
    </r>
    <r>
      <rPr>
        <b/>
        <sz val="10"/>
        <color theme="1"/>
        <rFont val="Arial"/>
        <family val="2"/>
      </rPr>
      <t>(DP)</t>
    </r>
    <r>
      <rPr>
        <sz val="10"/>
        <color theme="1"/>
        <rFont val="Arial"/>
        <family val="2"/>
      </rPr>
      <t xml:space="preserve"> hvilket er en forkortelse for </t>
    </r>
    <r>
      <rPr>
        <b/>
        <sz val="10"/>
        <color theme="1"/>
        <rFont val="Arial"/>
        <family val="2"/>
      </rPr>
      <t>D</t>
    </r>
    <r>
      <rPr>
        <sz val="10"/>
        <color theme="1"/>
        <rFont val="Arial"/>
        <family val="2"/>
      </rPr>
      <t xml:space="preserve">igital </t>
    </r>
    <r>
      <rPr>
        <b/>
        <sz val="10"/>
        <color theme="1"/>
        <rFont val="Arial"/>
        <family val="2"/>
      </rPr>
      <t>P</t>
    </r>
    <r>
      <rPr>
        <sz val="10"/>
        <color theme="1"/>
        <rFont val="Arial"/>
        <family val="2"/>
      </rPr>
      <t>rojektering.</t>
    </r>
  </si>
  <si>
    <r>
      <rPr>
        <b/>
        <sz val="10"/>
        <color theme="1"/>
        <rFont val="Arial"/>
        <family val="2"/>
      </rPr>
      <t xml:space="preserve">Bygningsdelsspecifkation </t>
    </r>
    <r>
      <rPr>
        <i/>
        <sz val="10"/>
        <color theme="1"/>
        <rFont val="Arial"/>
        <family val="2"/>
      </rPr>
      <t>(kolonne J)</t>
    </r>
    <r>
      <rPr>
        <b/>
        <sz val="10"/>
        <color theme="1"/>
        <rFont val="Arial"/>
        <family val="2"/>
      </rPr>
      <t xml:space="preserve">
</t>
    </r>
    <r>
      <rPr>
        <sz val="10"/>
        <color theme="1"/>
        <rFont val="Arial"/>
        <family val="2"/>
      </rPr>
      <t>Bygningsdelsspecifikation refererer til specifikationer for bygningsdele i Bygningsdelsspecifikationen som indeholder bygningsdeles LOD-niveauer opdelt i pålidelighed (LOR), geometriske repræsentation (LOG) og tilhørende egenskabsdata (LOI). 
Bygningsdelsspecifikationen er som udgangspunkt gældende i sin helhed. Eventuelle afvigelser og projekttilpasninger er ikke muligt hvorfor disse beskrives i Leverancespecifikationens bemærkninger eller i selvstændigt bilag. 
Bygningsdelsspecifikationen kan hentes gratis på molio.dk.</t>
    </r>
  </si>
  <si>
    <r>
      <rPr>
        <b/>
        <sz val="10"/>
        <color theme="1"/>
        <rFont val="Arial"/>
        <family val="2"/>
      </rPr>
      <t>Modelleres, Modelleres ikke
eller Skal afklares</t>
    </r>
    <r>
      <rPr>
        <i/>
        <sz val="10"/>
        <color theme="1"/>
        <rFont val="Arial"/>
        <family val="2"/>
      </rPr>
      <t xml:space="preserve"> (kolonne N)
</t>
    </r>
    <r>
      <rPr>
        <sz val="10"/>
        <color theme="1"/>
        <rFont val="Arial"/>
        <family val="2"/>
      </rPr>
      <t>Indholdet i kolonnen markerer om bygningsdelen modelleres</t>
    </r>
    <r>
      <rPr>
        <b/>
        <sz val="10"/>
        <color theme="1"/>
        <rFont val="Arial"/>
        <family val="2"/>
      </rPr>
      <t xml:space="preserve"> (X)</t>
    </r>
    <r>
      <rPr>
        <sz val="10"/>
        <color theme="1"/>
        <rFont val="Arial"/>
        <family val="2"/>
      </rPr>
      <t>, skal afklares</t>
    </r>
    <r>
      <rPr>
        <b/>
        <sz val="10"/>
        <color theme="1"/>
        <rFont val="Arial"/>
        <family val="2"/>
      </rPr>
      <t xml:space="preserve"> (?)</t>
    </r>
    <r>
      <rPr>
        <sz val="10"/>
        <color theme="1"/>
        <rFont val="Arial"/>
        <family val="2"/>
      </rPr>
      <t xml:space="preserve"> eller modelleres ikke</t>
    </r>
    <r>
      <rPr>
        <b/>
        <sz val="10"/>
        <color theme="1"/>
        <rFont val="Arial"/>
        <family val="2"/>
      </rPr>
      <t xml:space="preserve"> (-)</t>
    </r>
    <r>
      <rPr>
        <sz val="10"/>
        <color theme="1"/>
        <rFont val="Arial"/>
        <family val="2"/>
      </rPr>
      <t xml:space="preserve">, og dermed om bygningsdelen indgår i den endelige leverancespecifikation eller ej. 
</t>
    </r>
    <r>
      <rPr>
        <b/>
        <sz val="10"/>
        <color theme="1"/>
        <rFont val="Arial"/>
        <family val="2"/>
      </rPr>
      <t>(X)</t>
    </r>
    <r>
      <rPr>
        <sz val="10"/>
        <color theme="1"/>
        <rFont val="Arial"/>
        <family val="2"/>
      </rPr>
      <t xml:space="preserve"> modelleres. Kræver at ydelsen er tilkøbt, og en del af kontrakten.
</t>
    </r>
    <r>
      <rPr>
        <b/>
        <sz val="10"/>
        <color theme="5"/>
        <rFont val="Arial"/>
        <family val="2"/>
      </rPr>
      <t>(?)</t>
    </r>
    <r>
      <rPr>
        <b/>
        <sz val="10"/>
        <color theme="7"/>
        <rFont val="Arial"/>
        <family val="2"/>
      </rPr>
      <t xml:space="preserve"> </t>
    </r>
    <r>
      <rPr>
        <sz val="10"/>
        <color theme="1"/>
        <rFont val="Arial"/>
        <family val="2"/>
      </rPr>
      <t xml:space="preserve">LOD-niveau eller A113-model skal afklares. Kræver at ydelsen er tilkøbt og en del af kontrakten. </t>
    </r>
    <r>
      <rPr>
        <b/>
        <sz val="10"/>
        <color theme="5"/>
        <rFont val="Arial"/>
        <family val="2"/>
      </rPr>
      <t>(?)</t>
    </r>
    <r>
      <rPr>
        <sz val="10"/>
        <color theme="1"/>
        <rFont val="Arial"/>
        <family val="2"/>
      </rPr>
      <t xml:space="preserve"> må ikke fremgå i endelig færdigbearbejdet udgave. Dvs. enten tilvælges eller fravælges bygningsdelen.  
</t>
    </r>
    <r>
      <rPr>
        <b/>
        <sz val="10"/>
        <color theme="0" tint="-0.249977111117893"/>
        <rFont val="Arial"/>
        <family val="2"/>
      </rPr>
      <t>(-)</t>
    </r>
    <r>
      <rPr>
        <sz val="10"/>
        <color theme="1"/>
        <rFont val="Arial"/>
        <family val="2"/>
      </rPr>
      <t xml:space="preserve"> skal </t>
    </r>
    <r>
      <rPr>
        <b/>
        <sz val="10"/>
        <color theme="1"/>
        <rFont val="Arial"/>
        <family val="2"/>
      </rPr>
      <t>ikke</t>
    </r>
    <r>
      <rPr>
        <sz val="10"/>
        <color theme="1"/>
        <rFont val="Arial"/>
        <family val="2"/>
      </rPr>
      <t xml:space="preserve"> modelleres. Hvorvidt tilvalg afleder til en merydelse eller ej er op til kontrakten.</t>
    </r>
  </si>
  <si>
    <r>
      <rPr>
        <b/>
        <u/>
        <sz val="12"/>
        <color theme="1"/>
        <rFont val="Arial"/>
        <family val="2"/>
      </rPr>
      <t>DEL 4: AKTØRER</t>
    </r>
    <r>
      <rPr>
        <i/>
        <sz val="12"/>
        <color theme="1"/>
        <rFont val="Arial"/>
        <family val="2"/>
      </rPr>
      <t xml:space="preserve"> </t>
    </r>
    <r>
      <rPr>
        <i/>
        <sz val="10"/>
        <color theme="1"/>
        <rFont val="Arial"/>
        <family val="2"/>
      </rPr>
      <t>(kolonne O-U)</t>
    </r>
    <r>
      <rPr>
        <sz val="10"/>
        <color theme="1"/>
        <rFont val="Arial"/>
        <family val="2"/>
      </rPr>
      <t xml:space="preserve">
Aktørkolonner angiver om aktøren indgår i leverancen af bygningsdelen. 
Aktørkolonner er automatiserede kolonnner og udfyldes automatisk, alt efter om aktøren tilvælges på bygningsdelen i en given fase eller milepæl. Flere aktører kan være en del af samme bygningsdel, typisk når bygningsdelen skifter aktør i processen.</t>
    </r>
  </si>
  <si>
    <r>
      <rPr>
        <b/>
        <sz val="10"/>
        <color theme="1"/>
        <rFont val="Arial"/>
        <family val="2"/>
      </rPr>
      <t>Milepæle</t>
    </r>
    <r>
      <rPr>
        <sz val="10"/>
        <color theme="1"/>
        <rFont val="Arial"/>
        <family val="2"/>
      </rPr>
      <t xml:space="preserve">
Milepæle findes før hver fase i Leverancespecifikationen. Milepæle for faser kan udfoldes efter behov, ved at klikke på (+) i toppen af arket. Milepæle anvendes projektspecifikt hvis modelleverancer ikke kan placeres i byggeriets forslags- og projektfaser jf. YBL18 men er nødvendige for fx delleverancer på projektet.</t>
    </r>
  </si>
  <si>
    <r>
      <rPr>
        <b/>
        <u/>
        <sz val="12"/>
        <color theme="1"/>
        <rFont val="Arial"/>
        <family val="2"/>
      </rPr>
      <t>DEL 5: FASER, MILEPÆLE, AKTØRER OG LOD-NIVEAUER</t>
    </r>
    <r>
      <rPr>
        <sz val="10"/>
        <color theme="1"/>
        <rFont val="Arial"/>
        <family val="2"/>
      </rPr>
      <t xml:space="preserve">
</t>
    </r>
    <r>
      <rPr>
        <b/>
        <sz val="10"/>
        <color theme="1"/>
        <rFont val="Arial"/>
        <family val="2"/>
      </rPr>
      <t xml:space="preserve">
Faser</t>
    </r>
    <r>
      <rPr>
        <sz val="10"/>
        <color theme="1"/>
        <rFont val="Arial"/>
        <family val="2"/>
      </rPr>
      <t xml:space="preserve">
Faserne er repræsenteret af byggeriets forslags- og projektfaser jf. YBL18, hvilket ligeledes er grundlag for den præudfyldte Leverancespecifikation. Faserne udførelse, aflevering, eksisterende forhold og drift tilføjes projektspecifikt. Under hver fase specificeres aktør og LOD-niveau efter projektets kontrakt og behov.
</t>
    </r>
    <r>
      <rPr>
        <b/>
        <sz val="10"/>
        <color theme="1"/>
        <rFont val="Arial"/>
        <family val="2"/>
      </rPr>
      <t xml:space="preserve">
</t>
    </r>
  </si>
  <si>
    <r>
      <rPr>
        <b/>
        <sz val="10"/>
        <color theme="1"/>
        <rFont val="Arial"/>
        <family val="2"/>
      </rPr>
      <t>LOD-Niveauer</t>
    </r>
    <r>
      <rPr>
        <sz val="10"/>
        <color theme="1"/>
        <rFont val="Arial"/>
        <family val="2"/>
      </rPr>
      <t xml:space="preserve">
Bygningsdelenes LOD-niveauer angives jf. Bygningsdelsspecifikationernes samt vejledning.
Farven på LOD-niveauet følger automastisk farven på aktøren.
LOD-niveauer består i sin helhed af hhv. LOR-, LOG- og LOI-niveau.
LOD-niveauer kan sammensættes med forskellige LOR-, LOG- og LOI-niveauer for de enkelte bygningsdele. I så fald beskrives LOD niveauet med følgende syntaks: 
</t>
    </r>
    <r>
      <rPr>
        <sz val="12"/>
        <color theme="1"/>
        <rFont val="Arial"/>
        <family val="2"/>
      </rPr>
      <t>|200|325|300|</t>
    </r>
    <r>
      <rPr>
        <sz val="10"/>
        <color theme="1"/>
        <rFont val="Arial"/>
        <family val="2"/>
      </rPr>
      <t xml:space="preserve">
hvor første cifre (her 200) angiver LOR niveauet, næste cifre (her 325) angiver LOG niveauet og sidste cifre (her 300) angiver LOI niveauet. 
Hvis LOR ændres, bør udfylder være opmærksom på, at LOR-formuleringer afspejler formuleringer jf. YBLs faser i forhold til </t>
    </r>
    <r>
      <rPr>
        <i/>
        <sz val="10"/>
        <color theme="1"/>
        <rFont val="Arial"/>
        <family val="2"/>
      </rPr>
      <t>forventet, fastlagt</t>
    </r>
    <r>
      <rPr>
        <sz val="10"/>
        <color theme="1"/>
        <rFont val="Arial"/>
        <family val="2"/>
      </rPr>
      <t xml:space="preserve"> og </t>
    </r>
    <r>
      <rPr>
        <i/>
        <sz val="10"/>
        <color theme="1"/>
        <rFont val="Arial"/>
        <family val="2"/>
      </rPr>
      <t>endeligt.</t>
    </r>
  </si>
  <si>
    <r>
      <rPr>
        <b/>
        <u/>
        <sz val="12"/>
        <color theme="1"/>
        <rFont val="Arial"/>
        <family val="2"/>
      </rPr>
      <t>DEL 6: BEMÆRKNINGER</t>
    </r>
    <r>
      <rPr>
        <i/>
        <sz val="10"/>
        <color theme="1"/>
        <rFont val="Arial"/>
        <family val="2"/>
      </rPr>
      <t xml:space="preserve"> (kolonne O-U)</t>
    </r>
    <r>
      <rPr>
        <sz val="10"/>
        <color theme="1"/>
        <rFont val="Arial"/>
        <family val="2"/>
      </rPr>
      <t xml:space="preserve">
Bemærkninger har udelukkende til formål at præcisere og orientere om den pågældende bygningsdel.</t>
    </r>
    <r>
      <rPr>
        <b/>
        <sz val="10"/>
        <color theme="1"/>
        <rFont val="Arial"/>
        <family val="2"/>
      </rPr>
      <t xml:space="preserve">
</t>
    </r>
  </si>
  <si>
    <t xml:space="preserve">
</t>
  </si>
  <si>
    <t>FUNKTIONALITET OG PRINT</t>
  </si>
  <si>
    <t>Grupperingsknapper</t>
  </si>
  <si>
    <t>Print</t>
  </si>
  <si>
    <t>Sidehoved og Sidefod</t>
  </si>
  <si>
    <t>Projekt- og dokumentoplysninger udfyldes inden print.</t>
  </si>
  <si>
    <t>Grupperingsknapper øverst i arket giver mulighed for at til- og fravælge visninger af specifikke kolonner fx. i tilfælde af print.</t>
  </si>
  <si>
    <t xml:space="preserve">Automatiserede kolonner
</t>
  </si>
  <si>
    <t xml:space="preserve">Filtrer
</t>
  </si>
  <si>
    <r>
      <t xml:space="preserve">Der er tre kolonner hvor filtrering kan give værdi for anvendelsen af arket.
</t>
    </r>
    <r>
      <rPr>
        <u/>
        <sz val="10"/>
        <color theme="1"/>
        <rFont val="Arial"/>
        <family val="2"/>
      </rPr>
      <t>Kolonne J (Gr.)</t>
    </r>
    <r>
      <rPr>
        <sz val="10"/>
        <color theme="1"/>
        <rFont val="Arial"/>
        <family val="2"/>
      </rPr>
      <t xml:space="preserve">
Ved filtrering på gruppering (Gr.) kan anvenderen filtrerere i heirakiet, og dermed styre dyben af visningen.
</t>
    </r>
    <r>
      <rPr>
        <u/>
        <sz val="10"/>
        <color theme="1"/>
        <rFont val="Arial"/>
        <family val="2"/>
      </rPr>
      <t xml:space="preserve">Kolonne M (Projekttilpasset)
</t>
    </r>
    <r>
      <rPr>
        <sz val="10"/>
        <color theme="1"/>
        <rFont val="Arial"/>
        <family val="2"/>
      </rPr>
      <t xml:space="preserve">Ved filtrering på P, kan anvenderen nemt finde frem til projekttilpasninger.
</t>
    </r>
    <r>
      <rPr>
        <u/>
        <sz val="10"/>
        <color theme="1"/>
        <rFont val="Arial"/>
        <family val="2"/>
      </rPr>
      <t xml:space="preserve">
Kolonne N (Projektilvalgt)</t>
    </r>
    <r>
      <rPr>
        <sz val="10"/>
        <color theme="1"/>
        <rFont val="Arial"/>
        <family val="2"/>
      </rPr>
      <t xml:space="preserve">
Ved filtrering på projekttilvalgt kan anvenderen filtrerere i bygningsdele der fx. mangler afklaring (?) eller skabe grundlag for tilvalgte (X) med henblik på print.
</t>
    </r>
    <r>
      <rPr>
        <u/>
        <sz val="10"/>
        <color theme="1"/>
        <rFont val="Arial"/>
        <family val="2"/>
      </rPr>
      <t>Kolonne O-U (Aktør)</t>
    </r>
    <r>
      <rPr>
        <sz val="10"/>
        <color theme="1"/>
        <rFont val="Arial"/>
        <family val="2"/>
      </rPr>
      <t xml:space="preserve">
Ved filtrering på specifik aktør kan anvenderen filtrerere bygningsdele hvori aktøren indgår i leverancen af.</t>
    </r>
  </si>
  <si>
    <t>Planter</t>
  </si>
  <si>
    <t>BeplantningsTypologier</t>
  </si>
  <si>
    <t>Støttemure</t>
  </si>
  <si>
    <t>Trapper og ramper i terræn</t>
  </si>
  <si>
    <r>
      <t xml:space="preserve">Print af Leverancespecifikation er som standard sat op til A3 i liggende retning. Inden print udfyldes projekt- og dokumentoplysninger i sidehoved. 
Bemærkninger (kolonne BL) </t>
    </r>
    <r>
      <rPr>
        <b/>
        <sz val="10"/>
        <color theme="1"/>
        <rFont val="Arial"/>
        <family val="2"/>
      </rPr>
      <t>SKAL</t>
    </r>
    <r>
      <rPr>
        <sz val="10"/>
        <color theme="1"/>
        <rFont val="Arial"/>
        <family val="2"/>
      </rPr>
      <t xml:space="preserve"> indgå i print, da relevant information kan være tilføjet her. 
Nedenfor ses anbefalede visning til print.</t>
    </r>
  </si>
  <si>
    <r>
      <rPr>
        <b/>
        <sz val="10"/>
        <color theme="1"/>
        <rFont val="Arial"/>
        <family val="2"/>
      </rPr>
      <t xml:space="preserve">ID </t>
    </r>
    <r>
      <rPr>
        <i/>
        <sz val="10"/>
        <color theme="1"/>
        <rFont val="Arial"/>
        <family val="2"/>
      </rPr>
      <t>(Kolonne B)</t>
    </r>
    <r>
      <rPr>
        <sz val="10"/>
        <color theme="1"/>
        <rFont val="Arial"/>
        <family val="2"/>
      </rPr>
      <t xml:space="preserve">
ID forsyner bygningsdele med unikke ID’er, hvilket understøtter ensartet sortering og mulighed for henvisning til specifikke bygningsdele. ID’er anvendes i excel-arkets formler, så er nødvendig for arkets funktioner. Tilføjes projektspecifikke bygningsdele kan ID'er tilføjes projektspecifik.
</t>
    </r>
  </si>
  <si>
    <r>
      <rPr>
        <b/>
        <u/>
        <sz val="12"/>
        <color theme="1"/>
        <rFont val="Arial"/>
        <family val="2"/>
      </rPr>
      <t>DEL 1: ID</t>
    </r>
    <r>
      <rPr>
        <sz val="10"/>
        <color theme="1"/>
        <rFont val="Arial"/>
        <family val="2"/>
      </rPr>
      <t xml:space="preserve">
ID udgør Leverancespecifikationens identifikation. ID indeholder både et unikt ID samt muligheden for at påføre bygningsdele typekodning og klassifikation jf. dansk praksis.</t>
    </r>
  </si>
  <si>
    <r>
      <rPr>
        <b/>
        <u/>
        <sz val="12"/>
        <color theme="1"/>
        <rFont val="Arial"/>
        <family val="2"/>
      </rPr>
      <t>DEL 2: BYGNINGSDELE</t>
    </r>
    <r>
      <rPr>
        <sz val="10"/>
        <color theme="1"/>
        <rFont val="Arial"/>
        <family val="2"/>
      </rPr>
      <t xml:space="preserve">
BYGNINGSDELE udgør leverancespecifikationens grundstruktur. Bygningsdele består af Gruppering, Bygningsdele og reference til Bygningsdelsspecifkation. 
</t>
    </r>
    <r>
      <rPr>
        <b/>
        <sz val="10"/>
        <color theme="1"/>
        <rFont val="Arial"/>
        <family val="2"/>
      </rPr>
      <t xml:space="preserve">
</t>
    </r>
  </si>
  <si>
    <t>Primære bygningsdele</t>
  </si>
  <si>
    <t>Sandwichelementer, beton, 
Bagvægge</t>
  </si>
  <si>
    <r>
      <t xml:space="preserve">Molio, BIM7AA og DiKon Leverancespecifikationen anvendes typisk som procesværktøj, hvor der mellem aktører ønskes enighed om bygningsdeles pålidelighed, geometriske repræsentation og tilhørende egenskabsdata i bygningsmodeller på et givent tidspunkt i projektet.
Centralt for Leverancespecifikationen er derfor:
</t>
    </r>
    <r>
      <rPr>
        <b/>
        <sz val="11"/>
        <rFont val="Arial"/>
        <family val="2"/>
      </rPr>
      <t xml:space="preserve">    -   Bygningsdele
    -   LOD-niveauer
    -   Aktører
    -   Projektets faser
</t>
    </r>
    <r>
      <rPr>
        <sz val="11"/>
        <rFont val="Arial"/>
        <family val="2"/>
      </rPr>
      <t xml:space="preserve">Leverancespecifikationen fordeler bygningsmodellering af objekter og dets egenskaber i digitale bygningsmodeller. 
</t>
    </r>
    <r>
      <rPr>
        <b/>
        <sz val="11"/>
        <rFont val="Arial"/>
        <family val="2"/>
      </rPr>
      <t>Overordnet ansvar og omfang samt øvrige ydelser forbundet med objekter og bygningsdele aftales i projektets kontrakt, herunder Almindelige betingelser i bygge- og anlægsvirksomhed (herefter AB), Ydelsesbeskrivelsen for Byggeri og Landskab 2018 (herefter YBL18) og evt. ydelsesfordelingsskema (Afgrænsning af rådgiverydelser).</t>
    </r>
    <r>
      <rPr>
        <sz val="11"/>
        <rFont val="Arial"/>
        <family val="2"/>
      </rPr>
      <t xml:space="preserve">
Forudsætningen for anvendelse af Leverancespecifikationen er, at der er indgået kontrakt med udgangspunkt i AB-systemet, YBL18 samt tilvalg af 9.4 Digitale Projektering i YBL18.
Leverancespecifikationen er præudfyldt med afsæt i YBL18 samt byggeriets praksis.
YBL18 beskriver krav om, at der i Dispositionsforslagsfasen ved digital projektering udarbejdes fagmodeller, men omfanget beskrives som ”udvalgte bygningsdele, volumener, føringsvej ol.”  samt ”i det omfang, der er behov for at supplere indholdet i øvrige fagmodeller”. Indholdet i fagmodeller i dispositionsforslagsfasen er således ikke fastlagt præcist.
Krav til fagmodeller i YBL18 er også gældende for fagmodeller i udførselsprojektet. Arbejdsgruppen har valgt at afspejle de funktionsudbud, der oftest forekommer. Ved byggesager, hvor der ikke anvendes funktionsudbud, varetages ydelsen i forhold til modellering af den rådgiver, der har rådgivningsansvaret iht. projektets kontrakt.
Jf. YBL18 eksisterer der ikke modelleverancer i faserne "Myndighedsprojekt", "Aflevering (som udført)" og "Drift" hvorfor disse ikke er udfyldt i den præudfyldte udgave. Faserne kan udfyldes projektspecifikt.
Leverancespecifikationen anbefales som bilag til fx IKT-procesmanualen hvor bygningsmodeller indgår i leverancen.
Leverancespecifikationen skal tilpasses det enkelte projekt og/eller organisations behov, og bør ikke anvendes uden stillingtagen til indholdet. De præudfyldte LOD-niveauer skal betragtes som et afsæt for den projektspecifikke Leverancespecifikation.
I Leverancespecifikationen specificeres hvilke LOD-niveauer bygningsdelene skal opnå gennem projektets faser fx ved afslutningen af en given fase eller projektspecifik milepæl.
Det angivne LOD niveau specificerer niveauet i det omfang bygningsdelen indgår i projektet.
LOD-niveauer er defineret og beskrevet i Bygningsdelsspecifikationen. 
</t>
    </r>
    <r>
      <rPr>
        <b/>
        <u/>
        <sz val="11"/>
        <rFont val="Arial"/>
        <family val="2"/>
      </rPr>
      <t>BYGNINGSDELSSPECIFIKATIONEN</t>
    </r>
    <r>
      <rPr>
        <sz val="11"/>
        <rFont val="Arial"/>
        <family val="2"/>
      </rPr>
      <t xml:space="preserve">
I Leverancespecifikationen refereres der på bygningsdele til Bygningsdelsspecifikationen, hvorfor denne skal anvendes i samspil med Leverancespecifikationen. 
Bygningsdelsspecifikationen kan hentes gratis på: https://anvisninger.molio.dk/Gratis-vaerktojer/Bygningsdelsspecifikationer</t>
    </r>
  </si>
  <si>
    <t>Elevator</t>
  </si>
  <si>
    <t>Lift</t>
  </si>
  <si>
    <t>Eskalator</t>
  </si>
  <si>
    <t>Elevatorer, lifte og eskalatorer</t>
  </si>
  <si>
    <t>211/221</t>
  </si>
  <si>
    <t>212/222</t>
  </si>
  <si>
    <t>261/263</t>
  </si>
  <si>
    <t>312/322</t>
  </si>
  <si>
    <t>311/321</t>
  </si>
  <si>
    <t>316/326</t>
  </si>
  <si>
    <t>317/328</t>
  </si>
  <si>
    <t>338/341</t>
  </si>
  <si>
    <t>353/354</t>
  </si>
  <si>
    <t>351/352</t>
  </si>
  <si>
    <t>412/422/432/442/452/462</t>
  </si>
  <si>
    <t>413/423/433/443/453/463</t>
  </si>
  <si>
    <t>305/377</t>
  </si>
  <si>
    <t>309/709</t>
  </si>
  <si>
    <t>205/206</t>
  </si>
  <si>
    <t>702/703/704/705/706/707</t>
  </si>
  <si>
    <t>702/703/704/705</t>
  </si>
  <si>
    <t>611/612/614/616</t>
  </si>
  <si>
    <t>621/631</t>
  </si>
  <si>
    <t>622/632</t>
  </si>
  <si>
    <t>591/592/593</t>
  </si>
  <si>
    <t>522/523/524/525/526/527/528/529</t>
  </si>
  <si>
    <t>532/533/534/535/536/539</t>
  </si>
  <si>
    <t>542/543/544/546/549</t>
  </si>
  <si>
    <t>552/553/554/559</t>
  </si>
  <si>
    <t>562/563/564/569</t>
  </si>
  <si>
    <t>582/583/589</t>
  </si>
  <si>
    <t>BIM
TypeCode</t>
  </si>
  <si>
    <t>Vandtilslutninger (Brusere/Spulehaner/Aftap/mv.)</t>
  </si>
  <si>
    <t>Armaturer og vandgenstande (Blandingsbatterier/Haner/mv.)</t>
  </si>
  <si>
    <t>Tagbrønde</t>
  </si>
  <si>
    <r>
      <t xml:space="preserve">
</t>
    </r>
    <r>
      <rPr>
        <b/>
        <sz val="26"/>
        <rFont val="Arial"/>
        <family val="2"/>
      </rPr>
      <t xml:space="preserve">LEVERANCESPECIFIKATION 
</t>
    </r>
    <r>
      <rPr>
        <b/>
        <sz val="16"/>
        <rFont val="Arial"/>
        <family val="2"/>
      </rPr>
      <t xml:space="preserve">FOR 
BYGNINGSMODELLER
</t>
    </r>
    <r>
      <rPr>
        <sz val="12"/>
        <rFont val="Arial"/>
        <family val="2"/>
      </rPr>
      <t xml:space="preserve">
</t>
    </r>
    <r>
      <rPr>
        <b/>
        <sz val="12"/>
        <rFont val="Arial"/>
        <family val="2"/>
      </rPr>
      <t xml:space="preserve">Version 1.0
April 2024
</t>
    </r>
    <r>
      <rPr>
        <sz val="12"/>
        <rFont val="Arial"/>
        <family val="2"/>
      </rPr>
      <t xml:space="preserve">
Leverancespecifikationen er resultatet af et samarbejde mellem:</t>
    </r>
  </si>
  <si>
    <r>
      <t xml:space="preserve">
</t>
    </r>
    <r>
      <rPr>
        <b/>
        <sz val="18"/>
        <rFont val="Arial"/>
        <family val="2"/>
      </rPr>
      <t>Leverancespecifikation</t>
    </r>
    <r>
      <rPr>
        <b/>
        <sz val="11"/>
        <rFont val="Arial"/>
        <family val="2"/>
      </rPr>
      <t xml:space="preserve">
</t>
    </r>
    <r>
      <rPr>
        <i/>
        <sz val="14"/>
        <rFont val="Arial"/>
        <family val="2"/>
      </rPr>
      <t xml:space="preserve"> - for bygningsmodeller</t>
    </r>
    <r>
      <rPr>
        <i/>
        <sz val="10"/>
        <rFont val="Arial"/>
        <family val="2"/>
      </rPr>
      <t xml:space="preserve">
</t>
    </r>
    <r>
      <rPr>
        <sz val="11"/>
        <rFont val="Arial"/>
        <family val="2"/>
      </rPr>
      <t xml:space="preserve">
Version 1.0
© Molio, DiKon og BIM7AA April 2024
Første udgivelse: April 2024
</t>
    </r>
    <r>
      <rPr>
        <b/>
        <sz val="11"/>
        <rFont val="Arial"/>
        <family val="2"/>
      </rPr>
      <t xml:space="preserve">Udgiver: </t>
    </r>
    <r>
      <rPr>
        <sz val="11"/>
        <rFont val="Arial"/>
        <family val="2"/>
      </rPr>
      <t xml:space="preserve">
Molio
Lyskær 1, 2730 Herlev
Telefon: 70 12 06 00
E-mail: info@molio.dk
Web: molio.dk
Denne publikation er udarbejdet i Molio-, DiKon-, og BIM7AA -regi, og Molio, DiKon, og BIM7AA har enhver ret – herunder ophavsret – til publikationen såvel i papirudgave som i digital form.
Publikationen må udfyldes, benyttes og deles med relevante aktører i forbindelse med et samarbejde om et byggeprojekt, samt ved kontraktoplæg. Publikationen må ikke stilles offentligt tilgængelig (fx via internettet).
Publikationen forudsættes anvendt af personer, der er teknisk sagkyndige på de enkelte områder, og anvendelsen fritager ikke brugerne af publikationen for deres sædvanlige ansvar.
Anvendelsen sker altså helt på brugerens eget ansvar, på samme måde som individuelt udarbejdede løsninger. Hverken Molio, DiKon og BIM7AA eller de fagfolk, der har deltaget i udarbejdelsen af publikationen, kan gøres ansvarlige for anvendelsen af publikationen i praksis.
Med venlig hilsen
Molio, DiKon og BIM7AA</t>
    </r>
  </si>
  <si>
    <t>Kabling, Øvrige</t>
  </si>
  <si>
    <r>
      <rPr>
        <b/>
        <u/>
        <sz val="11"/>
        <rFont val="Arial"/>
        <family val="2"/>
      </rPr>
      <t xml:space="preserve">
</t>
    </r>
    <r>
      <rPr>
        <b/>
        <u/>
        <sz val="16"/>
        <rFont val="Arial"/>
        <family val="2"/>
      </rPr>
      <t>HURTIGT I GANG - 9 STEPS</t>
    </r>
    <r>
      <rPr>
        <b/>
        <u/>
        <sz val="11"/>
        <rFont val="Arial"/>
        <family val="2"/>
      </rPr>
      <t xml:space="preserve">
</t>
    </r>
    <r>
      <rPr>
        <b/>
        <sz val="11"/>
        <rFont val="Arial"/>
        <family val="2"/>
      </rPr>
      <t xml:space="preserve">1. </t>
    </r>
    <r>
      <rPr>
        <sz val="11"/>
        <rFont val="Arial"/>
        <family val="2"/>
      </rPr>
      <t xml:space="preserve">Vær opmærksom på sammenhængen mellem Bygningsdelsspecifikationens LOD-niveauer og Leverancespecifikationen
</t>
    </r>
    <r>
      <rPr>
        <b/>
        <sz val="11"/>
        <rFont val="Arial"/>
        <family val="2"/>
      </rPr>
      <t xml:space="preserve">2. </t>
    </r>
    <r>
      <rPr>
        <sz val="11"/>
        <rFont val="Arial"/>
        <family val="2"/>
      </rPr>
      <t xml:space="preserve">Indarbejd Leverancespecifikationen i projektets aftalegrundlag
</t>
    </r>
    <r>
      <rPr>
        <b/>
        <sz val="11"/>
        <rFont val="Arial"/>
        <family val="2"/>
      </rPr>
      <t xml:space="preserve">3. </t>
    </r>
    <r>
      <rPr>
        <sz val="11"/>
        <rFont val="Arial"/>
        <family val="2"/>
      </rPr>
      <t xml:space="preserve">Udfyld Leverancespecifikationens projektinformation via sidehoved og sidefod
</t>
    </r>
    <r>
      <rPr>
        <b/>
        <sz val="11"/>
        <rFont val="Arial"/>
        <family val="2"/>
      </rPr>
      <t xml:space="preserve">4. </t>
    </r>
    <r>
      <rPr>
        <sz val="11"/>
        <rFont val="Arial"/>
        <family val="2"/>
      </rPr>
      <t xml:space="preserve">Tilpas bygningsdele i samarbejde med projektets aktører med afsæt i projektets kontrakt og behov. Vær opmærksom på bygningsdele markeret med "? - Skal afklares"
</t>
    </r>
    <r>
      <rPr>
        <b/>
        <sz val="11"/>
        <rFont val="Arial"/>
        <family val="2"/>
      </rPr>
      <t xml:space="preserve">5. </t>
    </r>
    <r>
      <rPr>
        <sz val="11"/>
        <rFont val="Arial"/>
        <family val="2"/>
      </rPr>
      <t xml:space="preserve">Tilføj projektspecifikke bygningsdele i foruddefinerede rækker sidst i Leverancespecifikationen
</t>
    </r>
    <r>
      <rPr>
        <b/>
        <sz val="11"/>
        <rFont val="Arial"/>
        <family val="2"/>
      </rPr>
      <t xml:space="preserve">6. </t>
    </r>
    <r>
      <rPr>
        <sz val="11"/>
        <rFont val="Arial"/>
        <family val="2"/>
      </rPr>
      <t xml:space="preserve">Tilpas Aktører og LOD-niveauer for projektets bygningsdele
</t>
    </r>
    <r>
      <rPr>
        <b/>
        <sz val="11"/>
        <rFont val="Arial"/>
        <family val="2"/>
      </rPr>
      <t xml:space="preserve">7. </t>
    </r>
    <r>
      <rPr>
        <sz val="11"/>
        <rFont val="Arial"/>
        <family val="2"/>
      </rPr>
      <t xml:space="preserve">Tilføj eventuelle yderligere bemærkninger med projektspecifikke præciseringer
</t>
    </r>
    <r>
      <rPr>
        <b/>
        <sz val="11"/>
        <rFont val="Arial"/>
        <family val="2"/>
      </rPr>
      <t xml:space="preserve">8. </t>
    </r>
    <r>
      <rPr>
        <sz val="11"/>
        <rFont val="Arial"/>
        <family val="2"/>
      </rPr>
      <t xml:space="preserve">Udfyld eventuelle modelleverancer for myndighedsprojekt, udførelse, aflevering, eksisterende forhold og drift
</t>
    </r>
    <r>
      <rPr>
        <b/>
        <sz val="11"/>
        <rFont val="Arial"/>
        <family val="2"/>
      </rPr>
      <t xml:space="preserve">9. </t>
    </r>
    <r>
      <rPr>
        <sz val="11"/>
        <rFont val="Arial"/>
        <family val="2"/>
      </rPr>
      <t xml:space="preserve">Se vejledning for print og filtreringsfunktioner for bud på relevante visninger sidst i vejledningen
</t>
    </r>
  </si>
  <si>
    <r>
      <rPr>
        <sz val="10"/>
        <color theme="1"/>
        <rFont val="Arial"/>
        <family val="2"/>
      </rPr>
      <t xml:space="preserve">Leverancespecifikationen er opbygget af følgende dele:
</t>
    </r>
    <r>
      <rPr>
        <b/>
        <sz val="10"/>
        <color theme="1"/>
        <rFont val="Arial"/>
        <family val="2"/>
      </rPr>
      <t xml:space="preserve">
</t>
    </r>
    <r>
      <rPr>
        <b/>
        <sz val="12"/>
        <color theme="1"/>
        <rFont val="Arial"/>
        <family val="2"/>
      </rPr>
      <t xml:space="preserve">DEL 1: ID
DEL 2: BYGNINGSDELE
DEL 3: PROJEKT
DEL 4: AKTØRER
DEL 5: FASER, AKTØRER OG LOD-NIVEAUER
DEL 6: BEMÆRKNINGER
</t>
    </r>
    <r>
      <rPr>
        <sz val="10"/>
        <color theme="1"/>
        <rFont val="Arial"/>
        <family val="2"/>
      </rPr>
      <t xml:space="preserve">
Delene beskrives detaljeret i nedenstående.
Anbefalinger til arkets funktionaliteter og print kan findes sidst i vejledningen.
</t>
    </r>
    <r>
      <rPr>
        <b/>
        <sz val="10"/>
        <color theme="1"/>
        <rFont val="Arial"/>
        <family val="2"/>
      </rPr>
      <t xml:space="preserve">
</t>
    </r>
  </si>
  <si>
    <r>
      <rPr>
        <b/>
        <sz val="10"/>
        <color theme="1"/>
        <rFont val="Arial"/>
        <family val="2"/>
      </rPr>
      <t>Typekode og Klassifikation</t>
    </r>
    <r>
      <rPr>
        <sz val="10"/>
        <color theme="1"/>
        <rFont val="Arial"/>
        <family val="2"/>
      </rPr>
      <t xml:space="preserve"> </t>
    </r>
    <r>
      <rPr>
        <i/>
        <sz val="10"/>
        <color theme="1"/>
        <rFont val="Arial"/>
        <family val="2"/>
      </rPr>
      <t>(Kolonne D-H)</t>
    </r>
    <r>
      <rPr>
        <sz val="10"/>
        <color theme="1"/>
        <rFont val="Arial"/>
        <family val="2"/>
      </rPr>
      <t xml:space="preserve">
Arket er forberedt typekodning og eller klassifikation enten præudfyldt eller udfyldt projektspecifikt. Kan udfoldes via "+ - Gruppering" og påføres klassifikation samt typekodning efter behov. Nuværende version indeholder kun præudfyldt typekodning for BIMTypeCode.</t>
    </r>
  </si>
  <si>
    <r>
      <rPr>
        <b/>
        <sz val="10"/>
        <color theme="1"/>
        <rFont val="Arial"/>
        <family val="2"/>
      </rPr>
      <t>Gruppering</t>
    </r>
    <r>
      <rPr>
        <i/>
        <sz val="10"/>
        <color theme="1"/>
        <rFont val="Arial"/>
        <family val="2"/>
      </rPr>
      <t xml:space="preserve"> (kolonne J)
</t>
    </r>
    <r>
      <rPr>
        <sz val="10"/>
        <color theme="1"/>
        <rFont val="Arial"/>
        <family val="2"/>
      </rPr>
      <t>Gruppering (GR.) udgør Leverancespecifikationens heiraki med mulighed for at filtrere på op til 5 grupperinger. 
-   Gruppe 1 (Mørkeblå) udgør overskrifter
-   Gruppe 2 udgør deloverskrifter
-   Gruppe 3 udgør deloverskrifter
-   Gruppe 4 og 5 udgør udelukkende bygningsdele
Tilføjes projektspecifikke bygningsdele tilføjes gruppering ligeledes jf. ovenstående systematik.</t>
    </r>
  </si>
  <si>
    <r>
      <rPr>
        <b/>
        <u/>
        <sz val="12"/>
        <color theme="1"/>
        <rFont val="Arial"/>
        <family val="2"/>
      </rPr>
      <t>DEL 3: PROJEKT</t>
    </r>
    <r>
      <rPr>
        <b/>
        <sz val="10"/>
        <color theme="1"/>
        <rFont val="Arial"/>
        <family val="2"/>
      </rPr>
      <t xml:space="preserve">
Projektspecifik </t>
    </r>
    <r>
      <rPr>
        <i/>
        <sz val="10"/>
        <color theme="1"/>
        <rFont val="Arial"/>
        <family val="2"/>
      </rPr>
      <t xml:space="preserve">(kolonne M)
</t>
    </r>
    <r>
      <rPr>
        <sz val="10"/>
        <color theme="1"/>
        <rFont val="Arial"/>
        <family val="2"/>
      </rPr>
      <t>Indholdet i kolonnen markerer om bygningsdelen er en del af den præudfyldte udgave (</t>
    </r>
    <r>
      <rPr>
        <i/>
        <sz val="10"/>
        <color theme="1"/>
        <rFont val="Arial"/>
        <family val="2"/>
      </rPr>
      <t>blank</t>
    </r>
    <r>
      <rPr>
        <sz val="10"/>
        <color theme="1"/>
        <rFont val="Arial"/>
        <family val="2"/>
      </rPr>
      <t xml:space="preserve">) eller tilpasset projektspecifik </t>
    </r>
    <r>
      <rPr>
        <i/>
        <sz val="10"/>
        <color theme="1"/>
        <rFont val="Arial"/>
        <family val="2"/>
      </rPr>
      <t>(P)</t>
    </r>
    <r>
      <rPr>
        <sz val="10"/>
        <color theme="1"/>
        <rFont val="Arial"/>
        <family val="2"/>
      </rPr>
      <t xml:space="preserve">. Tilpasses indhold i den præudfyldte version betragtes det som en projektspecifik tilpasning, hvorfor </t>
    </r>
    <r>
      <rPr>
        <i/>
        <sz val="10"/>
        <color theme="1"/>
        <rFont val="Arial"/>
        <family val="2"/>
      </rPr>
      <t>(P)</t>
    </r>
    <r>
      <rPr>
        <sz val="10"/>
        <color theme="1"/>
        <rFont val="Arial"/>
        <family val="2"/>
      </rPr>
      <t xml:space="preserve"> vil optræde. 
Kolonnen muliggør overblik over projekttilpasninger samt sortering på disse. 
</t>
    </r>
    <r>
      <rPr>
        <b/>
        <sz val="10"/>
        <color theme="1"/>
        <rFont val="Arial"/>
        <family val="2"/>
      </rPr>
      <t xml:space="preserve">Projektspecifikke tilpasninger i celler bør markeres med </t>
    </r>
    <r>
      <rPr>
        <b/>
        <sz val="10"/>
        <color rgb="FFFF0000"/>
        <rFont val="Arial"/>
        <family val="2"/>
      </rPr>
      <t>RØD</t>
    </r>
    <r>
      <rPr>
        <b/>
        <sz val="10"/>
        <color theme="1"/>
        <rFont val="Arial"/>
        <family val="2"/>
      </rPr>
      <t xml:space="preserve"> tekst.</t>
    </r>
  </si>
  <si>
    <r>
      <t xml:space="preserve">I arket eksisterer flere automatisk genererede kolonner. 
</t>
    </r>
    <r>
      <rPr>
        <b/>
        <sz val="10"/>
        <color theme="1"/>
        <rFont val="Arial"/>
        <family val="2"/>
      </rPr>
      <t xml:space="preserve">
</t>
    </r>
    <r>
      <rPr>
        <u/>
        <sz val="10"/>
        <color theme="1"/>
        <rFont val="Arial"/>
        <family val="2"/>
      </rPr>
      <t>Kolonne M (Projekt)</t>
    </r>
    <r>
      <rPr>
        <sz val="10"/>
        <color theme="1"/>
        <rFont val="Arial"/>
        <family val="2"/>
      </rPr>
      <t xml:space="preserve">
I Kolonne M genereres automatisk et P, når anvenderen af arket, tilpasser/ændre i den præudfyldte version. 
En funktionalitet der sikre at anvendere og modtagere kan se hvor den projektspecfikke afviger fra den præudfyldte version.
</t>
    </r>
    <r>
      <rPr>
        <u/>
        <sz val="10"/>
        <color theme="1"/>
        <rFont val="Arial"/>
        <family val="2"/>
      </rPr>
      <t>Kolonne O-U (Aktører)</t>
    </r>
    <r>
      <rPr>
        <b/>
        <u/>
        <sz val="10"/>
        <color theme="1"/>
        <rFont val="Arial"/>
        <family val="2"/>
      </rPr>
      <t xml:space="preserve">
</t>
    </r>
    <r>
      <rPr>
        <sz val="10"/>
        <color theme="1"/>
        <rFont val="Arial"/>
        <family val="2"/>
      </rPr>
      <t>Kolonne O-U genereres automatisk når anvenderen af arket vælger en aktør i en fase. Vælger anvenderen flere aktører for samme bygningsdel, vil der fremgår kryds for hver aktør.
Alle automatiserede kolonner er låst.</t>
    </r>
  </si>
  <si>
    <t>Opmurede sokler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</si>
</sst>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80"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sz val="10"/>
      <color theme="1"/>
      <name val="Arial"/>
      <family val="2"/>
    </font>
    <font>
      <sz val="9"/>
      <color theme="1"/>
      <name val="Arial"/>
      <family val="2"/>
    </font>
    <font>
      <b/>
      <sz val="9"/>
      <color theme="1"/>
      <name val="Arial"/>
      <family val="2"/>
    </font>
    <font>
      <b/>
      <sz val="9"/>
      <color theme="0"/>
      <name val="Arial"/>
      <family val="2"/>
    </font>
    <font>
      <b/>
      <sz val="10"/>
      <color theme="0"/>
      <name val="Arial"/>
      <family val="2"/>
    </font>
    <font>
      <b/>
      <sz val="12"/>
      <color theme="0"/>
      <name val="Arial"/>
      <family val="2"/>
    </font>
    <font>
      <sz val="12"/>
      <color theme="1"/>
      <name val="Arial"/>
      <family val="2"/>
    </font>
    <font>
      <sz val="13"/>
      <color theme="1"/>
      <name val="Arial"/>
      <family val="2"/>
    </font>
    <font>
      <b/>
      <sz val="13"/>
      <color theme="0"/>
      <name val="Arial"/>
      <family val="2"/>
    </font>
    <font>
      <b/>
      <sz val="13"/>
      <color rgb="FF000000"/>
      <name val="Arial"/>
      <family val="2"/>
    </font>
    <font>
      <b/>
      <sz val="16"/>
      <color theme="0"/>
      <name val="Arial"/>
      <family val="2"/>
    </font>
    <font>
      <b/>
      <sz val="18"/>
      <color theme="0"/>
      <name val="Arial"/>
      <family val="2"/>
    </font>
    <font>
      <b/>
      <sz val="10"/>
      <color rgb="FF3E5665"/>
      <name val="Arial"/>
      <family val="2"/>
    </font>
    <font>
      <sz val="9"/>
      <color rgb="FFCCD3D7"/>
      <name val="Arial"/>
      <family val="2"/>
    </font>
    <font>
      <b/>
      <sz val="8"/>
      <color theme="1"/>
      <name val="Arial"/>
      <family val="2"/>
    </font>
    <font>
      <sz val="10"/>
      <color rgb="FFFF0000"/>
      <name val="Arial"/>
      <family val="2"/>
    </font>
    <font>
      <u/>
      <sz val="10"/>
      <color rgb="FF00B050"/>
      <name val="Arial"/>
      <family val="2"/>
    </font>
    <font>
      <sz val="9"/>
      <color theme="0"/>
      <name val="Arial"/>
      <family val="2"/>
    </font>
    <font>
      <sz val="11"/>
      <color theme="1"/>
      <name val="Arial"/>
      <family val="2"/>
    </font>
    <font>
      <sz val="10"/>
      <color theme="0"/>
      <name val="Arial"/>
      <family val="2"/>
    </font>
    <font>
      <sz val="13"/>
      <color theme="0"/>
      <name val="Arial"/>
      <family val="2"/>
    </font>
    <font>
      <b/>
      <sz val="9"/>
      <color theme="3"/>
      <name val="Arial"/>
      <family val="2"/>
    </font>
    <font>
      <b/>
      <sz val="10"/>
      <name val="Arial"/>
      <family val="2"/>
    </font>
    <font>
      <strike/>
      <sz val="9"/>
      <color theme="0"/>
      <name val="Arial"/>
      <family val="2"/>
    </font>
    <font>
      <strike/>
      <sz val="9"/>
      <color theme="1"/>
      <name val="Arial"/>
      <family val="2"/>
    </font>
    <font>
      <sz val="8"/>
      <name val="Calibri"/>
      <family val="2"/>
      <scheme val="minor"/>
    </font>
    <font>
      <sz val="9"/>
      <color theme="3"/>
      <name val="Arial"/>
      <family val="2"/>
    </font>
    <font>
      <u/>
      <sz val="11"/>
      <color theme="10"/>
      <name val="Calibri"/>
      <family val="2"/>
      <scheme val="minor"/>
    </font>
    <font>
      <i/>
      <sz val="9"/>
      <color rgb="FFCCD3D7"/>
      <name val="Arial"/>
      <family val="2"/>
    </font>
    <font>
      <u/>
      <sz val="11"/>
      <color theme="10"/>
      <name val="Calibri"/>
      <family val="2"/>
    </font>
    <font>
      <sz val="11"/>
      <color rgb="FF000000"/>
      <name val="Calibri"/>
      <family val="2"/>
    </font>
    <font>
      <b/>
      <sz val="11"/>
      <color theme="1"/>
      <name val="Calibri"/>
      <family val="2"/>
      <scheme val="minor"/>
    </font>
    <font>
      <b/>
      <sz val="10"/>
      <color theme="3"/>
      <name val="Arial"/>
      <family val="2"/>
    </font>
    <font>
      <b/>
      <sz val="9"/>
      <color rgb="FF3E5665"/>
      <name val="Arial"/>
      <family val="2"/>
    </font>
    <font>
      <sz val="9"/>
      <color rgb="FF3E5665"/>
      <name val="Arial"/>
      <family val="2"/>
    </font>
    <font>
      <sz val="8"/>
      <color theme="1"/>
      <name val="Arial"/>
      <family val="2"/>
    </font>
    <font>
      <b/>
      <sz val="8"/>
      <color rgb="FF3E5665"/>
      <name val="Arial"/>
      <family val="2"/>
    </font>
    <font>
      <sz val="8"/>
      <color theme="0"/>
      <name val="Arial"/>
      <family val="2"/>
    </font>
    <font>
      <sz val="9"/>
      <name val="Arial"/>
      <family val="2"/>
    </font>
    <font>
      <sz val="24"/>
      <color theme="1"/>
      <name val="Calibri"/>
      <family val="2"/>
      <scheme val="minor"/>
    </font>
    <font>
      <sz val="36"/>
      <color theme="1"/>
      <name val="Calibri"/>
      <family val="2"/>
      <scheme val="minor"/>
    </font>
    <font>
      <i/>
      <sz val="24"/>
      <color theme="1"/>
      <name val="Calibri"/>
      <family val="2"/>
      <scheme val="minor"/>
    </font>
    <font>
      <sz val="12"/>
      <name val="Arial"/>
      <family val="2"/>
    </font>
    <font>
      <b/>
      <sz val="26"/>
      <name val="Arial"/>
      <family val="2"/>
    </font>
    <font>
      <b/>
      <sz val="16"/>
      <name val="Arial"/>
      <family val="2"/>
    </font>
    <font>
      <b/>
      <sz val="12"/>
      <name val="Arial"/>
      <family val="2"/>
    </font>
    <font>
      <sz val="11"/>
      <name val="Arial"/>
      <family val="2"/>
    </font>
    <font>
      <b/>
      <sz val="11"/>
      <name val="Arial"/>
      <family val="2"/>
    </font>
    <font>
      <b/>
      <u/>
      <sz val="11"/>
      <name val="Arial"/>
      <family val="2"/>
    </font>
    <font>
      <b/>
      <u/>
      <sz val="16"/>
      <name val="Arial"/>
      <family val="2"/>
    </font>
    <font>
      <b/>
      <u/>
      <sz val="16"/>
      <color theme="1"/>
      <name val="Arial"/>
      <family val="2"/>
    </font>
    <font>
      <b/>
      <sz val="12"/>
      <color theme="1"/>
      <name val="Arial"/>
      <family val="2"/>
    </font>
    <font>
      <b/>
      <u/>
      <sz val="12"/>
      <color theme="1"/>
      <name val="Arial"/>
      <family val="2"/>
    </font>
    <font>
      <i/>
      <sz val="10"/>
      <color theme="1"/>
      <name val="Arial"/>
      <family val="2"/>
    </font>
    <font>
      <i/>
      <sz val="10"/>
      <name val="Arial"/>
      <family val="2"/>
    </font>
    <font>
      <b/>
      <sz val="9"/>
      <color rgb="FFCCD3D7"/>
      <name val="Arial"/>
      <family val="2"/>
    </font>
    <font>
      <b/>
      <sz val="18"/>
      <name val="Arial"/>
      <family val="2"/>
    </font>
    <font>
      <i/>
      <sz val="14"/>
      <name val="Arial"/>
      <family val="2"/>
    </font>
    <font>
      <b/>
      <sz val="10"/>
      <color theme="5"/>
      <name val="Arial"/>
      <family val="2"/>
    </font>
    <font>
      <b/>
      <sz val="10"/>
      <color theme="0" tint="-0.249977111117893"/>
      <name val="Arial"/>
      <family val="2"/>
    </font>
    <font>
      <sz val="9"/>
      <color rgb="FF000000"/>
      <name val="Arial"/>
      <family val="2"/>
    </font>
    <font>
      <b/>
      <sz val="10"/>
      <color rgb="FFFF0000"/>
      <name val="Arial"/>
      <family val="2"/>
    </font>
    <font>
      <b/>
      <sz val="10"/>
      <color theme="7"/>
      <name val="Arial"/>
      <family val="2"/>
    </font>
    <font>
      <b/>
      <sz val="8"/>
      <color theme="3"/>
      <name val="Arial"/>
      <family val="2"/>
    </font>
    <font>
      <sz val="10"/>
      <color rgb="FF00B050"/>
      <name val="Arial"/>
      <family val="2"/>
    </font>
    <font>
      <b/>
      <sz val="9"/>
      <name val="Arial"/>
      <family val="2"/>
    </font>
    <font>
      <sz val="11"/>
      <color rgb="FF3E5665"/>
      <name val="Calibri"/>
      <family val="2"/>
      <scheme val="minor"/>
    </font>
    <font>
      <b/>
      <sz val="11"/>
      <color theme="1"/>
      <name val="Arial"/>
      <family val="2"/>
    </font>
    <font>
      <i/>
      <sz val="8"/>
      <color rgb="FFCCD3D7"/>
      <name val="Arial"/>
      <family val="2"/>
    </font>
    <font>
      <i/>
      <sz val="8"/>
      <color theme="2"/>
      <name val="Arial"/>
      <family val="2"/>
    </font>
    <font>
      <sz val="8"/>
      <color rgb="FF3E5665"/>
      <name val="Arial"/>
      <family val="2"/>
    </font>
    <font>
      <i/>
      <sz val="12"/>
      <color theme="1"/>
      <name val="Arial"/>
      <family val="2"/>
    </font>
    <font>
      <u/>
      <sz val="10"/>
      <color theme="1"/>
      <name val="Arial"/>
      <family val="2"/>
    </font>
    <font>
      <b/>
      <u/>
      <sz val="10"/>
      <color theme="1"/>
      <name val="Arial"/>
      <family val="2"/>
    </font>
    <font>
      <sz val="8"/>
      <name val="Arial"/>
      <family val="2"/>
    </font>
    <font>
      <b/>
      <i/>
      <sz val="9"/>
      <color theme="1"/>
      <name val="Arial"/>
      <family val="2"/>
    </font>
  </fonts>
  <fills count="11">
    <fill>
      <patternFill patternType="none"/>
    </fill>
    <fill>
      <patternFill patternType="gray125"/>
    </fill>
    <fill>
      <patternFill patternType="solid">
        <fgColor rgb="FFECCB74"/>
        <bgColor indexed="64"/>
      </patternFill>
    </fill>
    <fill>
      <patternFill patternType="solid">
        <fgColor rgb="FF3E5665"/>
        <bgColor indexed="64"/>
      </patternFill>
    </fill>
    <fill>
      <patternFill patternType="solid">
        <fgColor theme="0"/>
        <bgColor indexed="64"/>
      </patternFill>
    </fill>
    <fill>
      <patternFill patternType="solid">
        <fgColor rgb="FFAFC197"/>
        <bgColor indexed="64"/>
      </patternFill>
    </fill>
    <fill>
      <patternFill patternType="solid">
        <fgColor rgb="FF547685"/>
        <bgColor indexed="64"/>
      </patternFill>
    </fill>
    <fill>
      <patternFill patternType="solid">
        <fgColor rgb="FFDE7852"/>
        <bgColor indexed="64"/>
      </patternFill>
    </fill>
    <fill>
      <patternFill patternType="solid">
        <fgColor rgb="FFC8C9CB"/>
        <bgColor indexed="64"/>
      </patternFill>
    </fill>
    <fill>
      <patternFill patternType="solid">
        <fgColor rgb="FFBCADCF"/>
        <bgColor indexed="64"/>
      </patternFill>
    </fill>
    <fill>
      <patternFill patternType="solid">
        <fgColor rgb="FFADC6C8"/>
        <bgColor indexed="64"/>
      </patternFill>
    </fill>
  </fills>
  <borders count="39">
    <border>
      <left/>
      <right/>
      <top/>
      <bottom/>
      <diagonal/>
    </border>
    <border>
      <left/>
      <right style="thin">
        <color theme="0"/>
      </right>
      <top style="thin">
        <color theme="0" tint="-4.9989318521683403E-2"/>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top style="thin">
        <color theme="0" tint="-0.14999847407452621"/>
      </top>
      <bottom style="thin">
        <color indexed="64"/>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indexed="64"/>
      </bottom>
      <diagonal/>
    </border>
    <border>
      <left style="thin">
        <color indexed="64"/>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style="thin">
        <color indexed="64"/>
      </top>
      <bottom style="thin">
        <color theme="0" tint="-0.14999847407452621"/>
      </bottom>
      <diagonal/>
    </border>
    <border>
      <left style="thin">
        <color theme="0" tint="-0.14999847407452621"/>
      </left>
      <right style="thin">
        <color indexed="64"/>
      </right>
      <top style="thin">
        <color indexed="64"/>
      </top>
      <bottom style="thin">
        <color theme="0" tint="-0.14999847407452621"/>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indexed="64"/>
      </left>
      <right style="thin">
        <color theme="0" tint="-0.14999847407452621"/>
      </right>
      <top/>
      <bottom style="thin">
        <color theme="0" tint="-0.14999847407452621"/>
      </bottom>
      <diagonal/>
    </border>
    <border>
      <left style="thin">
        <color theme="0" tint="-0.14999847407452621"/>
      </left>
      <right style="thin">
        <color indexed="64"/>
      </right>
      <top/>
      <bottom style="thin">
        <color theme="0" tint="-0.14999847407452621"/>
      </bottom>
      <diagonal/>
    </border>
    <border>
      <left style="thin">
        <color indexed="64"/>
      </left>
      <right style="thin">
        <color theme="0" tint="-0.14999847407452621"/>
      </right>
      <top style="thin">
        <color theme="0" tint="-0.14999847407452621"/>
      </top>
      <bottom style="thin">
        <color indexed="64"/>
      </bottom>
      <diagonal/>
    </border>
    <border>
      <left style="thin">
        <color theme="0" tint="-0.14999847407452621"/>
      </left>
      <right style="thin">
        <color indexed="64"/>
      </right>
      <top style="thin">
        <color theme="0" tint="-0.14999847407452621"/>
      </top>
      <bottom style="thin">
        <color indexed="64"/>
      </bottom>
      <diagonal/>
    </border>
    <border>
      <left style="thin">
        <color indexed="64"/>
      </left>
      <right style="thin">
        <color theme="0" tint="-0.14999847407452621"/>
      </right>
      <top style="thin">
        <color indexed="64"/>
      </top>
      <bottom/>
      <diagonal/>
    </border>
    <border>
      <left style="thin">
        <color theme="0" tint="-0.14999847407452621"/>
      </left>
      <right style="thin">
        <color theme="0" tint="-0.14999847407452621"/>
      </right>
      <top style="thin">
        <color indexed="64"/>
      </top>
      <bottom/>
      <diagonal/>
    </border>
    <border>
      <left style="thin">
        <color theme="0" tint="-0.14999847407452621"/>
      </left>
      <right style="thin">
        <color indexed="64"/>
      </right>
      <top style="thin">
        <color indexed="64"/>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style="thin">
        <color indexed="64"/>
      </top>
      <bottom style="thin">
        <color theme="0" tint="-0.14999847407452621"/>
      </bottom>
      <diagonal/>
    </border>
    <border>
      <left/>
      <right style="thin">
        <color theme="0" tint="-0.14999847407452621"/>
      </right>
      <top style="thin">
        <color indexed="64"/>
      </top>
      <bottom style="thin">
        <color theme="0" tint="-0.14999847407452621"/>
      </bottom>
      <diagonal/>
    </border>
  </borders>
  <cellStyleXfs count="4">
    <xf numFmtId="0" fontId="0" fillId="0" borderId="0"/>
    <xf numFmtId="0" fontId="33" fillId="0" borderId="0" applyNumberFormat="0" applyFill="0" applyBorder="0" applyAlignment="0" applyProtection="0"/>
    <xf numFmtId="0" fontId="34" fillId="0" borderId="0"/>
    <xf numFmtId="0" fontId="31" fillId="0" borderId="0" applyNumberFormat="0" applyFill="0" applyBorder="0" applyAlignment="0" applyProtection="0"/>
  </cellStyleXfs>
  <cellXfs count="356">
    <xf numFmtId="0" fontId="0" fillId="0" borderId="0" xfId="0"/>
    <xf numFmtId="0" fontId="3" fillId="0" borderId="0" xfId="0" applyFont="1"/>
    <xf numFmtId="0" fontId="18" fillId="0" borderId="0" xfId="0" applyFont="1" applyAlignment="1">
      <alignment horizontal="center" vertical="center"/>
    </xf>
    <xf numFmtId="0" fontId="3" fillId="0" borderId="0" xfId="0" applyFont="1" applyAlignment="1">
      <alignment horizontal="left"/>
    </xf>
    <xf numFmtId="0" fontId="4" fillId="0" borderId="0" xfId="0" applyFont="1" applyAlignment="1">
      <alignment horizontal="left"/>
    </xf>
    <xf numFmtId="49" fontId="3" fillId="0" borderId="0" xfId="0" applyNumberFormat="1" applyFont="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2" fillId="0" borderId="4" xfId="0" applyFont="1" applyBorder="1" applyAlignment="1">
      <alignment horizontal="left"/>
    </xf>
    <xf numFmtId="0" fontId="2" fillId="0" borderId="5" xfId="0" applyFont="1" applyBorder="1" applyAlignment="1">
      <alignment horizontal="left"/>
    </xf>
    <xf numFmtId="0" fontId="2" fillId="0" borderId="5" xfId="0" quotePrefix="1" applyFont="1" applyBorder="1" applyAlignment="1">
      <alignment horizontal="left"/>
    </xf>
    <xf numFmtId="0" fontId="3" fillId="0" borderId="4" xfId="0" applyFont="1" applyBorder="1" applyAlignment="1">
      <alignment horizontal="left"/>
    </xf>
    <xf numFmtId="0" fontId="3" fillId="0" borderId="5" xfId="0" applyFont="1" applyBorder="1" applyAlignment="1">
      <alignment horizontal="left"/>
    </xf>
    <xf numFmtId="0" fontId="3" fillId="0" borderId="6" xfId="0" applyFont="1" applyBorder="1" applyAlignment="1">
      <alignment horizontal="left"/>
    </xf>
    <xf numFmtId="0" fontId="3" fillId="0" borderId="7" xfId="0" applyFont="1" applyBorder="1" applyAlignment="1">
      <alignment horizontal="left"/>
    </xf>
    <xf numFmtId="0" fontId="1" fillId="0" borderId="8" xfId="0" applyFont="1" applyBorder="1" applyAlignment="1">
      <alignment horizontal="left"/>
    </xf>
    <xf numFmtId="0" fontId="26" fillId="0" borderId="9" xfId="0" applyFont="1" applyBorder="1" applyAlignment="1">
      <alignment horizontal="left"/>
    </xf>
    <xf numFmtId="0" fontId="2" fillId="0" borderId="9" xfId="0" applyFont="1" applyBorder="1" applyAlignment="1">
      <alignment horizontal="left"/>
    </xf>
    <xf numFmtId="0" fontId="2" fillId="0" borderId="9" xfId="0" quotePrefix="1" applyFont="1" applyBorder="1" applyAlignment="1">
      <alignment horizontal="left"/>
    </xf>
    <xf numFmtId="0" fontId="3" fillId="0" borderId="9" xfId="0" applyFont="1" applyBorder="1" applyAlignment="1">
      <alignment horizontal="left"/>
    </xf>
    <xf numFmtId="0" fontId="3" fillId="0" borderId="10" xfId="0" applyFont="1" applyBorder="1" applyAlignment="1">
      <alignment horizontal="left"/>
    </xf>
    <xf numFmtId="0" fontId="4" fillId="0" borderId="8" xfId="0" applyFont="1" applyBorder="1" applyAlignment="1">
      <alignment horizontal="left"/>
    </xf>
    <xf numFmtId="1" fontId="3" fillId="0" borderId="9" xfId="0" applyNumberFormat="1" applyFont="1" applyBorder="1" applyAlignment="1">
      <alignment horizontal="left"/>
    </xf>
    <xf numFmtId="49" fontId="3" fillId="0" borderId="9" xfId="0" applyNumberFormat="1" applyFont="1" applyBorder="1" applyAlignment="1">
      <alignment horizontal="left"/>
    </xf>
    <xf numFmtId="0" fontId="4" fillId="0" borderId="9" xfId="0" applyFont="1" applyBorder="1" applyAlignment="1">
      <alignment horizontal="left"/>
    </xf>
    <xf numFmtId="49" fontId="3" fillId="0" borderId="10" xfId="0" applyNumberFormat="1" applyFont="1" applyBorder="1" applyAlignment="1">
      <alignment horizontal="left"/>
    </xf>
    <xf numFmtId="0" fontId="4" fillId="0" borderId="2" xfId="0" applyFont="1" applyBorder="1" applyAlignment="1">
      <alignment horizontal="left"/>
    </xf>
    <xf numFmtId="0" fontId="3" fillId="0" borderId="11" xfId="0" applyFont="1" applyBorder="1" applyAlignment="1">
      <alignment horizontal="left"/>
    </xf>
    <xf numFmtId="0" fontId="3" fillId="0" borderId="3" xfId="0" applyFont="1" applyBorder="1" applyAlignment="1">
      <alignment horizontal="left"/>
    </xf>
    <xf numFmtId="0" fontId="0" fillId="0" borderId="0" xfId="0" applyAlignment="1">
      <alignment horizontal="left"/>
    </xf>
    <xf numFmtId="0" fontId="0" fillId="0" borderId="5" xfId="0" applyBorder="1" applyAlignment="1">
      <alignment horizontal="left"/>
    </xf>
    <xf numFmtId="0" fontId="0" fillId="0" borderId="5" xfId="0" applyBorder="1" applyAlignment="1" applyProtection="1">
      <alignment horizontal="left" vertical="center"/>
      <protection locked="0"/>
    </xf>
    <xf numFmtId="0" fontId="3" fillId="0" borderId="4" xfId="0" applyFont="1" applyBorder="1" applyAlignment="1">
      <alignment horizontal="left" wrapText="1"/>
    </xf>
    <xf numFmtId="0" fontId="3" fillId="0" borderId="12" xfId="0" applyFont="1" applyBorder="1" applyAlignment="1">
      <alignment horizontal="left"/>
    </xf>
    <xf numFmtId="0" fontId="16" fillId="2" borderId="1" xfId="0" applyFont="1" applyFill="1" applyBorder="1" applyAlignment="1">
      <alignment horizontal="center" vertical="center" textRotation="90"/>
    </xf>
    <xf numFmtId="0" fontId="15" fillId="3" borderId="0" xfId="0" applyFont="1" applyFill="1" applyAlignment="1">
      <alignment horizontal="left" vertical="center" indent="1"/>
    </xf>
    <xf numFmtId="0" fontId="3" fillId="0" borderId="0" xfId="0" applyFont="1" applyAlignment="1">
      <alignment vertical="center"/>
    </xf>
    <xf numFmtId="0" fontId="4" fillId="0" borderId="0" xfId="0" applyFont="1"/>
    <xf numFmtId="0" fontId="19" fillId="0" borderId="0" xfId="0" applyFont="1"/>
    <xf numFmtId="0" fontId="20" fillId="0" borderId="0" xfId="0" applyFont="1"/>
    <xf numFmtId="0" fontId="3" fillId="0" borderId="0" xfId="0" applyFont="1" applyAlignment="1">
      <alignment horizontal="left" indent="1"/>
    </xf>
    <xf numFmtId="0" fontId="3" fillId="0" borderId="0" xfId="0" applyFont="1" applyAlignment="1">
      <alignment horizontal="left" vertical="top" wrapText="1" indent="2"/>
    </xf>
    <xf numFmtId="0" fontId="3" fillId="0" borderId="0" xfId="0" applyFont="1" applyAlignment="1">
      <alignment vertical="top" wrapText="1"/>
    </xf>
    <xf numFmtId="0" fontId="54" fillId="0" borderId="0" xfId="0" applyFont="1" applyAlignment="1">
      <alignment horizontal="left" indent="2"/>
    </xf>
    <xf numFmtId="0" fontId="3" fillId="0" borderId="5" xfId="0" applyFont="1" applyBorder="1"/>
    <xf numFmtId="0" fontId="4" fillId="0" borderId="0" xfId="0" applyFont="1" applyAlignment="1">
      <alignment horizontal="left" vertical="top" wrapText="1" indent="2"/>
    </xf>
    <xf numFmtId="0" fontId="68" fillId="0" borderId="5" xfId="0" applyFont="1" applyBorder="1" applyAlignment="1">
      <alignment horizontal="left"/>
    </xf>
    <xf numFmtId="0" fontId="0" fillId="5" borderId="0" xfId="0" applyFill="1" applyAlignment="1">
      <alignment horizontal="left"/>
    </xf>
    <xf numFmtId="0" fontId="0" fillId="6" borderId="0" xfId="0" applyFill="1" applyAlignment="1">
      <alignment horizontal="left"/>
    </xf>
    <xf numFmtId="0" fontId="0" fillId="7" borderId="0" xfId="0" applyFill="1" applyAlignment="1">
      <alignment horizontal="left"/>
    </xf>
    <xf numFmtId="0" fontId="0" fillId="8" borderId="0" xfId="0" applyFill="1" applyAlignment="1">
      <alignment horizontal="left"/>
    </xf>
    <xf numFmtId="0" fontId="0" fillId="2" borderId="0" xfId="0" applyFill="1" applyAlignment="1">
      <alignment horizontal="left"/>
    </xf>
    <xf numFmtId="0" fontId="0" fillId="9" borderId="0" xfId="0" applyFill="1" applyAlignment="1">
      <alignment horizontal="left"/>
    </xf>
    <xf numFmtId="0" fontId="0" fillId="10" borderId="0" xfId="0" applyFill="1" applyAlignment="1">
      <alignment horizontal="left"/>
    </xf>
    <xf numFmtId="0" fontId="22" fillId="0" borderId="0" xfId="0" applyFont="1" applyAlignment="1">
      <alignment horizontal="left" vertical="center"/>
    </xf>
    <xf numFmtId="0" fontId="68" fillId="0" borderId="5" xfId="0" applyFont="1" applyBorder="1"/>
    <xf numFmtId="0" fontId="0" fillId="6" borderId="0" xfId="0" applyFill="1"/>
    <xf numFmtId="0" fontId="70" fillId="5" borderId="0" xfId="0" applyFont="1" applyFill="1" applyAlignment="1">
      <alignment horizontal="left" vertical="center" textRotation="90"/>
    </xf>
    <xf numFmtId="0" fontId="70" fillId="8" borderId="0" xfId="0" applyFont="1" applyFill="1" applyAlignment="1">
      <alignment horizontal="left" vertical="center" textRotation="90"/>
    </xf>
    <xf numFmtId="0" fontId="70" fillId="6" borderId="0" xfId="0" applyFont="1" applyFill="1" applyAlignment="1">
      <alignment horizontal="left" vertical="center" textRotation="90"/>
    </xf>
    <xf numFmtId="0" fontId="70" fillId="10" borderId="0" xfId="0" applyFont="1" applyFill="1" applyAlignment="1">
      <alignment horizontal="left" vertical="center" textRotation="90"/>
    </xf>
    <xf numFmtId="0" fontId="70" fillId="9" borderId="0" xfId="0" applyFont="1" applyFill="1" applyAlignment="1">
      <alignment horizontal="left" vertical="center" textRotation="90"/>
    </xf>
    <xf numFmtId="0" fontId="70" fillId="7" borderId="0" xfId="0" applyFont="1" applyFill="1" applyAlignment="1">
      <alignment horizontal="left" vertical="center" textRotation="90"/>
    </xf>
    <xf numFmtId="0" fontId="70" fillId="2" borderId="0" xfId="0" applyFont="1" applyFill="1" applyAlignment="1">
      <alignment horizontal="left" vertical="center" textRotation="90"/>
    </xf>
    <xf numFmtId="0" fontId="44" fillId="6" borderId="0" xfId="0" applyFont="1" applyFill="1" applyAlignment="1">
      <alignment wrapText="1"/>
    </xf>
    <xf numFmtId="0" fontId="35" fillId="6" borderId="0" xfId="0" applyFont="1" applyFill="1"/>
    <xf numFmtId="0" fontId="5" fillId="0" borderId="13" xfId="0" applyFont="1" applyBorder="1"/>
    <xf numFmtId="0" fontId="6" fillId="0" borderId="13" xfId="0" applyFont="1" applyBorder="1" applyAlignment="1">
      <alignment horizontal="center" vertical="center"/>
    </xf>
    <xf numFmtId="0" fontId="7" fillId="3" borderId="13" xfId="0" applyFont="1" applyFill="1" applyBorder="1" applyAlignment="1">
      <alignment vertical="top" wrapText="1"/>
    </xf>
    <xf numFmtId="0" fontId="1" fillId="0" borderId="13" xfId="0" applyFont="1" applyBorder="1" applyAlignment="1">
      <alignment horizontal="left" vertical="top" wrapText="1"/>
    </xf>
    <xf numFmtId="0" fontId="8" fillId="0" borderId="13" xfId="0" applyFont="1" applyBorder="1" applyAlignment="1">
      <alignment horizontal="center" vertical="center" wrapText="1"/>
    </xf>
    <xf numFmtId="0" fontId="1" fillId="0" borderId="13" xfId="0" applyFont="1" applyBorder="1" applyAlignment="1">
      <alignment horizontal="left" vertical="top" wrapText="1" indent="1"/>
    </xf>
    <xf numFmtId="0" fontId="3" fillId="0" borderId="13" xfId="0" applyFont="1" applyBorder="1" applyAlignment="1">
      <alignment horizontal="left" vertical="top" indent="1"/>
    </xf>
    <xf numFmtId="0" fontId="8" fillId="0" borderId="13" xfId="0" applyFont="1" applyBorder="1" applyAlignment="1">
      <alignment horizontal="center" vertical="center"/>
    </xf>
    <xf numFmtId="0" fontId="16" fillId="0" borderId="13" xfId="0" applyFont="1" applyBorder="1"/>
    <xf numFmtId="0" fontId="7" fillId="3" borderId="13" xfId="0" applyFont="1" applyFill="1" applyBorder="1" applyAlignment="1">
      <alignment horizontal="center" vertical="center"/>
    </xf>
    <xf numFmtId="0" fontId="8" fillId="3" borderId="13" xfId="0" applyFont="1" applyFill="1" applyBorder="1" applyAlignment="1">
      <alignment horizontal="center" vertical="center"/>
    </xf>
    <xf numFmtId="0" fontId="8" fillId="0" borderId="13" xfId="0" applyFont="1" applyBorder="1"/>
    <xf numFmtId="0" fontId="38" fillId="0" borderId="13" xfId="0" applyFont="1" applyBorder="1" applyAlignment="1">
      <alignment horizontal="center" vertical="center"/>
    </xf>
    <xf numFmtId="0" fontId="5" fillId="0" borderId="13" xfId="0" applyFont="1" applyBorder="1" applyAlignment="1">
      <alignment horizontal="center" vertical="center"/>
    </xf>
    <xf numFmtId="0" fontId="42" fillId="0" borderId="13" xfId="0" applyFont="1" applyBorder="1" applyAlignment="1">
      <alignment horizontal="center" vertical="center"/>
    </xf>
    <xf numFmtId="0" fontId="23" fillId="0" borderId="13" xfId="0" applyFont="1" applyBorder="1"/>
    <xf numFmtId="0" fontId="21" fillId="3" borderId="13" xfId="0" applyFont="1" applyFill="1" applyBorder="1" applyAlignment="1">
      <alignment horizontal="center" vertical="center"/>
    </xf>
    <xf numFmtId="0" fontId="23" fillId="3" borderId="13" xfId="0" applyFont="1" applyFill="1" applyBorder="1" applyAlignment="1">
      <alignment horizontal="center" vertical="center"/>
    </xf>
    <xf numFmtId="0" fontId="69" fillId="0" borderId="13" xfId="0" applyFont="1" applyBorder="1" applyAlignment="1">
      <alignment horizontal="center" vertical="center"/>
    </xf>
    <xf numFmtId="0" fontId="5" fillId="0" borderId="14" xfId="0" applyFont="1" applyBorder="1" applyAlignment="1">
      <alignment horizontal="center" vertical="center"/>
    </xf>
    <xf numFmtId="0" fontId="42" fillId="0" borderId="14" xfId="0" applyFont="1" applyBorder="1" applyAlignment="1">
      <alignment horizontal="center" vertical="center"/>
    </xf>
    <xf numFmtId="0" fontId="38" fillId="0" borderId="14" xfId="0" applyFont="1" applyBorder="1" applyAlignment="1">
      <alignment horizontal="center" vertical="center"/>
    </xf>
    <xf numFmtId="0" fontId="5" fillId="0" borderId="14" xfId="0" applyFont="1" applyBorder="1"/>
    <xf numFmtId="0" fontId="25" fillId="0" borderId="13" xfId="0" applyFont="1" applyBorder="1" applyAlignment="1">
      <alignment horizontal="center" vertical="center"/>
    </xf>
    <xf numFmtId="0" fontId="28" fillId="0" borderId="13" xfId="0" applyFont="1" applyBorder="1"/>
    <xf numFmtId="0" fontId="40" fillId="0" borderId="13" xfId="0" applyFont="1" applyBorder="1" applyAlignment="1">
      <alignment horizontal="left" vertical="center" textRotation="90"/>
    </xf>
    <xf numFmtId="0" fontId="16" fillId="0" borderId="13" xfId="0" applyFont="1" applyBorder="1" applyAlignment="1">
      <alignment horizontal="center" vertical="center"/>
    </xf>
    <xf numFmtId="49" fontId="16" fillId="0" borderId="13" xfId="0" applyNumberFormat="1" applyFont="1" applyBorder="1" applyAlignment="1">
      <alignment horizontal="left" vertical="center"/>
    </xf>
    <xf numFmtId="49" fontId="16" fillId="0" borderId="13" xfId="0" applyNumberFormat="1" applyFont="1" applyBorder="1" applyAlignment="1">
      <alignment horizontal="left" vertical="center" wrapText="1"/>
    </xf>
    <xf numFmtId="0" fontId="36" fillId="0" borderId="13" xfId="0" applyFont="1" applyBorder="1" applyAlignment="1">
      <alignment horizontal="center" vertical="center" wrapText="1"/>
    </xf>
    <xf numFmtId="0" fontId="40" fillId="0" borderId="13" xfId="0" applyFont="1" applyBorder="1" applyAlignment="1">
      <alignment horizontal="center" vertical="center" wrapText="1"/>
    </xf>
    <xf numFmtId="0" fontId="67" fillId="0" borderId="13" xfId="0" applyFont="1" applyBorder="1" applyAlignment="1">
      <alignment horizontal="center" vertical="center" wrapText="1"/>
    </xf>
    <xf numFmtId="0" fontId="6" fillId="0" borderId="0" xfId="0" applyFont="1"/>
    <xf numFmtId="0" fontId="38" fillId="0" borderId="15" xfId="0" applyFont="1" applyBorder="1" applyAlignment="1">
      <alignment horizontal="center" vertical="center"/>
    </xf>
    <xf numFmtId="0" fontId="69" fillId="0" borderId="16" xfId="0" applyFont="1" applyBorder="1" applyAlignment="1">
      <alignment horizontal="center" vertical="center"/>
    </xf>
    <xf numFmtId="0" fontId="37" fillId="0" borderId="16" xfId="0" applyFont="1" applyBorder="1" applyAlignment="1">
      <alignment horizontal="center" vertical="center"/>
    </xf>
    <xf numFmtId="0" fontId="6" fillId="0" borderId="16" xfId="0" applyFont="1" applyBorder="1" applyAlignment="1">
      <alignment horizontal="center" vertical="center"/>
    </xf>
    <xf numFmtId="0" fontId="38" fillId="0" borderId="16" xfId="0" applyFont="1" applyBorder="1" applyAlignment="1">
      <alignment horizontal="center" vertical="center"/>
    </xf>
    <xf numFmtId="0" fontId="6" fillId="0" borderId="16" xfId="0" applyFont="1" applyBorder="1"/>
    <xf numFmtId="0" fontId="5" fillId="0" borderId="16" xfId="0" applyFont="1" applyBorder="1" applyAlignment="1">
      <alignment horizontal="center" vertical="center"/>
    </xf>
    <xf numFmtId="0" fontId="42" fillId="0" borderId="16" xfId="0" applyFont="1" applyBorder="1" applyAlignment="1">
      <alignment horizontal="center" vertical="center"/>
    </xf>
    <xf numFmtId="0" fontId="6" fillId="0" borderId="13" xfId="0" applyFont="1" applyBorder="1"/>
    <xf numFmtId="0" fontId="36" fillId="0" borderId="17" xfId="0" applyFont="1" applyBorder="1" applyAlignment="1">
      <alignment horizontal="center" vertical="center" wrapText="1"/>
    </xf>
    <xf numFmtId="0" fontId="8" fillId="3" borderId="20" xfId="0" applyFont="1" applyFill="1" applyBorder="1" applyAlignment="1">
      <alignment horizontal="center" vertical="center"/>
    </xf>
    <xf numFmtId="0" fontId="5" fillId="0" borderId="21" xfId="0" applyFont="1" applyBorder="1" applyAlignment="1">
      <alignment horizontal="center" vertical="center"/>
    </xf>
    <xf numFmtId="0" fontId="6" fillId="0" borderId="22" xfId="0" applyFont="1" applyBorder="1" applyAlignment="1">
      <alignment horizontal="center" vertical="center"/>
    </xf>
    <xf numFmtId="0" fontId="5" fillId="0" borderId="20" xfId="0" applyFont="1" applyBorder="1" applyAlignment="1">
      <alignment horizontal="center" vertical="center"/>
    </xf>
    <xf numFmtId="0" fontId="23" fillId="3" borderId="20" xfId="0" applyFont="1" applyFill="1" applyBorder="1" applyAlignment="1">
      <alignment horizontal="center" vertical="center"/>
    </xf>
    <xf numFmtId="0" fontId="6" fillId="0" borderId="20" xfId="0" applyFont="1" applyBorder="1" applyAlignment="1">
      <alignment horizontal="center" vertical="center"/>
    </xf>
    <xf numFmtId="0" fontId="25" fillId="0" borderId="20" xfId="0" applyFont="1" applyBorder="1" applyAlignment="1">
      <alignment horizontal="center" vertical="center"/>
    </xf>
    <xf numFmtId="0" fontId="37" fillId="0" borderId="14" xfId="0" applyFont="1" applyBorder="1" applyAlignment="1">
      <alignment horizontal="center" vertical="center"/>
    </xf>
    <xf numFmtId="0" fontId="38" fillId="0" borderId="28" xfId="0" applyFont="1" applyBorder="1" applyAlignment="1">
      <alignment horizontal="center" vertical="center"/>
    </xf>
    <xf numFmtId="0" fontId="38" fillId="0" borderId="29" xfId="0" applyFont="1" applyBorder="1" applyAlignment="1">
      <alignment horizontal="center" vertical="center"/>
    </xf>
    <xf numFmtId="0" fontId="37" fillId="0" borderId="30" xfId="0" applyFont="1" applyBorder="1" applyAlignment="1">
      <alignment horizontal="center" vertical="center"/>
    </xf>
    <xf numFmtId="0" fontId="37" fillId="0" borderId="31" xfId="0" applyFont="1" applyBorder="1" applyAlignment="1">
      <alignment horizontal="center" vertical="center"/>
    </xf>
    <xf numFmtId="0" fontId="38" fillId="0" borderId="26" xfId="0" applyFont="1" applyBorder="1" applyAlignment="1">
      <alignment horizontal="center" vertical="center"/>
    </xf>
    <xf numFmtId="0" fontId="38" fillId="0" borderId="27" xfId="0" applyFont="1" applyBorder="1" applyAlignment="1">
      <alignment horizontal="center" vertical="center"/>
    </xf>
    <xf numFmtId="0" fontId="38" fillId="0" borderId="30" xfId="0" applyFont="1" applyBorder="1" applyAlignment="1">
      <alignment horizontal="center" vertical="center"/>
    </xf>
    <xf numFmtId="0" fontId="38" fillId="0" borderId="31" xfId="0" applyFont="1" applyBorder="1" applyAlignment="1">
      <alignment horizontal="center" vertical="center"/>
    </xf>
    <xf numFmtId="0" fontId="37" fillId="5" borderId="32" xfId="0" applyFont="1" applyFill="1" applyBorder="1" applyAlignment="1">
      <alignment horizontal="center" vertical="center" textRotation="90"/>
    </xf>
    <xf numFmtId="0" fontId="37" fillId="8" borderId="33" xfId="0" applyFont="1" applyFill="1" applyBorder="1" applyAlignment="1">
      <alignment horizontal="center" vertical="center" textRotation="90"/>
    </xf>
    <xf numFmtId="0" fontId="37" fillId="6" borderId="33" xfId="0" applyFont="1" applyFill="1" applyBorder="1" applyAlignment="1">
      <alignment horizontal="center" vertical="center" textRotation="90"/>
    </xf>
    <xf numFmtId="0" fontId="37" fillId="10" borderId="33" xfId="0" applyFont="1" applyFill="1" applyBorder="1" applyAlignment="1">
      <alignment horizontal="center" vertical="center" textRotation="90"/>
    </xf>
    <xf numFmtId="0" fontId="37" fillId="9" borderId="33" xfId="0" applyFont="1" applyFill="1" applyBorder="1" applyAlignment="1">
      <alignment horizontal="center" vertical="center" textRotation="90"/>
    </xf>
    <xf numFmtId="0" fontId="37" fillId="7" borderId="33" xfId="0" applyFont="1" applyFill="1" applyBorder="1" applyAlignment="1">
      <alignment horizontal="center" vertical="center" textRotation="90"/>
    </xf>
    <xf numFmtId="0" fontId="37" fillId="2" borderId="34" xfId="0" applyFont="1" applyFill="1" applyBorder="1" applyAlignment="1">
      <alignment horizontal="center" vertical="center" textRotation="90"/>
    </xf>
    <xf numFmtId="0" fontId="8" fillId="3" borderId="17" xfId="0" applyFont="1" applyFill="1" applyBorder="1" applyAlignment="1">
      <alignment horizontal="left" vertical="top" indent="1"/>
    </xf>
    <xf numFmtId="0" fontId="16" fillId="0" borderId="17" xfId="0" applyFont="1" applyBorder="1" applyAlignment="1">
      <alignment horizontal="left" vertical="center"/>
    </xf>
    <xf numFmtId="0" fontId="5" fillId="0" borderId="0" xfId="0" applyFont="1"/>
    <xf numFmtId="0" fontId="11" fillId="0" borderId="0" xfId="0" applyFont="1" applyAlignment="1">
      <alignment horizontal="left" vertical="top" indent="1"/>
    </xf>
    <xf numFmtId="0" fontId="10" fillId="0" borderId="0" xfId="0" applyFont="1" applyAlignment="1">
      <alignment horizontal="left" vertical="top" indent="1"/>
    </xf>
    <xf numFmtId="0" fontId="3" fillId="0" borderId="0" xfId="0" applyFont="1" applyAlignment="1">
      <alignment horizontal="left" vertical="top" indent="1"/>
    </xf>
    <xf numFmtId="0" fontId="16" fillId="0" borderId="0" xfId="0" applyFont="1"/>
    <xf numFmtId="0" fontId="8" fillId="0" borderId="0" xfId="0" applyFont="1"/>
    <xf numFmtId="0" fontId="23" fillId="0" borderId="0" xfId="0" applyFont="1"/>
    <xf numFmtId="0" fontId="28" fillId="0" borderId="0" xfId="0" applyFont="1"/>
    <xf numFmtId="0" fontId="5" fillId="0" borderId="0" xfId="0" applyFont="1" applyAlignment="1">
      <alignment horizontal="left" vertical="center" indent="1"/>
    </xf>
    <xf numFmtId="0" fontId="21" fillId="3" borderId="15" xfId="0" applyFont="1" applyFill="1" applyBorder="1" applyAlignment="1">
      <alignment horizontal="center" vertical="center"/>
    </xf>
    <xf numFmtId="0" fontId="23" fillId="3" borderId="36" xfId="0" applyFont="1" applyFill="1" applyBorder="1" applyAlignment="1">
      <alignment horizontal="center" vertical="center"/>
    </xf>
    <xf numFmtId="0" fontId="23" fillId="3" borderId="15" xfId="0" applyFont="1" applyFill="1" applyBorder="1" applyAlignment="1">
      <alignment horizontal="center" vertical="center"/>
    </xf>
    <xf numFmtId="0" fontId="6" fillId="0" borderId="14" xfId="0" applyFont="1" applyBorder="1" applyAlignment="1">
      <alignment horizontal="center" vertical="center"/>
    </xf>
    <xf numFmtId="0" fontId="69" fillId="0" borderId="14" xfId="0" applyFont="1" applyBorder="1" applyAlignment="1">
      <alignment horizontal="center" vertical="center"/>
    </xf>
    <xf numFmtId="0" fontId="5" fillId="0" borderId="24" xfId="0" applyFont="1" applyBorder="1" applyAlignment="1">
      <alignment horizontal="center" vertical="center"/>
    </xf>
    <xf numFmtId="0" fontId="42" fillId="0" borderId="24" xfId="0" applyFont="1" applyBorder="1" applyAlignment="1">
      <alignment horizontal="center" vertical="center"/>
    </xf>
    <xf numFmtId="0" fontId="38" fillId="0" borderId="23" xfId="0" applyFont="1" applyBorder="1" applyAlignment="1">
      <alignment horizontal="center" vertical="center"/>
    </xf>
    <xf numFmtId="0" fontId="38" fillId="0" borderId="24" xfId="0" applyFont="1" applyBorder="1" applyAlignment="1">
      <alignment horizontal="center" vertical="center"/>
    </xf>
    <xf numFmtId="0" fontId="38" fillId="0" borderId="25" xfId="0" applyFont="1" applyBorder="1" applyAlignment="1">
      <alignment horizontal="center" vertical="center"/>
    </xf>
    <xf numFmtId="0" fontId="5" fillId="0" borderId="38" xfId="0" applyFont="1" applyBorder="1" applyAlignment="1">
      <alignment horizontal="center" vertical="center"/>
    </xf>
    <xf numFmtId="0" fontId="5" fillId="0" borderId="22" xfId="0" applyFont="1" applyBorder="1" applyAlignment="1">
      <alignment horizontal="center" vertical="center"/>
    </xf>
    <xf numFmtId="0" fontId="41" fillId="3" borderId="13" xfId="0" applyFont="1" applyFill="1" applyBorder="1" applyAlignment="1" applyProtection="1">
      <alignment horizontal="left" vertical="center"/>
      <protection locked="0"/>
    </xf>
    <xf numFmtId="0" fontId="7" fillId="3" borderId="13" xfId="0" applyFont="1" applyFill="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9" fillId="3" borderId="13" xfId="0" applyFont="1" applyFill="1" applyBorder="1" applyAlignment="1" applyProtection="1">
      <alignment horizontal="center" vertical="center"/>
      <protection locked="0"/>
    </xf>
    <xf numFmtId="0" fontId="9" fillId="3" borderId="13" xfId="0" applyFont="1" applyFill="1" applyBorder="1" applyAlignment="1" applyProtection="1">
      <alignment horizontal="left" vertical="center" wrapText="1"/>
      <protection locked="0"/>
    </xf>
    <xf numFmtId="0" fontId="38" fillId="3" borderId="13" xfId="0" applyFont="1" applyFill="1" applyBorder="1" applyAlignment="1" applyProtection="1">
      <alignment horizontal="center" vertical="center"/>
      <protection locked="0"/>
    </xf>
    <xf numFmtId="0" fontId="18" fillId="0" borderId="16" xfId="0" applyFont="1" applyBorder="1" applyAlignment="1" applyProtection="1">
      <alignment horizontal="left" vertical="center"/>
      <protection locked="0"/>
    </xf>
    <xf numFmtId="0" fontId="6" fillId="0" borderId="16"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6" xfId="0" applyFont="1" applyBorder="1" applyAlignment="1" applyProtection="1">
      <alignment horizontal="left" vertical="center" wrapText="1" indent="1"/>
      <protection locked="0"/>
    </xf>
    <xf numFmtId="0" fontId="59" fillId="0" borderId="16" xfId="0" applyFont="1" applyBorder="1" applyAlignment="1" applyProtection="1">
      <alignment horizontal="left" vertical="center"/>
      <protection locked="0"/>
    </xf>
    <xf numFmtId="0" fontId="39" fillId="0" borderId="14" xfId="0" applyFont="1" applyBorder="1" applyAlignment="1" applyProtection="1">
      <alignment horizontal="left" vertical="center"/>
      <protection locked="0"/>
    </xf>
    <xf numFmtId="0" fontId="5" fillId="0" borderId="14" xfId="0" applyFont="1" applyBorder="1" applyAlignment="1" applyProtection="1">
      <alignment horizontal="center" vertical="center"/>
      <protection locked="0"/>
    </xf>
    <xf numFmtId="0" fontId="5" fillId="0" borderId="14" xfId="0" applyFont="1" applyBorder="1" applyAlignment="1" applyProtection="1">
      <alignment horizontal="left" vertical="center" wrapText="1" indent="1"/>
      <protection locked="0"/>
    </xf>
    <xf numFmtId="0" fontId="5" fillId="0" borderId="14" xfId="0" applyFont="1" applyBorder="1" applyAlignment="1" applyProtection="1">
      <alignment horizontal="left" vertical="center" indent="1"/>
      <protection locked="0"/>
    </xf>
    <xf numFmtId="0" fontId="39" fillId="0" borderId="13" xfId="0" applyFont="1" applyBorder="1" applyAlignment="1" applyProtection="1">
      <alignment horizontal="left" vertical="center"/>
      <protection locked="0"/>
    </xf>
    <xf numFmtId="0" fontId="5" fillId="0" borderId="13" xfId="0" applyFont="1" applyBorder="1" applyAlignment="1" applyProtection="1">
      <alignment horizontal="center" vertical="center"/>
      <protection locked="0"/>
    </xf>
    <xf numFmtId="0" fontId="5" fillId="0" borderId="13" xfId="0" applyFont="1" applyBorder="1" applyAlignment="1" applyProtection="1">
      <alignment horizontal="left" vertical="center" indent="1"/>
      <protection locked="0"/>
    </xf>
    <xf numFmtId="0" fontId="21" fillId="3" borderId="13"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protection locked="0"/>
    </xf>
    <xf numFmtId="0" fontId="5" fillId="0" borderId="13" xfId="0" applyFont="1" applyBorder="1" applyAlignment="1" applyProtection="1">
      <alignment horizontal="left" vertical="center" wrapText="1" indent="3"/>
      <protection locked="0"/>
    </xf>
    <xf numFmtId="0" fontId="64" fillId="0" borderId="13" xfId="0" applyFont="1" applyBorder="1" applyAlignment="1" applyProtection="1">
      <alignment horizontal="left" vertical="center" wrapText="1" indent="3"/>
      <protection locked="0"/>
    </xf>
    <xf numFmtId="0" fontId="6" fillId="0" borderId="13" xfId="0" applyFont="1" applyBorder="1" applyAlignment="1" applyProtection="1">
      <alignment horizontal="center" vertical="center"/>
      <protection locked="0"/>
    </xf>
    <xf numFmtId="0" fontId="5" fillId="0" borderId="13" xfId="0" applyFont="1" applyBorder="1" applyAlignment="1" applyProtection="1">
      <alignment horizontal="left" vertical="center" wrapText="1" indent="1"/>
      <protection locked="0"/>
    </xf>
    <xf numFmtId="0" fontId="41" fillId="3" borderId="15" xfId="0" applyFont="1" applyFill="1" applyBorder="1" applyAlignment="1" applyProtection="1">
      <alignment horizontal="left" vertical="center"/>
      <protection locked="0"/>
    </xf>
    <xf numFmtId="0" fontId="21" fillId="3" borderId="15" xfId="0" applyFont="1" applyFill="1" applyBorder="1" applyAlignment="1" applyProtection="1">
      <alignment horizontal="center" vertical="center"/>
      <protection locked="0"/>
    </xf>
    <xf numFmtId="0" fontId="21" fillId="0" borderId="15" xfId="0" applyFont="1" applyBorder="1" applyAlignment="1" applyProtection="1">
      <alignment horizontal="center" vertical="center"/>
      <protection locked="0"/>
    </xf>
    <xf numFmtId="0" fontId="9" fillId="3" borderId="15" xfId="0" applyFont="1" applyFill="1" applyBorder="1" applyAlignment="1" applyProtection="1">
      <alignment horizontal="center" vertical="center"/>
      <protection locked="0"/>
    </xf>
    <xf numFmtId="0" fontId="9" fillId="3" borderId="15" xfId="0" applyFont="1" applyFill="1" applyBorder="1" applyAlignment="1" applyProtection="1">
      <alignment horizontal="left" vertical="center" wrapText="1"/>
      <protection locked="0"/>
    </xf>
    <xf numFmtId="0" fontId="38" fillId="3" borderId="15" xfId="0" applyFont="1" applyFill="1" applyBorder="1" applyAlignment="1" applyProtection="1">
      <alignment horizontal="center" vertical="center"/>
      <protection locked="0"/>
    </xf>
    <xf numFmtId="0" fontId="39" fillId="0" borderId="24" xfId="0" applyFont="1" applyBorder="1" applyAlignment="1" applyProtection="1">
      <alignment horizontal="left" vertical="center"/>
      <protection locked="0"/>
    </xf>
    <xf numFmtId="0" fontId="6" fillId="0" borderId="24" xfId="0" applyFont="1" applyBorder="1" applyAlignment="1" applyProtection="1">
      <alignment horizontal="center" vertical="center"/>
      <protection locked="0"/>
    </xf>
    <xf numFmtId="0" fontId="5" fillId="0" borderId="24" xfId="0" applyFont="1" applyBorder="1" applyAlignment="1" applyProtection="1">
      <alignment horizontal="center" vertical="center"/>
      <protection locked="0"/>
    </xf>
    <xf numFmtId="0" fontId="5" fillId="0" borderId="24" xfId="0" applyFont="1" applyBorder="1" applyAlignment="1" applyProtection="1">
      <alignment horizontal="left" vertical="center" wrapText="1" indent="1"/>
      <protection locked="0"/>
    </xf>
    <xf numFmtId="0" fontId="5" fillId="0" borderId="24" xfId="0" applyFont="1" applyBorder="1" applyAlignment="1" applyProtection="1">
      <alignment horizontal="left" vertical="center" indent="1"/>
      <protection locked="0"/>
    </xf>
    <xf numFmtId="0" fontId="39" fillId="0" borderId="16" xfId="0" applyFont="1" applyBorder="1" applyAlignment="1" applyProtection="1">
      <alignment horizontal="left" vertical="center"/>
      <protection locked="0"/>
    </xf>
    <xf numFmtId="0" fontId="5" fillId="0" borderId="16" xfId="0" applyFont="1" applyBorder="1" applyAlignment="1" applyProtection="1">
      <alignment horizontal="center" vertical="center"/>
      <protection locked="0"/>
    </xf>
    <xf numFmtId="0" fontId="5" fillId="0" borderId="16" xfId="0" applyFont="1" applyBorder="1" applyAlignment="1" applyProtection="1">
      <alignment horizontal="left" vertical="center" wrapText="1" indent="1"/>
      <protection locked="0"/>
    </xf>
    <xf numFmtId="0" fontId="5" fillId="0" borderId="16" xfId="0" applyFont="1" applyBorder="1" applyAlignment="1" applyProtection="1">
      <alignment horizontal="left" vertical="center" indent="1"/>
      <protection locked="0"/>
    </xf>
    <xf numFmtId="0" fontId="18" fillId="0" borderId="14" xfId="0" applyFont="1" applyBorder="1" applyAlignment="1" applyProtection="1">
      <alignment horizontal="left" vertical="center"/>
      <protection locked="0"/>
    </xf>
    <xf numFmtId="0" fontId="6" fillId="0" borderId="14" xfId="0" applyFont="1" applyBorder="1" applyAlignment="1" applyProtection="1">
      <alignment horizontal="center" vertical="center"/>
      <protection locked="0"/>
    </xf>
    <xf numFmtId="0" fontId="6" fillId="0" borderId="14" xfId="0" applyFont="1" applyBorder="1" applyAlignment="1" applyProtection="1">
      <alignment horizontal="left" vertical="center" wrapText="1" indent="1"/>
      <protection locked="0"/>
    </xf>
    <xf numFmtId="0" fontId="18" fillId="0" borderId="13" xfId="0" applyFont="1" applyBorder="1" applyAlignment="1" applyProtection="1">
      <alignment horizontal="left" vertical="center"/>
      <protection locked="0"/>
    </xf>
    <xf numFmtId="0" fontId="6" fillId="0" borderId="13" xfId="0" applyFont="1" applyBorder="1" applyAlignment="1" applyProtection="1">
      <alignment horizontal="left" vertical="center" wrapText="1" indent="1"/>
      <protection locked="0"/>
    </xf>
    <xf numFmtId="0" fontId="5" fillId="0" borderId="13" xfId="0" applyFont="1" applyBorder="1" applyProtection="1">
      <protection locked="0"/>
    </xf>
    <xf numFmtId="0" fontId="21" fillId="3" borderId="17" xfId="0" applyFont="1" applyFill="1" applyBorder="1" applyAlignment="1" applyProtection="1">
      <alignment horizontal="center" vertical="center"/>
      <protection locked="0"/>
    </xf>
    <xf numFmtId="0" fontId="37" fillId="0" borderId="19" xfId="0" applyFont="1" applyBorder="1" applyAlignment="1" applyProtection="1">
      <alignment horizontal="center" vertical="center"/>
      <protection locked="0"/>
    </xf>
    <xf numFmtId="0" fontId="21" fillId="3" borderId="35" xfId="0" applyFont="1" applyFill="1" applyBorder="1" applyAlignment="1" applyProtection="1">
      <alignment horizontal="center" vertical="center"/>
      <protection locked="0"/>
    </xf>
    <xf numFmtId="0" fontId="37" fillId="0" borderId="14" xfId="0" applyFont="1" applyBorder="1" applyAlignment="1" applyProtection="1">
      <alignment horizontal="center" vertical="center"/>
      <protection locked="0"/>
    </xf>
    <xf numFmtId="0" fontId="8" fillId="3" borderId="13" xfId="0" applyFont="1" applyFill="1" applyBorder="1" applyAlignment="1" applyProtection="1">
      <alignment horizontal="center" vertical="center"/>
      <protection locked="0"/>
    </xf>
    <xf numFmtId="0" fontId="7" fillId="3" borderId="17" xfId="0" applyFont="1" applyFill="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23" fillId="3" borderId="13" xfId="0" applyFont="1" applyFill="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25" fillId="0" borderId="13" xfId="0" applyFont="1" applyBorder="1" applyAlignment="1" applyProtection="1">
      <alignment horizontal="center" vertical="center"/>
      <protection locked="0"/>
    </xf>
    <xf numFmtId="0" fontId="5" fillId="4" borderId="13" xfId="0" applyFont="1" applyFill="1" applyBorder="1" applyAlignment="1" applyProtection="1">
      <alignment horizontal="center" vertical="center"/>
      <protection locked="0"/>
    </xf>
    <xf numFmtId="0" fontId="28" fillId="0" borderId="13" xfId="0" applyFont="1" applyBorder="1" applyAlignment="1" applyProtection="1">
      <alignment horizontal="center" vertical="center"/>
      <protection locked="0"/>
    </xf>
    <xf numFmtId="0" fontId="23" fillId="3" borderId="15" xfId="0" applyFont="1" applyFill="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5" fillId="0" borderId="27" xfId="0" applyFont="1" applyBorder="1" applyAlignment="1" applyProtection="1">
      <alignment horizontal="center" vertical="center"/>
      <protection locked="0"/>
    </xf>
    <xf numFmtId="0" fontId="5" fillId="0" borderId="31"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0" fillId="0" borderId="13" xfId="0" applyBorder="1" applyProtection="1">
      <protection locked="0"/>
    </xf>
    <xf numFmtId="0" fontId="5" fillId="0" borderId="17" xfId="0" applyFont="1" applyBorder="1" applyProtection="1">
      <protection locked="0"/>
    </xf>
    <xf numFmtId="0" fontId="74" fillId="0" borderId="13" xfId="0" applyFont="1" applyBorder="1" applyAlignment="1">
      <alignment horizontal="center" vertical="center" wrapText="1"/>
    </xf>
    <xf numFmtId="0" fontId="7" fillId="3" borderId="14" xfId="0" applyFont="1" applyFill="1" applyBorder="1" applyAlignment="1">
      <alignment vertical="top" wrapText="1"/>
    </xf>
    <xf numFmtId="0" fontId="13" fillId="0" borderId="14" xfId="0" applyFont="1" applyBorder="1" applyAlignment="1">
      <alignment horizontal="left" vertical="top" wrapText="1"/>
    </xf>
    <xf numFmtId="0" fontId="12" fillId="3" borderId="14" xfId="0" applyFont="1" applyFill="1" applyBorder="1" applyAlignment="1">
      <alignment vertical="top" wrapText="1"/>
    </xf>
    <xf numFmtId="0" fontId="12" fillId="0" borderId="14" xfId="0" applyFont="1" applyBorder="1" applyAlignment="1">
      <alignment horizontal="left" vertical="top" wrapText="1"/>
    </xf>
    <xf numFmtId="0" fontId="13" fillId="0" borderId="14" xfId="0" applyFont="1" applyBorder="1" applyAlignment="1">
      <alignment horizontal="left" vertical="top" wrapText="1" indent="1"/>
    </xf>
    <xf numFmtId="0" fontId="10" fillId="0" borderId="14" xfId="0" applyFont="1" applyBorder="1" applyAlignment="1">
      <alignment horizontal="left" vertical="top" indent="1"/>
    </xf>
    <xf numFmtId="49" fontId="5" fillId="4" borderId="0" xfId="0" applyNumberFormat="1" applyFont="1" applyFill="1" applyAlignment="1" applyProtection="1">
      <alignment horizontal="center"/>
      <protection locked="0"/>
    </xf>
    <xf numFmtId="0" fontId="39" fillId="4" borderId="0" xfId="0" applyFont="1" applyFill="1" applyAlignment="1" applyProtection="1">
      <alignment horizontal="left"/>
      <protection locked="0"/>
    </xf>
    <xf numFmtId="0" fontId="5" fillId="4" borderId="0" xfId="0" applyFont="1" applyFill="1" applyAlignment="1" applyProtection="1">
      <alignment horizontal="center"/>
      <protection locked="0"/>
    </xf>
    <xf numFmtId="0" fontId="5" fillId="4" borderId="0" xfId="0" applyFont="1" applyFill="1" applyProtection="1">
      <protection locked="0"/>
    </xf>
    <xf numFmtId="0" fontId="6" fillId="4" borderId="0" xfId="0" applyFont="1" applyFill="1" applyAlignment="1" applyProtection="1">
      <alignment horizontal="center" vertical="center"/>
      <protection locked="0"/>
    </xf>
    <xf numFmtId="0" fontId="5" fillId="4" borderId="0" xfId="0" applyFont="1" applyFill="1" applyAlignment="1">
      <alignment horizontal="center"/>
    </xf>
    <xf numFmtId="0" fontId="25" fillId="4" borderId="0" xfId="0" applyFont="1" applyFill="1" applyAlignment="1" applyProtection="1">
      <alignment horizontal="center"/>
      <protection locked="0"/>
    </xf>
    <xf numFmtId="0" fontId="30" fillId="4" borderId="0" xfId="0" applyFont="1" applyFill="1" applyAlignment="1">
      <alignment horizontal="center"/>
    </xf>
    <xf numFmtId="0" fontId="5" fillId="4" borderId="0" xfId="0" applyFont="1" applyFill="1"/>
    <xf numFmtId="0" fontId="21" fillId="0" borderId="0" xfId="0" applyFont="1"/>
    <xf numFmtId="49" fontId="16" fillId="0" borderId="20" xfId="0" applyNumberFormat="1" applyFont="1" applyBorder="1" applyAlignment="1">
      <alignment horizontal="center" vertical="center"/>
    </xf>
    <xf numFmtId="49" fontId="21" fillId="3" borderId="20" xfId="0" applyNumberFormat="1" applyFont="1" applyFill="1" applyBorder="1" applyAlignment="1" applyProtection="1">
      <alignment horizontal="center" vertical="center"/>
      <protection locked="0"/>
    </xf>
    <xf numFmtId="49" fontId="5" fillId="0" borderId="22" xfId="0" applyNumberFormat="1" applyFont="1" applyBorder="1" applyAlignment="1" applyProtection="1">
      <alignment horizontal="center" vertical="center"/>
      <protection locked="0"/>
    </xf>
    <xf numFmtId="49" fontId="5" fillId="0" borderId="21" xfId="0" applyNumberFormat="1" applyFont="1" applyBorder="1" applyAlignment="1" applyProtection="1">
      <alignment horizontal="center" vertical="center"/>
      <protection locked="0"/>
    </xf>
    <xf numFmtId="49" fontId="5" fillId="0" borderId="20" xfId="0" applyNumberFormat="1" applyFont="1" applyBorder="1" applyAlignment="1" applyProtection="1">
      <alignment horizontal="center" vertical="center"/>
      <protection locked="0"/>
    </xf>
    <xf numFmtId="49" fontId="21" fillId="3" borderId="36" xfId="0" applyNumberFormat="1" applyFont="1" applyFill="1" applyBorder="1" applyAlignment="1" applyProtection="1">
      <alignment horizontal="center" vertical="center"/>
      <protection locked="0"/>
    </xf>
    <xf numFmtId="49" fontId="5" fillId="0" borderId="38" xfId="0" applyNumberFormat="1" applyFont="1" applyBorder="1" applyAlignment="1" applyProtection="1">
      <alignment horizontal="center" vertical="center"/>
      <protection locked="0"/>
    </xf>
    <xf numFmtId="0" fontId="24" fillId="0" borderId="0" xfId="0" applyFont="1" applyAlignment="1">
      <alignment horizontal="left" vertical="top" indent="1"/>
    </xf>
    <xf numFmtId="0" fontId="23" fillId="0" borderId="0" xfId="0" applyFont="1" applyAlignment="1">
      <alignment horizontal="left" vertical="top" indent="1"/>
    </xf>
    <xf numFmtId="0" fontId="8" fillId="0" borderId="0" xfId="0" applyFont="1" applyAlignment="1">
      <alignment horizontal="center" vertical="center"/>
    </xf>
    <xf numFmtId="0" fontId="7" fillId="0" borderId="0" xfId="0" applyFont="1" applyAlignment="1">
      <alignment horizontal="center" vertical="center"/>
    </xf>
    <xf numFmtId="0" fontId="21" fillId="0" borderId="0" xfId="0" applyFont="1" applyAlignment="1">
      <alignment horizontal="center" vertical="center"/>
    </xf>
    <xf numFmtId="0" fontId="27" fillId="0" borderId="0" xfId="0" applyFont="1" applyAlignment="1">
      <alignment horizontal="center" vertical="center"/>
    </xf>
    <xf numFmtId="0" fontId="6" fillId="0" borderId="15" xfId="0" applyFont="1" applyBorder="1" applyAlignment="1" applyProtection="1">
      <alignment horizontal="center" vertical="center"/>
      <protection locked="0"/>
    </xf>
    <xf numFmtId="0" fontId="6" fillId="0" borderId="15" xfId="0" applyFont="1" applyBorder="1" applyAlignment="1">
      <alignment horizontal="center" vertical="center"/>
    </xf>
    <xf numFmtId="0" fontId="6" fillId="0" borderId="0" xfId="0" applyFont="1" applyAlignment="1" applyProtection="1">
      <alignment horizontal="center" vertical="center"/>
      <protection locked="0"/>
    </xf>
    <xf numFmtId="0" fontId="5" fillId="0" borderId="0" xfId="0" applyFont="1" applyAlignment="1" applyProtection="1">
      <alignment horizontal="left" vertical="center" indent="1"/>
      <protection locked="0"/>
    </xf>
    <xf numFmtId="0" fontId="42" fillId="0" borderId="0" xfId="0" applyFont="1" applyAlignment="1">
      <alignment horizontal="center" vertical="center"/>
    </xf>
    <xf numFmtId="0" fontId="38"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pplyProtection="1">
      <alignment horizontal="center" vertical="center"/>
      <protection locked="0"/>
    </xf>
    <xf numFmtId="0" fontId="0" fillId="0" borderId="0" xfId="0" applyProtection="1">
      <protection locked="0"/>
    </xf>
    <xf numFmtId="0" fontId="5" fillId="0" borderId="0" xfId="0" applyFont="1" applyProtection="1">
      <protection locked="0"/>
    </xf>
    <xf numFmtId="0" fontId="39" fillId="0" borderId="20" xfId="0" applyFont="1" applyBorder="1" applyAlignment="1" applyProtection="1">
      <alignment horizontal="left" vertical="center"/>
      <protection locked="0"/>
    </xf>
    <xf numFmtId="49" fontId="5" fillId="0" borderId="36" xfId="0" applyNumberFormat="1" applyFont="1" applyBorder="1" applyAlignment="1" applyProtection="1">
      <alignment horizontal="center" vertical="center"/>
      <protection locked="0"/>
    </xf>
    <xf numFmtId="49" fontId="5" fillId="0" borderId="0" xfId="0" applyNumberFormat="1" applyFont="1" applyAlignment="1" applyProtection="1">
      <alignment horizontal="center" vertical="center"/>
      <protection locked="0"/>
    </xf>
    <xf numFmtId="0" fontId="21" fillId="3" borderId="4" xfId="0" applyFont="1" applyFill="1" applyBorder="1" applyAlignment="1">
      <alignment horizontal="center" vertical="center"/>
    </xf>
    <xf numFmtId="0" fontId="21" fillId="3" borderId="0" xfId="0" applyFont="1" applyFill="1" applyAlignment="1">
      <alignment horizontal="center" vertical="center"/>
    </xf>
    <xf numFmtId="0" fontId="21" fillId="3" borderId="5" xfId="0" applyFont="1" applyFill="1" applyBorder="1" applyAlignment="1">
      <alignment horizontal="center" vertical="center"/>
    </xf>
    <xf numFmtId="0" fontId="18" fillId="0" borderId="15" xfId="0" applyFont="1" applyBorder="1" applyAlignment="1" applyProtection="1">
      <alignment horizontal="left" vertical="center"/>
      <protection locked="0"/>
    </xf>
    <xf numFmtId="0" fontId="6" fillId="0" borderId="15" xfId="0" applyFont="1" applyBorder="1" applyAlignment="1" applyProtection="1">
      <alignment horizontal="left" vertical="center" wrapText="1" indent="1"/>
      <protection locked="0"/>
    </xf>
    <xf numFmtId="0" fontId="69" fillId="0" borderId="15" xfId="0" applyFont="1" applyBorder="1" applyAlignment="1">
      <alignment horizontal="center" vertical="center"/>
    </xf>
    <xf numFmtId="0" fontId="6" fillId="0" borderId="35" xfId="0" applyFont="1" applyBorder="1" applyAlignment="1" applyProtection="1">
      <alignment horizontal="center" vertical="center"/>
      <protection locked="0"/>
    </xf>
    <xf numFmtId="0" fontId="5" fillId="0" borderId="18" xfId="0" applyFont="1" applyBorder="1" applyProtection="1">
      <protection locked="0"/>
    </xf>
    <xf numFmtId="49" fontId="5" fillId="0" borderId="0" xfId="0" applyNumberFormat="1" applyFont="1" applyAlignment="1" applyProtection="1">
      <alignment horizontal="center"/>
      <protection locked="0"/>
    </xf>
    <xf numFmtId="0" fontId="39" fillId="0" borderId="0" xfId="0" applyFont="1" applyAlignment="1" applyProtection="1">
      <alignment horizontal="left"/>
      <protection locked="0"/>
    </xf>
    <xf numFmtId="0" fontId="39" fillId="0" borderId="21" xfId="0" applyFont="1" applyBorder="1" applyAlignment="1" applyProtection="1">
      <alignment horizontal="left" vertical="center"/>
      <protection locked="0"/>
    </xf>
    <xf numFmtId="0" fontId="39" fillId="0" borderId="0" xfId="0" applyFont="1" applyAlignment="1" applyProtection="1">
      <alignment horizontal="left" vertical="center"/>
      <protection locked="0"/>
    </xf>
    <xf numFmtId="0" fontId="18" fillId="0" borderId="0" xfId="0" applyFont="1" applyAlignment="1" applyProtection="1">
      <alignment horizontal="left" vertical="center"/>
      <protection locked="0"/>
    </xf>
    <xf numFmtId="0" fontId="6" fillId="0" borderId="0" xfId="0" applyFont="1" applyAlignment="1" applyProtection="1">
      <alignment horizontal="left" vertical="center" wrapText="1" indent="1"/>
      <protection locked="0"/>
    </xf>
    <xf numFmtId="0" fontId="69" fillId="0" borderId="0" xfId="0" applyFont="1" applyAlignment="1">
      <alignment horizontal="center" vertical="center"/>
    </xf>
    <xf numFmtId="0" fontId="74" fillId="0" borderId="20" xfId="0" applyFont="1" applyBorder="1" applyAlignment="1">
      <alignment horizontal="center" vertical="center" wrapText="1"/>
    </xf>
    <xf numFmtId="0" fontId="16" fillId="0" borderId="13" xfId="0" applyFont="1" applyBorder="1" applyAlignment="1">
      <alignment horizontal="center" textRotation="90"/>
    </xf>
    <xf numFmtId="0" fontId="5" fillId="4" borderId="0" xfId="0" applyFont="1" applyFill="1" applyAlignment="1" applyProtection="1">
      <alignment wrapText="1"/>
      <protection locked="0"/>
    </xf>
    <xf numFmtId="0" fontId="8" fillId="3" borderId="13" xfId="0" applyFont="1" applyFill="1" applyBorder="1" applyAlignment="1">
      <alignment horizontal="left" vertical="top" wrapText="1"/>
    </xf>
    <xf numFmtId="0" fontId="16" fillId="0" borderId="13" xfId="0" applyFont="1" applyBorder="1" applyAlignment="1">
      <alignment horizontal="left" vertical="center" wrapText="1"/>
    </xf>
    <xf numFmtId="0" fontId="7" fillId="3" borderId="13" xfId="0" applyFont="1" applyFill="1" applyBorder="1" applyAlignment="1" applyProtection="1">
      <alignment vertical="center" wrapText="1"/>
      <protection locked="0"/>
    </xf>
    <xf numFmtId="0" fontId="6" fillId="0" borderId="16" xfId="0" applyFont="1" applyBorder="1" applyAlignment="1" applyProtection="1">
      <alignment vertical="center" wrapText="1"/>
      <protection locked="0"/>
    </xf>
    <xf numFmtId="0" fontId="5" fillId="0" borderId="14" xfId="0" applyFont="1" applyBorder="1" applyAlignment="1" applyProtection="1">
      <alignment vertical="center" wrapText="1"/>
      <protection locked="0"/>
    </xf>
    <xf numFmtId="0" fontId="5" fillId="0" borderId="13" xfId="0" applyFont="1" applyBorder="1" applyAlignment="1" applyProtection="1">
      <alignment vertical="center" wrapText="1"/>
      <protection locked="0"/>
    </xf>
    <xf numFmtId="0" fontId="21" fillId="3" borderId="13" xfId="0" applyFont="1" applyFill="1" applyBorder="1" applyAlignment="1" applyProtection="1">
      <alignment vertical="center" wrapText="1"/>
      <protection locked="0"/>
    </xf>
    <xf numFmtId="0" fontId="6" fillId="0" borderId="13" xfId="0" applyFont="1" applyBorder="1" applyAlignment="1" applyProtection="1">
      <alignment vertical="center" wrapText="1"/>
      <protection locked="0"/>
    </xf>
    <xf numFmtId="0" fontId="21" fillId="3" borderId="15" xfId="0" applyFont="1" applyFill="1" applyBorder="1" applyAlignment="1" applyProtection="1">
      <alignment vertical="center" wrapText="1"/>
      <protection locked="0"/>
    </xf>
    <xf numFmtId="0" fontId="5" fillId="0" borderId="24" xfId="0" applyFont="1" applyBorder="1" applyAlignment="1" applyProtection="1">
      <alignment vertical="center" wrapText="1"/>
      <protection locked="0"/>
    </xf>
    <xf numFmtId="0" fontId="5" fillId="0" borderId="16"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6" fillId="0" borderId="15" xfId="0" applyFont="1" applyBorder="1" applyAlignment="1" applyProtection="1">
      <alignment vertical="center" wrapText="1"/>
      <protection locked="0"/>
    </xf>
    <xf numFmtId="0" fontId="6" fillId="0" borderId="0" xfId="0" applyFont="1" applyAlignment="1" applyProtection="1">
      <alignment vertical="center" wrapText="1"/>
      <protection locked="0"/>
    </xf>
    <xf numFmtId="0" fontId="5" fillId="0" borderId="0" xfId="0" applyFont="1" applyAlignment="1" applyProtection="1">
      <alignment wrapText="1"/>
      <protection locked="0"/>
    </xf>
    <xf numFmtId="0" fontId="5" fillId="0" borderId="0" xfId="0" applyFont="1" applyAlignment="1" applyProtection="1">
      <alignment vertical="center" wrapText="1"/>
      <protection locked="0"/>
    </xf>
    <xf numFmtId="49" fontId="42" fillId="0" borderId="20" xfId="0" applyNumberFormat="1" applyFont="1" applyBorder="1" applyAlignment="1" applyProtection="1">
      <alignment horizontal="center" vertical="center"/>
      <protection locked="0"/>
    </xf>
    <xf numFmtId="0" fontId="78" fillId="0" borderId="13" xfId="0" applyFont="1" applyBorder="1" applyAlignment="1" applyProtection="1">
      <alignment horizontal="left" vertical="center"/>
      <protection locked="0"/>
    </xf>
    <xf numFmtId="0" fontId="42" fillId="0" borderId="13" xfId="0" applyFont="1" applyBorder="1" applyAlignment="1" applyProtection="1">
      <alignment horizontal="center" vertical="center"/>
      <protection locked="0"/>
    </xf>
    <xf numFmtId="0" fontId="42" fillId="0" borderId="13" xfId="0" applyFont="1" applyBorder="1" applyAlignment="1" applyProtection="1">
      <alignment horizontal="left" vertical="center" wrapText="1" indent="3"/>
      <protection locked="0"/>
    </xf>
    <xf numFmtId="0" fontId="42" fillId="0" borderId="13" xfId="0" applyFont="1" applyBorder="1" applyAlignment="1" applyProtection="1">
      <alignment horizontal="left" vertical="center" indent="1"/>
      <protection locked="0"/>
    </xf>
    <xf numFmtId="0" fontId="42" fillId="0" borderId="17" xfId="0" applyFont="1" applyBorder="1" applyAlignment="1" applyProtection="1">
      <alignment horizontal="center" vertical="center"/>
      <protection locked="0"/>
    </xf>
    <xf numFmtId="0" fontId="69" fillId="0" borderId="20" xfId="0" applyFont="1" applyBorder="1" applyAlignment="1">
      <alignment horizontal="center" vertical="center"/>
    </xf>
    <xf numFmtId="0" fontId="69" fillId="0" borderId="13" xfId="0" applyFont="1" applyBorder="1" applyAlignment="1" applyProtection="1">
      <alignment horizontal="center" vertical="center"/>
      <protection locked="0"/>
    </xf>
    <xf numFmtId="0" fontId="42" fillId="0" borderId="13" xfId="0" applyFont="1" applyBorder="1" applyAlignment="1" applyProtection="1">
      <alignment vertical="center" wrapText="1"/>
      <protection locked="0"/>
    </xf>
    <xf numFmtId="0" fontId="42" fillId="0" borderId="0" xfId="0" applyFont="1"/>
    <xf numFmtId="0" fontId="42" fillId="0" borderId="13" xfId="0" applyFont="1" applyBorder="1"/>
    <xf numFmtId="0" fontId="42" fillId="0" borderId="20" xfId="0" applyFont="1" applyBorder="1" applyAlignment="1">
      <alignment horizontal="center" vertical="center"/>
    </xf>
    <xf numFmtId="0" fontId="25" fillId="0" borderId="16" xfId="0" applyFont="1" applyBorder="1" applyAlignment="1">
      <alignment horizontal="center" vertical="center"/>
    </xf>
    <xf numFmtId="0" fontId="25" fillId="0" borderId="19" xfId="0" applyFont="1" applyBorder="1" applyAlignment="1" applyProtection="1">
      <alignment horizontal="center" vertical="center"/>
      <protection locked="0"/>
    </xf>
    <xf numFmtId="0" fontId="25" fillId="0" borderId="30" xfId="0" applyFont="1" applyBorder="1" applyAlignment="1">
      <alignment horizontal="center" vertical="center"/>
    </xf>
    <xf numFmtId="0" fontId="25" fillId="0" borderId="31" xfId="0" applyFont="1" applyBorder="1" applyAlignment="1">
      <alignment horizontal="center" vertical="center"/>
    </xf>
    <xf numFmtId="0" fontId="30" fillId="0" borderId="14" xfId="0" applyFont="1" applyBorder="1" applyAlignment="1">
      <alignment horizontal="center" vertical="center"/>
    </xf>
    <xf numFmtId="0" fontId="30" fillId="0" borderId="28" xfId="0" applyFont="1" applyBorder="1" applyAlignment="1">
      <alignment horizontal="center" vertical="center"/>
    </xf>
    <xf numFmtId="0" fontId="30" fillId="0" borderId="29" xfId="0" applyFont="1" applyBorder="1" applyAlignment="1">
      <alignment horizontal="center" vertical="center"/>
    </xf>
    <xf numFmtId="0" fontId="30" fillId="0" borderId="13" xfId="0" applyFont="1" applyBorder="1" applyAlignment="1">
      <alignment horizontal="center" vertical="center"/>
    </xf>
    <xf numFmtId="0" fontId="30" fillId="0" borderId="26" xfId="0" applyFont="1" applyBorder="1" applyAlignment="1">
      <alignment horizontal="center" vertical="center"/>
    </xf>
    <xf numFmtId="0" fontId="30" fillId="0" borderId="27" xfId="0" applyFont="1" applyBorder="1" applyAlignment="1">
      <alignment horizontal="center" vertical="center"/>
    </xf>
    <xf numFmtId="0" fontId="37" fillId="0" borderId="18" xfId="0" applyFont="1" applyBorder="1" applyAlignment="1" applyProtection="1">
      <alignment horizontal="center" vertical="center"/>
      <protection locked="0"/>
    </xf>
    <xf numFmtId="0" fontId="37" fillId="0" borderId="17"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protection locked="0"/>
    </xf>
    <xf numFmtId="0" fontId="37" fillId="0" borderId="37" xfId="0" applyFont="1" applyBorder="1" applyAlignment="1" applyProtection="1">
      <alignment horizontal="center" vertical="center"/>
      <protection locked="0"/>
    </xf>
    <xf numFmtId="0" fontId="37" fillId="0" borderId="13" xfId="0" applyFont="1" applyBorder="1" applyAlignment="1" applyProtection="1">
      <alignment horizontal="center" vertical="center"/>
      <protection locked="0"/>
    </xf>
    <xf numFmtId="0" fontId="37" fillId="0" borderId="15" xfId="0" applyFont="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25" fillId="0" borderId="18" xfId="0" applyFont="1" applyBorder="1" applyAlignment="1" applyProtection="1">
      <alignment horizontal="center" vertical="center"/>
      <protection locked="0"/>
    </xf>
    <xf numFmtId="0" fontId="25" fillId="0" borderId="17" xfId="0" applyFont="1" applyBorder="1" applyAlignment="1" applyProtection="1">
      <alignment horizontal="center" vertical="center"/>
      <protection locked="0"/>
    </xf>
    <xf numFmtId="0" fontId="5" fillId="0" borderId="13" xfId="0" quotePrefix="1" applyFont="1" applyBorder="1" applyAlignment="1" applyProtection="1">
      <alignment horizontal="center" vertical="center"/>
      <protection locked="0"/>
    </xf>
    <xf numFmtId="0" fontId="16" fillId="0" borderId="13" xfId="0" applyFont="1" applyBorder="1" applyAlignment="1">
      <alignment horizontal="center" textRotation="90" wrapText="1"/>
    </xf>
    <xf numFmtId="0" fontId="5" fillId="0" borderId="14" xfId="0" applyFont="1" applyBorder="1" applyAlignment="1" applyProtection="1">
      <alignment horizontal="left" vertical="center" wrapText="1" indent="3"/>
      <protection locked="0"/>
    </xf>
    <xf numFmtId="0" fontId="79" fillId="0" borderId="14" xfId="0" applyFont="1" applyBorder="1" applyAlignment="1" applyProtection="1">
      <alignment horizontal="left" vertical="center" wrapText="1" indent="2"/>
      <protection locked="0"/>
    </xf>
    <xf numFmtId="0" fontId="79" fillId="0" borderId="13" xfId="0" applyFont="1" applyBorder="1" applyAlignment="1" applyProtection="1">
      <alignment horizontal="left" vertical="center" wrapText="1" indent="2"/>
      <protection locked="0"/>
    </xf>
    <xf numFmtId="0" fontId="5" fillId="0" borderId="13" xfId="0" applyFont="1" applyBorder="1" applyAlignment="1" applyProtection="1">
      <alignment horizontal="left" vertical="center" wrapText="1" indent="4"/>
      <protection locked="0"/>
    </xf>
    <xf numFmtId="0" fontId="74" fillId="0" borderId="20"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42" fillId="0" borderId="0" xfId="0" applyFont="1" applyAlignment="1">
      <alignment horizontal="center" vertical="top" wrapText="1"/>
    </xf>
    <xf numFmtId="0" fontId="50" fillId="0" borderId="0" xfId="0" applyFont="1" applyAlignment="1">
      <alignment horizontal="left" vertical="top" wrapText="1"/>
    </xf>
    <xf numFmtId="0" fontId="15" fillId="3" borderId="0" xfId="0" applyFont="1" applyFill="1" applyAlignment="1">
      <alignment horizontal="left" vertical="center"/>
    </xf>
    <xf numFmtId="0" fontId="4" fillId="0" borderId="0" xfId="0" applyFont="1" applyAlignment="1">
      <alignment horizontal="left" vertical="top" wrapText="1" indent="2"/>
    </xf>
    <xf numFmtId="49" fontId="50" fillId="0" borderId="0" xfId="0" applyNumberFormat="1" applyFont="1" applyAlignment="1">
      <alignment horizontal="left" vertical="top" wrapText="1" indent="2"/>
    </xf>
    <xf numFmtId="0" fontId="3" fillId="0" borderId="0" xfId="0" applyFont="1" applyAlignment="1">
      <alignment horizontal="left" vertical="top" wrapText="1" indent="2"/>
    </xf>
    <xf numFmtId="0" fontId="15" fillId="3" borderId="13" xfId="0" applyFont="1" applyFill="1" applyBorder="1" applyAlignment="1">
      <alignment horizontal="left" vertical="top" wrapText="1"/>
    </xf>
    <xf numFmtId="0" fontId="7" fillId="3" borderId="13" xfId="0" applyFont="1" applyFill="1" applyBorder="1" applyAlignment="1">
      <alignment horizontal="left" vertical="top" wrapText="1"/>
    </xf>
    <xf numFmtId="0" fontId="7" fillId="3" borderId="20" xfId="0" applyFont="1" applyFill="1" applyBorder="1" applyAlignment="1">
      <alignment horizontal="left" vertical="top" wrapText="1"/>
    </xf>
    <xf numFmtId="0" fontId="14" fillId="3" borderId="14" xfId="0" applyFont="1" applyFill="1" applyBorder="1" applyAlignment="1">
      <alignment horizontal="left" vertical="top" wrapText="1" indent="1"/>
    </xf>
    <xf numFmtId="0" fontId="12" fillId="3" borderId="13" xfId="0" applyFont="1" applyFill="1" applyBorder="1" applyAlignment="1">
      <alignment horizontal="left" vertical="top" wrapText="1"/>
    </xf>
    <xf numFmtId="0" fontId="8" fillId="3" borderId="13" xfId="0" applyFont="1" applyFill="1" applyBorder="1" applyAlignment="1">
      <alignment horizontal="center" vertical="center" wrapText="1"/>
    </xf>
    <xf numFmtId="0" fontId="23" fillId="3" borderId="13" xfId="0" applyFont="1" applyFill="1" applyBorder="1" applyAlignment="1" applyProtection="1">
      <alignment horizontal="center" vertical="center" wrapText="1"/>
      <protection locked="0"/>
    </xf>
    <xf numFmtId="0" fontId="12" fillId="3" borderId="14" xfId="0" applyFont="1" applyFill="1" applyBorder="1" applyAlignment="1">
      <alignment horizontal="center" vertical="top" wrapText="1"/>
    </xf>
    <xf numFmtId="0" fontId="15" fillId="3" borderId="15" xfId="0" applyFont="1" applyFill="1" applyBorder="1" applyAlignment="1">
      <alignment horizontal="left" vertical="top" wrapText="1"/>
    </xf>
    <xf numFmtId="0" fontId="12" fillId="3" borderId="14" xfId="0" applyFont="1" applyFill="1" applyBorder="1" applyAlignment="1">
      <alignment horizontal="left" vertical="top" wrapText="1"/>
    </xf>
    <xf numFmtId="0" fontId="10" fillId="0" borderId="0" xfId="0" applyFont="1" applyAlignment="1">
      <alignment horizontal="left" vertical="top" indent="1"/>
    </xf>
    <xf numFmtId="0" fontId="8" fillId="3" borderId="13" xfId="0" applyFont="1" applyFill="1" applyBorder="1" applyAlignment="1" applyProtection="1">
      <alignment horizontal="center" vertical="center" wrapText="1"/>
      <protection locked="0"/>
    </xf>
    <xf numFmtId="0" fontId="23" fillId="3" borderId="13" xfId="0" applyFont="1" applyFill="1" applyBorder="1" applyAlignment="1">
      <alignment horizontal="center" vertical="center" wrapText="1"/>
    </xf>
  </cellXfs>
  <cellStyles count="4">
    <cellStyle name="Hyperlink 2" xfId="1" xr:uid="{9FC71FAB-CB84-48BD-830B-7F2C3F1DD04A}"/>
    <cellStyle name="Link 2" xfId="3" xr:uid="{EE189430-F7EF-4A0C-9A40-0F41A15F03AF}"/>
    <cellStyle name="Normal" xfId="0" builtinId="0"/>
    <cellStyle name="Normal 2" xfId="2" xr:uid="{C2ED1C67-5999-4940-BDB8-19614C6BC1C5}"/>
  </cellStyles>
  <dxfs count="287">
    <dxf>
      <fill>
        <patternFill>
          <bgColor theme="6" tint="0.59996337778862885"/>
        </patternFill>
      </fill>
    </dxf>
    <dxf>
      <fill>
        <patternFill>
          <bgColor theme="0" tint="-0.24994659260841701"/>
        </patternFill>
      </fill>
    </dxf>
    <dxf>
      <fill>
        <patternFill>
          <bgColor theme="3" tint="0.79998168889431442"/>
        </patternFill>
      </fill>
    </dxf>
    <dxf>
      <fill>
        <patternFill>
          <bgColor theme="7" tint="0.59996337778862885"/>
        </patternFill>
      </fill>
    </dxf>
    <dxf>
      <fill>
        <patternFill>
          <bgColor theme="2" tint="-0.499984740745262"/>
        </patternFill>
      </fill>
    </dxf>
    <dxf>
      <fill>
        <patternFill>
          <bgColor theme="9" tint="0.59996337778862885"/>
        </patternFill>
      </fill>
    </dxf>
    <dxf>
      <fill>
        <patternFill>
          <bgColor theme="5" tint="0.39994506668294322"/>
        </patternFill>
      </fill>
    </dxf>
    <dxf>
      <fill>
        <patternFill>
          <bgColor rgb="FFFFC000"/>
        </patternFill>
      </fill>
    </dxf>
    <dxf>
      <fill>
        <patternFill>
          <bgColor rgb="FFAFC197"/>
        </patternFill>
      </fill>
    </dxf>
    <dxf>
      <fill>
        <patternFill>
          <bgColor rgb="FFECCB74"/>
        </patternFill>
      </fill>
    </dxf>
    <dxf>
      <fill>
        <patternFill>
          <bgColor rgb="FFC8C9CB"/>
        </patternFill>
      </fill>
    </dxf>
    <dxf>
      <fill>
        <patternFill>
          <bgColor rgb="FF547685"/>
        </patternFill>
      </fill>
    </dxf>
    <dxf>
      <fill>
        <patternFill>
          <bgColor rgb="FFDE7852"/>
        </patternFill>
      </fill>
    </dxf>
    <dxf>
      <fill>
        <patternFill>
          <bgColor rgb="FFBCADCF"/>
        </patternFill>
      </fill>
    </dxf>
    <dxf>
      <fill>
        <patternFill>
          <bgColor rgb="FFADC6C8"/>
        </patternFill>
      </fill>
    </dxf>
    <dxf>
      <fill>
        <patternFill>
          <bgColor rgb="FFADC6C8"/>
        </patternFill>
      </fill>
    </dxf>
    <dxf>
      <fill>
        <patternFill>
          <bgColor rgb="FFBCADCF"/>
        </patternFill>
      </fill>
    </dxf>
    <dxf>
      <fill>
        <patternFill>
          <bgColor rgb="FFECCB74"/>
        </patternFill>
      </fill>
    </dxf>
    <dxf>
      <fill>
        <patternFill>
          <bgColor rgb="FFDE7852"/>
        </patternFill>
      </fill>
    </dxf>
    <dxf>
      <fill>
        <patternFill>
          <bgColor rgb="FF547685"/>
        </patternFill>
      </fill>
    </dxf>
    <dxf>
      <fill>
        <patternFill>
          <bgColor rgb="FFC8C9CB"/>
        </patternFill>
      </fill>
    </dxf>
    <dxf>
      <fill>
        <patternFill>
          <bgColor rgb="FFAFC197"/>
        </patternFill>
      </fill>
    </dxf>
    <dxf>
      <font>
        <color theme="5"/>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ill>
        <patternFill>
          <bgColor rgb="FFAFC197"/>
        </patternFill>
      </fill>
    </dxf>
    <dxf>
      <fill>
        <patternFill>
          <bgColor rgb="FFECCB74"/>
        </patternFill>
      </fill>
    </dxf>
    <dxf>
      <fill>
        <patternFill>
          <bgColor rgb="FFC8C9CB"/>
        </patternFill>
      </fill>
    </dxf>
    <dxf>
      <fill>
        <patternFill>
          <bgColor rgb="FF547685"/>
        </patternFill>
      </fill>
    </dxf>
    <dxf>
      <fill>
        <patternFill>
          <bgColor rgb="FFDE7852"/>
        </patternFill>
      </fill>
    </dxf>
    <dxf>
      <fill>
        <patternFill>
          <bgColor rgb="FFBCADCF"/>
        </patternFill>
      </fill>
    </dxf>
    <dxf>
      <fill>
        <patternFill>
          <bgColor rgb="FFADC6C8"/>
        </patternFill>
      </fill>
    </dxf>
    <dxf>
      <fill>
        <patternFill>
          <bgColor rgb="FFADC6C8"/>
        </patternFill>
      </fill>
    </dxf>
    <dxf>
      <fill>
        <patternFill>
          <bgColor rgb="FFBCADCF"/>
        </patternFill>
      </fill>
    </dxf>
    <dxf>
      <fill>
        <patternFill>
          <bgColor rgb="FFECCB74"/>
        </patternFill>
      </fill>
    </dxf>
    <dxf>
      <fill>
        <patternFill>
          <bgColor rgb="FFDE7852"/>
        </patternFill>
      </fill>
    </dxf>
    <dxf>
      <fill>
        <patternFill>
          <bgColor rgb="FF547685"/>
        </patternFill>
      </fill>
    </dxf>
    <dxf>
      <fill>
        <patternFill>
          <bgColor rgb="FFC8C9CB"/>
        </patternFill>
      </fill>
    </dxf>
    <dxf>
      <fill>
        <patternFill>
          <bgColor rgb="FFAFC197"/>
        </patternFill>
      </fill>
    </dxf>
    <dxf>
      <font>
        <color theme="5"/>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solid">
          <fgColor indexed="64"/>
          <bgColor rgb="FF547685"/>
        </patternFill>
      </fill>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general"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outline="0">
        <left/>
        <right style="thin">
          <color theme="0" tint="-0.14999847407452621"/>
        </right>
        <top style="thin">
          <color theme="0" tint="-0.14999847407452621"/>
        </top>
        <bottom style="thin">
          <color theme="0" tint="-0.14999847407452621"/>
        </bottom>
      </border>
    </dxf>
    <dxf>
      <font>
        <b/>
        <i val="0"/>
        <strike val="0"/>
        <condense val="0"/>
        <extend val="0"/>
        <outline val="0"/>
        <shadow val="0"/>
        <u val="none"/>
        <vertAlign val="baseline"/>
        <sz val="9"/>
        <color rgb="FF3E5665"/>
        <name val="Arial"/>
        <family val="2"/>
        <scheme val="none"/>
      </font>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auto="1"/>
        <name val="Arial"/>
        <family val="2"/>
        <scheme val="none"/>
      </font>
      <numFmt numFmtId="0" formatCode="General"/>
      <alignment horizontal="center" vertical="center" textRotation="0" wrapText="0" indent="0" justifyLastLine="0" shrinkToFit="0" readingOrder="0"/>
      <border diagonalUp="0" diagonalDown="0" outline="0">
        <left style="thin">
          <color theme="0" tint="-0.14999847407452621"/>
        </left>
        <right/>
        <top style="thin">
          <color theme="0" tint="-0.14999847407452621"/>
        </top>
        <bottom style="thin">
          <color theme="0" tint="-0.14999847407452621"/>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alignment horizontal="left" vertical="center" textRotation="0" wrapText="1" relativeIndent="1"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8"/>
        <color theme="1"/>
        <name val="Arial"/>
        <family val="2"/>
        <scheme val="none"/>
      </font>
      <numFmt numFmtId="0" formatCode="General"/>
      <alignment horizontal="left"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border>
      <protection locked="0" hidden="0"/>
    </dxf>
    <dxf>
      <font>
        <b val="0"/>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border>
      <protection locked="0" hidden="0"/>
    </dxf>
    <dxf>
      <border outline="0">
        <top style="thin">
          <color theme="0" tint="-4.9989318521683403E-2"/>
        </top>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border outline="0">
        <bottom style="thin">
          <color theme="0" tint="-4.9989318521683403E-2"/>
        </bottom>
      </border>
    </dxf>
    <dxf>
      <font>
        <b/>
        <i val="0"/>
        <strike val="0"/>
        <condense val="0"/>
        <extend val="0"/>
        <outline val="0"/>
        <shadow val="0"/>
        <u val="none"/>
        <vertAlign val="baseline"/>
        <sz val="10"/>
        <color rgb="FF3E5665"/>
        <name val="Arial"/>
        <family val="2"/>
        <scheme val="none"/>
      </font>
      <fill>
        <patternFill patternType="solid">
          <fgColor indexed="64"/>
          <bgColor rgb="FFCCD3D7"/>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general"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i val="0"/>
        <strike val="0"/>
        <condense val="0"/>
        <extend val="0"/>
        <outline val="0"/>
        <shadow val="0"/>
        <u val="none"/>
        <vertAlign val="baseline"/>
        <sz val="9"/>
        <color rgb="FF3E5665"/>
        <name val="Arial"/>
        <family val="2"/>
        <scheme val="none"/>
      </font>
      <numFmt numFmtId="0" formatCode="General"/>
      <alignment horizontal="center" vertical="center" textRotation="0" wrapText="0" indent="0" justifyLastLine="0" shrinkToFit="0" readingOrder="0"/>
      <border diagonalUp="0" diagonalDown="0" outline="0">
        <left/>
        <right style="thin">
          <color theme="0" tint="-0.14999847407452621"/>
        </right>
        <top style="thin">
          <color theme="0" tint="-0.14999847407452621"/>
        </top>
        <bottom style="thin">
          <color theme="0" tint="-0.14999847407452621"/>
        </bottom>
      </border>
    </dxf>
    <dxf>
      <font>
        <b/>
        <i val="0"/>
        <strike val="0"/>
        <condense val="0"/>
        <extend val="0"/>
        <outline val="0"/>
        <shadow val="0"/>
        <u val="none"/>
        <vertAlign val="baseline"/>
        <sz val="9"/>
        <color rgb="FF3E5665"/>
        <name val="Arial"/>
        <family val="2"/>
        <scheme val="none"/>
      </font>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auto="1"/>
        <name val="Arial"/>
        <family val="2"/>
        <scheme val="none"/>
      </font>
      <numFmt numFmtId="0" formatCode="General"/>
      <alignment horizontal="center" vertical="center" textRotation="0" wrapText="0" indent="0" justifyLastLine="0" shrinkToFit="0" readingOrder="0"/>
      <border diagonalUp="0" diagonalDown="0" outline="0">
        <left style="thin">
          <color theme="0" tint="-0.14999847407452621"/>
        </left>
        <right/>
        <top style="thin">
          <color theme="0" tint="-0.14999847407452621"/>
        </top>
        <bottom style="thin">
          <color theme="0" tint="-0.14999847407452621"/>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alignment horizontal="left" vertical="center" textRotation="0" wrapText="1" relativeIndent="1"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locked="0" hidden="0"/>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locked="0" hidden="0"/>
    </dxf>
    <dxf>
      <font>
        <b/>
        <i val="0"/>
        <strike val="0"/>
        <condense val="0"/>
        <extend val="0"/>
        <outline val="0"/>
        <shadow val="0"/>
        <u val="none"/>
        <vertAlign val="baseline"/>
        <sz val="8"/>
        <color theme="1"/>
        <name val="Arial"/>
        <family val="2"/>
        <scheme val="none"/>
      </font>
      <numFmt numFmtId="0" formatCode="General"/>
      <alignment horizontal="left"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border>
      <protection locked="0" hidden="0"/>
    </dxf>
    <dxf>
      <font>
        <b val="0"/>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border>
      <protection locked="0" hidden="0"/>
    </dxf>
    <dxf>
      <border outline="0">
        <top style="thin">
          <color theme="0" tint="-4.9989318521683403E-2"/>
        </top>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border outline="0">
        <bottom style="thin">
          <color theme="0" tint="-4.9989318521683403E-2"/>
        </bottom>
      </border>
    </dxf>
    <dxf>
      <font>
        <b/>
        <i val="0"/>
        <strike val="0"/>
        <condense val="0"/>
        <extend val="0"/>
        <outline val="0"/>
        <shadow val="0"/>
        <u val="none"/>
        <vertAlign val="baseline"/>
        <sz val="10"/>
        <color rgb="FF3E5665"/>
        <name val="Arial"/>
        <family val="2"/>
        <scheme val="none"/>
      </font>
      <fill>
        <patternFill patternType="solid">
          <fgColor indexed="64"/>
          <bgColor rgb="FFCCD3D7"/>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bottom/>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s>
  <tableStyles count="1" defaultTableStyle="TableStyleMedium2" defaultPivotStyle="PivotStyleLight16">
    <tableStyle name="Leverancespecfikation" pivot="0" count="1" xr9:uid="{70C70BAA-28E1-4380-8F5C-C1822FFEB0E9}">
      <tableStyleElement type="wholeTable" dxfId="286"/>
    </tableStyle>
  </tableStyles>
  <colors>
    <mruColors>
      <color rgb="FF547584"/>
      <color rgb="FF3E5665"/>
      <color rgb="FF547685"/>
      <color rgb="FFC8C9CB"/>
      <color rgb="FFAFC197"/>
      <color rgb="FFADC6C8"/>
      <color rgb="FFBCADCF"/>
      <color rgb="FFECCB74"/>
      <color rgb="FFDE785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2448197</xdr:colOff>
      <xdr:row>32</xdr:row>
      <xdr:rowOff>133442</xdr:rowOff>
    </xdr:from>
    <xdr:to>
      <xdr:col>1</xdr:col>
      <xdr:colOff>3279935</xdr:colOff>
      <xdr:row>35</xdr:row>
      <xdr:rowOff>64512</xdr:rowOff>
    </xdr:to>
    <xdr:pic>
      <xdr:nvPicPr>
        <xdr:cNvPr id="2" name="Billede 1" descr="DiKon – Digital konvergens">
          <a:extLst>
            <a:ext uri="{FF2B5EF4-FFF2-40B4-BE49-F238E27FC236}">
              <a16:creationId xmlns:a16="http://schemas.microsoft.com/office/drawing/2014/main" id="{9E93ACF8-1A53-652A-8ABF-861A0539A5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9157" y="5947502"/>
          <a:ext cx="831738" cy="411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4164539</xdr:colOff>
      <xdr:row>32</xdr:row>
      <xdr:rowOff>139114</xdr:rowOff>
    </xdr:from>
    <xdr:to>
      <xdr:col>1</xdr:col>
      <xdr:colOff>5561110</xdr:colOff>
      <xdr:row>35</xdr:row>
      <xdr:rowOff>55580</xdr:rowOff>
    </xdr:to>
    <xdr:pic>
      <xdr:nvPicPr>
        <xdr:cNvPr id="5" name="Billede 4">
          <a:extLst>
            <a:ext uri="{FF2B5EF4-FFF2-40B4-BE49-F238E27FC236}">
              <a16:creationId xmlns:a16="http://schemas.microsoft.com/office/drawing/2014/main" id="{42820F4A-2147-4C2E-A662-F352E6167373}"/>
            </a:ext>
          </a:extLst>
        </xdr:cNvPr>
        <xdr:cNvPicPr>
          <a:picLocks noChangeAspect="1"/>
        </xdr:cNvPicPr>
      </xdr:nvPicPr>
      <xdr:blipFill rotWithShape="1">
        <a:blip xmlns:r="http://schemas.openxmlformats.org/officeDocument/2006/relationships" r:embed="rId2"/>
        <a:srcRect l="6064" t="13687" r="6064" b="13687"/>
        <a:stretch/>
      </xdr:blipFill>
      <xdr:spPr>
        <a:xfrm>
          <a:off x="4225499" y="5953174"/>
          <a:ext cx="1396571" cy="396526"/>
        </a:xfrm>
        <a:prstGeom prst="rect">
          <a:avLst/>
        </a:prstGeom>
      </xdr:spPr>
    </xdr:pic>
    <xdr:clientData/>
  </xdr:twoCellAnchor>
  <xdr:twoCellAnchor editAs="oneCell">
    <xdr:from>
      <xdr:col>1</xdr:col>
      <xdr:colOff>421171</xdr:colOff>
      <xdr:row>32</xdr:row>
      <xdr:rowOff>148505</xdr:rowOff>
    </xdr:from>
    <xdr:to>
      <xdr:col>1</xdr:col>
      <xdr:colOff>1563508</xdr:colOff>
      <xdr:row>35</xdr:row>
      <xdr:rowOff>34625</xdr:rowOff>
    </xdr:to>
    <xdr:pic>
      <xdr:nvPicPr>
        <xdr:cNvPr id="6" name="Billede 5">
          <a:extLst>
            <a:ext uri="{FF2B5EF4-FFF2-40B4-BE49-F238E27FC236}">
              <a16:creationId xmlns:a16="http://schemas.microsoft.com/office/drawing/2014/main" id="{B77CC8A8-1649-DFF6-7DC6-AD0E74B3CAAA}"/>
            </a:ext>
          </a:extLst>
        </xdr:cNvPr>
        <xdr:cNvPicPr>
          <a:picLocks noChangeAspect="1"/>
        </xdr:cNvPicPr>
      </xdr:nvPicPr>
      <xdr:blipFill>
        <a:blip xmlns:r="http://schemas.openxmlformats.org/officeDocument/2006/relationships" r:embed="rId3"/>
        <a:stretch>
          <a:fillRect/>
        </a:stretch>
      </xdr:blipFill>
      <xdr:spPr>
        <a:xfrm>
          <a:off x="482131" y="5962565"/>
          <a:ext cx="1142337" cy="366180"/>
        </a:xfrm>
        <a:prstGeom prst="rect">
          <a:avLst/>
        </a:prstGeom>
      </xdr:spPr>
    </xdr:pic>
    <xdr:clientData/>
  </xdr:twoCellAnchor>
  <xdr:twoCellAnchor>
    <xdr:from>
      <xdr:col>1</xdr:col>
      <xdr:colOff>3847935</xdr:colOff>
      <xdr:row>32</xdr:row>
      <xdr:rowOff>95250</xdr:rowOff>
    </xdr:from>
    <xdr:to>
      <xdr:col>1</xdr:col>
      <xdr:colOff>3847935</xdr:colOff>
      <xdr:row>35</xdr:row>
      <xdr:rowOff>53340</xdr:rowOff>
    </xdr:to>
    <xdr:cxnSp macro="">
      <xdr:nvCxnSpPr>
        <xdr:cNvPr id="10" name="Lige forbindelse 9">
          <a:extLst>
            <a:ext uri="{FF2B5EF4-FFF2-40B4-BE49-F238E27FC236}">
              <a16:creationId xmlns:a16="http://schemas.microsoft.com/office/drawing/2014/main" id="{F09666A8-F5D2-C23A-2BC3-EEACA970F0BD}"/>
            </a:ext>
          </a:extLst>
        </xdr:cNvPr>
        <xdr:cNvCxnSpPr/>
      </xdr:nvCxnSpPr>
      <xdr:spPr>
        <a:xfrm>
          <a:off x="3905913" y="6298924"/>
          <a:ext cx="0" cy="4550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1876674</xdr:colOff>
      <xdr:row>32</xdr:row>
      <xdr:rowOff>95250</xdr:rowOff>
    </xdr:from>
    <xdr:to>
      <xdr:col>1</xdr:col>
      <xdr:colOff>1876674</xdr:colOff>
      <xdr:row>35</xdr:row>
      <xdr:rowOff>53340</xdr:rowOff>
    </xdr:to>
    <xdr:cxnSp macro="">
      <xdr:nvCxnSpPr>
        <xdr:cNvPr id="12" name="Lige forbindelse 11">
          <a:extLst>
            <a:ext uri="{FF2B5EF4-FFF2-40B4-BE49-F238E27FC236}">
              <a16:creationId xmlns:a16="http://schemas.microsoft.com/office/drawing/2014/main" id="{35BC3B3D-4EEC-7FA8-08CE-3F2170F70C47}"/>
            </a:ext>
          </a:extLst>
        </xdr:cNvPr>
        <xdr:cNvCxnSpPr/>
      </xdr:nvCxnSpPr>
      <xdr:spPr>
        <a:xfrm>
          <a:off x="1934652" y="6298924"/>
          <a:ext cx="0" cy="4550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10</xdr:row>
      <xdr:rowOff>57151</xdr:rowOff>
    </xdr:from>
    <xdr:to>
      <xdr:col>2</xdr:col>
      <xdr:colOff>1819276</xdr:colOff>
      <xdr:row>10</xdr:row>
      <xdr:rowOff>2000251</xdr:rowOff>
    </xdr:to>
    <xdr:pic>
      <xdr:nvPicPr>
        <xdr:cNvPr id="22" name="Billede 21">
          <a:extLst>
            <a:ext uri="{FF2B5EF4-FFF2-40B4-BE49-F238E27FC236}">
              <a16:creationId xmlns:a16="http://schemas.microsoft.com/office/drawing/2014/main" id="{CFC88901-47DD-73D3-FCE9-07DBD1D6F417}"/>
            </a:ext>
          </a:extLst>
        </xdr:cNvPr>
        <xdr:cNvPicPr>
          <a:picLocks noChangeAspect="1"/>
        </xdr:cNvPicPr>
      </xdr:nvPicPr>
      <xdr:blipFill rotWithShape="1">
        <a:blip xmlns:r="http://schemas.openxmlformats.org/officeDocument/2006/relationships" r:embed="rId1"/>
        <a:srcRect l="8582" r="60416" b="39816"/>
        <a:stretch/>
      </xdr:blipFill>
      <xdr:spPr>
        <a:xfrm>
          <a:off x="3238500" y="12458701"/>
          <a:ext cx="1685926" cy="19431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95250</xdr:colOff>
      <xdr:row>19</xdr:row>
      <xdr:rowOff>66675</xdr:rowOff>
    </xdr:from>
    <xdr:to>
      <xdr:col>2</xdr:col>
      <xdr:colOff>2131178</xdr:colOff>
      <xdr:row>19</xdr:row>
      <xdr:rowOff>2091666</xdr:rowOff>
    </xdr:to>
    <xdr:pic>
      <xdr:nvPicPr>
        <xdr:cNvPr id="11" name="Billede 10">
          <a:extLst>
            <a:ext uri="{FF2B5EF4-FFF2-40B4-BE49-F238E27FC236}">
              <a16:creationId xmlns:a16="http://schemas.microsoft.com/office/drawing/2014/main" id="{CD45E89F-FA2B-460C-AE49-A6027E8B4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200400" y="32537400"/>
          <a:ext cx="2035928" cy="20078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111656</xdr:colOff>
      <xdr:row>7</xdr:row>
      <xdr:rowOff>45393</xdr:rowOff>
    </xdr:from>
    <xdr:to>
      <xdr:col>2</xdr:col>
      <xdr:colOff>380857</xdr:colOff>
      <xdr:row>7</xdr:row>
      <xdr:rowOff>1214864</xdr:rowOff>
    </xdr:to>
    <xdr:pic>
      <xdr:nvPicPr>
        <xdr:cNvPr id="6" name="Billede 5">
          <a:extLst>
            <a:ext uri="{FF2B5EF4-FFF2-40B4-BE49-F238E27FC236}">
              <a16:creationId xmlns:a16="http://schemas.microsoft.com/office/drawing/2014/main" id="{FE7785E1-C3F3-FE52-2900-4EAFAF90C11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798" t="38224" r="15111"/>
        <a:stretch/>
      </xdr:blipFill>
      <xdr:spPr>
        <a:xfrm>
          <a:off x="3222718" y="7749476"/>
          <a:ext cx="269201" cy="115804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95575</xdr:colOff>
      <xdr:row>11</xdr:row>
      <xdr:rowOff>47569</xdr:rowOff>
    </xdr:from>
    <xdr:to>
      <xdr:col>2</xdr:col>
      <xdr:colOff>2510790</xdr:colOff>
      <xdr:row>11</xdr:row>
      <xdr:rowOff>2022786</xdr:rowOff>
    </xdr:to>
    <xdr:pic>
      <xdr:nvPicPr>
        <xdr:cNvPr id="88" name="Billede 7">
          <a:extLst>
            <a:ext uri="{FF2B5EF4-FFF2-40B4-BE49-F238E27FC236}">
              <a16:creationId xmlns:a16="http://schemas.microsoft.com/office/drawing/2014/main" id="{EE7A074A-6FB1-948A-90AC-9DA3101A681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200725" y="12915844"/>
          <a:ext cx="2399975" cy="198093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66261</xdr:colOff>
      <xdr:row>10</xdr:row>
      <xdr:rowOff>47625</xdr:rowOff>
    </xdr:from>
    <xdr:to>
      <xdr:col>2</xdr:col>
      <xdr:colOff>612913</xdr:colOff>
      <xdr:row>10</xdr:row>
      <xdr:rowOff>2058228</xdr:rowOff>
    </xdr:to>
    <xdr:sp macro="" textlink="">
      <xdr:nvSpPr>
        <xdr:cNvPr id="46" name="Rektangel 8">
          <a:extLst>
            <a:ext uri="{FF2B5EF4-FFF2-40B4-BE49-F238E27FC236}">
              <a16:creationId xmlns:a16="http://schemas.microsoft.com/office/drawing/2014/main" id="{86299274-8686-4651-15E0-648D8A4191A9}"/>
            </a:ext>
          </a:extLst>
        </xdr:cNvPr>
        <xdr:cNvSpPr/>
      </xdr:nvSpPr>
      <xdr:spPr>
        <a:xfrm>
          <a:off x="3171411" y="12449175"/>
          <a:ext cx="546652" cy="2010603"/>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111392</xdr:colOff>
      <xdr:row>12</xdr:row>
      <xdr:rowOff>33543</xdr:rowOff>
    </xdr:from>
    <xdr:to>
      <xdr:col>2</xdr:col>
      <xdr:colOff>1977789</xdr:colOff>
      <xdr:row>12</xdr:row>
      <xdr:rowOff>2320040</xdr:rowOff>
    </xdr:to>
    <xdr:pic>
      <xdr:nvPicPr>
        <xdr:cNvPr id="87" name="Billede 10">
          <a:extLst>
            <a:ext uri="{FF2B5EF4-FFF2-40B4-BE49-F238E27FC236}">
              <a16:creationId xmlns:a16="http://schemas.microsoft.com/office/drawing/2014/main" id="{966D983C-5ACA-43D9-AAF6-A498EA5BD6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3216542" y="14968743"/>
          <a:ext cx="1864492" cy="228649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118262</xdr:colOff>
      <xdr:row>15</xdr:row>
      <xdr:rowOff>7242</xdr:rowOff>
    </xdr:from>
    <xdr:to>
      <xdr:col>2</xdr:col>
      <xdr:colOff>1634227</xdr:colOff>
      <xdr:row>15</xdr:row>
      <xdr:rowOff>1792573</xdr:rowOff>
    </xdr:to>
    <xdr:pic>
      <xdr:nvPicPr>
        <xdr:cNvPr id="81" name="Billede 16">
          <a:extLst>
            <a:ext uri="{FF2B5EF4-FFF2-40B4-BE49-F238E27FC236}">
              <a16:creationId xmlns:a16="http://schemas.microsoft.com/office/drawing/2014/main" id="{FCEDA2C8-1003-D49B-691C-990088DDF0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441" t="-782" r="-1105" b="-10663"/>
        <a:stretch/>
      </xdr:blipFill>
      <xdr:spPr>
        <a:xfrm>
          <a:off x="3229324" y="26435504"/>
          <a:ext cx="1515965" cy="178533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126247</xdr:colOff>
      <xdr:row>18</xdr:row>
      <xdr:rowOff>70237</xdr:rowOff>
    </xdr:from>
    <xdr:to>
      <xdr:col>2</xdr:col>
      <xdr:colOff>2167890</xdr:colOff>
      <xdr:row>18</xdr:row>
      <xdr:rowOff>2091418</xdr:rowOff>
    </xdr:to>
    <xdr:pic>
      <xdr:nvPicPr>
        <xdr:cNvPr id="19" name="Billede 18">
          <a:extLst>
            <a:ext uri="{FF2B5EF4-FFF2-40B4-BE49-F238E27FC236}">
              <a16:creationId xmlns:a16="http://schemas.microsoft.com/office/drawing/2014/main" id="{2FB89165-9E0B-24A2-5313-66A63F8DB3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231397" y="30112087"/>
          <a:ext cx="2035928" cy="200784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73302</xdr:colOff>
      <xdr:row>18</xdr:row>
      <xdr:rowOff>415373</xdr:rowOff>
    </xdr:from>
    <xdr:to>
      <xdr:col>2</xdr:col>
      <xdr:colOff>636519</xdr:colOff>
      <xdr:row>18</xdr:row>
      <xdr:rowOff>2200275</xdr:rowOff>
    </xdr:to>
    <xdr:sp macro="" textlink="">
      <xdr:nvSpPr>
        <xdr:cNvPr id="42" name="Rektangel 20">
          <a:extLst>
            <a:ext uri="{FF2B5EF4-FFF2-40B4-BE49-F238E27FC236}">
              <a16:creationId xmlns:a16="http://schemas.microsoft.com/office/drawing/2014/main" id="{C2053BEE-E8A8-16EC-B311-3D6620771AD1}"/>
            </a:ext>
          </a:extLst>
        </xdr:cNvPr>
        <xdr:cNvSpPr/>
      </xdr:nvSpPr>
      <xdr:spPr>
        <a:xfrm>
          <a:off x="3178452" y="30457223"/>
          <a:ext cx="563217" cy="1784902"/>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1061003</xdr:colOff>
      <xdr:row>18</xdr:row>
      <xdr:rowOff>424898</xdr:rowOff>
    </xdr:from>
    <xdr:to>
      <xdr:col>2</xdr:col>
      <xdr:colOff>1624220</xdr:colOff>
      <xdr:row>18</xdr:row>
      <xdr:rowOff>2219325</xdr:rowOff>
    </xdr:to>
    <xdr:sp macro="" textlink="">
      <xdr:nvSpPr>
        <xdr:cNvPr id="43" name="Rektangel 21">
          <a:extLst>
            <a:ext uri="{FF2B5EF4-FFF2-40B4-BE49-F238E27FC236}">
              <a16:creationId xmlns:a16="http://schemas.microsoft.com/office/drawing/2014/main" id="{A42C8A59-F994-6D72-E4DD-D5F8F0FD17C6}"/>
            </a:ext>
          </a:extLst>
        </xdr:cNvPr>
        <xdr:cNvSpPr/>
      </xdr:nvSpPr>
      <xdr:spPr>
        <a:xfrm>
          <a:off x="4166153" y="30466748"/>
          <a:ext cx="563217" cy="179442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547482</xdr:colOff>
      <xdr:row>19</xdr:row>
      <xdr:rowOff>434009</xdr:rowOff>
    </xdr:from>
    <xdr:to>
      <xdr:col>2</xdr:col>
      <xdr:colOff>1095375</xdr:colOff>
      <xdr:row>19</xdr:row>
      <xdr:rowOff>2200274</xdr:rowOff>
    </xdr:to>
    <xdr:sp macro="" textlink="">
      <xdr:nvSpPr>
        <xdr:cNvPr id="44" name="Rektangel 23">
          <a:extLst>
            <a:ext uri="{FF2B5EF4-FFF2-40B4-BE49-F238E27FC236}">
              <a16:creationId xmlns:a16="http://schemas.microsoft.com/office/drawing/2014/main" id="{B2F3442E-5253-B41D-09D1-CCB4E889273D}"/>
            </a:ext>
          </a:extLst>
        </xdr:cNvPr>
        <xdr:cNvSpPr/>
      </xdr:nvSpPr>
      <xdr:spPr>
        <a:xfrm>
          <a:off x="3652632" y="32904734"/>
          <a:ext cx="547893" cy="1766265"/>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1592333</xdr:colOff>
      <xdr:row>19</xdr:row>
      <xdr:rowOff>414960</xdr:rowOff>
    </xdr:from>
    <xdr:to>
      <xdr:col>2</xdr:col>
      <xdr:colOff>2085975</xdr:colOff>
      <xdr:row>19</xdr:row>
      <xdr:rowOff>2228850</xdr:rowOff>
    </xdr:to>
    <xdr:sp macro="" textlink="">
      <xdr:nvSpPr>
        <xdr:cNvPr id="45" name="Rektangel 24">
          <a:extLst>
            <a:ext uri="{FF2B5EF4-FFF2-40B4-BE49-F238E27FC236}">
              <a16:creationId xmlns:a16="http://schemas.microsoft.com/office/drawing/2014/main" id="{11892F81-FA77-21B1-9021-775CA859B2C9}"/>
            </a:ext>
          </a:extLst>
        </xdr:cNvPr>
        <xdr:cNvSpPr/>
      </xdr:nvSpPr>
      <xdr:spPr>
        <a:xfrm>
          <a:off x="4697483" y="32885685"/>
          <a:ext cx="493642" cy="1813890"/>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140771</xdr:colOff>
      <xdr:row>16</xdr:row>
      <xdr:rowOff>583055</xdr:rowOff>
    </xdr:from>
    <xdr:to>
      <xdr:col>2</xdr:col>
      <xdr:colOff>3427736</xdr:colOff>
      <xdr:row>16</xdr:row>
      <xdr:rowOff>2023110</xdr:rowOff>
    </xdr:to>
    <xdr:pic>
      <xdr:nvPicPr>
        <xdr:cNvPr id="34" name="Billede 4">
          <a:extLst>
            <a:ext uri="{FF2B5EF4-FFF2-40B4-BE49-F238E27FC236}">
              <a16:creationId xmlns:a16="http://schemas.microsoft.com/office/drawing/2014/main" id="{999BACE4-7294-266E-470A-52E0B1EBA12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3245921" y="26224355"/>
          <a:ext cx="3286965" cy="144577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55909</xdr:colOff>
      <xdr:row>16</xdr:row>
      <xdr:rowOff>1058932</xdr:rowOff>
    </xdr:from>
    <xdr:to>
      <xdr:col>2</xdr:col>
      <xdr:colOff>3514725</xdr:colOff>
      <xdr:row>16</xdr:row>
      <xdr:rowOff>1428750</xdr:rowOff>
    </xdr:to>
    <xdr:sp macro="" textlink="">
      <xdr:nvSpPr>
        <xdr:cNvPr id="75" name="Rektangel 19">
          <a:extLst>
            <a:ext uri="{FF2B5EF4-FFF2-40B4-BE49-F238E27FC236}">
              <a16:creationId xmlns:a16="http://schemas.microsoft.com/office/drawing/2014/main" id="{04E6D706-9B89-4551-9095-3860BBC5ACC1}"/>
            </a:ext>
          </a:extLst>
        </xdr:cNvPr>
        <xdr:cNvSpPr/>
      </xdr:nvSpPr>
      <xdr:spPr>
        <a:xfrm>
          <a:off x="3161059" y="26700232"/>
          <a:ext cx="3458816" cy="369818"/>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233726</xdr:colOff>
      <xdr:row>13</xdr:row>
      <xdr:rowOff>2466975</xdr:rowOff>
    </xdr:from>
    <xdr:to>
      <xdr:col>2</xdr:col>
      <xdr:colOff>871582</xdr:colOff>
      <xdr:row>14</xdr:row>
      <xdr:rowOff>1939051</xdr:rowOff>
    </xdr:to>
    <xdr:pic>
      <xdr:nvPicPr>
        <xdr:cNvPr id="4" name="Billede 15">
          <a:extLst>
            <a:ext uri="{FF2B5EF4-FFF2-40B4-BE49-F238E27FC236}">
              <a16:creationId xmlns:a16="http://schemas.microsoft.com/office/drawing/2014/main" id="{A840CE76-C8A8-4F7C-AE16-1CFAD23DF2F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3338876" y="20002500"/>
          <a:ext cx="634046" cy="192000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28160</xdr:colOff>
      <xdr:row>11</xdr:row>
      <xdr:rowOff>1359175</xdr:rowOff>
    </xdr:from>
    <xdr:to>
      <xdr:col>2</xdr:col>
      <xdr:colOff>2638425</xdr:colOff>
      <xdr:row>11</xdr:row>
      <xdr:rowOff>2066925</xdr:rowOff>
    </xdr:to>
    <xdr:sp macro="" textlink="">
      <xdr:nvSpPr>
        <xdr:cNvPr id="8" name="Rektangel 8">
          <a:extLst>
            <a:ext uri="{FF2B5EF4-FFF2-40B4-BE49-F238E27FC236}">
              <a16:creationId xmlns:a16="http://schemas.microsoft.com/office/drawing/2014/main" id="{E88B236C-F491-44B9-9717-8A38286148D5}"/>
            </a:ext>
          </a:extLst>
        </xdr:cNvPr>
        <xdr:cNvSpPr/>
      </xdr:nvSpPr>
      <xdr:spPr>
        <a:xfrm>
          <a:off x="3133310" y="16637275"/>
          <a:ext cx="2610265" cy="707750"/>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238125</xdr:colOff>
      <xdr:row>13</xdr:row>
      <xdr:rowOff>409575</xdr:rowOff>
    </xdr:from>
    <xdr:to>
      <xdr:col>2</xdr:col>
      <xdr:colOff>877318</xdr:colOff>
      <xdr:row>13</xdr:row>
      <xdr:rowOff>2171700</xdr:rowOff>
    </xdr:to>
    <xdr:pic>
      <xdr:nvPicPr>
        <xdr:cNvPr id="9" name="Billede 8">
          <a:extLst>
            <a:ext uri="{FF2B5EF4-FFF2-40B4-BE49-F238E27FC236}">
              <a16:creationId xmlns:a16="http://schemas.microsoft.com/office/drawing/2014/main" id="{98748BC9-1921-7D8B-299F-198346501FEA}"/>
            </a:ext>
          </a:extLst>
        </xdr:cNvPr>
        <xdr:cNvPicPr>
          <a:picLocks noChangeAspect="1"/>
        </xdr:cNvPicPr>
      </xdr:nvPicPr>
      <xdr:blipFill rotWithShape="1">
        <a:blip xmlns:r="http://schemas.openxmlformats.org/officeDocument/2006/relationships" r:embed="rId9"/>
        <a:srcRect r="4097"/>
        <a:stretch/>
      </xdr:blipFill>
      <xdr:spPr>
        <a:xfrm>
          <a:off x="3343275" y="17945100"/>
          <a:ext cx="639193" cy="17621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142047</xdr:colOff>
      <xdr:row>17</xdr:row>
      <xdr:rowOff>40130</xdr:rowOff>
    </xdr:from>
    <xdr:to>
      <xdr:col>2</xdr:col>
      <xdr:colOff>4453255</xdr:colOff>
      <xdr:row>17</xdr:row>
      <xdr:rowOff>1485900</xdr:rowOff>
    </xdr:to>
    <xdr:pic>
      <xdr:nvPicPr>
        <xdr:cNvPr id="10" name="Billede 4">
          <a:extLst>
            <a:ext uri="{FF2B5EF4-FFF2-40B4-BE49-F238E27FC236}">
              <a16:creationId xmlns:a16="http://schemas.microsoft.com/office/drawing/2014/main" id="{0DD7F983-036A-477B-8A54-400A638FBC2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247197" y="28072205"/>
          <a:ext cx="4294063" cy="144577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973621</xdr:colOff>
      <xdr:row>17</xdr:row>
      <xdr:rowOff>448090</xdr:rowOff>
    </xdr:from>
    <xdr:to>
      <xdr:col>2</xdr:col>
      <xdr:colOff>3609975</xdr:colOff>
      <xdr:row>17</xdr:row>
      <xdr:rowOff>1590675</xdr:rowOff>
    </xdr:to>
    <xdr:sp macro="" textlink="">
      <xdr:nvSpPr>
        <xdr:cNvPr id="50" name="Rektangel 9">
          <a:extLst>
            <a:ext uri="{FF2B5EF4-FFF2-40B4-BE49-F238E27FC236}">
              <a16:creationId xmlns:a16="http://schemas.microsoft.com/office/drawing/2014/main" id="{A363D276-5BA2-4AE7-8A50-5BCFCA404CDE}"/>
            </a:ext>
          </a:extLst>
        </xdr:cNvPr>
        <xdr:cNvSpPr/>
      </xdr:nvSpPr>
      <xdr:spPr>
        <a:xfrm>
          <a:off x="4078771" y="28480165"/>
          <a:ext cx="2636354" cy="1142585"/>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1</xdr:col>
      <xdr:colOff>225943</xdr:colOff>
      <xdr:row>37</xdr:row>
      <xdr:rowOff>149582</xdr:rowOff>
    </xdr:from>
    <xdr:to>
      <xdr:col>2</xdr:col>
      <xdr:colOff>4047758</xdr:colOff>
      <xdr:row>37</xdr:row>
      <xdr:rowOff>4994727</xdr:rowOff>
    </xdr:to>
    <xdr:pic>
      <xdr:nvPicPr>
        <xdr:cNvPr id="13" name="Billede 12">
          <a:extLst>
            <a:ext uri="{FF2B5EF4-FFF2-40B4-BE49-F238E27FC236}">
              <a16:creationId xmlns:a16="http://schemas.microsoft.com/office/drawing/2014/main" id="{CDEC4DC5-092B-D2DA-3498-0FE1F04626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89005" y="54566892"/>
          <a:ext cx="6871720" cy="484514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178491</xdr:colOff>
      <xdr:row>34</xdr:row>
      <xdr:rowOff>30489</xdr:rowOff>
    </xdr:from>
    <xdr:to>
      <xdr:col>2</xdr:col>
      <xdr:colOff>2967129</xdr:colOff>
      <xdr:row>34</xdr:row>
      <xdr:rowOff>1367210</xdr:rowOff>
    </xdr:to>
    <xdr:pic>
      <xdr:nvPicPr>
        <xdr:cNvPr id="14" name="Billede 13">
          <a:extLst>
            <a:ext uri="{FF2B5EF4-FFF2-40B4-BE49-F238E27FC236}">
              <a16:creationId xmlns:a16="http://schemas.microsoft.com/office/drawing/2014/main" id="{62FD2EB7-F867-E0CD-2A9E-ED7AC9648195}"/>
            </a:ext>
          </a:extLst>
        </xdr:cNvPr>
        <xdr:cNvPicPr>
          <a:picLocks noChangeAspect="1"/>
        </xdr:cNvPicPr>
      </xdr:nvPicPr>
      <xdr:blipFill>
        <a:blip xmlns:r="http://schemas.openxmlformats.org/officeDocument/2006/relationships" r:embed="rId12"/>
        <a:stretch>
          <a:fillRect/>
        </a:stretch>
      </xdr:blipFill>
      <xdr:spPr>
        <a:xfrm>
          <a:off x="236469" y="42901272"/>
          <a:ext cx="5825208" cy="1319576"/>
        </a:xfrm>
        <a:prstGeom prst="rect">
          <a:avLst/>
        </a:prstGeom>
      </xdr:spPr>
    </xdr:pic>
    <xdr:clientData/>
  </xdr:twoCellAnchor>
  <xdr:twoCellAnchor>
    <xdr:from>
      <xdr:col>1</xdr:col>
      <xdr:colOff>112230</xdr:colOff>
      <xdr:row>34</xdr:row>
      <xdr:rowOff>2329</xdr:rowOff>
    </xdr:from>
    <xdr:to>
      <xdr:col>2</xdr:col>
      <xdr:colOff>3023152</xdr:colOff>
      <xdr:row>34</xdr:row>
      <xdr:rowOff>314739</xdr:rowOff>
    </xdr:to>
    <xdr:sp macro="" textlink="">
      <xdr:nvSpPr>
        <xdr:cNvPr id="15" name="Rektangel 24">
          <a:extLst>
            <a:ext uri="{FF2B5EF4-FFF2-40B4-BE49-F238E27FC236}">
              <a16:creationId xmlns:a16="http://schemas.microsoft.com/office/drawing/2014/main" id="{1691DA84-29ED-43DE-9D09-6C0F786EBD1A}"/>
            </a:ext>
          </a:extLst>
        </xdr:cNvPr>
        <xdr:cNvSpPr/>
      </xdr:nvSpPr>
      <xdr:spPr>
        <a:xfrm>
          <a:off x="170208" y="43568851"/>
          <a:ext cx="5958922" cy="312410"/>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1</xdr:col>
      <xdr:colOff>190500</xdr:colOff>
      <xdr:row>31</xdr:row>
      <xdr:rowOff>28120</xdr:rowOff>
    </xdr:from>
    <xdr:to>
      <xdr:col>2</xdr:col>
      <xdr:colOff>1032510</xdr:colOff>
      <xdr:row>31</xdr:row>
      <xdr:rowOff>1329512</xdr:rowOff>
    </xdr:to>
    <xdr:pic>
      <xdr:nvPicPr>
        <xdr:cNvPr id="18" name="Billede 17">
          <a:extLst>
            <a:ext uri="{FF2B5EF4-FFF2-40B4-BE49-F238E27FC236}">
              <a16:creationId xmlns:a16="http://schemas.microsoft.com/office/drawing/2014/main" id="{604EDB93-FB05-1E65-0185-2D16ACC3402C}"/>
            </a:ext>
          </a:extLst>
        </xdr:cNvPr>
        <xdr:cNvPicPr>
          <a:picLocks noChangeAspect="1"/>
        </xdr:cNvPicPr>
      </xdr:nvPicPr>
      <xdr:blipFill>
        <a:blip xmlns:r="http://schemas.openxmlformats.org/officeDocument/2006/relationships" r:embed="rId13"/>
        <a:stretch>
          <a:fillRect/>
        </a:stretch>
      </xdr:blipFill>
      <xdr:spPr>
        <a:xfrm>
          <a:off x="247650" y="42738220"/>
          <a:ext cx="3895725" cy="129567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255933</xdr:colOff>
      <xdr:row>31</xdr:row>
      <xdr:rowOff>300917</xdr:rowOff>
    </xdr:from>
    <xdr:to>
      <xdr:col>2</xdr:col>
      <xdr:colOff>990600</xdr:colOff>
      <xdr:row>31</xdr:row>
      <xdr:rowOff>1114425</xdr:rowOff>
    </xdr:to>
    <xdr:sp macro="" textlink="">
      <xdr:nvSpPr>
        <xdr:cNvPr id="20" name="Rektangel 24">
          <a:extLst>
            <a:ext uri="{FF2B5EF4-FFF2-40B4-BE49-F238E27FC236}">
              <a16:creationId xmlns:a16="http://schemas.microsoft.com/office/drawing/2014/main" id="{8386C6A2-BE79-46B8-ADD1-F7E436FDC4A7}"/>
            </a:ext>
          </a:extLst>
        </xdr:cNvPr>
        <xdr:cNvSpPr/>
      </xdr:nvSpPr>
      <xdr:spPr>
        <a:xfrm>
          <a:off x="3361083" y="43011017"/>
          <a:ext cx="734667" cy="813508"/>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1488011</xdr:colOff>
      <xdr:row>31</xdr:row>
      <xdr:rowOff>149087</xdr:rowOff>
    </xdr:from>
    <xdr:to>
      <xdr:col>2</xdr:col>
      <xdr:colOff>2785110</xdr:colOff>
      <xdr:row>31</xdr:row>
      <xdr:rowOff>872739</xdr:rowOff>
    </xdr:to>
    <xdr:pic>
      <xdr:nvPicPr>
        <xdr:cNvPr id="21" name="Billede 20">
          <a:extLst>
            <a:ext uri="{FF2B5EF4-FFF2-40B4-BE49-F238E27FC236}">
              <a16:creationId xmlns:a16="http://schemas.microsoft.com/office/drawing/2014/main" id="{DCFE637B-74F6-4BC6-93F0-E73A18729621}"/>
            </a:ext>
          </a:extLst>
        </xdr:cNvPr>
        <xdr:cNvPicPr>
          <a:picLocks noChangeAspect="1"/>
        </xdr:cNvPicPr>
      </xdr:nvPicPr>
      <xdr:blipFill rotWithShape="1">
        <a:blip xmlns:r="http://schemas.openxmlformats.org/officeDocument/2006/relationships" r:embed="rId14"/>
        <a:srcRect t="670" r="89771" b="91273"/>
        <a:stretch/>
      </xdr:blipFill>
      <xdr:spPr>
        <a:xfrm>
          <a:off x="4593989" y="42862500"/>
          <a:ext cx="1300909" cy="71603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2526195</xdr:colOff>
      <xdr:row>31</xdr:row>
      <xdr:rowOff>588067</xdr:rowOff>
    </xdr:from>
    <xdr:to>
      <xdr:col>2</xdr:col>
      <xdr:colOff>4035678</xdr:colOff>
      <xdr:row>31</xdr:row>
      <xdr:rowOff>1295401</xdr:rowOff>
    </xdr:to>
    <xdr:pic>
      <xdr:nvPicPr>
        <xdr:cNvPr id="24" name="Billede 23">
          <a:extLst>
            <a:ext uri="{FF2B5EF4-FFF2-40B4-BE49-F238E27FC236}">
              <a16:creationId xmlns:a16="http://schemas.microsoft.com/office/drawing/2014/main" id="{C3F6D0E0-6453-3FF3-FC0C-DC52536C3B54}"/>
            </a:ext>
          </a:extLst>
        </xdr:cNvPr>
        <xdr:cNvPicPr>
          <a:picLocks noChangeAspect="1"/>
        </xdr:cNvPicPr>
      </xdr:nvPicPr>
      <xdr:blipFill>
        <a:blip xmlns:r="http://schemas.openxmlformats.org/officeDocument/2006/relationships" r:embed="rId15"/>
        <a:stretch>
          <a:fillRect/>
        </a:stretch>
      </xdr:blipFill>
      <xdr:spPr>
        <a:xfrm>
          <a:off x="5631345" y="48165442"/>
          <a:ext cx="1494243" cy="70733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181123</xdr:colOff>
      <xdr:row>25</xdr:row>
      <xdr:rowOff>48820</xdr:rowOff>
    </xdr:from>
    <xdr:to>
      <xdr:col>2</xdr:col>
      <xdr:colOff>3497485</xdr:colOff>
      <xdr:row>26</xdr:row>
      <xdr:rowOff>3458818</xdr:rowOff>
    </xdr:to>
    <xdr:grpSp>
      <xdr:nvGrpSpPr>
        <xdr:cNvPr id="28" name="Gruppe 27">
          <a:extLst>
            <a:ext uri="{FF2B5EF4-FFF2-40B4-BE49-F238E27FC236}">
              <a16:creationId xmlns:a16="http://schemas.microsoft.com/office/drawing/2014/main" id="{FC8F7558-8089-2FCB-3B0F-F6464A0C5F0B}"/>
            </a:ext>
          </a:extLst>
        </xdr:cNvPr>
        <xdr:cNvGrpSpPr/>
      </xdr:nvGrpSpPr>
      <xdr:grpSpPr>
        <a:xfrm>
          <a:off x="3286273" y="40720570"/>
          <a:ext cx="3316362" cy="3638598"/>
          <a:chOff x="4000648" y="39202782"/>
          <a:chExt cx="3316362" cy="3638598"/>
        </a:xfrm>
      </xdr:grpSpPr>
      <xdr:pic>
        <xdr:nvPicPr>
          <xdr:cNvPr id="25" name="Billede 24">
            <a:extLst>
              <a:ext uri="{FF2B5EF4-FFF2-40B4-BE49-F238E27FC236}">
                <a16:creationId xmlns:a16="http://schemas.microsoft.com/office/drawing/2014/main" id="{B68E34B4-1B6F-1930-5B45-DF8439030401}"/>
              </a:ext>
            </a:extLst>
          </xdr:cNvPr>
          <xdr:cNvPicPr>
            <a:picLocks noChangeAspect="1"/>
          </xdr:cNvPicPr>
        </xdr:nvPicPr>
        <xdr:blipFill rotWithShape="1">
          <a:blip xmlns:r="http://schemas.openxmlformats.org/officeDocument/2006/relationships" r:embed="rId16"/>
          <a:srcRect b="28763"/>
          <a:stretch/>
        </xdr:blipFill>
        <xdr:spPr>
          <a:xfrm>
            <a:off x="4050343" y="39232599"/>
            <a:ext cx="3266667" cy="3496236"/>
          </a:xfrm>
          <a:prstGeom prst="rect">
            <a:avLst/>
          </a:prstGeom>
        </xdr:spPr>
      </xdr:pic>
      <xdr:sp macro="" textlink="">
        <xdr:nvSpPr>
          <xdr:cNvPr id="26" name="Rektangel 23">
            <a:extLst>
              <a:ext uri="{FF2B5EF4-FFF2-40B4-BE49-F238E27FC236}">
                <a16:creationId xmlns:a16="http://schemas.microsoft.com/office/drawing/2014/main" id="{98CEA8A7-507F-493B-84B3-51FF6B587274}"/>
              </a:ext>
            </a:extLst>
          </xdr:cNvPr>
          <xdr:cNvSpPr/>
        </xdr:nvSpPr>
        <xdr:spPr>
          <a:xfrm>
            <a:off x="4000648" y="39216034"/>
            <a:ext cx="893546" cy="3625346"/>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27" name="Rektangel 23">
            <a:extLst>
              <a:ext uri="{FF2B5EF4-FFF2-40B4-BE49-F238E27FC236}">
                <a16:creationId xmlns:a16="http://schemas.microsoft.com/office/drawing/2014/main" id="{AFCFFB11-33C1-4230-A731-728CFA5DE075}"/>
              </a:ext>
            </a:extLst>
          </xdr:cNvPr>
          <xdr:cNvSpPr/>
        </xdr:nvSpPr>
        <xdr:spPr>
          <a:xfrm>
            <a:off x="5428569" y="39202782"/>
            <a:ext cx="1793038" cy="3625346"/>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pSp>
    <xdr:clientData/>
  </xdr:twoCellAnchor>
  <xdr:twoCellAnchor>
    <xdr:from>
      <xdr:col>2</xdr:col>
      <xdr:colOff>2544666</xdr:colOff>
      <xdr:row>27</xdr:row>
      <xdr:rowOff>227752</xdr:rowOff>
    </xdr:from>
    <xdr:to>
      <xdr:col>2</xdr:col>
      <xdr:colOff>3247698</xdr:colOff>
      <xdr:row>28</xdr:row>
      <xdr:rowOff>3497163</xdr:rowOff>
    </xdr:to>
    <xdr:pic>
      <xdr:nvPicPr>
        <xdr:cNvPr id="30" name="Billede 29">
          <a:extLst>
            <a:ext uri="{FF2B5EF4-FFF2-40B4-BE49-F238E27FC236}">
              <a16:creationId xmlns:a16="http://schemas.microsoft.com/office/drawing/2014/main" id="{8EBF35A8-E865-AC11-6938-F39B10EA17E3}"/>
            </a:ext>
          </a:extLst>
        </xdr:cNvPr>
        <xdr:cNvPicPr>
          <a:picLocks noChangeAspect="1"/>
        </xdr:cNvPicPr>
      </xdr:nvPicPr>
      <xdr:blipFill rotWithShape="1">
        <a:blip xmlns:r="http://schemas.openxmlformats.org/officeDocument/2006/relationships" r:embed="rId16"/>
        <a:srcRect l="21840" r="56639" b="28763"/>
        <a:stretch/>
      </xdr:blipFill>
      <xdr:spPr>
        <a:xfrm>
          <a:off x="5655728" y="45122690"/>
          <a:ext cx="703032" cy="3521659"/>
        </a:xfrm>
        <a:prstGeom prst="rect">
          <a:avLst/>
        </a:prstGeom>
      </xdr:spPr>
    </xdr:pic>
    <xdr:clientData/>
  </xdr:twoCellAnchor>
  <xdr:twoCellAnchor editAs="oneCell">
    <xdr:from>
      <xdr:col>2</xdr:col>
      <xdr:colOff>505239</xdr:colOff>
      <xdr:row>27</xdr:row>
      <xdr:rowOff>215349</xdr:rowOff>
    </xdr:from>
    <xdr:to>
      <xdr:col>2</xdr:col>
      <xdr:colOff>1100925</xdr:colOff>
      <xdr:row>28</xdr:row>
      <xdr:rowOff>3463457</xdr:rowOff>
    </xdr:to>
    <xdr:pic>
      <xdr:nvPicPr>
        <xdr:cNvPr id="33" name="Billede 32">
          <a:extLst>
            <a:ext uri="{FF2B5EF4-FFF2-40B4-BE49-F238E27FC236}">
              <a16:creationId xmlns:a16="http://schemas.microsoft.com/office/drawing/2014/main" id="{AA615398-89D3-6817-528C-2994635DC652}"/>
            </a:ext>
          </a:extLst>
        </xdr:cNvPr>
        <xdr:cNvPicPr>
          <a:picLocks noChangeAspect="1"/>
        </xdr:cNvPicPr>
      </xdr:nvPicPr>
      <xdr:blipFill rotWithShape="1">
        <a:blip xmlns:r="http://schemas.openxmlformats.org/officeDocument/2006/relationships" r:embed="rId17"/>
        <a:srcRect l="7051" r="9508" b="23060"/>
        <a:stretch/>
      </xdr:blipFill>
      <xdr:spPr>
        <a:xfrm>
          <a:off x="3611217" y="43152392"/>
          <a:ext cx="588066" cy="3495260"/>
        </a:xfrm>
        <a:prstGeom prst="rect">
          <a:avLst/>
        </a:prstGeom>
      </xdr:spPr>
    </xdr:pic>
    <xdr:clientData/>
  </xdr:twoCellAnchor>
  <xdr:twoCellAnchor editAs="oneCell">
    <xdr:from>
      <xdr:col>2</xdr:col>
      <xdr:colOff>3613122</xdr:colOff>
      <xdr:row>28</xdr:row>
      <xdr:rowOff>42537</xdr:rowOff>
    </xdr:from>
    <xdr:to>
      <xdr:col>2</xdr:col>
      <xdr:colOff>4110658</xdr:colOff>
      <xdr:row>28</xdr:row>
      <xdr:rowOff>3465158</xdr:rowOff>
    </xdr:to>
    <xdr:pic>
      <xdr:nvPicPr>
        <xdr:cNvPr id="35" name="Billede 34">
          <a:extLst>
            <a:ext uri="{FF2B5EF4-FFF2-40B4-BE49-F238E27FC236}">
              <a16:creationId xmlns:a16="http://schemas.microsoft.com/office/drawing/2014/main" id="{A20BDCB8-D5C5-8D2A-C169-C312072CF21D}"/>
            </a:ext>
          </a:extLst>
        </xdr:cNvPr>
        <xdr:cNvPicPr>
          <a:picLocks noChangeAspect="1"/>
        </xdr:cNvPicPr>
      </xdr:nvPicPr>
      <xdr:blipFill rotWithShape="1">
        <a:blip xmlns:r="http://schemas.openxmlformats.org/officeDocument/2006/relationships" r:embed="rId18"/>
        <a:srcRect l="5998" r="7035" b="14278"/>
        <a:stretch/>
      </xdr:blipFill>
      <xdr:spPr>
        <a:xfrm>
          <a:off x="6724184" y="45189723"/>
          <a:ext cx="497536" cy="3422621"/>
        </a:xfrm>
        <a:prstGeom prst="rect">
          <a:avLst/>
        </a:prstGeom>
      </xdr:spPr>
    </xdr:pic>
    <xdr:clientData/>
  </xdr:twoCellAnchor>
  <xdr:twoCellAnchor>
    <xdr:from>
      <xdr:col>2</xdr:col>
      <xdr:colOff>454270</xdr:colOff>
      <xdr:row>28</xdr:row>
      <xdr:rowOff>1743807</xdr:rowOff>
    </xdr:from>
    <xdr:to>
      <xdr:col>2</xdr:col>
      <xdr:colOff>1135673</xdr:colOff>
      <xdr:row>28</xdr:row>
      <xdr:rowOff>2586404</xdr:rowOff>
    </xdr:to>
    <xdr:sp macro="" textlink="">
      <xdr:nvSpPr>
        <xdr:cNvPr id="37" name="Rektangel 23">
          <a:extLst>
            <a:ext uri="{FF2B5EF4-FFF2-40B4-BE49-F238E27FC236}">
              <a16:creationId xmlns:a16="http://schemas.microsoft.com/office/drawing/2014/main" id="{FB0F2F0A-4840-4EBD-8821-6B3B4110AA40}"/>
            </a:ext>
          </a:extLst>
        </xdr:cNvPr>
        <xdr:cNvSpPr/>
      </xdr:nvSpPr>
      <xdr:spPr>
        <a:xfrm>
          <a:off x="3560885" y="44899384"/>
          <a:ext cx="681403" cy="84259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2484782</xdr:colOff>
      <xdr:row>28</xdr:row>
      <xdr:rowOff>1743807</xdr:rowOff>
    </xdr:from>
    <xdr:to>
      <xdr:col>2</xdr:col>
      <xdr:colOff>3312725</xdr:colOff>
      <xdr:row>28</xdr:row>
      <xdr:rowOff>2586404</xdr:rowOff>
    </xdr:to>
    <xdr:sp macro="" textlink="">
      <xdr:nvSpPr>
        <xdr:cNvPr id="2" name="Rektangel 23">
          <a:extLst>
            <a:ext uri="{FF2B5EF4-FFF2-40B4-BE49-F238E27FC236}">
              <a16:creationId xmlns:a16="http://schemas.microsoft.com/office/drawing/2014/main" id="{2E089686-BC0A-DCAA-B916-5DFA4A30251F}"/>
            </a:ext>
          </a:extLst>
        </xdr:cNvPr>
        <xdr:cNvSpPr/>
      </xdr:nvSpPr>
      <xdr:spPr>
        <a:xfrm>
          <a:off x="5590760" y="44813372"/>
          <a:ext cx="827943" cy="84259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3520108</xdr:colOff>
      <xdr:row>28</xdr:row>
      <xdr:rowOff>1743807</xdr:rowOff>
    </xdr:from>
    <xdr:to>
      <xdr:col>2</xdr:col>
      <xdr:colOff>4201511</xdr:colOff>
      <xdr:row>28</xdr:row>
      <xdr:rowOff>2586404</xdr:rowOff>
    </xdr:to>
    <xdr:sp macro="" textlink="">
      <xdr:nvSpPr>
        <xdr:cNvPr id="5" name="Rektangel 23">
          <a:extLst>
            <a:ext uri="{FF2B5EF4-FFF2-40B4-BE49-F238E27FC236}">
              <a16:creationId xmlns:a16="http://schemas.microsoft.com/office/drawing/2014/main" id="{0AC27CBA-3C9A-6D34-7FD7-F467DAAD617F}"/>
            </a:ext>
          </a:extLst>
        </xdr:cNvPr>
        <xdr:cNvSpPr/>
      </xdr:nvSpPr>
      <xdr:spPr>
        <a:xfrm>
          <a:off x="6626086" y="44813372"/>
          <a:ext cx="681403" cy="84259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1520583</xdr:colOff>
      <xdr:row>27</xdr:row>
      <xdr:rowOff>228749</xdr:rowOff>
    </xdr:from>
    <xdr:to>
      <xdr:col>2</xdr:col>
      <xdr:colOff>2206119</xdr:colOff>
      <xdr:row>28</xdr:row>
      <xdr:rowOff>3251507</xdr:rowOff>
    </xdr:to>
    <xdr:pic>
      <xdr:nvPicPr>
        <xdr:cNvPr id="16" name="Billede 15">
          <a:extLst>
            <a:ext uri="{FF2B5EF4-FFF2-40B4-BE49-F238E27FC236}">
              <a16:creationId xmlns:a16="http://schemas.microsoft.com/office/drawing/2014/main" id="{1DE656EA-E3A8-D972-481F-5D08B8D4BA14}"/>
            </a:ext>
          </a:extLst>
        </xdr:cNvPr>
        <xdr:cNvPicPr>
          <a:picLocks noChangeAspect="1"/>
        </xdr:cNvPicPr>
      </xdr:nvPicPr>
      <xdr:blipFill rotWithShape="1">
        <a:blip xmlns:r="http://schemas.openxmlformats.org/officeDocument/2006/relationships" r:embed="rId16"/>
        <a:srcRect l="947" r="78009" b="33193"/>
        <a:stretch/>
      </xdr:blipFill>
      <xdr:spPr>
        <a:xfrm>
          <a:off x="4631645" y="45123687"/>
          <a:ext cx="685536" cy="3275006"/>
        </a:xfrm>
        <a:prstGeom prst="rect">
          <a:avLst/>
        </a:prstGeom>
      </xdr:spPr>
    </xdr:pic>
    <xdr:clientData/>
  </xdr:twoCellAnchor>
  <xdr:twoCellAnchor>
    <xdr:from>
      <xdr:col>2</xdr:col>
      <xdr:colOff>1420458</xdr:colOff>
      <xdr:row>28</xdr:row>
      <xdr:rowOff>1748077</xdr:rowOff>
    </xdr:from>
    <xdr:to>
      <xdr:col>2</xdr:col>
      <xdr:colOff>2256021</xdr:colOff>
      <xdr:row>28</xdr:row>
      <xdr:rowOff>2586864</xdr:rowOff>
    </xdr:to>
    <xdr:sp macro="" textlink="">
      <xdr:nvSpPr>
        <xdr:cNvPr id="23" name="Rektangel 23">
          <a:extLst>
            <a:ext uri="{FF2B5EF4-FFF2-40B4-BE49-F238E27FC236}">
              <a16:creationId xmlns:a16="http://schemas.microsoft.com/office/drawing/2014/main" id="{6E5D98A9-71DF-8346-5CD5-DBF983163A29}"/>
            </a:ext>
          </a:extLst>
        </xdr:cNvPr>
        <xdr:cNvSpPr/>
      </xdr:nvSpPr>
      <xdr:spPr>
        <a:xfrm>
          <a:off x="4531520" y="46895263"/>
          <a:ext cx="835563" cy="838787"/>
        </a:xfrm>
        <a:prstGeom prst="rect">
          <a:avLst/>
        </a:prstGeom>
        <a:noFill/>
        <a:ln w="1905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91704</xdr:colOff>
      <xdr:row>8</xdr:row>
      <xdr:rowOff>26735</xdr:rowOff>
    </xdr:from>
    <xdr:to>
      <xdr:col>2</xdr:col>
      <xdr:colOff>2053714</xdr:colOff>
      <xdr:row>8</xdr:row>
      <xdr:rowOff>567493</xdr:rowOff>
    </xdr:to>
    <xdr:pic>
      <xdr:nvPicPr>
        <xdr:cNvPr id="12" name="Billede 11">
          <a:extLst>
            <a:ext uri="{FF2B5EF4-FFF2-40B4-BE49-F238E27FC236}">
              <a16:creationId xmlns:a16="http://schemas.microsoft.com/office/drawing/2014/main" id="{74B6DF78-C318-A4AE-00F9-B5C1A87DE9A3}"/>
            </a:ext>
          </a:extLst>
        </xdr:cNvPr>
        <xdr:cNvPicPr>
          <a:picLocks noChangeAspect="1"/>
        </xdr:cNvPicPr>
      </xdr:nvPicPr>
      <xdr:blipFill rotWithShape="1">
        <a:blip xmlns:r="http://schemas.openxmlformats.org/officeDocument/2006/relationships" r:embed="rId19"/>
        <a:srcRect l="15834" t="56685" b="807"/>
        <a:stretch/>
      </xdr:blipFill>
      <xdr:spPr>
        <a:xfrm>
          <a:off x="3202766" y="8603176"/>
          <a:ext cx="1954390" cy="52170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111277</xdr:colOff>
      <xdr:row>5</xdr:row>
      <xdr:rowOff>213032</xdr:rowOff>
    </xdr:from>
    <xdr:to>
      <xdr:col>2</xdr:col>
      <xdr:colOff>2216375</xdr:colOff>
      <xdr:row>6</xdr:row>
      <xdr:rowOff>1064895</xdr:rowOff>
    </xdr:to>
    <xdr:pic>
      <xdr:nvPicPr>
        <xdr:cNvPr id="17" name="Billede 16">
          <a:extLst>
            <a:ext uri="{FF2B5EF4-FFF2-40B4-BE49-F238E27FC236}">
              <a16:creationId xmlns:a16="http://schemas.microsoft.com/office/drawing/2014/main" id="{64A699F1-186A-B312-6C26-3A8C76027023}"/>
            </a:ext>
          </a:extLst>
        </xdr:cNvPr>
        <xdr:cNvPicPr>
          <a:picLocks noChangeAspect="1"/>
        </xdr:cNvPicPr>
      </xdr:nvPicPr>
      <xdr:blipFill rotWithShape="1">
        <a:blip xmlns:r="http://schemas.openxmlformats.org/officeDocument/2006/relationships" r:embed="rId19"/>
        <a:srcRect b="2086"/>
        <a:stretch/>
      </xdr:blipFill>
      <xdr:spPr>
        <a:xfrm>
          <a:off x="3222339" y="6634853"/>
          <a:ext cx="2112718" cy="10725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123825</xdr:colOff>
      <xdr:row>9</xdr:row>
      <xdr:rowOff>85725</xdr:rowOff>
    </xdr:from>
    <xdr:to>
      <xdr:col>2</xdr:col>
      <xdr:colOff>3978951</xdr:colOff>
      <xdr:row>9</xdr:row>
      <xdr:rowOff>1562100</xdr:rowOff>
    </xdr:to>
    <xdr:pic>
      <xdr:nvPicPr>
        <xdr:cNvPr id="29" name="Billede 28">
          <a:extLst>
            <a:ext uri="{FF2B5EF4-FFF2-40B4-BE49-F238E27FC236}">
              <a16:creationId xmlns:a16="http://schemas.microsoft.com/office/drawing/2014/main" id="{B6D215BC-D879-323D-6CA4-524FE8D2C612}"/>
            </a:ext>
          </a:extLst>
        </xdr:cNvPr>
        <xdr:cNvPicPr>
          <a:picLocks noChangeAspect="1"/>
        </xdr:cNvPicPr>
      </xdr:nvPicPr>
      <xdr:blipFill rotWithShape="1">
        <a:blip xmlns:r="http://schemas.openxmlformats.org/officeDocument/2006/relationships" r:embed="rId20"/>
        <a:srcRect l="8577" r="10697"/>
        <a:stretch/>
      </xdr:blipFill>
      <xdr:spPr>
        <a:xfrm>
          <a:off x="3228975" y="10553700"/>
          <a:ext cx="3855126" cy="1476375"/>
        </a:xfrm>
        <a:prstGeom prst="rect">
          <a:avLst/>
        </a:prstGeom>
        <a:ln>
          <a:noFill/>
        </a:ln>
        <a:effectLst>
          <a:outerShdw blurRad="292100" dist="139700" dir="2700000" algn="tl" rotWithShape="0">
            <a:srgbClr val="333333">
              <a:alpha val="65000"/>
            </a:srgbClr>
          </a:out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F5BF60B-364F-4FBA-8D01-D3362C2D7B2B}" name="Leverancespecifikation" displayName="Leverancespecifikation" ref="B4:CA874" totalsRowShown="0" headerRowDxfId="285" dataDxfId="283" headerRowBorderDxfId="284" tableBorderDxfId="282" totalsRowBorderDxfId="281">
  <autoFilter ref="B4:CA874" xr:uid="{DF5BF60B-364F-4FBA-8D01-D3362C2D7B2B}"/>
  <sortState xmlns:xlrd2="http://schemas.microsoft.com/office/spreadsheetml/2017/richdata2" ref="B5:CA874">
    <sortCondition ref="B4:B874"/>
  </sortState>
  <tableColumns count="78">
    <tableColumn id="3" xr3:uid="{D61BB7CC-06BD-464D-BF07-8C8E484679A7}" name="ID" dataDxfId="280"/>
    <tableColumn id="28" xr3:uid="{A067072D-2CFC-4F08-9EAA-F655C7D28868}" name="ID-Bygningsdel" dataDxfId="279">
      <calculatedColumnFormula>_xlfn.CONCAT(Leverancespecifikation[[#This Row],[ID]],Leverancespecifikation[[#This Row],[BYGNINGSDEL]])</calculatedColumnFormula>
    </tableColumn>
    <tableColumn id="4" xr3:uid="{6B9A5348-9508-4050-BB50-63144B101D8D}" name="BIM7AA" dataDxfId="278"/>
    <tableColumn id="5" xr3:uid="{CD3923EA-646C-4AD3-935C-9789573B139B}" name="BIM_x000a_TypeCode" dataDxfId="277"/>
    <tableColumn id="6" xr3:uid="{0C36C701-68F0-42FE-8493-F01EC4A5EDA6}" name="CCI" dataDxfId="276"/>
    <tableColumn id="7" xr3:uid="{EBD13AB8-1617-4917-B771-2F9E3EE651C6}" name="CCS" dataDxfId="275"/>
    <tableColumn id="8" xr3:uid="{E8CCC08B-4345-4C0F-9402-28F2927EDDB1}" name="FVK" dataDxfId="274"/>
    <tableColumn id="9" xr3:uid="{ACCF32BB-6296-447D-BA09-DDFA60474BEF}" name="Kolonne1" dataDxfId="273"/>
    <tableColumn id="10" xr3:uid="{8ECAC785-636B-4C3C-9C54-09596CE2D017}" name="GR." dataDxfId="272"/>
    <tableColumn id="11" xr3:uid="{5201DB0C-6B3E-4D4B-8D9A-B86589F8F79B}" name="BYGNINGSDEL" dataDxfId="271"/>
    <tableColumn id="12" xr3:uid="{8E7275F1-DBBA-43F4-85ED-448375404CA2}" name="BYGNINGSDELS-_x000a_SPECIFIKATION" dataDxfId="270"/>
    <tableColumn id="46" xr3:uid="{AB7E7910-544E-43D7-9159-AD98696A7A9B}" name="( P )" dataDxfId="269">
      <calculatedColumnFormula array="1">IFERROR(VLOOKUP(K:K,'Leverancespecifikation (LÅST)'!K:K,1,FALSE),"P")</calculatedColumnFormula>
    </tableColumn>
    <tableColumn id="13" xr3:uid="{E5861D3F-6A06-49AE-BA27-ADF1C2F55506}" name="( X )_x000a_( ? )_x000a_( - )" dataDxfId="268"/>
    <tableColumn id="43" xr3:uid="{CAD7DBB4-777A-4A85-B10F-0CFFB52EF92A}" name="ARK" dataDxfId="267">
      <calculatedColumnFormula>VLOOKUP(Leverancespecifikation[[#This Row],[ID-Bygningsdel]],'Data aktør'!A:H,2,FALSE)</calculatedColumnFormula>
    </tableColumn>
    <tableColumn id="44" xr3:uid="{5BB830BF-DFBF-4B4A-BF2B-A78AD185FDCF}" name="KON" dataDxfId="266">
      <calculatedColumnFormula>VLOOKUP(Leverancespecifikation[[#This Row],[ID-Bygningsdel]],'Data aktør'!A:H,3,FALSE)</calculatedColumnFormula>
    </tableColumn>
    <tableColumn id="41" xr3:uid="{37F2ECBA-7572-49E5-8509-D26AE06BD914}" name="EL" dataDxfId="265">
      <calculatedColumnFormula>VLOOKUP(Leverancespecifikation[[#This Row],[ID-Bygningsdel]],'Data aktør'!A:H,4,FALSE)</calculatedColumnFormula>
    </tableColumn>
    <tableColumn id="42" xr3:uid="{4FCC54B3-5B29-495A-BCA7-CCBA958CFC38}" name="VVS" dataDxfId="264">
      <calculatedColumnFormula>VLOOKUP(Leverancespecifikation[[#This Row],[ID-Bygningsdel]],'Data aktør'!A:H,5,FALSE)</calculatedColumnFormula>
    </tableColumn>
    <tableColumn id="39" xr3:uid="{317D69B1-FA6A-4168-81B9-26B196C0287D}" name="VEN" dataDxfId="263">
      <calculatedColumnFormula>VLOOKUP(Leverancespecifikation[[#This Row],[ID-Bygningsdel]],'Data aktør'!A:H,6,FALSE)</calculatedColumnFormula>
    </tableColumn>
    <tableColumn id="40" xr3:uid="{A7263F60-7C61-4E3B-B98A-BB79B1A46218}" name="ENT" dataDxfId="262">
      <calculatedColumnFormula>VLOOKUP(Leverancespecifikation[[#This Row],[ID-Bygningsdel]],'Data aktør'!A:H,7,FALSE)</calculatedColumnFormula>
    </tableColumn>
    <tableColumn id="38" xr3:uid="{2CD59579-8B4A-4F83-95EF-29E1F391162D}" name="LAN" dataDxfId="261">
      <calculatedColumnFormula>VLOOKUP(Leverancespecifikation[[#This Row],[ID-Bygningsdel]],'Data aktør'!A:H,8,FALSE)</calculatedColumnFormula>
    </tableColumn>
    <tableColumn id="2" xr3:uid="{7C9CB5DC-C9CB-42CA-9C43-C4636B407285}" name="Disp_x000a_Milepæl 1_x000a__x000a_AKTØR" dataDxfId="260"/>
    <tableColumn id="14" xr3:uid="{0173C47C-8A56-44F7-B05B-F8CF56624BE2}" name="Disp_x000a_Milepæl 1_x000a__x000a_LOD DK" dataDxfId="259"/>
    <tableColumn id="48" xr3:uid="{EE2D0267-CF0E-4E8E-8183-4627FB7F2CDE}" name="Disp_x000a_Milepæl 2_x000a__x000a_AKTØR" dataDxfId="258"/>
    <tableColumn id="47" xr3:uid="{A3C0EFEC-DE99-4097-BDB7-6E0FC8C0C233}" name="Disp_x000a_Milepæl 2_x000a__x000a_LOD DK" dataDxfId="257"/>
    <tableColumn id="1" xr3:uid="{45BB8F27-6425-4EB6-8B34-3FBD7F89C68B}" name="Disp_x000a_Milepæl 3_x000a__x000a_AKTØR" dataDxfId="256"/>
    <tableColumn id="15" xr3:uid="{E258C299-5691-4210-B037-26C42C047867}" name="Disp_x000a_Milepæl 3_x000a__x000a_LOD DK" dataDxfId="255"/>
    <tableColumn id="45" xr3:uid="{228FE2B0-74FE-4441-8637-EE62DF5632DB}" name="DISP_x000a_AKTØR" dataDxfId="254"/>
    <tableColumn id="16" xr3:uid="{D3213C50-8262-41A5-914A-30C0EFE422B7}" name="DISP_x000a_LOD DK" dataDxfId="253"/>
    <tableColumn id="54" xr3:uid="{9A108302-A567-47EC-98A7-79E3C645E333}" name="PF_x000a_Milepæl 1_x000a__x000a_AKTØR" dataDxfId="252"/>
    <tableColumn id="53" xr3:uid="{0A82F05B-1672-4D87-95AD-4DE1057F8933}" name="PF_x000a_Milepæl 1_x000a__x000a_LOD DK" dataDxfId="251"/>
    <tableColumn id="52" xr3:uid="{6B489CAB-AD14-418B-8E41-236CD772E04E}" name="PF_x000a_Milepæl 2_x000a__x000a_AKTØR" dataDxfId="250"/>
    <tableColumn id="51" xr3:uid="{D07BBC07-2EB9-46C6-8EF7-4CA43A4E274A}" name="PF_x000a_Milepæl 2_x000a__x000a_LOD DK" dataDxfId="249"/>
    <tableColumn id="50" xr3:uid="{F2DB65FF-EF4E-48A7-A847-C8C1D23ABC27}" name="PF_x000a_Milepæl 3_x000a__x000a_AKTØR" dataDxfId="248"/>
    <tableColumn id="49" xr3:uid="{7A343CD7-B19C-4602-859C-D613AB079667}" name="PF_x000a_Milepæl 3_x000a__x000a_LOD DK" dataDxfId="247"/>
    <tableColumn id="55" xr3:uid="{352079D1-C702-401C-A06C-5697CCB5ABD4}" name="PF_x000a_AKTØR" dataDxfId="246"/>
    <tableColumn id="17" xr3:uid="{3D69E926-2BB3-4942-822C-D302D35B1C4D}" name="PF_x000a_LOD DK" dataDxfId="245"/>
    <tableColumn id="56" xr3:uid="{0DBB6A14-AB2C-4D1F-8BD3-542C1AF8A0F2}" name="MYN_x000a_AKTØR" dataDxfId="244"/>
    <tableColumn id="18" xr3:uid="{5AACEF89-3B61-41C6-A495-09F2AA1B3050}" name="MYN_x000a_LOD DK" dataDxfId="243"/>
    <tableColumn id="57" xr3:uid="{8BF9724A-67A0-4D0B-A6E9-2B7D1B90E62E}" name="UDB_x000a_Milepæl 1_x000a__x000a_AKTØR" dataDxfId="242"/>
    <tableColumn id="59" xr3:uid="{C1DD40D6-8F15-4128-9534-2FF0638B8311}" name="UDB_x000a_Milepæl 1_x000a__x000a_LOD DK" dataDxfId="241"/>
    <tableColumn id="58" xr3:uid="{EDF9289F-B292-4997-A187-1515F96D281C}" name="UDB_x000a_Milepæl 2_x000a__x000a_AKTØR" dataDxfId="240"/>
    <tableColumn id="33" xr3:uid="{D185D965-1B8D-4534-9D2C-152B36F88831}" name="UDB_x000a_Milepæl 2_x000a__x000a_LOD DK" dataDxfId="239"/>
    <tableColumn id="32" xr3:uid="{871399C5-44F4-4638-9C7A-A32855761731}" name="UDB_x000a_Milepæl 3_x000a__x000a_AKTØR" dataDxfId="238"/>
    <tableColumn id="31" xr3:uid="{0CA704D3-E653-40C0-B811-412AAA49BC6A}" name="UDB_x000a_Milepæl 3_x000a__x000a_LOD DK" dataDxfId="237"/>
    <tableColumn id="60" xr3:uid="{29EF0982-6806-429C-96C8-EA600E8E26FB}" name="UDB_x000a_AKTØR" dataDxfId="236"/>
    <tableColumn id="19" xr3:uid="{06074F18-D00D-4E48-8D9A-2FA7456A3DD3}" name="UDB_x000a_LOD DK" dataDxfId="235"/>
    <tableColumn id="61" xr3:uid="{9E75489E-9A21-4442-B8C3-20F025D1063B}" name="UDP_x000a_Milepæl 1_x000a__x000a_AKTØR" dataDxfId="234"/>
    <tableColumn id="62" xr3:uid="{549E28D8-3D73-4183-B737-5A134F7B4D5F}" name="UDP_x000a_Milepæl 1_x000a__x000a_LOD DK" dataDxfId="233"/>
    <tableColumn id="63" xr3:uid="{9B739BF6-7A16-484D-B5A1-21E1AFC6FAA9}" name="UDP_x000a_Milepæl 2_x000a__x000a_AKTØR" dataDxfId="232"/>
    <tableColumn id="36" xr3:uid="{89A71F78-10EB-4BE5-8D7E-2AD1E4D3C770}" name="UDP_x000a_Milepæl 2_x000a__x000a_LOD DK" dataDxfId="231"/>
    <tableColumn id="35" xr3:uid="{C9BC02FE-8A47-419D-8E63-3A325771053A}" name="UDP_x000a_Milepæl 3_x000a__x000a_AKTØR" dataDxfId="230"/>
    <tableColumn id="34" xr3:uid="{B78DED9F-79B3-48C9-B9BE-28D901AB5B88}" name="UDP_x000a_Milepæl 3_x000a__x000a_LOD DK" dataDxfId="229"/>
    <tableColumn id="64" xr3:uid="{06D54823-B7F8-4D7D-9574-49F39FC37254}" name="UDP_x000a_AKTØR" dataDxfId="228"/>
    <tableColumn id="20" xr3:uid="{0A3951A9-28DE-49FE-B106-F8778FB8AC30}" name="UDP_x000a_LOD DK" dataDxfId="227"/>
    <tableColumn id="68" xr3:uid="{EFE3B2E1-1A24-4974-A382-580316FCABEF}" name="UDF_x000a_Milepæl 1_x000a__x000a_AKTØR" dataDxfId="226"/>
    <tableColumn id="69" xr3:uid="{1F8FF7B1-E482-4BDC-AA8B-F7F4619666D7}" name="UDF_x000a_Milepæl 1_x000a__x000a_LOD DK" dataDxfId="225"/>
    <tableColumn id="72" xr3:uid="{74C598A8-17FE-46DF-A20A-497540B0ABEA}" name="UDF_x000a_Milepæl 2_x000a__x000a_AKTØR" dataDxfId="224"/>
    <tableColumn id="71" xr3:uid="{F55A5A52-CDA3-4DCB-A5D6-1D37BB335CA4}" name="UDF_x000a_Milepæl 2_x000a__x000a_LOD DK" dataDxfId="223"/>
    <tableColumn id="70" xr3:uid="{68918F7C-09E0-4062-BCE8-EFE81B2B0A28}" name="UDF_x000a_Milepæl 3_x000a__x000a_AKTØR" dataDxfId="222"/>
    <tableColumn id="67" xr3:uid="{BCD44382-C109-43D9-B0D2-D966DE8DF53D}" name="UDF_x000a_Milepæl 3_x000a__x000a_LOD DK" dataDxfId="221"/>
    <tableColumn id="65" xr3:uid="{306113DC-2029-4C90-9302-AE7F4D1BAFB7}" name="UDF_x000a_AKTØR" dataDxfId="220"/>
    <tableColumn id="21" xr3:uid="{26663709-A0CA-4875-8349-7D8E5CEF46FF}" name="UDF_x000a_LOD DK" dataDxfId="219"/>
    <tableColumn id="23" xr3:uid="{20BDD9D5-83A5-4EC7-8A76-CAEAE1355ED2}" name="BEMÆRKNINGER" dataDxfId="218"/>
    <tableColumn id="29" xr3:uid="{E02C87FD-45B1-48C1-AF65-42B05E38C0C4}" name="Kolonne2" dataDxfId="217"/>
    <tableColumn id="75" xr3:uid="{85EFC403-520E-4412-90DE-6F5C85EBA1B8}" name="AFL_x000a_Milepæl 1_x000a__x000a_AKTØR" dataDxfId="216"/>
    <tableColumn id="80" xr3:uid="{F6978036-6E6D-4EBF-8809-1C1EF9258224}" name="AFL_x000a_Milepæl 1_x000a__x000a_LOD DK" dataDxfId="215"/>
    <tableColumn id="79" xr3:uid="{FE79A51A-61AB-418A-B0F1-7805CB7CB2B8}" name="AFL_x000a_Milepæl 2_x000a__x000a_AKTØR" dataDxfId="214"/>
    <tableColumn id="78" xr3:uid="{520B4330-2565-4082-A726-6FE46D907C7F}" name="AFL_x000a_Milepæl 2_x000a__x000a_LOD DK" dataDxfId="213"/>
    <tableColumn id="77" xr3:uid="{C12E0999-46A4-4C9F-A428-5F9381A9C9CF}" name="AFL_x000a_Milepæl 3_x000a__x000a_AKTØR" dataDxfId="212"/>
    <tableColumn id="76" xr3:uid="{B8969018-52DA-4410-8879-B6BCBC25BBF4}" name="AFL_x000a_Milepæl 3_x000a__x000a_LOD DK" dataDxfId="211"/>
    <tableColumn id="66" xr3:uid="{A3D64B52-5942-467C-B2A6-045ACC3F87C0}" name="AFL_x000a_AKTØR" dataDxfId="210"/>
    <tableColumn id="22" xr3:uid="{8E5A32CC-ACA9-4502-B492-A34F8CCA0D47}" name="AFL_x000a_LOD DK" dataDxfId="209"/>
    <tableColumn id="24" xr3:uid="{C19A9059-48BC-4EE8-973A-256A5C8298C8}" name="Kolonne5" dataDxfId="208"/>
    <tableColumn id="25" xr3:uid="{2EB9D215-96D4-4CBB-BC13-0C9A6118A7B9}" name="EKSIST_x000a_AKTØR" dataDxfId="207"/>
    <tableColumn id="84" xr3:uid="{CA2F73B9-563D-4787-9EEE-C5259D85B778}" name="EKSIST_x000a_LOD DK" dataDxfId="206"/>
    <tableColumn id="83" xr3:uid="{62DCE68E-308F-4C6A-9433-8553BA7B43C9}" name="DRIFT_x000a_AKTØR" dataDxfId="205"/>
    <tableColumn id="26" xr3:uid="{7416BE52-85CF-4A92-A05F-9F1E8F29F62F}" name="DRIFT_x000a_LOD DK" dataDxfId="204"/>
    <tableColumn id="27" xr3:uid="{24C8C8C3-AB45-44D1-B210-BE87CEB6FBFA}" name="BEMÆRKNINGER ØVRIGE" dataDxfId="20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342C945-3F89-45E2-8916-7A3C0822862C}" name="Leverancespecifikation6" displayName="Leverancespecifikation6" ref="B4:CA874" totalsRowShown="0" headerRowDxfId="202" dataDxfId="200" headerRowBorderDxfId="201" tableBorderDxfId="199" totalsRowBorderDxfId="198">
  <autoFilter ref="B4:CA874" xr:uid="{F342C945-3F89-45E2-8916-7A3C0822862C}"/>
  <sortState xmlns:xlrd2="http://schemas.microsoft.com/office/spreadsheetml/2017/richdata2" ref="B5:CA874">
    <sortCondition ref="B4:B874"/>
  </sortState>
  <tableColumns count="78">
    <tableColumn id="3" xr3:uid="{35F02702-6314-4D4D-8A16-A39BEEEF82E3}" name="ID" dataDxfId="197"/>
    <tableColumn id="28" xr3:uid="{AEB5A6C4-B79D-48E1-9C1D-4B174B106D52}" name="ID-Bygningsdel" dataDxfId="196">
      <calculatedColumnFormula>_xlfn.CONCAT(Leverancespecifikation6[[#This Row],[ID]],Leverancespecifikation6[[#This Row],[BYGNINGSDEL]])</calculatedColumnFormula>
    </tableColumn>
    <tableColumn id="4" xr3:uid="{85BCDE93-4B5D-44F7-A92F-A69483EC0B8A}" name="BIM7AA" dataDxfId="195"/>
    <tableColumn id="5" xr3:uid="{9CBEC07D-7CF4-4B5D-B066-1CE492E507C1}" name="BIM_x000a_TypeCode" dataDxfId="194"/>
    <tableColumn id="6" xr3:uid="{92B6B595-A079-4321-801E-06FDCA9CF466}" name="CCI" dataDxfId="193"/>
    <tableColumn id="7" xr3:uid="{8802AFC9-978E-4DCA-9B35-A1465706354B}" name="CCS" dataDxfId="192"/>
    <tableColumn id="8" xr3:uid="{4FE9BC24-A27A-4969-BAEA-B30457030FE3}" name="FVK" dataDxfId="191"/>
    <tableColumn id="9" xr3:uid="{B68D38A6-E77E-42FE-9B77-0E0CF483B7D1}" name="Kolonne1" dataDxfId="190"/>
    <tableColumn id="10" xr3:uid="{96AD8894-FE40-4617-89E1-B30B3BF43592}" name="GR." dataDxfId="189"/>
    <tableColumn id="11" xr3:uid="{1275C7E0-2E7A-445B-86F4-EDB5F88042E4}" name="BYGNINGSDEL" dataDxfId="188"/>
    <tableColumn id="12" xr3:uid="{72D6BCCE-7B55-468C-B91C-36C24E1847CA}" name="BYGNINGSDELS-_x000a_SPECIFIKATION" dataDxfId="187"/>
    <tableColumn id="46" xr3:uid="{F4F94CFC-56BF-437F-A9FD-B8F5BA996CC6}" name="( P )" dataDxfId="186">
      <calculatedColumnFormula array="1">IFERROR(VLOOKUP(K:K,'Leverancespecifikation (LÅST)'!K:K,1,FALSE),"P")</calculatedColumnFormula>
    </tableColumn>
    <tableColumn id="13" xr3:uid="{960C5B66-429E-4BAF-BF6D-EDB7D07351EA}" name="( X )_x000a_( ? )_x000a_( - )" dataDxfId="185"/>
    <tableColumn id="43" xr3:uid="{20C0641A-E536-4072-9969-0ED561D6E175}" name="ARK" dataDxfId="184">
      <calculatedColumnFormula>VLOOKUP(Leverancespecifikation6[[#This Row],[ID-Bygningsdel]],'Data aktør'!A:H,2,FALSE)</calculatedColumnFormula>
    </tableColumn>
    <tableColumn id="44" xr3:uid="{D37C9433-013C-4540-93AE-DE0A1329C1CA}" name="KON" dataDxfId="183">
      <calculatedColumnFormula>VLOOKUP(Leverancespecifikation6[[#This Row],[ID-Bygningsdel]],'Data aktør'!A:H,3,FALSE)</calculatedColumnFormula>
    </tableColumn>
    <tableColumn id="41" xr3:uid="{323B93E8-0EFE-495E-90EE-BA4F8C81AE79}" name="EL" dataDxfId="182">
      <calculatedColumnFormula>VLOOKUP(Leverancespecifikation6[[#This Row],[ID-Bygningsdel]],'Data aktør'!A:H,4,FALSE)</calculatedColumnFormula>
    </tableColumn>
    <tableColumn id="42" xr3:uid="{6D0BFB43-C5FA-4931-8D42-AAD4D02946CF}" name="VVS" dataDxfId="181">
      <calculatedColumnFormula>VLOOKUP(Leverancespecifikation6[[#This Row],[ID-Bygningsdel]],'Data aktør'!A:H,5,FALSE)</calculatedColumnFormula>
    </tableColumn>
    <tableColumn id="39" xr3:uid="{1176EF2C-0544-402D-BA46-787A7A1DC0C4}" name="VEN" dataDxfId="180">
      <calculatedColumnFormula>VLOOKUP(Leverancespecifikation6[[#This Row],[ID-Bygningsdel]],'Data aktør'!A:H,6,FALSE)</calculatedColumnFormula>
    </tableColumn>
    <tableColumn id="40" xr3:uid="{D6D0DC31-7DB2-43DF-9EA0-5FF18D5DBAB6}" name="ENT" dataDxfId="179">
      <calculatedColumnFormula>VLOOKUP(Leverancespecifikation6[[#This Row],[ID-Bygningsdel]],'Data aktør'!A:H,7,FALSE)</calculatedColumnFormula>
    </tableColumn>
    <tableColumn id="38" xr3:uid="{DA1677DA-2DEA-4353-B158-157898EFDD99}" name="LAN" dataDxfId="178">
      <calculatedColumnFormula>VLOOKUP(Leverancespecifikation6[[#This Row],[ID-Bygningsdel]],'Data aktør'!A:H,8,FALSE)</calculatedColumnFormula>
    </tableColumn>
    <tableColumn id="2" xr3:uid="{FBDA9300-3F1D-4F90-9916-03C2FC3E73AD}" name="Disp_x000a_Milepæl 1_x000a__x000a_AKTØR" dataDxfId="177"/>
    <tableColumn id="14" xr3:uid="{90A6CC1D-D560-4295-92B7-ECB5A4700E2C}" name="Disp_x000a_Milepæl 1_x000a__x000a_LOD DK" dataDxfId="176"/>
    <tableColumn id="48" xr3:uid="{244EFD4E-5582-4FC7-84F0-1BCD8B25FDFF}" name="Disp_x000a_Milepæl 2_x000a__x000a_AKTØR" dataDxfId="175"/>
    <tableColumn id="47" xr3:uid="{0881BD76-6AC0-4AA3-885A-70D16CFD4D21}" name="Disp_x000a_Milepæl 2_x000a__x000a_LOD DK" dataDxfId="174"/>
    <tableColumn id="1" xr3:uid="{6DC8A757-ABF0-4EAC-B395-BA54E4E3859F}" name="Disp_x000a_Milepæl 3_x000a__x000a_AKTØR" dataDxfId="173"/>
    <tableColumn id="15" xr3:uid="{4E9B902D-94D9-4A3A-AC8D-A104290A96AF}" name="Disp_x000a_Milepæl 3_x000a__x000a_LOD DK" dataDxfId="172"/>
    <tableColumn id="45" xr3:uid="{4DD6CEE3-BEE3-4404-B429-F11A0B0B3400}" name="DISP_x000a_AKTØR" dataDxfId="171"/>
    <tableColumn id="16" xr3:uid="{6AA1A08B-9D68-4F6F-A84F-ADD33AA33533}" name="DISP_x000a_LOD DK" dataDxfId="170"/>
    <tableColumn id="54" xr3:uid="{ED103A00-8EC6-4F31-8E79-D0C50A9C8AE5}" name="PF_x000a_Milepæl 1_x000a__x000a_AKTØR" dataDxfId="169"/>
    <tableColumn id="53" xr3:uid="{E7D38B1C-653F-48E3-A1A7-6A68584A57E0}" name="PF_x000a_Milepæl 1_x000a__x000a_LOD DK" dataDxfId="168"/>
    <tableColumn id="52" xr3:uid="{7B9DCE6F-95FD-4855-A9AA-96DC979C9CD9}" name="PF_x000a_Milepæl 2_x000a__x000a_AKTØR" dataDxfId="167"/>
    <tableColumn id="51" xr3:uid="{8665F1F2-C104-4993-8151-39D40A096D37}" name="PF_x000a_Milepæl 2_x000a__x000a_LOD DK" dataDxfId="166"/>
    <tableColumn id="50" xr3:uid="{5B210030-4F03-4B30-88B2-36EB2124B9B7}" name="PF_x000a_Milepæl 3_x000a__x000a_AKTØR" dataDxfId="165"/>
    <tableColumn id="49" xr3:uid="{DB021FBE-6A1C-4D46-A162-A6B1E6B2FB57}" name="PF_x000a_Milepæl 3_x000a__x000a_LOD DK" dataDxfId="164"/>
    <tableColumn id="55" xr3:uid="{E697CF76-BB51-4776-B94F-83335B5DC6B1}" name="PF_x000a_AKTØR" dataDxfId="163"/>
    <tableColumn id="17" xr3:uid="{76FFDD88-C59F-4877-B7CD-6D7A0FA4283E}" name="PF_x000a_LOD DK" dataDxfId="162"/>
    <tableColumn id="56" xr3:uid="{77015C8E-A448-4995-98FA-EB4D81F39794}" name="MYN_x000a_AKTØR" dataDxfId="161"/>
    <tableColumn id="18" xr3:uid="{1DABB949-256B-4B03-8D5F-B5AA0FDEDF86}" name="MYN_x000a_LOD DK" dataDxfId="160"/>
    <tableColumn id="57" xr3:uid="{3FB2D715-E5B8-41F4-A844-13E321EF968F}" name="UDB_x000a_Milepæl 1_x000a__x000a_AKTØR" dataDxfId="159"/>
    <tableColumn id="59" xr3:uid="{63DCD4DF-0C21-4053-AD9E-4619DCE99D37}" name="UDB_x000a_Milepæl 1_x000a__x000a_LOD DK" dataDxfId="158"/>
    <tableColumn id="58" xr3:uid="{B52B23C1-D34A-4884-A068-625750452BD4}" name="UDB_x000a_Milepæl 2_x000a__x000a_AKTØR" dataDxfId="157"/>
    <tableColumn id="33" xr3:uid="{2DD8E59E-664A-4875-B47C-A59CC8211BFC}" name="UDB_x000a_Milepæl 2_x000a__x000a_LOD DK" dataDxfId="156"/>
    <tableColumn id="32" xr3:uid="{66B026BA-A802-4708-9098-F6B0CA42F7D8}" name="UDB_x000a_Milepæl 3_x000a__x000a_AKTØR" dataDxfId="155"/>
    <tableColumn id="31" xr3:uid="{BA728C3F-9BDA-455F-B7E7-4BF8745769F6}" name="UDB_x000a_Milepæl 3_x000a__x000a_LOD DK" dataDxfId="154"/>
    <tableColumn id="60" xr3:uid="{19AED19D-D4B0-433B-8747-7C021230993A}" name="UDB_x000a_AKTØR" dataDxfId="153"/>
    <tableColumn id="19" xr3:uid="{99C522E5-3EE1-4C63-954E-41C09B1DF5DA}" name="UDB_x000a_LOD DK" dataDxfId="152"/>
    <tableColumn id="61" xr3:uid="{0C309A5F-4924-4E33-B519-B01C6D0BB088}" name="UDP_x000a_Milepæl 1_x000a__x000a_AKTØR" dataDxfId="151"/>
    <tableColumn id="62" xr3:uid="{5A8977C3-4827-442C-806B-AECA76258B5C}" name="UDP_x000a_Milepæl 1_x000a__x000a_LOD DK" dataDxfId="150"/>
    <tableColumn id="63" xr3:uid="{0F8251FC-F222-48C3-83BA-77548E2F519E}" name="UDP_x000a_Milepæl 2_x000a__x000a_AKTØR" dataDxfId="149"/>
    <tableColumn id="36" xr3:uid="{5A93FA87-F518-4F56-B9A8-ACD7098DD3CE}" name="UDP_x000a_Milepæl 2_x000a__x000a_LOD DK" dataDxfId="148"/>
    <tableColumn id="35" xr3:uid="{80F75557-8989-467D-8B64-F61806B5C2AB}" name="UDP_x000a_Milepæl 3_x000a__x000a_AKTØR" dataDxfId="147"/>
    <tableColumn id="34" xr3:uid="{4885DECD-FD58-4F85-B0E8-4C16FB080E16}" name="UDP_x000a_Milepæl 3_x000a__x000a_LOD DK" dataDxfId="146"/>
    <tableColumn id="64" xr3:uid="{71992385-C87E-4794-A0E9-7EBD8FB1903D}" name="UDP_x000a_AKTØR" dataDxfId="145"/>
    <tableColumn id="20" xr3:uid="{B9C6EC07-CAD0-4059-AED6-A26A976E2906}" name="UDP_x000a_LOD DK" dataDxfId="144"/>
    <tableColumn id="68" xr3:uid="{BE892B8C-6DD1-486E-AE79-7FEF7709C2C4}" name="UDF_x000a_Milepæl 1_x000a__x000a_AKTØR" dataDxfId="143"/>
    <tableColumn id="69" xr3:uid="{8172D362-064E-4FC9-9980-55B645AD6B2E}" name="UDF_x000a_Milepæl 1_x000a__x000a_LOD DK" dataDxfId="142"/>
    <tableColumn id="72" xr3:uid="{47E09340-3618-412C-8165-155D689DB997}" name="UDF_x000a_Milepæl 2_x000a__x000a_AKTØR" dataDxfId="141"/>
    <tableColumn id="71" xr3:uid="{E4DCBE25-1A7B-4612-B05F-4DAC8B8598E3}" name="UDF_x000a_Milepæl 2_x000a__x000a_LOD DK" dataDxfId="140"/>
    <tableColumn id="70" xr3:uid="{89B44A0E-4DD0-4638-BA7E-3815E06E4F87}" name="UDF_x000a_Milepæl 3_x000a__x000a_AKTØR" dataDxfId="139"/>
    <tableColumn id="67" xr3:uid="{C49A94DF-6AF2-42A6-8338-A7B1D20C3406}" name="UDF_x000a_Milepæl 3_x000a__x000a_LOD DK" dataDxfId="138"/>
    <tableColumn id="65" xr3:uid="{6B3D9D81-FFE9-44A9-AE29-5C9185FFF426}" name="UDF_x000a_AKTØR" dataDxfId="137"/>
    <tableColumn id="21" xr3:uid="{8C6EEBC4-DAF3-416E-879B-ABE536315249}" name="UDF_x000a_LOD DK" dataDxfId="136"/>
    <tableColumn id="23" xr3:uid="{6C1DB142-D010-4F27-9134-766EC0D71607}" name="BEMÆRKNINGER" dataDxfId="135"/>
    <tableColumn id="29" xr3:uid="{FAD61803-3001-4681-89B0-35AAE2060D03}" name="Kolonne2" dataDxfId="134"/>
    <tableColumn id="75" xr3:uid="{BB2F78CB-9884-4E45-9CBE-FA336D05C9D5}" name="AFL_x000a_Milepæl 1_x000a__x000a_AKTØR" dataDxfId="133"/>
    <tableColumn id="80" xr3:uid="{5FEB0D30-3C5D-415F-B68F-5769799EB2B6}" name="AFL_x000a_Milepæl 1_x000a__x000a_LOD DK" dataDxfId="132"/>
    <tableColumn id="79" xr3:uid="{34137C9D-A56A-4CD5-82DB-F105CA55B9A6}" name="AFL_x000a_Milepæl 2_x000a__x000a_AKTØR" dataDxfId="131"/>
    <tableColumn id="78" xr3:uid="{74BFEA4C-9181-446F-AE4F-D4917B820E90}" name="AFL_x000a_Milepæl 2_x000a__x000a_LOD DK" dataDxfId="130"/>
    <tableColumn id="77" xr3:uid="{067E74AB-3A87-4F07-92E1-72A664AB5CD2}" name="AFL_x000a_Milepæl 3_x000a__x000a_AKTØR" dataDxfId="129"/>
    <tableColumn id="76" xr3:uid="{3E6008CF-CF9C-4B67-857E-26E4F50BEFED}" name="AFL_x000a_Milepæl 3_x000a__x000a_LOD DK" dataDxfId="128"/>
    <tableColumn id="66" xr3:uid="{FB11546A-DD9E-4FCF-97D3-C041414C0A81}" name="AFL_x000a_AKTØR" dataDxfId="127"/>
    <tableColumn id="22" xr3:uid="{23F60F21-9BB0-41B9-BF3E-58DF43465647}" name="AFL_x000a_LOD DK" dataDxfId="126"/>
    <tableColumn id="24" xr3:uid="{24C67E70-CB22-40D4-95E3-FC472C92BDB9}" name="Kolonne5" dataDxfId="125"/>
    <tableColumn id="25" xr3:uid="{B53C6451-CED6-4715-849A-9DA47561A60D}" name="EKSIST_x000a_AKTØR" dataDxfId="124"/>
    <tableColumn id="84" xr3:uid="{9EADC15C-482A-4980-A1A1-70D80595E722}" name="EKSIST_x000a_LOD DK" dataDxfId="123"/>
    <tableColumn id="83" xr3:uid="{528CA2FA-AB5E-4336-9436-678D9AF2B882}" name="DRIFT_x000a_AKTØR" dataDxfId="122"/>
    <tableColumn id="26" xr3:uid="{83F76704-2D59-4805-917E-D4F43A4CAF9D}" name="DRIFT_x000a_LOD DK" dataDxfId="121"/>
    <tableColumn id="27" xr3:uid="{18D524C9-0E85-4958-8FD4-C952E8AB2110}" name="BEMÆRKNINGER ØVRIGE" dataDxfId="12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55A950B-C22C-4AC5-AF35-E62CAF915000}" name="Tabel4" displayName="Tabel4" ref="A1:G899" totalsRowShown="0" headerRowDxfId="119">
  <autoFilter ref="A1:G899" xr:uid="{055A950B-C22C-4AC5-AF35-E62CAF915000}"/>
  <tableColumns count="7">
    <tableColumn id="1" xr3:uid="{1F4E5938-F0C7-4A7B-B61A-CF71706DFB6B}" name="Data fra &quot;5. Basis&quot;">
      <calculatedColumnFormula>'Leverancespecifikation (LÅST)'!C5</calculatedColumnFormula>
    </tableColumn>
    <tableColumn id="2" xr3:uid="{B9680E86-C3F3-46AA-A1CE-BB453D181C5C}" name="Data fra &quot;5. Basis&quot;2">
      <calculatedColumnFormula>_xlfn.CONCAT('Leverancespecifikation (LÅST)'!J5:L5,'Leverancespecifikation (LÅST)'!V5:CA5)</calculatedColumnFormula>
    </tableColumn>
    <tableColumn id="6" xr3:uid="{D4D6B9D1-C521-425E-AE6E-E080E9B7DD4D}" name="Data fra &quot;5. Basis&quot;3" dataDxfId="118">
      <calculatedColumnFormula>'Leverancespecifikation (LÅST)'!N5</calculatedColumnFormula>
    </tableColumn>
    <tableColumn id="3" xr3:uid="{68DFE451-0155-4FD7-89B8-7CD1E5D9CD02}" name="Data fra &quot;3. Leverancespecifikation&quot;">
      <calculatedColumnFormula>VLOOKUP(Tabel4[[#This Row],[Data fra "5. Basis"]],Leverancespecifikation!C:C,1,FALSE)</calculatedColumnFormula>
    </tableColumn>
    <tableColumn id="4" xr3:uid="{57E5F6F9-030B-4355-9477-0596FF2D8639}" name="Data fra &quot;3. Leverancespecifikation&quot;3">
      <calculatedColumnFormula>_xlfn.CONCAT(Leverancespecifikation!J5,Leverancespecifikation!K5,Leverancespecifikation!L5,Leverancespecifikation!V5:CA5)</calculatedColumnFormula>
    </tableColumn>
    <tableColumn id="7" xr3:uid="{C6E72076-798A-4833-AF6F-D1A2C23253B1}" name="Data fra &quot;3. Leverancespecifikation&quot;4" dataDxfId="117">
      <calculatedColumnFormula>Leverancespecifikation!N5</calculatedColumnFormula>
    </tableColumn>
    <tableColumn id="5" xr3:uid="{71C55039-8E23-4445-BB98-437C50531402}" name="Kolonne1" dataDxfId="116">
      <calculatedColumnFormula>IF(B2=E2,IF(C2=F2,"","P"),"P")</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D48B1F-6D5F-48F9-A9AA-5FAD04DBBFCD}" name="Tabel2" displayName="Tabel2" ref="A1:J901" totalsRowShown="0">
  <autoFilter ref="A1:J901" xr:uid="{E1D48B1F-6D5F-48F9-A9AA-5FAD04DBBFCD}"/>
  <tableColumns count="10">
    <tableColumn id="1" xr3:uid="{537A6E7D-26F1-4761-B3A9-6F51C8FCF948}" name="Kilde: 3. Leverancespecifikation_x000a_Kolonne C" dataDxfId="115">
      <calculatedColumnFormula>Leverancespecifikation!C5</calculatedColumnFormula>
    </tableColumn>
    <tableColumn id="2" xr3:uid="{BCCEC0A3-B245-47E8-8032-DC8C2A3DA671}" name="ARK" dataDxfId="114">
      <calculatedColumnFormula>IF(ISNUMBER(FIND("_ARK",Tabel2[[#This Row],[Kilde: 3. Leverancespecifikation
Sammenkædning af kolonnerne (Vxx:BJxx) &amp; (BNxx:BZxx)]],1)),"X","")</calculatedColumnFormula>
    </tableColumn>
    <tableColumn id="3" xr3:uid="{49D44ED2-F627-4B46-88DD-F9FDA3BC487D}" name="KON">
      <calculatedColumnFormula>IF(ISNUMBER(FIND("KON",J2,1)),"X","")</calculatedColumnFormula>
    </tableColumn>
    <tableColumn id="4" xr3:uid="{9BB899C8-4164-4564-8F6B-D4CE26110D54}" name="EL">
      <calculatedColumnFormula>IF(ISNUMBER(FIND("EL",J2,1)),"X","")</calculatedColumnFormula>
    </tableColumn>
    <tableColumn id="5" xr3:uid="{88D9D289-F49F-4771-A11D-5958AFA1E464}" name="VVS">
      <calculatedColumnFormula>IF(ISNUMBER(FIND("VVS",J2,1)),"X","")</calculatedColumnFormula>
    </tableColumn>
    <tableColumn id="6" xr3:uid="{CE21ECF3-F5AF-45ED-9C16-61193F5F4CB9}" name="VEN">
      <calculatedColumnFormula>IF(ISNUMBER(FIND("VEN",J2,1)),"X","")</calculatedColumnFormula>
    </tableColumn>
    <tableColumn id="7" xr3:uid="{B214DF02-9559-4739-BE6D-25F14660B068}" name="ENT">
      <calculatedColumnFormula>IF(ISNUMBER(FIND("ENT",J2,1)),"X","")</calculatedColumnFormula>
    </tableColumn>
    <tableColumn id="8" xr3:uid="{24A1758B-1C4F-4190-8E7C-2EC3EEDC5605}" name="LAN" dataDxfId="113">
      <calculatedColumnFormula>IF(ISNUMBER(FIND("LAN",J2,1)),"X","")</calculatedColumnFormula>
    </tableColumn>
    <tableColumn id="9" xr3:uid="{D93DA8D3-EC73-4EE1-90A9-CDAA33FDC458}" name="?"/>
    <tableColumn id="10" xr3:uid="{21625E54-307C-4F3A-B8A7-C3CB7095EED6}" name="Kilde: 3. Leverancespecifikation_x000a_Sammenkædning af kolonnerne (Vxx:BJxx) &amp; (BNxx:BZxx)" dataDxfId="112">
      <calculatedColumnFormula>"_"&amp;_xlfn.CONCAT(Leverancespecifikation!V5:BJ5,Leverancespecifikation!BN5:BZ5)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B5252-7CB5-4F85-9D93-FE2C5A1A33C5}">
  <sheetPr codeName="Ark8"/>
  <dimension ref="B1:K37"/>
  <sheetViews>
    <sheetView showGridLines="0" tabSelected="1" zoomScaleNormal="100" workbookViewId="0">
      <pane ySplit="1" topLeftCell="A2" activePane="bottomLeft" state="frozen"/>
      <selection pane="bottomLeft" activeCell="H14" sqref="H14"/>
    </sheetView>
  </sheetViews>
  <sheetFormatPr defaultColWidth="9.140625" defaultRowHeight="12.75" x14ac:dyDescent="0.2"/>
  <cols>
    <col min="1" max="1" width="0.85546875" style="1" customWidth="1"/>
    <col min="2" max="2" width="90.7109375" style="1" customWidth="1"/>
    <col min="3" max="4" width="0.85546875" style="1" customWidth="1"/>
    <col min="5" max="16384" width="9.140625" style="1"/>
  </cols>
  <sheetData>
    <row r="1" spans="2:2" s="36" customFormat="1" ht="64.5" customHeight="1" x14ac:dyDescent="0.25">
      <c r="B1" s="35" t="s">
        <v>0</v>
      </c>
    </row>
    <row r="2" spans="2:2" ht="12.75" customHeight="1" x14ac:dyDescent="0.2">
      <c r="B2" s="337" t="s">
        <v>1571</v>
      </c>
    </row>
    <row r="3" spans="2:2" x14ac:dyDescent="0.2">
      <c r="B3" s="337"/>
    </row>
    <row r="4" spans="2:2" x14ac:dyDescent="0.2">
      <c r="B4" s="337"/>
    </row>
    <row r="5" spans="2:2" x14ac:dyDescent="0.2">
      <c r="B5" s="337"/>
    </row>
    <row r="6" spans="2:2" x14ac:dyDescent="0.2">
      <c r="B6" s="337"/>
    </row>
    <row r="7" spans="2:2" x14ac:dyDescent="0.2">
      <c r="B7" s="337"/>
    </row>
    <row r="8" spans="2:2" x14ac:dyDescent="0.2">
      <c r="B8" s="337"/>
    </row>
    <row r="9" spans="2:2" x14ac:dyDescent="0.2">
      <c r="B9" s="337"/>
    </row>
    <row r="10" spans="2:2" x14ac:dyDescent="0.2">
      <c r="B10" s="337"/>
    </row>
    <row r="11" spans="2:2" x14ac:dyDescent="0.2">
      <c r="B11" s="337"/>
    </row>
    <row r="12" spans="2:2" x14ac:dyDescent="0.2">
      <c r="B12" s="337"/>
    </row>
    <row r="13" spans="2:2" x14ac:dyDescent="0.2">
      <c r="B13" s="337"/>
    </row>
    <row r="14" spans="2:2" x14ac:dyDescent="0.2">
      <c r="B14" s="337"/>
    </row>
    <row r="15" spans="2:2" x14ac:dyDescent="0.2">
      <c r="B15" s="337"/>
    </row>
    <row r="16" spans="2:2" x14ac:dyDescent="0.2">
      <c r="B16" s="337"/>
    </row>
    <row r="17" spans="2:11" x14ac:dyDescent="0.2">
      <c r="B17" s="337"/>
    </row>
    <row r="18" spans="2:11" x14ac:dyDescent="0.2">
      <c r="B18" s="337"/>
    </row>
    <row r="19" spans="2:11" x14ac:dyDescent="0.2">
      <c r="B19" s="337"/>
    </row>
    <row r="20" spans="2:11" x14ac:dyDescent="0.2">
      <c r="B20" s="337"/>
    </row>
    <row r="21" spans="2:11" x14ac:dyDescent="0.2">
      <c r="B21" s="337"/>
    </row>
    <row r="22" spans="2:11" x14ac:dyDescent="0.2">
      <c r="B22" s="337"/>
    </row>
    <row r="23" spans="2:11" ht="15" x14ac:dyDescent="0.25">
      <c r="B23" s="337"/>
      <c r="K23"/>
    </row>
    <row r="24" spans="2:11" x14ac:dyDescent="0.2">
      <c r="B24" s="337"/>
    </row>
    <row r="25" spans="2:11" x14ac:dyDescent="0.2">
      <c r="B25" s="337"/>
    </row>
    <row r="26" spans="2:11" x14ac:dyDescent="0.2">
      <c r="B26" s="337"/>
    </row>
    <row r="27" spans="2:11" x14ac:dyDescent="0.2">
      <c r="B27" s="337"/>
    </row>
    <row r="28" spans="2:11" x14ac:dyDescent="0.2">
      <c r="B28" s="337"/>
    </row>
    <row r="29" spans="2:11" x14ac:dyDescent="0.2">
      <c r="B29" s="337"/>
    </row>
    <row r="30" spans="2:11" x14ac:dyDescent="0.2">
      <c r="B30" s="337"/>
    </row>
    <row r="31" spans="2:11" x14ac:dyDescent="0.2">
      <c r="B31" s="337"/>
    </row>
    <row r="32" spans="2:11" x14ac:dyDescent="0.2">
      <c r="B32" s="337"/>
    </row>
    <row r="33" spans="2:5" x14ac:dyDescent="0.2">
      <c r="B33" s="337"/>
      <c r="E33" s="37"/>
    </row>
    <row r="34" spans="2:5" x14ac:dyDescent="0.2">
      <c r="B34" s="337"/>
      <c r="E34" s="38"/>
    </row>
    <row r="35" spans="2:5" x14ac:dyDescent="0.2">
      <c r="B35" s="337"/>
      <c r="E35" s="39"/>
    </row>
    <row r="36" spans="2:5" x14ac:dyDescent="0.2">
      <c r="B36" s="337"/>
    </row>
    <row r="37" spans="2:5" x14ac:dyDescent="0.2">
      <c r="B37" s="337"/>
    </row>
  </sheetData>
  <sheetProtection sheet="1" objects="1" scenarios="1" selectLockedCells="1" selectUnlockedCells="1"/>
  <mergeCells count="1">
    <mergeCell ref="B2:B37"/>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43BBB-C0CF-42D4-A238-FE895258F01B}">
  <sheetPr codeName="Ark10"/>
  <dimension ref="B1:K40"/>
  <sheetViews>
    <sheetView showGridLines="0" zoomScaleNormal="100" workbookViewId="0">
      <pane ySplit="1" topLeftCell="A2" activePane="bottomLeft" state="frozen"/>
      <selection pane="bottomLeft" activeCell="B1" sqref="B1"/>
    </sheetView>
  </sheetViews>
  <sheetFormatPr defaultColWidth="9.140625" defaultRowHeight="12.75" x14ac:dyDescent="0.2"/>
  <cols>
    <col min="1" max="1" width="0.85546875" style="1" customWidth="1"/>
    <col min="2" max="2" width="90.7109375" style="1" customWidth="1"/>
    <col min="3" max="4" width="0.85546875" style="1" customWidth="1"/>
    <col min="5" max="16384" width="9.140625" style="1"/>
  </cols>
  <sheetData>
    <row r="1" spans="2:2" s="36" customFormat="1" ht="64.5" customHeight="1" x14ac:dyDescent="0.25">
      <c r="B1" s="35" t="s">
        <v>1</v>
      </c>
    </row>
    <row r="2" spans="2:2" ht="12.75" customHeight="1" x14ac:dyDescent="0.2">
      <c r="B2" s="338" t="s">
        <v>1572</v>
      </c>
    </row>
    <row r="3" spans="2:2" ht="12.75" customHeight="1" x14ac:dyDescent="0.2">
      <c r="B3" s="338"/>
    </row>
    <row r="4" spans="2:2" ht="12.75" customHeight="1" x14ac:dyDescent="0.2">
      <c r="B4" s="338"/>
    </row>
    <row r="5" spans="2:2" ht="12.75" customHeight="1" x14ac:dyDescent="0.2">
      <c r="B5" s="338"/>
    </row>
    <row r="6" spans="2:2" ht="12.75" customHeight="1" x14ac:dyDescent="0.2">
      <c r="B6" s="338"/>
    </row>
    <row r="7" spans="2:2" ht="12.75" customHeight="1" x14ac:dyDescent="0.2">
      <c r="B7" s="338"/>
    </row>
    <row r="8" spans="2:2" ht="12.75" customHeight="1" x14ac:dyDescent="0.2">
      <c r="B8" s="338"/>
    </row>
    <row r="9" spans="2:2" ht="12.75" customHeight="1" x14ac:dyDescent="0.2">
      <c r="B9" s="338"/>
    </row>
    <row r="10" spans="2:2" ht="12.75" customHeight="1" x14ac:dyDescent="0.2">
      <c r="B10" s="338"/>
    </row>
    <row r="11" spans="2:2" ht="12.75" customHeight="1" x14ac:dyDescent="0.2">
      <c r="B11" s="338"/>
    </row>
    <row r="12" spans="2:2" ht="12.75" customHeight="1" x14ac:dyDescent="0.2">
      <c r="B12" s="338"/>
    </row>
    <row r="13" spans="2:2" ht="12.75" customHeight="1" x14ac:dyDescent="0.2">
      <c r="B13" s="338"/>
    </row>
    <row r="14" spans="2:2" ht="12.75" customHeight="1" x14ac:dyDescent="0.2">
      <c r="B14" s="338"/>
    </row>
    <row r="15" spans="2:2" ht="12.75" customHeight="1" x14ac:dyDescent="0.2">
      <c r="B15" s="338"/>
    </row>
    <row r="16" spans="2:2" ht="12.75" customHeight="1" x14ac:dyDescent="0.2">
      <c r="B16" s="338"/>
    </row>
    <row r="17" spans="2:11" ht="12.75" customHeight="1" x14ac:dyDescent="0.2">
      <c r="B17" s="338"/>
    </row>
    <row r="18" spans="2:11" ht="12.75" customHeight="1" x14ac:dyDescent="0.2">
      <c r="B18" s="338"/>
    </row>
    <row r="19" spans="2:11" ht="12.75" customHeight="1" x14ac:dyDescent="0.2">
      <c r="B19" s="338"/>
    </row>
    <row r="20" spans="2:11" ht="12.75" customHeight="1" x14ac:dyDescent="0.2">
      <c r="B20" s="338"/>
    </row>
    <row r="21" spans="2:11" ht="12.75" customHeight="1" x14ac:dyDescent="0.2">
      <c r="B21" s="338"/>
    </row>
    <row r="22" spans="2:11" ht="12.75" customHeight="1" x14ac:dyDescent="0.2">
      <c r="B22" s="338"/>
    </row>
    <row r="23" spans="2:11" ht="15" x14ac:dyDescent="0.25">
      <c r="B23" s="338"/>
      <c r="K23"/>
    </row>
    <row r="24" spans="2:11" ht="12.75" customHeight="1" x14ac:dyDescent="0.2">
      <c r="B24" s="338"/>
    </row>
    <row r="25" spans="2:11" ht="12.75" customHeight="1" x14ac:dyDescent="0.2">
      <c r="B25" s="338"/>
    </row>
    <row r="26" spans="2:11" ht="12.75" customHeight="1" x14ac:dyDescent="0.2">
      <c r="B26" s="338"/>
    </row>
    <row r="27" spans="2:11" ht="12.75" customHeight="1" x14ac:dyDescent="0.2">
      <c r="B27" s="338"/>
    </row>
    <row r="28" spans="2:11" ht="12.75" customHeight="1" x14ac:dyDescent="0.2">
      <c r="B28" s="338"/>
    </row>
    <row r="29" spans="2:11" ht="12.75" customHeight="1" x14ac:dyDescent="0.2">
      <c r="B29" s="338"/>
    </row>
    <row r="30" spans="2:11" ht="12.75" customHeight="1" x14ac:dyDescent="0.2">
      <c r="B30" s="338"/>
    </row>
    <row r="31" spans="2:11" ht="12.75" customHeight="1" x14ac:dyDescent="0.2">
      <c r="B31" s="338"/>
    </row>
    <row r="32" spans="2:11" ht="12.75" customHeight="1" x14ac:dyDescent="0.2">
      <c r="B32" s="338"/>
    </row>
    <row r="33" spans="2:5" ht="12.75" customHeight="1" x14ac:dyDescent="0.2">
      <c r="B33" s="338"/>
      <c r="E33" s="37"/>
    </row>
    <row r="34" spans="2:5" ht="12.75" customHeight="1" x14ac:dyDescent="0.2">
      <c r="B34" s="338"/>
      <c r="E34" s="38"/>
    </row>
    <row r="35" spans="2:5" ht="12.75" customHeight="1" x14ac:dyDescent="0.2">
      <c r="B35" s="338"/>
      <c r="E35" s="39"/>
    </row>
    <row r="36" spans="2:5" ht="12.75" customHeight="1" x14ac:dyDescent="0.2">
      <c r="B36" s="338"/>
    </row>
    <row r="37" spans="2:5" ht="23.25" customHeight="1" x14ac:dyDescent="0.2">
      <c r="B37" s="338"/>
    </row>
    <row r="38" spans="2:5" x14ac:dyDescent="0.2">
      <c r="B38" s="338"/>
    </row>
    <row r="39" spans="2:5" x14ac:dyDescent="0.2">
      <c r="B39" s="338"/>
    </row>
    <row r="40" spans="2:5" ht="36" customHeight="1" x14ac:dyDescent="0.2">
      <c r="B40" s="338"/>
    </row>
  </sheetData>
  <sheetProtection sheet="1" objects="1" scenarios="1" selectLockedCells="1" selectUnlockedCells="1"/>
  <mergeCells count="1">
    <mergeCell ref="B2:B40"/>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F3BBE-3BB8-4429-AF3B-4ADA2E0D7380}">
  <sheetPr codeName="Ark7"/>
  <dimension ref="B1:E70"/>
  <sheetViews>
    <sheetView showGridLines="0" zoomScaleNormal="100" workbookViewId="0">
      <pane ySplit="1" topLeftCell="A2" activePane="bottomLeft" state="frozen"/>
      <selection pane="bottomLeft" activeCell="B1" sqref="B1"/>
    </sheetView>
  </sheetViews>
  <sheetFormatPr defaultColWidth="9.140625" defaultRowHeight="12.75" x14ac:dyDescent="0.2"/>
  <cols>
    <col min="1" max="1" width="0.85546875" style="1" customWidth="1"/>
    <col min="2" max="2" width="90.7109375" style="1" customWidth="1"/>
    <col min="3" max="4" width="0.85546875" style="1" customWidth="1"/>
    <col min="5" max="16384" width="9.140625" style="1"/>
  </cols>
  <sheetData>
    <row r="1" spans="2:2" s="36" customFormat="1" ht="64.5" customHeight="1" x14ac:dyDescent="0.25">
      <c r="B1" s="35" t="s">
        <v>2</v>
      </c>
    </row>
    <row r="2" spans="2:2" ht="12.75" customHeight="1" x14ac:dyDescent="0.2">
      <c r="B2" s="338" t="s">
        <v>1535</v>
      </c>
    </row>
    <row r="3" spans="2:2" ht="12.75" customHeight="1" x14ac:dyDescent="0.2">
      <c r="B3" s="338"/>
    </row>
    <row r="4" spans="2:2" ht="12.75" customHeight="1" x14ac:dyDescent="0.2">
      <c r="B4" s="338"/>
    </row>
    <row r="5" spans="2:2" ht="12.75" customHeight="1" x14ac:dyDescent="0.2">
      <c r="B5" s="338"/>
    </row>
    <row r="6" spans="2:2" ht="12.75" customHeight="1" x14ac:dyDescent="0.2">
      <c r="B6" s="338"/>
    </row>
    <row r="7" spans="2:2" ht="12.75" customHeight="1" x14ac:dyDescent="0.2">
      <c r="B7" s="338"/>
    </row>
    <row r="8" spans="2:2" ht="12.75" customHeight="1" x14ac:dyDescent="0.2">
      <c r="B8" s="338"/>
    </row>
    <row r="9" spans="2:2" ht="12.75" customHeight="1" x14ac:dyDescent="0.2">
      <c r="B9" s="338"/>
    </row>
    <row r="10" spans="2:2" ht="12.75" customHeight="1" x14ac:dyDescent="0.2">
      <c r="B10" s="338"/>
    </row>
    <row r="11" spans="2:2" ht="12.75" customHeight="1" x14ac:dyDescent="0.2">
      <c r="B11" s="338"/>
    </row>
    <row r="12" spans="2:2" ht="12.75" customHeight="1" x14ac:dyDescent="0.2">
      <c r="B12" s="338"/>
    </row>
    <row r="13" spans="2:2" ht="12.75" customHeight="1" x14ac:dyDescent="0.2">
      <c r="B13" s="338"/>
    </row>
    <row r="14" spans="2:2" ht="12.75" customHeight="1" x14ac:dyDescent="0.2">
      <c r="B14" s="338"/>
    </row>
    <row r="15" spans="2:2" ht="12.75" customHeight="1" x14ac:dyDescent="0.2">
      <c r="B15" s="338"/>
    </row>
    <row r="16" spans="2:2" ht="12.75" customHeight="1" x14ac:dyDescent="0.2">
      <c r="B16" s="338"/>
    </row>
    <row r="17" spans="2:2" ht="12.75" customHeight="1" x14ac:dyDescent="0.2">
      <c r="B17" s="338"/>
    </row>
    <row r="18" spans="2:2" ht="12.75" customHeight="1" x14ac:dyDescent="0.2">
      <c r="B18" s="338"/>
    </row>
    <row r="19" spans="2:2" ht="12.75" customHeight="1" x14ac:dyDescent="0.2">
      <c r="B19" s="338"/>
    </row>
    <row r="20" spans="2:2" ht="12.75" customHeight="1" x14ac:dyDescent="0.2">
      <c r="B20" s="338"/>
    </row>
    <row r="21" spans="2:2" ht="12.75" customHeight="1" x14ac:dyDescent="0.2">
      <c r="B21" s="338"/>
    </row>
    <row r="22" spans="2:2" ht="12.75" customHeight="1" x14ac:dyDescent="0.2">
      <c r="B22" s="338"/>
    </row>
    <row r="23" spans="2:2" ht="12.75" customHeight="1" x14ac:dyDescent="0.2">
      <c r="B23" s="338"/>
    </row>
    <row r="24" spans="2:2" ht="12.75" customHeight="1" x14ac:dyDescent="0.2">
      <c r="B24" s="338"/>
    </row>
    <row r="25" spans="2:2" ht="12.75" customHeight="1" x14ac:dyDescent="0.2">
      <c r="B25" s="338"/>
    </row>
    <row r="26" spans="2:2" ht="12.75" customHeight="1" x14ac:dyDescent="0.2">
      <c r="B26" s="338"/>
    </row>
    <row r="27" spans="2:2" ht="12.75" customHeight="1" x14ac:dyDescent="0.2">
      <c r="B27" s="338"/>
    </row>
    <row r="28" spans="2:2" ht="12.75" customHeight="1" x14ac:dyDescent="0.2">
      <c r="B28" s="338"/>
    </row>
    <row r="29" spans="2:2" ht="12.75" customHeight="1" x14ac:dyDescent="0.2">
      <c r="B29" s="338"/>
    </row>
    <row r="30" spans="2:2" ht="12.75" customHeight="1" x14ac:dyDescent="0.2">
      <c r="B30" s="338"/>
    </row>
    <row r="31" spans="2:2" ht="12.75" customHeight="1" x14ac:dyDescent="0.2">
      <c r="B31" s="338"/>
    </row>
    <row r="32" spans="2:2" ht="12.75" customHeight="1" x14ac:dyDescent="0.2">
      <c r="B32" s="338"/>
    </row>
    <row r="33" spans="2:5" ht="12.75" customHeight="1" x14ac:dyDescent="0.2">
      <c r="B33" s="338"/>
      <c r="E33" s="37"/>
    </row>
    <row r="34" spans="2:5" ht="12.75" customHeight="1" x14ac:dyDescent="0.2">
      <c r="B34" s="338"/>
      <c r="E34" s="38"/>
    </row>
    <row r="35" spans="2:5" ht="12.75" customHeight="1" x14ac:dyDescent="0.2">
      <c r="B35" s="338"/>
      <c r="E35" s="39"/>
    </row>
    <row r="36" spans="2:5" ht="12.75" customHeight="1" x14ac:dyDescent="0.2">
      <c r="B36" s="338"/>
    </row>
    <row r="37" spans="2:5" ht="12.75" customHeight="1" x14ac:dyDescent="0.2">
      <c r="B37" s="338"/>
    </row>
    <row r="38" spans="2:5" ht="12.75" customHeight="1" x14ac:dyDescent="0.2">
      <c r="B38" s="338"/>
    </row>
    <row r="39" spans="2:5" ht="12.75" customHeight="1" x14ac:dyDescent="0.2">
      <c r="B39" s="338"/>
    </row>
    <row r="40" spans="2:5" ht="12.75" customHeight="1" x14ac:dyDescent="0.2">
      <c r="B40" s="338"/>
    </row>
    <row r="41" spans="2:5" ht="12.75" customHeight="1" x14ac:dyDescent="0.2">
      <c r="B41" s="338"/>
    </row>
    <row r="42" spans="2:5" ht="12.75" customHeight="1" x14ac:dyDescent="0.2">
      <c r="B42" s="338"/>
    </row>
    <row r="43" spans="2:5" ht="12.75" customHeight="1" x14ac:dyDescent="0.2">
      <c r="B43" s="338"/>
    </row>
    <row r="44" spans="2:5" ht="12.75" customHeight="1" x14ac:dyDescent="0.2">
      <c r="B44" s="338"/>
    </row>
    <row r="45" spans="2:5" ht="12.75" customHeight="1" x14ac:dyDescent="0.2">
      <c r="B45" s="338"/>
    </row>
    <row r="46" spans="2:5" ht="12.75" customHeight="1" x14ac:dyDescent="0.2">
      <c r="B46" s="338"/>
    </row>
    <row r="47" spans="2:5" ht="12.75" customHeight="1" x14ac:dyDescent="0.2">
      <c r="B47" s="338"/>
    </row>
    <row r="48" spans="2:5" ht="12.75" customHeight="1" x14ac:dyDescent="0.2">
      <c r="B48" s="338"/>
    </row>
    <row r="49" spans="2:2" ht="27.75" customHeight="1" x14ac:dyDescent="0.2">
      <c r="B49" s="338"/>
    </row>
    <row r="50" spans="2:2" ht="12.75" customHeight="1" x14ac:dyDescent="0.2">
      <c r="B50" s="338"/>
    </row>
    <row r="51" spans="2:2" ht="12.75" customHeight="1" x14ac:dyDescent="0.2">
      <c r="B51" s="338"/>
    </row>
    <row r="52" spans="2:2" ht="12.75" customHeight="1" x14ac:dyDescent="0.2">
      <c r="B52" s="338"/>
    </row>
    <row r="53" spans="2:2" ht="12.75" customHeight="1" x14ac:dyDescent="0.2">
      <c r="B53" s="338"/>
    </row>
    <row r="54" spans="2:2" ht="12.75" customHeight="1" x14ac:dyDescent="0.2">
      <c r="B54" s="338"/>
    </row>
    <row r="55" spans="2:2" ht="12.75" customHeight="1" x14ac:dyDescent="0.2">
      <c r="B55" s="338"/>
    </row>
    <row r="56" spans="2:2" ht="12.75" customHeight="1" x14ac:dyDescent="0.2">
      <c r="B56" s="338"/>
    </row>
    <row r="57" spans="2:2" ht="12.75" customHeight="1" x14ac:dyDescent="0.2">
      <c r="B57" s="338"/>
    </row>
    <row r="58" spans="2:2" ht="12.75" customHeight="1" x14ac:dyDescent="0.2">
      <c r="B58" s="338"/>
    </row>
    <row r="59" spans="2:2" x14ac:dyDescent="0.2">
      <c r="B59" s="338"/>
    </row>
    <row r="60" spans="2:2" x14ac:dyDescent="0.2">
      <c r="B60" s="338"/>
    </row>
    <row r="61" spans="2:2" x14ac:dyDescent="0.2">
      <c r="B61" s="338"/>
    </row>
    <row r="62" spans="2:2" x14ac:dyDescent="0.2">
      <c r="B62" s="338"/>
    </row>
    <row r="63" spans="2:2" x14ac:dyDescent="0.2">
      <c r="B63" s="338"/>
    </row>
    <row r="64" spans="2:2" x14ac:dyDescent="0.2">
      <c r="B64" s="338"/>
    </row>
    <row r="65" spans="2:2" x14ac:dyDescent="0.2">
      <c r="B65" s="338"/>
    </row>
    <row r="66" spans="2:2" x14ac:dyDescent="0.2">
      <c r="B66" s="338"/>
    </row>
    <row r="67" spans="2:2" x14ac:dyDescent="0.2">
      <c r="B67" s="338"/>
    </row>
    <row r="68" spans="2:2" x14ac:dyDescent="0.2">
      <c r="B68" s="338"/>
    </row>
    <row r="69" spans="2:2" x14ac:dyDescent="0.2">
      <c r="B69" s="338"/>
    </row>
    <row r="70" spans="2:2" x14ac:dyDescent="0.2">
      <c r="B70" s="338"/>
    </row>
  </sheetData>
  <sheetProtection sheet="1" objects="1" scenarios="1" selectLockedCells="1" selectUnlockedCells="1"/>
  <mergeCells count="1">
    <mergeCell ref="B2:B70"/>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1B040-5585-4E84-9D7A-4E8A5B0C8854}">
  <sheetPr codeName="Ark9">
    <pageSetUpPr fitToPage="1"/>
  </sheetPr>
  <dimension ref="B1:C41"/>
  <sheetViews>
    <sheetView showGridLines="0" view="pageBreakPreview" zoomScaleNormal="100" zoomScaleSheetLayoutView="100" zoomScalePageLayoutView="70" workbookViewId="0">
      <selection activeCell="B37" sqref="B37:C37"/>
    </sheetView>
  </sheetViews>
  <sheetFormatPr defaultColWidth="9.140625" defaultRowHeight="12.75" x14ac:dyDescent="0.2"/>
  <cols>
    <col min="1" max="1" width="0.85546875" style="1" customWidth="1"/>
    <col min="2" max="2" width="45.7109375" style="1" customWidth="1"/>
    <col min="3" max="3" width="68.5703125" style="1" customWidth="1"/>
    <col min="4" max="4" width="0.85546875" style="1" customWidth="1"/>
    <col min="5" max="16384" width="9.140625" style="1"/>
  </cols>
  <sheetData>
    <row r="1" spans="2:3" s="36" customFormat="1" ht="64.5" customHeight="1" x14ac:dyDescent="0.25">
      <c r="B1" s="339" t="s">
        <v>3</v>
      </c>
      <c r="C1" s="339"/>
    </row>
    <row r="2" spans="2:3" ht="210.75" customHeight="1" x14ac:dyDescent="0.2">
      <c r="B2" s="341" t="s">
        <v>1574</v>
      </c>
      <c r="C2" s="341"/>
    </row>
    <row r="3" spans="2:3" ht="20.25" x14ac:dyDescent="0.3">
      <c r="B3" s="43" t="s">
        <v>4</v>
      </c>
    </row>
    <row r="4" spans="2:3" x14ac:dyDescent="0.2">
      <c r="B4" s="40"/>
    </row>
    <row r="5" spans="2:3" ht="180" customHeight="1" x14ac:dyDescent="0.2">
      <c r="B5" s="340" t="s">
        <v>1575</v>
      </c>
      <c r="C5" s="340"/>
    </row>
    <row r="6" spans="2:3" ht="17.25" customHeight="1" x14ac:dyDescent="0.2">
      <c r="B6" s="45" t="s">
        <v>1515</v>
      </c>
      <c r="C6" s="45"/>
    </row>
    <row r="7" spans="2:3" ht="97.5" customHeight="1" x14ac:dyDescent="0.2">
      <c r="B7" s="41" t="s">
        <v>1531</v>
      </c>
      <c r="C7" s="45"/>
    </row>
    <row r="8" spans="2:3" ht="114.75" customHeight="1" x14ac:dyDescent="0.2">
      <c r="B8" s="41" t="s">
        <v>1530</v>
      </c>
    </row>
    <row r="9" spans="2:3" ht="106.5" customHeight="1" x14ac:dyDescent="0.2">
      <c r="B9" s="41" t="s">
        <v>1576</v>
      </c>
    </row>
    <row r="10" spans="2:3" ht="152.25" customHeight="1" x14ac:dyDescent="0.2">
      <c r="B10" s="41" t="s">
        <v>1532</v>
      </c>
    </row>
    <row r="11" spans="2:3" ht="226.5" customHeight="1" x14ac:dyDescent="0.2">
      <c r="B11" s="41" t="s">
        <v>1577</v>
      </c>
    </row>
    <row r="12" spans="2:3" ht="195.75" customHeight="1" x14ac:dyDescent="0.2">
      <c r="B12" s="41" t="s">
        <v>1507</v>
      </c>
    </row>
    <row r="13" spans="2:3" ht="210" customHeight="1" x14ac:dyDescent="0.2">
      <c r="B13" s="41" t="s">
        <v>1508</v>
      </c>
    </row>
    <row r="14" spans="2:3" ht="192.75" customHeight="1" x14ac:dyDescent="0.2">
      <c r="B14" s="41" t="s">
        <v>1578</v>
      </c>
    </row>
    <row r="15" spans="2:3" ht="261.75" customHeight="1" x14ac:dyDescent="0.2">
      <c r="B15" s="41" t="s">
        <v>1509</v>
      </c>
    </row>
    <row r="16" spans="2:3" ht="151.5" customHeight="1" x14ac:dyDescent="0.2">
      <c r="B16" s="45" t="s">
        <v>1510</v>
      </c>
    </row>
    <row r="17" spans="2:3" ht="188.25" customHeight="1" x14ac:dyDescent="0.2">
      <c r="B17" s="41" t="s">
        <v>1512</v>
      </c>
    </row>
    <row r="18" spans="2:3" ht="152.25" customHeight="1" x14ac:dyDescent="0.2">
      <c r="B18" s="41" t="s">
        <v>1511</v>
      </c>
    </row>
    <row r="19" spans="2:3" ht="191.25" customHeight="1" x14ac:dyDescent="0.2">
      <c r="B19" s="41" t="s">
        <v>5</v>
      </c>
    </row>
    <row r="20" spans="2:3" ht="297" customHeight="1" x14ac:dyDescent="0.2">
      <c r="B20" s="41" t="s">
        <v>1513</v>
      </c>
    </row>
    <row r="21" spans="2:3" ht="22.5" customHeight="1" x14ac:dyDescent="0.2">
      <c r="B21" s="41"/>
    </row>
    <row r="22" spans="2:3" ht="87.75" customHeight="1" x14ac:dyDescent="0.2">
      <c r="B22" s="41" t="s">
        <v>1514</v>
      </c>
    </row>
    <row r="23" spans="2:3" x14ac:dyDescent="0.2">
      <c r="B23" s="41"/>
    </row>
    <row r="24" spans="2:3" ht="20.25" x14ac:dyDescent="0.3">
      <c r="B24" s="43" t="s">
        <v>1516</v>
      </c>
    </row>
    <row r="25" spans="2:3" ht="15.75" customHeight="1" x14ac:dyDescent="0.2">
      <c r="B25" s="41"/>
    </row>
    <row r="26" spans="2:3" ht="18" customHeight="1" x14ac:dyDescent="0.2">
      <c r="B26" s="45" t="s">
        <v>1522</v>
      </c>
    </row>
    <row r="27" spans="2:3" ht="295.5" customHeight="1" x14ac:dyDescent="0.2">
      <c r="B27" s="41" t="s">
        <v>1579</v>
      </c>
      <c r="C27" s="41"/>
    </row>
    <row r="28" spans="2:3" ht="19.5" customHeight="1" x14ac:dyDescent="0.2">
      <c r="B28" s="45" t="s">
        <v>1523</v>
      </c>
    </row>
    <row r="29" spans="2:3" ht="309" customHeight="1" x14ac:dyDescent="0.2">
      <c r="B29" s="41" t="s">
        <v>1524</v>
      </c>
      <c r="C29" s="41"/>
    </row>
    <row r="30" spans="2:3" ht="15.75" customHeight="1" x14ac:dyDescent="0.2">
      <c r="B30" s="45" t="s">
        <v>1519</v>
      </c>
    </row>
    <row r="31" spans="2:3" ht="21.75" customHeight="1" x14ac:dyDescent="0.2">
      <c r="B31" s="342" t="s">
        <v>1520</v>
      </c>
      <c r="C31" s="342"/>
    </row>
    <row r="32" spans="2:3" ht="129.75" customHeight="1" x14ac:dyDescent="0.2">
      <c r="B32" s="41"/>
      <c r="C32" s="41"/>
    </row>
    <row r="33" spans="2:3" ht="18" customHeight="1" x14ac:dyDescent="0.2">
      <c r="B33" s="45" t="s">
        <v>1517</v>
      </c>
    </row>
    <row r="34" spans="2:3" ht="21.75" customHeight="1" x14ac:dyDescent="0.2">
      <c r="B34" s="342" t="s">
        <v>1521</v>
      </c>
      <c r="C34" s="342"/>
    </row>
    <row r="35" spans="2:3" ht="137.25" customHeight="1" x14ac:dyDescent="0.2">
      <c r="B35" s="42"/>
    </row>
    <row r="36" spans="2:3" ht="17.25" customHeight="1" x14ac:dyDescent="0.2">
      <c r="B36" s="45" t="s">
        <v>1518</v>
      </c>
    </row>
    <row r="37" spans="2:3" ht="59.25" customHeight="1" x14ac:dyDescent="0.2">
      <c r="B37" s="342" t="s">
        <v>1529</v>
      </c>
      <c r="C37" s="342"/>
    </row>
    <row r="38" spans="2:3" ht="409.5" customHeight="1" x14ac:dyDescent="0.2">
      <c r="B38" s="42"/>
    </row>
    <row r="39" spans="2:3" x14ac:dyDescent="0.2">
      <c r="B39" s="40"/>
    </row>
    <row r="40" spans="2:3" x14ac:dyDescent="0.2">
      <c r="B40" s="40"/>
    </row>
    <row r="41" spans="2:3" x14ac:dyDescent="0.2">
      <c r="B41" s="40"/>
    </row>
  </sheetData>
  <sheetProtection sheet="1" objects="1" scenarios="1" selectLockedCells="1" selectUnlockedCells="1"/>
  <mergeCells count="6">
    <mergeCell ref="B1:C1"/>
    <mergeCell ref="B5:C5"/>
    <mergeCell ref="B2:C2"/>
    <mergeCell ref="B34:C34"/>
    <mergeCell ref="B37:C37"/>
    <mergeCell ref="B31:C31"/>
  </mergeCells>
  <pageMargins left="0.59055118110236227" right="0.51181102362204722" top="0.74803149606299213" bottom="0.74803149606299213" header="0.31496062992125984" footer="0.31496062992125984"/>
  <pageSetup paperSize="9" scale="79" fitToHeight="0" orientation="portrait" r:id="rId1"/>
  <headerFooter>
    <oddFooter>&amp;C
&amp;1#&amp;RSide &amp;P</oddFooter>
  </headerFooter>
  <rowBreaks count="5" manualBreakCount="5">
    <brk id="10" max="16383" man="1"/>
    <brk id="14" max="16383" man="1"/>
    <brk id="19" max="16383" man="1"/>
    <brk id="27" max="16383" man="1"/>
    <brk id="35" max="16383" man="1"/>
  </rowBreaks>
  <colBreaks count="2" manualBreakCount="2">
    <brk id="3" max="17" man="1"/>
    <brk id="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3008B-EC04-4FB5-BF2A-5DD202080A7D}">
  <sheetPr codeName="Ark3"/>
  <dimension ref="A1:AKX1652"/>
  <sheetViews>
    <sheetView showGridLines="0" zoomScaleNormal="100" zoomScaleSheetLayoutView="100" zoomScalePageLayoutView="145" workbookViewId="0">
      <pane xSplit="12" ySplit="4" topLeftCell="M5" activePane="bottomRight" state="frozen"/>
      <selection pane="topRight" activeCell="M1" sqref="M1"/>
      <selection pane="bottomLeft" activeCell="A5" sqref="A5"/>
      <selection pane="bottomRight" activeCell="B2" sqref="B2:B3"/>
    </sheetView>
  </sheetViews>
  <sheetFormatPr defaultColWidth="9.140625" defaultRowHeight="15" outlineLevelCol="2" x14ac:dyDescent="0.25"/>
  <cols>
    <col min="1" max="1" width="0.85546875" style="237" customWidth="1"/>
    <col min="2" max="2" width="6.7109375" style="242" customWidth="1"/>
    <col min="3" max="3" width="8.140625" style="170" hidden="1" customWidth="1"/>
    <col min="4" max="4" width="8.7109375" style="171" hidden="1" customWidth="1" outlineLevel="1"/>
    <col min="5" max="5" width="22.42578125" style="171" hidden="1" customWidth="1" outlineLevel="1"/>
    <col min="6" max="8" width="8.7109375" style="171" hidden="1" customWidth="1" outlineLevel="1"/>
    <col min="9" max="9" width="1.7109375" style="199" hidden="1" customWidth="1" outlineLevel="1"/>
    <col min="10" max="10" width="6.7109375" style="177" customWidth="1" collapsed="1"/>
    <col min="11" max="11" width="42.140625" style="172" customWidth="1"/>
    <col min="12" max="12" width="27" style="172" customWidth="1" outlineLevel="1"/>
    <col min="13" max="13" width="8.28515625" style="80" customWidth="1"/>
    <col min="14" max="14" width="8.28515625" style="324" customWidth="1"/>
    <col min="15" max="21" width="2.7109375" style="78" customWidth="1"/>
    <col min="22" max="27" width="7.7109375" style="67" hidden="1" customWidth="1" outlineLevel="1"/>
    <col min="28" max="28" width="7.7109375" style="177" customWidth="1" collapsed="1"/>
    <col min="29" max="29" width="7.7109375" style="171" customWidth="1"/>
    <col min="30" max="35" width="7.7109375" style="177" hidden="1" customWidth="1" outlineLevel="1"/>
    <col min="36" max="36" width="7.7109375" style="177" customWidth="1" collapsed="1"/>
    <col min="37" max="39" width="7.7109375" style="171" customWidth="1"/>
    <col min="40" max="45" width="7.7109375" style="171" hidden="1" customWidth="1" outlineLevel="1"/>
    <col min="46" max="46" width="7.7109375" style="171" customWidth="1" collapsed="1"/>
    <col min="47" max="47" width="7.7109375" style="171" customWidth="1"/>
    <col min="48" max="53" width="7.7109375" style="171" hidden="1" customWidth="1" outlineLevel="1"/>
    <col min="54" max="54" width="7.7109375" style="171" customWidth="1" collapsed="1"/>
    <col min="55" max="55" width="7.7109375" style="171" customWidth="1"/>
    <col min="56" max="61" width="7.7109375" style="171" hidden="1" customWidth="1" outlineLevel="2"/>
    <col min="62" max="62" width="7.7109375" style="171" hidden="1" customWidth="1" outlineLevel="1" collapsed="1"/>
    <col min="63" max="63" width="7.7109375" style="171" hidden="1" customWidth="1" outlineLevel="1"/>
    <col min="64" max="64" width="40.5703125" style="287" customWidth="1" collapsed="1"/>
    <col min="65" max="65" width="2.140625" style="171" customWidth="1"/>
    <col min="66" max="70" width="7.7109375" style="171" hidden="1" customWidth="1" outlineLevel="1"/>
    <col min="71" max="71" width="7.85546875" style="171" hidden="1" customWidth="1" outlineLevel="1"/>
    <col min="72" max="72" width="7.7109375" style="171" customWidth="1" collapsed="1"/>
    <col min="73" max="73" width="7.7109375" style="171" customWidth="1"/>
    <col min="74" max="74" width="2" style="219" customWidth="1"/>
    <col min="75" max="75" width="7.7109375" style="199" customWidth="1"/>
    <col min="76" max="78" width="7.7109375" style="171" customWidth="1"/>
    <col min="79" max="79" width="41.7109375" style="208" customWidth="1"/>
    <col min="80" max="80" width="30.7109375" style="142" customWidth="1"/>
    <col min="81" max="81" width="0.85546875" style="134" customWidth="1"/>
    <col min="82" max="986" width="9.140625" style="134"/>
    <col min="987" max="16384" width="9.140625" style="66"/>
  </cols>
  <sheetData>
    <row r="1" spans="1:986" s="236" customFormat="1" ht="6" customHeight="1" x14ac:dyDescent="0.2">
      <c r="A1" s="237"/>
      <c r="B1" s="228"/>
      <c r="C1" s="229"/>
      <c r="D1" s="230"/>
      <c r="E1" s="230"/>
      <c r="F1" s="230"/>
      <c r="G1" s="230"/>
      <c r="H1" s="230"/>
      <c r="I1" s="231"/>
      <c r="J1" s="232"/>
      <c r="K1" s="231"/>
      <c r="L1" s="231"/>
      <c r="M1" s="233"/>
      <c r="N1" s="234"/>
      <c r="O1" s="235"/>
      <c r="P1" s="235"/>
      <c r="Q1" s="235"/>
      <c r="R1" s="235"/>
      <c r="S1" s="235"/>
      <c r="T1" s="235"/>
      <c r="U1" s="235"/>
      <c r="V1" s="233"/>
      <c r="W1" s="233"/>
      <c r="X1" s="233"/>
      <c r="Y1" s="233"/>
      <c r="Z1" s="233"/>
      <c r="AA1" s="233"/>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81"/>
      <c r="BM1" s="230"/>
      <c r="BN1" s="230"/>
      <c r="BO1" s="230"/>
      <c r="BP1" s="230"/>
      <c r="BQ1" s="230"/>
      <c r="BR1" s="230"/>
      <c r="BS1" s="230"/>
      <c r="BT1" s="230"/>
      <c r="BU1" s="230"/>
      <c r="BV1" s="231"/>
      <c r="BW1" s="230"/>
      <c r="BX1" s="230"/>
      <c r="BY1" s="230"/>
      <c r="BZ1" s="230"/>
      <c r="CA1" s="231"/>
    </row>
    <row r="2" spans="1:986" s="227" customFormat="1" ht="48" customHeight="1" x14ac:dyDescent="0.25">
      <c r="A2" s="245"/>
      <c r="B2" s="345" t="s">
        <v>1500</v>
      </c>
      <c r="C2" s="222"/>
      <c r="D2" s="343"/>
      <c r="E2" s="344"/>
      <c r="F2" s="344"/>
      <c r="G2" s="344"/>
      <c r="H2" s="344"/>
      <c r="I2" s="223"/>
      <c r="J2" s="347" t="s">
        <v>1504</v>
      </c>
      <c r="K2" s="347"/>
      <c r="L2" s="347"/>
      <c r="M2" s="343" t="s">
        <v>1506</v>
      </c>
      <c r="N2" s="343"/>
      <c r="O2" s="343" t="s">
        <v>1502</v>
      </c>
      <c r="P2" s="343"/>
      <c r="Q2" s="343"/>
      <c r="R2" s="343"/>
      <c r="S2" s="343"/>
      <c r="T2" s="343"/>
      <c r="U2" s="343"/>
      <c r="V2" s="350"/>
      <c r="W2" s="350"/>
      <c r="X2" s="350"/>
      <c r="Y2" s="350"/>
      <c r="Z2" s="350"/>
      <c r="AA2" s="350"/>
      <c r="AB2" s="352" t="s">
        <v>1503</v>
      </c>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224"/>
      <c r="BM2" s="225"/>
      <c r="BN2" s="224"/>
      <c r="BO2" s="224"/>
      <c r="BP2" s="224"/>
      <c r="BQ2" s="224"/>
      <c r="BR2" s="224"/>
      <c r="BS2" s="224"/>
      <c r="BT2" s="346"/>
      <c r="BU2" s="346"/>
      <c r="BV2" s="226"/>
      <c r="BW2" s="346" t="s">
        <v>6</v>
      </c>
      <c r="BX2" s="346"/>
      <c r="BY2" s="346"/>
      <c r="BZ2" s="346"/>
      <c r="CA2" s="346"/>
      <c r="CB2" s="135"/>
      <c r="CC2" s="353"/>
      <c r="CD2" s="353"/>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row>
    <row r="3" spans="1:986" s="72" customFormat="1" ht="28.5" customHeight="1" x14ac:dyDescent="0.25">
      <c r="A3" s="246"/>
      <c r="B3" s="345"/>
      <c r="C3" s="68"/>
      <c r="D3" s="344"/>
      <c r="E3" s="344"/>
      <c r="F3" s="344"/>
      <c r="G3" s="344"/>
      <c r="H3" s="344"/>
      <c r="I3" s="69"/>
      <c r="J3" s="347"/>
      <c r="K3" s="347"/>
      <c r="L3" s="347"/>
      <c r="M3" s="343"/>
      <c r="N3" s="343"/>
      <c r="O3" s="351"/>
      <c r="P3" s="351"/>
      <c r="Q3" s="351"/>
      <c r="R3" s="351"/>
      <c r="S3" s="351"/>
      <c r="T3" s="351"/>
      <c r="U3" s="351"/>
      <c r="V3" s="349" t="s">
        <v>7</v>
      </c>
      <c r="W3" s="349"/>
      <c r="X3" s="349"/>
      <c r="Y3" s="349"/>
      <c r="Z3" s="349"/>
      <c r="AA3" s="349"/>
      <c r="AB3" s="348" t="s">
        <v>8</v>
      </c>
      <c r="AC3" s="348"/>
      <c r="AD3" s="354" t="s">
        <v>9</v>
      </c>
      <c r="AE3" s="354"/>
      <c r="AF3" s="354"/>
      <c r="AG3" s="354"/>
      <c r="AH3" s="354"/>
      <c r="AI3" s="354"/>
      <c r="AJ3" s="348" t="s">
        <v>10</v>
      </c>
      <c r="AK3" s="348"/>
      <c r="AL3" s="348" t="s">
        <v>11</v>
      </c>
      <c r="AM3" s="348"/>
      <c r="AN3" s="354" t="s">
        <v>12</v>
      </c>
      <c r="AO3" s="354"/>
      <c r="AP3" s="354"/>
      <c r="AQ3" s="354"/>
      <c r="AR3" s="354"/>
      <c r="AS3" s="354"/>
      <c r="AT3" s="348" t="s">
        <v>13</v>
      </c>
      <c r="AU3" s="348"/>
      <c r="AV3" s="354" t="s">
        <v>14</v>
      </c>
      <c r="AW3" s="354"/>
      <c r="AX3" s="354"/>
      <c r="AY3" s="354"/>
      <c r="AZ3" s="354"/>
      <c r="BA3" s="354"/>
      <c r="BB3" s="348" t="s">
        <v>15</v>
      </c>
      <c r="BC3" s="348"/>
      <c r="BD3" s="354" t="s">
        <v>16</v>
      </c>
      <c r="BE3" s="354"/>
      <c r="BF3" s="354"/>
      <c r="BG3" s="354"/>
      <c r="BH3" s="354"/>
      <c r="BI3" s="354"/>
      <c r="BJ3" s="348" t="s">
        <v>17</v>
      </c>
      <c r="BK3" s="348"/>
      <c r="BL3" s="282"/>
      <c r="BM3" s="70"/>
      <c r="BN3" s="349" t="s">
        <v>18</v>
      </c>
      <c r="BO3" s="349"/>
      <c r="BP3" s="349"/>
      <c r="BQ3" s="349"/>
      <c r="BR3" s="349"/>
      <c r="BS3" s="349"/>
      <c r="BT3" s="348" t="s">
        <v>19</v>
      </c>
      <c r="BU3" s="348"/>
      <c r="BV3" s="71"/>
      <c r="BW3" s="348" t="s">
        <v>20</v>
      </c>
      <c r="BX3" s="348"/>
      <c r="BY3" s="348" t="s">
        <v>21</v>
      </c>
      <c r="BZ3" s="348"/>
      <c r="CA3" s="132"/>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c r="FT3" s="137"/>
      <c r="FU3" s="137"/>
      <c r="FV3" s="137"/>
      <c r="FW3" s="137"/>
      <c r="FX3" s="137"/>
      <c r="FY3" s="137"/>
      <c r="FZ3" s="137"/>
      <c r="GA3" s="137"/>
      <c r="GB3" s="137"/>
      <c r="GC3" s="137"/>
      <c r="GD3" s="137"/>
      <c r="GE3" s="137"/>
      <c r="GF3" s="137"/>
      <c r="GG3" s="137"/>
      <c r="GH3" s="137"/>
      <c r="GI3" s="137"/>
      <c r="GJ3" s="137"/>
      <c r="GK3" s="137"/>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c r="IV3" s="137"/>
      <c r="IW3" s="137"/>
      <c r="IX3" s="137"/>
      <c r="IY3" s="137"/>
      <c r="IZ3" s="137"/>
      <c r="JA3" s="137"/>
      <c r="JB3" s="137"/>
      <c r="JC3" s="137"/>
      <c r="JD3" s="137"/>
      <c r="JE3" s="137"/>
      <c r="JF3" s="137"/>
      <c r="JG3" s="137"/>
      <c r="JH3" s="137"/>
      <c r="JI3" s="137"/>
      <c r="JJ3" s="137"/>
      <c r="JK3" s="137"/>
      <c r="JL3" s="137"/>
      <c r="JM3" s="137"/>
      <c r="JN3" s="137"/>
      <c r="JO3" s="137"/>
      <c r="JP3" s="137"/>
      <c r="JQ3" s="137"/>
      <c r="JR3" s="137"/>
      <c r="JS3" s="137"/>
      <c r="JT3" s="137"/>
      <c r="JU3" s="137"/>
      <c r="JV3" s="137"/>
      <c r="JW3" s="137"/>
      <c r="JX3" s="137"/>
      <c r="JY3" s="137"/>
      <c r="JZ3" s="137"/>
      <c r="KA3" s="137"/>
      <c r="KB3" s="137"/>
      <c r="KC3" s="137"/>
      <c r="KD3" s="137"/>
      <c r="KE3" s="137"/>
      <c r="KF3" s="137"/>
      <c r="KG3" s="137"/>
      <c r="KH3" s="137"/>
      <c r="KI3" s="137"/>
      <c r="KJ3" s="137"/>
      <c r="KK3" s="137"/>
      <c r="KL3" s="137"/>
      <c r="KM3" s="137"/>
      <c r="KN3" s="137"/>
      <c r="KO3" s="137"/>
      <c r="KP3" s="137"/>
      <c r="KQ3" s="137"/>
      <c r="KR3" s="137"/>
      <c r="KS3" s="137"/>
      <c r="KT3" s="137"/>
      <c r="KU3" s="137"/>
      <c r="KV3" s="137"/>
      <c r="KW3" s="137"/>
      <c r="KX3" s="137"/>
      <c r="KY3" s="137"/>
      <c r="KZ3" s="137"/>
      <c r="LA3" s="137"/>
      <c r="LB3" s="137"/>
      <c r="LC3" s="137"/>
      <c r="LD3" s="137"/>
      <c r="LE3" s="137"/>
      <c r="LF3" s="137"/>
      <c r="LG3" s="137"/>
      <c r="LH3" s="137"/>
      <c r="LI3" s="137"/>
      <c r="LJ3" s="137"/>
      <c r="LK3" s="137"/>
      <c r="LL3" s="137"/>
      <c r="LM3" s="137"/>
      <c r="LN3" s="137"/>
      <c r="LO3" s="137"/>
      <c r="LP3" s="137"/>
      <c r="LQ3" s="137"/>
      <c r="LR3" s="137"/>
      <c r="LS3" s="137"/>
      <c r="LT3" s="137"/>
      <c r="LU3" s="137"/>
      <c r="LV3" s="137"/>
      <c r="LW3" s="137"/>
      <c r="LX3" s="137"/>
      <c r="LY3" s="137"/>
      <c r="LZ3" s="137"/>
      <c r="MA3" s="137"/>
      <c r="MB3" s="137"/>
      <c r="MC3" s="137"/>
      <c r="MD3" s="137"/>
      <c r="ME3" s="137"/>
      <c r="MF3" s="137"/>
      <c r="MG3" s="137"/>
      <c r="MH3" s="137"/>
      <c r="MI3" s="137"/>
      <c r="MJ3" s="137"/>
      <c r="MK3" s="137"/>
      <c r="ML3" s="137"/>
      <c r="MM3" s="137"/>
      <c r="MN3" s="137"/>
      <c r="MO3" s="137"/>
      <c r="MP3" s="137"/>
      <c r="MQ3" s="137"/>
      <c r="MR3" s="137"/>
      <c r="MS3" s="137"/>
      <c r="MT3" s="137"/>
      <c r="MU3" s="137"/>
      <c r="MV3" s="137"/>
      <c r="MW3" s="137"/>
      <c r="MX3" s="137"/>
      <c r="MY3" s="137"/>
      <c r="MZ3" s="137"/>
      <c r="NA3" s="137"/>
      <c r="NB3" s="137"/>
      <c r="NC3" s="137"/>
      <c r="ND3" s="137"/>
      <c r="NE3" s="137"/>
      <c r="NF3" s="137"/>
      <c r="NG3" s="137"/>
      <c r="NH3" s="137"/>
      <c r="NI3" s="137"/>
      <c r="NJ3" s="137"/>
      <c r="NK3" s="137"/>
      <c r="NL3" s="137"/>
      <c r="NM3" s="137"/>
      <c r="NN3" s="137"/>
      <c r="NO3" s="137"/>
      <c r="NP3" s="137"/>
      <c r="NQ3" s="137"/>
      <c r="NR3" s="137"/>
      <c r="NS3" s="137"/>
      <c r="NT3" s="137"/>
      <c r="NU3" s="137"/>
      <c r="NV3" s="137"/>
      <c r="NW3" s="137"/>
      <c r="NX3" s="137"/>
      <c r="NY3" s="137"/>
      <c r="NZ3" s="137"/>
      <c r="OA3" s="137"/>
      <c r="OB3" s="137"/>
      <c r="OC3" s="137"/>
      <c r="OD3" s="137"/>
      <c r="OE3" s="137"/>
      <c r="OF3" s="137"/>
      <c r="OG3" s="137"/>
      <c r="OH3" s="137"/>
      <c r="OI3" s="137"/>
      <c r="OJ3" s="137"/>
      <c r="OK3" s="137"/>
      <c r="OL3" s="137"/>
      <c r="OM3" s="137"/>
      <c r="ON3" s="137"/>
      <c r="OO3" s="137"/>
      <c r="OP3" s="137"/>
      <c r="OQ3" s="137"/>
      <c r="OR3" s="137"/>
      <c r="OS3" s="137"/>
      <c r="OT3" s="137"/>
      <c r="OU3" s="137"/>
      <c r="OV3" s="137"/>
      <c r="OW3" s="137"/>
      <c r="OX3" s="137"/>
      <c r="OY3" s="137"/>
      <c r="OZ3" s="137"/>
      <c r="PA3" s="137"/>
      <c r="PB3" s="137"/>
      <c r="PC3" s="137"/>
      <c r="PD3" s="137"/>
      <c r="PE3" s="137"/>
      <c r="PF3" s="137"/>
      <c r="PG3" s="137"/>
      <c r="PH3" s="137"/>
      <c r="PI3" s="137"/>
      <c r="PJ3" s="137"/>
      <c r="PK3" s="137"/>
      <c r="PL3" s="137"/>
      <c r="PM3" s="137"/>
      <c r="PN3" s="137"/>
      <c r="PO3" s="137"/>
      <c r="PP3" s="137"/>
      <c r="PQ3" s="137"/>
      <c r="PR3" s="137"/>
      <c r="PS3" s="137"/>
      <c r="PT3" s="137"/>
      <c r="PU3" s="137"/>
      <c r="PV3" s="137"/>
      <c r="PW3" s="137"/>
      <c r="PX3" s="137"/>
      <c r="PY3" s="137"/>
      <c r="PZ3" s="137"/>
      <c r="QA3" s="137"/>
      <c r="QB3" s="137"/>
      <c r="QC3" s="137"/>
      <c r="QD3" s="137"/>
      <c r="QE3" s="137"/>
      <c r="QF3" s="137"/>
      <c r="QG3" s="137"/>
      <c r="QH3" s="137"/>
      <c r="QI3" s="137"/>
      <c r="QJ3" s="137"/>
      <c r="QK3" s="137"/>
      <c r="QL3" s="137"/>
      <c r="QM3" s="137"/>
      <c r="QN3" s="137"/>
      <c r="QO3" s="137"/>
      <c r="QP3" s="137"/>
      <c r="QQ3" s="137"/>
      <c r="QR3" s="137"/>
      <c r="QS3" s="137"/>
      <c r="QT3" s="137"/>
      <c r="QU3" s="137"/>
      <c r="QV3" s="137"/>
      <c r="QW3" s="137"/>
      <c r="QX3" s="137"/>
      <c r="QY3" s="137"/>
      <c r="QZ3" s="137"/>
      <c r="RA3" s="137"/>
      <c r="RB3" s="137"/>
      <c r="RC3" s="137"/>
      <c r="RD3" s="137"/>
      <c r="RE3" s="137"/>
      <c r="RF3" s="137"/>
      <c r="RG3" s="137"/>
      <c r="RH3" s="137"/>
      <c r="RI3" s="137"/>
      <c r="RJ3" s="137"/>
      <c r="RK3" s="137"/>
      <c r="RL3" s="137"/>
      <c r="RM3" s="137"/>
      <c r="RN3" s="137"/>
      <c r="RO3" s="137"/>
      <c r="RP3" s="137"/>
      <c r="RQ3" s="137"/>
      <c r="RR3" s="137"/>
      <c r="RS3" s="137"/>
      <c r="RT3" s="137"/>
      <c r="RU3" s="137"/>
      <c r="RV3" s="137"/>
      <c r="RW3" s="137"/>
      <c r="RX3" s="137"/>
      <c r="RY3" s="137"/>
      <c r="RZ3" s="137"/>
      <c r="SA3" s="137"/>
      <c r="SB3" s="137"/>
      <c r="SC3" s="137"/>
      <c r="SD3" s="137"/>
      <c r="SE3" s="137"/>
      <c r="SF3" s="137"/>
      <c r="SG3" s="137"/>
      <c r="SH3" s="137"/>
      <c r="SI3" s="137"/>
      <c r="SJ3" s="137"/>
      <c r="SK3" s="137"/>
      <c r="SL3" s="137"/>
      <c r="SM3" s="137"/>
      <c r="SN3" s="137"/>
      <c r="SO3" s="137"/>
      <c r="SP3" s="137"/>
      <c r="SQ3" s="137"/>
      <c r="SR3" s="137"/>
      <c r="SS3" s="137"/>
      <c r="ST3" s="137"/>
      <c r="SU3" s="137"/>
      <c r="SV3" s="137"/>
      <c r="SW3" s="137"/>
      <c r="SX3" s="137"/>
      <c r="SY3" s="137"/>
      <c r="SZ3" s="137"/>
      <c r="TA3" s="137"/>
      <c r="TB3" s="137"/>
      <c r="TC3" s="137"/>
      <c r="TD3" s="137"/>
      <c r="TE3" s="137"/>
      <c r="TF3" s="137"/>
      <c r="TG3" s="137"/>
      <c r="TH3" s="137"/>
      <c r="TI3" s="137"/>
      <c r="TJ3" s="137"/>
      <c r="TK3" s="137"/>
      <c r="TL3" s="137"/>
      <c r="TM3" s="137"/>
      <c r="TN3" s="137"/>
      <c r="TO3" s="137"/>
      <c r="TP3" s="137"/>
      <c r="TQ3" s="137"/>
      <c r="TR3" s="137"/>
      <c r="TS3" s="137"/>
      <c r="TT3" s="137"/>
      <c r="TU3" s="137"/>
      <c r="TV3" s="137"/>
      <c r="TW3" s="137"/>
      <c r="TX3" s="137"/>
      <c r="TY3" s="137"/>
      <c r="TZ3" s="137"/>
      <c r="UA3" s="137"/>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7"/>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37"/>
      <c r="WL3" s="137"/>
      <c r="WM3" s="137"/>
      <c r="WN3" s="137"/>
      <c r="WO3" s="137"/>
      <c r="WP3" s="137"/>
      <c r="WQ3" s="137"/>
      <c r="WR3" s="137"/>
      <c r="WS3" s="137"/>
      <c r="WT3" s="137"/>
      <c r="WU3" s="137"/>
      <c r="WV3" s="137"/>
      <c r="WW3" s="137"/>
      <c r="WX3" s="137"/>
      <c r="WY3" s="137"/>
      <c r="WZ3" s="137"/>
      <c r="XA3" s="137"/>
      <c r="XB3" s="137"/>
      <c r="XC3" s="137"/>
      <c r="XD3" s="137"/>
      <c r="XE3" s="137"/>
      <c r="XF3" s="137"/>
      <c r="XG3" s="137"/>
      <c r="XH3" s="137"/>
      <c r="XI3" s="137"/>
      <c r="XJ3" s="137"/>
      <c r="XK3" s="137"/>
      <c r="XL3" s="137"/>
      <c r="XM3" s="137"/>
      <c r="XN3" s="137"/>
      <c r="XO3" s="137"/>
      <c r="XP3" s="137"/>
      <c r="XQ3" s="137"/>
      <c r="XR3" s="137"/>
      <c r="XS3" s="137"/>
      <c r="XT3" s="137"/>
      <c r="XU3" s="137"/>
      <c r="XV3" s="137"/>
      <c r="XW3" s="137"/>
      <c r="XX3" s="137"/>
      <c r="XY3" s="137"/>
      <c r="XZ3" s="137"/>
      <c r="YA3" s="137"/>
      <c r="YB3" s="137"/>
      <c r="YC3" s="137"/>
      <c r="YD3" s="137"/>
      <c r="YE3" s="137"/>
      <c r="YF3" s="137"/>
      <c r="YG3" s="137"/>
      <c r="YH3" s="137"/>
      <c r="YI3" s="137"/>
      <c r="YJ3" s="137"/>
      <c r="YK3" s="137"/>
      <c r="YL3" s="137"/>
      <c r="YM3" s="137"/>
      <c r="YN3" s="137"/>
      <c r="YO3" s="137"/>
      <c r="YP3" s="137"/>
      <c r="YQ3" s="137"/>
      <c r="YR3" s="137"/>
      <c r="YS3" s="137"/>
      <c r="YT3" s="137"/>
      <c r="YU3" s="137"/>
      <c r="YV3" s="137"/>
      <c r="YW3" s="137"/>
      <c r="YX3" s="137"/>
      <c r="YY3" s="137"/>
      <c r="YZ3" s="137"/>
      <c r="ZA3" s="137"/>
      <c r="ZB3" s="137"/>
      <c r="ZC3" s="137"/>
      <c r="ZD3" s="137"/>
      <c r="ZE3" s="137"/>
      <c r="ZF3" s="137"/>
      <c r="ZG3" s="137"/>
      <c r="ZH3" s="137"/>
      <c r="ZI3" s="137"/>
      <c r="ZJ3" s="137"/>
      <c r="ZK3" s="137"/>
      <c r="ZL3" s="137"/>
      <c r="ZM3" s="137"/>
      <c r="ZN3" s="137"/>
      <c r="ZO3" s="137"/>
      <c r="ZP3" s="137"/>
      <c r="ZQ3" s="137"/>
      <c r="ZR3" s="137"/>
      <c r="ZS3" s="137"/>
      <c r="ZT3" s="137"/>
      <c r="ZU3" s="137"/>
      <c r="ZV3" s="137"/>
      <c r="ZW3" s="137"/>
      <c r="ZX3" s="137"/>
      <c r="ZY3" s="137"/>
      <c r="ZZ3" s="137"/>
      <c r="AAA3" s="137"/>
      <c r="AAB3" s="137"/>
      <c r="AAC3" s="137"/>
      <c r="AAD3" s="137"/>
      <c r="AAE3" s="137"/>
      <c r="AAF3" s="137"/>
      <c r="AAG3" s="137"/>
      <c r="AAH3" s="137"/>
      <c r="AAI3" s="137"/>
      <c r="AAJ3" s="137"/>
      <c r="AAK3" s="137"/>
      <c r="AAL3" s="137"/>
      <c r="AAM3" s="137"/>
      <c r="AAN3" s="137"/>
      <c r="AAO3" s="137"/>
      <c r="AAP3" s="137"/>
      <c r="AAQ3" s="137"/>
      <c r="AAR3" s="137"/>
      <c r="AAS3" s="137"/>
      <c r="AAT3" s="137"/>
      <c r="AAU3" s="137"/>
      <c r="AAV3" s="137"/>
      <c r="AAW3" s="137"/>
      <c r="AAX3" s="137"/>
      <c r="AAY3" s="137"/>
      <c r="AAZ3" s="137"/>
      <c r="ABA3" s="137"/>
      <c r="ABB3" s="137"/>
      <c r="ABC3" s="137"/>
      <c r="ABD3" s="137"/>
      <c r="ABE3" s="137"/>
      <c r="ABF3" s="137"/>
      <c r="ABG3" s="137"/>
      <c r="ABH3" s="137"/>
      <c r="ABI3" s="137"/>
      <c r="ABJ3" s="137"/>
      <c r="ABK3" s="137"/>
      <c r="ABL3" s="137"/>
      <c r="ABM3" s="137"/>
      <c r="ABN3" s="137"/>
      <c r="ABO3" s="137"/>
      <c r="ABP3" s="137"/>
      <c r="ABQ3" s="137"/>
      <c r="ABR3" s="137"/>
      <c r="ABS3" s="137"/>
      <c r="ABT3" s="137"/>
      <c r="ABU3" s="137"/>
      <c r="ABV3" s="137"/>
      <c r="ABW3" s="137"/>
      <c r="ABX3" s="137"/>
      <c r="ABY3" s="137"/>
      <c r="ABZ3" s="137"/>
      <c r="ACA3" s="137"/>
      <c r="ACB3" s="137"/>
      <c r="ACC3" s="137"/>
      <c r="ACD3" s="137"/>
      <c r="ACE3" s="137"/>
      <c r="ACF3" s="137"/>
      <c r="ACG3" s="137"/>
      <c r="ACH3" s="137"/>
      <c r="ACI3" s="137"/>
      <c r="ACJ3" s="137"/>
      <c r="ACK3" s="137"/>
      <c r="ACL3" s="137"/>
      <c r="ACM3" s="137"/>
      <c r="ACN3" s="137"/>
      <c r="ACO3" s="137"/>
      <c r="ACP3" s="137"/>
      <c r="ACQ3" s="137"/>
      <c r="ACR3" s="137"/>
      <c r="ACS3" s="137"/>
      <c r="ACT3" s="137"/>
      <c r="ACU3" s="137"/>
      <c r="ACV3" s="137"/>
      <c r="ACW3" s="137"/>
      <c r="ACX3" s="137"/>
      <c r="ACY3" s="137"/>
      <c r="ACZ3" s="137"/>
      <c r="ADA3" s="137"/>
      <c r="ADB3" s="137"/>
      <c r="ADC3" s="137"/>
      <c r="ADD3" s="137"/>
      <c r="ADE3" s="137"/>
      <c r="ADF3" s="137"/>
      <c r="ADG3" s="137"/>
      <c r="ADH3" s="137"/>
      <c r="ADI3" s="137"/>
      <c r="ADJ3" s="137"/>
      <c r="ADK3" s="137"/>
      <c r="ADL3" s="137"/>
      <c r="ADM3" s="137"/>
      <c r="ADN3" s="137"/>
      <c r="ADO3" s="137"/>
      <c r="ADP3" s="137"/>
      <c r="ADQ3" s="137"/>
      <c r="ADR3" s="137"/>
      <c r="ADS3" s="137"/>
      <c r="ADT3" s="137"/>
      <c r="ADU3" s="137"/>
      <c r="ADV3" s="137"/>
      <c r="ADW3" s="137"/>
      <c r="ADX3" s="137"/>
      <c r="ADY3" s="137"/>
      <c r="ADZ3" s="137"/>
      <c r="AEA3" s="137"/>
      <c r="AEB3" s="137"/>
      <c r="AEC3" s="137"/>
      <c r="AED3" s="137"/>
      <c r="AEE3" s="137"/>
      <c r="AEF3" s="137"/>
      <c r="AEG3" s="137"/>
      <c r="AEH3" s="137"/>
      <c r="AEI3" s="137"/>
      <c r="AEJ3" s="137"/>
      <c r="AEK3" s="137"/>
      <c r="AEL3" s="137"/>
      <c r="AEM3" s="137"/>
      <c r="AEN3" s="137"/>
      <c r="AEO3" s="137"/>
      <c r="AEP3" s="137"/>
      <c r="AEQ3" s="137"/>
      <c r="AER3" s="137"/>
      <c r="AES3" s="137"/>
      <c r="AET3" s="137"/>
      <c r="AEU3" s="137"/>
      <c r="AEV3" s="137"/>
      <c r="AEW3" s="137"/>
      <c r="AEX3" s="137"/>
      <c r="AEY3" s="137"/>
      <c r="AEZ3" s="137"/>
      <c r="AFA3" s="137"/>
      <c r="AFB3" s="137"/>
      <c r="AFC3" s="137"/>
      <c r="AFD3" s="137"/>
      <c r="AFE3" s="137"/>
      <c r="AFF3" s="137"/>
      <c r="AFG3" s="137"/>
      <c r="AFH3" s="137"/>
      <c r="AFI3" s="137"/>
      <c r="AFJ3" s="137"/>
      <c r="AFK3" s="137"/>
      <c r="AFL3" s="137"/>
      <c r="AFM3" s="137"/>
      <c r="AFN3" s="137"/>
      <c r="AFO3" s="137"/>
      <c r="AFP3" s="137"/>
      <c r="AFQ3" s="137"/>
      <c r="AFR3" s="137"/>
      <c r="AFS3" s="137"/>
      <c r="AFT3" s="137"/>
      <c r="AFU3" s="137"/>
      <c r="AFV3" s="137"/>
      <c r="AFW3" s="137"/>
      <c r="AFX3" s="137"/>
      <c r="AFY3" s="137"/>
      <c r="AFZ3" s="137"/>
      <c r="AGA3" s="137"/>
      <c r="AGB3" s="137"/>
      <c r="AGC3" s="137"/>
      <c r="AGD3" s="137"/>
      <c r="AGE3" s="137"/>
      <c r="AGF3" s="137"/>
      <c r="AGG3" s="137"/>
      <c r="AGH3" s="137"/>
      <c r="AGI3" s="137"/>
      <c r="AGJ3" s="137"/>
      <c r="AGK3" s="137"/>
      <c r="AGL3" s="137"/>
      <c r="AGM3" s="137"/>
      <c r="AGN3" s="137"/>
      <c r="AGO3" s="137"/>
      <c r="AGP3" s="137"/>
      <c r="AGQ3" s="137"/>
      <c r="AGR3" s="137"/>
      <c r="AGS3" s="137"/>
      <c r="AGT3" s="137"/>
      <c r="AGU3" s="137"/>
      <c r="AGV3" s="137"/>
      <c r="AGW3" s="137"/>
      <c r="AGX3" s="137"/>
      <c r="AGY3" s="137"/>
      <c r="AGZ3" s="137"/>
      <c r="AHA3" s="137"/>
      <c r="AHB3" s="137"/>
      <c r="AHC3" s="137"/>
      <c r="AHD3" s="137"/>
      <c r="AHE3" s="137"/>
      <c r="AHF3" s="137"/>
      <c r="AHG3" s="137"/>
      <c r="AHH3" s="137"/>
      <c r="AHI3" s="137"/>
      <c r="AHJ3" s="137"/>
      <c r="AHK3" s="137"/>
      <c r="AHL3" s="137"/>
      <c r="AHM3" s="137"/>
      <c r="AHN3" s="137"/>
      <c r="AHO3" s="137"/>
      <c r="AHP3" s="137"/>
      <c r="AHQ3" s="137"/>
      <c r="AHR3" s="137"/>
      <c r="AHS3" s="137"/>
      <c r="AHT3" s="137"/>
      <c r="AHU3" s="137"/>
      <c r="AHV3" s="137"/>
      <c r="AHW3" s="137"/>
      <c r="AHX3" s="137"/>
      <c r="AHY3" s="137"/>
      <c r="AHZ3" s="137"/>
      <c r="AIA3" s="137"/>
      <c r="AIB3" s="137"/>
      <c r="AIC3" s="137"/>
      <c r="AID3" s="137"/>
      <c r="AIE3" s="137"/>
      <c r="AIF3" s="137"/>
      <c r="AIG3" s="137"/>
      <c r="AIH3" s="137"/>
      <c r="AII3" s="137"/>
      <c r="AIJ3" s="137"/>
      <c r="AIK3" s="137"/>
      <c r="AIL3" s="137"/>
      <c r="AIM3" s="137"/>
      <c r="AIN3" s="137"/>
      <c r="AIO3" s="137"/>
      <c r="AIP3" s="137"/>
      <c r="AIQ3" s="137"/>
      <c r="AIR3" s="137"/>
      <c r="AIS3" s="137"/>
      <c r="AIT3" s="137"/>
      <c r="AIU3" s="137"/>
      <c r="AIV3" s="137"/>
      <c r="AIW3" s="137"/>
      <c r="AIX3" s="137"/>
      <c r="AIY3" s="137"/>
      <c r="AIZ3" s="137"/>
      <c r="AJA3" s="137"/>
      <c r="AJB3" s="137"/>
      <c r="AJC3" s="137"/>
      <c r="AJD3" s="137"/>
      <c r="AJE3" s="137"/>
      <c r="AJF3" s="137"/>
      <c r="AJG3" s="137"/>
      <c r="AJH3" s="137"/>
      <c r="AJI3" s="137"/>
      <c r="AJJ3" s="137"/>
      <c r="AJK3" s="137"/>
      <c r="AJL3" s="137"/>
      <c r="AJM3" s="137"/>
      <c r="AJN3" s="137"/>
      <c r="AJO3" s="137"/>
      <c r="AJP3" s="137"/>
      <c r="AJQ3" s="137"/>
      <c r="AJR3" s="137"/>
      <c r="AJS3" s="137"/>
      <c r="AJT3" s="137"/>
      <c r="AJU3" s="137"/>
      <c r="AJV3" s="137"/>
      <c r="AJW3" s="137"/>
      <c r="AJX3" s="137"/>
      <c r="AJY3" s="137"/>
      <c r="AJZ3" s="137"/>
      <c r="AKA3" s="137"/>
      <c r="AKB3" s="137"/>
      <c r="AKC3" s="137"/>
      <c r="AKD3" s="137"/>
      <c r="AKE3" s="137"/>
      <c r="AKF3" s="137"/>
      <c r="AKG3" s="137"/>
      <c r="AKH3" s="137"/>
      <c r="AKI3" s="137"/>
      <c r="AKJ3" s="137"/>
      <c r="AKK3" s="137"/>
      <c r="AKL3" s="137"/>
      <c r="AKM3" s="137"/>
      <c r="AKN3" s="137"/>
      <c r="AKO3" s="137"/>
      <c r="AKP3" s="137"/>
      <c r="AKQ3" s="137"/>
      <c r="AKR3" s="137"/>
      <c r="AKS3" s="137"/>
      <c r="AKT3" s="137"/>
      <c r="AKU3" s="137"/>
      <c r="AKV3" s="137"/>
      <c r="AKW3" s="137"/>
      <c r="AKX3" s="137"/>
    </row>
    <row r="4" spans="1:986" s="74" customFormat="1" ht="60" customHeight="1" x14ac:dyDescent="0.2">
      <c r="A4" s="247"/>
      <c r="B4" s="238" t="s">
        <v>22</v>
      </c>
      <c r="C4" s="91" t="s">
        <v>23</v>
      </c>
      <c r="D4" s="280" t="s">
        <v>24</v>
      </c>
      <c r="E4" s="330" t="s">
        <v>1567</v>
      </c>
      <c r="F4" s="280" t="s">
        <v>25</v>
      </c>
      <c r="G4" s="280" t="s">
        <v>26</v>
      </c>
      <c r="H4" s="280" t="s">
        <v>27</v>
      </c>
      <c r="I4" s="73" t="s">
        <v>28</v>
      </c>
      <c r="J4" s="92" t="s">
        <v>29</v>
      </c>
      <c r="K4" s="93" t="s">
        <v>1501</v>
      </c>
      <c r="L4" s="94" t="s">
        <v>30</v>
      </c>
      <c r="M4" s="95" t="s">
        <v>31</v>
      </c>
      <c r="N4" s="108" t="s">
        <v>32</v>
      </c>
      <c r="O4" s="125" t="s">
        <v>33</v>
      </c>
      <c r="P4" s="126" t="s">
        <v>34</v>
      </c>
      <c r="Q4" s="127" t="s">
        <v>35</v>
      </c>
      <c r="R4" s="128" t="s">
        <v>36</v>
      </c>
      <c r="S4" s="129" t="s">
        <v>37</v>
      </c>
      <c r="T4" s="130" t="s">
        <v>38</v>
      </c>
      <c r="U4" s="131" t="s">
        <v>39</v>
      </c>
      <c r="V4" s="335" t="s">
        <v>40</v>
      </c>
      <c r="W4" s="336" t="s">
        <v>41</v>
      </c>
      <c r="X4" s="336" t="s">
        <v>42</v>
      </c>
      <c r="Y4" s="336" t="s">
        <v>43</v>
      </c>
      <c r="Z4" s="336" t="s">
        <v>44</v>
      </c>
      <c r="AA4" s="336" t="s">
        <v>45</v>
      </c>
      <c r="AB4" s="96" t="s">
        <v>46</v>
      </c>
      <c r="AC4" s="96" t="s">
        <v>47</v>
      </c>
      <c r="AD4" s="336" t="s">
        <v>48</v>
      </c>
      <c r="AE4" s="336" t="s">
        <v>49</v>
      </c>
      <c r="AF4" s="336" t="s">
        <v>50</v>
      </c>
      <c r="AG4" s="336" t="s">
        <v>51</v>
      </c>
      <c r="AH4" s="336" t="s">
        <v>52</v>
      </c>
      <c r="AI4" s="336" t="s">
        <v>53</v>
      </c>
      <c r="AJ4" s="96" t="s">
        <v>54</v>
      </c>
      <c r="AK4" s="96" t="s">
        <v>55</v>
      </c>
      <c r="AL4" s="96" t="s">
        <v>56</v>
      </c>
      <c r="AM4" s="96" t="s">
        <v>57</v>
      </c>
      <c r="AN4" s="336" t="s">
        <v>58</v>
      </c>
      <c r="AO4" s="336" t="s">
        <v>59</v>
      </c>
      <c r="AP4" s="336" t="s">
        <v>60</v>
      </c>
      <c r="AQ4" s="336" t="s">
        <v>61</v>
      </c>
      <c r="AR4" s="336" t="s">
        <v>62</v>
      </c>
      <c r="AS4" s="336" t="s">
        <v>63</v>
      </c>
      <c r="AT4" s="96" t="s">
        <v>64</v>
      </c>
      <c r="AU4" s="96" t="s">
        <v>65</v>
      </c>
      <c r="AV4" s="336" t="s">
        <v>66</v>
      </c>
      <c r="AW4" s="336" t="s">
        <v>67</v>
      </c>
      <c r="AX4" s="336" t="s">
        <v>68</v>
      </c>
      <c r="AY4" s="336" t="s">
        <v>69</v>
      </c>
      <c r="AZ4" s="336" t="s">
        <v>70</v>
      </c>
      <c r="BA4" s="336" t="s">
        <v>71</v>
      </c>
      <c r="BB4" s="96" t="s">
        <v>72</v>
      </c>
      <c r="BC4" s="96" t="s">
        <v>73</v>
      </c>
      <c r="BD4" s="336" t="s">
        <v>74</v>
      </c>
      <c r="BE4" s="336" t="s">
        <v>75</v>
      </c>
      <c r="BF4" s="336" t="s">
        <v>76</v>
      </c>
      <c r="BG4" s="336" t="s">
        <v>77</v>
      </c>
      <c r="BH4" s="336" t="s">
        <v>78</v>
      </c>
      <c r="BI4" s="336" t="s">
        <v>79</v>
      </c>
      <c r="BJ4" s="96" t="s">
        <v>80</v>
      </c>
      <c r="BK4" s="96" t="s">
        <v>81</v>
      </c>
      <c r="BL4" s="283" t="s">
        <v>82</v>
      </c>
      <c r="BM4" s="70" t="s">
        <v>83</v>
      </c>
      <c r="BN4" s="336" t="s">
        <v>84</v>
      </c>
      <c r="BO4" s="336" t="s">
        <v>85</v>
      </c>
      <c r="BP4" s="336" t="s">
        <v>86</v>
      </c>
      <c r="BQ4" s="336" t="s">
        <v>87</v>
      </c>
      <c r="BR4" s="336" t="s">
        <v>88</v>
      </c>
      <c r="BS4" s="336" t="s">
        <v>89</v>
      </c>
      <c r="BT4" s="96" t="s">
        <v>90</v>
      </c>
      <c r="BU4" s="97" t="s">
        <v>1505</v>
      </c>
      <c r="BV4" s="73" t="s">
        <v>91</v>
      </c>
      <c r="BW4" s="96" t="s">
        <v>92</v>
      </c>
      <c r="BX4" s="96" t="s">
        <v>93</v>
      </c>
      <c r="BY4" s="96" t="s">
        <v>94</v>
      </c>
      <c r="BZ4" s="96" t="s">
        <v>95</v>
      </c>
      <c r="CA4" s="133" t="s">
        <v>96</v>
      </c>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GR4" s="138"/>
      <c r="GS4" s="138"/>
      <c r="GT4" s="138"/>
      <c r="GU4" s="138"/>
      <c r="GV4" s="138"/>
      <c r="GW4" s="138"/>
      <c r="GX4" s="138"/>
      <c r="GY4" s="138"/>
      <c r="GZ4" s="138"/>
      <c r="HA4" s="138"/>
      <c r="HB4" s="138"/>
      <c r="HC4" s="138"/>
      <c r="HD4" s="138"/>
      <c r="HE4" s="138"/>
      <c r="HF4" s="138"/>
      <c r="HG4" s="138"/>
      <c r="HH4" s="138"/>
      <c r="HI4" s="138"/>
      <c r="HJ4" s="138"/>
      <c r="HK4" s="138"/>
      <c r="HL4" s="138"/>
      <c r="HM4" s="138"/>
      <c r="HN4" s="138"/>
      <c r="HO4" s="138"/>
      <c r="HP4" s="138"/>
      <c r="HQ4" s="138"/>
      <c r="HR4" s="138"/>
      <c r="HS4" s="138"/>
      <c r="HT4" s="138"/>
      <c r="HU4" s="138"/>
      <c r="HV4" s="138"/>
      <c r="HW4" s="138"/>
      <c r="HX4" s="138"/>
      <c r="HY4" s="138"/>
      <c r="HZ4" s="138"/>
      <c r="IA4" s="138"/>
      <c r="IB4" s="138"/>
      <c r="IC4" s="138"/>
      <c r="ID4" s="138"/>
      <c r="IE4" s="138"/>
      <c r="IF4" s="138"/>
      <c r="IG4" s="138"/>
      <c r="IH4" s="138"/>
      <c r="II4" s="138"/>
      <c r="IJ4" s="138"/>
      <c r="IK4" s="138"/>
      <c r="IL4" s="138"/>
      <c r="IM4" s="138"/>
      <c r="IN4" s="138"/>
      <c r="IO4" s="138"/>
      <c r="IP4" s="138"/>
      <c r="IQ4" s="138"/>
      <c r="IR4" s="138"/>
      <c r="IS4" s="138"/>
      <c r="IT4" s="138"/>
      <c r="IU4" s="138"/>
      <c r="IV4" s="138"/>
      <c r="IW4" s="138"/>
      <c r="IX4" s="138"/>
      <c r="IY4" s="138"/>
      <c r="IZ4" s="138"/>
      <c r="JA4" s="138"/>
      <c r="JB4" s="138"/>
      <c r="JC4" s="138"/>
      <c r="JD4" s="138"/>
      <c r="JE4" s="138"/>
      <c r="JF4" s="138"/>
      <c r="JG4" s="138"/>
      <c r="JH4" s="138"/>
      <c r="JI4" s="138"/>
      <c r="JJ4" s="138"/>
      <c r="JK4" s="138"/>
      <c r="JL4" s="138"/>
      <c r="JM4" s="138"/>
      <c r="JN4" s="138"/>
      <c r="JO4" s="138"/>
      <c r="JP4" s="138"/>
      <c r="JQ4" s="138"/>
      <c r="JR4" s="138"/>
      <c r="JS4" s="138"/>
      <c r="JT4" s="138"/>
      <c r="JU4" s="138"/>
      <c r="JV4" s="138"/>
      <c r="JW4" s="138"/>
      <c r="JX4" s="138"/>
      <c r="JY4" s="138"/>
      <c r="JZ4" s="138"/>
      <c r="KA4" s="138"/>
      <c r="KB4" s="138"/>
      <c r="KC4" s="138"/>
      <c r="KD4" s="138"/>
      <c r="KE4" s="138"/>
      <c r="KF4" s="138"/>
      <c r="KG4" s="138"/>
      <c r="KH4" s="138"/>
      <c r="KI4" s="138"/>
      <c r="KJ4" s="138"/>
      <c r="KK4" s="138"/>
      <c r="KL4" s="138"/>
      <c r="KM4" s="138"/>
      <c r="KN4" s="138"/>
      <c r="KO4" s="138"/>
      <c r="KP4" s="138"/>
      <c r="KQ4" s="138"/>
      <c r="KR4" s="138"/>
      <c r="KS4" s="138"/>
      <c r="KT4" s="138"/>
      <c r="KU4" s="138"/>
      <c r="KV4" s="138"/>
      <c r="KW4" s="138"/>
      <c r="KX4" s="138"/>
      <c r="KY4" s="138"/>
      <c r="KZ4" s="138"/>
      <c r="LA4" s="138"/>
      <c r="LB4" s="138"/>
      <c r="LC4" s="138"/>
      <c r="LD4" s="138"/>
      <c r="LE4" s="138"/>
      <c r="LF4" s="138"/>
      <c r="LG4" s="138"/>
      <c r="LH4" s="138"/>
      <c r="LI4" s="138"/>
      <c r="LJ4" s="138"/>
      <c r="LK4" s="138"/>
      <c r="LL4" s="138"/>
      <c r="LM4" s="138"/>
      <c r="LN4" s="138"/>
      <c r="LO4" s="138"/>
      <c r="LP4" s="138"/>
      <c r="LQ4" s="138"/>
      <c r="LR4" s="138"/>
      <c r="LS4" s="138"/>
      <c r="LT4" s="138"/>
      <c r="LU4" s="138"/>
      <c r="LV4" s="138"/>
      <c r="LW4" s="138"/>
      <c r="LX4" s="138"/>
      <c r="LY4" s="138"/>
      <c r="LZ4" s="138"/>
      <c r="MA4" s="138"/>
      <c r="MB4" s="138"/>
      <c r="MC4" s="138"/>
      <c r="MD4" s="138"/>
      <c r="ME4" s="138"/>
      <c r="MF4" s="138"/>
      <c r="MG4" s="138"/>
      <c r="MH4" s="138"/>
      <c r="MI4" s="138"/>
      <c r="MJ4" s="138"/>
      <c r="MK4" s="138"/>
      <c r="ML4" s="138"/>
      <c r="MM4" s="138"/>
      <c r="MN4" s="138"/>
      <c r="MO4" s="138"/>
      <c r="MP4" s="138"/>
      <c r="MQ4" s="138"/>
      <c r="MR4" s="138"/>
      <c r="MS4" s="138"/>
      <c r="MT4" s="138"/>
      <c r="MU4" s="138"/>
      <c r="MV4" s="138"/>
      <c r="MW4" s="138"/>
      <c r="MX4" s="138"/>
      <c r="MY4" s="138"/>
      <c r="MZ4" s="138"/>
      <c r="NA4" s="138"/>
      <c r="NB4" s="138"/>
      <c r="NC4" s="138"/>
      <c r="ND4" s="138"/>
      <c r="NE4" s="138"/>
      <c r="NF4" s="138"/>
      <c r="NG4" s="138"/>
      <c r="NH4" s="138"/>
      <c r="NI4" s="138"/>
      <c r="NJ4" s="138"/>
      <c r="NK4" s="138"/>
      <c r="NL4" s="138"/>
      <c r="NM4" s="138"/>
      <c r="NN4" s="138"/>
      <c r="NO4" s="138"/>
      <c r="NP4" s="138"/>
      <c r="NQ4" s="138"/>
      <c r="NR4" s="138"/>
      <c r="NS4" s="138"/>
      <c r="NT4" s="138"/>
      <c r="NU4" s="138"/>
      <c r="NV4" s="138"/>
      <c r="NW4" s="138"/>
      <c r="NX4" s="138"/>
      <c r="NY4" s="138"/>
      <c r="NZ4" s="138"/>
      <c r="OA4" s="138"/>
      <c r="OB4" s="138"/>
      <c r="OC4" s="138"/>
      <c r="OD4" s="138"/>
      <c r="OE4" s="138"/>
      <c r="OF4" s="138"/>
      <c r="OG4" s="138"/>
      <c r="OH4" s="138"/>
      <c r="OI4" s="138"/>
      <c r="OJ4" s="138"/>
      <c r="OK4" s="138"/>
      <c r="OL4" s="138"/>
      <c r="OM4" s="138"/>
      <c r="ON4" s="138"/>
      <c r="OO4" s="138"/>
      <c r="OP4" s="138"/>
      <c r="OQ4" s="138"/>
      <c r="OR4" s="138"/>
      <c r="OS4" s="138"/>
      <c r="OT4" s="138"/>
      <c r="OU4" s="138"/>
      <c r="OV4" s="138"/>
      <c r="OW4" s="138"/>
      <c r="OX4" s="138"/>
      <c r="OY4" s="138"/>
      <c r="OZ4" s="138"/>
      <c r="PA4" s="138"/>
      <c r="PB4" s="138"/>
      <c r="PC4" s="138"/>
      <c r="PD4" s="138"/>
      <c r="PE4" s="138"/>
      <c r="PF4" s="138"/>
      <c r="PG4" s="138"/>
      <c r="PH4" s="138"/>
      <c r="PI4" s="138"/>
      <c r="PJ4" s="138"/>
      <c r="PK4" s="138"/>
      <c r="PL4" s="138"/>
      <c r="PM4" s="138"/>
      <c r="PN4" s="138"/>
      <c r="PO4" s="138"/>
      <c r="PP4" s="138"/>
      <c r="PQ4" s="138"/>
      <c r="PR4" s="138"/>
      <c r="PS4" s="138"/>
      <c r="PT4" s="138"/>
      <c r="PU4" s="138"/>
      <c r="PV4" s="138"/>
      <c r="PW4" s="138"/>
      <c r="PX4" s="138"/>
      <c r="PY4" s="138"/>
      <c r="PZ4" s="138"/>
      <c r="QA4" s="138"/>
      <c r="QB4" s="138"/>
      <c r="QC4" s="138"/>
      <c r="QD4" s="138"/>
      <c r="QE4" s="138"/>
      <c r="QF4" s="138"/>
      <c r="QG4" s="138"/>
      <c r="QH4" s="138"/>
      <c r="QI4" s="138"/>
      <c r="QJ4" s="138"/>
      <c r="QK4" s="138"/>
      <c r="QL4" s="138"/>
      <c r="QM4" s="138"/>
      <c r="QN4" s="138"/>
      <c r="QO4" s="138"/>
      <c r="QP4" s="138"/>
      <c r="QQ4" s="138"/>
      <c r="QR4" s="138"/>
      <c r="QS4" s="138"/>
      <c r="QT4" s="138"/>
      <c r="QU4" s="138"/>
      <c r="QV4" s="138"/>
      <c r="QW4" s="138"/>
      <c r="QX4" s="138"/>
      <c r="QY4" s="138"/>
      <c r="QZ4" s="138"/>
      <c r="RA4" s="138"/>
      <c r="RB4" s="138"/>
      <c r="RC4" s="138"/>
      <c r="RD4" s="138"/>
      <c r="RE4" s="138"/>
      <c r="RF4" s="138"/>
      <c r="RG4" s="138"/>
      <c r="RH4" s="138"/>
      <c r="RI4" s="138"/>
      <c r="RJ4" s="138"/>
      <c r="RK4" s="138"/>
      <c r="RL4" s="138"/>
      <c r="RM4" s="138"/>
      <c r="RN4" s="138"/>
      <c r="RO4" s="138"/>
      <c r="RP4" s="138"/>
      <c r="RQ4" s="138"/>
      <c r="RR4" s="138"/>
      <c r="RS4" s="138"/>
      <c r="RT4" s="138"/>
      <c r="RU4" s="138"/>
      <c r="RV4" s="138"/>
      <c r="RW4" s="138"/>
      <c r="RX4" s="138"/>
      <c r="RY4" s="138"/>
      <c r="RZ4" s="138"/>
      <c r="SA4" s="138"/>
      <c r="SB4" s="138"/>
      <c r="SC4" s="138"/>
      <c r="SD4" s="138"/>
      <c r="SE4" s="138"/>
      <c r="SF4" s="138"/>
      <c r="SG4" s="138"/>
      <c r="SH4" s="138"/>
      <c r="SI4" s="138"/>
      <c r="SJ4" s="138"/>
      <c r="SK4" s="138"/>
      <c r="SL4" s="138"/>
      <c r="SM4" s="138"/>
      <c r="SN4" s="138"/>
      <c r="SO4" s="138"/>
      <c r="SP4" s="138"/>
      <c r="SQ4" s="138"/>
      <c r="SR4" s="138"/>
      <c r="SS4" s="138"/>
      <c r="ST4" s="138"/>
      <c r="SU4" s="138"/>
      <c r="SV4" s="138"/>
      <c r="SW4" s="138"/>
      <c r="SX4" s="138"/>
      <c r="SY4" s="138"/>
      <c r="SZ4" s="138"/>
      <c r="TA4" s="138"/>
      <c r="TB4" s="138"/>
      <c r="TC4" s="138"/>
      <c r="TD4" s="138"/>
      <c r="TE4" s="138"/>
      <c r="TF4" s="138"/>
      <c r="TG4" s="138"/>
      <c r="TH4" s="138"/>
      <c r="TI4" s="138"/>
      <c r="TJ4" s="138"/>
      <c r="TK4" s="138"/>
      <c r="TL4" s="138"/>
      <c r="TM4" s="138"/>
      <c r="TN4" s="138"/>
      <c r="TO4" s="138"/>
      <c r="TP4" s="138"/>
      <c r="TQ4" s="138"/>
      <c r="TR4" s="138"/>
      <c r="TS4" s="138"/>
      <c r="TT4" s="138"/>
      <c r="TU4" s="138"/>
      <c r="TV4" s="138"/>
      <c r="TW4" s="138"/>
      <c r="TX4" s="138"/>
      <c r="TY4" s="138"/>
      <c r="TZ4" s="138"/>
      <c r="UA4" s="138"/>
      <c r="UB4" s="138"/>
      <c r="UC4" s="138"/>
      <c r="UD4" s="138"/>
      <c r="UE4" s="138"/>
      <c r="UF4" s="138"/>
      <c r="UG4" s="138"/>
      <c r="UH4" s="138"/>
      <c r="UI4" s="138"/>
      <c r="UJ4" s="138"/>
      <c r="UK4" s="138"/>
      <c r="UL4" s="138"/>
      <c r="UM4" s="138"/>
      <c r="UN4" s="138"/>
      <c r="UO4" s="138"/>
      <c r="UP4" s="138"/>
      <c r="UQ4" s="138"/>
      <c r="UR4" s="138"/>
      <c r="US4" s="138"/>
      <c r="UT4" s="138"/>
      <c r="UU4" s="138"/>
      <c r="UV4" s="138"/>
      <c r="UW4" s="138"/>
      <c r="UX4" s="138"/>
      <c r="UY4" s="138"/>
      <c r="UZ4" s="138"/>
      <c r="VA4" s="138"/>
      <c r="VB4" s="138"/>
      <c r="VC4" s="138"/>
      <c r="VD4" s="138"/>
      <c r="VE4" s="138"/>
      <c r="VF4" s="138"/>
      <c r="VG4" s="138"/>
      <c r="VH4" s="138"/>
      <c r="VI4" s="138"/>
      <c r="VJ4" s="138"/>
      <c r="VK4" s="138"/>
      <c r="VL4" s="138"/>
      <c r="VM4" s="138"/>
      <c r="VN4" s="138"/>
      <c r="VO4" s="138"/>
      <c r="VP4" s="138"/>
      <c r="VQ4" s="138"/>
      <c r="VR4" s="138"/>
      <c r="VS4" s="138"/>
      <c r="VT4" s="138"/>
      <c r="VU4" s="138"/>
      <c r="VV4" s="138"/>
      <c r="VW4" s="138"/>
      <c r="VX4" s="138"/>
      <c r="VY4" s="138"/>
      <c r="VZ4" s="138"/>
      <c r="WA4" s="138"/>
      <c r="WB4" s="138"/>
      <c r="WC4" s="138"/>
      <c r="WD4" s="138"/>
      <c r="WE4" s="138"/>
      <c r="WF4" s="138"/>
      <c r="WG4" s="138"/>
      <c r="WH4" s="138"/>
      <c r="WI4" s="138"/>
      <c r="WJ4" s="138"/>
      <c r="WK4" s="138"/>
      <c r="WL4" s="138"/>
      <c r="WM4" s="138"/>
      <c r="WN4" s="138"/>
      <c r="WO4" s="138"/>
      <c r="WP4" s="138"/>
      <c r="WQ4" s="138"/>
      <c r="WR4" s="138"/>
      <c r="WS4" s="138"/>
      <c r="WT4" s="138"/>
      <c r="WU4" s="138"/>
      <c r="WV4" s="138"/>
      <c r="WW4" s="138"/>
      <c r="WX4" s="138"/>
      <c r="WY4" s="138"/>
      <c r="WZ4" s="138"/>
      <c r="XA4" s="138"/>
      <c r="XB4" s="138"/>
      <c r="XC4" s="138"/>
      <c r="XD4" s="138"/>
      <c r="XE4" s="138"/>
      <c r="XF4" s="138"/>
      <c r="XG4" s="138"/>
      <c r="XH4" s="138"/>
      <c r="XI4" s="138"/>
      <c r="XJ4" s="138"/>
      <c r="XK4" s="138"/>
      <c r="XL4" s="138"/>
      <c r="XM4" s="138"/>
      <c r="XN4" s="138"/>
      <c r="XO4" s="138"/>
      <c r="XP4" s="138"/>
      <c r="XQ4" s="138"/>
      <c r="XR4" s="138"/>
      <c r="XS4" s="138"/>
      <c r="XT4" s="138"/>
      <c r="XU4" s="138"/>
      <c r="XV4" s="138"/>
      <c r="XW4" s="138"/>
      <c r="XX4" s="138"/>
      <c r="XY4" s="138"/>
      <c r="XZ4" s="138"/>
      <c r="YA4" s="138"/>
      <c r="YB4" s="138"/>
      <c r="YC4" s="138"/>
      <c r="YD4" s="138"/>
      <c r="YE4" s="138"/>
      <c r="YF4" s="138"/>
      <c r="YG4" s="138"/>
      <c r="YH4" s="138"/>
      <c r="YI4" s="138"/>
      <c r="YJ4" s="138"/>
      <c r="YK4" s="138"/>
      <c r="YL4" s="138"/>
      <c r="YM4" s="138"/>
      <c r="YN4" s="138"/>
      <c r="YO4" s="138"/>
      <c r="YP4" s="138"/>
      <c r="YQ4" s="138"/>
      <c r="YR4" s="138"/>
      <c r="YS4" s="138"/>
      <c r="YT4" s="138"/>
      <c r="YU4" s="138"/>
      <c r="YV4" s="138"/>
      <c r="YW4" s="138"/>
      <c r="YX4" s="138"/>
      <c r="YY4" s="138"/>
      <c r="YZ4" s="138"/>
      <c r="ZA4" s="138"/>
      <c r="ZB4" s="138"/>
      <c r="ZC4" s="138"/>
      <c r="ZD4" s="138"/>
      <c r="ZE4" s="138"/>
      <c r="ZF4" s="138"/>
      <c r="ZG4" s="138"/>
      <c r="ZH4" s="138"/>
      <c r="ZI4" s="138"/>
      <c r="ZJ4" s="138"/>
      <c r="ZK4" s="138"/>
      <c r="ZL4" s="138"/>
      <c r="ZM4" s="138"/>
      <c r="ZN4" s="138"/>
      <c r="ZO4" s="138"/>
      <c r="ZP4" s="138"/>
      <c r="ZQ4" s="138"/>
      <c r="ZR4" s="138"/>
      <c r="ZS4" s="138"/>
      <c r="ZT4" s="138"/>
      <c r="ZU4" s="138"/>
      <c r="ZV4" s="138"/>
      <c r="ZW4" s="138"/>
      <c r="ZX4" s="138"/>
      <c r="ZY4" s="138"/>
      <c r="ZZ4" s="138"/>
      <c r="AAA4" s="138"/>
      <c r="AAB4" s="138"/>
      <c r="AAC4" s="138"/>
      <c r="AAD4" s="138"/>
      <c r="AAE4" s="138"/>
      <c r="AAF4" s="138"/>
      <c r="AAG4" s="138"/>
      <c r="AAH4" s="138"/>
      <c r="AAI4" s="138"/>
      <c r="AAJ4" s="138"/>
      <c r="AAK4" s="138"/>
      <c r="AAL4" s="138"/>
      <c r="AAM4" s="138"/>
      <c r="AAN4" s="138"/>
      <c r="AAO4" s="138"/>
      <c r="AAP4" s="138"/>
      <c r="AAQ4" s="138"/>
      <c r="AAR4" s="138"/>
      <c r="AAS4" s="138"/>
      <c r="AAT4" s="138"/>
      <c r="AAU4" s="138"/>
      <c r="AAV4" s="138"/>
      <c r="AAW4" s="138"/>
      <c r="AAX4" s="138"/>
      <c r="AAY4" s="138"/>
      <c r="AAZ4" s="138"/>
      <c r="ABA4" s="138"/>
      <c r="ABB4" s="138"/>
      <c r="ABC4" s="138"/>
      <c r="ABD4" s="138"/>
      <c r="ABE4" s="138"/>
      <c r="ABF4" s="138"/>
      <c r="ABG4" s="138"/>
      <c r="ABH4" s="138"/>
      <c r="ABI4" s="138"/>
      <c r="ABJ4" s="138"/>
      <c r="ABK4" s="138"/>
      <c r="ABL4" s="138"/>
      <c r="ABM4" s="138"/>
      <c r="ABN4" s="138"/>
      <c r="ABO4" s="138"/>
      <c r="ABP4" s="138"/>
      <c r="ABQ4" s="138"/>
      <c r="ABR4" s="138"/>
      <c r="ABS4" s="138"/>
      <c r="ABT4" s="138"/>
      <c r="ABU4" s="138"/>
      <c r="ABV4" s="138"/>
      <c r="ABW4" s="138"/>
      <c r="ABX4" s="138"/>
      <c r="ABY4" s="138"/>
      <c r="ABZ4" s="138"/>
      <c r="ACA4" s="138"/>
      <c r="ACB4" s="138"/>
      <c r="ACC4" s="138"/>
      <c r="ACD4" s="138"/>
      <c r="ACE4" s="138"/>
      <c r="ACF4" s="138"/>
      <c r="ACG4" s="138"/>
      <c r="ACH4" s="138"/>
      <c r="ACI4" s="138"/>
      <c r="ACJ4" s="138"/>
      <c r="ACK4" s="138"/>
      <c r="ACL4" s="138"/>
      <c r="ACM4" s="138"/>
      <c r="ACN4" s="138"/>
      <c r="ACO4" s="138"/>
      <c r="ACP4" s="138"/>
      <c r="ACQ4" s="138"/>
      <c r="ACR4" s="138"/>
      <c r="ACS4" s="138"/>
      <c r="ACT4" s="138"/>
      <c r="ACU4" s="138"/>
      <c r="ACV4" s="138"/>
      <c r="ACW4" s="138"/>
      <c r="ACX4" s="138"/>
      <c r="ACY4" s="138"/>
      <c r="ACZ4" s="138"/>
      <c r="ADA4" s="138"/>
      <c r="ADB4" s="138"/>
      <c r="ADC4" s="138"/>
      <c r="ADD4" s="138"/>
      <c r="ADE4" s="138"/>
      <c r="ADF4" s="138"/>
      <c r="ADG4" s="138"/>
      <c r="ADH4" s="138"/>
      <c r="ADI4" s="138"/>
      <c r="ADJ4" s="138"/>
      <c r="ADK4" s="138"/>
      <c r="ADL4" s="138"/>
      <c r="ADM4" s="138"/>
      <c r="ADN4" s="138"/>
      <c r="ADO4" s="138"/>
      <c r="ADP4" s="138"/>
      <c r="ADQ4" s="138"/>
      <c r="ADR4" s="138"/>
      <c r="ADS4" s="138"/>
      <c r="ADT4" s="138"/>
      <c r="ADU4" s="138"/>
      <c r="ADV4" s="138"/>
      <c r="ADW4" s="138"/>
      <c r="ADX4" s="138"/>
      <c r="ADY4" s="138"/>
      <c r="ADZ4" s="138"/>
      <c r="AEA4" s="138"/>
      <c r="AEB4" s="138"/>
      <c r="AEC4" s="138"/>
      <c r="AED4" s="138"/>
      <c r="AEE4" s="138"/>
      <c r="AEF4" s="138"/>
      <c r="AEG4" s="138"/>
      <c r="AEH4" s="138"/>
      <c r="AEI4" s="138"/>
      <c r="AEJ4" s="138"/>
      <c r="AEK4" s="138"/>
      <c r="AEL4" s="138"/>
      <c r="AEM4" s="138"/>
      <c r="AEN4" s="138"/>
      <c r="AEO4" s="138"/>
      <c r="AEP4" s="138"/>
      <c r="AEQ4" s="138"/>
      <c r="AER4" s="138"/>
      <c r="AES4" s="138"/>
      <c r="AET4" s="138"/>
      <c r="AEU4" s="138"/>
      <c r="AEV4" s="138"/>
      <c r="AEW4" s="138"/>
      <c r="AEX4" s="138"/>
      <c r="AEY4" s="138"/>
      <c r="AEZ4" s="138"/>
      <c r="AFA4" s="138"/>
      <c r="AFB4" s="138"/>
      <c r="AFC4" s="138"/>
      <c r="AFD4" s="138"/>
      <c r="AFE4" s="138"/>
      <c r="AFF4" s="138"/>
      <c r="AFG4" s="138"/>
      <c r="AFH4" s="138"/>
      <c r="AFI4" s="138"/>
      <c r="AFJ4" s="138"/>
      <c r="AFK4" s="138"/>
      <c r="AFL4" s="138"/>
      <c r="AFM4" s="138"/>
      <c r="AFN4" s="138"/>
      <c r="AFO4" s="138"/>
      <c r="AFP4" s="138"/>
      <c r="AFQ4" s="138"/>
      <c r="AFR4" s="138"/>
      <c r="AFS4" s="138"/>
      <c r="AFT4" s="138"/>
      <c r="AFU4" s="138"/>
      <c r="AFV4" s="138"/>
      <c r="AFW4" s="138"/>
      <c r="AFX4" s="138"/>
      <c r="AFY4" s="138"/>
      <c r="AFZ4" s="138"/>
      <c r="AGA4" s="138"/>
      <c r="AGB4" s="138"/>
      <c r="AGC4" s="138"/>
      <c r="AGD4" s="138"/>
      <c r="AGE4" s="138"/>
      <c r="AGF4" s="138"/>
      <c r="AGG4" s="138"/>
      <c r="AGH4" s="138"/>
      <c r="AGI4" s="138"/>
      <c r="AGJ4" s="138"/>
      <c r="AGK4" s="138"/>
      <c r="AGL4" s="138"/>
      <c r="AGM4" s="138"/>
      <c r="AGN4" s="138"/>
      <c r="AGO4" s="138"/>
      <c r="AGP4" s="138"/>
      <c r="AGQ4" s="138"/>
      <c r="AGR4" s="138"/>
      <c r="AGS4" s="138"/>
      <c r="AGT4" s="138"/>
      <c r="AGU4" s="138"/>
      <c r="AGV4" s="138"/>
      <c r="AGW4" s="138"/>
      <c r="AGX4" s="138"/>
      <c r="AGY4" s="138"/>
      <c r="AGZ4" s="138"/>
      <c r="AHA4" s="138"/>
      <c r="AHB4" s="138"/>
      <c r="AHC4" s="138"/>
      <c r="AHD4" s="138"/>
      <c r="AHE4" s="138"/>
      <c r="AHF4" s="138"/>
      <c r="AHG4" s="138"/>
      <c r="AHH4" s="138"/>
      <c r="AHI4" s="138"/>
      <c r="AHJ4" s="138"/>
      <c r="AHK4" s="138"/>
      <c r="AHL4" s="138"/>
      <c r="AHM4" s="138"/>
      <c r="AHN4" s="138"/>
      <c r="AHO4" s="138"/>
      <c r="AHP4" s="138"/>
      <c r="AHQ4" s="138"/>
      <c r="AHR4" s="138"/>
      <c r="AHS4" s="138"/>
      <c r="AHT4" s="138"/>
      <c r="AHU4" s="138"/>
      <c r="AHV4" s="138"/>
      <c r="AHW4" s="138"/>
      <c r="AHX4" s="138"/>
      <c r="AHY4" s="138"/>
      <c r="AHZ4" s="138"/>
      <c r="AIA4" s="138"/>
      <c r="AIB4" s="138"/>
      <c r="AIC4" s="138"/>
      <c r="AID4" s="138"/>
      <c r="AIE4" s="138"/>
      <c r="AIF4" s="138"/>
      <c r="AIG4" s="138"/>
      <c r="AIH4" s="138"/>
      <c r="AII4" s="138"/>
      <c r="AIJ4" s="138"/>
      <c r="AIK4" s="138"/>
      <c r="AIL4" s="138"/>
      <c r="AIM4" s="138"/>
      <c r="AIN4" s="138"/>
      <c r="AIO4" s="138"/>
      <c r="AIP4" s="138"/>
      <c r="AIQ4" s="138"/>
      <c r="AIR4" s="138"/>
      <c r="AIS4" s="138"/>
      <c r="AIT4" s="138"/>
      <c r="AIU4" s="138"/>
      <c r="AIV4" s="138"/>
      <c r="AIW4" s="138"/>
      <c r="AIX4" s="138"/>
      <c r="AIY4" s="138"/>
      <c r="AIZ4" s="138"/>
      <c r="AJA4" s="138"/>
      <c r="AJB4" s="138"/>
      <c r="AJC4" s="138"/>
      <c r="AJD4" s="138"/>
      <c r="AJE4" s="138"/>
      <c r="AJF4" s="138"/>
      <c r="AJG4" s="138"/>
      <c r="AJH4" s="138"/>
      <c r="AJI4" s="138"/>
      <c r="AJJ4" s="138"/>
      <c r="AJK4" s="138"/>
      <c r="AJL4" s="138"/>
      <c r="AJM4" s="138"/>
      <c r="AJN4" s="138"/>
      <c r="AJO4" s="138"/>
      <c r="AJP4" s="138"/>
      <c r="AJQ4" s="138"/>
      <c r="AJR4" s="138"/>
      <c r="AJS4" s="138"/>
      <c r="AJT4" s="138"/>
      <c r="AJU4" s="138"/>
      <c r="AJV4" s="138"/>
      <c r="AJW4" s="138"/>
      <c r="AJX4" s="138"/>
      <c r="AJY4" s="138"/>
      <c r="AJZ4" s="138"/>
      <c r="AKA4" s="138"/>
      <c r="AKB4" s="138"/>
      <c r="AKC4" s="138"/>
      <c r="AKD4" s="138"/>
      <c r="AKE4" s="138"/>
      <c r="AKF4" s="138"/>
      <c r="AKG4" s="138"/>
      <c r="AKH4" s="138"/>
      <c r="AKI4" s="138"/>
      <c r="AKJ4" s="138"/>
      <c r="AKK4" s="138"/>
      <c r="AKL4" s="138"/>
      <c r="AKM4" s="138"/>
      <c r="AKN4" s="138"/>
      <c r="AKO4" s="138"/>
      <c r="AKP4" s="138"/>
      <c r="AKQ4" s="138"/>
      <c r="AKR4" s="138"/>
      <c r="AKS4" s="138"/>
      <c r="AKT4" s="138"/>
      <c r="AKU4" s="138"/>
      <c r="AKV4" s="138"/>
      <c r="AKW4" s="138"/>
      <c r="AKX4" s="138"/>
    </row>
    <row r="5" spans="1:986" s="77" customFormat="1" ht="27.95" customHeight="1" x14ac:dyDescent="0.2">
      <c r="A5" s="248"/>
      <c r="B5" s="239" t="s">
        <v>97</v>
      </c>
      <c r="C5" s="155" t="s">
        <v>97</v>
      </c>
      <c r="D5" s="156"/>
      <c r="E5" s="156"/>
      <c r="F5" s="156"/>
      <c r="G5" s="156"/>
      <c r="H5" s="156"/>
      <c r="I5" s="157"/>
      <c r="J5" s="158">
        <v>1</v>
      </c>
      <c r="K5" s="159" t="s">
        <v>98</v>
      </c>
      <c r="L5" s="160"/>
      <c r="M5" s="75" t="str">
        <f>IFERROR(VLOOKUP(Leverancespecifikation[[#This Row],[ID-Bygningsdel]],'Data ændringslog'!A:G,7,FALSE),"P")</f>
        <v/>
      </c>
      <c r="N5" s="205" t="s">
        <v>99</v>
      </c>
      <c r="O5" s="264"/>
      <c r="P5" s="265"/>
      <c r="Q5" s="265"/>
      <c r="R5" s="265"/>
      <c r="S5" s="265"/>
      <c r="T5" s="265"/>
      <c r="U5" s="266"/>
      <c r="V5" s="109"/>
      <c r="W5" s="76"/>
      <c r="X5" s="76"/>
      <c r="Y5" s="76"/>
      <c r="Z5" s="76"/>
      <c r="AA5" s="76"/>
      <c r="AB5" s="204"/>
      <c r="AC5" s="156"/>
      <c r="AD5" s="204"/>
      <c r="AE5" s="204"/>
      <c r="AF5" s="204"/>
      <c r="AG5" s="204"/>
      <c r="AH5" s="204"/>
      <c r="AI5" s="204"/>
      <c r="AJ5" s="204"/>
      <c r="AK5" s="156"/>
      <c r="AL5" s="204"/>
      <c r="AM5" s="156"/>
      <c r="AN5" s="204"/>
      <c r="AO5" s="204"/>
      <c r="AP5" s="204"/>
      <c r="AQ5" s="204"/>
      <c r="AR5" s="204"/>
      <c r="AS5" s="204"/>
      <c r="AT5" s="204"/>
      <c r="AU5" s="156"/>
      <c r="AV5" s="204"/>
      <c r="AW5" s="204"/>
      <c r="AX5" s="204"/>
      <c r="AY5" s="204"/>
      <c r="AZ5" s="204"/>
      <c r="BA5" s="204"/>
      <c r="BB5" s="204"/>
      <c r="BC5" s="156"/>
      <c r="BD5" s="204"/>
      <c r="BE5" s="204"/>
      <c r="BF5" s="204"/>
      <c r="BG5" s="204"/>
      <c r="BH5" s="204"/>
      <c r="BI5" s="204"/>
      <c r="BJ5" s="204"/>
      <c r="BK5" s="156"/>
      <c r="BL5" s="284"/>
      <c r="BM5" s="157"/>
      <c r="BN5" s="204"/>
      <c r="BO5" s="204"/>
      <c r="BP5" s="204"/>
      <c r="BQ5" s="204"/>
      <c r="BR5" s="204"/>
      <c r="BS5" s="204"/>
      <c r="BT5" s="204"/>
      <c r="BU5" s="156"/>
      <c r="BV5" s="157"/>
      <c r="BW5" s="204"/>
      <c r="BX5" s="204"/>
      <c r="BY5" s="204"/>
      <c r="BZ5" s="204"/>
      <c r="CA5" s="205"/>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139"/>
      <c r="DZ5" s="139"/>
      <c r="EA5" s="139"/>
      <c r="EB5" s="139"/>
      <c r="EC5" s="139"/>
      <c r="ED5" s="139"/>
      <c r="EE5" s="139"/>
      <c r="EF5" s="139"/>
      <c r="EG5" s="139"/>
      <c r="EH5" s="139"/>
      <c r="EI5" s="139"/>
      <c r="EJ5" s="139"/>
      <c r="EK5" s="139"/>
      <c r="EL5" s="139"/>
      <c r="EM5" s="139"/>
      <c r="EN5" s="139"/>
      <c r="EO5" s="139"/>
      <c r="EP5" s="139"/>
      <c r="EQ5" s="139"/>
      <c r="ER5" s="139"/>
      <c r="ES5" s="139"/>
      <c r="ET5" s="139"/>
      <c r="EU5" s="139"/>
      <c r="EV5" s="139"/>
      <c r="EW5" s="139"/>
      <c r="EX5" s="139"/>
      <c r="EY5" s="139"/>
      <c r="EZ5" s="139"/>
      <c r="FA5" s="139"/>
      <c r="FB5" s="139"/>
      <c r="FC5" s="139"/>
      <c r="FD5" s="139"/>
      <c r="FE5" s="139"/>
      <c r="FF5" s="139"/>
      <c r="FG5" s="139"/>
      <c r="FH5" s="139"/>
      <c r="FI5" s="139"/>
      <c r="FJ5" s="139"/>
      <c r="FK5" s="139"/>
      <c r="FL5" s="139"/>
      <c r="FM5" s="139"/>
      <c r="FN5" s="139"/>
      <c r="FO5" s="139"/>
      <c r="FP5" s="139"/>
      <c r="FQ5" s="139"/>
      <c r="FR5" s="139"/>
      <c r="FS5" s="139"/>
      <c r="FT5" s="139"/>
      <c r="FU5" s="139"/>
      <c r="FV5" s="139"/>
      <c r="FW5" s="139"/>
      <c r="FX5" s="139"/>
      <c r="FY5" s="139"/>
      <c r="FZ5" s="139"/>
      <c r="GA5" s="139"/>
      <c r="GB5" s="139"/>
      <c r="GC5" s="139"/>
      <c r="GD5" s="139"/>
      <c r="GE5" s="139"/>
      <c r="GF5" s="139"/>
      <c r="GG5" s="139"/>
      <c r="GH5" s="139"/>
      <c r="GI5" s="139"/>
      <c r="GJ5" s="139"/>
      <c r="GK5" s="139"/>
      <c r="GL5" s="139"/>
      <c r="GM5" s="139"/>
      <c r="GN5" s="139"/>
      <c r="GO5" s="139"/>
      <c r="GP5" s="139"/>
      <c r="GQ5" s="139"/>
      <c r="GR5" s="139"/>
      <c r="GS5" s="139"/>
      <c r="GT5" s="139"/>
      <c r="GU5" s="139"/>
      <c r="GV5" s="139"/>
      <c r="GW5" s="139"/>
      <c r="GX5" s="139"/>
      <c r="GY5" s="139"/>
      <c r="GZ5" s="139"/>
      <c r="HA5" s="139"/>
      <c r="HB5" s="139"/>
      <c r="HC5" s="139"/>
      <c r="HD5" s="139"/>
      <c r="HE5" s="139"/>
      <c r="HF5" s="139"/>
      <c r="HG5" s="139"/>
      <c r="HH5" s="139"/>
      <c r="HI5" s="139"/>
      <c r="HJ5" s="139"/>
      <c r="HK5" s="139"/>
      <c r="HL5" s="139"/>
      <c r="HM5" s="139"/>
      <c r="HN5" s="139"/>
      <c r="HO5" s="139"/>
      <c r="HP5" s="139"/>
      <c r="HQ5" s="139"/>
      <c r="HR5" s="139"/>
      <c r="HS5" s="139"/>
      <c r="HT5" s="139"/>
      <c r="HU5" s="139"/>
      <c r="HV5" s="139"/>
      <c r="HW5" s="139"/>
      <c r="HX5" s="139"/>
      <c r="HY5" s="139"/>
      <c r="HZ5" s="139"/>
      <c r="IA5" s="139"/>
      <c r="IB5" s="139"/>
      <c r="IC5" s="139"/>
      <c r="ID5" s="139"/>
      <c r="IE5" s="139"/>
      <c r="IF5" s="139"/>
      <c r="IG5" s="139"/>
      <c r="IH5" s="139"/>
      <c r="II5" s="139"/>
      <c r="IJ5" s="139"/>
      <c r="IK5" s="139"/>
      <c r="IL5" s="139"/>
      <c r="IM5" s="139"/>
      <c r="IN5" s="139"/>
      <c r="IO5" s="139"/>
      <c r="IP5" s="139"/>
      <c r="IQ5" s="139"/>
      <c r="IR5" s="139"/>
      <c r="IS5" s="139"/>
      <c r="IT5" s="139"/>
      <c r="IU5" s="139"/>
      <c r="IV5" s="139"/>
      <c r="IW5" s="139"/>
      <c r="IX5" s="139"/>
      <c r="IY5" s="139"/>
      <c r="IZ5" s="139"/>
      <c r="JA5" s="139"/>
      <c r="JB5" s="139"/>
      <c r="JC5" s="139"/>
      <c r="JD5" s="139"/>
      <c r="JE5" s="139"/>
      <c r="JF5" s="139"/>
      <c r="JG5" s="139"/>
      <c r="JH5" s="139"/>
      <c r="JI5" s="139"/>
      <c r="JJ5" s="139"/>
      <c r="JK5" s="139"/>
      <c r="JL5" s="139"/>
      <c r="JM5" s="139"/>
      <c r="JN5" s="139"/>
      <c r="JO5" s="139"/>
      <c r="JP5" s="139"/>
      <c r="JQ5" s="139"/>
      <c r="JR5" s="139"/>
      <c r="JS5" s="139"/>
      <c r="JT5" s="139"/>
      <c r="JU5" s="139"/>
      <c r="JV5" s="139"/>
      <c r="JW5" s="139"/>
      <c r="JX5" s="139"/>
      <c r="JY5" s="139"/>
      <c r="JZ5" s="139"/>
      <c r="KA5" s="139"/>
      <c r="KB5" s="139"/>
      <c r="KC5" s="139"/>
      <c r="KD5" s="139"/>
      <c r="KE5" s="139"/>
      <c r="KF5" s="139"/>
      <c r="KG5" s="139"/>
      <c r="KH5" s="139"/>
      <c r="KI5" s="139"/>
      <c r="KJ5" s="139"/>
      <c r="KK5" s="139"/>
      <c r="KL5" s="139"/>
      <c r="KM5" s="139"/>
      <c r="KN5" s="139"/>
      <c r="KO5" s="139"/>
      <c r="KP5" s="139"/>
      <c r="KQ5" s="139"/>
      <c r="KR5" s="139"/>
      <c r="KS5" s="139"/>
      <c r="KT5" s="139"/>
      <c r="KU5" s="139"/>
      <c r="KV5" s="139"/>
      <c r="KW5" s="139"/>
      <c r="KX5" s="139"/>
      <c r="KY5" s="139"/>
      <c r="KZ5" s="139"/>
      <c r="LA5" s="139"/>
      <c r="LB5" s="139"/>
      <c r="LC5" s="139"/>
      <c r="LD5" s="139"/>
      <c r="LE5" s="139"/>
      <c r="LF5" s="139"/>
      <c r="LG5" s="139"/>
      <c r="LH5" s="139"/>
      <c r="LI5" s="139"/>
      <c r="LJ5" s="139"/>
      <c r="LK5" s="139"/>
      <c r="LL5" s="139"/>
      <c r="LM5" s="139"/>
      <c r="LN5" s="139"/>
      <c r="LO5" s="139"/>
      <c r="LP5" s="139"/>
      <c r="LQ5" s="139"/>
      <c r="LR5" s="139"/>
      <c r="LS5" s="139"/>
      <c r="LT5" s="139"/>
      <c r="LU5" s="139"/>
      <c r="LV5" s="139"/>
      <c r="LW5" s="139"/>
      <c r="LX5" s="139"/>
      <c r="LY5" s="139"/>
      <c r="LZ5" s="139"/>
      <c r="MA5" s="139"/>
      <c r="MB5" s="139"/>
      <c r="MC5" s="139"/>
      <c r="MD5" s="139"/>
      <c r="ME5" s="139"/>
      <c r="MF5" s="139"/>
      <c r="MG5" s="139"/>
      <c r="MH5" s="139"/>
      <c r="MI5" s="139"/>
      <c r="MJ5" s="139"/>
      <c r="MK5" s="139"/>
      <c r="ML5" s="139"/>
      <c r="MM5" s="139"/>
      <c r="MN5" s="139"/>
      <c r="MO5" s="139"/>
      <c r="MP5" s="139"/>
      <c r="MQ5" s="139"/>
      <c r="MR5" s="139"/>
      <c r="MS5" s="139"/>
      <c r="MT5" s="139"/>
      <c r="MU5" s="139"/>
      <c r="MV5" s="139"/>
      <c r="MW5" s="139"/>
      <c r="MX5" s="139"/>
      <c r="MY5" s="139"/>
      <c r="MZ5" s="139"/>
      <c r="NA5" s="139"/>
      <c r="NB5" s="139"/>
      <c r="NC5" s="139"/>
      <c r="ND5" s="139"/>
      <c r="NE5" s="139"/>
      <c r="NF5" s="139"/>
      <c r="NG5" s="139"/>
      <c r="NH5" s="139"/>
      <c r="NI5" s="139"/>
      <c r="NJ5" s="139"/>
      <c r="NK5" s="139"/>
      <c r="NL5" s="139"/>
      <c r="NM5" s="139"/>
      <c r="NN5" s="139"/>
      <c r="NO5" s="139"/>
      <c r="NP5" s="139"/>
      <c r="NQ5" s="139"/>
      <c r="NR5" s="139"/>
      <c r="NS5" s="139"/>
      <c r="NT5" s="139"/>
      <c r="NU5" s="139"/>
      <c r="NV5" s="139"/>
      <c r="NW5" s="139"/>
      <c r="NX5" s="139"/>
      <c r="NY5" s="139"/>
      <c r="NZ5" s="139"/>
      <c r="OA5" s="139"/>
      <c r="OB5" s="139"/>
      <c r="OC5" s="139"/>
      <c r="OD5" s="139"/>
      <c r="OE5" s="139"/>
      <c r="OF5" s="139"/>
      <c r="OG5" s="139"/>
      <c r="OH5" s="139"/>
      <c r="OI5" s="139"/>
      <c r="OJ5" s="139"/>
      <c r="OK5" s="139"/>
      <c r="OL5" s="139"/>
      <c r="OM5" s="139"/>
      <c r="ON5" s="139"/>
      <c r="OO5" s="139"/>
      <c r="OP5" s="139"/>
      <c r="OQ5" s="139"/>
      <c r="OR5" s="139"/>
      <c r="OS5" s="139"/>
      <c r="OT5" s="139"/>
      <c r="OU5" s="139"/>
      <c r="OV5" s="139"/>
      <c r="OW5" s="139"/>
      <c r="OX5" s="139"/>
      <c r="OY5" s="139"/>
      <c r="OZ5" s="139"/>
      <c r="PA5" s="139"/>
      <c r="PB5" s="139"/>
      <c r="PC5" s="139"/>
      <c r="PD5" s="139"/>
      <c r="PE5" s="139"/>
      <c r="PF5" s="139"/>
      <c r="PG5" s="139"/>
      <c r="PH5" s="139"/>
      <c r="PI5" s="139"/>
      <c r="PJ5" s="139"/>
      <c r="PK5" s="139"/>
      <c r="PL5" s="139"/>
      <c r="PM5" s="139"/>
      <c r="PN5" s="139"/>
      <c r="PO5" s="139"/>
      <c r="PP5" s="139"/>
      <c r="PQ5" s="139"/>
      <c r="PR5" s="139"/>
      <c r="PS5" s="139"/>
      <c r="PT5" s="139"/>
      <c r="PU5" s="139"/>
      <c r="PV5" s="139"/>
      <c r="PW5" s="139"/>
      <c r="PX5" s="139"/>
      <c r="PY5" s="139"/>
      <c r="PZ5" s="139"/>
      <c r="QA5" s="139"/>
      <c r="QB5" s="139"/>
      <c r="QC5" s="139"/>
      <c r="QD5" s="139"/>
      <c r="QE5" s="139"/>
      <c r="QF5" s="139"/>
      <c r="QG5" s="139"/>
      <c r="QH5" s="139"/>
      <c r="QI5" s="139"/>
      <c r="QJ5" s="139"/>
      <c r="QK5" s="139"/>
      <c r="QL5" s="139"/>
      <c r="QM5" s="139"/>
      <c r="QN5" s="139"/>
      <c r="QO5" s="139"/>
      <c r="QP5" s="139"/>
      <c r="QQ5" s="139"/>
      <c r="QR5" s="139"/>
      <c r="QS5" s="139"/>
      <c r="QT5" s="139"/>
      <c r="QU5" s="139"/>
      <c r="QV5" s="139"/>
      <c r="QW5" s="139"/>
      <c r="QX5" s="139"/>
      <c r="QY5" s="139"/>
      <c r="QZ5" s="139"/>
      <c r="RA5" s="139"/>
      <c r="RB5" s="139"/>
      <c r="RC5" s="139"/>
      <c r="RD5" s="139"/>
      <c r="RE5" s="139"/>
      <c r="RF5" s="139"/>
      <c r="RG5" s="139"/>
      <c r="RH5" s="139"/>
      <c r="RI5" s="139"/>
      <c r="RJ5" s="139"/>
      <c r="RK5" s="139"/>
      <c r="RL5" s="139"/>
      <c r="RM5" s="139"/>
      <c r="RN5" s="139"/>
      <c r="RO5" s="139"/>
      <c r="RP5" s="139"/>
      <c r="RQ5" s="139"/>
      <c r="RR5" s="139"/>
      <c r="RS5" s="139"/>
      <c r="RT5" s="139"/>
      <c r="RU5" s="139"/>
      <c r="RV5" s="139"/>
      <c r="RW5" s="139"/>
      <c r="RX5" s="139"/>
      <c r="RY5" s="139"/>
      <c r="RZ5" s="139"/>
      <c r="SA5" s="139"/>
      <c r="SB5" s="139"/>
      <c r="SC5" s="139"/>
      <c r="SD5" s="139"/>
      <c r="SE5" s="139"/>
      <c r="SF5" s="139"/>
      <c r="SG5" s="139"/>
      <c r="SH5" s="139"/>
      <c r="SI5" s="139"/>
      <c r="SJ5" s="139"/>
      <c r="SK5" s="139"/>
      <c r="SL5" s="139"/>
      <c r="SM5" s="139"/>
      <c r="SN5" s="139"/>
      <c r="SO5" s="139"/>
      <c r="SP5" s="139"/>
      <c r="SQ5" s="139"/>
      <c r="SR5" s="139"/>
      <c r="SS5" s="139"/>
      <c r="ST5" s="139"/>
      <c r="SU5" s="139"/>
      <c r="SV5" s="139"/>
      <c r="SW5" s="139"/>
      <c r="SX5" s="139"/>
      <c r="SY5" s="139"/>
      <c r="SZ5" s="139"/>
      <c r="TA5" s="139"/>
      <c r="TB5" s="139"/>
      <c r="TC5" s="139"/>
      <c r="TD5" s="139"/>
      <c r="TE5" s="139"/>
      <c r="TF5" s="139"/>
      <c r="TG5" s="139"/>
      <c r="TH5" s="139"/>
      <c r="TI5" s="139"/>
      <c r="TJ5" s="139"/>
      <c r="TK5" s="139"/>
      <c r="TL5" s="139"/>
      <c r="TM5" s="139"/>
      <c r="TN5" s="139"/>
      <c r="TO5" s="139"/>
      <c r="TP5" s="139"/>
      <c r="TQ5" s="139"/>
      <c r="TR5" s="139"/>
      <c r="TS5" s="139"/>
      <c r="TT5" s="139"/>
      <c r="TU5" s="139"/>
      <c r="TV5" s="139"/>
      <c r="TW5" s="139"/>
      <c r="TX5" s="139"/>
      <c r="TY5" s="139"/>
      <c r="TZ5" s="139"/>
      <c r="UA5" s="139"/>
      <c r="UB5" s="139"/>
      <c r="UC5" s="139"/>
      <c r="UD5" s="139"/>
      <c r="UE5" s="139"/>
      <c r="UF5" s="139"/>
      <c r="UG5" s="139"/>
      <c r="UH5" s="139"/>
      <c r="UI5" s="139"/>
      <c r="UJ5" s="139"/>
      <c r="UK5" s="139"/>
      <c r="UL5" s="139"/>
      <c r="UM5" s="139"/>
      <c r="UN5" s="139"/>
      <c r="UO5" s="139"/>
      <c r="UP5" s="139"/>
      <c r="UQ5" s="139"/>
      <c r="UR5" s="139"/>
      <c r="US5" s="139"/>
      <c r="UT5" s="139"/>
      <c r="UU5" s="139"/>
      <c r="UV5" s="139"/>
      <c r="UW5" s="139"/>
      <c r="UX5" s="139"/>
      <c r="UY5" s="139"/>
      <c r="UZ5" s="139"/>
      <c r="VA5" s="139"/>
      <c r="VB5" s="139"/>
      <c r="VC5" s="139"/>
      <c r="VD5" s="139"/>
      <c r="VE5" s="139"/>
      <c r="VF5" s="139"/>
      <c r="VG5" s="139"/>
      <c r="VH5" s="139"/>
      <c r="VI5" s="139"/>
      <c r="VJ5" s="139"/>
      <c r="VK5" s="139"/>
      <c r="VL5" s="139"/>
      <c r="VM5" s="139"/>
      <c r="VN5" s="139"/>
      <c r="VO5" s="139"/>
      <c r="VP5" s="139"/>
      <c r="VQ5" s="139"/>
      <c r="VR5" s="139"/>
      <c r="VS5" s="139"/>
      <c r="VT5" s="139"/>
      <c r="VU5" s="139"/>
      <c r="VV5" s="139"/>
      <c r="VW5" s="139"/>
      <c r="VX5" s="139"/>
      <c r="VY5" s="139"/>
      <c r="VZ5" s="139"/>
      <c r="WA5" s="139"/>
      <c r="WB5" s="139"/>
      <c r="WC5" s="139"/>
      <c r="WD5" s="139"/>
      <c r="WE5" s="139"/>
      <c r="WF5" s="139"/>
      <c r="WG5" s="139"/>
      <c r="WH5" s="139"/>
      <c r="WI5" s="139"/>
      <c r="WJ5" s="139"/>
      <c r="WK5" s="139"/>
      <c r="WL5" s="139"/>
      <c r="WM5" s="139"/>
      <c r="WN5" s="139"/>
      <c r="WO5" s="139"/>
      <c r="WP5" s="139"/>
      <c r="WQ5" s="139"/>
      <c r="WR5" s="139"/>
      <c r="WS5" s="139"/>
      <c r="WT5" s="139"/>
      <c r="WU5" s="139"/>
      <c r="WV5" s="139"/>
      <c r="WW5" s="139"/>
      <c r="WX5" s="139"/>
      <c r="WY5" s="139"/>
      <c r="WZ5" s="139"/>
      <c r="XA5" s="139"/>
      <c r="XB5" s="139"/>
      <c r="XC5" s="139"/>
      <c r="XD5" s="139"/>
      <c r="XE5" s="139"/>
      <c r="XF5" s="139"/>
      <c r="XG5" s="139"/>
      <c r="XH5" s="139"/>
      <c r="XI5" s="139"/>
      <c r="XJ5" s="139"/>
      <c r="XK5" s="139"/>
      <c r="XL5" s="139"/>
      <c r="XM5" s="139"/>
      <c r="XN5" s="139"/>
      <c r="XO5" s="139"/>
      <c r="XP5" s="139"/>
      <c r="XQ5" s="139"/>
      <c r="XR5" s="139"/>
      <c r="XS5" s="139"/>
      <c r="XT5" s="139"/>
      <c r="XU5" s="139"/>
      <c r="XV5" s="139"/>
      <c r="XW5" s="139"/>
      <c r="XX5" s="139"/>
      <c r="XY5" s="139"/>
      <c r="XZ5" s="139"/>
      <c r="YA5" s="139"/>
      <c r="YB5" s="139"/>
      <c r="YC5" s="139"/>
      <c r="YD5" s="139"/>
      <c r="YE5" s="139"/>
      <c r="YF5" s="139"/>
      <c r="YG5" s="139"/>
      <c r="YH5" s="139"/>
      <c r="YI5" s="139"/>
      <c r="YJ5" s="139"/>
      <c r="YK5" s="139"/>
      <c r="YL5" s="139"/>
      <c r="YM5" s="139"/>
      <c r="YN5" s="139"/>
      <c r="YO5" s="139"/>
      <c r="YP5" s="139"/>
      <c r="YQ5" s="139"/>
      <c r="YR5" s="139"/>
      <c r="YS5" s="139"/>
      <c r="YT5" s="139"/>
      <c r="YU5" s="139"/>
      <c r="YV5" s="139"/>
      <c r="YW5" s="139"/>
      <c r="YX5" s="139"/>
      <c r="YY5" s="139"/>
      <c r="YZ5" s="139"/>
      <c r="ZA5" s="139"/>
      <c r="ZB5" s="139"/>
      <c r="ZC5" s="139"/>
      <c r="ZD5" s="139"/>
      <c r="ZE5" s="139"/>
      <c r="ZF5" s="139"/>
      <c r="ZG5" s="139"/>
      <c r="ZH5" s="139"/>
      <c r="ZI5" s="139"/>
      <c r="ZJ5" s="139"/>
      <c r="ZK5" s="139"/>
      <c r="ZL5" s="139"/>
      <c r="ZM5" s="139"/>
      <c r="ZN5" s="139"/>
      <c r="ZO5" s="139"/>
      <c r="ZP5" s="139"/>
      <c r="ZQ5" s="139"/>
      <c r="ZR5" s="139"/>
      <c r="ZS5" s="139"/>
      <c r="ZT5" s="139"/>
      <c r="ZU5" s="139"/>
      <c r="ZV5" s="139"/>
      <c r="ZW5" s="139"/>
      <c r="ZX5" s="139"/>
      <c r="ZY5" s="139"/>
      <c r="ZZ5" s="139"/>
      <c r="AAA5" s="139"/>
      <c r="AAB5" s="139"/>
      <c r="AAC5" s="139"/>
      <c r="AAD5" s="139"/>
      <c r="AAE5" s="139"/>
      <c r="AAF5" s="139"/>
      <c r="AAG5" s="139"/>
      <c r="AAH5" s="139"/>
      <c r="AAI5" s="139"/>
      <c r="AAJ5" s="139"/>
      <c r="AAK5" s="139"/>
      <c r="AAL5" s="139"/>
      <c r="AAM5" s="139"/>
      <c r="AAN5" s="139"/>
      <c r="AAO5" s="139"/>
      <c r="AAP5" s="139"/>
      <c r="AAQ5" s="139"/>
      <c r="AAR5" s="139"/>
      <c r="AAS5" s="139"/>
      <c r="AAT5" s="139"/>
      <c r="AAU5" s="139"/>
      <c r="AAV5" s="139"/>
      <c r="AAW5" s="139"/>
      <c r="AAX5" s="139"/>
      <c r="AAY5" s="139"/>
      <c r="AAZ5" s="139"/>
      <c r="ABA5" s="139"/>
      <c r="ABB5" s="139"/>
      <c r="ABC5" s="139"/>
      <c r="ABD5" s="139"/>
      <c r="ABE5" s="139"/>
      <c r="ABF5" s="139"/>
      <c r="ABG5" s="139"/>
      <c r="ABH5" s="139"/>
      <c r="ABI5" s="139"/>
      <c r="ABJ5" s="139"/>
      <c r="ABK5" s="139"/>
      <c r="ABL5" s="139"/>
      <c r="ABM5" s="139"/>
      <c r="ABN5" s="139"/>
      <c r="ABO5" s="139"/>
      <c r="ABP5" s="139"/>
      <c r="ABQ5" s="139"/>
      <c r="ABR5" s="139"/>
      <c r="ABS5" s="139"/>
      <c r="ABT5" s="139"/>
      <c r="ABU5" s="139"/>
      <c r="ABV5" s="139"/>
      <c r="ABW5" s="139"/>
      <c r="ABX5" s="139"/>
      <c r="ABY5" s="139"/>
      <c r="ABZ5" s="139"/>
      <c r="ACA5" s="139"/>
      <c r="ACB5" s="139"/>
      <c r="ACC5" s="139"/>
      <c r="ACD5" s="139"/>
      <c r="ACE5" s="139"/>
      <c r="ACF5" s="139"/>
      <c r="ACG5" s="139"/>
      <c r="ACH5" s="139"/>
      <c r="ACI5" s="139"/>
      <c r="ACJ5" s="139"/>
      <c r="ACK5" s="139"/>
      <c r="ACL5" s="139"/>
      <c r="ACM5" s="139"/>
      <c r="ACN5" s="139"/>
      <c r="ACO5" s="139"/>
      <c r="ACP5" s="139"/>
      <c r="ACQ5" s="139"/>
      <c r="ACR5" s="139"/>
      <c r="ACS5" s="139"/>
      <c r="ACT5" s="139"/>
      <c r="ACU5" s="139"/>
      <c r="ACV5" s="139"/>
      <c r="ACW5" s="139"/>
      <c r="ACX5" s="139"/>
      <c r="ACY5" s="139"/>
      <c r="ACZ5" s="139"/>
      <c r="ADA5" s="139"/>
      <c r="ADB5" s="139"/>
      <c r="ADC5" s="139"/>
      <c r="ADD5" s="139"/>
      <c r="ADE5" s="139"/>
      <c r="ADF5" s="139"/>
      <c r="ADG5" s="139"/>
      <c r="ADH5" s="139"/>
      <c r="ADI5" s="139"/>
      <c r="ADJ5" s="139"/>
      <c r="ADK5" s="139"/>
      <c r="ADL5" s="139"/>
      <c r="ADM5" s="139"/>
      <c r="ADN5" s="139"/>
      <c r="ADO5" s="139"/>
      <c r="ADP5" s="139"/>
      <c r="ADQ5" s="139"/>
      <c r="ADR5" s="139"/>
      <c r="ADS5" s="139"/>
      <c r="ADT5" s="139"/>
      <c r="ADU5" s="139"/>
      <c r="ADV5" s="139"/>
      <c r="ADW5" s="139"/>
      <c r="ADX5" s="139"/>
      <c r="ADY5" s="139"/>
      <c r="ADZ5" s="139"/>
      <c r="AEA5" s="139"/>
      <c r="AEB5" s="139"/>
      <c r="AEC5" s="139"/>
      <c r="AED5" s="139"/>
      <c r="AEE5" s="139"/>
      <c r="AEF5" s="139"/>
      <c r="AEG5" s="139"/>
      <c r="AEH5" s="139"/>
      <c r="AEI5" s="139"/>
      <c r="AEJ5" s="139"/>
      <c r="AEK5" s="139"/>
      <c r="AEL5" s="139"/>
      <c r="AEM5" s="139"/>
      <c r="AEN5" s="139"/>
      <c r="AEO5" s="139"/>
      <c r="AEP5" s="139"/>
      <c r="AEQ5" s="139"/>
      <c r="AER5" s="139"/>
      <c r="AES5" s="139"/>
      <c r="AET5" s="139"/>
      <c r="AEU5" s="139"/>
      <c r="AEV5" s="139"/>
      <c r="AEW5" s="139"/>
      <c r="AEX5" s="139"/>
      <c r="AEY5" s="139"/>
      <c r="AEZ5" s="139"/>
      <c r="AFA5" s="139"/>
      <c r="AFB5" s="139"/>
      <c r="AFC5" s="139"/>
      <c r="AFD5" s="139"/>
      <c r="AFE5" s="139"/>
      <c r="AFF5" s="139"/>
      <c r="AFG5" s="139"/>
      <c r="AFH5" s="139"/>
      <c r="AFI5" s="139"/>
      <c r="AFJ5" s="139"/>
      <c r="AFK5" s="139"/>
      <c r="AFL5" s="139"/>
      <c r="AFM5" s="139"/>
      <c r="AFN5" s="139"/>
      <c r="AFO5" s="139"/>
      <c r="AFP5" s="139"/>
      <c r="AFQ5" s="139"/>
      <c r="AFR5" s="139"/>
      <c r="AFS5" s="139"/>
      <c r="AFT5" s="139"/>
      <c r="AFU5" s="139"/>
      <c r="AFV5" s="139"/>
      <c r="AFW5" s="139"/>
      <c r="AFX5" s="139"/>
      <c r="AFY5" s="139"/>
      <c r="AFZ5" s="139"/>
      <c r="AGA5" s="139"/>
      <c r="AGB5" s="139"/>
      <c r="AGC5" s="139"/>
      <c r="AGD5" s="139"/>
      <c r="AGE5" s="139"/>
      <c r="AGF5" s="139"/>
      <c r="AGG5" s="139"/>
      <c r="AGH5" s="139"/>
      <c r="AGI5" s="139"/>
      <c r="AGJ5" s="139"/>
      <c r="AGK5" s="139"/>
      <c r="AGL5" s="139"/>
      <c r="AGM5" s="139"/>
      <c r="AGN5" s="139"/>
      <c r="AGO5" s="139"/>
      <c r="AGP5" s="139"/>
      <c r="AGQ5" s="139"/>
      <c r="AGR5" s="139"/>
      <c r="AGS5" s="139"/>
      <c r="AGT5" s="139"/>
      <c r="AGU5" s="139"/>
      <c r="AGV5" s="139"/>
      <c r="AGW5" s="139"/>
      <c r="AGX5" s="139"/>
      <c r="AGY5" s="139"/>
      <c r="AGZ5" s="139"/>
      <c r="AHA5" s="139"/>
      <c r="AHB5" s="139"/>
      <c r="AHC5" s="139"/>
      <c r="AHD5" s="139"/>
      <c r="AHE5" s="139"/>
      <c r="AHF5" s="139"/>
      <c r="AHG5" s="139"/>
      <c r="AHH5" s="139"/>
      <c r="AHI5" s="139"/>
      <c r="AHJ5" s="139"/>
      <c r="AHK5" s="139"/>
      <c r="AHL5" s="139"/>
      <c r="AHM5" s="139"/>
      <c r="AHN5" s="139"/>
      <c r="AHO5" s="139"/>
      <c r="AHP5" s="139"/>
      <c r="AHQ5" s="139"/>
      <c r="AHR5" s="139"/>
      <c r="AHS5" s="139"/>
      <c r="AHT5" s="139"/>
      <c r="AHU5" s="139"/>
      <c r="AHV5" s="139"/>
      <c r="AHW5" s="139"/>
      <c r="AHX5" s="139"/>
      <c r="AHY5" s="139"/>
      <c r="AHZ5" s="139"/>
      <c r="AIA5" s="139"/>
      <c r="AIB5" s="139"/>
      <c r="AIC5" s="139"/>
      <c r="AID5" s="139"/>
      <c r="AIE5" s="139"/>
      <c r="AIF5" s="139"/>
      <c r="AIG5" s="139"/>
      <c r="AIH5" s="139"/>
      <c r="AII5" s="139"/>
      <c r="AIJ5" s="139"/>
      <c r="AIK5" s="139"/>
      <c r="AIL5" s="139"/>
      <c r="AIM5" s="139"/>
      <c r="AIN5" s="139"/>
      <c r="AIO5" s="139"/>
      <c r="AIP5" s="139"/>
      <c r="AIQ5" s="139"/>
      <c r="AIR5" s="139"/>
      <c r="AIS5" s="139"/>
      <c r="AIT5" s="139"/>
      <c r="AIU5" s="139"/>
      <c r="AIV5" s="139"/>
      <c r="AIW5" s="139"/>
      <c r="AIX5" s="139"/>
      <c r="AIY5" s="139"/>
      <c r="AIZ5" s="139"/>
      <c r="AJA5" s="139"/>
      <c r="AJB5" s="139"/>
      <c r="AJC5" s="139"/>
      <c r="AJD5" s="139"/>
      <c r="AJE5" s="139"/>
      <c r="AJF5" s="139"/>
      <c r="AJG5" s="139"/>
      <c r="AJH5" s="139"/>
      <c r="AJI5" s="139"/>
      <c r="AJJ5" s="139"/>
      <c r="AJK5" s="139"/>
      <c r="AJL5" s="139"/>
      <c r="AJM5" s="139"/>
      <c r="AJN5" s="139"/>
      <c r="AJO5" s="139"/>
      <c r="AJP5" s="139"/>
      <c r="AJQ5" s="139"/>
      <c r="AJR5" s="139"/>
      <c r="AJS5" s="139"/>
      <c r="AJT5" s="139"/>
      <c r="AJU5" s="139"/>
      <c r="AJV5" s="139"/>
      <c r="AJW5" s="139"/>
      <c r="AJX5" s="139"/>
      <c r="AJY5" s="139"/>
      <c r="AJZ5" s="139"/>
      <c r="AKA5" s="139"/>
      <c r="AKB5" s="139"/>
      <c r="AKC5" s="139"/>
      <c r="AKD5" s="139"/>
      <c r="AKE5" s="139"/>
      <c r="AKF5" s="139"/>
      <c r="AKG5" s="139"/>
      <c r="AKH5" s="139"/>
      <c r="AKI5" s="139"/>
      <c r="AKJ5" s="139"/>
      <c r="AKK5" s="139"/>
      <c r="AKL5" s="139"/>
      <c r="AKM5" s="139"/>
      <c r="AKN5" s="139"/>
      <c r="AKO5" s="139"/>
      <c r="AKP5" s="139"/>
      <c r="AKQ5" s="139"/>
      <c r="AKR5" s="139"/>
      <c r="AKS5" s="139"/>
      <c r="AKT5" s="139"/>
      <c r="AKU5" s="139"/>
      <c r="AKV5" s="139"/>
      <c r="AKW5" s="139"/>
      <c r="AKX5" s="139"/>
    </row>
    <row r="6" spans="1:986" s="104" customFormat="1" x14ac:dyDescent="0.2">
      <c r="A6" s="248"/>
      <c r="B6" s="240" t="s">
        <v>100</v>
      </c>
      <c r="C6" s="161" t="s">
        <v>100</v>
      </c>
      <c r="D6" s="162"/>
      <c r="E6" s="162"/>
      <c r="F6" s="162"/>
      <c r="G6" s="162"/>
      <c r="H6" s="162"/>
      <c r="I6" s="162"/>
      <c r="J6" s="163">
        <v>2</v>
      </c>
      <c r="K6" s="164" t="s">
        <v>101</v>
      </c>
      <c r="L6" s="165"/>
      <c r="M6" s="100" t="str">
        <f>IFERROR(VLOOKUP(Leverancespecifikation[[#This Row],[ID-Bygningsdel]],'Data ændringslog'!A:G,7,FALSE),"P")</f>
        <v/>
      </c>
      <c r="N6" s="201" t="s">
        <v>103</v>
      </c>
      <c r="O6" s="119"/>
      <c r="P6" s="101"/>
      <c r="Q6" s="101"/>
      <c r="R6" s="101"/>
      <c r="S6" s="101"/>
      <c r="T6" s="101"/>
      <c r="U6" s="120"/>
      <c r="V6" s="111"/>
      <c r="W6" s="102"/>
      <c r="X6" s="102"/>
      <c r="Y6" s="102"/>
      <c r="Z6" s="102"/>
      <c r="AA6" s="10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285"/>
      <c r="BM6" s="162"/>
      <c r="BN6" s="162"/>
      <c r="BO6" s="162"/>
      <c r="BP6" s="162"/>
      <c r="BQ6" s="162"/>
      <c r="BR6" s="162"/>
      <c r="BS6" s="162"/>
      <c r="BT6" s="162"/>
      <c r="BU6" s="162"/>
      <c r="BV6" s="162"/>
      <c r="BW6" s="162"/>
      <c r="BX6" s="162"/>
      <c r="BY6" s="162"/>
      <c r="BZ6" s="162"/>
      <c r="CA6" s="206"/>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c r="GD6" s="98"/>
      <c r="GE6" s="98"/>
      <c r="GF6" s="98"/>
      <c r="GG6" s="98"/>
      <c r="GH6" s="98"/>
      <c r="GI6" s="98"/>
      <c r="GJ6" s="98"/>
      <c r="GK6" s="98"/>
      <c r="GL6" s="98"/>
      <c r="GM6" s="98"/>
      <c r="GN6" s="98"/>
      <c r="GO6" s="98"/>
      <c r="GP6" s="98"/>
      <c r="GQ6" s="98"/>
      <c r="GR6" s="98"/>
      <c r="GS6" s="98"/>
      <c r="GT6" s="98"/>
      <c r="GU6" s="98"/>
      <c r="GV6" s="98"/>
      <c r="GW6" s="98"/>
      <c r="GX6" s="98"/>
      <c r="GY6" s="98"/>
      <c r="GZ6" s="98"/>
      <c r="HA6" s="98"/>
      <c r="HB6" s="98"/>
      <c r="HC6" s="98"/>
      <c r="HD6" s="98"/>
      <c r="HE6" s="98"/>
      <c r="HF6" s="98"/>
      <c r="HG6" s="98"/>
      <c r="HH6" s="98"/>
      <c r="HI6" s="98"/>
      <c r="HJ6" s="98"/>
      <c r="HK6" s="98"/>
      <c r="HL6" s="98"/>
      <c r="HM6" s="98"/>
      <c r="HN6" s="98"/>
      <c r="HO6" s="98"/>
      <c r="HP6" s="98"/>
      <c r="HQ6" s="98"/>
      <c r="HR6" s="98"/>
      <c r="HS6" s="98"/>
      <c r="HT6" s="98"/>
      <c r="HU6" s="98"/>
      <c r="HV6" s="98"/>
      <c r="HW6" s="98"/>
      <c r="HX6" s="98"/>
      <c r="HY6" s="98"/>
      <c r="HZ6" s="98"/>
      <c r="IA6" s="98"/>
      <c r="IB6" s="98"/>
      <c r="IC6" s="98"/>
      <c r="ID6" s="98"/>
      <c r="IE6" s="98"/>
      <c r="IF6" s="98"/>
      <c r="IG6" s="98"/>
      <c r="IH6" s="98"/>
      <c r="II6" s="98"/>
      <c r="IJ6" s="98"/>
      <c r="IK6" s="98"/>
      <c r="IL6" s="98"/>
      <c r="IM6" s="98"/>
      <c r="IN6" s="98"/>
      <c r="IO6" s="98"/>
      <c r="IP6" s="98"/>
      <c r="IQ6" s="98"/>
      <c r="IR6" s="98"/>
      <c r="IS6" s="98"/>
      <c r="IT6" s="98"/>
      <c r="IU6" s="98"/>
      <c r="IV6" s="98"/>
      <c r="IW6" s="98"/>
      <c r="IX6" s="98"/>
      <c r="IY6" s="98"/>
      <c r="IZ6" s="98"/>
      <c r="JA6" s="98"/>
      <c r="JB6" s="98"/>
      <c r="JC6" s="98"/>
      <c r="JD6" s="98"/>
      <c r="JE6" s="98"/>
      <c r="JF6" s="98"/>
      <c r="JG6" s="98"/>
      <c r="JH6" s="98"/>
      <c r="JI6" s="98"/>
      <c r="JJ6" s="98"/>
      <c r="JK6" s="98"/>
      <c r="JL6" s="98"/>
      <c r="JM6" s="98"/>
      <c r="JN6" s="98"/>
      <c r="JO6" s="98"/>
      <c r="JP6" s="98"/>
      <c r="JQ6" s="98"/>
      <c r="JR6" s="98"/>
      <c r="JS6" s="98"/>
      <c r="JT6" s="98"/>
      <c r="JU6" s="98"/>
      <c r="JV6" s="98"/>
      <c r="JW6" s="98"/>
      <c r="JX6" s="98"/>
      <c r="JY6" s="98"/>
      <c r="JZ6" s="98"/>
      <c r="KA6" s="98"/>
      <c r="KB6" s="98"/>
      <c r="KC6" s="98"/>
      <c r="KD6" s="98"/>
      <c r="KE6" s="98"/>
      <c r="KF6" s="98"/>
      <c r="KG6" s="98"/>
      <c r="KH6" s="98"/>
      <c r="KI6" s="98"/>
      <c r="KJ6" s="98"/>
      <c r="KK6" s="98"/>
      <c r="KL6" s="98"/>
      <c r="KM6" s="98"/>
      <c r="KN6" s="98"/>
      <c r="KO6" s="98"/>
      <c r="KP6" s="98"/>
      <c r="KQ6" s="98"/>
      <c r="KR6" s="98"/>
      <c r="KS6" s="98"/>
      <c r="KT6" s="98"/>
      <c r="KU6" s="98"/>
      <c r="KV6" s="98"/>
      <c r="KW6" s="98"/>
      <c r="KX6" s="98"/>
      <c r="KY6" s="98"/>
      <c r="KZ6" s="98"/>
      <c r="LA6" s="98"/>
      <c r="LB6" s="98"/>
      <c r="LC6" s="98"/>
      <c r="LD6" s="98"/>
      <c r="LE6" s="98"/>
      <c r="LF6" s="98"/>
      <c r="LG6" s="98"/>
      <c r="LH6" s="98"/>
      <c r="LI6" s="98"/>
      <c r="LJ6" s="98"/>
      <c r="LK6" s="98"/>
      <c r="LL6" s="98"/>
      <c r="LM6" s="98"/>
      <c r="LN6" s="98"/>
      <c r="LO6" s="98"/>
      <c r="LP6" s="98"/>
      <c r="LQ6" s="98"/>
      <c r="LR6" s="98"/>
      <c r="LS6" s="98"/>
      <c r="LT6" s="98"/>
      <c r="LU6" s="98"/>
      <c r="LV6" s="98"/>
      <c r="LW6" s="98"/>
      <c r="LX6" s="98"/>
      <c r="LY6" s="98"/>
      <c r="LZ6" s="98"/>
      <c r="MA6" s="98"/>
      <c r="MB6" s="98"/>
      <c r="MC6" s="98"/>
      <c r="MD6" s="98"/>
      <c r="ME6" s="98"/>
      <c r="MF6" s="98"/>
      <c r="MG6" s="98"/>
      <c r="MH6" s="98"/>
      <c r="MI6" s="98"/>
      <c r="MJ6" s="98"/>
      <c r="MK6" s="98"/>
      <c r="ML6" s="98"/>
      <c r="MM6" s="98"/>
      <c r="MN6" s="98"/>
      <c r="MO6" s="98"/>
      <c r="MP6" s="98"/>
      <c r="MQ6" s="98"/>
      <c r="MR6" s="98"/>
      <c r="MS6" s="98"/>
      <c r="MT6" s="98"/>
      <c r="MU6" s="98"/>
      <c r="MV6" s="98"/>
      <c r="MW6" s="98"/>
      <c r="MX6" s="98"/>
      <c r="MY6" s="98"/>
      <c r="MZ6" s="98"/>
      <c r="NA6" s="98"/>
      <c r="NB6" s="98"/>
      <c r="NC6" s="98"/>
      <c r="ND6" s="98"/>
      <c r="NE6" s="98"/>
      <c r="NF6" s="98"/>
      <c r="NG6" s="98"/>
      <c r="NH6" s="98"/>
      <c r="NI6" s="98"/>
      <c r="NJ6" s="98"/>
      <c r="NK6" s="98"/>
      <c r="NL6" s="98"/>
      <c r="NM6" s="98"/>
      <c r="NN6" s="98"/>
      <c r="NO6" s="98"/>
      <c r="NP6" s="98"/>
      <c r="NQ6" s="98"/>
      <c r="NR6" s="98"/>
      <c r="NS6" s="98"/>
      <c r="NT6" s="98"/>
      <c r="NU6" s="98"/>
      <c r="NV6" s="98"/>
      <c r="NW6" s="98"/>
      <c r="NX6" s="98"/>
      <c r="NY6" s="98"/>
      <c r="NZ6" s="98"/>
      <c r="OA6" s="98"/>
      <c r="OB6" s="98"/>
      <c r="OC6" s="98"/>
      <c r="OD6" s="98"/>
      <c r="OE6" s="98"/>
      <c r="OF6" s="98"/>
      <c r="OG6" s="98"/>
      <c r="OH6" s="98"/>
      <c r="OI6" s="98"/>
      <c r="OJ6" s="98"/>
      <c r="OK6" s="98"/>
      <c r="OL6" s="98"/>
      <c r="OM6" s="98"/>
      <c r="ON6" s="98"/>
      <c r="OO6" s="98"/>
      <c r="OP6" s="98"/>
      <c r="OQ6" s="98"/>
      <c r="OR6" s="98"/>
      <c r="OS6" s="98"/>
      <c r="OT6" s="98"/>
      <c r="OU6" s="98"/>
      <c r="OV6" s="98"/>
      <c r="OW6" s="98"/>
      <c r="OX6" s="98"/>
      <c r="OY6" s="98"/>
      <c r="OZ6" s="98"/>
      <c r="PA6" s="98"/>
      <c r="PB6" s="98"/>
      <c r="PC6" s="98"/>
      <c r="PD6" s="98"/>
      <c r="PE6" s="98"/>
      <c r="PF6" s="98"/>
      <c r="PG6" s="98"/>
      <c r="PH6" s="98"/>
      <c r="PI6" s="98"/>
      <c r="PJ6" s="98"/>
      <c r="PK6" s="98"/>
      <c r="PL6" s="98"/>
      <c r="PM6" s="98"/>
      <c r="PN6" s="98"/>
      <c r="PO6" s="98"/>
      <c r="PP6" s="98"/>
      <c r="PQ6" s="98"/>
      <c r="PR6" s="98"/>
      <c r="PS6" s="98"/>
      <c r="PT6" s="98"/>
      <c r="PU6" s="98"/>
      <c r="PV6" s="98"/>
      <c r="PW6" s="98"/>
      <c r="PX6" s="98"/>
      <c r="PY6" s="98"/>
      <c r="PZ6" s="98"/>
      <c r="QA6" s="98"/>
      <c r="QB6" s="98"/>
      <c r="QC6" s="98"/>
      <c r="QD6" s="98"/>
      <c r="QE6" s="98"/>
      <c r="QF6" s="98"/>
      <c r="QG6" s="98"/>
      <c r="QH6" s="98"/>
      <c r="QI6" s="98"/>
      <c r="QJ6" s="98"/>
      <c r="QK6" s="98"/>
      <c r="QL6" s="98"/>
      <c r="QM6" s="98"/>
      <c r="QN6" s="98"/>
      <c r="QO6" s="98"/>
      <c r="QP6" s="98"/>
      <c r="QQ6" s="98"/>
      <c r="QR6" s="98"/>
      <c r="QS6" s="98"/>
      <c r="QT6" s="98"/>
      <c r="QU6" s="98"/>
      <c r="QV6" s="98"/>
      <c r="QW6" s="98"/>
      <c r="QX6" s="98"/>
      <c r="QY6" s="98"/>
      <c r="QZ6" s="98"/>
      <c r="RA6" s="98"/>
      <c r="RB6" s="98"/>
      <c r="RC6" s="98"/>
      <c r="RD6" s="98"/>
      <c r="RE6" s="98"/>
      <c r="RF6" s="98"/>
      <c r="RG6" s="98"/>
      <c r="RH6" s="98"/>
      <c r="RI6" s="98"/>
      <c r="RJ6" s="98"/>
      <c r="RK6" s="98"/>
      <c r="RL6" s="98"/>
      <c r="RM6" s="98"/>
      <c r="RN6" s="98"/>
      <c r="RO6" s="98"/>
      <c r="RP6" s="98"/>
      <c r="RQ6" s="98"/>
      <c r="RR6" s="98"/>
      <c r="RS6" s="98"/>
      <c r="RT6" s="98"/>
      <c r="RU6" s="98"/>
      <c r="RV6" s="98"/>
      <c r="RW6" s="98"/>
      <c r="RX6" s="98"/>
      <c r="RY6" s="98"/>
      <c r="RZ6" s="98"/>
      <c r="SA6" s="98"/>
      <c r="SB6" s="98"/>
      <c r="SC6" s="98"/>
      <c r="SD6" s="98"/>
      <c r="SE6" s="98"/>
      <c r="SF6" s="98"/>
      <c r="SG6" s="98"/>
      <c r="SH6" s="98"/>
      <c r="SI6" s="98"/>
      <c r="SJ6" s="98"/>
      <c r="SK6" s="98"/>
      <c r="SL6" s="98"/>
      <c r="SM6" s="98"/>
      <c r="SN6" s="98"/>
      <c r="SO6" s="98"/>
      <c r="SP6" s="98"/>
      <c r="SQ6" s="98"/>
      <c r="SR6" s="98"/>
      <c r="SS6" s="98"/>
      <c r="ST6" s="98"/>
      <c r="SU6" s="98"/>
      <c r="SV6" s="98"/>
      <c r="SW6" s="98"/>
      <c r="SX6" s="98"/>
      <c r="SY6" s="98"/>
      <c r="SZ6" s="98"/>
      <c r="TA6" s="98"/>
      <c r="TB6" s="98"/>
      <c r="TC6" s="98"/>
      <c r="TD6" s="98"/>
      <c r="TE6" s="98"/>
      <c r="TF6" s="98"/>
      <c r="TG6" s="98"/>
      <c r="TH6" s="98"/>
      <c r="TI6" s="98"/>
      <c r="TJ6" s="98"/>
      <c r="TK6" s="98"/>
      <c r="TL6" s="98"/>
      <c r="TM6" s="98"/>
      <c r="TN6" s="98"/>
      <c r="TO6" s="98"/>
      <c r="TP6" s="98"/>
      <c r="TQ6" s="98"/>
      <c r="TR6" s="98"/>
      <c r="TS6" s="98"/>
      <c r="TT6" s="98"/>
      <c r="TU6" s="98"/>
      <c r="TV6" s="98"/>
      <c r="TW6" s="98"/>
      <c r="TX6" s="98"/>
      <c r="TY6" s="98"/>
      <c r="TZ6" s="98"/>
      <c r="UA6" s="98"/>
      <c r="UB6" s="98"/>
      <c r="UC6" s="98"/>
      <c r="UD6" s="98"/>
      <c r="UE6" s="98"/>
      <c r="UF6" s="98"/>
      <c r="UG6" s="98"/>
      <c r="UH6" s="98"/>
      <c r="UI6" s="98"/>
      <c r="UJ6" s="98"/>
      <c r="UK6" s="98"/>
      <c r="UL6" s="98"/>
      <c r="UM6" s="98"/>
      <c r="UN6" s="98"/>
      <c r="UO6" s="98"/>
      <c r="UP6" s="98"/>
      <c r="UQ6" s="98"/>
      <c r="UR6" s="98"/>
      <c r="US6" s="98"/>
      <c r="UT6" s="98"/>
      <c r="UU6" s="98"/>
      <c r="UV6" s="98"/>
      <c r="UW6" s="98"/>
      <c r="UX6" s="98"/>
      <c r="UY6" s="98"/>
      <c r="UZ6" s="98"/>
      <c r="VA6" s="98"/>
      <c r="VB6" s="98"/>
      <c r="VC6" s="98"/>
      <c r="VD6" s="98"/>
      <c r="VE6" s="98"/>
      <c r="VF6" s="98"/>
      <c r="VG6" s="98"/>
      <c r="VH6" s="98"/>
      <c r="VI6" s="98"/>
      <c r="VJ6" s="98"/>
      <c r="VK6" s="98"/>
      <c r="VL6" s="98"/>
      <c r="VM6" s="98"/>
      <c r="VN6" s="98"/>
      <c r="VO6" s="98"/>
      <c r="VP6" s="98"/>
      <c r="VQ6" s="98"/>
      <c r="VR6" s="98"/>
      <c r="VS6" s="98"/>
      <c r="VT6" s="98"/>
      <c r="VU6" s="98"/>
      <c r="VV6" s="98"/>
      <c r="VW6" s="98"/>
      <c r="VX6" s="98"/>
      <c r="VY6" s="98"/>
      <c r="VZ6" s="98"/>
      <c r="WA6" s="98"/>
      <c r="WB6" s="98"/>
      <c r="WC6" s="98"/>
      <c r="WD6" s="98"/>
      <c r="WE6" s="98"/>
      <c r="WF6" s="98"/>
      <c r="WG6" s="98"/>
      <c r="WH6" s="98"/>
      <c r="WI6" s="98"/>
      <c r="WJ6" s="98"/>
      <c r="WK6" s="98"/>
      <c r="WL6" s="98"/>
      <c r="WM6" s="98"/>
      <c r="WN6" s="98"/>
      <c r="WO6" s="98"/>
      <c r="WP6" s="98"/>
      <c r="WQ6" s="98"/>
      <c r="WR6" s="98"/>
      <c r="WS6" s="98"/>
      <c r="WT6" s="98"/>
      <c r="WU6" s="98"/>
      <c r="WV6" s="98"/>
      <c r="WW6" s="98"/>
      <c r="WX6" s="98"/>
      <c r="WY6" s="98"/>
      <c r="WZ6" s="98"/>
      <c r="XA6" s="98"/>
      <c r="XB6" s="98"/>
      <c r="XC6" s="98"/>
      <c r="XD6" s="98"/>
      <c r="XE6" s="98"/>
      <c r="XF6" s="98"/>
      <c r="XG6" s="98"/>
      <c r="XH6" s="98"/>
      <c r="XI6" s="98"/>
      <c r="XJ6" s="98"/>
      <c r="XK6" s="98"/>
      <c r="XL6" s="98"/>
      <c r="XM6" s="98"/>
      <c r="XN6" s="98"/>
      <c r="XO6" s="98"/>
      <c r="XP6" s="98"/>
      <c r="XQ6" s="98"/>
      <c r="XR6" s="98"/>
      <c r="XS6" s="98"/>
      <c r="XT6" s="98"/>
      <c r="XU6" s="98"/>
      <c r="XV6" s="98"/>
      <c r="XW6" s="98"/>
      <c r="XX6" s="98"/>
      <c r="XY6" s="98"/>
      <c r="XZ6" s="98"/>
      <c r="YA6" s="98"/>
      <c r="YB6" s="98"/>
      <c r="YC6" s="98"/>
      <c r="YD6" s="98"/>
      <c r="YE6" s="98"/>
      <c r="YF6" s="98"/>
      <c r="YG6" s="98"/>
      <c r="YH6" s="98"/>
      <c r="YI6" s="98"/>
      <c r="YJ6" s="98"/>
      <c r="YK6" s="98"/>
      <c r="YL6" s="98"/>
      <c r="YM6" s="98"/>
      <c r="YN6" s="98"/>
      <c r="YO6" s="98"/>
      <c r="YP6" s="98"/>
      <c r="YQ6" s="98"/>
      <c r="YR6" s="98"/>
      <c r="YS6" s="98"/>
      <c r="YT6" s="98"/>
      <c r="YU6" s="98"/>
      <c r="YV6" s="98"/>
      <c r="YW6" s="98"/>
      <c r="YX6" s="98"/>
      <c r="YY6" s="98"/>
      <c r="YZ6" s="98"/>
      <c r="ZA6" s="98"/>
      <c r="ZB6" s="98"/>
      <c r="ZC6" s="98"/>
      <c r="ZD6" s="98"/>
      <c r="ZE6" s="98"/>
      <c r="ZF6" s="98"/>
      <c r="ZG6" s="98"/>
      <c r="ZH6" s="98"/>
      <c r="ZI6" s="98"/>
      <c r="ZJ6" s="98"/>
      <c r="ZK6" s="98"/>
      <c r="ZL6" s="98"/>
      <c r="ZM6" s="98"/>
      <c r="ZN6" s="98"/>
      <c r="ZO6" s="98"/>
      <c r="ZP6" s="98"/>
      <c r="ZQ6" s="98"/>
      <c r="ZR6" s="98"/>
      <c r="ZS6" s="98"/>
      <c r="ZT6" s="98"/>
      <c r="ZU6" s="98"/>
      <c r="ZV6" s="98"/>
      <c r="ZW6" s="98"/>
      <c r="ZX6" s="98"/>
      <c r="ZY6" s="98"/>
      <c r="ZZ6" s="98"/>
      <c r="AAA6" s="98"/>
      <c r="AAB6" s="98"/>
      <c r="AAC6" s="98"/>
      <c r="AAD6" s="98"/>
      <c r="AAE6" s="98"/>
      <c r="AAF6" s="98"/>
      <c r="AAG6" s="98"/>
      <c r="AAH6" s="98"/>
      <c r="AAI6" s="98"/>
      <c r="AAJ6" s="98"/>
      <c r="AAK6" s="98"/>
      <c r="AAL6" s="98"/>
      <c r="AAM6" s="98"/>
      <c r="AAN6" s="98"/>
      <c r="AAO6" s="98"/>
      <c r="AAP6" s="98"/>
      <c r="AAQ6" s="98"/>
      <c r="AAR6" s="98"/>
      <c r="AAS6" s="98"/>
      <c r="AAT6" s="98"/>
      <c r="AAU6" s="98"/>
      <c r="AAV6" s="98"/>
      <c r="AAW6" s="98"/>
      <c r="AAX6" s="98"/>
      <c r="AAY6" s="98"/>
      <c r="AAZ6" s="98"/>
      <c r="ABA6" s="98"/>
      <c r="ABB6" s="98"/>
      <c r="ABC6" s="98"/>
      <c r="ABD6" s="98"/>
      <c r="ABE6" s="98"/>
      <c r="ABF6" s="98"/>
      <c r="ABG6" s="98"/>
      <c r="ABH6" s="98"/>
      <c r="ABI6" s="98"/>
      <c r="ABJ6" s="98"/>
      <c r="ABK6" s="98"/>
      <c r="ABL6" s="98"/>
      <c r="ABM6" s="98"/>
      <c r="ABN6" s="98"/>
      <c r="ABO6" s="98"/>
      <c r="ABP6" s="98"/>
      <c r="ABQ6" s="98"/>
      <c r="ABR6" s="98"/>
      <c r="ABS6" s="98"/>
      <c r="ABT6" s="98"/>
      <c r="ABU6" s="98"/>
      <c r="ABV6" s="98"/>
      <c r="ABW6" s="98"/>
      <c r="ABX6" s="98"/>
      <c r="ABY6" s="98"/>
      <c r="ABZ6" s="98"/>
      <c r="ACA6" s="98"/>
      <c r="ACB6" s="98"/>
      <c r="ACC6" s="98"/>
      <c r="ACD6" s="98"/>
      <c r="ACE6" s="98"/>
      <c r="ACF6" s="98"/>
      <c r="ACG6" s="98"/>
      <c r="ACH6" s="98"/>
      <c r="ACI6" s="98"/>
      <c r="ACJ6" s="98"/>
      <c r="ACK6" s="98"/>
      <c r="ACL6" s="98"/>
      <c r="ACM6" s="98"/>
      <c r="ACN6" s="98"/>
      <c r="ACO6" s="98"/>
      <c r="ACP6" s="98"/>
      <c r="ACQ6" s="98"/>
      <c r="ACR6" s="98"/>
      <c r="ACS6" s="98"/>
      <c r="ACT6" s="98"/>
      <c r="ACU6" s="98"/>
      <c r="ACV6" s="98"/>
      <c r="ACW6" s="98"/>
      <c r="ACX6" s="98"/>
      <c r="ACY6" s="98"/>
      <c r="ACZ6" s="98"/>
      <c r="ADA6" s="98"/>
      <c r="ADB6" s="98"/>
      <c r="ADC6" s="98"/>
      <c r="ADD6" s="98"/>
      <c r="ADE6" s="98"/>
      <c r="ADF6" s="98"/>
      <c r="ADG6" s="98"/>
      <c r="ADH6" s="98"/>
      <c r="ADI6" s="98"/>
      <c r="ADJ6" s="98"/>
      <c r="ADK6" s="98"/>
      <c r="ADL6" s="98"/>
      <c r="ADM6" s="98"/>
      <c r="ADN6" s="98"/>
      <c r="ADO6" s="98"/>
      <c r="ADP6" s="98"/>
      <c r="ADQ6" s="98"/>
      <c r="ADR6" s="98"/>
      <c r="ADS6" s="98"/>
      <c r="ADT6" s="98"/>
      <c r="ADU6" s="98"/>
      <c r="ADV6" s="98"/>
      <c r="ADW6" s="98"/>
      <c r="ADX6" s="98"/>
      <c r="ADY6" s="98"/>
      <c r="ADZ6" s="98"/>
      <c r="AEA6" s="98"/>
      <c r="AEB6" s="98"/>
      <c r="AEC6" s="98"/>
      <c r="AED6" s="98"/>
      <c r="AEE6" s="98"/>
      <c r="AEF6" s="98"/>
      <c r="AEG6" s="98"/>
      <c r="AEH6" s="98"/>
      <c r="AEI6" s="98"/>
      <c r="AEJ6" s="98"/>
      <c r="AEK6" s="98"/>
      <c r="AEL6" s="98"/>
      <c r="AEM6" s="98"/>
      <c r="AEN6" s="98"/>
      <c r="AEO6" s="98"/>
      <c r="AEP6" s="98"/>
      <c r="AEQ6" s="98"/>
      <c r="AER6" s="98"/>
      <c r="AES6" s="98"/>
      <c r="AET6" s="98"/>
      <c r="AEU6" s="98"/>
      <c r="AEV6" s="98"/>
      <c r="AEW6" s="98"/>
      <c r="AEX6" s="98"/>
      <c r="AEY6" s="98"/>
      <c r="AEZ6" s="98"/>
      <c r="AFA6" s="98"/>
      <c r="AFB6" s="98"/>
      <c r="AFC6" s="98"/>
      <c r="AFD6" s="98"/>
      <c r="AFE6" s="98"/>
      <c r="AFF6" s="98"/>
      <c r="AFG6" s="98"/>
      <c r="AFH6" s="98"/>
      <c r="AFI6" s="98"/>
      <c r="AFJ6" s="98"/>
      <c r="AFK6" s="98"/>
      <c r="AFL6" s="98"/>
      <c r="AFM6" s="98"/>
      <c r="AFN6" s="98"/>
      <c r="AFO6" s="98"/>
      <c r="AFP6" s="98"/>
      <c r="AFQ6" s="98"/>
      <c r="AFR6" s="98"/>
      <c r="AFS6" s="98"/>
      <c r="AFT6" s="98"/>
      <c r="AFU6" s="98"/>
      <c r="AFV6" s="98"/>
      <c r="AFW6" s="98"/>
      <c r="AFX6" s="98"/>
      <c r="AFY6" s="98"/>
      <c r="AFZ6" s="98"/>
      <c r="AGA6" s="98"/>
      <c r="AGB6" s="98"/>
      <c r="AGC6" s="98"/>
      <c r="AGD6" s="98"/>
      <c r="AGE6" s="98"/>
      <c r="AGF6" s="98"/>
      <c r="AGG6" s="98"/>
      <c r="AGH6" s="98"/>
      <c r="AGI6" s="98"/>
      <c r="AGJ6" s="98"/>
      <c r="AGK6" s="98"/>
      <c r="AGL6" s="98"/>
      <c r="AGM6" s="98"/>
      <c r="AGN6" s="98"/>
      <c r="AGO6" s="98"/>
      <c r="AGP6" s="98"/>
      <c r="AGQ6" s="98"/>
      <c r="AGR6" s="98"/>
      <c r="AGS6" s="98"/>
      <c r="AGT6" s="98"/>
      <c r="AGU6" s="98"/>
      <c r="AGV6" s="98"/>
      <c r="AGW6" s="98"/>
      <c r="AGX6" s="98"/>
      <c r="AGY6" s="98"/>
      <c r="AGZ6" s="98"/>
      <c r="AHA6" s="98"/>
      <c r="AHB6" s="98"/>
      <c r="AHC6" s="98"/>
      <c r="AHD6" s="98"/>
      <c r="AHE6" s="98"/>
      <c r="AHF6" s="98"/>
      <c r="AHG6" s="98"/>
      <c r="AHH6" s="98"/>
      <c r="AHI6" s="98"/>
      <c r="AHJ6" s="98"/>
      <c r="AHK6" s="98"/>
      <c r="AHL6" s="98"/>
      <c r="AHM6" s="98"/>
      <c r="AHN6" s="98"/>
      <c r="AHO6" s="98"/>
      <c r="AHP6" s="98"/>
      <c r="AHQ6" s="98"/>
      <c r="AHR6" s="98"/>
      <c r="AHS6" s="98"/>
      <c r="AHT6" s="98"/>
      <c r="AHU6" s="98"/>
      <c r="AHV6" s="98"/>
      <c r="AHW6" s="98"/>
      <c r="AHX6" s="98"/>
      <c r="AHY6" s="98"/>
      <c r="AHZ6" s="98"/>
      <c r="AIA6" s="98"/>
      <c r="AIB6" s="98"/>
      <c r="AIC6" s="98"/>
      <c r="AID6" s="98"/>
      <c r="AIE6" s="98"/>
      <c r="AIF6" s="98"/>
      <c r="AIG6" s="98"/>
      <c r="AIH6" s="98"/>
      <c r="AII6" s="98"/>
      <c r="AIJ6" s="98"/>
      <c r="AIK6" s="98"/>
      <c r="AIL6" s="98"/>
      <c r="AIM6" s="98"/>
      <c r="AIN6" s="98"/>
      <c r="AIO6" s="98"/>
      <c r="AIP6" s="98"/>
      <c r="AIQ6" s="98"/>
      <c r="AIR6" s="98"/>
      <c r="AIS6" s="98"/>
      <c r="AIT6" s="98"/>
      <c r="AIU6" s="98"/>
      <c r="AIV6" s="98"/>
      <c r="AIW6" s="98"/>
      <c r="AIX6" s="98"/>
      <c r="AIY6" s="98"/>
      <c r="AIZ6" s="98"/>
      <c r="AJA6" s="98"/>
      <c r="AJB6" s="98"/>
      <c r="AJC6" s="98"/>
      <c r="AJD6" s="98"/>
      <c r="AJE6" s="98"/>
      <c r="AJF6" s="98"/>
      <c r="AJG6" s="98"/>
      <c r="AJH6" s="98"/>
      <c r="AJI6" s="98"/>
      <c r="AJJ6" s="98"/>
      <c r="AJK6" s="98"/>
      <c r="AJL6" s="98"/>
      <c r="AJM6" s="98"/>
      <c r="AJN6" s="98"/>
      <c r="AJO6" s="98"/>
      <c r="AJP6" s="98"/>
      <c r="AJQ6" s="98"/>
      <c r="AJR6" s="98"/>
      <c r="AJS6" s="98"/>
      <c r="AJT6" s="98"/>
      <c r="AJU6" s="98"/>
      <c r="AJV6" s="98"/>
      <c r="AJW6" s="98"/>
      <c r="AJX6" s="98"/>
      <c r="AJY6" s="98"/>
      <c r="AJZ6" s="98"/>
      <c r="AKA6" s="98"/>
      <c r="AKB6" s="98"/>
      <c r="AKC6" s="98"/>
      <c r="AKD6" s="98"/>
      <c r="AKE6" s="98"/>
      <c r="AKF6" s="98"/>
      <c r="AKG6" s="98"/>
      <c r="AKH6" s="98"/>
      <c r="AKI6" s="98"/>
      <c r="AKJ6" s="98"/>
      <c r="AKK6" s="98"/>
      <c r="AKL6" s="98"/>
      <c r="AKM6" s="98"/>
      <c r="AKN6" s="98"/>
      <c r="AKO6" s="98"/>
      <c r="AKP6" s="98"/>
      <c r="AKQ6" s="98"/>
      <c r="AKR6" s="98"/>
      <c r="AKS6" s="98"/>
      <c r="AKT6" s="98"/>
      <c r="AKU6" s="98"/>
      <c r="AKV6" s="98"/>
      <c r="AKW6" s="98"/>
      <c r="AKX6" s="98"/>
    </row>
    <row r="7" spans="1:986" s="88" customFormat="1" ht="12" x14ac:dyDescent="0.2">
      <c r="A7" s="249"/>
      <c r="B7" s="241" t="s">
        <v>102</v>
      </c>
      <c r="C7" s="166" t="str">
        <f>_xlfn.CONCAT(Leverancespecifikation[[#This Row],[ID]],Leverancespecifikation[[#This Row],[BYGNINGSDEL]])</f>
        <v>003-</v>
      </c>
      <c r="D7" s="167"/>
      <c r="E7" s="167"/>
      <c r="F7" s="167"/>
      <c r="G7" s="167"/>
      <c r="H7" s="167"/>
      <c r="I7" s="167"/>
      <c r="J7" s="167">
        <v>4</v>
      </c>
      <c r="K7" s="168" t="s">
        <v>103</v>
      </c>
      <c r="L7" s="169"/>
      <c r="M7" s="86" t="str">
        <f>IFERROR(VLOOKUP(Leverancespecifikation[[#This Row],[ID-Bygningsdel]],'Data ændringslog'!A:G,7,FALSE),"P")</f>
        <v/>
      </c>
      <c r="N7" s="320" t="s">
        <v>103</v>
      </c>
      <c r="O7" s="117" t="str">
        <f>VLOOKUP(Leverancespecifikation[[#This Row],[ID-Bygningsdel]],'Data aktør'!A:H,2,FALSE)</f>
        <v/>
      </c>
      <c r="P7" s="87" t="str">
        <f>VLOOKUP(Leverancespecifikation[[#This Row],[ID-Bygningsdel]],'Data aktør'!A:H,3,FALSE)</f>
        <v/>
      </c>
      <c r="Q7" s="87" t="str">
        <f>VLOOKUP(Leverancespecifikation[[#This Row],[ID-Bygningsdel]],'Data aktør'!A:H,4,FALSE)</f>
        <v/>
      </c>
      <c r="R7" s="87" t="str">
        <f>VLOOKUP(Leverancespecifikation[[#This Row],[ID-Bygningsdel]],'Data aktør'!A:H,5,FALSE)</f>
        <v/>
      </c>
      <c r="S7" s="87" t="str">
        <f>VLOOKUP(Leverancespecifikation[[#This Row],[ID-Bygningsdel]],'Data aktør'!A:H,6,FALSE)</f>
        <v/>
      </c>
      <c r="T7" s="87" t="str">
        <f>VLOOKUP(Leverancespecifikation[[#This Row],[ID-Bygningsdel]],'Data aktør'!A:H,7,FALSE)</f>
        <v/>
      </c>
      <c r="U7" s="118" t="str">
        <f>VLOOKUP(Leverancespecifikation[[#This Row],[ID-Bygningsdel]],'Data aktør'!A:H,8,FALSE)</f>
        <v/>
      </c>
      <c r="V7" s="110"/>
      <c r="W7" s="85"/>
      <c r="X7" s="85"/>
      <c r="Y7" s="85"/>
      <c r="Z7" s="85"/>
      <c r="AA7" s="85"/>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286"/>
      <c r="BM7" s="167"/>
      <c r="BN7" s="167"/>
      <c r="BO7" s="167"/>
      <c r="BP7" s="167"/>
      <c r="BQ7" s="167"/>
      <c r="BR7" s="167"/>
      <c r="BS7" s="167"/>
      <c r="BT7" s="167"/>
      <c r="BU7" s="167"/>
      <c r="BV7" s="167"/>
      <c r="BW7" s="167"/>
      <c r="BX7" s="167"/>
      <c r="BY7" s="167"/>
      <c r="BZ7" s="167"/>
      <c r="CA7" s="207"/>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c r="OD7" s="134"/>
      <c r="OE7" s="134"/>
      <c r="OF7" s="134"/>
      <c r="OG7" s="134"/>
      <c r="OH7" s="134"/>
      <c r="OI7" s="134"/>
      <c r="OJ7" s="134"/>
      <c r="OK7" s="134"/>
      <c r="OL7" s="134"/>
      <c r="OM7" s="134"/>
      <c r="ON7" s="134"/>
      <c r="OO7" s="134"/>
      <c r="OP7" s="134"/>
      <c r="OQ7" s="134"/>
      <c r="OR7" s="134"/>
      <c r="OS7" s="134"/>
      <c r="OT7" s="134"/>
      <c r="OU7" s="134"/>
      <c r="OV7" s="134"/>
      <c r="OW7" s="134"/>
      <c r="OX7" s="134"/>
      <c r="OY7" s="134"/>
      <c r="OZ7" s="134"/>
      <c r="PA7" s="134"/>
      <c r="PB7" s="134"/>
      <c r="PC7" s="134"/>
      <c r="PD7" s="134"/>
      <c r="PE7" s="134"/>
      <c r="PF7" s="134"/>
      <c r="PG7" s="134"/>
      <c r="PH7" s="134"/>
      <c r="PI7" s="134"/>
      <c r="PJ7" s="134"/>
      <c r="PK7" s="134"/>
      <c r="PL7" s="134"/>
      <c r="PM7" s="134"/>
      <c r="PN7" s="134"/>
      <c r="PO7" s="134"/>
      <c r="PP7" s="134"/>
      <c r="PQ7" s="134"/>
      <c r="PR7" s="134"/>
      <c r="PS7" s="134"/>
      <c r="PT7" s="134"/>
      <c r="PU7" s="134"/>
      <c r="PV7" s="134"/>
      <c r="PW7" s="134"/>
      <c r="PX7" s="134"/>
      <c r="PY7" s="134"/>
      <c r="PZ7" s="134"/>
      <c r="QA7" s="134"/>
      <c r="QB7" s="134"/>
      <c r="QC7" s="134"/>
      <c r="QD7" s="134"/>
      <c r="QE7" s="134"/>
      <c r="QF7" s="134"/>
      <c r="QG7" s="134"/>
      <c r="QH7" s="134"/>
      <c r="QI7" s="134"/>
      <c r="QJ7" s="134"/>
      <c r="QK7" s="134"/>
      <c r="QL7" s="134"/>
      <c r="QM7" s="134"/>
      <c r="QN7" s="134"/>
      <c r="QO7" s="134"/>
      <c r="QP7" s="134"/>
      <c r="QQ7" s="134"/>
      <c r="QR7" s="134"/>
      <c r="QS7" s="134"/>
      <c r="QT7" s="134"/>
      <c r="QU7" s="134"/>
      <c r="QV7" s="134"/>
      <c r="QW7" s="134"/>
      <c r="QX7" s="134"/>
      <c r="QY7" s="134"/>
      <c r="QZ7" s="134"/>
      <c r="RA7" s="134"/>
      <c r="RB7" s="134"/>
      <c r="RC7" s="134"/>
      <c r="RD7" s="134"/>
      <c r="RE7" s="134"/>
      <c r="RF7" s="134"/>
      <c r="RG7" s="134"/>
      <c r="RH7" s="134"/>
      <c r="RI7" s="134"/>
      <c r="RJ7" s="134"/>
      <c r="RK7" s="134"/>
      <c r="RL7" s="134"/>
      <c r="RM7" s="134"/>
      <c r="RN7" s="134"/>
      <c r="RO7" s="134"/>
      <c r="RP7" s="134"/>
      <c r="RQ7" s="134"/>
      <c r="RR7" s="134"/>
      <c r="RS7" s="134"/>
      <c r="RT7" s="134"/>
      <c r="RU7" s="134"/>
      <c r="RV7" s="134"/>
      <c r="RW7" s="134"/>
      <c r="RX7" s="134"/>
      <c r="RY7" s="134"/>
      <c r="RZ7" s="134"/>
      <c r="SA7" s="134"/>
      <c r="SB7" s="134"/>
      <c r="SC7" s="134"/>
      <c r="SD7" s="134"/>
      <c r="SE7" s="134"/>
      <c r="SF7" s="134"/>
      <c r="SG7" s="134"/>
      <c r="SH7" s="134"/>
      <c r="SI7" s="134"/>
      <c r="SJ7" s="134"/>
      <c r="SK7" s="134"/>
      <c r="SL7" s="134"/>
      <c r="SM7" s="134"/>
      <c r="SN7" s="134"/>
      <c r="SO7" s="134"/>
      <c r="SP7" s="134"/>
      <c r="SQ7" s="134"/>
      <c r="SR7" s="134"/>
      <c r="SS7" s="134"/>
      <c r="ST7" s="134"/>
      <c r="SU7" s="134"/>
      <c r="SV7" s="134"/>
      <c r="SW7" s="134"/>
      <c r="SX7" s="134"/>
      <c r="SY7" s="134"/>
      <c r="SZ7" s="134"/>
      <c r="TA7" s="134"/>
      <c r="TB7" s="134"/>
      <c r="TC7" s="134"/>
      <c r="TD7" s="134"/>
      <c r="TE7" s="134"/>
      <c r="TF7" s="134"/>
      <c r="TG7" s="134"/>
      <c r="TH7" s="134"/>
      <c r="TI7" s="134"/>
      <c r="TJ7" s="134"/>
      <c r="TK7" s="134"/>
      <c r="TL7" s="134"/>
      <c r="TM7" s="134"/>
      <c r="TN7" s="134"/>
      <c r="TO7" s="134"/>
      <c r="TP7" s="134"/>
      <c r="TQ7" s="134"/>
      <c r="TR7" s="134"/>
      <c r="TS7" s="134"/>
      <c r="TT7" s="134"/>
      <c r="TU7" s="134"/>
      <c r="TV7" s="134"/>
      <c r="TW7" s="134"/>
      <c r="TX7" s="134"/>
      <c r="TY7" s="134"/>
      <c r="TZ7" s="134"/>
      <c r="UA7" s="134"/>
      <c r="UB7" s="134"/>
      <c r="UC7" s="134"/>
      <c r="UD7" s="134"/>
      <c r="UE7" s="134"/>
      <c r="UF7" s="134"/>
      <c r="UG7" s="134"/>
      <c r="UH7" s="134"/>
      <c r="UI7" s="134"/>
      <c r="UJ7" s="134"/>
      <c r="UK7" s="134"/>
      <c r="UL7" s="134"/>
      <c r="UM7" s="134"/>
      <c r="UN7" s="134"/>
      <c r="UO7" s="134"/>
      <c r="UP7" s="134"/>
      <c r="UQ7" s="134"/>
      <c r="UR7" s="134"/>
      <c r="US7" s="134"/>
      <c r="UT7" s="134"/>
      <c r="UU7" s="134"/>
      <c r="UV7" s="134"/>
      <c r="UW7" s="134"/>
      <c r="UX7" s="134"/>
      <c r="UY7" s="134"/>
      <c r="UZ7" s="134"/>
      <c r="VA7" s="134"/>
      <c r="VB7" s="134"/>
      <c r="VC7" s="134"/>
      <c r="VD7" s="134"/>
      <c r="VE7" s="134"/>
      <c r="VF7" s="134"/>
      <c r="VG7" s="134"/>
      <c r="VH7" s="134"/>
      <c r="VI7" s="134"/>
      <c r="VJ7" s="134"/>
      <c r="VK7" s="134"/>
      <c r="VL7" s="134"/>
      <c r="VM7" s="134"/>
      <c r="VN7" s="134"/>
      <c r="VO7" s="134"/>
      <c r="VP7" s="134"/>
      <c r="VQ7" s="134"/>
      <c r="VR7" s="134"/>
      <c r="VS7" s="134"/>
      <c r="VT7" s="134"/>
      <c r="VU7" s="134"/>
      <c r="VV7" s="134"/>
      <c r="VW7" s="134"/>
      <c r="VX7" s="134"/>
      <c r="VY7" s="134"/>
      <c r="VZ7" s="134"/>
      <c r="WA7" s="134"/>
      <c r="WB7" s="134"/>
      <c r="WC7" s="134"/>
      <c r="WD7" s="134"/>
      <c r="WE7" s="134"/>
      <c r="WF7" s="134"/>
      <c r="WG7" s="134"/>
      <c r="WH7" s="134"/>
      <c r="WI7" s="134"/>
      <c r="WJ7" s="134"/>
      <c r="WK7" s="134"/>
      <c r="WL7" s="134"/>
      <c r="WM7" s="134"/>
      <c r="WN7" s="134"/>
      <c r="WO7" s="134"/>
      <c r="WP7" s="134"/>
      <c r="WQ7" s="134"/>
      <c r="WR7" s="134"/>
      <c r="WS7" s="134"/>
      <c r="WT7" s="134"/>
      <c r="WU7" s="134"/>
      <c r="WV7" s="134"/>
      <c r="WW7" s="134"/>
      <c r="WX7" s="134"/>
      <c r="WY7" s="134"/>
      <c r="WZ7" s="134"/>
      <c r="XA7" s="134"/>
      <c r="XB7" s="134"/>
      <c r="XC7" s="134"/>
      <c r="XD7" s="134"/>
      <c r="XE7" s="134"/>
      <c r="XF7" s="134"/>
      <c r="XG7" s="134"/>
      <c r="XH7" s="134"/>
      <c r="XI7" s="134"/>
      <c r="XJ7" s="134"/>
      <c r="XK7" s="134"/>
      <c r="XL7" s="134"/>
      <c r="XM7" s="134"/>
      <c r="XN7" s="134"/>
      <c r="XO7" s="134"/>
      <c r="XP7" s="134"/>
      <c r="XQ7" s="134"/>
      <c r="XR7" s="134"/>
      <c r="XS7" s="134"/>
      <c r="XT7" s="134"/>
      <c r="XU7" s="134"/>
      <c r="XV7" s="134"/>
      <c r="XW7" s="134"/>
      <c r="XX7" s="134"/>
      <c r="XY7" s="134"/>
      <c r="XZ7" s="134"/>
      <c r="YA7" s="134"/>
      <c r="YB7" s="134"/>
      <c r="YC7" s="134"/>
      <c r="YD7" s="134"/>
      <c r="YE7" s="134"/>
      <c r="YF7" s="134"/>
      <c r="YG7" s="134"/>
      <c r="YH7" s="134"/>
      <c r="YI7" s="134"/>
      <c r="YJ7" s="134"/>
      <c r="YK7" s="134"/>
      <c r="YL7" s="134"/>
      <c r="YM7" s="134"/>
      <c r="YN7" s="134"/>
      <c r="YO7" s="134"/>
      <c r="YP7" s="134"/>
      <c r="YQ7" s="134"/>
      <c r="YR7" s="134"/>
      <c r="YS7" s="134"/>
      <c r="YT7" s="134"/>
      <c r="YU7" s="134"/>
      <c r="YV7" s="134"/>
      <c r="YW7" s="134"/>
      <c r="YX7" s="134"/>
      <c r="YY7" s="134"/>
      <c r="YZ7" s="134"/>
      <c r="ZA7" s="134"/>
      <c r="ZB7" s="134"/>
      <c r="ZC7" s="134"/>
      <c r="ZD7" s="134"/>
      <c r="ZE7" s="134"/>
      <c r="ZF7" s="134"/>
      <c r="ZG7" s="134"/>
      <c r="ZH7" s="134"/>
      <c r="ZI7" s="134"/>
      <c r="ZJ7" s="134"/>
      <c r="ZK7" s="134"/>
      <c r="ZL7" s="134"/>
      <c r="ZM7" s="134"/>
      <c r="ZN7" s="134"/>
      <c r="ZO7" s="134"/>
      <c r="ZP7" s="134"/>
      <c r="ZQ7" s="134"/>
      <c r="ZR7" s="134"/>
      <c r="ZS7" s="134"/>
      <c r="ZT7" s="134"/>
      <c r="ZU7" s="134"/>
      <c r="ZV7" s="134"/>
      <c r="ZW7" s="134"/>
      <c r="ZX7" s="134"/>
      <c r="ZY7" s="134"/>
      <c r="ZZ7" s="134"/>
      <c r="AAA7" s="134"/>
      <c r="AAB7" s="134"/>
      <c r="AAC7" s="134"/>
      <c r="AAD7" s="134"/>
      <c r="AAE7" s="134"/>
      <c r="AAF7" s="134"/>
      <c r="AAG7" s="134"/>
      <c r="AAH7" s="134"/>
      <c r="AAI7" s="134"/>
      <c r="AAJ7" s="134"/>
      <c r="AAK7" s="134"/>
      <c r="AAL7" s="134"/>
      <c r="AAM7" s="134"/>
      <c r="AAN7" s="134"/>
      <c r="AAO7" s="134"/>
      <c r="AAP7" s="134"/>
      <c r="AAQ7" s="134"/>
      <c r="AAR7" s="134"/>
      <c r="AAS7" s="134"/>
      <c r="AAT7" s="134"/>
      <c r="AAU7" s="134"/>
      <c r="AAV7" s="134"/>
      <c r="AAW7" s="134"/>
      <c r="AAX7" s="134"/>
      <c r="AAY7" s="134"/>
      <c r="AAZ7" s="134"/>
      <c r="ABA7" s="134"/>
      <c r="ABB7" s="134"/>
      <c r="ABC7" s="134"/>
      <c r="ABD7" s="134"/>
      <c r="ABE7" s="134"/>
      <c r="ABF7" s="134"/>
      <c r="ABG7" s="134"/>
      <c r="ABH7" s="134"/>
      <c r="ABI7" s="134"/>
      <c r="ABJ7" s="134"/>
      <c r="ABK7" s="134"/>
      <c r="ABL7" s="134"/>
      <c r="ABM7" s="134"/>
      <c r="ABN7" s="134"/>
      <c r="ABO7" s="134"/>
      <c r="ABP7" s="134"/>
      <c r="ABQ7" s="134"/>
      <c r="ABR7" s="134"/>
      <c r="ABS7" s="134"/>
      <c r="ABT7" s="134"/>
      <c r="ABU7" s="134"/>
      <c r="ABV7" s="134"/>
      <c r="ABW7" s="134"/>
      <c r="ABX7" s="134"/>
      <c r="ABY7" s="134"/>
      <c r="ABZ7" s="134"/>
      <c r="ACA7" s="134"/>
      <c r="ACB7" s="134"/>
      <c r="ACC7" s="134"/>
      <c r="ACD7" s="134"/>
      <c r="ACE7" s="134"/>
      <c r="ACF7" s="134"/>
      <c r="ACG7" s="134"/>
      <c r="ACH7" s="134"/>
      <c r="ACI7" s="134"/>
      <c r="ACJ7" s="134"/>
      <c r="ACK7" s="134"/>
      <c r="ACL7" s="134"/>
      <c r="ACM7" s="134"/>
      <c r="ACN7" s="134"/>
      <c r="ACO7" s="134"/>
      <c r="ACP7" s="134"/>
      <c r="ACQ7" s="134"/>
      <c r="ACR7" s="134"/>
      <c r="ACS7" s="134"/>
      <c r="ACT7" s="134"/>
      <c r="ACU7" s="134"/>
      <c r="ACV7" s="134"/>
      <c r="ACW7" s="134"/>
      <c r="ACX7" s="134"/>
      <c r="ACY7" s="134"/>
      <c r="ACZ7" s="134"/>
      <c r="ADA7" s="134"/>
      <c r="ADB7" s="134"/>
      <c r="ADC7" s="134"/>
      <c r="ADD7" s="134"/>
      <c r="ADE7" s="134"/>
      <c r="ADF7" s="134"/>
      <c r="ADG7" s="134"/>
      <c r="ADH7" s="134"/>
      <c r="ADI7" s="134"/>
      <c r="ADJ7" s="134"/>
      <c r="ADK7" s="134"/>
      <c r="ADL7" s="134"/>
      <c r="ADM7" s="134"/>
      <c r="ADN7" s="134"/>
      <c r="ADO7" s="134"/>
      <c r="ADP7" s="134"/>
      <c r="ADQ7" s="134"/>
      <c r="ADR7" s="134"/>
      <c r="ADS7" s="134"/>
      <c r="ADT7" s="134"/>
      <c r="ADU7" s="134"/>
      <c r="ADV7" s="134"/>
      <c r="ADW7" s="134"/>
      <c r="ADX7" s="134"/>
      <c r="ADY7" s="134"/>
      <c r="ADZ7" s="134"/>
      <c r="AEA7" s="134"/>
      <c r="AEB7" s="134"/>
      <c r="AEC7" s="134"/>
      <c r="AED7" s="134"/>
      <c r="AEE7" s="134"/>
      <c r="AEF7" s="134"/>
      <c r="AEG7" s="134"/>
      <c r="AEH7" s="134"/>
      <c r="AEI7" s="134"/>
      <c r="AEJ7" s="134"/>
      <c r="AEK7" s="134"/>
      <c r="AEL7" s="134"/>
      <c r="AEM7" s="134"/>
      <c r="AEN7" s="134"/>
      <c r="AEO7" s="134"/>
      <c r="AEP7" s="134"/>
      <c r="AEQ7" s="134"/>
      <c r="AER7" s="134"/>
      <c r="AES7" s="134"/>
      <c r="AET7" s="134"/>
      <c r="AEU7" s="134"/>
      <c r="AEV7" s="134"/>
      <c r="AEW7" s="134"/>
      <c r="AEX7" s="134"/>
      <c r="AEY7" s="134"/>
      <c r="AEZ7" s="134"/>
      <c r="AFA7" s="134"/>
      <c r="AFB7" s="134"/>
      <c r="AFC7" s="134"/>
      <c r="AFD7" s="134"/>
      <c r="AFE7" s="134"/>
      <c r="AFF7" s="134"/>
      <c r="AFG7" s="134"/>
      <c r="AFH7" s="134"/>
      <c r="AFI7" s="134"/>
      <c r="AFJ7" s="134"/>
      <c r="AFK7" s="134"/>
      <c r="AFL7" s="134"/>
      <c r="AFM7" s="134"/>
      <c r="AFN7" s="134"/>
      <c r="AFO7" s="134"/>
      <c r="AFP7" s="134"/>
      <c r="AFQ7" s="134"/>
      <c r="AFR7" s="134"/>
      <c r="AFS7" s="134"/>
      <c r="AFT7" s="134"/>
      <c r="AFU7" s="134"/>
      <c r="AFV7" s="134"/>
      <c r="AFW7" s="134"/>
      <c r="AFX7" s="134"/>
      <c r="AFY7" s="134"/>
      <c r="AFZ7" s="134"/>
      <c r="AGA7" s="134"/>
      <c r="AGB7" s="134"/>
      <c r="AGC7" s="134"/>
      <c r="AGD7" s="134"/>
      <c r="AGE7" s="134"/>
      <c r="AGF7" s="134"/>
      <c r="AGG7" s="134"/>
      <c r="AGH7" s="134"/>
      <c r="AGI7" s="134"/>
      <c r="AGJ7" s="134"/>
      <c r="AGK7" s="134"/>
      <c r="AGL7" s="134"/>
      <c r="AGM7" s="134"/>
      <c r="AGN7" s="134"/>
      <c r="AGO7" s="134"/>
      <c r="AGP7" s="134"/>
      <c r="AGQ7" s="134"/>
      <c r="AGR7" s="134"/>
      <c r="AGS7" s="134"/>
      <c r="AGT7" s="134"/>
      <c r="AGU7" s="134"/>
      <c r="AGV7" s="134"/>
      <c r="AGW7" s="134"/>
      <c r="AGX7" s="134"/>
      <c r="AGY7" s="134"/>
      <c r="AGZ7" s="134"/>
      <c r="AHA7" s="134"/>
      <c r="AHB7" s="134"/>
      <c r="AHC7" s="134"/>
      <c r="AHD7" s="134"/>
      <c r="AHE7" s="134"/>
      <c r="AHF7" s="134"/>
      <c r="AHG7" s="134"/>
      <c r="AHH7" s="134"/>
      <c r="AHI7" s="134"/>
      <c r="AHJ7" s="134"/>
      <c r="AHK7" s="134"/>
      <c r="AHL7" s="134"/>
      <c r="AHM7" s="134"/>
      <c r="AHN7" s="134"/>
      <c r="AHO7" s="134"/>
      <c r="AHP7" s="134"/>
      <c r="AHQ7" s="134"/>
      <c r="AHR7" s="134"/>
      <c r="AHS7" s="134"/>
      <c r="AHT7" s="134"/>
      <c r="AHU7" s="134"/>
      <c r="AHV7" s="134"/>
      <c r="AHW7" s="134"/>
      <c r="AHX7" s="134"/>
      <c r="AHY7" s="134"/>
      <c r="AHZ7" s="134"/>
      <c r="AIA7" s="134"/>
      <c r="AIB7" s="134"/>
      <c r="AIC7" s="134"/>
      <c r="AID7" s="134"/>
      <c r="AIE7" s="134"/>
      <c r="AIF7" s="134"/>
      <c r="AIG7" s="134"/>
      <c r="AIH7" s="134"/>
      <c r="AII7" s="134"/>
      <c r="AIJ7" s="134"/>
      <c r="AIK7" s="134"/>
      <c r="AIL7" s="134"/>
      <c r="AIM7" s="134"/>
      <c r="AIN7" s="134"/>
      <c r="AIO7" s="134"/>
      <c r="AIP7" s="134"/>
      <c r="AIQ7" s="134"/>
      <c r="AIR7" s="134"/>
      <c r="AIS7" s="134"/>
      <c r="AIT7" s="134"/>
      <c r="AIU7" s="134"/>
      <c r="AIV7" s="134"/>
      <c r="AIW7" s="134"/>
      <c r="AIX7" s="134"/>
      <c r="AIY7" s="134"/>
      <c r="AIZ7" s="134"/>
      <c r="AJA7" s="134"/>
      <c r="AJB7" s="134"/>
      <c r="AJC7" s="134"/>
      <c r="AJD7" s="134"/>
      <c r="AJE7" s="134"/>
      <c r="AJF7" s="134"/>
      <c r="AJG7" s="134"/>
      <c r="AJH7" s="134"/>
      <c r="AJI7" s="134"/>
      <c r="AJJ7" s="134"/>
      <c r="AJK7" s="134"/>
      <c r="AJL7" s="134"/>
      <c r="AJM7" s="134"/>
      <c r="AJN7" s="134"/>
      <c r="AJO7" s="134"/>
      <c r="AJP7" s="134"/>
      <c r="AJQ7" s="134"/>
      <c r="AJR7" s="134"/>
      <c r="AJS7" s="134"/>
      <c r="AJT7" s="134"/>
      <c r="AJU7" s="134"/>
      <c r="AJV7" s="134"/>
      <c r="AJW7" s="134"/>
      <c r="AJX7" s="134"/>
      <c r="AJY7" s="134"/>
      <c r="AJZ7" s="134"/>
      <c r="AKA7" s="134"/>
      <c r="AKB7" s="134"/>
      <c r="AKC7" s="134"/>
      <c r="AKD7" s="134"/>
      <c r="AKE7" s="134"/>
      <c r="AKF7" s="134"/>
      <c r="AKG7" s="134"/>
      <c r="AKH7" s="134"/>
      <c r="AKI7" s="134"/>
      <c r="AKJ7" s="134"/>
      <c r="AKK7" s="134"/>
      <c r="AKL7" s="134"/>
      <c r="AKM7" s="134"/>
      <c r="AKN7" s="134"/>
      <c r="AKO7" s="134"/>
      <c r="AKP7" s="134"/>
      <c r="AKQ7" s="134"/>
      <c r="AKR7" s="134"/>
      <c r="AKS7" s="134"/>
      <c r="AKT7" s="134"/>
      <c r="AKU7" s="134"/>
      <c r="AKV7" s="134"/>
      <c r="AKW7" s="134"/>
      <c r="AKX7" s="134"/>
    </row>
    <row r="8" spans="1:986" s="104" customFormat="1" x14ac:dyDescent="0.2">
      <c r="A8" s="248"/>
      <c r="B8" s="240" t="s">
        <v>104</v>
      </c>
      <c r="C8" s="161" t="str">
        <f>_xlfn.CONCAT(Leverancespecifikation[[#This Row],[ID]],Leverancespecifikation[[#This Row],[BYGNINGSDEL]])</f>
        <v>004Forberedt grund</v>
      </c>
      <c r="D8" s="162"/>
      <c r="E8" s="162">
        <v>101</v>
      </c>
      <c r="F8" s="162"/>
      <c r="G8" s="162"/>
      <c r="H8" s="162"/>
      <c r="I8" s="162"/>
      <c r="J8" s="163">
        <v>2</v>
      </c>
      <c r="K8" s="164" t="s">
        <v>105</v>
      </c>
      <c r="L8" s="165"/>
      <c r="M8" s="100" t="str">
        <f>IFERROR(VLOOKUP(Leverancespecifikation[[#This Row],[ID-Bygningsdel]],'Data ændringslog'!A:G,7,FALSE),"P")</f>
        <v/>
      </c>
      <c r="N8" s="201" t="s">
        <v>103</v>
      </c>
      <c r="O8" s="119"/>
      <c r="P8" s="101"/>
      <c r="Q8" s="101"/>
      <c r="R8" s="101"/>
      <c r="S8" s="101"/>
      <c r="T8" s="101"/>
      <c r="U8" s="120"/>
      <c r="V8" s="111"/>
      <c r="W8" s="102"/>
      <c r="X8" s="102"/>
      <c r="Y8" s="102"/>
      <c r="Z8" s="102"/>
      <c r="AA8" s="10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285"/>
      <c r="BM8" s="162"/>
      <c r="BN8" s="162"/>
      <c r="BO8" s="162"/>
      <c r="BP8" s="162"/>
      <c r="BQ8" s="162"/>
      <c r="BR8" s="162"/>
      <c r="BS8" s="162"/>
      <c r="BT8" s="162"/>
      <c r="BU8" s="162"/>
      <c r="BV8" s="162"/>
      <c r="BW8" s="162"/>
      <c r="BX8" s="162"/>
      <c r="BY8" s="162"/>
      <c r="BZ8" s="162"/>
      <c r="CA8" s="206"/>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c r="JB8" s="98"/>
      <c r="JC8" s="98"/>
      <c r="JD8" s="98"/>
      <c r="JE8" s="98"/>
      <c r="JF8" s="98"/>
      <c r="JG8" s="98"/>
      <c r="JH8" s="98"/>
      <c r="JI8" s="98"/>
      <c r="JJ8" s="98"/>
      <c r="JK8" s="98"/>
      <c r="JL8" s="98"/>
      <c r="JM8" s="98"/>
      <c r="JN8" s="98"/>
      <c r="JO8" s="98"/>
      <c r="JP8" s="98"/>
      <c r="JQ8" s="98"/>
      <c r="JR8" s="98"/>
      <c r="JS8" s="98"/>
      <c r="JT8" s="98"/>
      <c r="JU8" s="98"/>
      <c r="JV8" s="98"/>
      <c r="JW8" s="98"/>
      <c r="JX8" s="98"/>
      <c r="JY8" s="98"/>
      <c r="JZ8" s="98"/>
      <c r="KA8" s="98"/>
      <c r="KB8" s="98"/>
      <c r="KC8" s="98"/>
      <c r="KD8" s="98"/>
      <c r="KE8" s="98"/>
      <c r="KF8" s="98"/>
      <c r="KG8" s="98"/>
      <c r="KH8" s="98"/>
      <c r="KI8" s="98"/>
      <c r="KJ8" s="98"/>
      <c r="KK8" s="98"/>
      <c r="KL8" s="98"/>
      <c r="KM8" s="98"/>
      <c r="KN8" s="98"/>
      <c r="KO8" s="98"/>
      <c r="KP8" s="98"/>
      <c r="KQ8" s="98"/>
      <c r="KR8" s="98"/>
      <c r="KS8" s="98"/>
      <c r="KT8" s="98"/>
      <c r="KU8" s="98"/>
      <c r="KV8" s="98"/>
      <c r="KW8" s="98"/>
      <c r="KX8" s="98"/>
      <c r="KY8" s="98"/>
      <c r="KZ8" s="98"/>
      <c r="LA8" s="98"/>
      <c r="LB8" s="98"/>
      <c r="LC8" s="98"/>
      <c r="LD8" s="98"/>
      <c r="LE8" s="98"/>
      <c r="LF8" s="98"/>
      <c r="LG8" s="98"/>
      <c r="LH8" s="98"/>
      <c r="LI8" s="98"/>
      <c r="LJ8" s="98"/>
      <c r="LK8" s="98"/>
      <c r="LL8" s="98"/>
      <c r="LM8" s="98"/>
      <c r="LN8" s="98"/>
      <c r="LO8" s="98"/>
      <c r="LP8" s="98"/>
      <c r="LQ8" s="98"/>
      <c r="LR8" s="98"/>
      <c r="LS8" s="98"/>
      <c r="LT8" s="98"/>
      <c r="LU8" s="98"/>
      <c r="LV8" s="98"/>
      <c r="LW8" s="98"/>
      <c r="LX8" s="98"/>
      <c r="LY8" s="98"/>
      <c r="LZ8" s="98"/>
      <c r="MA8" s="98"/>
      <c r="MB8" s="98"/>
      <c r="MC8" s="98"/>
      <c r="MD8" s="98"/>
      <c r="ME8" s="98"/>
      <c r="MF8" s="98"/>
      <c r="MG8" s="98"/>
      <c r="MH8" s="98"/>
      <c r="MI8" s="98"/>
      <c r="MJ8" s="98"/>
      <c r="MK8" s="98"/>
      <c r="ML8" s="98"/>
      <c r="MM8" s="98"/>
      <c r="MN8" s="98"/>
      <c r="MO8" s="98"/>
      <c r="MP8" s="98"/>
      <c r="MQ8" s="98"/>
      <c r="MR8" s="98"/>
      <c r="MS8" s="98"/>
      <c r="MT8" s="98"/>
      <c r="MU8" s="98"/>
      <c r="MV8" s="98"/>
      <c r="MW8" s="98"/>
      <c r="MX8" s="98"/>
      <c r="MY8" s="98"/>
      <c r="MZ8" s="98"/>
      <c r="NA8" s="98"/>
      <c r="NB8" s="98"/>
      <c r="NC8" s="98"/>
      <c r="ND8" s="98"/>
      <c r="NE8" s="98"/>
      <c r="NF8" s="98"/>
      <c r="NG8" s="98"/>
      <c r="NH8" s="98"/>
      <c r="NI8" s="98"/>
      <c r="NJ8" s="98"/>
      <c r="NK8" s="98"/>
      <c r="NL8" s="98"/>
      <c r="NM8" s="98"/>
      <c r="NN8" s="98"/>
      <c r="NO8" s="98"/>
      <c r="NP8" s="98"/>
      <c r="NQ8" s="98"/>
      <c r="NR8" s="98"/>
      <c r="NS8" s="98"/>
      <c r="NT8" s="98"/>
      <c r="NU8" s="98"/>
      <c r="NV8" s="98"/>
      <c r="NW8" s="98"/>
      <c r="NX8" s="98"/>
      <c r="NY8" s="98"/>
      <c r="NZ8" s="98"/>
      <c r="OA8" s="98"/>
      <c r="OB8" s="98"/>
      <c r="OC8" s="98"/>
      <c r="OD8" s="98"/>
      <c r="OE8" s="98"/>
      <c r="OF8" s="98"/>
      <c r="OG8" s="98"/>
      <c r="OH8" s="98"/>
      <c r="OI8" s="98"/>
      <c r="OJ8" s="98"/>
      <c r="OK8" s="98"/>
      <c r="OL8" s="98"/>
      <c r="OM8" s="98"/>
      <c r="ON8" s="98"/>
      <c r="OO8" s="98"/>
      <c r="OP8" s="98"/>
      <c r="OQ8" s="98"/>
      <c r="OR8" s="98"/>
      <c r="OS8" s="98"/>
      <c r="OT8" s="98"/>
      <c r="OU8" s="98"/>
      <c r="OV8" s="98"/>
      <c r="OW8" s="98"/>
      <c r="OX8" s="98"/>
      <c r="OY8" s="98"/>
      <c r="OZ8" s="98"/>
      <c r="PA8" s="98"/>
      <c r="PB8" s="98"/>
      <c r="PC8" s="98"/>
      <c r="PD8" s="98"/>
      <c r="PE8" s="98"/>
      <c r="PF8" s="98"/>
      <c r="PG8" s="98"/>
      <c r="PH8" s="98"/>
      <c r="PI8" s="98"/>
      <c r="PJ8" s="98"/>
      <c r="PK8" s="98"/>
      <c r="PL8" s="98"/>
      <c r="PM8" s="98"/>
      <c r="PN8" s="98"/>
      <c r="PO8" s="98"/>
      <c r="PP8" s="98"/>
      <c r="PQ8" s="98"/>
      <c r="PR8" s="98"/>
      <c r="PS8" s="98"/>
      <c r="PT8" s="98"/>
      <c r="PU8" s="98"/>
      <c r="PV8" s="98"/>
      <c r="PW8" s="98"/>
      <c r="PX8" s="98"/>
      <c r="PY8" s="98"/>
      <c r="PZ8" s="98"/>
      <c r="QA8" s="98"/>
      <c r="QB8" s="98"/>
      <c r="QC8" s="98"/>
      <c r="QD8" s="98"/>
      <c r="QE8" s="98"/>
      <c r="QF8" s="98"/>
      <c r="QG8" s="98"/>
      <c r="QH8" s="98"/>
      <c r="QI8" s="98"/>
      <c r="QJ8" s="98"/>
      <c r="QK8" s="98"/>
      <c r="QL8" s="98"/>
      <c r="QM8" s="98"/>
      <c r="QN8" s="98"/>
      <c r="QO8" s="98"/>
      <c r="QP8" s="98"/>
      <c r="QQ8" s="98"/>
      <c r="QR8" s="98"/>
      <c r="QS8" s="98"/>
      <c r="QT8" s="98"/>
      <c r="QU8" s="98"/>
      <c r="QV8" s="98"/>
      <c r="QW8" s="98"/>
      <c r="QX8" s="98"/>
      <c r="QY8" s="98"/>
      <c r="QZ8" s="98"/>
      <c r="RA8" s="98"/>
      <c r="RB8" s="98"/>
      <c r="RC8" s="98"/>
      <c r="RD8" s="98"/>
      <c r="RE8" s="98"/>
      <c r="RF8" s="98"/>
      <c r="RG8" s="98"/>
      <c r="RH8" s="98"/>
      <c r="RI8" s="98"/>
      <c r="RJ8" s="98"/>
      <c r="RK8" s="98"/>
      <c r="RL8" s="98"/>
      <c r="RM8" s="98"/>
      <c r="RN8" s="98"/>
      <c r="RO8" s="98"/>
      <c r="RP8" s="98"/>
      <c r="RQ8" s="98"/>
      <c r="RR8" s="98"/>
      <c r="RS8" s="98"/>
      <c r="RT8" s="98"/>
      <c r="RU8" s="98"/>
      <c r="RV8" s="98"/>
      <c r="RW8" s="98"/>
      <c r="RX8" s="98"/>
      <c r="RY8" s="98"/>
      <c r="RZ8" s="98"/>
      <c r="SA8" s="98"/>
      <c r="SB8" s="98"/>
      <c r="SC8" s="98"/>
      <c r="SD8" s="98"/>
      <c r="SE8" s="98"/>
      <c r="SF8" s="98"/>
      <c r="SG8" s="98"/>
      <c r="SH8" s="98"/>
      <c r="SI8" s="98"/>
      <c r="SJ8" s="98"/>
      <c r="SK8" s="98"/>
      <c r="SL8" s="98"/>
      <c r="SM8" s="98"/>
      <c r="SN8" s="98"/>
      <c r="SO8" s="98"/>
      <c r="SP8" s="98"/>
      <c r="SQ8" s="98"/>
      <c r="SR8" s="98"/>
      <c r="SS8" s="98"/>
      <c r="ST8" s="98"/>
      <c r="SU8" s="98"/>
      <c r="SV8" s="98"/>
      <c r="SW8" s="98"/>
      <c r="SX8" s="98"/>
      <c r="SY8" s="98"/>
      <c r="SZ8" s="98"/>
      <c r="TA8" s="98"/>
      <c r="TB8" s="98"/>
      <c r="TC8" s="98"/>
      <c r="TD8" s="98"/>
      <c r="TE8" s="98"/>
      <c r="TF8" s="98"/>
      <c r="TG8" s="98"/>
      <c r="TH8" s="98"/>
      <c r="TI8" s="98"/>
      <c r="TJ8" s="98"/>
      <c r="TK8" s="98"/>
      <c r="TL8" s="98"/>
      <c r="TM8" s="98"/>
      <c r="TN8" s="98"/>
      <c r="TO8" s="98"/>
      <c r="TP8" s="98"/>
      <c r="TQ8" s="98"/>
      <c r="TR8" s="98"/>
      <c r="TS8" s="98"/>
      <c r="TT8" s="98"/>
      <c r="TU8" s="98"/>
      <c r="TV8" s="98"/>
      <c r="TW8" s="98"/>
      <c r="TX8" s="98"/>
      <c r="TY8" s="98"/>
      <c r="TZ8" s="98"/>
      <c r="UA8" s="98"/>
      <c r="UB8" s="98"/>
      <c r="UC8" s="98"/>
      <c r="UD8" s="98"/>
      <c r="UE8" s="98"/>
      <c r="UF8" s="98"/>
      <c r="UG8" s="98"/>
      <c r="UH8" s="98"/>
      <c r="UI8" s="98"/>
      <c r="UJ8" s="98"/>
      <c r="UK8" s="98"/>
      <c r="UL8" s="98"/>
      <c r="UM8" s="98"/>
      <c r="UN8" s="98"/>
      <c r="UO8" s="98"/>
      <c r="UP8" s="98"/>
      <c r="UQ8" s="98"/>
      <c r="UR8" s="98"/>
      <c r="US8" s="98"/>
      <c r="UT8" s="98"/>
      <c r="UU8" s="98"/>
      <c r="UV8" s="98"/>
      <c r="UW8" s="98"/>
      <c r="UX8" s="98"/>
      <c r="UY8" s="98"/>
      <c r="UZ8" s="98"/>
      <c r="VA8" s="98"/>
      <c r="VB8" s="98"/>
      <c r="VC8" s="98"/>
      <c r="VD8" s="98"/>
      <c r="VE8" s="98"/>
      <c r="VF8" s="98"/>
      <c r="VG8" s="98"/>
      <c r="VH8" s="98"/>
      <c r="VI8" s="98"/>
      <c r="VJ8" s="98"/>
      <c r="VK8" s="98"/>
      <c r="VL8" s="98"/>
      <c r="VM8" s="98"/>
      <c r="VN8" s="98"/>
      <c r="VO8" s="98"/>
      <c r="VP8" s="98"/>
      <c r="VQ8" s="98"/>
      <c r="VR8" s="98"/>
      <c r="VS8" s="98"/>
      <c r="VT8" s="98"/>
      <c r="VU8" s="98"/>
      <c r="VV8" s="98"/>
      <c r="VW8" s="98"/>
      <c r="VX8" s="98"/>
      <c r="VY8" s="98"/>
      <c r="VZ8" s="98"/>
      <c r="WA8" s="98"/>
      <c r="WB8" s="98"/>
      <c r="WC8" s="98"/>
      <c r="WD8" s="98"/>
      <c r="WE8" s="98"/>
      <c r="WF8" s="98"/>
      <c r="WG8" s="98"/>
      <c r="WH8" s="98"/>
      <c r="WI8" s="98"/>
      <c r="WJ8" s="98"/>
      <c r="WK8" s="98"/>
      <c r="WL8" s="98"/>
      <c r="WM8" s="98"/>
      <c r="WN8" s="98"/>
      <c r="WO8" s="98"/>
      <c r="WP8" s="98"/>
      <c r="WQ8" s="98"/>
      <c r="WR8" s="98"/>
      <c r="WS8" s="98"/>
      <c r="WT8" s="98"/>
      <c r="WU8" s="98"/>
      <c r="WV8" s="98"/>
      <c r="WW8" s="98"/>
      <c r="WX8" s="98"/>
      <c r="WY8" s="98"/>
      <c r="WZ8" s="98"/>
      <c r="XA8" s="98"/>
      <c r="XB8" s="98"/>
      <c r="XC8" s="98"/>
      <c r="XD8" s="98"/>
      <c r="XE8" s="98"/>
      <c r="XF8" s="98"/>
      <c r="XG8" s="98"/>
      <c r="XH8" s="98"/>
      <c r="XI8" s="98"/>
      <c r="XJ8" s="98"/>
      <c r="XK8" s="98"/>
      <c r="XL8" s="98"/>
      <c r="XM8" s="98"/>
      <c r="XN8" s="98"/>
      <c r="XO8" s="98"/>
      <c r="XP8" s="98"/>
      <c r="XQ8" s="98"/>
      <c r="XR8" s="98"/>
      <c r="XS8" s="98"/>
      <c r="XT8" s="98"/>
      <c r="XU8" s="98"/>
      <c r="XV8" s="98"/>
      <c r="XW8" s="98"/>
      <c r="XX8" s="98"/>
      <c r="XY8" s="98"/>
      <c r="XZ8" s="98"/>
      <c r="YA8" s="98"/>
      <c r="YB8" s="98"/>
      <c r="YC8" s="98"/>
      <c r="YD8" s="98"/>
      <c r="YE8" s="98"/>
      <c r="YF8" s="98"/>
      <c r="YG8" s="98"/>
      <c r="YH8" s="98"/>
      <c r="YI8" s="98"/>
      <c r="YJ8" s="98"/>
      <c r="YK8" s="98"/>
      <c r="YL8" s="98"/>
      <c r="YM8" s="98"/>
      <c r="YN8" s="98"/>
      <c r="YO8" s="98"/>
      <c r="YP8" s="98"/>
      <c r="YQ8" s="98"/>
      <c r="YR8" s="98"/>
      <c r="YS8" s="98"/>
      <c r="YT8" s="98"/>
      <c r="YU8" s="98"/>
      <c r="YV8" s="98"/>
      <c r="YW8" s="98"/>
      <c r="YX8" s="98"/>
      <c r="YY8" s="98"/>
      <c r="YZ8" s="98"/>
      <c r="ZA8" s="98"/>
      <c r="ZB8" s="98"/>
      <c r="ZC8" s="98"/>
      <c r="ZD8" s="98"/>
      <c r="ZE8" s="98"/>
      <c r="ZF8" s="98"/>
      <c r="ZG8" s="98"/>
      <c r="ZH8" s="98"/>
      <c r="ZI8" s="98"/>
      <c r="ZJ8" s="98"/>
      <c r="ZK8" s="98"/>
      <c r="ZL8" s="98"/>
      <c r="ZM8" s="98"/>
      <c r="ZN8" s="98"/>
      <c r="ZO8" s="98"/>
      <c r="ZP8" s="98"/>
      <c r="ZQ8" s="98"/>
      <c r="ZR8" s="98"/>
      <c r="ZS8" s="98"/>
      <c r="ZT8" s="98"/>
      <c r="ZU8" s="98"/>
      <c r="ZV8" s="98"/>
      <c r="ZW8" s="98"/>
      <c r="ZX8" s="98"/>
      <c r="ZY8" s="98"/>
      <c r="ZZ8" s="98"/>
      <c r="AAA8" s="98"/>
      <c r="AAB8" s="98"/>
      <c r="AAC8" s="98"/>
      <c r="AAD8" s="98"/>
      <c r="AAE8" s="98"/>
      <c r="AAF8" s="98"/>
      <c r="AAG8" s="98"/>
      <c r="AAH8" s="98"/>
      <c r="AAI8" s="98"/>
      <c r="AAJ8" s="98"/>
      <c r="AAK8" s="98"/>
      <c r="AAL8" s="98"/>
      <c r="AAM8" s="98"/>
      <c r="AAN8" s="98"/>
      <c r="AAO8" s="98"/>
      <c r="AAP8" s="98"/>
      <c r="AAQ8" s="98"/>
      <c r="AAR8" s="98"/>
      <c r="AAS8" s="98"/>
      <c r="AAT8" s="98"/>
      <c r="AAU8" s="98"/>
      <c r="AAV8" s="98"/>
      <c r="AAW8" s="98"/>
      <c r="AAX8" s="98"/>
      <c r="AAY8" s="98"/>
      <c r="AAZ8" s="98"/>
      <c r="ABA8" s="98"/>
      <c r="ABB8" s="98"/>
      <c r="ABC8" s="98"/>
      <c r="ABD8" s="98"/>
      <c r="ABE8" s="98"/>
      <c r="ABF8" s="98"/>
      <c r="ABG8" s="98"/>
      <c r="ABH8" s="98"/>
      <c r="ABI8" s="98"/>
      <c r="ABJ8" s="98"/>
      <c r="ABK8" s="98"/>
      <c r="ABL8" s="98"/>
      <c r="ABM8" s="98"/>
      <c r="ABN8" s="98"/>
      <c r="ABO8" s="98"/>
      <c r="ABP8" s="98"/>
      <c r="ABQ8" s="98"/>
      <c r="ABR8" s="98"/>
      <c r="ABS8" s="98"/>
      <c r="ABT8" s="98"/>
      <c r="ABU8" s="98"/>
      <c r="ABV8" s="98"/>
      <c r="ABW8" s="98"/>
      <c r="ABX8" s="98"/>
      <c r="ABY8" s="98"/>
      <c r="ABZ8" s="98"/>
      <c r="ACA8" s="98"/>
      <c r="ACB8" s="98"/>
      <c r="ACC8" s="98"/>
      <c r="ACD8" s="98"/>
      <c r="ACE8" s="98"/>
      <c r="ACF8" s="98"/>
      <c r="ACG8" s="98"/>
      <c r="ACH8" s="98"/>
      <c r="ACI8" s="98"/>
      <c r="ACJ8" s="98"/>
      <c r="ACK8" s="98"/>
      <c r="ACL8" s="98"/>
      <c r="ACM8" s="98"/>
      <c r="ACN8" s="98"/>
      <c r="ACO8" s="98"/>
      <c r="ACP8" s="98"/>
      <c r="ACQ8" s="98"/>
      <c r="ACR8" s="98"/>
      <c r="ACS8" s="98"/>
      <c r="ACT8" s="98"/>
      <c r="ACU8" s="98"/>
      <c r="ACV8" s="98"/>
      <c r="ACW8" s="98"/>
      <c r="ACX8" s="98"/>
      <c r="ACY8" s="98"/>
      <c r="ACZ8" s="98"/>
      <c r="ADA8" s="98"/>
      <c r="ADB8" s="98"/>
      <c r="ADC8" s="98"/>
      <c r="ADD8" s="98"/>
      <c r="ADE8" s="98"/>
      <c r="ADF8" s="98"/>
      <c r="ADG8" s="98"/>
      <c r="ADH8" s="98"/>
      <c r="ADI8" s="98"/>
      <c r="ADJ8" s="98"/>
      <c r="ADK8" s="98"/>
      <c r="ADL8" s="98"/>
      <c r="ADM8" s="98"/>
      <c r="ADN8" s="98"/>
      <c r="ADO8" s="98"/>
      <c r="ADP8" s="98"/>
      <c r="ADQ8" s="98"/>
      <c r="ADR8" s="98"/>
      <c r="ADS8" s="98"/>
      <c r="ADT8" s="98"/>
      <c r="ADU8" s="98"/>
      <c r="ADV8" s="98"/>
      <c r="ADW8" s="98"/>
      <c r="ADX8" s="98"/>
      <c r="ADY8" s="98"/>
      <c r="ADZ8" s="98"/>
      <c r="AEA8" s="98"/>
      <c r="AEB8" s="98"/>
      <c r="AEC8" s="98"/>
      <c r="AED8" s="98"/>
      <c r="AEE8" s="98"/>
      <c r="AEF8" s="98"/>
      <c r="AEG8" s="98"/>
      <c r="AEH8" s="98"/>
      <c r="AEI8" s="98"/>
      <c r="AEJ8" s="98"/>
      <c r="AEK8" s="98"/>
      <c r="AEL8" s="98"/>
      <c r="AEM8" s="98"/>
      <c r="AEN8" s="98"/>
      <c r="AEO8" s="98"/>
      <c r="AEP8" s="98"/>
      <c r="AEQ8" s="98"/>
      <c r="AER8" s="98"/>
      <c r="AES8" s="98"/>
      <c r="AET8" s="98"/>
      <c r="AEU8" s="98"/>
      <c r="AEV8" s="98"/>
      <c r="AEW8" s="98"/>
      <c r="AEX8" s="98"/>
      <c r="AEY8" s="98"/>
      <c r="AEZ8" s="98"/>
      <c r="AFA8" s="98"/>
      <c r="AFB8" s="98"/>
      <c r="AFC8" s="98"/>
      <c r="AFD8" s="98"/>
      <c r="AFE8" s="98"/>
      <c r="AFF8" s="98"/>
      <c r="AFG8" s="98"/>
      <c r="AFH8" s="98"/>
      <c r="AFI8" s="98"/>
      <c r="AFJ8" s="98"/>
      <c r="AFK8" s="98"/>
      <c r="AFL8" s="98"/>
      <c r="AFM8" s="98"/>
      <c r="AFN8" s="98"/>
      <c r="AFO8" s="98"/>
      <c r="AFP8" s="98"/>
      <c r="AFQ8" s="98"/>
      <c r="AFR8" s="98"/>
      <c r="AFS8" s="98"/>
      <c r="AFT8" s="98"/>
      <c r="AFU8" s="98"/>
      <c r="AFV8" s="98"/>
      <c r="AFW8" s="98"/>
      <c r="AFX8" s="98"/>
      <c r="AFY8" s="98"/>
      <c r="AFZ8" s="98"/>
      <c r="AGA8" s="98"/>
      <c r="AGB8" s="98"/>
      <c r="AGC8" s="98"/>
      <c r="AGD8" s="98"/>
      <c r="AGE8" s="98"/>
      <c r="AGF8" s="98"/>
      <c r="AGG8" s="98"/>
      <c r="AGH8" s="98"/>
      <c r="AGI8" s="98"/>
      <c r="AGJ8" s="98"/>
      <c r="AGK8" s="98"/>
      <c r="AGL8" s="98"/>
      <c r="AGM8" s="98"/>
      <c r="AGN8" s="98"/>
      <c r="AGO8" s="98"/>
      <c r="AGP8" s="98"/>
      <c r="AGQ8" s="98"/>
      <c r="AGR8" s="98"/>
      <c r="AGS8" s="98"/>
      <c r="AGT8" s="98"/>
      <c r="AGU8" s="98"/>
      <c r="AGV8" s="98"/>
      <c r="AGW8" s="98"/>
      <c r="AGX8" s="98"/>
      <c r="AGY8" s="98"/>
      <c r="AGZ8" s="98"/>
      <c r="AHA8" s="98"/>
      <c r="AHB8" s="98"/>
      <c r="AHC8" s="98"/>
      <c r="AHD8" s="98"/>
      <c r="AHE8" s="98"/>
      <c r="AHF8" s="98"/>
      <c r="AHG8" s="98"/>
      <c r="AHH8" s="98"/>
      <c r="AHI8" s="98"/>
      <c r="AHJ8" s="98"/>
      <c r="AHK8" s="98"/>
      <c r="AHL8" s="98"/>
      <c r="AHM8" s="98"/>
      <c r="AHN8" s="98"/>
      <c r="AHO8" s="98"/>
      <c r="AHP8" s="98"/>
      <c r="AHQ8" s="98"/>
      <c r="AHR8" s="98"/>
      <c r="AHS8" s="98"/>
      <c r="AHT8" s="98"/>
      <c r="AHU8" s="98"/>
      <c r="AHV8" s="98"/>
      <c r="AHW8" s="98"/>
      <c r="AHX8" s="98"/>
      <c r="AHY8" s="98"/>
      <c r="AHZ8" s="98"/>
      <c r="AIA8" s="98"/>
      <c r="AIB8" s="98"/>
      <c r="AIC8" s="98"/>
      <c r="AID8" s="98"/>
      <c r="AIE8" s="98"/>
      <c r="AIF8" s="98"/>
      <c r="AIG8" s="98"/>
      <c r="AIH8" s="98"/>
      <c r="AII8" s="98"/>
      <c r="AIJ8" s="98"/>
      <c r="AIK8" s="98"/>
      <c r="AIL8" s="98"/>
      <c r="AIM8" s="98"/>
      <c r="AIN8" s="98"/>
      <c r="AIO8" s="98"/>
      <c r="AIP8" s="98"/>
      <c r="AIQ8" s="98"/>
      <c r="AIR8" s="98"/>
      <c r="AIS8" s="98"/>
      <c r="AIT8" s="98"/>
      <c r="AIU8" s="98"/>
      <c r="AIV8" s="98"/>
      <c r="AIW8" s="98"/>
      <c r="AIX8" s="98"/>
      <c r="AIY8" s="98"/>
      <c r="AIZ8" s="98"/>
      <c r="AJA8" s="98"/>
      <c r="AJB8" s="98"/>
      <c r="AJC8" s="98"/>
      <c r="AJD8" s="98"/>
      <c r="AJE8" s="98"/>
      <c r="AJF8" s="98"/>
      <c r="AJG8" s="98"/>
      <c r="AJH8" s="98"/>
      <c r="AJI8" s="98"/>
      <c r="AJJ8" s="98"/>
      <c r="AJK8" s="98"/>
      <c r="AJL8" s="98"/>
      <c r="AJM8" s="98"/>
      <c r="AJN8" s="98"/>
      <c r="AJO8" s="98"/>
      <c r="AJP8" s="98"/>
      <c r="AJQ8" s="98"/>
      <c r="AJR8" s="98"/>
      <c r="AJS8" s="98"/>
      <c r="AJT8" s="98"/>
      <c r="AJU8" s="98"/>
      <c r="AJV8" s="98"/>
      <c r="AJW8" s="98"/>
      <c r="AJX8" s="98"/>
      <c r="AJY8" s="98"/>
      <c r="AJZ8" s="98"/>
      <c r="AKA8" s="98"/>
      <c r="AKB8" s="98"/>
      <c r="AKC8" s="98"/>
      <c r="AKD8" s="98"/>
      <c r="AKE8" s="98"/>
      <c r="AKF8" s="98"/>
      <c r="AKG8" s="98"/>
      <c r="AKH8" s="98"/>
      <c r="AKI8" s="98"/>
      <c r="AKJ8" s="98"/>
      <c r="AKK8" s="98"/>
      <c r="AKL8" s="98"/>
      <c r="AKM8" s="98"/>
      <c r="AKN8" s="98"/>
      <c r="AKO8" s="98"/>
      <c r="AKP8" s="98"/>
      <c r="AKQ8" s="98"/>
      <c r="AKR8" s="98"/>
      <c r="AKS8" s="98"/>
      <c r="AKT8" s="98"/>
      <c r="AKU8" s="98"/>
      <c r="AKV8" s="98"/>
      <c r="AKW8" s="98"/>
      <c r="AKX8" s="98"/>
    </row>
    <row r="9" spans="1:986" s="88" customFormat="1" ht="12" x14ac:dyDescent="0.2">
      <c r="A9" s="249"/>
      <c r="B9" s="241" t="s">
        <v>106</v>
      </c>
      <c r="C9" s="166" t="str">
        <f>_xlfn.CONCAT(Leverancespecifikation[[#This Row],[ID]],Leverancespecifikation[[#This Row],[BYGNINGSDEL]])</f>
        <v>005-</v>
      </c>
      <c r="D9" s="167"/>
      <c r="E9" s="167"/>
      <c r="F9" s="167"/>
      <c r="G9" s="167"/>
      <c r="H9" s="167"/>
      <c r="I9" s="167"/>
      <c r="J9" s="167">
        <v>4</v>
      </c>
      <c r="K9" s="168" t="s">
        <v>103</v>
      </c>
      <c r="L9" s="169"/>
      <c r="M9" s="86" t="str">
        <f>IFERROR(VLOOKUP(Leverancespecifikation[[#This Row],[ID-Bygningsdel]],'Data ændringslog'!A:G,7,FALSE),"P")</f>
        <v/>
      </c>
      <c r="N9" s="320" t="s">
        <v>103</v>
      </c>
      <c r="O9" s="117" t="str">
        <f>VLOOKUP(Leverancespecifikation[[#This Row],[ID-Bygningsdel]],'Data aktør'!A:H,2,FALSE)</f>
        <v/>
      </c>
      <c r="P9" s="87" t="str">
        <f>VLOOKUP(Leverancespecifikation[[#This Row],[ID-Bygningsdel]],'Data aktør'!A:H,3,FALSE)</f>
        <v/>
      </c>
      <c r="Q9" s="87" t="str">
        <f>VLOOKUP(Leverancespecifikation[[#This Row],[ID-Bygningsdel]],'Data aktør'!A:H,4,FALSE)</f>
        <v/>
      </c>
      <c r="R9" s="87" t="str">
        <f>VLOOKUP(Leverancespecifikation[[#This Row],[ID-Bygningsdel]],'Data aktør'!A:H,5,FALSE)</f>
        <v/>
      </c>
      <c r="S9" s="87" t="str">
        <f>VLOOKUP(Leverancespecifikation[[#This Row],[ID-Bygningsdel]],'Data aktør'!A:H,6,FALSE)</f>
        <v/>
      </c>
      <c r="T9" s="87" t="str">
        <f>VLOOKUP(Leverancespecifikation[[#This Row],[ID-Bygningsdel]],'Data aktør'!A:H,7,FALSE)</f>
        <v/>
      </c>
      <c r="U9" s="118" t="str">
        <f>VLOOKUP(Leverancespecifikation[[#This Row],[ID-Bygningsdel]],'Data aktør'!A:H,8,FALSE)</f>
        <v/>
      </c>
      <c r="V9" s="110"/>
      <c r="W9" s="85"/>
      <c r="X9" s="85"/>
      <c r="Y9" s="85"/>
      <c r="Z9" s="85"/>
      <c r="AA9" s="85"/>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286"/>
      <c r="BM9" s="167"/>
      <c r="BN9" s="167"/>
      <c r="BO9" s="167"/>
      <c r="BP9" s="167"/>
      <c r="BQ9" s="167"/>
      <c r="BR9" s="167"/>
      <c r="BS9" s="167"/>
      <c r="BT9" s="167"/>
      <c r="BU9" s="167"/>
      <c r="BV9" s="167"/>
      <c r="BW9" s="167"/>
      <c r="BX9" s="167"/>
      <c r="BY9" s="167"/>
      <c r="BZ9" s="167"/>
      <c r="CA9" s="207"/>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34"/>
      <c r="IX9" s="134"/>
      <c r="IY9" s="134"/>
      <c r="IZ9" s="134"/>
      <c r="JA9" s="134"/>
      <c r="JB9" s="134"/>
      <c r="JC9" s="134"/>
      <c r="JD9" s="134"/>
      <c r="JE9" s="134"/>
      <c r="JF9" s="134"/>
      <c r="JG9" s="134"/>
      <c r="JH9" s="134"/>
      <c r="JI9" s="134"/>
      <c r="JJ9" s="134"/>
      <c r="JK9" s="134"/>
      <c r="JL9" s="134"/>
      <c r="JM9" s="134"/>
      <c r="JN9" s="134"/>
      <c r="JO9" s="134"/>
      <c r="JP9" s="134"/>
      <c r="JQ9" s="134"/>
      <c r="JR9" s="134"/>
      <c r="JS9" s="134"/>
      <c r="JT9" s="134"/>
      <c r="JU9" s="134"/>
      <c r="JV9" s="134"/>
      <c r="JW9" s="134"/>
      <c r="JX9" s="134"/>
      <c r="JY9" s="134"/>
      <c r="JZ9" s="134"/>
      <c r="KA9" s="134"/>
      <c r="KB9" s="134"/>
      <c r="KC9" s="134"/>
      <c r="KD9" s="134"/>
      <c r="KE9" s="134"/>
      <c r="KF9" s="134"/>
      <c r="KG9" s="134"/>
      <c r="KH9" s="134"/>
      <c r="KI9" s="134"/>
      <c r="KJ9" s="134"/>
      <c r="KK9" s="134"/>
      <c r="KL9" s="134"/>
      <c r="KM9" s="134"/>
      <c r="KN9" s="134"/>
      <c r="KO9" s="134"/>
      <c r="KP9" s="134"/>
      <c r="KQ9" s="134"/>
      <c r="KR9" s="134"/>
      <c r="KS9" s="134"/>
      <c r="KT9" s="134"/>
      <c r="KU9" s="134"/>
      <c r="KV9" s="134"/>
      <c r="KW9" s="134"/>
      <c r="KX9" s="134"/>
      <c r="KY9" s="134"/>
      <c r="KZ9" s="134"/>
      <c r="LA9" s="134"/>
      <c r="LB9" s="134"/>
      <c r="LC9" s="134"/>
      <c r="LD9" s="134"/>
      <c r="LE9" s="134"/>
      <c r="LF9" s="134"/>
      <c r="LG9" s="134"/>
      <c r="LH9" s="134"/>
      <c r="LI9" s="134"/>
      <c r="LJ9" s="134"/>
      <c r="LK9" s="134"/>
      <c r="LL9" s="134"/>
      <c r="LM9" s="134"/>
      <c r="LN9" s="134"/>
      <c r="LO9" s="134"/>
      <c r="LP9" s="134"/>
      <c r="LQ9" s="134"/>
      <c r="LR9" s="134"/>
      <c r="LS9" s="134"/>
      <c r="LT9" s="134"/>
      <c r="LU9" s="134"/>
      <c r="LV9" s="134"/>
      <c r="LW9" s="134"/>
      <c r="LX9" s="134"/>
      <c r="LY9" s="134"/>
      <c r="LZ9" s="134"/>
      <c r="MA9" s="134"/>
      <c r="MB9" s="134"/>
      <c r="MC9" s="134"/>
      <c r="MD9" s="134"/>
      <c r="ME9" s="134"/>
      <c r="MF9" s="134"/>
      <c r="MG9" s="134"/>
      <c r="MH9" s="134"/>
      <c r="MI9" s="134"/>
      <c r="MJ9" s="134"/>
      <c r="MK9" s="134"/>
      <c r="ML9" s="134"/>
      <c r="MM9" s="134"/>
      <c r="MN9" s="134"/>
      <c r="MO9" s="134"/>
      <c r="MP9" s="134"/>
      <c r="MQ9" s="134"/>
      <c r="MR9" s="134"/>
      <c r="MS9" s="134"/>
      <c r="MT9" s="134"/>
      <c r="MU9" s="134"/>
      <c r="MV9" s="134"/>
      <c r="MW9" s="134"/>
      <c r="MX9" s="134"/>
      <c r="MY9" s="134"/>
      <c r="MZ9" s="134"/>
      <c r="NA9" s="134"/>
      <c r="NB9" s="134"/>
      <c r="NC9" s="134"/>
      <c r="ND9" s="134"/>
      <c r="NE9" s="134"/>
      <c r="NF9" s="134"/>
      <c r="NG9" s="134"/>
      <c r="NH9" s="134"/>
      <c r="NI9" s="134"/>
      <c r="NJ9" s="134"/>
      <c r="NK9" s="134"/>
      <c r="NL9" s="134"/>
      <c r="NM9" s="134"/>
      <c r="NN9" s="134"/>
      <c r="NO9" s="134"/>
      <c r="NP9" s="134"/>
      <c r="NQ9" s="134"/>
      <c r="NR9" s="134"/>
      <c r="NS9" s="134"/>
      <c r="NT9" s="134"/>
      <c r="NU9" s="134"/>
      <c r="NV9" s="134"/>
      <c r="NW9" s="134"/>
      <c r="NX9" s="134"/>
      <c r="NY9" s="134"/>
      <c r="NZ9" s="134"/>
      <c r="OA9" s="134"/>
      <c r="OB9" s="134"/>
      <c r="OC9" s="134"/>
      <c r="OD9" s="134"/>
      <c r="OE9" s="134"/>
      <c r="OF9" s="134"/>
      <c r="OG9" s="134"/>
      <c r="OH9" s="134"/>
      <c r="OI9" s="134"/>
      <c r="OJ9" s="134"/>
      <c r="OK9" s="134"/>
      <c r="OL9" s="134"/>
      <c r="OM9" s="134"/>
      <c r="ON9" s="134"/>
      <c r="OO9" s="134"/>
      <c r="OP9" s="134"/>
      <c r="OQ9" s="134"/>
      <c r="OR9" s="134"/>
      <c r="OS9" s="134"/>
      <c r="OT9" s="134"/>
      <c r="OU9" s="134"/>
      <c r="OV9" s="134"/>
      <c r="OW9" s="134"/>
      <c r="OX9" s="134"/>
      <c r="OY9" s="134"/>
      <c r="OZ9" s="134"/>
      <c r="PA9" s="134"/>
      <c r="PB9" s="134"/>
      <c r="PC9" s="134"/>
      <c r="PD9" s="134"/>
      <c r="PE9" s="134"/>
      <c r="PF9" s="134"/>
      <c r="PG9" s="134"/>
      <c r="PH9" s="134"/>
      <c r="PI9" s="134"/>
      <c r="PJ9" s="134"/>
      <c r="PK9" s="134"/>
      <c r="PL9" s="134"/>
      <c r="PM9" s="134"/>
      <c r="PN9" s="134"/>
      <c r="PO9" s="134"/>
      <c r="PP9" s="134"/>
      <c r="PQ9" s="134"/>
      <c r="PR9" s="134"/>
      <c r="PS9" s="134"/>
      <c r="PT9" s="134"/>
      <c r="PU9" s="134"/>
      <c r="PV9" s="134"/>
      <c r="PW9" s="134"/>
      <c r="PX9" s="134"/>
      <c r="PY9" s="134"/>
      <c r="PZ9" s="134"/>
      <c r="QA9" s="134"/>
      <c r="QB9" s="134"/>
      <c r="QC9" s="134"/>
      <c r="QD9" s="134"/>
      <c r="QE9" s="134"/>
      <c r="QF9" s="134"/>
      <c r="QG9" s="134"/>
      <c r="QH9" s="134"/>
      <c r="QI9" s="134"/>
      <c r="QJ9" s="134"/>
      <c r="QK9" s="134"/>
      <c r="QL9" s="134"/>
      <c r="QM9" s="134"/>
      <c r="QN9" s="134"/>
      <c r="QO9" s="134"/>
      <c r="QP9" s="134"/>
      <c r="QQ9" s="134"/>
      <c r="QR9" s="134"/>
      <c r="QS9" s="134"/>
      <c r="QT9" s="134"/>
      <c r="QU9" s="134"/>
      <c r="QV9" s="134"/>
      <c r="QW9" s="134"/>
      <c r="QX9" s="134"/>
      <c r="QY9" s="134"/>
      <c r="QZ9" s="134"/>
      <c r="RA9" s="134"/>
      <c r="RB9" s="134"/>
      <c r="RC9" s="134"/>
      <c r="RD9" s="134"/>
      <c r="RE9" s="134"/>
      <c r="RF9" s="134"/>
      <c r="RG9" s="134"/>
      <c r="RH9" s="134"/>
      <c r="RI9" s="134"/>
      <c r="RJ9" s="134"/>
      <c r="RK9" s="134"/>
      <c r="RL9" s="134"/>
      <c r="RM9" s="134"/>
      <c r="RN9" s="134"/>
      <c r="RO9" s="134"/>
      <c r="RP9" s="134"/>
      <c r="RQ9" s="134"/>
      <c r="RR9" s="134"/>
      <c r="RS9" s="134"/>
      <c r="RT9" s="134"/>
      <c r="RU9" s="134"/>
      <c r="RV9" s="134"/>
      <c r="RW9" s="134"/>
      <c r="RX9" s="134"/>
      <c r="RY9" s="134"/>
      <c r="RZ9" s="134"/>
      <c r="SA9" s="134"/>
      <c r="SB9" s="134"/>
      <c r="SC9" s="134"/>
      <c r="SD9" s="134"/>
      <c r="SE9" s="134"/>
      <c r="SF9" s="134"/>
      <c r="SG9" s="134"/>
      <c r="SH9" s="134"/>
      <c r="SI9" s="134"/>
      <c r="SJ9" s="134"/>
      <c r="SK9" s="134"/>
      <c r="SL9" s="134"/>
      <c r="SM9" s="134"/>
      <c r="SN9" s="134"/>
      <c r="SO9" s="134"/>
      <c r="SP9" s="134"/>
      <c r="SQ9" s="134"/>
      <c r="SR9" s="134"/>
      <c r="SS9" s="134"/>
      <c r="ST9" s="134"/>
      <c r="SU9" s="134"/>
      <c r="SV9" s="134"/>
      <c r="SW9" s="134"/>
      <c r="SX9" s="134"/>
      <c r="SY9" s="134"/>
      <c r="SZ9" s="134"/>
      <c r="TA9" s="134"/>
      <c r="TB9" s="134"/>
      <c r="TC9" s="134"/>
      <c r="TD9" s="134"/>
      <c r="TE9" s="134"/>
      <c r="TF9" s="134"/>
      <c r="TG9" s="134"/>
      <c r="TH9" s="134"/>
      <c r="TI9" s="134"/>
      <c r="TJ9" s="134"/>
      <c r="TK9" s="134"/>
      <c r="TL9" s="134"/>
      <c r="TM9" s="134"/>
      <c r="TN9" s="134"/>
      <c r="TO9" s="134"/>
      <c r="TP9" s="134"/>
      <c r="TQ9" s="134"/>
      <c r="TR9" s="134"/>
      <c r="TS9" s="134"/>
      <c r="TT9" s="134"/>
      <c r="TU9" s="134"/>
      <c r="TV9" s="134"/>
      <c r="TW9" s="134"/>
      <c r="TX9" s="134"/>
      <c r="TY9" s="134"/>
      <c r="TZ9" s="134"/>
      <c r="UA9" s="134"/>
      <c r="UB9" s="134"/>
      <c r="UC9" s="134"/>
      <c r="UD9" s="134"/>
      <c r="UE9" s="134"/>
      <c r="UF9" s="134"/>
      <c r="UG9" s="134"/>
      <c r="UH9" s="134"/>
      <c r="UI9" s="134"/>
      <c r="UJ9" s="134"/>
      <c r="UK9" s="134"/>
      <c r="UL9" s="134"/>
      <c r="UM9" s="134"/>
      <c r="UN9" s="134"/>
      <c r="UO9" s="134"/>
      <c r="UP9" s="134"/>
      <c r="UQ9" s="134"/>
      <c r="UR9" s="134"/>
      <c r="US9" s="134"/>
      <c r="UT9" s="134"/>
      <c r="UU9" s="134"/>
      <c r="UV9" s="134"/>
      <c r="UW9" s="134"/>
      <c r="UX9" s="134"/>
      <c r="UY9" s="134"/>
      <c r="UZ9" s="134"/>
      <c r="VA9" s="134"/>
      <c r="VB9" s="134"/>
      <c r="VC9" s="134"/>
      <c r="VD9" s="134"/>
      <c r="VE9" s="134"/>
      <c r="VF9" s="134"/>
      <c r="VG9" s="134"/>
      <c r="VH9" s="134"/>
      <c r="VI9" s="134"/>
      <c r="VJ9" s="134"/>
      <c r="VK9" s="134"/>
      <c r="VL9" s="134"/>
      <c r="VM9" s="134"/>
      <c r="VN9" s="134"/>
      <c r="VO9" s="134"/>
      <c r="VP9" s="134"/>
      <c r="VQ9" s="134"/>
      <c r="VR9" s="134"/>
      <c r="VS9" s="134"/>
      <c r="VT9" s="134"/>
      <c r="VU9" s="134"/>
      <c r="VV9" s="134"/>
      <c r="VW9" s="134"/>
      <c r="VX9" s="134"/>
      <c r="VY9" s="134"/>
      <c r="VZ9" s="134"/>
      <c r="WA9" s="134"/>
      <c r="WB9" s="134"/>
      <c r="WC9" s="134"/>
      <c r="WD9" s="134"/>
      <c r="WE9" s="134"/>
      <c r="WF9" s="134"/>
      <c r="WG9" s="134"/>
      <c r="WH9" s="134"/>
      <c r="WI9" s="134"/>
      <c r="WJ9" s="134"/>
      <c r="WK9" s="134"/>
      <c r="WL9" s="134"/>
      <c r="WM9" s="134"/>
      <c r="WN9" s="134"/>
      <c r="WO9" s="134"/>
      <c r="WP9" s="134"/>
      <c r="WQ9" s="134"/>
      <c r="WR9" s="134"/>
      <c r="WS9" s="134"/>
      <c r="WT9" s="134"/>
      <c r="WU9" s="134"/>
      <c r="WV9" s="134"/>
      <c r="WW9" s="134"/>
      <c r="WX9" s="134"/>
      <c r="WY9" s="134"/>
      <c r="WZ9" s="134"/>
      <c r="XA9" s="134"/>
      <c r="XB9" s="134"/>
      <c r="XC9" s="134"/>
      <c r="XD9" s="134"/>
      <c r="XE9" s="134"/>
      <c r="XF9" s="134"/>
      <c r="XG9" s="134"/>
      <c r="XH9" s="134"/>
      <c r="XI9" s="134"/>
      <c r="XJ9" s="134"/>
      <c r="XK9" s="134"/>
      <c r="XL9" s="134"/>
      <c r="XM9" s="134"/>
      <c r="XN9" s="134"/>
      <c r="XO9" s="134"/>
      <c r="XP9" s="134"/>
      <c r="XQ9" s="134"/>
      <c r="XR9" s="134"/>
      <c r="XS9" s="134"/>
      <c r="XT9" s="134"/>
      <c r="XU9" s="134"/>
      <c r="XV9" s="134"/>
      <c r="XW9" s="134"/>
      <c r="XX9" s="134"/>
      <c r="XY9" s="134"/>
      <c r="XZ9" s="134"/>
      <c r="YA9" s="134"/>
      <c r="YB9" s="134"/>
      <c r="YC9" s="134"/>
      <c r="YD9" s="134"/>
      <c r="YE9" s="134"/>
      <c r="YF9" s="134"/>
      <c r="YG9" s="134"/>
      <c r="YH9" s="134"/>
      <c r="YI9" s="134"/>
      <c r="YJ9" s="134"/>
      <c r="YK9" s="134"/>
      <c r="YL9" s="134"/>
      <c r="YM9" s="134"/>
      <c r="YN9" s="134"/>
      <c r="YO9" s="134"/>
      <c r="YP9" s="134"/>
      <c r="YQ9" s="134"/>
      <c r="YR9" s="134"/>
      <c r="YS9" s="134"/>
      <c r="YT9" s="134"/>
      <c r="YU9" s="134"/>
      <c r="YV9" s="134"/>
      <c r="YW9" s="134"/>
      <c r="YX9" s="134"/>
      <c r="YY9" s="134"/>
      <c r="YZ9" s="134"/>
      <c r="ZA9" s="134"/>
      <c r="ZB9" s="134"/>
      <c r="ZC9" s="134"/>
      <c r="ZD9" s="134"/>
      <c r="ZE9" s="134"/>
      <c r="ZF9" s="134"/>
      <c r="ZG9" s="134"/>
      <c r="ZH9" s="134"/>
      <c r="ZI9" s="134"/>
      <c r="ZJ9" s="134"/>
      <c r="ZK9" s="134"/>
      <c r="ZL9" s="134"/>
      <c r="ZM9" s="134"/>
      <c r="ZN9" s="134"/>
      <c r="ZO9" s="134"/>
      <c r="ZP9" s="134"/>
      <c r="ZQ9" s="134"/>
      <c r="ZR9" s="134"/>
      <c r="ZS9" s="134"/>
      <c r="ZT9" s="134"/>
      <c r="ZU9" s="134"/>
      <c r="ZV9" s="134"/>
      <c r="ZW9" s="134"/>
      <c r="ZX9" s="134"/>
      <c r="ZY9" s="134"/>
      <c r="ZZ9" s="134"/>
      <c r="AAA9" s="134"/>
      <c r="AAB9" s="134"/>
      <c r="AAC9" s="134"/>
      <c r="AAD9" s="134"/>
      <c r="AAE9" s="134"/>
      <c r="AAF9" s="134"/>
      <c r="AAG9" s="134"/>
      <c r="AAH9" s="134"/>
      <c r="AAI9" s="134"/>
      <c r="AAJ9" s="134"/>
      <c r="AAK9" s="134"/>
      <c r="AAL9" s="134"/>
      <c r="AAM9" s="134"/>
      <c r="AAN9" s="134"/>
      <c r="AAO9" s="134"/>
      <c r="AAP9" s="134"/>
      <c r="AAQ9" s="134"/>
      <c r="AAR9" s="134"/>
      <c r="AAS9" s="134"/>
      <c r="AAT9" s="134"/>
      <c r="AAU9" s="134"/>
      <c r="AAV9" s="134"/>
      <c r="AAW9" s="134"/>
      <c r="AAX9" s="134"/>
      <c r="AAY9" s="134"/>
      <c r="AAZ9" s="134"/>
      <c r="ABA9" s="134"/>
      <c r="ABB9" s="134"/>
      <c r="ABC9" s="134"/>
      <c r="ABD9" s="134"/>
      <c r="ABE9" s="134"/>
      <c r="ABF9" s="134"/>
      <c r="ABG9" s="134"/>
      <c r="ABH9" s="134"/>
      <c r="ABI9" s="134"/>
      <c r="ABJ9" s="134"/>
      <c r="ABK9" s="134"/>
      <c r="ABL9" s="134"/>
      <c r="ABM9" s="134"/>
      <c r="ABN9" s="134"/>
      <c r="ABO9" s="134"/>
      <c r="ABP9" s="134"/>
      <c r="ABQ9" s="134"/>
      <c r="ABR9" s="134"/>
      <c r="ABS9" s="134"/>
      <c r="ABT9" s="134"/>
      <c r="ABU9" s="134"/>
      <c r="ABV9" s="134"/>
      <c r="ABW9" s="134"/>
      <c r="ABX9" s="134"/>
      <c r="ABY9" s="134"/>
      <c r="ABZ9" s="134"/>
      <c r="ACA9" s="134"/>
      <c r="ACB9" s="134"/>
      <c r="ACC9" s="134"/>
      <c r="ACD9" s="134"/>
      <c r="ACE9" s="134"/>
      <c r="ACF9" s="134"/>
      <c r="ACG9" s="134"/>
      <c r="ACH9" s="134"/>
      <c r="ACI9" s="134"/>
      <c r="ACJ9" s="134"/>
      <c r="ACK9" s="134"/>
      <c r="ACL9" s="134"/>
      <c r="ACM9" s="134"/>
      <c r="ACN9" s="134"/>
      <c r="ACO9" s="134"/>
      <c r="ACP9" s="134"/>
      <c r="ACQ9" s="134"/>
      <c r="ACR9" s="134"/>
      <c r="ACS9" s="134"/>
      <c r="ACT9" s="134"/>
      <c r="ACU9" s="134"/>
      <c r="ACV9" s="134"/>
      <c r="ACW9" s="134"/>
      <c r="ACX9" s="134"/>
      <c r="ACY9" s="134"/>
      <c r="ACZ9" s="134"/>
      <c r="ADA9" s="134"/>
      <c r="ADB9" s="134"/>
      <c r="ADC9" s="134"/>
      <c r="ADD9" s="134"/>
      <c r="ADE9" s="134"/>
      <c r="ADF9" s="134"/>
      <c r="ADG9" s="134"/>
      <c r="ADH9" s="134"/>
      <c r="ADI9" s="134"/>
      <c r="ADJ9" s="134"/>
      <c r="ADK9" s="134"/>
      <c r="ADL9" s="134"/>
      <c r="ADM9" s="134"/>
      <c r="ADN9" s="134"/>
      <c r="ADO9" s="134"/>
      <c r="ADP9" s="134"/>
      <c r="ADQ9" s="134"/>
      <c r="ADR9" s="134"/>
      <c r="ADS9" s="134"/>
      <c r="ADT9" s="134"/>
      <c r="ADU9" s="134"/>
      <c r="ADV9" s="134"/>
      <c r="ADW9" s="134"/>
      <c r="ADX9" s="134"/>
      <c r="ADY9" s="134"/>
      <c r="ADZ9" s="134"/>
      <c r="AEA9" s="134"/>
      <c r="AEB9" s="134"/>
      <c r="AEC9" s="134"/>
      <c r="AED9" s="134"/>
      <c r="AEE9" s="134"/>
      <c r="AEF9" s="134"/>
      <c r="AEG9" s="134"/>
      <c r="AEH9" s="134"/>
      <c r="AEI9" s="134"/>
      <c r="AEJ9" s="134"/>
      <c r="AEK9" s="134"/>
      <c r="AEL9" s="134"/>
      <c r="AEM9" s="134"/>
      <c r="AEN9" s="134"/>
      <c r="AEO9" s="134"/>
      <c r="AEP9" s="134"/>
      <c r="AEQ9" s="134"/>
      <c r="AER9" s="134"/>
      <c r="AES9" s="134"/>
      <c r="AET9" s="134"/>
      <c r="AEU9" s="134"/>
      <c r="AEV9" s="134"/>
      <c r="AEW9" s="134"/>
      <c r="AEX9" s="134"/>
      <c r="AEY9" s="134"/>
      <c r="AEZ9" s="134"/>
      <c r="AFA9" s="134"/>
      <c r="AFB9" s="134"/>
      <c r="AFC9" s="134"/>
      <c r="AFD9" s="134"/>
      <c r="AFE9" s="134"/>
      <c r="AFF9" s="134"/>
      <c r="AFG9" s="134"/>
      <c r="AFH9" s="134"/>
      <c r="AFI9" s="134"/>
      <c r="AFJ9" s="134"/>
      <c r="AFK9" s="134"/>
      <c r="AFL9" s="134"/>
      <c r="AFM9" s="134"/>
      <c r="AFN9" s="134"/>
      <c r="AFO9" s="134"/>
      <c r="AFP9" s="134"/>
      <c r="AFQ9" s="134"/>
      <c r="AFR9" s="134"/>
      <c r="AFS9" s="134"/>
      <c r="AFT9" s="134"/>
      <c r="AFU9" s="134"/>
      <c r="AFV9" s="134"/>
      <c r="AFW9" s="134"/>
      <c r="AFX9" s="134"/>
      <c r="AFY9" s="134"/>
      <c r="AFZ9" s="134"/>
      <c r="AGA9" s="134"/>
      <c r="AGB9" s="134"/>
      <c r="AGC9" s="134"/>
      <c r="AGD9" s="134"/>
      <c r="AGE9" s="134"/>
      <c r="AGF9" s="134"/>
      <c r="AGG9" s="134"/>
      <c r="AGH9" s="134"/>
      <c r="AGI9" s="134"/>
      <c r="AGJ9" s="134"/>
      <c r="AGK9" s="134"/>
      <c r="AGL9" s="134"/>
      <c r="AGM9" s="134"/>
      <c r="AGN9" s="134"/>
      <c r="AGO9" s="134"/>
      <c r="AGP9" s="134"/>
      <c r="AGQ9" s="134"/>
      <c r="AGR9" s="134"/>
      <c r="AGS9" s="134"/>
      <c r="AGT9" s="134"/>
      <c r="AGU9" s="134"/>
      <c r="AGV9" s="134"/>
      <c r="AGW9" s="134"/>
      <c r="AGX9" s="134"/>
      <c r="AGY9" s="134"/>
      <c r="AGZ9" s="134"/>
      <c r="AHA9" s="134"/>
      <c r="AHB9" s="134"/>
      <c r="AHC9" s="134"/>
      <c r="AHD9" s="134"/>
      <c r="AHE9" s="134"/>
      <c r="AHF9" s="134"/>
      <c r="AHG9" s="134"/>
      <c r="AHH9" s="134"/>
      <c r="AHI9" s="134"/>
      <c r="AHJ9" s="134"/>
      <c r="AHK9" s="134"/>
      <c r="AHL9" s="134"/>
      <c r="AHM9" s="134"/>
      <c r="AHN9" s="134"/>
      <c r="AHO9" s="134"/>
      <c r="AHP9" s="134"/>
      <c r="AHQ9" s="134"/>
      <c r="AHR9" s="134"/>
      <c r="AHS9" s="134"/>
      <c r="AHT9" s="134"/>
      <c r="AHU9" s="134"/>
      <c r="AHV9" s="134"/>
      <c r="AHW9" s="134"/>
      <c r="AHX9" s="134"/>
      <c r="AHY9" s="134"/>
      <c r="AHZ9" s="134"/>
      <c r="AIA9" s="134"/>
      <c r="AIB9" s="134"/>
      <c r="AIC9" s="134"/>
      <c r="AID9" s="134"/>
      <c r="AIE9" s="134"/>
      <c r="AIF9" s="134"/>
      <c r="AIG9" s="134"/>
      <c r="AIH9" s="134"/>
      <c r="AII9" s="134"/>
      <c r="AIJ9" s="134"/>
      <c r="AIK9" s="134"/>
      <c r="AIL9" s="134"/>
      <c r="AIM9" s="134"/>
      <c r="AIN9" s="134"/>
      <c r="AIO9" s="134"/>
      <c r="AIP9" s="134"/>
      <c r="AIQ9" s="134"/>
      <c r="AIR9" s="134"/>
      <c r="AIS9" s="134"/>
      <c r="AIT9" s="134"/>
      <c r="AIU9" s="134"/>
      <c r="AIV9" s="134"/>
      <c r="AIW9" s="134"/>
      <c r="AIX9" s="134"/>
      <c r="AIY9" s="134"/>
      <c r="AIZ9" s="134"/>
      <c r="AJA9" s="134"/>
      <c r="AJB9" s="134"/>
      <c r="AJC9" s="134"/>
      <c r="AJD9" s="134"/>
      <c r="AJE9" s="134"/>
      <c r="AJF9" s="134"/>
      <c r="AJG9" s="134"/>
      <c r="AJH9" s="134"/>
      <c r="AJI9" s="134"/>
      <c r="AJJ9" s="134"/>
      <c r="AJK9" s="134"/>
      <c r="AJL9" s="134"/>
      <c r="AJM9" s="134"/>
      <c r="AJN9" s="134"/>
      <c r="AJO9" s="134"/>
      <c r="AJP9" s="134"/>
      <c r="AJQ9" s="134"/>
      <c r="AJR9" s="134"/>
      <c r="AJS9" s="134"/>
      <c r="AJT9" s="134"/>
      <c r="AJU9" s="134"/>
      <c r="AJV9" s="134"/>
      <c r="AJW9" s="134"/>
      <c r="AJX9" s="134"/>
      <c r="AJY9" s="134"/>
      <c r="AJZ9" s="134"/>
      <c r="AKA9" s="134"/>
      <c r="AKB9" s="134"/>
      <c r="AKC9" s="134"/>
      <c r="AKD9" s="134"/>
      <c r="AKE9" s="134"/>
      <c r="AKF9" s="134"/>
      <c r="AKG9" s="134"/>
      <c r="AKH9" s="134"/>
      <c r="AKI9" s="134"/>
      <c r="AKJ9" s="134"/>
      <c r="AKK9" s="134"/>
      <c r="AKL9" s="134"/>
      <c r="AKM9" s="134"/>
      <c r="AKN9" s="134"/>
      <c r="AKO9" s="134"/>
      <c r="AKP9" s="134"/>
      <c r="AKQ9" s="134"/>
      <c r="AKR9" s="134"/>
      <c r="AKS9" s="134"/>
      <c r="AKT9" s="134"/>
      <c r="AKU9" s="134"/>
      <c r="AKV9" s="134"/>
      <c r="AKW9" s="134"/>
      <c r="AKX9" s="134"/>
    </row>
    <row r="10" spans="1:986" s="104" customFormat="1" x14ac:dyDescent="0.2">
      <c r="A10" s="248"/>
      <c r="B10" s="240" t="s">
        <v>107</v>
      </c>
      <c r="C10" s="161" t="str">
        <f>_xlfn.CONCAT(Leverancespecifikation[[#This Row],[ID]],Leverancespecifikation[[#This Row],[BYGNINGSDEL]])</f>
        <v>006Byggegrube</v>
      </c>
      <c r="D10" s="162"/>
      <c r="E10" s="162">
        <v>102</v>
      </c>
      <c r="F10" s="162"/>
      <c r="G10" s="162"/>
      <c r="H10" s="162"/>
      <c r="I10" s="162"/>
      <c r="J10" s="163">
        <v>2</v>
      </c>
      <c r="K10" s="164" t="s">
        <v>108</v>
      </c>
      <c r="L10" s="165"/>
      <c r="M10" s="100" t="str">
        <f>IFERROR(VLOOKUP(Leverancespecifikation[[#This Row],[ID-Bygningsdel]],'Data ændringslog'!A:G,7,FALSE),"P")</f>
        <v/>
      </c>
      <c r="N10" s="201" t="s">
        <v>99</v>
      </c>
      <c r="O10" s="119"/>
      <c r="P10" s="101"/>
      <c r="Q10" s="101"/>
      <c r="R10" s="101"/>
      <c r="S10" s="101"/>
      <c r="T10" s="101"/>
      <c r="U10" s="120"/>
      <c r="V10" s="111"/>
      <c r="W10" s="102"/>
      <c r="X10" s="102"/>
      <c r="Y10" s="102"/>
      <c r="Z10" s="102"/>
      <c r="AA10" s="10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285"/>
      <c r="BM10" s="162"/>
      <c r="BN10" s="162"/>
      <c r="BO10" s="162"/>
      <c r="BP10" s="162"/>
      <c r="BQ10" s="162"/>
      <c r="BR10" s="162"/>
      <c r="BS10" s="162"/>
      <c r="BT10" s="162"/>
      <c r="BU10" s="162"/>
      <c r="BV10" s="162"/>
      <c r="BW10" s="162"/>
      <c r="BX10" s="162"/>
      <c r="BY10" s="162"/>
      <c r="BZ10" s="162"/>
      <c r="CA10" s="206"/>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c r="HT10" s="98"/>
      <c r="HU10" s="98"/>
      <c r="HV10" s="98"/>
      <c r="HW10" s="98"/>
      <c r="HX10" s="98"/>
      <c r="HY10" s="98"/>
      <c r="HZ10" s="98"/>
      <c r="IA10" s="98"/>
      <c r="IB10" s="98"/>
      <c r="IC10" s="98"/>
      <c r="ID10" s="98"/>
      <c r="IE10" s="98"/>
      <c r="IF10" s="98"/>
      <c r="IG10" s="98"/>
      <c r="IH10" s="98"/>
      <c r="II10" s="98"/>
      <c r="IJ10" s="98"/>
      <c r="IK10" s="98"/>
      <c r="IL10" s="98"/>
      <c r="IM10" s="98"/>
      <c r="IN10" s="98"/>
      <c r="IO10" s="98"/>
      <c r="IP10" s="98"/>
      <c r="IQ10" s="98"/>
      <c r="IR10" s="98"/>
      <c r="IS10" s="98"/>
      <c r="IT10" s="98"/>
      <c r="IU10" s="98"/>
      <c r="IV10" s="98"/>
      <c r="IW10" s="98"/>
      <c r="IX10" s="98"/>
      <c r="IY10" s="98"/>
      <c r="IZ10" s="98"/>
      <c r="JA10" s="98"/>
      <c r="JB10" s="98"/>
      <c r="JC10" s="98"/>
      <c r="JD10" s="98"/>
      <c r="JE10" s="98"/>
      <c r="JF10" s="98"/>
      <c r="JG10" s="98"/>
      <c r="JH10" s="98"/>
      <c r="JI10" s="98"/>
      <c r="JJ10" s="98"/>
      <c r="JK10" s="98"/>
      <c r="JL10" s="98"/>
      <c r="JM10" s="98"/>
      <c r="JN10" s="98"/>
      <c r="JO10" s="98"/>
      <c r="JP10" s="98"/>
      <c r="JQ10" s="98"/>
      <c r="JR10" s="98"/>
      <c r="JS10" s="98"/>
      <c r="JT10" s="98"/>
      <c r="JU10" s="98"/>
      <c r="JV10" s="98"/>
      <c r="JW10" s="98"/>
      <c r="JX10" s="98"/>
      <c r="JY10" s="98"/>
      <c r="JZ10" s="98"/>
      <c r="KA10" s="98"/>
      <c r="KB10" s="98"/>
      <c r="KC10" s="98"/>
      <c r="KD10" s="98"/>
      <c r="KE10" s="98"/>
      <c r="KF10" s="98"/>
      <c r="KG10" s="98"/>
      <c r="KH10" s="98"/>
      <c r="KI10" s="98"/>
      <c r="KJ10" s="98"/>
      <c r="KK10" s="98"/>
      <c r="KL10" s="98"/>
      <c r="KM10" s="98"/>
      <c r="KN10" s="98"/>
      <c r="KO10" s="98"/>
      <c r="KP10" s="98"/>
      <c r="KQ10" s="98"/>
      <c r="KR10" s="98"/>
      <c r="KS10" s="98"/>
      <c r="KT10" s="98"/>
      <c r="KU10" s="98"/>
      <c r="KV10" s="98"/>
      <c r="KW10" s="98"/>
      <c r="KX10" s="98"/>
      <c r="KY10" s="98"/>
      <c r="KZ10" s="98"/>
      <c r="LA10" s="98"/>
      <c r="LB10" s="98"/>
      <c r="LC10" s="98"/>
      <c r="LD10" s="98"/>
      <c r="LE10" s="98"/>
      <c r="LF10" s="98"/>
      <c r="LG10" s="98"/>
      <c r="LH10" s="98"/>
      <c r="LI10" s="98"/>
      <c r="LJ10" s="98"/>
      <c r="LK10" s="98"/>
      <c r="LL10" s="98"/>
      <c r="LM10" s="98"/>
      <c r="LN10" s="98"/>
      <c r="LO10" s="98"/>
      <c r="LP10" s="98"/>
      <c r="LQ10" s="98"/>
      <c r="LR10" s="98"/>
      <c r="LS10" s="98"/>
      <c r="LT10" s="98"/>
      <c r="LU10" s="98"/>
      <c r="LV10" s="98"/>
      <c r="LW10" s="98"/>
      <c r="LX10" s="98"/>
      <c r="LY10" s="98"/>
      <c r="LZ10" s="98"/>
      <c r="MA10" s="98"/>
      <c r="MB10" s="98"/>
      <c r="MC10" s="98"/>
      <c r="MD10" s="98"/>
      <c r="ME10" s="98"/>
      <c r="MF10" s="98"/>
      <c r="MG10" s="98"/>
      <c r="MH10" s="98"/>
      <c r="MI10" s="98"/>
      <c r="MJ10" s="98"/>
      <c r="MK10" s="98"/>
      <c r="ML10" s="98"/>
      <c r="MM10" s="98"/>
      <c r="MN10" s="98"/>
      <c r="MO10" s="98"/>
      <c r="MP10" s="98"/>
      <c r="MQ10" s="98"/>
      <c r="MR10" s="98"/>
      <c r="MS10" s="98"/>
      <c r="MT10" s="98"/>
      <c r="MU10" s="98"/>
      <c r="MV10" s="98"/>
      <c r="MW10" s="98"/>
      <c r="MX10" s="98"/>
      <c r="MY10" s="98"/>
      <c r="MZ10" s="98"/>
      <c r="NA10" s="98"/>
      <c r="NB10" s="98"/>
      <c r="NC10" s="98"/>
      <c r="ND10" s="98"/>
      <c r="NE10" s="98"/>
      <c r="NF10" s="98"/>
      <c r="NG10" s="98"/>
      <c r="NH10" s="98"/>
      <c r="NI10" s="98"/>
      <c r="NJ10" s="98"/>
      <c r="NK10" s="98"/>
      <c r="NL10" s="98"/>
      <c r="NM10" s="98"/>
      <c r="NN10" s="98"/>
      <c r="NO10" s="98"/>
      <c r="NP10" s="98"/>
      <c r="NQ10" s="98"/>
      <c r="NR10" s="98"/>
      <c r="NS10" s="98"/>
      <c r="NT10" s="98"/>
      <c r="NU10" s="98"/>
      <c r="NV10" s="98"/>
      <c r="NW10" s="98"/>
      <c r="NX10" s="98"/>
      <c r="NY10" s="98"/>
      <c r="NZ10" s="98"/>
      <c r="OA10" s="98"/>
      <c r="OB10" s="98"/>
      <c r="OC10" s="98"/>
      <c r="OD10" s="98"/>
      <c r="OE10" s="98"/>
      <c r="OF10" s="98"/>
      <c r="OG10" s="98"/>
      <c r="OH10" s="98"/>
      <c r="OI10" s="98"/>
      <c r="OJ10" s="98"/>
      <c r="OK10" s="98"/>
      <c r="OL10" s="98"/>
      <c r="OM10" s="98"/>
      <c r="ON10" s="98"/>
      <c r="OO10" s="98"/>
      <c r="OP10" s="98"/>
      <c r="OQ10" s="98"/>
      <c r="OR10" s="98"/>
      <c r="OS10" s="98"/>
      <c r="OT10" s="98"/>
      <c r="OU10" s="98"/>
      <c r="OV10" s="98"/>
      <c r="OW10" s="98"/>
      <c r="OX10" s="98"/>
      <c r="OY10" s="98"/>
      <c r="OZ10" s="98"/>
      <c r="PA10" s="98"/>
      <c r="PB10" s="98"/>
      <c r="PC10" s="98"/>
      <c r="PD10" s="98"/>
      <c r="PE10" s="98"/>
      <c r="PF10" s="98"/>
      <c r="PG10" s="98"/>
      <c r="PH10" s="98"/>
      <c r="PI10" s="98"/>
      <c r="PJ10" s="98"/>
      <c r="PK10" s="98"/>
      <c r="PL10" s="98"/>
      <c r="PM10" s="98"/>
      <c r="PN10" s="98"/>
      <c r="PO10" s="98"/>
      <c r="PP10" s="98"/>
      <c r="PQ10" s="98"/>
      <c r="PR10" s="98"/>
      <c r="PS10" s="98"/>
      <c r="PT10" s="98"/>
      <c r="PU10" s="98"/>
      <c r="PV10" s="98"/>
      <c r="PW10" s="98"/>
      <c r="PX10" s="98"/>
      <c r="PY10" s="98"/>
      <c r="PZ10" s="98"/>
      <c r="QA10" s="98"/>
      <c r="QB10" s="98"/>
      <c r="QC10" s="98"/>
      <c r="QD10" s="98"/>
      <c r="QE10" s="98"/>
      <c r="QF10" s="98"/>
      <c r="QG10" s="98"/>
      <c r="QH10" s="98"/>
      <c r="QI10" s="98"/>
      <c r="QJ10" s="98"/>
      <c r="QK10" s="98"/>
      <c r="QL10" s="98"/>
      <c r="QM10" s="98"/>
      <c r="QN10" s="98"/>
      <c r="QO10" s="98"/>
      <c r="QP10" s="98"/>
      <c r="QQ10" s="98"/>
      <c r="QR10" s="98"/>
      <c r="QS10" s="98"/>
      <c r="QT10" s="98"/>
      <c r="QU10" s="98"/>
      <c r="QV10" s="98"/>
      <c r="QW10" s="98"/>
      <c r="QX10" s="98"/>
      <c r="QY10" s="98"/>
      <c r="QZ10" s="98"/>
      <c r="RA10" s="98"/>
      <c r="RB10" s="98"/>
      <c r="RC10" s="98"/>
      <c r="RD10" s="98"/>
      <c r="RE10" s="98"/>
      <c r="RF10" s="98"/>
      <c r="RG10" s="98"/>
      <c r="RH10" s="98"/>
      <c r="RI10" s="98"/>
      <c r="RJ10" s="98"/>
      <c r="RK10" s="98"/>
      <c r="RL10" s="98"/>
      <c r="RM10" s="98"/>
      <c r="RN10" s="98"/>
      <c r="RO10" s="98"/>
      <c r="RP10" s="98"/>
      <c r="RQ10" s="98"/>
      <c r="RR10" s="98"/>
      <c r="RS10" s="98"/>
      <c r="RT10" s="98"/>
      <c r="RU10" s="98"/>
      <c r="RV10" s="98"/>
      <c r="RW10" s="98"/>
      <c r="RX10" s="98"/>
      <c r="RY10" s="98"/>
      <c r="RZ10" s="98"/>
      <c r="SA10" s="98"/>
      <c r="SB10" s="98"/>
      <c r="SC10" s="98"/>
      <c r="SD10" s="98"/>
      <c r="SE10" s="98"/>
      <c r="SF10" s="98"/>
      <c r="SG10" s="98"/>
      <c r="SH10" s="98"/>
      <c r="SI10" s="98"/>
      <c r="SJ10" s="98"/>
      <c r="SK10" s="98"/>
      <c r="SL10" s="98"/>
      <c r="SM10" s="98"/>
      <c r="SN10" s="98"/>
      <c r="SO10" s="98"/>
      <c r="SP10" s="98"/>
      <c r="SQ10" s="98"/>
      <c r="SR10" s="98"/>
      <c r="SS10" s="98"/>
      <c r="ST10" s="98"/>
      <c r="SU10" s="98"/>
      <c r="SV10" s="98"/>
      <c r="SW10" s="98"/>
      <c r="SX10" s="98"/>
      <c r="SY10" s="98"/>
      <c r="SZ10" s="98"/>
      <c r="TA10" s="98"/>
      <c r="TB10" s="98"/>
      <c r="TC10" s="98"/>
      <c r="TD10" s="98"/>
      <c r="TE10" s="98"/>
      <c r="TF10" s="98"/>
      <c r="TG10" s="98"/>
      <c r="TH10" s="98"/>
      <c r="TI10" s="98"/>
      <c r="TJ10" s="98"/>
      <c r="TK10" s="98"/>
      <c r="TL10" s="98"/>
      <c r="TM10" s="98"/>
      <c r="TN10" s="98"/>
      <c r="TO10" s="98"/>
      <c r="TP10" s="98"/>
      <c r="TQ10" s="98"/>
      <c r="TR10" s="98"/>
      <c r="TS10" s="98"/>
      <c r="TT10" s="98"/>
      <c r="TU10" s="98"/>
      <c r="TV10" s="98"/>
      <c r="TW10" s="98"/>
      <c r="TX10" s="98"/>
      <c r="TY10" s="98"/>
      <c r="TZ10" s="98"/>
      <c r="UA10" s="98"/>
      <c r="UB10" s="98"/>
      <c r="UC10" s="98"/>
      <c r="UD10" s="98"/>
      <c r="UE10" s="98"/>
      <c r="UF10" s="98"/>
      <c r="UG10" s="98"/>
      <c r="UH10" s="98"/>
      <c r="UI10" s="98"/>
      <c r="UJ10" s="98"/>
      <c r="UK10" s="98"/>
      <c r="UL10" s="98"/>
      <c r="UM10" s="98"/>
      <c r="UN10" s="98"/>
      <c r="UO10" s="98"/>
      <c r="UP10" s="98"/>
      <c r="UQ10" s="98"/>
      <c r="UR10" s="98"/>
      <c r="US10" s="98"/>
      <c r="UT10" s="98"/>
      <c r="UU10" s="98"/>
      <c r="UV10" s="98"/>
      <c r="UW10" s="98"/>
      <c r="UX10" s="98"/>
      <c r="UY10" s="98"/>
      <c r="UZ10" s="98"/>
      <c r="VA10" s="98"/>
      <c r="VB10" s="98"/>
      <c r="VC10" s="98"/>
      <c r="VD10" s="98"/>
      <c r="VE10" s="98"/>
      <c r="VF10" s="98"/>
      <c r="VG10" s="98"/>
      <c r="VH10" s="98"/>
      <c r="VI10" s="98"/>
      <c r="VJ10" s="98"/>
      <c r="VK10" s="98"/>
      <c r="VL10" s="98"/>
      <c r="VM10" s="98"/>
      <c r="VN10" s="98"/>
      <c r="VO10" s="98"/>
      <c r="VP10" s="98"/>
      <c r="VQ10" s="98"/>
      <c r="VR10" s="98"/>
      <c r="VS10" s="98"/>
      <c r="VT10" s="98"/>
      <c r="VU10" s="98"/>
      <c r="VV10" s="98"/>
      <c r="VW10" s="98"/>
      <c r="VX10" s="98"/>
      <c r="VY10" s="98"/>
      <c r="VZ10" s="98"/>
      <c r="WA10" s="98"/>
      <c r="WB10" s="98"/>
      <c r="WC10" s="98"/>
      <c r="WD10" s="98"/>
      <c r="WE10" s="98"/>
      <c r="WF10" s="98"/>
      <c r="WG10" s="98"/>
      <c r="WH10" s="98"/>
      <c r="WI10" s="98"/>
      <c r="WJ10" s="98"/>
      <c r="WK10" s="98"/>
      <c r="WL10" s="98"/>
      <c r="WM10" s="98"/>
      <c r="WN10" s="98"/>
      <c r="WO10" s="98"/>
      <c r="WP10" s="98"/>
      <c r="WQ10" s="98"/>
      <c r="WR10" s="98"/>
      <c r="WS10" s="98"/>
      <c r="WT10" s="98"/>
      <c r="WU10" s="98"/>
      <c r="WV10" s="98"/>
      <c r="WW10" s="98"/>
      <c r="WX10" s="98"/>
      <c r="WY10" s="98"/>
      <c r="WZ10" s="98"/>
      <c r="XA10" s="98"/>
      <c r="XB10" s="98"/>
      <c r="XC10" s="98"/>
      <c r="XD10" s="98"/>
      <c r="XE10" s="98"/>
      <c r="XF10" s="98"/>
      <c r="XG10" s="98"/>
      <c r="XH10" s="98"/>
      <c r="XI10" s="98"/>
      <c r="XJ10" s="98"/>
      <c r="XK10" s="98"/>
      <c r="XL10" s="98"/>
      <c r="XM10" s="98"/>
      <c r="XN10" s="98"/>
      <c r="XO10" s="98"/>
      <c r="XP10" s="98"/>
      <c r="XQ10" s="98"/>
      <c r="XR10" s="98"/>
      <c r="XS10" s="98"/>
      <c r="XT10" s="98"/>
      <c r="XU10" s="98"/>
      <c r="XV10" s="98"/>
      <c r="XW10" s="98"/>
      <c r="XX10" s="98"/>
      <c r="XY10" s="98"/>
      <c r="XZ10" s="98"/>
      <c r="YA10" s="98"/>
      <c r="YB10" s="98"/>
      <c r="YC10" s="98"/>
      <c r="YD10" s="98"/>
      <c r="YE10" s="98"/>
      <c r="YF10" s="98"/>
      <c r="YG10" s="98"/>
      <c r="YH10" s="98"/>
      <c r="YI10" s="98"/>
      <c r="YJ10" s="98"/>
      <c r="YK10" s="98"/>
      <c r="YL10" s="98"/>
      <c r="YM10" s="98"/>
      <c r="YN10" s="98"/>
      <c r="YO10" s="98"/>
      <c r="YP10" s="98"/>
      <c r="YQ10" s="98"/>
      <c r="YR10" s="98"/>
      <c r="YS10" s="98"/>
      <c r="YT10" s="98"/>
      <c r="YU10" s="98"/>
      <c r="YV10" s="98"/>
      <c r="YW10" s="98"/>
      <c r="YX10" s="98"/>
      <c r="YY10" s="98"/>
      <c r="YZ10" s="98"/>
      <c r="ZA10" s="98"/>
      <c r="ZB10" s="98"/>
      <c r="ZC10" s="98"/>
      <c r="ZD10" s="98"/>
      <c r="ZE10" s="98"/>
      <c r="ZF10" s="98"/>
      <c r="ZG10" s="98"/>
      <c r="ZH10" s="98"/>
      <c r="ZI10" s="98"/>
      <c r="ZJ10" s="98"/>
      <c r="ZK10" s="98"/>
      <c r="ZL10" s="98"/>
      <c r="ZM10" s="98"/>
      <c r="ZN10" s="98"/>
      <c r="ZO10" s="98"/>
      <c r="ZP10" s="98"/>
      <c r="ZQ10" s="98"/>
      <c r="ZR10" s="98"/>
      <c r="ZS10" s="98"/>
      <c r="ZT10" s="98"/>
      <c r="ZU10" s="98"/>
      <c r="ZV10" s="98"/>
      <c r="ZW10" s="98"/>
      <c r="ZX10" s="98"/>
      <c r="ZY10" s="98"/>
      <c r="ZZ10" s="98"/>
      <c r="AAA10" s="98"/>
      <c r="AAB10" s="98"/>
      <c r="AAC10" s="98"/>
      <c r="AAD10" s="98"/>
      <c r="AAE10" s="98"/>
      <c r="AAF10" s="98"/>
      <c r="AAG10" s="98"/>
      <c r="AAH10" s="98"/>
      <c r="AAI10" s="98"/>
      <c r="AAJ10" s="98"/>
      <c r="AAK10" s="98"/>
      <c r="AAL10" s="98"/>
      <c r="AAM10" s="98"/>
      <c r="AAN10" s="98"/>
      <c r="AAO10" s="98"/>
      <c r="AAP10" s="98"/>
      <c r="AAQ10" s="98"/>
      <c r="AAR10" s="98"/>
      <c r="AAS10" s="98"/>
      <c r="AAT10" s="98"/>
      <c r="AAU10" s="98"/>
      <c r="AAV10" s="98"/>
      <c r="AAW10" s="98"/>
      <c r="AAX10" s="98"/>
      <c r="AAY10" s="98"/>
      <c r="AAZ10" s="98"/>
      <c r="ABA10" s="98"/>
      <c r="ABB10" s="98"/>
      <c r="ABC10" s="98"/>
      <c r="ABD10" s="98"/>
      <c r="ABE10" s="98"/>
      <c r="ABF10" s="98"/>
      <c r="ABG10" s="98"/>
      <c r="ABH10" s="98"/>
      <c r="ABI10" s="98"/>
      <c r="ABJ10" s="98"/>
      <c r="ABK10" s="98"/>
      <c r="ABL10" s="98"/>
      <c r="ABM10" s="98"/>
      <c r="ABN10" s="98"/>
      <c r="ABO10" s="98"/>
      <c r="ABP10" s="98"/>
      <c r="ABQ10" s="98"/>
      <c r="ABR10" s="98"/>
      <c r="ABS10" s="98"/>
      <c r="ABT10" s="98"/>
      <c r="ABU10" s="98"/>
      <c r="ABV10" s="98"/>
      <c r="ABW10" s="98"/>
      <c r="ABX10" s="98"/>
      <c r="ABY10" s="98"/>
      <c r="ABZ10" s="98"/>
      <c r="ACA10" s="98"/>
      <c r="ACB10" s="98"/>
      <c r="ACC10" s="98"/>
      <c r="ACD10" s="98"/>
      <c r="ACE10" s="98"/>
      <c r="ACF10" s="98"/>
      <c r="ACG10" s="98"/>
      <c r="ACH10" s="98"/>
      <c r="ACI10" s="98"/>
      <c r="ACJ10" s="98"/>
      <c r="ACK10" s="98"/>
      <c r="ACL10" s="98"/>
      <c r="ACM10" s="98"/>
      <c r="ACN10" s="98"/>
      <c r="ACO10" s="98"/>
      <c r="ACP10" s="98"/>
      <c r="ACQ10" s="98"/>
      <c r="ACR10" s="98"/>
      <c r="ACS10" s="98"/>
      <c r="ACT10" s="98"/>
      <c r="ACU10" s="98"/>
      <c r="ACV10" s="98"/>
      <c r="ACW10" s="98"/>
      <c r="ACX10" s="98"/>
      <c r="ACY10" s="98"/>
      <c r="ACZ10" s="98"/>
      <c r="ADA10" s="98"/>
      <c r="ADB10" s="98"/>
      <c r="ADC10" s="98"/>
      <c r="ADD10" s="98"/>
      <c r="ADE10" s="98"/>
      <c r="ADF10" s="98"/>
      <c r="ADG10" s="98"/>
      <c r="ADH10" s="98"/>
      <c r="ADI10" s="98"/>
      <c r="ADJ10" s="98"/>
      <c r="ADK10" s="98"/>
      <c r="ADL10" s="98"/>
      <c r="ADM10" s="98"/>
      <c r="ADN10" s="98"/>
      <c r="ADO10" s="98"/>
      <c r="ADP10" s="98"/>
      <c r="ADQ10" s="98"/>
      <c r="ADR10" s="98"/>
      <c r="ADS10" s="98"/>
      <c r="ADT10" s="98"/>
      <c r="ADU10" s="98"/>
      <c r="ADV10" s="98"/>
      <c r="ADW10" s="98"/>
      <c r="ADX10" s="98"/>
      <c r="ADY10" s="98"/>
      <c r="ADZ10" s="98"/>
      <c r="AEA10" s="98"/>
      <c r="AEB10" s="98"/>
      <c r="AEC10" s="98"/>
      <c r="AED10" s="98"/>
      <c r="AEE10" s="98"/>
      <c r="AEF10" s="98"/>
      <c r="AEG10" s="98"/>
      <c r="AEH10" s="98"/>
      <c r="AEI10" s="98"/>
      <c r="AEJ10" s="98"/>
      <c r="AEK10" s="98"/>
      <c r="AEL10" s="98"/>
      <c r="AEM10" s="98"/>
      <c r="AEN10" s="98"/>
      <c r="AEO10" s="98"/>
      <c r="AEP10" s="98"/>
      <c r="AEQ10" s="98"/>
      <c r="AER10" s="98"/>
      <c r="AES10" s="98"/>
      <c r="AET10" s="98"/>
      <c r="AEU10" s="98"/>
      <c r="AEV10" s="98"/>
      <c r="AEW10" s="98"/>
      <c r="AEX10" s="98"/>
      <c r="AEY10" s="98"/>
      <c r="AEZ10" s="98"/>
      <c r="AFA10" s="98"/>
      <c r="AFB10" s="98"/>
      <c r="AFC10" s="98"/>
      <c r="AFD10" s="98"/>
      <c r="AFE10" s="98"/>
      <c r="AFF10" s="98"/>
      <c r="AFG10" s="98"/>
      <c r="AFH10" s="98"/>
      <c r="AFI10" s="98"/>
      <c r="AFJ10" s="98"/>
      <c r="AFK10" s="98"/>
      <c r="AFL10" s="98"/>
      <c r="AFM10" s="98"/>
      <c r="AFN10" s="98"/>
      <c r="AFO10" s="98"/>
      <c r="AFP10" s="98"/>
      <c r="AFQ10" s="98"/>
      <c r="AFR10" s="98"/>
      <c r="AFS10" s="98"/>
      <c r="AFT10" s="98"/>
      <c r="AFU10" s="98"/>
      <c r="AFV10" s="98"/>
      <c r="AFW10" s="98"/>
      <c r="AFX10" s="98"/>
      <c r="AFY10" s="98"/>
      <c r="AFZ10" s="98"/>
      <c r="AGA10" s="98"/>
      <c r="AGB10" s="98"/>
      <c r="AGC10" s="98"/>
      <c r="AGD10" s="98"/>
      <c r="AGE10" s="98"/>
      <c r="AGF10" s="98"/>
      <c r="AGG10" s="98"/>
      <c r="AGH10" s="98"/>
      <c r="AGI10" s="98"/>
      <c r="AGJ10" s="98"/>
      <c r="AGK10" s="98"/>
      <c r="AGL10" s="98"/>
      <c r="AGM10" s="98"/>
      <c r="AGN10" s="98"/>
      <c r="AGO10" s="98"/>
      <c r="AGP10" s="98"/>
      <c r="AGQ10" s="98"/>
      <c r="AGR10" s="98"/>
      <c r="AGS10" s="98"/>
      <c r="AGT10" s="98"/>
      <c r="AGU10" s="98"/>
      <c r="AGV10" s="98"/>
      <c r="AGW10" s="98"/>
      <c r="AGX10" s="98"/>
      <c r="AGY10" s="98"/>
      <c r="AGZ10" s="98"/>
      <c r="AHA10" s="98"/>
      <c r="AHB10" s="98"/>
      <c r="AHC10" s="98"/>
      <c r="AHD10" s="98"/>
      <c r="AHE10" s="98"/>
      <c r="AHF10" s="98"/>
      <c r="AHG10" s="98"/>
      <c r="AHH10" s="98"/>
      <c r="AHI10" s="98"/>
      <c r="AHJ10" s="98"/>
      <c r="AHK10" s="98"/>
      <c r="AHL10" s="98"/>
      <c r="AHM10" s="98"/>
      <c r="AHN10" s="98"/>
      <c r="AHO10" s="98"/>
      <c r="AHP10" s="98"/>
      <c r="AHQ10" s="98"/>
      <c r="AHR10" s="98"/>
      <c r="AHS10" s="98"/>
      <c r="AHT10" s="98"/>
      <c r="AHU10" s="98"/>
      <c r="AHV10" s="98"/>
      <c r="AHW10" s="98"/>
      <c r="AHX10" s="98"/>
      <c r="AHY10" s="98"/>
      <c r="AHZ10" s="98"/>
      <c r="AIA10" s="98"/>
      <c r="AIB10" s="98"/>
      <c r="AIC10" s="98"/>
      <c r="AID10" s="98"/>
      <c r="AIE10" s="98"/>
      <c r="AIF10" s="98"/>
      <c r="AIG10" s="98"/>
      <c r="AIH10" s="98"/>
      <c r="AII10" s="98"/>
      <c r="AIJ10" s="98"/>
      <c r="AIK10" s="98"/>
      <c r="AIL10" s="98"/>
      <c r="AIM10" s="98"/>
      <c r="AIN10" s="98"/>
      <c r="AIO10" s="98"/>
      <c r="AIP10" s="98"/>
      <c r="AIQ10" s="98"/>
      <c r="AIR10" s="98"/>
      <c r="AIS10" s="98"/>
      <c r="AIT10" s="98"/>
      <c r="AIU10" s="98"/>
      <c r="AIV10" s="98"/>
      <c r="AIW10" s="98"/>
      <c r="AIX10" s="98"/>
      <c r="AIY10" s="98"/>
      <c r="AIZ10" s="98"/>
      <c r="AJA10" s="98"/>
      <c r="AJB10" s="98"/>
      <c r="AJC10" s="98"/>
      <c r="AJD10" s="98"/>
      <c r="AJE10" s="98"/>
      <c r="AJF10" s="98"/>
      <c r="AJG10" s="98"/>
      <c r="AJH10" s="98"/>
      <c r="AJI10" s="98"/>
      <c r="AJJ10" s="98"/>
      <c r="AJK10" s="98"/>
      <c r="AJL10" s="98"/>
      <c r="AJM10" s="98"/>
      <c r="AJN10" s="98"/>
      <c r="AJO10" s="98"/>
      <c r="AJP10" s="98"/>
      <c r="AJQ10" s="98"/>
      <c r="AJR10" s="98"/>
      <c r="AJS10" s="98"/>
      <c r="AJT10" s="98"/>
      <c r="AJU10" s="98"/>
      <c r="AJV10" s="98"/>
      <c r="AJW10" s="98"/>
      <c r="AJX10" s="98"/>
      <c r="AJY10" s="98"/>
      <c r="AJZ10" s="98"/>
      <c r="AKA10" s="98"/>
      <c r="AKB10" s="98"/>
      <c r="AKC10" s="98"/>
      <c r="AKD10" s="98"/>
      <c r="AKE10" s="98"/>
      <c r="AKF10" s="98"/>
      <c r="AKG10" s="98"/>
      <c r="AKH10" s="98"/>
      <c r="AKI10" s="98"/>
      <c r="AKJ10" s="98"/>
      <c r="AKK10" s="98"/>
      <c r="AKL10" s="98"/>
      <c r="AKM10" s="98"/>
      <c r="AKN10" s="98"/>
      <c r="AKO10" s="98"/>
      <c r="AKP10" s="98"/>
      <c r="AKQ10" s="98"/>
      <c r="AKR10" s="98"/>
      <c r="AKS10" s="98"/>
      <c r="AKT10" s="98"/>
      <c r="AKU10" s="98"/>
      <c r="AKV10" s="98"/>
      <c r="AKW10" s="98"/>
      <c r="AKX10" s="98"/>
    </row>
    <row r="11" spans="1:986" s="88" customFormat="1" ht="31.5" customHeight="1" x14ac:dyDescent="0.2">
      <c r="A11" s="249"/>
      <c r="B11" s="241" t="s">
        <v>109</v>
      </c>
      <c r="C11" s="166" t="str">
        <f>_xlfn.CONCAT(Leverancespecifikation[[#This Row],[ID]],Leverancespecifikation[[#This Row],[BYGNINGSDEL]])</f>
        <v>007Spunsvægge</v>
      </c>
      <c r="D11" s="167"/>
      <c r="E11" s="167">
        <v>103</v>
      </c>
      <c r="F11" s="167"/>
      <c r="G11" s="167"/>
      <c r="H11" s="167"/>
      <c r="I11" s="167"/>
      <c r="J11" s="167">
        <v>4</v>
      </c>
      <c r="K11" s="331" t="s">
        <v>110</v>
      </c>
      <c r="L11" s="169" t="s">
        <v>111</v>
      </c>
      <c r="M11" s="86" t="str">
        <f>IFERROR(VLOOKUP(Leverancespecifikation[[#This Row],[ID-Bygningsdel]],'Data ændringslog'!A:G,7,FALSE),"P")</f>
        <v/>
      </c>
      <c r="N11" s="320" t="s">
        <v>99</v>
      </c>
      <c r="O11" s="117" t="str">
        <f>VLOOKUP(Leverancespecifikation[[#This Row],[ID-Bygningsdel]],'Data aktør'!A:H,2,FALSE)</f>
        <v/>
      </c>
      <c r="P11" s="87" t="str">
        <f>VLOOKUP(Leverancespecifikation[[#This Row],[ID-Bygningsdel]],'Data aktør'!A:H,3,FALSE)</f>
        <v>X</v>
      </c>
      <c r="Q11" s="87" t="str">
        <f>VLOOKUP(Leverancespecifikation[[#This Row],[ID-Bygningsdel]],'Data aktør'!A:H,4,FALSE)</f>
        <v/>
      </c>
      <c r="R11" s="87" t="str">
        <f>VLOOKUP(Leverancespecifikation[[#This Row],[ID-Bygningsdel]],'Data aktør'!A:H,5,FALSE)</f>
        <v/>
      </c>
      <c r="S11" s="87" t="str">
        <f>VLOOKUP(Leverancespecifikation[[#This Row],[ID-Bygningsdel]],'Data aktør'!A:H,6,FALSE)</f>
        <v/>
      </c>
      <c r="T11" s="87" t="str">
        <f>VLOOKUP(Leverancespecifikation[[#This Row],[ID-Bygningsdel]],'Data aktør'!A:H,7,FALSE)</f>
        <v/>
      </c>
      <c r="U11" s="118" t="str">
        <f>VLOOKUP(Leverancespecifikation[[#This Row],[ID-Bygningsdel]],'Data aktør'!A:H,8,FALSE)</f>
        <v/>
      </c>
      <c r="V11" s="110"/>
      <c r="W11" s="85"/>
      <c r="X11" s="85"/>
      <c r="Y11" s="85"/>
      <c r="Z11" s="85"/>
      <c r="AA11" s="85"/>
      <c r="AB11" s="167"/>
      <c r="AC11" s="167"/>
      <c r="AD11" s="167"/>
      <c r="AE11" s="167"/>
      <c r="AF11" s="167"/>
      <c r="AG11" s="167"/>
      <c r="AH11" s="167"/>
      <c r="AI11" s="167"/>
      <c r="AJ11" s="167" t="s">
        <v>34</v>
      </c>
      <c r="AK11" s="167">
        <v>300</v>
      </c>
      <c r="AL11" s="167"/>
      <c r="AM11" s="167"/>
      <c r="AN11" s="167"/>
      <c r="AO11" s="167"/>
      <c r="AP11" s="167"/>
      <c r="AQ11" s="167"/>
      <c r="AR11" s="167"/>
      <c r="AS11" s="167"/>
      <c r="AT11" s="167" t="s">
        <v>34</v>
      </c>
      <c r="AU11" s="167">
        <v>325</v>
      </c>
      <c r="AV11" s="167"/>
      <c r="AW11" s="167"/>
      <c r="AX11" s="167"/>
      <c r="AY11" s="167"/>
      <c r="AZ11" s="167"/>
      <c r="BA11" s="167"/>
      <c r="BB11" s="167" t="s">
        <v>34</v>
      </c>
      <c r="BC11" s="167">
        <v>325</v>
      </c>
      <c r="BD11" s="167"/>
      <c r="BE11" s="167"/>
      <c r="BF11" s="167"/>
      <c r="BG11" s="167"/>
      <c r="BH11" s="167"/>
      <c r="BI11" s="167"/>
      <c r="BJ11" s="167"/>
      <c r="BK11" s="167"/>
      <c r="BL11" s="286" t="s">
        <v>112</v>
      </c>
      <c r="BM11" s="167"/>
      <c r="BN11" s="167"/>
      <c r="BO11" s="167"/>
      <c r="BP11" s="167"/>
      <c r="BQ11" s="167"/>
      <c r="BR11" s="167"/>
      <c r="BS11" s="167"/>
      <c r="BT11" s="167"/>
      <c r="BU11" s="167"/>
      <c r="BV11" s="167"/>
      <c r="BW11" s="167"/>
      <c r="BX11" s="167"/>
      <c r="BY11" s="167"/>
      <c r="BZ11" s="167"/>
      <c r="CA11" s="207"/>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c r="IP11" s="134"/>
      <c r="IQ11" s="134"/>
      <c r="IR11" s="134"/>
      <c r="IS11" s="134"/>
      <c r="IT11" s="134"/>
      <c r="IU11" s="134"/>
      <c r="IV11" s="134"/>
      <c r="IW11" s="134"/>
      <c r="IX11" s="134"/>
      <c r="IY11" s="134"/>
      <c r="IZ11" s="134"/>
      <c r="JA11" s="134"/>
      <c r="JB11" s="134"/>
      <c r="JC11" s="134"/>
      <c r="JD11" s="134"/>
      <c r="JE11" s="134"/>
      <c r="JF11" s="134"/>
      <c r="JG11" s="134"/>
      <c r="JH11" s="134"/>
      <c r="JI11" s="134"/>
      <c r="JJ11" s="134"/>
      <c r="JK11" s="134"/>
      <c r="JL11" s="134"/>
      <c r="JM11" s="134"/>
      <c r="JN11" s="134"/>
      <c r="JO11" s="134"/>
      <c r="JP11" s="134"/>
      <c r="JQ11" s="134"/>
      <c r="JR11" s="134"/>
      <c r="JS11" s="134"/>
      <c r="JT11" s="134"/>
      <c r="JU11" s="134"/>
      <c r="JV11" s="134"/>
      <c r="JW11" s="134"/>
      <c r="JX11" s="134"/>
      <c r="JY11" s="134"/>
      <c r="JZ11" s="134"/>
      <c r="KA11" s="134"/>
      <c r="KB11" s="134"/>
      <c r="KC11" s="134"/>
      <c r="KD11" s="134"/>
      <c r="KE11" s="134"/>
      <c r="KF11" s="134"/>
      <c r="KG11" s="134"/>
      <c r="KH11" s="134"/>
      <c r="KI11" s="134"/>
      <c r="KJ11" s="134"/>
      <c r="KK11" s="134"/>
      <c r="KL11" s="134"/>
      <c r="KM11" s="134"/>
      <c r="KN11" s="134"/>
      <c r="KO11" s="134"/>
      <c r="KP11" s="134"/>
      <c r="KQ11" s="134"/>
      <c r="KR11" s="134"/>
      <c r="KS11" s="134"/>
      <c r="KT11" s="134"/>
      <c r="KU11" s="134"/>
      <c r="KV11" s="134"/>
      <c r="KW11" s="134"/>
      <c r="KX11" s="134"/>
      <c r="KY11" s="134"/>
      <c r="KZ11" s="134"/>
      <c r="LA11" s="134"/>
      <c r="LB11" s="134"/>
      <c r="LC11" s="134"/>
      <c r="LD11" s="134"/>
      <c r="LE11" s="134"/>
      <c r="LF11" s="134"/>
      <c r="LG11" s="134"/>
      <c r="LH11" s="134"/>
      <c r="LI11" s="134"/>
      <c r="LJ11" s="134"/>
      <c r="LK11" s="134"/>
      <c r="LL11" s="134"/>
      <c r="LM11" s="134"/>
      <c r="LN11" s="134"/>
      <c r="LO11" s="134"/>
      <c r="LP11" s="134"/>
      <c r="LQ11" s="134"/>
      <c r="LR11" s="134"/>
      <c r="LS11" s="134"/>
      <c r="LT11" s="134"/>
      <c r="LU11" s="134"/>
      <c r="LV11" s="134"/>
      <c r="LW11" s="134"/>
      <c r="LX11" s="134"/>
      <c r="LY11" s="134"/>
      <c r="LZ11" s="134"/>
      <c r="MA11" s="134"/>
      <c r="MB11" s="134"/>
      <c r="MC11" s="134"/>
      <c r="MD11" s="134"/>
      <c r="ME11" s="134"/>
      <c r="MF11" s="134"/>
      <c r="MG11" s="134"/>
      <c r="MH11" s="134"/>
      <c r="MI11" s="134"/>
      <c r="MJ11" s="134"/>
      <c r="MK11" s="134"/>
      <c r="ML11" s="134"/>
      <c r="MM11" s="134"/>
      <c r="MN11" s="134"/>
      <c r="MO11" s="134"/>
      <c r="MP11" s="134"/>
      <c r="MQ11" s="134"/>
      <c r="MR11" s="134"/>
      <c r="MS11" s="134"/>
      <c r="MT11" s="134"/>
      <c r="MU11" s="134"/>
      <c r="MV11" s="134"/>
      <c r="MW11" s="134"/>
      <c r="MX11" s="134"/>
      <c r="MY11" s="134"/>
      <c r="MZ11" s="134"/>
      <c r="NA11" s="134"/>
      <c r="NB11" s="134"/>
      <c r="NC11" s="134"/>
      <c r="ND11" s="134"/>
      <c r="NE11" s="134"/>
      <c r="NF11" s="134"/>
      <c r="NG11" s="134"/>
      <c r="NH11" s="134"/>
      <c r="NI11" s="134"/>
      <c r="NJ11" s="134"/>
      <c r="NK11" s="134"/>
      <c r="NL11" s="134"/>
      <c r="NM11" s="134"/>
      <c r="NN11" s="134"/>
      <c r="NO11" s="134"/>
      <c r="NP11" s="134"/>
      <c r="NQ11" s="134"/>
      <c r="NR11" s="134"/>
      <c r="NS11" s="134"/>
      <c r="NT11" s="134"/>
      <c r="NU11" s="134"/>
      <c r="NV11" s="134"/>
      <c r="NW11" s="134"/>
      <c r="NX11" s="134"/>
      <c r="NY11" s="134"/>
      <c r="NZ11" s="134"/>
      <c r="OA11" s="134"/>
      <c r="OB11" s="134"/>
      <c r="OC11" s="134"/>
      <c r="OD11" s="134"/>
      <c r="OE11" s="134"/>
      <c r="OF11" s="134"/>
      <c r="OG11" s="134"/>
      <c r="OH11" s="134"/>
      <c r="OI11" s="134"/>
      <c r="OJ11" s="134"/>
      <c r="OK11" s="134"/>
      <c r="OL11" s="134"/>
      <c r="OM11" s="134"/>
      <c r="ON11" s="134"/>
      <c r="OO11" s="134"/>
      <c r="OP11" s="134"/>
      <c r="OQ11" s="134"/>
      <c r="OR11" s="134"/>
      <c r="OS11" s="134"/>
      <c r="OT11" s="134"/>
      <c r="OU11" s="134"/>
      <c r="OV11" s="134"/>
      <c r="OW11" s="134"/>
      <c r="OX11" s="134"/>
      <c r="OY11" s="134"/>
      <c r="OZ11" s="134"/>
      <c r="PA11" s="134"/>
      <c r="PB11" s="134"/>
      <c r="PC11" s="134"/>
      <c r="PD11" s="134"/>
      <c r="PE11" s="134"/>
      <c r="PF11" s="134"/>
      <c r="PG11" s="134"/>
      <c r="PH11" s="134"/>
      <c r="PI11" s="134"/>
      <c r="PJ11" s="134"/>
      <c r="PK11" s="134"/>
      <c r="PL11" s="134"/>
      <c r="PM11" s="134"/>
      <c r="PN11" s="134"/>
      <c r="PO11" s="134"/>
      <c r="PP11" s="134"/>
      <c r="PQ11" s="134"/>
      <c r="PR11" s="134"/>
      <c r="PS11" s="134"/>
      <c r="PT11" s="134"/>
      <c r="PU11" s="134"/>
      <c r="PV11" s="134"/>
      <c r="PW11" s="134"/>
      <c r="PX11" s="134"/>
      <c r="PY11" s="134"/>
      <c r="PZ11" s="134"/>
      <c r="QA11" s="134"/>
      <c r="QB11" s="134"/>
      <c r="QC11" s="134"/>
      <c r="QD11" s="134"/>
      <c r="QE11" s="134"/>
      <c r="QF11" s="134"/>
      <c r="QG11" s="134"/>
      <c r="QH11" s="134"/>
      <c r="QI11" s="134"/>
      <c r="QJ11" s="134"/>
      <c r="QK11" s="134"/>
      <c r="QL11" s="134"/>
      <c r="QM11" s="134"/>
      <c r="QN11" s="134"/>
      <c r="QO11" s="134"/>
      <c r="QP11" s="134"/>
      <c r="QQ11" s="134"/>
      <c r="QR11" s="134"/>
      <c r="QS11" s="134"/>
      <c r="QT11" s="134"/>
      <c r="QU11" s="134"/>
      <c r="QV11" s="134"/>
      <c r="QW11" s="134"/>
      <c r="QX11" s="134"/>
      <c r="QY11" s="134"/>
      <c r="QZ11" s="134"/>
      <c r="RA11" s="134"/>
      <c r="RB11" s="134"/>
      <c r="RC11" s="134"/>
      <c r="RD11" s="134"/>
      <c r="RE11" s="134"/>
      <c r="RF11" s="134"/>
      <c r="RG11" s="134"/>
      <c r="RH11" s="134"/>
      <c r="RI11" s="134"/>
      <c r="RJ11" s="134"/>
      <c r="RK11" s="134"/>
      <c r="RL11" s="134"/>
      <c r="RM11" s="134"/>
      <c r="RN11" s="134"/>
      <c r="RO11" s="134"/>
      <c r="RP11" s="134"/>
      <c r="RQ11" s="134"/>
      <c r="RR11" s="134"/>
      <c r="RS11" s="134"/>
      <c r="RT11" s="134"/>
      <c r="RU11" s="134"/>
      <c r="RV11" s="134"/>
      <c r="RW11" s="134"/>
      <c r="RX11" s="134"/>
      <c r="RY11" s="134"/>
      <c r="RZ11" s="134"/>
      <c r="SA11" s="134"/>
      <c r="SB11" s="134"/>
      <c r="SC11" s="134"/>
      <c r="SD11" s="134"/>
      <c r="SE11" s="134"/>
      <c r="SF11" s="134"/>
      <c r="SG11" s="134"/>
      <c r="SH11" s="134"/>
      <c r="SI11" s="134"/>
      <c r="SJ11" s="134"/>
      <c r="SK11" s="134"/>
      <c r="SL11" s="134"/>
      <c r="SM11" s="134"/>
      <c r="SN11" s="134"/>
      <c r="SO11" s="134"/>
      <c r="SP11" s="134"/>
      <c r="SQ11" s="134"/>
      <c r="SR11" s="134"/>
      <c r="SS11" s="134"/>
      <c r="ST11" s="134"/>
      <c r="SU11" s="134"/>
      <c r="SV11" s="134"/>
      <c r="SW11" s="134"/>
      <c r="SX11" s="134"/>
      <c r="SY11" s="134"/>
      <c r="SZ11" s="134"/>
      <c r="TA11" s="134"/>
      <c r="TB11" s="134"/>
      <c r="TC11" s="134"/>
      <c r="TD11" s="134"/>
      <c r="TE11" s="134"/>
      <c r="TF11" s="134"/>
      <c r="TG11" s="134"/>
      <c r="TH11" s="134"/>
      <c r="TI11" s="134"/>
      <c r="TJ11" s="134"/>
      <c r="TK11" s="134"/>
      <c r="TL11" s="134"/>
      <c r="TM11" s="134"/>
      <c r="TN11" s="134"/>
      <c r="TO11" s="134"/>
      <c r="TP11" s="134"/>
      <c r="TQ11" s="134"/>
      <c r="TR11" s="134"/>
      <c r="TS11" s="134"/>
      <c r="TT11" s="134"/>
      <c r="TU11" s="134"/>
      <c r="TV11" s="134"/>
      <c r="TW11" s="134"/>
      <c r="TX11" s="134"/>
      <c r="TY11" s="134"/>
      <c r="TZ11" s="134"/>
      <c r="UA11" s="134"/>
      <c r="UB11" s="134"/>
      <c r="UC11" s="134"/>
      <c r="UD11" s="134"/>
      <c r="UE11" s="134"/>
      <c r="UF11" s="134"/>
      <c r="UG11" s="134"/>
      <c r="UH11" s="134"/>
      <c r="UI11" s="134"/>
      <c r="UJ11" s="134"/>
      <c r="UK11" s="134"/>
      <c r="UL11" s="134"/>
      <c r="UM11" s="134"/>
      <c r="UN11" s="134"/>
      <c r="UO11" s="134"/>
      <c r="UP11" s="134"/>
      <c r="UQ11" s="134"/>
      <c r="UR11" s="134"/>
      <c r="US11" s="134"/>
      <c r="UT11" s="134"/>
      <c r="UU11" s="134"/>
      <c r="UV11" s="134"/>
      <c r="UW11" s="134"/>
      <c r="UX11" s="134"/>
      <c r="UY11" s="134"/>
      <c r="UZ11" s="134"/>
      <c r="VA11" s="134"/>
      <c r="VB11" s="134"/>
      <c r="VC11" s="134"/>
      <c r="VD11" s="134"/>
      <c r="VE11" s="134"/>
      <c r="VF11" s="134"/>
      <c r="VG11" s="134"/>
      <c r="VH11" s="134"/>
      <c r="VI11" s="134"/>
      <c r="VJ11" s="134"/>
      <c r="VK11" s="134"/>
      <c r="VL11" s="134"/>
      <c r="VM11" s="134"/>
      <c r="VN11" s="134"/>
      <c r="VO11" s="134"/>
      <c r="VP11" s="134"/>
      <c r="VQ11" s="134"/>
      <c r="VR11" s="134"/>
      <c r="VS11" s="134"/>
      <c r="VT11" s="134"/>
      <c r="VU11" s="134"/>
      <c r="VV11" s="134"/>
      <c r="VW11" s="134"/>
      <c r="VX11" s="134"/>
      <c r="VY11" s="134"/>
      <c r="VZ11" s="134"/>
      <c r="WA11" s="134"/>
      <c r="WB11" s="134"/>
      <c r="WC11" s="134"/>
      <c r="WD11" s="134"/>
      <c r="WE11" s="134"/>
      <c r="WF11" s="134"/>
      <c r="WG11" s="134"/>
      <c r="WH11" s="134"/>
      <c r="WI11" s="134"/>
      <c r="WJ11" s="134"/>
      <c r="WK11" s="134"/>
      <c r="WL11" s="134"/>
      <c r="WM11" s="134"/>
      <c r="WN11" s="134"/>
      <c r="WO11" s="134"/>
      <c r="WP11" s="134"/>
      <c r="WQ11" s="134"/>
      <c r="WR11" s="134"/>
      <c r="WS11" s="134"/>
      <c r="WT11" s="134"/>
      <c r="WU11" s="134"/>
      <c r="WV11" s="134"/>
      <c r="WW11" s="134"/>
      <c r="WX11" s="134"/>
      <c r="WY11" s="134"/>
      <c r="WZ11" s="134"/>
      <c r="XA11" s="134"/>
      <c r="XB11" s="134"/>
      <c r="XC11" s="134"/>
      <c r="XD11" s="134"/>
      <c r="XE11" s="134"/>
      <c r="XF11" s="134"/>
      <c r="XG11" s="134"/>
      <c r="XH11" s="134"/>
      <c r="XI11" s="134"/>
      <c r="XJ11" s="134"/>
      <c r="XK11" s="134"/>
      <c r="XL11" s="134"/>
      <c r="XM11" s="134"/>
      <c r="XN11" s="134"/>
      <c r="XO11" s="134"/>
      <c r="XP11" s="134"/>
      <c r="XQ11" s="134"/>
      <c r="XR11" s="134"/>
      <c r="XS11" s="134"/>
      <c r="XT11" s="134"/>
      <c r="XU11" s="134"/>
      <c r="XV11" s="134"/>
      <c r="XW11" s="134"/>
      <c r="XX11" s="134"/>
      <c r="XY11" s="134"/>
      <c r="XZ11" s="134"/>
      <c r="YA11" s="134"/>
      <c r="YB11" s="134"/>
      <c r="YC11" s="134"/>
      <c r="YD11" s="134"/>
      <c r="YE11" s="134"/>
      <c r="YF11" s="134"/>
      <c r="YG11" s="134"/>
      <c r="YH11" s="134"/>
      <c r="YI11" s="134"/>
      <c r="YJ11" s="134"/>
      <c r="YK11" s="134"/>
      <c r="YL11" s="134"/>
      <c r="YM11" s="134"/>
      <c r="YN11" s="134"/>
      <c r="YO11" s="134"/>
      <c r="YP11" s="134"/>
      <c r="YQ11" s="134"/>
      <c r="YR11" s="134"/>
      <c r="YS11" s="134"/>
      <c r="YT11" s="134"/>
      <c r="YU11" s="134"/>
      <c r="YV11" s="134"/>
      <c r="YW11" s="134"/>
      <c r="YX11" s="134"/>
      <c r="YY11" s="134"/>
      <c r="YZ11" s="134"/>
      <c r="ZA11" s="134"/>
      <c r="ZB11" s="134"/>
      <c r="ZC11" s="134"/>
      <c r="ZD11" s="134"/>
      <c r="ZE11" s="134"/>
      <c r="ZF11" s="134"/>
      <c r="ZG11" s="134"/>
      <c r="ZH11" s="134"/>
      <c r="ZI11" s="134"/>
      <c r="ZJ11" s="134"/>
      <c r="ZK11" s="134"/>
      <c r="ZL11" s="134"/>
      <c r="ZM11" s="134"/>
      <c r="ZN11" s="134"/>
      <c r="ZO11" s="134"/>
      <c r="ZP11" s="134"/>
      <c r="ZQ11" s="134"/>
      <c r="ZR11" s="134"/>
      <c r="ZS11" s="134"/>
      <c r="ZT11" s="134"/>
      <c r="ZU11" s="134"/>
      <c r="ZV11" s="134"/>
      <c r="ZW11" s="134"/>
      <c r="ZX11" s="134"/>
      <c r="ZY11" s="134"/>
      <c r="ZZ11" s="134"/>
      <c r="AAA11" s="134"/>
      <c r="AAB11" s="134"/>
      <c r="AAC11" s="134"/>
      <c r="AAD11" s="134"/>
      <c r="AAE11" s="134"/>
      <c r="AAF11" s="134"/>
      <c r="AAG11" s="134"/>
      <c r="AAH11" s="134"/>
      <c r="AAI11" s="134"/>
      <c r="AAJ11" s="134"/>
      <c r="AAK11" s="134"/>
      <c r="AAL11" s="134"/>
      <c r="AAM11" s="134"/>
      <c r="AAN11" s="134"/>
      <c r="AAO11" s="134"/>
      <c r="AAP11" s="134"/>
      <c r="AAQ11" s="134"/>
      <c r="AAR11" s="134"/>
      <c r="AAS11" s="134"/>
      <c r="AAT11" s="134"/>
      <c r="AAU11" s="134"/>
      <c r="AAV11" s="134"/>
      <c r="AAW11" s="134"/>
      <c r="AAX11" s="134"/>
      <c r="AAY11" s="134"/>
      <c r="AAZ11" s="134"/>
      <c r="ABA11" s="134"/>
      <c r="ABB11" s="134"/>
      <c r="ABC11" s="134"/>
      <c r="ABD11" s="134"/>
      <c r="ABE11" s="134"/>
      <c r="ABF11" s="134"/>
      <c r="ABG11" s="134"/>
      <c r="ABH11" s="134"/>
      <c r="ABI11" s="134"/>
      <c r="ABJ11" s="134"/>
      <c r="ABK11" s="134"/>
      <c r="ABL11" s="134"/>
      <c r="ABM11" s="134"/>
      <c r="ABN11" s="134"/>
      <c r="ABO11" s="134"/>
      <c r="ABP11" s="134"/>
      <c r="ABQ11" s="134"/>
      <c r="ABR11" s="134"/>
      <c r="ABS11" s="134"/>
      <c r="ABT11" s="134"/>
      <c r="ABU11" s="134"/>
      <c r="ABV11" s="134"/>
      <c r="ABW11" s="134"/>
      <c r="ABX11" s="134"/>
      <c r="ABY11" s="134"/>
      <c r="ABZ11" s="134"/>
      <c r="ACA11" s="134"/>
      <c r="ACB11" s="134"/>
      <c r="ACC11" s="134"/>
      <c r="ACD11" s="134"/>
      <c r="ACE11" s="134"/>
      <c r="ACF11" s="134"/>
      <c r="ACG11" s="134"/>
      <c r="ACH11" s="134"/>
      <c r="ACI11" s="134"/>
      <c r="ACJ11" s="134"/>
      <c r="ACK11" s="134"/>
      <c r="ACL11" s="134"/>
      <c r="ACM11" s="134"/>
      <c r="ACN11" s="134"/>
      <c r="ACO11" s="134"/>
      <c r="ACP11" s="134"/>
      <c r="ACQ11" s="134"/>
      <c r="ACR11" s="134"/>
      <c r="ACS11" s="134"/>
      <c r="ACT11" s="134"/>
      <c r="ACU11" s="134"/>
      <c r="ACV11" s="134"/>
      <c r="ACW11" s="134"/>
      <c r="ACX11" s="134"/>
      <c r="ACY11" s="134"/>
      <c r="ACZ11" s="134"/>
      <c r="ADA11" s="134"/>
      <c r="ADB11" s="134"/>
      <c r="ADC11" s="134"/>
      <c r="ADD11" s="134"/>
      <c r="ADE11" s="134"/>
      <c r="ADF11" s="134"/>
      <c r="ADG11" s="134"/>
      <c r="ADH11" s="134"/>
      <c r="ADI11" s="134"/>
      <c r="ADJ11" s="134"/>
      <c r="ADK11" s="134"/>
      <c r="ADL11" s="134"/>
      <c r="ADM11" s="134"/>
      <c r="ADN11" s="134"/>
      <c r="ADO11" s="134"/>
      <c r="ADP11" s="134"/>
      <c r="ADQ11" s="134"/>
      <c r="ADR11" s="134"/>
      <c r="ADS11" s="134"/>
      <c r="ADT11" s="134"/>
      <c r="ADU11" s="134"/>
      <c r="ADV11" s="134"/>
      <c r="ADW11" s="134"/>
      <c r="ADX11" s="134"/>
      <c r="ADY11" s="134"/>
      <c r="ADZ11" s="134"/>
      <c r="AEA11" s="134"/>
      <c r="AEB11" s="134"/>
      <c r="AEC11" s="134"/>
      <c r="AED11" s="134"/>
      <c r="AEE11" s="134"/>
      <c r="AEF11" s="134"/>
      <c r="AEG11" s="134"/>
      <c r="AEH11" s="134"/>
      <c r="AEI11" s="134"/>
      <c r="AEJ11" s="134"/>
      <c r="AEK11" s="134"/>
      <c r="AEL11" s="134"/>
      <c r="AEM11" s="134"/>
      <c r="AEN11" s="134"/>
      <c r="AEO11" s="134"/>
      <c r="AEP11" s="134"/>
      <c r="AEQ11" s="134"/>
      <c r="AER11" s="134"/>
      <c r="AES11" s="134"/>
      <c r="AET11" s="134"/>
      <c r="AEU11" s="134"/>
      <c r="AEV11" s="134"/>
      <c r="AEW11" s="134"/>
      <c r="AEX11" s="134"/>
      <c r="AEY11" s="134"/>
      <c r="AEZ11" s="134"/>
      <c r="AFA11" s="134"/>
      <c r="AFB11" s="134"/>
      <c r="AFC11" s="134"/>
      <c r="AFD11" s="134"/>
      <c r="AFE11" s="134"/>
      <c r="AFF11" s="134"/>
      <c r="AFG11" s="134"/>
      <c r="AFH11" s="134"/>
      <c r="AFI11" s="134"/>
      <c r="AFJ11" s="134"/>
      <c r="AFK11" s="134"/>
      <c r="AFL11" s="134"/>
      <c r="AFM11" s="134"/>
      <c r="AFN11" s="134"/>
      <c r="AFO11" s="134"/>
      <c r="AFP11" s="134"/>
      <c r="AFQ11" s="134"/>
      <c r="AFR11" s="134"/>
      <c r="AFS11" s="134"/>
      <c r="AFT11" s="134"/>
      <c r="AFU11" s="134"/>
      <c r="AFV11" s="134"/>
      <c r="AFW11" s="134"/>
      <c r="AFX11" s="134"/>
      <c r="AFY11" s="134"/>
      <c r="AFZ11" s="134"/>
      <c r="AGA11" s="134"/>
      <c r="AGB11" s="134"/>
      <c r="AGC11" s="134"/>
      <c r="AGD11" s="134"/>
      <c r="AGE11" s="134"/>
      <c r="AGF11" s="134"/>
      <c r="AGG11" s="134"/>
      <c r="AGH11" s="134"/>
      <c r="AGI11" s="134"/>
      <c r="AGJ11" s="134"/>
      <c r="AGK11" s="134"/>
      <c r="AGL11" s="134"/>
      <c r="AGM11" s="134"/>
      <c r="AGN11" s="134"/>
      <c r="AGO11" s="134"/>
      <c r="AGP11" s="134"/>
      <c r="AGQ11" s="134"/>
      <c r="AGR11" s="134"/>
      <c r="AGS11" s="134"/>
      <c r="AGT11" s="134"/>
      <c r="AGU11" s="134"/>
      <c r="AGV11" s="134"/>
      <c r="AGW11" s="134"/>
      <c r="AGX11" s="134"/>
      <c r="AGY11" s="134"/>
      <c r="AGZ11" s="134"/>
      <c r="AHA11" s="134"/>
      <c r="AHB11" s="134"/>
      <c r="AHC11" s="134"/>
      <c r="AHD11" s="134"/>
      <c r="AHE11" s="134"/>
      <c r="AHF11" s="134"/>
      <c r="AHG11" s="134"/>
      <c r="AHH11" s="134"/>
      <c r="AHI11" s="134"/>
      <c r="AHJ11" s="134"/>
      <c r="AHK11" s="134"/>
      <c r="AHL11" s="134"/>
      <c r="AHM11" s="134"/>
      <c r="AHN11" s="134"/>
      <c r="AHO11" s="134"/>
      <c r="AHP11" s="134"/>
      <c r="AHQ11" s="134"/>
      <c r="AHR11" s="134"/>
      <c r="AHS11" s="134"/>
      <c r="AHT11" s="134"/>
      <c r="AHU11" s="134"/>
      <c r="AHV11" s="134"/>
      <c r="AHW11" s="134"/>
      <c r="AHX11" s="134"/>
      <c r="AHY11" s="134"/>
      <c r="AHZ11" s="134"/>
      <c r="AIA11" s="134"/>
      <c r="AIB11" s="134"/>
      <c r="AIC11" s="134"/>
      <c r="AID11" s="134"/>
      <c r="AIE11" s="134"/>
      <c r="AIF11" s="134"/>
      <c r="AIG11" s="134"/>
      <c r="AIH11" s="134"/>
      <c r="AII11" s="134"/>
      <c r="AIJ11" s="134"/>
      <c r="AIK11" s="134"/>
      <c r="AIL11" s="134"/>
      <c r="AIM11" s="134"/>
      <c r="AIN11" s="134"/>
      <c r="AIO11" s="134"/>
      <c r="AIP11" s="134"/>
      <c r="AIQ11" s="134"/>
      <c r="AIR11" s="134"/>
      <c r="AIS11" s="134"/>
      <c r="AIT11" s="134"/>
      <c r="AIU11" s="134"/>
      <c r="AIV11" s="134"/>
      <c r="AIW11" s="134"/>
      <c r="AIX11" s="134"/>
      <c r="AIY11" s="134"/>
      <c r="AIZ11" s="134"/>
      <c r="AJA11" s="134"/>
      <c r="AJB11" s="134"/>
      <c r="AJC11" s="134"/>
      <c r="AJD11" s="134"/>
      <c r="AJE11" s="134"/>
      <c r="AJF11" s="134"/>
      <c r="AJG11" s="134"/>
      <c r="AJH11" s="134"/>
      <c r="AJI11" s="134"/>
      <c r="AJJ11" s="134"/>
      <c r="AJK11" s="134"/>
      <c r="AJL11" s="134"/>
      <c r="AJM11" s="134"/>
      <c r="AJN11" s="134"/>
      <c r="AJO11" s="134"/>
      <c r="AJP11" s="134"/>
      <c r="AJQ11" s="134"/>
      <c r="AJR11" s="134"/>
      <c r="AJS11" s="134"/>
      <c r="AJT11" s="134"/>
      <c r="AJU11" s="134"/>
      <c r="AJV11" s="134"/>
      <c r="AJW11" s="134"/>
      <c r="AJX11" s="134"/>
      <c r="AJY11" s="134"/>
      <c r="AJZ11" s="134"/>
      <c r="AKA11" s="134"/>
      <c r="AKB11" s="134"/>
      <c r="AKC11" s="134"/>
      <c r="AKD11" s="134"/>
      <c r="AKE11" s="134"/>
      <c r="AKF11" s="134"/>
      <c r="AKG11" s="134"/>
      <c r="AKH11" s="134"/>
      <c r="AKI11" s="134"/>
      <c r="AKJ11" s="134"/>
      <c r="AKK11" s="134"/>
      <c r="AKL11" s="134"/>
      <c r="AKM11" s="134"/>
      <c r="AKN11" s="134"/>
      <c r="AKO11" s="134"/>
      <c r="AKP11" s="134"/>
      <c r="AKQ11" s="134"/>
      <c r="AKR11" s="134"/>
      <c r="AKS11" s="134"/>
      <c r="AKT11" s="134"/>
      <c r="AKU11" s="134"/>
      <c r="AKV11" s="134"/>
      <c r="AKW11" s="134"/>
      <c r="AKX11" s="134"/>
    </row>
    <row r="12" spans="1:986" ht="27.75" customHeight="1" x14ac:dyDescent="0.2">
      <c r="A12" s="249"/>
      <c r="B12" s="242" t="s">
        <v>113</v>
      </c>
      <c r="C12" s="170" t="str">
        <f>_xlfn.CONCAT(Leverancespecifikation[[#This Row],[ID]],Leverancespecifikation[[#This Row],[BYGNINGSDEL]])</f>
        <v>008Sekantpælevægge</v>
      </c>
      <c r="E12" s="171">
        <v>105</v>
      </c>
      <c r="I12" s="171"/>
      <c r="J12" s="171">
        <v>4</v>
      </c>
      <c r="K12" s="175" t="s">
        <v>114</v>
      </c>
      <c r="L12" s="172" t="s">
        <v>111</v>
      </c>
      <c r="M12" s="80" t="str">
        <f>IFERROR(VLOOKUP(Leverancespecifikation[[#This Row],[ID-Bygningsdel]],'Data ændringslog'!A:G,7,FALSE),"P")</f>
        <v/>
      </c>
      <c r="N12" s="321" t="s">
        <v>99</v>
      </c>
      <c r="O12" s="121" t="str">
        <f>VLOOKUP(Leverancespecifikation[[#This Row],[ID-Bygningsdel]],'Data aktør'!A:H,2,FALSE)</f>
        <v/>
      </c>
      <c r="P12" s="78" t="str">
        <f>VLOOKUP(Leverancespecifikation[[#This Row],[ID-Bygningsdel]],'Data aktør'!A:H,3,FALSE)</f>
        <v>X</v>
      </c>
      <c r="Q12" s="78" t="str">
        <f>VLOOKUP(Leverancespecifikation[[#This Row],[ID-Bygningsdel]],'Data aktør'!A:H,4,FALSE)</f>
        <v/>
      </c>
      <c r="R12" s="78" t="str">
        <f>VLOOKUP(Leverancespecifikation[[#This Row],[ID-Bygningsdel]],'Data aktør'!A:H,5,FALSE)</f>
        <v/>
      </c>
      <c r="S12" s="78" t="str">
        <f>VLOOKUP(Leverancespecifikation[[#This Row],[ID-Bygningsdel]],'Data aktør'!A:H,6,FALSE)</f>
        <v/>
      </c>
      <c r="T12" s="78" t="str">
        <f>VLOOKUP(Leverancespecifikation[[#This Row],[ID-Bygningsdel]],'Data aktør'!A:H,7,FALSE)</f>
        <v/>
      </c>
      <c r="U12" s="122" t="str">
        <f>VLOOKUP(Leverancespecifikation[[#This Row],[ID-Bygningsdel]],'Data aktør'!A:H,8,FALSE)</f>
        <v/>
      </c>
      <c r="V12" s="112"/>
      <c r="W12" s="79"/>
      <c r="X12" s="79"/>
      <c r="Y12" s="79"/>
      <c r="Z12" s="79"/>
      <c r="AA12" s="79"/>
      <c r="AB12" s="171"/>
      <c r="AD12" s="171"/>
      <c r="AE12" s="171"/>
      <c r="AF12" s="171"/>
      <c r="AG12" s="171"/>
      <c r="AH12" s="171"/>
      <c r="AI12" s="171"/>
      <c r="AJ12" s="171" t="s">
        <v>34</v>
      </c>
      <c r="AK12" s="171">
        <v>300</v>
      </c>
      <c r="AT12" s="171" t="s">
        <v>34</v>
      </c>
      <c r="AU12" s="171">
        <v>325</v>
      </c>
      <c r="BB12" s="171" t="s">
        <v>34</v>
      </c>
      <c r="BC12" s="171">
        <v>325</v>
      </c>
      <c r="BL12" s="287" t="s">
        <v>112</v>
      </c>
      <c r="BV12" s="171"/>
      <c r="BW12" s="171"/>
      <c r="CB12" s="134"/>
    </row>
    <row r="13" spans="1:986" ht="12" x14ac:dyDescent="0.2">
      <c r="A13" s="249"/>
      <c r="B13" s="242" t="s">
        <v>115</v>
      </c>
      <c r="C13" s="170" t="str">
        <f>_xlfn.CONCAT(Leverancespecifikation[[#This Row],[ID]],Leverancespecifikation[[#This Row],[BYGNINGSDEL]])</f>
        <v>009Udgravning</v>
      </c>
      <c r="E13" s="171" t="s">
        <v>103</v>
      </c>
      <c r="I13" s="171"/>
      <c r="J13" s="171">
        <v>4</v>
      </c>
      <c r="K13" s="175" t="s">
        <v>116</v>
      </c>
      <c r="L13" s="172" t="s">
        <v>103</v>
      </c>
      <c r="M13" s="80" t="str">
        <f>IFERROR(VLOOKUP(Leverancespecifikation[[#This Row],[ID-Bygningsdel]],'Data ændringslog'!A:G,7,FALSE),"P")</f>
        <v/>
      </c>
      <c r="N13" s="321" t="s">
        <v>103</v>
      </c>
      <c r="O13" s="121" t="str">
        <f>VLOOKUP(Leverancespecifikation[[#This Row],[ID-Bygningsdel]],'Data aktør'!A:H,2,FALSE)</f>
        <v/>
      </c>
      <c r="P13" s="78" t="str">
        <f>VLOOKUP(Leverancespecifikation[[#This Row],[ID-Bygningsdel]],'Data aktør'!A:H,3,FALSE)</f>
        <v/>
      </c>
      <c r="Q13" s="78" t="str">
        <f>VLOOKUP(Leverancespecifikation[[#This Row],[ID-Bygningsdel]],'Data aktør'!A:H,4,FALSE)</f>
        <v/>
      </c>
      <c r="R13" s="78" t="str">
        <f>VLOOKUP(Leverancespecifikation[[#This Row],[ID-Bygningsdel]],'Data aktør'!A:H,5,FALSE)</f>
        <v/>
      </c>
      <c r="S13" s="78" t="str">
        <f>VLOOKUP(Leverancespecifikation[[#This Row],[ID-Bygningsdel]],'Data aktør'!A:H,6,FALSE)</f>
        <v/>
      </c>
      <c r="T13" s="78" t="str">
        <f>VLOOKUP(Leverancespecifikation[[#This Row],[ID-Bygningsdel]],'Data aktør'!A:H,7,FALSE)</f>
        <v/>
      </c>
      <c r="U13" s="122" t="str">
        <f>VLOOKUP(Leverancespecifikation[[#This Row],[ID-Bygningsdel]],'Data aktør'!A:H,8,FALSE)</f>
        <v/>
      </c>
      <c r="V13" s="112"/>
      <c r="W13" s="79"/>
      <c r="X13" s="79"/>
      <c r="Y13" s="79"/>
      <c r="Z13" s="79"/>
      <c r="AA13" s="79"/>
      <c r="AB13" s="171"/>
      <c r="AD13" s="171"/>
      <c r="AE13" s="171"/>
      <c r="AF13" s="171"/>
      <c r="AG13" s="171"/>
      <c r="AH13" s="171"/>
      <c r="AI13" s="171"/>
      <c r="AJ13" s="171"/>
      <c r="BV13" s="171"/>
      <c r="BW13" s="171"/>
      <c r="CB13" s="134"/>
    </row>
    <row r="14" spans="1:986" ht="12" x14ac:dyDescent="0.2">
      <c r="A14" s="249"/>
      <c r="B14" s="242" t="s">
        <v>117</v>
      </c>
      <c r="C14" s="170" t="str">
        <f>_xlfn.CONCAT(Leverancespecifikation[[#This Row],[ID]],Leverancespecifikation[[#This Row],[BYGNINGSDEL]])</f>
        <v>010Drænsystem</v>
      </c>
      <c r="E14" s="171" t="s">
        <v>103</v>
      </c>
      <c r="I14" s="171"/>
      <c r="J14" s="171">
        <v>4</v>
      </c>
      <c r="K14" s="175" t="s">
        <v>118</v>
      </c>
      <c r="L14" s="172" t="s">
        <v>103</v>
      </c>
      <c r="M14" s="80" t="str">
        <f>IFERROR(VLOOKUP(Leverancespecifikation[[#This Row],[ID-Bygningsdel]],'Data ændringslog'!A:G,7,FALSE),"P")</f>
        <v/>
      </c>
      <c r="N14" s="321" t="s">
        <v>103</v>
      </c>
      <c r="O14" s="121" t="str">
        <f>VLOOKUP(Leverancespecifikation[[#This Row],[ID-Bygningsdel]],'Data aktør'!A:H,2,FALSE)</f>
        <v/>
      </c>
      <c r="P14" s="78" t="str">
        <f>VLOOKUP(Leverancespecifikation[[#This Row],[ID-Bygningsdel]],'Data aktør'!A:H,3,FALSE)</f>
        <v/>
      </c>
      <c r="Q14" s="78" t="str">
        <f>VLOOKUP(Leverancespecifikation[[#This Row],[ID-Bygningsdel]],'Data aktør'!A:H,4,FALSE)</f>
        <v/>
      </c>
      <c r="R14" s="78" t="str">
        <f>VLOOKUP(Leverancespecifikation[[#This Row],[ID-Bygningsdel]],'Data aktør'!A:H,5,FALSE)</f>
        <v/>
      </c>
      <c r="S14" s="78" t="str">
        <f>VLOOKUP(Leverancespecifikation[[#This Row],[ID-Bygningsdel]],'Data aktør'!A:H,6,FALSE)</f>
        <v/>
      </c>
      <c r="T14" s="78" t="str">
        <f>VLOOKUP(Leverancespecifikation[[#This Row],[ID-Bygningsdel]],'Data aktør'!A:H,7,FALSE)</f>
        <v/>
      </c>
      <c r="U14" s="122" t="str">
        <f>VLOOKUP(Leverancespecifikation[[#This Row],[ID-Bygningsdel]],'Data aktør'!A:H,8,FALSE)</f>
        <v/>
      </c>
      <c r="V14" s="112"/>
      <c r="W14" s="79"/>
      <c r="X14" s="79"/>
      <c r="Y14" s="79"/>
      <c r="Z14" s="79"/>
      <c r="AA14" s="79"/>
      <c r="AB14" s="171"/>
      <c r="AD14" s="171"/>
      <c r="AE14" s="171"/>
      <c r="AF14" s="171"/>
      <c r="AG14" s="171"/>
      <c r="AH14" s="171"/>
      <c r="AI14" s="171"/>
      <c r="AJ14" s="171"/>
      <c r="BV14" s="171"/>
      <c r="BW14" s="171"/>
      <c r="CB14" s="134"/>
    </row>
    <row r="15" spans="1:986" s="104" customFormat="1" x14ac:dyDescent="0.2">
      <c r="A15" s="248"/>
      <c r="B15" s="240" t="s">
        <v>119</v>
      </c>
      <c r="C15" s="161" t="str">
        <f>_xlfn.CONCAT(Leverancespecifikation[[#This Row],[ID]],Leverancespecifikation[[#This Row],[BYGNINGSDEL]])</f>
        <v>011Byggeplads</v>
      </c>
      <c r="D15" s="162"/>
      <c r="E15" s="162" t="s">
        <v>251</v>
      </c>
      <c r="F15" s="162"/>
      <c r="G15" s="162"/>
      <c r="H15" s="162"/>
      <c r="I15" s="162"/>
      <c r="J15" s="163">
        <v>2</v>
      </c>
      <c r="K15" s="164" t="s">
        <v>120</v>
      </c>
      <c r="L15" s="165"/>
      <c r="M15" s="100" t="str">
        <f>IFERROR(VLOOKUP(Leverancespecifikation[[#This Row],[ID-Bygningsdel]],'Data ændringslog'!A:G,7,FALSE),"P")</f>
        <v/>
      </c>
      <c r="N15" s="201" t="s">
        <v>103</v>
      </c>
      <c r="O15" s="119"/>
      <c r="P15" s="101"/>
      <c r="Q15" s="101"/>
      <c r="R15" s="101"/>
      <c r="S15" s="101"/>
      <c r="T15" s="101"/>
      <c r="U15" s="120"/>
      <c r="V15" s="111"/>
      <c r="W15" s="102"/>
      <c r="X15" s="102"/>
      <c r="Y15" s="102"/>
      <c r="Z15" s="102"/>
      <c r="AA15" s="10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285"/>
      <c r="BM15" s="162"/>
      <c r="BN15" s="162"/>
      <c r="BO15" s="162"/>
      <c r="BP15" s="162"/>
      <c r="BQ15" s="162"/>
      <c r="BR15" s="162"/>
      <c r="BS15" s="162"/>
      <c r="BT15" s="162"/>
      <c r="BU15" s="162"/>
      <c r="BV15" s="162"/>
      <c r="BW15" s="162"/>
      <c r="BX15" s="162"/>
      <c r="BY15" s="162"/>
      <c r="BZ15" s="162"/>
      <c r="CA15" s="206"/>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c r="CZ15" s="98"/>
      <c r="DA15" s="98"/>
      <c r="DB15" s="98"/>
      <c r="DC15" s="98"/>
      <c r="DD15" s="98"/>
      <c r="DE15" s="98"/>
      <c r="DF15" s="98"/>
      <c r="DG15" s="98"/>
      <c r="DH15" s="98"/>
      <c r="DI15" s="98"/>
      <c r="DJ15" s="98"/>
      <c r="DK15" s="98"/>
      <c r="DL15" s="98"/>
      <c r="DM15" s="98"/>
      <c r="DN15" s="98"/>
      <c r="DO15" s="98"/>
      <c r="DP15" s="98"/>
      <c r="DQ15" s="98"/>
      <c r="DR15" s="98"/>
      <c r="DS15" s="98"/>
      <c r="DT15" s="98"/>
      <c r="DU15" s="98"/>
      <c r="DV15" s="98"/>
      <c r="DW15" s="98"/>
      <c r="DX15" s="98"/>
      <c r="DY15" s="98"/>
      <c r="DZ15" s="98"/>
      <c r="EA15" s="98"/>
      <c r="EB15" s="98"/>
      <c r="EC15" s="98"/>
      <c r="ED15" s="98"/>
      <c r="EE15" s="98"/>
      <c r="EF15" s="98"/>
      <c r="EG15" s="98"/>
      <c r="EH15" s="98"/>
      <c r="EI15" s="98"/>
      <c r="EJ15" s="98"/>
      <c r="EK15" s="98"/>
      <c r="EL15" s="98"/>
      <c r="EM15" s="98"/>
      <c r="EN15" s="98"/>
      <c r="EO15" s="98"/>
      <c r="EP15" s="98"/>
      <c r="EQ15" s="98"/>
      <c r="ER15" s="98"/>
      <c r="ES15" s="98"/>
      <c r="ET15" s="98"/>
      <c r="EU15" s="98"/>
      <c r="EV15" s="98"/>
      <c r="EW15" s="98"/>
      <c r="EX15" s="98"/>
      <c r="EY15" s="98"/>
      <c r="EZ15" s="98"/>
      <c r="FA15" s="98"/>
      <c r="FB15" s="98"/>
      <c r="FC15" s="98"/>
      <c r="FD15" s="98"/>
      <c r="FE15" s="98"/>
      <c r="FF15" s="98"/>
      <c r="FG15" s="98"/>
      <c r="FH15" s="98"/>
      <c r="FI15" s="98"/>
      <c r="FJ15" s="98"/>
      <c r="FK15" s="98"/>
      <c r="FL15" s="98"/>
      <c r="FM15" s="98"/>
      <c r="FN15" s="98"/>
      <c r="FO15" s="98"/>
      <c r="FP15" s="98"/>
      <c r="FQ15" s="98"/>
      <c r="FR15" s="98"/>
      <c r="FS15" s="98"/>
      <c r="FT15" s="98"/>
      <c r="FU15" s="98"/>
      <c r="FV15" s="98"/>
      <c r="FW15" s="98"/>
      <c r="FX15" s="98"/>
      <c r="FY15" s="98"/>
      <c r="FZ15" s="98"/>
      <c r="GA15" s="98"/>
      <c r="GB15" s="98"/>
      <c r="GC15" s="98"/>
      <c r="GD15" s="98"/>
      <c r="GE15" s="98"/>
      <c r="GF15" s="98"/>
      <c r="GG15" s="98"/>
      <c r="GH15" s="98"/>
      <c r="GI15" s="98"/>
      <c r="GJ15" s="98"/>
      <c r="GK15" s="98"/>
      <c r="GL15" s="98"/>
      <c r="GM15" s="98"/>
      <c r="GN15" s="98"/>
      <c r="GO15" s="98"/>
      <c r="GP15" s="98"/>
      <c r="GQ15" s="98"/>
      <c r="GR15" s="98"/>
      <c r="GS15" s="98"/>
      <c r="GT15" s="98"/>
      <c r="GU15" s="98"/>
      <c r="GV15" s="98"/>
      <c r="GW15" s="98"/>
      <c r="GX15" s="98"/>
      <c r="GY15" s="98"/>
      <c r="GZ15" s="98"/>
      <c r="HA15" s="98"/>
      <c r="HB15" s="98"/>
      <c r="HC15" s="98"/>
      <c r="HD15" s="98"/>
      <c r="HE15" s="98"/>
      <c r="HF15" s="98"/>
      <c r="HG15" s="98"/>
      <c r="HH15" s="98"/>
      <c r="HI15" s="98"/>
      <c r="HJ15" s="98"/>
      <c r="HK15" s="98"/>
      <c r="HL15" s="98"/>
      <c r="HM15" s="98"/>
      <c r="HN15" s="98"/>
      <c r="HO15" s="98"/>
      <c r="HP15" s="98"/>
      <c r="HQ15" s="98"/>
      <c r="HR15" s="98"/>
      <c r="HS15" s="98"/>
      <c r="HT15" s="98"/>
      <c r="HU15" s="98"/>
      <c r="HV15" s="98"/>
      <c r="HW15" s="98"/>
      <c r="HX15" s="98"/>
      <c r="HY15" s="98"/>
      <c r="HZ15" s="98"/>
      <c r="IA15" s="98"/>
      <c r="IB15" s="98"/>
      <c r="IC15" s="98"/>
      <c r="ID15" s="98"/>
      <c r="IE15" s="98"/>
      <c r="IF15" s="98"/>
      <c r="IG15" s="98"/>
      <c r="IH15" s="98"/>
      <c r="II15" s="98"/>
      <c r="IJ15" s="98"/>
      <c r="IK15" s="98"/>
      <c r="IL15" s="98"/>
      <c r="IM15" s="98"/>
      <c r="IN15" s="98"/>
      <c r="IO15" s="98"/>
      <c r="IP15" s="98"/>
      <c r="IQ15" s="98"/>
      <c r="IR15" s="98"/>
      <c r="IS15" s="98"/>
      <c r="IT15" s="98"/>
      <c r="IU15" s="98"/>
      <c r="IV15" s="98"/>
      <c r="IW15" s="98"/>
      <c r="IX15" s="98"/>
      <c r="IY15" s="98"/>
      <c r="IZ15" s="98"/>
      <c r="JA15" s="98"/>
      <c r="JB15" s="98"/>
      <c r="JC15" s="98"/>
      <c r="JD15" s="98"/>
      <c r="JE15" s="98"/>
      <c r="JF15" s="98"/>
      <c r="JG15" s="98"/>
      <c r="JH15" s="98"/>
      <c r="JI15" s="98"/>
      <c r="JJ15" s="98"/>
      <c r="JK15" s="98"/>
      <c r="JL15" s="98"/>
      <c r="JM15" s="98"/>
      <c r="JN15" s="98"/>
      <c r="JO15" s="98"/>
      <c r="JP15" s="98"/>
      <c r="JQ15" s="98"/>
      <c r="JR15" s="98"/>
      <c r="JS15" s="98"/>
      <c r="JT15" s="98"/>
      <c r="JU15" s="98"/>
      <c r="JV15" s="98"/>
      <c r="JW15" s="98"/>
      <c r="JX15" s="98"/>
      <c r="JY15" s="98"/>
      <c r="JZ15" s="98"/>
      <c r="KA15" s="98"/>
      <c r="KB15" s="98"/>
      <c r="KC15" s="98"/>
      <c r="KD15" s="98"/>
      <c r="KE15" s="98"/>
      <c r="KF15" s="98"/>
      <c r="KG15" s="98"/>
      <c r="KH15" s="98"/>
      <c r="KI15" s="98"/>
      <c r="KJ15" s="98"/>
      <c r="KK15" s="98"/>
      <c r="KL15" s="98"/>
      <c r="KM15" s="98"/>
      <c r="KN15" s="98"/>
      <c r="KO15" s="98"/>
      <c r="KP15" s="98"/>
      <c r="KQ15" s="98"/>
      <c r="KR15" s="98"/>
      <c r="KS15" s="98"/>
      <c r="KT15" s="98"/>
      <c r="KU15" s="98"/>
      <c r="KV15" s="98"/>
      <c r="KW15" s="98"/>
      <c r="KX15" s="98"/>
      <c r="KY15" s="98"/>
      <c r="KZ15" s="98"/>
      <c r="LA15" s="98"/>
      <c r="LB15" s="98"/>
      <c r="LC15" s="98"/>
      <c r="LD15" s="98"/>
      <c r="LE15" s="98"/>
      <c r="LF15" s="98"/>
      <c r="LG15" s="98"/>
      <c r="LH15" s="98"/>
      <c r="LI15" s="98"/>
      <c r="LJ15" s="98"/>
      <c r="LK15" s="98"/>
      <c r="LL15" s="98"/>
      <c r="LM15" s="98"/>
      <c r="LN15" s="98"/>
      <c r="LO15" s="98"/>
      <c r="LP15" s="98"/>
      <c r="LQ15" s="98"/>
      <c r="LR15" s="98"/>
      <c r="LS15" s="98"/>
      <c r="LT15" s="98"/>
      <c r="LU15" s="98"/>
      <c r="LV15" s="98"/>
      <c r="LW15" s="98"/>
      <c r="LX15" s="98"/>
      <c r="LY15" s="98"/>
      <c r="LZ15" s="98"/>
      <c r="MA15" s="98"/>
      <c r="MB15" s="98"/>
      <c r="MC15" s="98"/>
      <c r="MD15" s="98"/>
      <c r="ME15" s="98"/>
      <c r="MF15" s="98"/>
      <c r="MG15" s="98"/>
      <c r="MH15" s="98"/>
      <c r="MI15" s="98"/>
      <c r="MJ15" s="98"/>
      <c r="MK15" s="98"/>
      <c r="ML15" s="98"/>
      <c r="MM15" s="98"/>
      <c r="MN15" s="98"/>
      <c r="MO15" s="98"/>
      <c r="MP15" s="98"/>
      <c r="MQ15" s="98"/>
      <c r="MR15" s="98"/>
      <c r="MS15" s="98"/>
      <c r="MT15" s="98"/>
      <c r="MU15" s="98"/>
      <c r="MV15" s="98"/>
      <c r="MW15" s="98"/>
      <c r="MX15" s="98"/>
      <c r="MY15" s="98"/>
      <c r="MZ15" s="98"/>
      <c r="NA15" s="98"/>
      <c r="NB15" s="98"/>
      <c r="NC15" s="98"/>
      <c r="ND15" s="98"/>
      <c r="NE15" s="98"/>
      <c r="NF15" s="98"/>
      <c r="NG15" s="98"/>
      <c r="NH15" s="98"/>
      <c r="NI15" s="98"/>
      <c r="NJ15" s="98"/>
      <c r="NK15" s="98"/>
      <c r="NL15" s="98"/>
      <c r="NM15" s="98"/>
      <c r="NN15" s="98"/>
      <c r="NO15" s="98"/>
      <c r="NP15" s="98"/>
      <c r="NQ15" s="98"/>
      <c r="NR15" s="98"/>
      <c r="NS15" s="98"/>
      <c r="NT15" s="98"/>
      <c r="NU15" s="98"/>
      <c r="NV15" s="98"/>
      <c r="NW15" s="98"/>
      <c r="NX15" s="98"/>
      <c r="NY15" s="98"/>
      <c r="NZ15" s="98"/>
      <c r="OA15" s="98"/>
      <c r="OB15" s="98"/>
      <c r="OC15" s="98"/>
      <c r="OD15" s="98"/>
      <c r="OE15" s="98"/>
      <c r="OF15" s="98"/>
      <c r="OG15" s="98"/>
      <c r="OH15" s="98"/>
      <c r="OI15" s="98"/>
      <c r="OJ15" s="98"/>
      <c r="OK15" s="98"/>
      <c r="OL15" s="98"/>
      <c r="OM15" s="98"/>
      <c r="ON15" s="98"/>
      <c r="OO15" s="98"/>
      <c r="OP15" s="98"/>
      <c r="OQ15" s="98"/>
      <c r="OR15" s="98"/>
      <c r="OS15" s="98"/>
      <c r="OT15" s="98"/>
      <c r="OU15" s="98"/>
      <c r="OV15" s="98"/>
      <c r="OW15" s="98"/>
      <c r="OX15" s="98"/>
      <c r="OY15" s="98"/>
      <c r="OZ15" s="98"/>
      <c r="PA15" s="98"/>
      <c r="PB15" s="98"/>
      <c r="PC15" s="98"/>
      <c r="PD15" s="98"/>
      <c r="PE15" s="98"/>
      <c r="PF15" s="98"/>
      <c r="PG15" s="98"/>
      <c r="PH15" s="98"/>
      <c r="PI15" s="98"/>
      <c r="PJ15" s="98"/>
      <c r="PK15" s="98"/>
      <c r="PL15" s="98"/>
      <c r="PM15" s="98"/>
      <c r="PN15" s="98"/>
      <c r="PO15" s="98"/>
      <c r="PP15" s="98"/>
      <c r="PQ15" s="98"/>
      <c r="PR15" s="98"/>
      <c r="PS15" s="98"/>
      <c r="PT15" s="98"/>
      <c r="PU15" s="98"/>
      <c r="PV15" s="98"/>
      <c r="PW15" s="98"/>
      <c r="PX15" s="98"/>
      <c r="PY15" s="98"/>
      <c r="PZ15" s="98"/>
      <c r="QA15" s="98"/>
      <c r="QB15" s="98"/>
      <c r="QC15" s="98"/>
      <c r="QD15" s="98"/>
      <c r="QE15" s="98"/>
      <c r="QF15" s="98"/>
      <c r="QG15" s="98"/>
      <c r="QH15" s="98"/>
      <c r="QI15" s="98"/>
      <c r="QJ15" s="98"/>
      <c r="QK15" s="98"/>
      <c r="QL15" s="98"/>
      <c r="QM15" s="98"/>
      <c r="QN15" s="98"/>
      <c r="QO15" s="98"/>
      <c r="QP15" s="98"/>
      <c r="QQ15" s="98"/>
      <c r="QR15" s="98"/>
      <c r="QS15" s="98"/>
      <c r="QT15" s="98"/>
      <c r="QU15" s="98"/>
      <c r="QV15" s="98"/>
      <c r="QW15" s="98"/>
      <c r="QX15" s="98"/>
      <c r="QY15" s="98"/>
      <c r="QZ15" s="98"/>
      <c r="RA15" s="98"/>
      <c r="RB15" s="98"/>
      <c r="RC15" s="98"/>
      <c r="RD15" s="98"/>
      <c r="RE15" s="98"/>
      <c r="RF15" s="98"/>
      <c r="RG15" s="98"/>
      <c r="RH15" s="98"/>
      <c r="RI15" s="98"/>
      <c r="RJ15" s="98"/>
      <c r="RK15" s="98"/>
      <c r="RL15" s="98"/>
      <c r="RM15" s="98"/>
      <c r="RN15" s="98"/>
      <c r="RO15" s="98"/>
      <c r="RP15" s="98"/>
      <c r="RQ15" s="98"/>
      <c r="RR15" s="98"/>
      <c r="RS15" s="98"/>
      <c r="RT15" s="98"/>
      <c r="RU15" s="98"/>
      <c r="RV15" s="98"/>
      <c r="RW15" s="98"/>
      <c r="RX15" s="98"/>
      <c r="RY15" s="98"/>
      <c r="RZ15" s="98"/>
      <c r="SA15" s="98"/>
      <c r="SB15" s="98"/>
      <c r="SC15" s="98"/>
      <c r="SD15" s="98"/>
      <c r="SE15" s="98"/>
      <c r="SF15" s="98"/>
      <c r="SG15" s="98"/>
      <c r="SH15" s="98"/>
      <c r="SI15" s="98"/>
      <c r="SJ15" s="98"/>
      <c r="SK15" s="98"/>
      <c r="SL15" s="98"/>
      <c r="SM15" s="98"/>
      <c r="SN15" s="98"/>
      <c r="SO15" s="98"/>
      <c r="SP15" s="98"/>
      <c r="SQ15" s="98"/>
      <c r="SR15" s="98"/>
      <c r="SS15" s="98"/>
      <c r="ST15" s="98"/>
      <c r="SU15" s="98"/>
      <c r="SV15" s="98"/>
      <c r="SW15" s="98"/>
      <c r="SX15" s="98"/>
      <c r="SY15" s="98"/>
      <c r="SZ15" s="98"/>
      <c r="TA15" s="98"/>
      <c r="TB15" s="98"/>
      <c r="TC15" s="98"/>
      <c r="TD15" s="98"/>
      <c r="TE15" s="98"/>
      <c r="TF15" s="98"/>
      <c r="TG15" s="98"/>
      <c r="TH15" s="98"/>
      <c r="TI15" s="98"/>
      <c r="TJ15" s="98"/>
      <c r="TK15" s="98"/>
      <c r="TL15" s="98"/>
      <c r="TM15" s="98"/>
      <c r="TN15" s="98"/>
      <c r="TO15" s="98"/>
      <c r="TP15" s="98"/>
      <c r="TQ15" s="98"/>
      <c r="TR15" s="98"/>
      <c r="TS15" s="98"/>
      <c r="TT15" s="98"/>
      <c r="TU15" s="98"/>
      <c r="TV15" s="98"/>
      <c r="TW15" s="98"/>
      <c r="TX15" s="98"/>
      <c r="TY15" s="98"/>
      <c r="TZ15" s="98"/>
      <c r="UA15" s="98"/>
      <c r="UB15" s="98"/>
      <c r="UC15" s="98"/>
      <c r="UD15" s="98"/>
      <c r="UE15" s="98"/>
      <c r="UF15" s="98"/>
      <c r="UG15" s="98"/>
      <c r="UH15" s="98"/>
      <c r="UI15" s="98"/>
      <c r="UJ15" s="98"/>
      <c r="UK15" s="98"/>
      <c r="UL15" s="98"/>
      <c r="UM15" s="98"/>
      <c r="UN15" s="98"/>
      <c r="UO15" s="98"/>
      <c r="UP15" s="98"/>
      <c r="UQ15" s="98"/>
      <c r="UR15" s="98"/>
      <c r="US15" s="98"/>
      <c r="UT15" s="98"/>
      <c r="UU15" s="98"/>
      <c r="UV15" s="98"/>
      <c r="UW15" s="98"/>
      <c r="UX15" s="98"/>
      <c r="UY15" s="98"/>
      <c r="UZ15" s="98"/>
      <c r="VA15" s="98"/>
      <c r="VB15" s="98"/>
      <c r="VC15" s="98"/>
      <c r="VD15" s="98"/>
      <c r="VE15" s="98"/>
      <c r="VF15" s="98"/>
      <c r="VG15" s="98"/>
      <c r="VH15" s="98"/>
      <c r="VI15" s="98"/>
      <c r="VJ15" s="98"/>
      <c r="VK15" s="98"/>
      <c r="VL15" s="98"/>
      <c r="VM15" s="98"/>
      <c r="VN15" s="98"/>
      <c r="VO15" s="98"/>
      <c r="VP15" s="98"/>
      <c r="VQ15" s="98"/>
      <c r="VR15" s="98"/>
      <c r="VS15" s="98"/>
      <c r="VT15" s="98"/>
      <c r="VU15" s="98"/>
      <c r="VV15" s="98"/>
      <c r="VW15" s="98"/>
      <c r="VX15" s="98"/>
      <c r="VY15" s="98"/>
      <c r="VZ15" s="98"/>
      <c r="WA15" s="98"/>
      <c r="WB15" s="98"/>
      <c r="WC15" s="98"/>
      <c r="WD15" s="98"/>
      <c r="WE15" s="98"/>
      <c r="WF15" s="98"/>
      <c r="WG15" s="98"/>
      <c r="WH15" s="98"/>
      <c r="WI15" s="98"/>
      <c r="WJ15" s="98"/>
      <c r="WK15" s="98"/>
      <c r="WL15" s="98"/>
      <c r="WM15" s="98"/>
      <c r="WN15" s="98"/>
      <c r="WO15" s="98"/>
      <c r="WP15" s="98"/>
      <c r="WQ15" s="98"/>
      <c r="WR15" s="98"/>
      <c r="WS15" s="98"/>
      <c r="WT15" s="98"/>
      <c r="WU15" s="98"/>
      <c r="WV15" s="98"/>
      <c r="WW15" s="98"/>
      <c r="WX15" s="98"/>
      <c r="WY15" s="98"/>
      <c r="WZ15" s="98"/>
      <c r="XA15" s="98"/>
      <c r="XB15" s="98"/>
      <c r="XC15" s="98"/>
      <c r="XD15" s="98"/>
      <c r="XE15" s="98"/>
      <c r="XF15" s="98"/>
      <c r="XG15" s="98"/>
      <c r="XH15" s="98"/>
      <c r="XI15" s="98"/>
      <c r="XJ15" s="98"/>
      <c r="XK15" s="98"/>
      <c r="XL15" s="98"/>
      <c r="XM15" s="98"/>
      <c r="XN15" s="98"/>
      <c r="XO15" s="98"/>
      <c r="XP15" s="98"/>
      <c r="XQ15" s="98"/>
      <c r="XR15" s="98"/>
      <c r="XS15" s="98"/>
      <c r="XT15" s="98"/>
      <c r="XU15" s="98"/>
      <c r="XV15" s="98"/>
      <c r="XW15" s="98"/>
      <c r="XX15" s="98"/>
      <c r="XY15" s="98"/>
      <c r="XZ15" s="98"/>
      <c r="YA15" s="98"/>
      <c r="YB15" s="98"/>
      <c r="YC15" s="98"/>
      <c r="YD15" s="98"/>
      <c r="YE15" s="98"/>
      <c r="YF15" s="98"/>
      <c r="YG15" s="98"/>
      <c r="YH15" s="98"/>
      <c r="YI15" s="98"/>
      <c r="YJ15" s="98"/>
      <c r="YK15" s="98"/>
      <c r="YL15" s="98"/>
      <c r="YM15" s="98"/>
      <c r="YN15" s="98"/>
      <c r="YO15" s="98"/>
      <c r="YP15" s="98"/>
      <c r="YQ15" s="98"/>
      <c r="YR15" s="98"/>
      <c r="YS15" s="98"/>
      <c r="YT15" s="98"/>
      <c r="YU15" s="98"/>
      <c r="YV15" s="98"/>
      <c r="YW15" s="98"/>
      <c r="YX15" s="98"/>
      <c r="YY15" s="98"/>
      <c r="YZ15" s="98"/>
      <c r="ZA15" s="98"/>
      <c r="ZB15" s="98"/>
      <c r="ZC15" s="98"/>
      <c r="ZD15" s="98"/>
      <c r="ZE15" s="98"/>
      <c r="ZF15" s="98"/>
      <c r="ZG15" s="98"/>
      <c r="ZH15" s="98"/>
      <c r="ZI15" s="98"/>
      <c r="ZJ15" s="98"/>
      <c r="ZK15" s="98"/>
      <c r="ZL15" s="98"/>
      <c r="ZM15" s="98"/>
      <c r="ZN15" s="98"/>
      <c r="ZO15" s="98"/>
      <c r="ZP15" s="98"/>
      <c r="ZQ15" s="98"/>
      <c r="ZR15" s="98"/>
      <c r="ZS15" s="98"/>
      <c r="ZT15" s="98"/>
      <c r="ZU15" s="98"/>
      <c r="ZV15" s="98"/>
      <c r="ZW15" s="98"/>
      <c r="ZX15" s="98"/>
      <c r="ZY15" s="98"/>
      <c r="ZZ15" s="98"/>
      <c r="AAA15" s="98"/>
      <c r="AAB15" s="98"/>
      <c r="AAC15" s="98"/>
      <c r="AAD15" s="98"/>
      <c r="AAE15" s="98"/>
      <c r="AAF15" s="98"/>
      <c r="AAG15" s="98"/>
      <c r="AAH15" s="98"/>
      <c r="AAI15" s="98"/>
      <c r="AAJ15" s="98"/>
      <c r="AAK15" s="98"/>
      <c r="AAL15" s="98"/>
      <c r="AAM15" s="98"/>
      <c r="AAN15" s="98"/>
      <c r="AAO15" s="98"/>
      <c r="AAP15" s="98"/>
      <c r="AAQ15" s="98"/>
      <c r="AAR15" s="98"/>
      <c r="AAS15" s="98"/>
      <c r="AAT15" s="98"/>
      <c r="AAU15" s="98"/>
      <c r="AAV15" s="98"/>
      <c r="AAW15" s="98"/>
      <c r="AAX15" s="98"/>
      <c r="AAY15" s="98"/>
      <c r="AAZ15" s="98"/>
      <c r="ABA15" s="98"/>
      <c r="ABB15" s="98"/>
      <c r="ABC15" s="98"/>
      <c r="ABD15" s="98"/>
      <c r="ABE15" s="98"/>
      <c r="ABF15" s="98"/>
      <c r="ABG15" s="98"/>
      <c r="ABH15" s="98"/>
      <c r="ABI15" s="98"/>
      <c r="ABJ15" s="98"/>
      <c r="ABK15" s="98"/>
      <c r="ABL15" s="98"/>
      <c r="ABM15" s="98"/>
      <c r="ABN15" s="98"/>
      <c r="ABO15" s="98"/>
      <c r="ABP15" s="98"/>
      <c r="ABQ15" s="98"/>
      <c r="ABR15" s="98"/>
      <c r="ABS15" s="98"/>
      <c r="ABT15" s="98"/>
      <c r="ABU15" s="98"/>
      <c r="ABV15" s="98"/>
      <c r="ABW15" s="98"/>
      <c r="ABX15" s="98"/>
      <c r="ABY15" s="98"/>
      <c r="ABZ15" s="98"/>
      <c r="ACA15" s="98"/>
      <c r="ACB15" s="98"/>
      <c r="ACC15" s="98"/>
      <c r="ACD15" s="98"/>
      <c r="ACE15" s="98"/>
      <c r="ACF15" s="98"/>
      <c r="ACG15" s="98"/>
      <c r="ACH15" s="98"/>
      <c r="ACI15" s="98"/>
      <c r="ACJ15" s="98"/>
      <c r="ACK15" s="98"/>
      <c r="ACL15" s="98"/>
      <c r="ACM15" s="98"/>
      <c r="ACN15" s="98"/>
      <c r="ACO15" s="98"/>
      <c r="ACP15" s="98"/>
      <c r="ACQ15" s="98"/>
      <c r="ACR15" s="98"/>
      <c r="ACS15" s="98"/>
      <c r="ACT15" s="98"/>
      <c r="ACU15" s="98"/>
      <c r="ACV15" s="98"/>
      <c r="ACW15" s="98"/>
      <c r="ACX15" s="98"/>
      <c r="ACY15" s="98"/>
      <c r="ACZ15" s="98"/>
      <c r="ADA15" s="98"/>
      <c r="ADB15" s="98"/>
      <c r="ADC15" s="98"/>
      <c r="ADD15" s="98"/>
      <c r="ADE15" s="98"/>
      <c r="ADF15" s="98"/>
      <c r="ADG15" s="98"/>
      <c r="ADH15" s="98"/>
      <c r="ADI15" s="98"/>
      <c r="ADJ15" s="98"/>
      <c r="ADK15" s="98"/>
      <c r="ADL15" s="98"/>
      <c r="ADM15" s="98"/>
      <c r="ADN15" s="98"/>
      <c r="ADO15" s="98"/>
      <c r="ADP15" s="98"/>
      <c r="ADQ15" s="98"/>
      <c r="ADR15" s="98"/>
      <c r="ADS15" s="98"/>
      <c r="ADT15" s="98"/>
      <c r="ADU15" s="98"/>
      <c r="ADV15" s="98"/>
      <c r="ADW15" s="98"/>
      <c r="ADX15" s="98"/>
      <c r="ADY15" s="98"/>
      <c r="ADZ15" s="98"/>
      <c r="AEA15" s="98"/>
      <c r="AEB15" s="98"/>
      <c r="AEC15" s="98"/>
      <c r="AED15" s="98"/>
      <c r="AEE15" s="98"/>
      <c r="AEF15" s="98"/>
      <c r="AEG15" s="98"/>
      <c r="AEH15" s="98"/>
      <c r="AEI15" s="98"/>
      <c r="AEJ15" s="98"/>
      <c r="AEK15" s="98"/>
      <c r="AEL15" s="98"/>
      <c r="AEM15" s="98"/>
      <c r="AEN15" s="98"/>
      <c r="AEO15" s="98"/>
      <c r="AEP15" s="98"/>
      <c r="AEQ15" s="98"/>
      <c r="AER15" s="98"/>
      <c r="AES15" s="98"/>
      <c r="AET15" s="98"/>
      <c r="AEU15" s="98"/>
      <c r="AEV15" s="98"/>
      <c r="AEW15" s="98"/>
      <c r="AEX15" s="98"/>
      <c r="AEY15" s="98"/>
      <c r="AEZ15" s="98"/>
      <c r="AFA15" s="98"/>
      <c r="AFB15" s="98"/>
      <c r="AFC15" s="98"/>
      <c r="AFD15" s="98"/>
      <c r="AFE15" s="98"/>
      <c r="AFF15" s="98"/>
      <c r="AFG15" s="98"/>
      <c r="AFH15" s="98"/>
      <c r="AFI15" s="98"/>
      <c r="AFJ15" s="98"/>
      <c r="AFK15" s="98"/>
      <c r="AFL15" s="98"/>
      <c r="AFM15" s="98"/>
      <c r="AFN15" s="98"/>
      <c r="AFO15" s="98"/>
      <c r="AFP15" s="98"/>
      <c r="AFQ15" s="98"/>
      <c r="AFR15" s="98"/>
      <c r="AFS15" s="98"/>
      <c r="AFT15" s="98"/>
      <c r="AFU15" s="98"/>
      <c r="AFV15" s="98"/>
      <c r="AFW15" s="98"/>
      <c r="AFX15" s="98"/>
      <c r="AFY15" s="98"/>
      <c r="AFZ15" s="98"/>
      <c r="AGA15" s="98"/>
      <c r="AGB15" s="98"/>
      <c r="AGC15" s="98"/>
      <c r="AGD15" s="98"/>
      <c r="AGE15" s="98"/>
      <c r="AGF15" s="98"/>
      <c r="AGG15" s="98"/>
      <c r="AGH15" s="98"/>
      <c r="AGI15" s="98"/>
      <c r="AGJ15" s="98"/>
      <c r="AGK15" s="98"/>
      <c r="AGL15" s="98"/>
      <c r="AGM15" s="98"/>
      <c r="AGN15" s="98"/>
      <c r="AGO15" s="98"/>
      <c r="AGP15" s="98"/>
      <c r="AGQ15" s="98"/>
      <c r="AGR15" s="98"/>
      <c r="AGS15" s="98"/>
      <c r="AGT15" s="98"/>
      <c r="AGU15" s="98"/>
      <c r="AGV15" s="98"/>
      <c r="AGW15" s="98"/>
      <c r="AGX15" s="98"/>
      <c r="AGY15" s="98"/>
      <c r="AGZ15" s="98"/>
      <c r="AHA15" s="98"/>
      <c r="AHB15" s="98"/>
      <c r="AHC15" s="98"/>
      <c r="AHD15" s="98"/>
      <c r="AHE15" s="98"/>
      <c r="AHF15" s="98"/>
      <c r="AHG15" s="98"/>
      <c r="AHH15" s="98"/>
      <c r="AHI15" s="98"/>
      <c r="AHJ15" s="98"/>
      <c r="AHK15" s="98"/>
      <c r="AHL15" s="98"/>
      <c r="AHM15" s="98"/>
      <c r="AHN15" s="98"/>
      <c r="AHO15" s="98"/>
      <c r="AHP15" s="98"/>
      <c r="AHQ15" s="98"/>
      <c r="AHR15" s="98"/>
      <c r="AHS15" s="98"/>
      <c r="AHT15" s="98"/>
      <c r="AHU15" s="98"/>
      <c r="AHV15" s="98"/>
      <c r="AHW15" s="98"/>
      <c r="AHX15" s="98"/>
      <c r="AHY15" s="98"/>
      <c r="AHZ15" s="98"/>
      <c r="AIA15" s="98"/>
      <c r="AIB15" s="98"/>
      <c r="AIC15" s="98"/>
      <c r="AID15" s="98"/>
      <c r="AIE15" s="98"/>
      <c r="AIF15" s="98"/>
      <c r="AIG15" s="98"/>
      <c r="AIH15" s="98"/>
      <c r="AII15" s="98"/>
      <c r="AIJ15" s="98"/>
      <c r="AIK15" s="98"/>
      <c r="AIL15" s="98"/>
      <c r="AIM15" s="98"/>
      <c r="AIN15" s="98"/>
      <c r="AIO15" s="98"/>
      <c r="AIP15" s="98"/>
      <c r="AIQ15" s="98"/>
      <c r="AIR15" s="98"/>
      <c r="AIS15" s="98"/>
      <c r="AIT15" s="98"/>
      <c r="AIU15" s="98"/>
      <c r="AIV15" s="98"/>
      <c r="AIW15" s="98"/>
      <c r="AIX15" s="98"/>
      <c r="AIY15" s="98"/>
      <c r="AIZ15" s="98"/>
      <c r="AJA15" s="98"/>
      <c r="AJB15" s="98"/>
      <c r="AJC15" s="98"/>
      <c r="AJD15" s="98"/>
      <c r="AJE15" s="98"/>
      <c r="AJF15" s="98"/>
      <c r="AJG15" s="98"/>
      <c r="AJH15" s="98"/>
      <c r="AJI15" s="98"/>
      <c r="AJJ15" s="98"/>
      <c r="AJK15" s="98"/>
      <c r="AJL15" s="98"/>
      <c r="AJM15" s="98"/>
      <c r="AJN15" s="98"/>
      <c r="AJO15" s="98"/>
      <c r="AJP15" s="98"/>
      <c r="AJQ15" s="98"/>
      <c r="AJR15" s="98"/>
      <c r="AJS15" s="98"/>
      <c r="AJT15" s="98"/>
      <c r="AJU15" s="98"/>
      <c r="AJV15" s="98"/>
      <c r="AJW15" s="98"/>
      <c r="AJX15" s="98"/>
      <c r="AJY15" s="98"/>
      <c r="AJZ15" s="98"/>
      <c r="AKA15" s="98"/>
      <c r="AKB15" s="98"/>
      <c r="AKC15" s="98"/>
      <c r="AKD15" s="98"/>
      <c r="AKE15" s="98"/>
      <c r="AKF15" s="98"/>
      <c r="AKG15" s="98"/>
      <c r="AKH15" s="98"/>
      <c r="AKI15" s="98"/>
      <c r="AKJ15" s="98"/>
      <c r="AKK15" s="98"/>
      <c r="AKL15" s="98"/>
      <c r="AKM15" s="98"/>
      <c r="AKN15" s="98"/>
      <c r="AKO15" s="98"/>
      <c r="AKP15" s="98"/>
      <c r="AKQ15" s="98"/>
      <c r="AKR15" s="98"/>
      <c r="AKS15" s="98"/>
      <c r="AKT15" s="98"/>
      <c r="AKU15" s="98"/>
      <c r="AKV15" s="98"/>
      <c r="AKW15" s="98"/>
      <c r="AKX15" s="98"/>
    </row>
    <row r="16" spans="1:986" s="88" customFormat="1" ht="12" x14ac:dyDescent="0.2">
      <c r="A16" s="249"/>
      <c r="B16" s="241" t="s">
        <v>121</v>
      </c>
      <c r="C16" s="166" t="str">
        <f>_xlfn.CONCAT(Leverancespecifikation[[#This Row],[ID]],Leverancespecifikation[[#This Row],[BYGNINGSDEL]])</f>
        <v>012Forsyninger</v>
      </c>
      <c r="D16" s="167"/>
      <c r="E16" s="167" t="s">
        <v>251</v>
      </c>
      <c r="F16" s="167"/>
      <c r="G16" s="167"/>
      <c r="H16" s="167"/>
      <c r="I16" s="167"/>
      <c r="J16" s="167">
        <v>4</v>
      </c>
      <c r="K16" s="331" t="s">
        <v>122</v>
      </c>
      <c r="L16" s="169" t="s">
        <v>103</v>
      </c>
      <c r="M16" s="86" t="str">
        <f>IFERROR(VLOOKUP(Leverancespecifikation[[#This Row],[ID-Bygningsdel]],'Data ændringslog'!A:G,7,FALSE),"P")</f>
        <v/>
      </c>
      <c r="N16" s="320" t="s">
        <v>103</v>
      </c>
      <c r="O16" s="117" t="str">
        <f>VLOOKUP(Leverancespecifikation[[#This Row],[ID-Bygningsdel]],'Data aktør'!A:H,2,FALSE)</f>
        <v/>
      </c>
      <c r="P16" s="87" t="str">
        <f>VLOOKUP(Leverancespecifikation[[#This Row],[ID-Bygningsdel]],'Data aktør'!A:H,3,FALSE)</f>
        <v/>
      </c>
      <c r="Q16" s="87" t="str">
        <f>VLOOKUP(Leverancespecifikation[[#This Row],[ID-Bygningsdel]],'Data aktør'!A:H,4,FALSE)</f>
        <v/>
      </c>
      <c r="R16" s="87" t="str">
        <f>VLOOKUP(Leverancespecifikation[[#This Row],[ID-Bygningsdel]],'Data aktør'!A:H,5,FALSE)</f>
        <v/>
      </c>
      <c r="S16" s="87" t="str">
        <f>VLOOKUP(Leverancespecifikation[[#This Row],[ID-Bygningsdel]],'Data aktør'!A:H,6,FALSE)</f>
        <v/>
      </c>
      <c r="T16" s="87" t="str">
        <f>VLOOKUP(Leverancespecifikation[[#This Row],[ID-Bygningsdel]],'Data aktør'!A:H,7,FALSE)</f>
        <v/>
      </c>
      <c r="U16" s="118" t="str">
        <f>VLOOKUP(Leverancespecifikation[[#This Row],[ID-Bygningsdel]],'Data aktør'!A:H,8,FALSE)</f>
        <v/>
      </c>
      <c r="V16" s="110"/>
      <c r="W16" s="85"/>
      <c r="X16" s="85"/>
      <c r="Y16" s="85"/>
      <c r="Z16" s="85"/>
      <c r="AA16" s="85"/>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286"/>
      <c r="BM16" s="167"/>
      <c r="BN16" s="167"/>
      <c r="BO16" s="167"/>
      <c r="BP16" s="167"/>
      <c r="BQ16" s="167"/>
      <c r="BR16" s="167"/>
      <c r="BS16" s="167"/>
      <c r="BT16" s="167"/>
      <c r="BU16" s="167"/>
      <c r="BV16" s="167"/>
      <c r="BW16" s="167"/>
      <c r="BX16" s="167"/>
      <c r="BY16" s="167"/>
      <c r="BZ16" s="167"/>
      <c r="CA16" s="207"/>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c r="HL16" s="134"/>
      <c r="HM16" s="134"/>
      <c r="HN16" s="134"/>
      <c r="HO16" s="134"/>
      <c r="HP16" s="134"/>
      <c r="HQ16" s="134"/>
      <c r="HR16" s="134"/>
      <c r="HS16" s="134"/>
      <c r="HT16" s="134"/>
      <c r="HU16" s="134"/>
      <c r="HV16" s="134"/>
      <c r="HW16" s="134"/>
      <c r="HX16" s="134"/>
      <c r="HY16" s="134"/>
      <c r="HZ16" s="134"/>
      <c r="IA16" s="134"/>
      <c r="IB16" s="134"/>
      <c r="IC16" s="134"/>
      <c r="ID16" s="134"/>
      <c r="IE16" s="134"/>
      <c r="IF16" s="134"/>
      <c r="IG16" s="134"/>
      <c r="IH16" s="134"/>
      <c r="II16" s="134"/>
      <c r="IJ16" s="134"/>
      <c r="IK16" s="134"/>
      <c r="IL16" s="134"/>
      <c r="IM16" s="134"/>
      <c r="IN16" s="134"/>
      <c r="IO16" s="134"/>
      <c r="IP16" s="134"/>
      <c r="IQ16" s="134"/>
      <c r="IR16" s="134"/>
      <c r="IS16" s="134"/>
      <c r="IT16" s="134"/>
      <c r="IU16" s="134"/>
      <c r="IV16" s="134"/>
      <c r="IW16" s="134"/>
      <c r="IX16" s="134"/>
      <c r="IY16" s="134"/>
      <c r="IZ16" s="134"/>
      <c r="JA16" s="134"/>
      <c r="JB16" s="134"/>
      <c r="JC16" s="134"/>
      <c r="JD16" s="134"/>
      <c r="JE16" s="134"/>
      <c r="JF16" s="134"/>
      <c r="JG16" s="134"/>
      <c r="JH16" s="134"/>
      <c r="JI16" s="134"/>
      <c r="JJ16" s="134"/>
      <c r="JK16" s="134"/>
      <c r="JL16" s="134"/>
      <c r="JM16" s="134"/>
      <c r="JN16" s="134"/>
      <c r="JO16" s="134"/>
      <c r="JP16" s="134"/>
      <c r="JQ16" s="134"/>
      <c r="JR16" s="134"/>
      <c r="JS16" s="134"/>
      <c r="JT16" s="134"/>
      <c r="JU16" s="134"/>
      <c r="JV16" s="134"/>
      <c r="JW16" s="134"/>
      <c r="JX16" s="134"/>
      <c r="JY16" s="134"/>
      <c r="JZ16" s="134"/>
      <c r="KA16" s="134"/>
      <c r="KB16" s="134"/>
      <c r="KC16" s="134"/>
      <c r="KD16" s="134"/>
      <c r="KE16" s="134"/>
      <c r="KF16" s="134"/>
      <c r="KG16" s="134"/>
      <c r="KH16" s="134"/>
      <c r="KI16" s="134"/>
      <c r="KJ16" s="134"/>
      <c r="KK16" s="134"/>
      <c r="KL16" s="134"/>
      <c r="KM16" s="134"/>
      <c r="KN16" s="134"/>
      <c r="KO16" s="134"/>
      <c r="KP16" s="134"/>
      <c r="KQ16" s="134"/>
      <c r="KR16" s="134"/>
      <c r="KS16" s="134"/>
      <c r="KT16" s="134"/>
      <c r="KU16" s="134"/>
      <c r="KV16" s="134"/>
      <c r="KW16" s="134"/>
      <c r="KX16" s="134"/>
      <c r="KY16" s="134"/>
      <c r="KZ16" s="134"/>
      <c r="LA16" s="134"/>
      <c r="LB16" s="134"/>
      <c r="LC16" s="134"/>
      <c r="LD16" s="134"/>
      <c r="LE16" s="134"/>
      <c r="LF16" s="134"/>
      <c r="LG16" s="134"/>
      <c r="LH16" s="134"/>
      <c r="LI16" s="134"/>
      <c r="LJ16" s="134"/>
      <c r="LK16" s="134"/>
      <c r="LL16" s="134"/>
      <c r="LM16" s="134"/>
      <c r="LN16" s="134"/>
      <c r="LO16" s="134"/>
      <c r="LP16" s="134"/>
      <c r="LQ16" s="134"/>
      <c r="LR16" s="134"/>
      <c r="LS16" s="134"/>
      <c r="LT16" s="134"/>
      <c r="LU16" s="134"/>
      <c r="LV16" s="134"/>
      <c r="LW16" s="134"/>
      <c r="LX16" s="134"/>
      <c r="LY16" s="134"/>
      <c r="LZ16" s="134"/>
      <c r="MA16" s="134"/>
      <c r="MB16" s="134"/>
      <c r="MC16" s="134"/>
      <c r="MD16" s="134"/>
      <c r="ME16" s="134"/>
      <c r="MF16" s="134"/>
      <c r="MG16" s="134"/>
      <c r="MH16" s="134"/>
      <c r="MI16" s="134"/>
      <c r="MJ16" s="134"/>
      <c r="MK16" s="134"/>
      <c r="ML16" s="134"/>
      <c r="MM16" s="134"/>
      <c r="MN16" s="134"/>
      <c r="MO16" s="134"/>
      <c r="MP16" s="134"/>
      <c r="MQ16" s="134"/>
      <c r="MR16" s="134"/>
      <c r="MS16" s="134"/>
      <c r="MT16" s="134"/>
      <c r="MU16" s="134"/>
      <c r="MV16" s="134"/>
      <c r="MW16" s="134"/>
      <c r="MX16" s="134"/>
      <c r="MY16" s="134"/>
      <c r="MZ16" s="134"/>
      <c r="NA16" s="134"/>
      <c r="NB16" s="134"/>
      <c r="NC16" s="134"/>
      <c r="ND16" s="134"/>
      <c r="NE16" s="134"/>
      <c r="NF16" s="134"/>
      <c r="NG16" s="134"/>
      <c r="NH16" s="134"/>
      <c r="NI16" s="134"/>
      <c r="NJ16" s="134"/>
      <c r="NK16" s="134"/>
      <c r="NL16" s="134"/>
      <c r="NM16" s="134"/>
      <c r="NN16" s="134"/>
      <c r="NO16" s="134"/>
      <c r="NP16" s="134"/>
      <c r="NQ16" s="134"/>
      <c r="NR16" s="134"/>
      <c r="NS16" s="134"/>
      <c r="NT16" s="134"/>
      <c r="NU16" s="134"/>
      <c r="NV16" s="134"/>
      <c r="NW16" s="134"/>
      <c r="NX16" s="134"/>
      <c r="NY16" s="134"/>
      <c r="NZ16" s="134"/>
      <c r="OA16" s="134"/>
      <c r="OB16" s="134"/>
      <c r="OC16" s="134"/>
      <c r="OD16" s="134"/>
      <c r="OE16" s="134"/>
      <c r="OF16" s="134"/>
      <c r="OG16" s="134"/>
      <c r="OH16" s="134"/>
      <c r="OI16" s="134"/>
      <c r="OJ16" s="134"/>
      <c r="OK16" s="134"/>
      <c r="OL16" s="134"/>
      <c r="OM16" s="134"/>
      <c r="ON16" s="134"/>
      <c r="OO16" s="134"/>
      <c r="OP16" s="134"/>
      <c r="OQ16" s="134"/>
      <c r="OR16" s="134"/>
      <c r="OS16" s="134"/>
      <c r="OT16" s="134"/>
      <c r="OU16" s="134"/>
      <c r="OV16" s="134"/>
      <c r="OW16" s="134"/>
      <c r="OX16" s="134"/>
      <c r="OY16" s="134"/>
      <c r="OZ16" s="134"/>
      <c r="PA16" s="134"/>
      <c r="PB16" s="134"/>
      <c r="PC16" s="134"/>
      <c r="PD16" s="134"/>
      <c r="PE16" s="134"/>
      <c r="PF16" s="134"/>
      <c r="PG16" s="134"/>
      <c r="PH16" s="134"/>
      <c r="PI16" s="134"/>
      <c r="PJ16" s="134"/>
      <c r="PK16" s="134"/>
      <c r="PL16" s="134"/>
      <c r="PM16" s="134"/>
      <c r="PN16" s="134"/>
      <c r="PO16" s="134"/>
      <c r="PP16" s="134"/>
      <c r="PQ16" s="134"/>
      <c r="PR16" s="134"/>
      <c r="PS16" s="134"/>
      <c r="PT16" s="134"/>
      <c r="PU16" s="134"/>
      <c r="PV16" s="134"/>
      <c r="PW16" s="134"/>
      <c r="PX16" s="134"/>
      <c r="PY16" s="134"/>
      <c r="PZ16" s="134"/>
      <c r="QA16" s="134"/>
      <c r="QB16" s="134"/>
      <c r="QC16" s="134"/>
      <c r="QD16" s="134"/>
      <c r="QE16" s="134"/>
      <c r="QF16" s="134"/>
      <c r="QG16" s="134"/>
      <c r="QH16" s="134"/>
      <c r="QI16" s="134"/>
      <c r="QJ16" s="134"/>
      <c r="QK16" s="134"/>
      <c r="QL16" s="134"/>
      <c r="QM16" s="134"/>
      <c r="QN16" s="134"/>
      <c r="QO16" s="134"/>
      <c r="QP16" s="134"/>
      <c r="QQ16" s="134"/>
      <c r="QR16" s="134"/>
      <c r="QS16" s="134"/>
      <c r="QT16" s="134"/>
      <c r="QU16" s="134"/>
      <c r="QV16" s="134"/>
      <c r="QW16" s="134"/>
      <c r="QX16" s="134"/>
      <c r="QY16" s="134"/>
      <c r="QZ16" s="134"/>
      <c r="RA16" s="134"/>
      <c r="RB16" s="134"/>
      <c r="RC16" s="134"/>
      <c r="RD16" s="134"/>
      <c r="RE16" s="134"/>
      <c r="RF16" s="134"/>
      <c r="RG16" s="134"/>
      <c r="RH16" s="134"/>
      <c r="RI16" s="134"/>
      <c r="RJ16" s="134"/>
      <c r="RK16" s="134"/>
      <c r="RL16" s="134"/>
      <c r="RM16" s="134"/>
      <c r="RN16" s="134"/>
      <c r="RO16" s="134"/>
      <c r="RP16" s="134"/>
      <c r="RQ16" s="134"/>
      <c r="RR16" s="134"/>
      <c r="RS16" s="134"/>
      <c r="RT16" s="134"/>
      <c r="RU16" s="134"/>
      <c r="RV16" s="134"/>
      <c r="RW16" s="134"/>
      <c r="RX16" s="134"/>
      <c r="RY16" s="134"/>
      <c r="RZ16" s="134"/>
      <c r="SA16" s="134"/>
      <c r="SB16" s="134"/>
      <c r="SC16" s="134"/>
      <c r="SD16" s="134"/>
      <c r="SE16" s="134"/>
      <c r="SF16" s="134"/>
      <c r="SG16" s="134"/>
      <c r="SH16" s="134"/>
      <c r="SI16" s="134"/>
      <c r="SJ16" s="134"/>
      <c r="SK16" s="134"/>
      <c r="SL16" s="134"/>
      <c r="SM16" s="134"/>
      <c r="SN16" s="134"/>
      <c r="SO16" s="134"/>
      <c r="SP16" s="134"/>
      <c r="SQ16" s="134"/>
      <c r="SR16" s="134"/>
      <c r="SS16" s="134"/>
      <c r="ST16" s="134"/>
      <c r="SU16" s="134"/>
      <c r="SV16" s="134"/>
      <c r="SW16" s="134"/>
      <c r="SX16" s="134"/>
      <c r="SY16" s="134"/>
      <c r="SZ16" s="134"/>
      <c r="TA16" s="134"/>
      <c r="TB16" s="134"/>
      <c r="TC16" s="134"/>
      <c r="TD16" s="134"/>
      <c r="TE16" s="134"/>
      <c r="TF16" s="134"/>
      <c r="TG16" s="134"/>
      <c r="TH16" s="134"/>
      <c r="TI16" s="134"/>
      <c r="TJ16" s="134"/>
      <c r="TK16" s="134"/>
      <c r="TL16" s="134"/>
      <c r="TM16" s="134"/>
      <c r="TN16" s="134"/>
      <c r="TO16" s="134"/>
      <c r="TP16" s="134"/>
      <c r="TQ16" s="134"/>
      <c r="TR16" s="134"/>
      <c r="TS16" s="134"/>
      <c r="TT16" s="134"/>
      <c r="TU16" s="134"/>
      <c r="TV16" s="134"/>
      <c r="TW16" s="134"/>
      <c r="TX16" s="134"/>
      <c r="TY16" s="134"/>
      <c r="TZ16" s="134"/>
      <c r="UA16" s="134"/>
      <c r="UB16" s="134"/>
      <c r="UC16" s="134"/>
      <c r="UD16" s="134"/>
      <c r="UE16" s="134"/>
      <c r="UF16" s="134"/>
      <c r="UG16" s="134"/>
      <c r="UH16" s="134"/>
      <c r="UI16" s="134"/>
      <c r="UJ16" s="134"/>
      <c r="UK16" s="134"/>
      <c r="UL16" s="134"/>
      <c r="UM16" s="134"/>
      <c r="UN16" s="134"/>
      <c r="UO16" s="134"/>
      <c r="UP16" s="134"/>
      <c r="UQ16" s="134"/>
      <c r="UR16" s="134"/>
      <c r="US16" s="134"/>
      <c r="UT16" s="134"/>
      <c r="UU16" s="134"/>
      <c r="UV16" s="134"/>
      <c r="UW16" s="134"/>
      <c r="UX16" s="134"/>
      <c r="UY16" s="134"/>
      <c r="UZ16" s="134"/>
      <c r="VA16" s="134"/>
      <c r="VB16" s="134"/>
      <c r="VC16" s="134"/>
      <c r="VD16" s="134"/>
      <c r="VE16" s="134"/>
      <c r="VF16" s="134"/>
      <c r="VG16" s="134"/>
      <c r="VH16" s="134"/>
      <c r="VI16" s="134"/>
      <c r="VJ16" s="134"/>
      <c r="VK16" s="134"/>
      <c r="VL16" s="134"/>
      <c r="VM16" s="134"/>
      <c r="VN16" s="134"/>
      <c r="VO16" s="134"/>
      <c r="VP16" s="134"/>
      <c r="VQ16" s="134"/>
      <c r="VR16" s="134"/>
      <c r="VS16" s="134"/>
      <c r="VT16" s="134"/>
      <c r="VU16" s="134"/>
      <c r="VV16" s="134"/>
      <c r="VW16" s="134"/>
      <c r="VX16" s="134"/>
      <c r="VY16" s="134"/>
      <c r="VZ16" s="134"/>
      <c r="WA16" s="134"/>
      <c r="WB16" s="134"/>
      <c r="WC16" s="134"/>
      <c r="WD16" s="134"/>
      <c r="WE16" s="134"/>
      <c r="WF16" s="134"/>
      <c r="WG16" s="134"/>
      <c r="WH16" s="134"/>
      <c r="WI16" s="134"/>
      <c r="WJ16" s="134"/>
      <c r="WK16" s="134"/>
      <c r="WL16" s="134"/>
      <c r="WM16" s="134"/>
      <c r="WN16" s="134"/>
      <c r="WO16" s="134"/>
      <c r="WP16" s="134"/>
      <c r="WQ16" s="134"/>
      <c r="WR16" s="134"/>
      <c r="WS16" s="134"/>
      <c r="WT16" s="134"/>
      <c r="WU16" s="134"/>
      <c r="WV16" s="134"/>
      <c r="WW16" s="134"/>
      <c r="WX16" s="134"/>
      <c r="WY16" s="134"/>
      <c r="WZ16" s="134"/>
      <c r="XA16" s="134"/>
      <c r="XB16" s="134"/>
      <c r="XC16" s="134"/>
      <c r="XD16" s="134"/>
      <c r="XE16" s="134"/>
      <c r="XF16" s="134"/>
      <c r="XG16" s="134"/>
      <c r="XH16" s="134"/>
      <c r="XI16" s="134"/>
      <c r="XJ16" s="134"/>
      <c r="XK16" s="134"/>
      <c r="XL16" s="134"/>
      <c r="XM16" s="134"/>
      <c r="XN16" s="134"/>
      <c r="XO16" s="134"/>
      <c r="XP16" s="134"/>
      <c r="XQ16" s="134"/>
      <c r="XR16" s="134"/>
      <c r="XS16" s="134"/>
      <c r="XT16" s="134"/>
      <c r="XU16" s="134"/>
      <c r="XV16" s="134"/>
      <c r="XW16" s="134"/>
      <c r="XX16" s="134"/>
      <c r="XY16" s="134"/>
      <c r="XZ16" s="134"/>
      <c r="YA16" s="134"/>
      <c r="YB16" s="134"/>
      <c r="YC16" s="134"/>
      <c r="YD16" s="134"/>
      <c r="YE16" s="134"/>
      <c r="YF16" s="134"/>
      <c r="YG16" s="134"/>
      <c r="YH16" s="134"/>
      <c r="YI16" s="134"/>
      <c r="YJ16" s="134"/>
      <c r="YK16" s="134"/>
      <c r="YL16" s="134"/>
      <c r="YM16" s="134"/>
      <c r="YN16" s="134"/>
      <c r="YO16" s="134"/>
      <c r="YP16" s="134"/>
      <c r="YQ16" s="134"/>
      <c r="YR16" s="134"/>
      <c r="YS16" s="134"/>
      <c r="YT16" s="134"/>
      <c r="YU16" s="134"/>
      <c r="YV16" s="134"/>
      <c r="YW16" s="134"/>
      <c r="YX16" s="134"/>
      <c r="YY16" s="134"/>
      <c r="YZ16" s="134"/>
      <c r="ZA16" s="134"/>
      <c r="ZB16" s="134"/>
      <c r="ZC16" s="134"/>
      <c r="ZD16" s="134"/>
      <c r="ZE16" s="134"/>
      <c r="ZF16" s="134"/>
      <c r="ZG16" s="134"/>
      <c r="ZH16" s="134"/>
      <c r="ZI16" s="134"/>
      <c r="ZJ16" s="134"/>
      <c r="ZK16" s="134"/>
      <c r="ZL16" s="134"/>
      <c r="ZM16" s="134"/>
      <c r="ZN16" s="134"/>
      <c r="ZO16" s="134"/>
      <c r="ZP16" s="134"/>
      <c r="ZQ16" s="134"/>
      <c r="ZR16" s="134"/>
      <c r="ZS16" s="134"/>
      <c r="ZT16" s="134"/>
      <c r="ZU16" s="134"/>
      <c r="ZV16" s="134"/>
      <c r="ZW16" s="134"/>
      <c r="ZX16" s="134"/>
      <c r="ZY16" s="134"/>
      <c r="ZZ16" s="134"/>
      <c r="AAA16" s="134"/>
      <c r="AAB16" s="134"/>
      <c r="AAC16" s="134"/>
      <c r="AAD16" s="134"/>
      <c r="AAE16" s="134"/>
      <c r="AAF16" s="134"/>
      <c r="AAG16" s="134"/>
      <c r="AAH16" s="134"/>
      <c r="AAI16" s="134"/>
      <c r="AAJ16" s="134"/>
      <c r="AAK16" s="134"/>
      <c r="AAL16" s="134"/>
      <c r="AAM16" s="134"/>
      <c r="AAN16" s="134"/>
      <c r="AAO16" s="134"/>
      <c r="AAP16" s="134"/>
      <c r="AAQ16" s="134"/>
      <c r="AAR16" s="134"/>
      <c r="AAS16" s="134"/>
      <c r="AAT16" s="134"/>
      <c r="AAU16" s="134"/>
      <c r="AAV16" s="134"/>
      <c r="AAW16" s="134"/>
      <c r="AAX16" s="134"/>
      <c r="AAY16" s="134"/>
      <c r="AAZ16" s="134"/>
      <c r="ABA16" s="134"/>
      <c r="ABB16" s="134"/>
      <c r="ABC16" s="134"/>
      <c r="ABD16" s="134"/>
      <c r="ABE16" s="134"/>
      <c r="ABF16" s="134"/>
      <c r="ABG16" s="134"/>
      <c r="ABH16" s="134"/>
      <c r="ABI16" s="134"/>
      <c r="ABJ16" s="134"/>
      <c r="ABK16" s="134"/>
      <c r="ABL16" s="134"/>
      <c r="ABM16" s="134"/>
      <c r="ABN16" s="134"/>
      <c r="ABO16" s="134"/>
      <c r="ABP16" s="134"/>
      <c r="ABQ16" s="134"/>
      <c r="ABR16" s="134"/>
      <c r="ABS16" s="134"/>
      <c r="ABT16" s="134"/>
      <c r="ABU16" s="134"/>
      <c r="ABV16" s="134"/>
      <c r="ABW16" s="134"/>
      <c r="ABX16" s="134"/>
      <c r="ABY16" s="134"/>
      <c r="ABZ16" s="134"/>
      <c r="ACA16" s="134"/>
      <c r="ACB16" s="134"/>
      <c r="ACC16" s="134"/>
      <c r="ACD16" s="134"/>
      <c r="ACE16" s="134"/>
      <c r="ACF16" s="134"/>
      <c r="ACG16" s="134"/>
      <c r="ACH16" s="134"/>
      <c r="ACI16" s="134"/>
      <c r="ACJ16" s="134"/>
      <c r="ACK16" s="134"/>
      <c r="ACL16" s="134"/>
      <c r="ACM16" s="134"/>
      <c r="ACN16" s="134"/>
      <c r="ACO16" s="134"/>
      <c r="ACP16" s="134"/>
      <c r="ACQ16" s="134"/>
      <c r="ACR16" s="134"/>
      <c r="ACS16" s="134"/>
      <c r="ACT16" s="134"/>
      <c r="ACU16" s="134"/>
      <c r="ACV16" s="134"/>
      <c r="ACW16" s="134"/>
      <c r="ACX16" s="134"/>
      <c r="ACY16" s="134"/>
      <c r="ACZ16" s="134"/>
      <c r="ADA16" s="134"/>
      <c r="ADB16" s="134"/>
      <c r="ADC16" s="134"/>
      <c r="ADD16" s="134"/>
      <c r="ADE16" s="134"/>
      <c r="ADF16" s="134"/>
      <c r="ADG16" s="134"/>
      <c r="ADH16" s="134"/>
      <c r="ADI16" s="134"/>
      <c r="ADJ16" s="134"/>
      <c r="ADK16" s="134"/>
      <c r="ADL16" s="134"/>
      <c r="ADM16" s="134"/>
      <c r="ADN16" s="134"/>
      <c r="ADO16" s="134"/>
      <c r="ADP16" s="134"/>
      <c r="ADQ16" s="134"/>
      <c r="ADR16" s="134"/>
      <c r="ADS16" s="134"/>
      <c r="ADT16" s="134"/>
      <c r="ADU16" s="134"/>
      <c r="ADV16" s="134"/>
      <c r="ADW16" s="134"/>
      <c r="ADX16" s="134"/>
      <c r="ADY16" s="134"/>
      <c r="ADZ16" s="134"/>
      <c r="AEA16" s="134"/>
      <c r="AEB16" s="134"/>
      <c r="AEC16" s="134"/>
      <c r="AED16" s="134"/>
      <c r="AEE16" s="134"/>
      <c r="AEF16" s="134"/>
      <c r="AEG16" s="134"/>
      <c r="AEH16" s="134"/>
      <c r="AEI16" s="134"/>
      <c r="AEJ16" s="134"/>
      <c r="AEK16" s="134"/>
      <c r="AEL16" s="134"/>
      <c r="AEM16" s="134"/>
      <c r="AEN16" s="134"/>
      <c r="AEO16" s="134"/>
      <c r="AEP16" s="134"/>
      <c r="AEQ16" s="134"/>
      <c r="AER16" s="134"/>
      <c r="AES16" s="134"/>
      <c r="AET16" s="134"/>
      <c r="AEU16" s="134"/>
      <c r="AEV16" s="134"/>
      <c r="AEW16" s="134"/>
      <c r="AEX16" s="134"/>
      <c r="AEY16" s="134"/>
      <c r="AEZ16" s="134"/>
      <c r="AFA16" s="134"/>
      <c r="AFB16" s="134"/>
      <c r="AFC16" s="134"/>
      <c r="AFD16" s="134"/>
      <c r="AFE16" s="134"/>
      <c r="AFF16" s="134"/>
      <c r="AFG16" s="134"/>
      <c r="AFH16" s="134"/>
      <c r="AFI16" s="134"/>
      <c r="AFJ16" s="134"/>
      <c r="AFK16" s="134"/>
      <c r="AFL16" s="134"/>
      <c r="AFM16" s="134"/>
      <c r="AFN16" s="134"/>
      <c r="AFO16" s="134"/>
      <c r="AFP16" s="134"/>
      <c r="AFQ16" s="134"/>
      <c r="AFR16" s="134"/>
      <c r="AFS16" s="134"/>
      <c r="AFT16" s="134"/>
      <c r="AFU16" s="134"/>
      <c r="AFV16" s="134"/>
      <c r="AFW16" s="134"/>
      <c r="AFX16" s="134"/>
      <c r="AFY16" s="134"/>
      <c r="AFZ16" s="134"/>
      <c r="AGA16" s="134"/>
      <c r="AGB16" s="134"/>
      <c r="AGC16" s="134"/>
      <c r="AGD16" s="134"/>
      <c r="AGE16" s="134"/>
      <c r="AGF16" s="134"/>
      <c r="AGG16" s="134"/>
      <c r="AGH16" s="134"/>
      <c r="AGI16" s="134"/>
      <c r="AGJ16" s="134"/>
      <c r="AGK16" s="134"/>
      <c r="AGL16" s="134"/>
      <c r="AGM16" s="134"/>
      <c r="AGN16" s="134"/>
      <c r="AGO16" s="134"/>
      <c r="AGP16" s="134"/>
      <c r="AGQ16" s="134"/>
      <c r="AGR16" s="134"/>
      <c r="AGS16" s="134"/>
      <c r="AGT16" s="134"/>
      <c r="AGU16" s="134"/>
      <c r="AGV16" s="134"/>
      <c r="AGW16" s="134"/>
      <c r="AGX16" s="134"/>
      <c r="AGY16" s="134"/>
      <c r="AGZ16" s="134"/>
      <c r="AHA16" s="134"/>
      <c r="AHB16" s="134"/>
      <c r="AHC16" s="134"/>
      <c r="AHD16" s="134"/>
      <c r="AHE16" s="134"/>
      <c r="AHF16" s="134"/>
      <c r="AHG16" s="134"/>
      <c r="AHH16" s="134"/>
      <c r="AHI16" s="134"/>
      <c r="AHJ16" s="134"/>
      <c r="AHK16" s="134"/>
      <c r="AHL16" s="134"/>
      <c r="AHM16" s="134"/>
      <c r="AHN16" s="134"/>
      <c r="AHO16" s="134"/>
      <c r="AHP16" s="134"/>
      <c r="AHQ16" s="134"/>
      <c r="AHR16" s="134"/>
      <c r="AHS16" s="134"/>
      <c r="AHT16" s="134"/>
      <c r="AHU16" s="134"/>
      <c r="AHV16" s="134"/>
      <c r="AHW16" s="134"/>
      <c r="AHX16" s="134"/>
      <c r="AHY16" s="134"/>
      <c r="AHZ16" s="134"/>
      <c r="AIA16" s="134"/>
      <c r="AIB16" s="134"/>
      <c r="AIC16" s="134"/>
      <c r="AID16" s="134"/>
      <c r="AIE16" s="134"/>
      <c r="AIF16" s="134"/>
      <c r="AIG16" s="134"/>
      <c r="AIH16" s="134"/>
      <c r="AII16" s="134"/>
      <c r="AIJ16" s="134"/>
      <c r="AIK16" s="134"/>
      <c r="AIL16" s="134"/>
      <c r="AIM16" s="134"/>
      <c r="AIN16" s="134"/>
      <c r="AIO16" s="134"/>
      <c r="AIP16" s="134"/>
      <c r="AIQ16" s="134"/>
      <c r="AIR16" s="134"/>
      <c r="AIS16" s="134"/>
      <c r="AIT16" s="134"/>
      <c r="AIU16" s="134"/>
      <c r="AIV16" s="134"/>
      <c r="AIW16" s="134"/>
      <c r="AIX16" s="134"/>
      <c r="AIY16" s="134"/>
      <c r="AIZ16" s="134"/>
      <c r="AJA16" s="134"/>
      <c r="AJB16" s="134"/>
      <c r="AJC16" s="134"/>
      <c r="AJD16" s="134"/>
      <c r="AJE16" s="134"/>
      <c r="AJF16" s="134"/>
      <c r="AJG16" s="134"/>
      <c r="AJH16" s="134"/>
      <c r="AJI16" s="134"/>
      <c r="AJJ16" s="134"/>
      <c r="AJK16" s="134"/>
      <c r="AJL16" s="134"/>
      <c r="AJM16" s="134"/>
      <c r="AJN16" s="134"/>
      <c r="AJO16" s="134"/>
      <c r="AJP16" s="134"/>
      <c r="AJQ16" s="134"/>
      <c r="AJR16" s="134"/>
      <c r="AJS16" s="134"/>
      <c r="AJT16" s="134"/>
      <c r="AJU16" s="134"/>
      <c r="AJV16" s="134"/>
      <c r="AJW16" s="134"/>
      <c r="AJX16" s="134"/>
      <c r="AJY16" s="134"/>
      <c r="AJZ16" s="134"/>
      <c r="AKA16" s="134"/>
      <c r="AKB16" s="134"/>
      <c r="AKC16" s="134"/>
      <c r="AKD16" s="134"/>
      <c r="AKE16" s="134"/>
      <c r="AKF16" s="134"/>
      <c r="AKG16" s="134"/>
      <c r="AKH16" s="134"/>
      <c r="AKI16" s="134"/>
      <c r="AKJ16" s="134"/>
      <c r="AKK16" s="134"/>
      <c r="AKL16" s="134"/>
      <c r="AKM16" s="134"/>
      <c r="AKN16" s="134"/>
      <c r="AKO16" s="134"/>
      <c r="AKP16" s="134"/>
      <c r="AKQ16" s="134"/>
      <c r="AKR16" s="134"/>
      <c r="AKS16" s="134"/>
      <c r="AKT16" s="134"/>
      <c r="AKU16" s="134"/>
      <c r="AKV16" s="134"/>
      <c r="AKW16" s="134"/>
      <c r="AKX16" s="134"/>
    </row>
    <row r="17" spans="1:986" ht="12" x14ac:dyDescent="0.2">
      <c r="A17" s="249"/>
      <c r="B17" s="242" t="s">
        <v>123</v>
      </c>
      <c r="C17" s="170" t="str">
        <f>_xlfn.CONCAT(Leverancespecifikation[[#This Row],[ID]],Leverancespecifikation[[#This Row],[BYGNINGSDEL]])</f>
        <v>013Adgangsveje</v>
      </c>
      <c r="E17" s="171" t="s">
        <v>251</v>
      </c>
      <c r="I17" s="171"/>
      <c r="J17" s="171">
        <v>4</v>
      </c>
      <c r="K17" s="175" t="s">
        <v>124</v>
      </c>
      <c r="L17" s="172" t="s">
        <v>103</v>
      </c>
      <c r="M17" s="80" t="str">
        <f>IFERROR(VLOOKUP(Leverancespecifikation[[#This Row],[ID-Bygningsdel]],'Data ændringslog'!A:G,7,FALSE),"P")</f>
        <v/>
      </c>
      <c r="N17" s="321" t="s">
        <v>103</v>
      </c>
      <c r="O17" s="121" t="str">
        <f>VLOOKUP(Leverancespecifikation[[#This Row],[ID-Bygningsdel]],'Data aktør'!A:H,2,FALSE)</f>
        <v/>
      </c>
      <c r="P17" s="78" t="str">
        <f>VLOOKUP(Leverancespecifikation[[#This Row],[ID-Bygningsdel]],'Data aktør'!A:H,3,FALSE)</f>
        <v/>
      </c>
      <c r="Q17" s="78" t="str">
        <f>VLOOKUP(Leverancespecifikation[[#This Row],[ID-Bygningsdel]],'Data aktør'!A:H,4,FALSE)</f>
        <v/>
      </c>
      <c r="R17" s="78" t="str">
        <f>VLOOKUP(Leverancespecifikation[[#This Row],[ID-Bygningsdel]],'Data aktør'!A:H,5,FALSE)</f>
        <v/>
      </c>
      <c r="S17" s="78" t="str">
        <f>VLOOKUP(Leverancespecifikation[[#This Row],[ID-Bygningsdel]],'Data aktør'!A:H,6,FALSE)</f>
        <v/>
      </c>
      <c r="T17" s="78" t="str">
        <f>VLOOKUP(Leverancespecifikation[[#This Row],[ID-Bygningsdel]],'Data aktør'!A:H,7,FALSE)</f>
        <v/>
      </c>
      <c r="U17" s="122" t="str">
        <f>VLOOKUP(Leverancespecifikation[[#This Row],[ID-Bygningsdel]],'Data aktør'!A:H,8,FALSE)</f>
        <v/>
      </c>
      <c r="V17" s="112"/>
      <c r="W17" s="79"/>
      <c r="X17" s="79"/>
      <c r="Y17" s="79"/>
      <c r="Z17" s="79"/>
      <c r="AA17" s="79"/>
      <c r="AB17" s="171"/>
      <c r="AD17" s="171"/>
      <c r="AE17" s="171"/>
      <c r="AF17" s="171"/>
      <c r="AG17" s="171"/>
      <c r="AH17" s="171"/>
      <c r="AI17" s="171"/>
      <c r="AJ17" s="171"/>
      <c r="BV17" s="171"/>
      <c r="BW17" s="171"/>
      <c r="CB17" s="134"/>
    </row>
    <row r="18" spans="1:986" ht="12" x14ac:dyDescent="0.2">
      <c r="A18" s="249"/>
      <c r="B18" s="242" t="s">
        <v>125</v>
      </c>
      <c r="C18" s="170" t="str">
        <f>_xlfn.CONCAT(Leverancespecifikation[[#This Row],[ID]],Leverancespecifikation[[#This Row],[BYGNINGSDEL]])</f>
        <v>014Kraner</v>
      </c>
      <c r="E18" s="171" t="s">
        <v>251</v>
      </c>
      <c r="I18" s="171"/>
      <c r="J18" s="171">
        <v>4</v>
      </c>
      <c r="K18" s="175" t="s">
        <v>126</v>
      </c>
      <c r="L18" s="172" t="s">
        <v>103</v>
      </c>
      <c r="M18" s="80" t="str">
        <f>IFERROR(VLOOKUP(Leverancespecifikation[[#This Row],[ID-Bygningsdel]],'Data ændringslog'!A:G,7,FALSE),"P")</f>
        <v/>
      </c>
      <c r="N18" s="321" t="s">
        <v>103</v>
      </c>
      <c r="O18" s="121" t="str">
        <f>VLOOKUP(Leverancespecifikation[[#This Row],[ID-Bygningsdel]],'Data aktør'!A:H,2,FALSE)</f>
        <v/>
      </c>
      <c r="P18" s="78" t="str">
        <f>VLOOKUP(Leverancespecifikation[[#This Row],[ID-Bygningsdel]],'Data aktør'!A:H,3,FALSE)</f>
        <v/>
      </c>
      <c r="Q18" s="78" t="str">
        <f>VLOOKUP(Leverancespecifikation[[#This Row],[ID-Bygningsdel]],'Data aktør'!A:H,4,FALSE)</f>
        <v/>
      </c>
      <c r="R18" s="78" t="str">
        <f>VLOOKUP(Leverancespecifikation[[#This Row],[ID-Bygningsdel]],'Data aktør'!A:H,5,FALSE)</f>
        <v/>
      </c>
      <c r="S18" s="78" t="str">
        <f>VLOOKUP(Leverancespecifikation[[#This Row],[ID-Bygningsdel]],'Data aktør'!A:H,6,FALSE)</f>
        <v/>
      </c>
      <c r="T18" s="78" t="str">
        <f>VLOOKUP(Leverancespecifikation[[#This Row],[ID-Bygningsdel]],'Data aktør'!A:H,7,FALSE)</f>
        <v/>
      </c>
      <c r="U18" s="122" t="str">
        <f>VLOOKUP(Leverancespecifikation[[#This Row],[ID-Bygningsdel]],'Data aktør'!A:H,8,FALSE)</f>
        <v/>
      </c>
      <c r="V18" s="112"/>
      <c r="W18" s="79"/>
      <c r="X18" s="79"/>
      <c r="Y18" s="79"/>
      <c r="Z18" s="79"/>
      <c r="AA18" s="79"/>
      <c r="AB18" s="171"/>
      <c r="AD18" s="171"/>
      <c r="AE18" s="171"/>
      <c r="AF18" s="171"/>
      <c r="AG18" s="171"/>
      <c r="AH18" s="171"/>
      <c r="AI18" s="171"/>
      <c r="AJ18" s="171"/>
      <c r="BV18" s="171"/>
      <c r="BW18" s="171"/>
      <c r="CB18" s="134"/>
    </row>
    <row r="19" spans="1:986" ht="12" x14ac:dyDescent="0.2">
      <c r="A19" s="249"/>
      <c r="B19" s="242" t="s">
        <v>127</v>
      </c>
      <c r="C19" s="170" t="str">
        <f>_xlfn.CONCAT(Leverancespecifikation[[#This Row],[ID]],Leverancespecifikation[[#This Row],[BYGNINGSDEL]])</f>
        <v>015Lifte</v>
      </c>
      <c r="E19" s="171" t="s">
        <v>251</v>
      </c>
      <c r="I19" s="171"/>
      <c r="J19" s="171">
        <v>4</v>
      </c>
      <c r="K19" s="175" t="s">
        <v>128</v>
      </c>
      <c r="L19" s="172" t="s">
        <v>103</v>
      </c>
      <c r="M19" s="80" t="str">
        <f>IFERROR(VLOOKUP(Leverancespecifikation[[#This Row],[ID-Bygningsdel]],'Data ændringslog'!A:G,7,FALSE),"P")</f>
        <v/>
      </c>
      <c r="N19" s="321" t="s">
        <v>103</v>
      </c>
      <c r="O19" s="121" t="str">
        <f>VLOOKUP(Leverancespecifikation[[#This Row],[ID-Bygningsdel]],'Data aktør'!A:H,2,FALSE)</f>
        <v/>
      </c>
      <c r="P19" s="78" t="str">
        <f>VLOOKUP(Leverancespecifikation[[#This Row],[ID-Bygningsdel]],'Data aktør'!A:H,3,FALSE)</f>
        <v/>
      </c>
      <c r="Q19" s="78" t="str">
        <f>VLOOKUP(Leverancespecifikation[[#This Row],[ID-Bygningsdel]],'Data aktør'!A:H,4,FALSE)</f>
        <v/>
      </c>
      <c r="R19" s="78" t="str">
        <f>VLOOKUP(Leverancespecifikation[[#This Row],[ID-Bygningsdel]],'Data aktør'!A:H,5,FALSE)</f>
        <v/>
      </c>
      <c r="S19" s="78" t="str">
        <f>VLOOKUP(Leverancespecifikation[[#This Row],[ID-Bygningsdel]],'Data aktør'!A:H,6,FALSE)</f>
        <v/>
      </c>
      <c r="T19" s="78" t="str">
        <f>VLOOKUP(Leverancespecifikation[[#This Row],[ID-Bygningsdel]],'Data aktør'!A:H,7,FALSE)</f>
        <v/>
      </c>
      <c r="U19" s="122" t="str">
        <f>VLOOKUP(Leverancespecifikation[[#This Row],[ID-Bygningsdel]],'Data aktør'!A:H,8,FALSE)</f>
        <v/>
      </c>
      <c r="V19" s="112"/>
      <c r="W19" s="79"/>
      <c r="X19" s="79"/>
      <c r="Y19" s="79"/>
      <c r="Z19" s="79"/>
      <c r="AA19" s="79"/>
      <c r="AB19" s="171"/>
      <c r="AD19" s="171"/>
      <c r="AE19" s="171"/>
      <c r="AF19" s="171"/>
      <c r="AG19" s="171"/>
      <c r="AH19" s="171"/>
      <c r="AI19" s="171"/>
      <c r="AJ19" s="171"/>
      <c r="BV19" s="171"/>
      <c r="BW19" s="171"/>
      <c r="CB19" s="134"/>
    </row>
    <row r="20" spans="1:986" ht="12" x14ac:dyDescent="0.2">
      <c r="A20" s="249"/>
      <c r="B20" s="242" t="s">
        <v>129</v>
      </c>
      <c r="C20" s="170" t="str">
        <f>_xlfn.CONCAT(Leverancespecifikation[[#This Row],[ID]],Leverancespecifikation[[#This Row],[BYGNINGSDEL]])</f>
        <v>016Interrimslukninger</v>
      </c>
      <c r="E20" s="171" t="s">
        <v>251</v>
      </c>
      <c r="I20" s="171"/>
      <c r="J20" s="171">
        <v>4</v>
      </c>
      <c r="K20" s="175" t="s">
        <v>130</v>
      </c>
      <c r="L20" s="172" t="s">
        <v>103</v>
      </c>
      <c r="M20" s="80" t="str">
        <f>IFERROR(VLOOKUP(Leverancespecifikation[[#This Row],[ID-Bygningsdel]],'Data ændringslog'!A:G,7,FALSE),"P")</f>
        <v/>
      </c>
      <c r="N20" s="321" t="s">
        <v>103</v>
      </c>
      <c r="O20" s="121" t="str">
        <f>VLOOKUP(Leverancespecifikation[[#This Row],[ID-Bygningsdel]],'Data aktør'!A:H,2,FALSE)</f>
        <v/>
      </c>
      <c r="P20" s="78" t="str">
        <f>VLOOKUP(Leverancespecifikation[[#This Row],[ID-Bygningsdel]],'Data aktør'!A:H,3,FALSE)</f>
        <v/>
      </c>
      <c r="Q20" s="78" t="str">
        <f>VLOOKUP(Leverancespecifikation[[#This Row],[ID-Bygningsdel]],'Data aktør'!A:H,4,FALSE)</f>
        <v/>
      </c>
      <c r="R20" s="78" t="str">
        <f>VLOOKUP(Leverancespecifikation[[#This Row],[ID-Bygningsdel]],'Data aktør'!A:H,5,FALSE)</f>
        <v/>
      </c>
      <c r="S20" s="78" t="str">
        <f>VLOOKUP(Leverancespecifikation[[#This Row],[ID-Bygningsdel]],'Data aktør'!A:H,6,FALSE)</f>
        <v/>
      </c>
      <c r="T20" s="78" t="str">
        <f>VLOOKUP(Leverancespecifikation[[#This Row],[ID-Bygningsdel]],'Data aktør'!A:H,7,FALSE)</f>
        <v/>
      </c>
      <c r="U20" s="122" t="str">
        <f>VLOOKUP(Leverancespecifikation[[#This Row],[ID-Bygningsdel]],'Data aktør'!A:H,8,FALSE)</f>
        <v/>
      </c>
      <c r="V20" s="112"/>
      <c r="W20" s="79"/>
      <c r="X20" s="79"/>
      <c r="Y20" s="79"/>
      <c r="Z20" s="79"/>
      <c r="AA20" s="79"/>
      <c r="AB20" s="171"/>
      <c r="AD20" s="171"/>
      <c r="AE20" s="171"/>
      <c r="AF20" s="171"/>
      <c r="AG20" s="171"/>
      <c r="AH20" s="171"/>
      <c r="AI20" s="171"/>
      <c r="AJ20" s="171"/>
      <c r="BV20" s="171"/>
      <c r="BW20" s="171"/>
      <c r="CB20" s="134"/>
    </row>
    <row r="21" spans="1:986" ht="12" x14ac:dyDescent="0.2">
      <c r="A21" s="249"/>
      <c r="B21" s="242" t="s">
        <v>131</v>
      </c>
      <c r="C21" s="170" t="str">
        <f>_xlfn.CONCAT(Leverancespecifikation[[#This Row],[ID]],Leverancespecifikation[[#This Row],[BYGNINGSDEL]])</f>
        <v>017Stilladser</v>
      </c>
      <c r="E21" s="171" t="s">
        <v>251</v>
      </c>
      <c r="I21" s="171"/>
      <c r="J21" s="171">
        <v>4</v>
      </c>
      <c r="K21" s="175" t="s">
        <v>132</v>
      </c>
      <c r="L21" s="172" t="s">
        <v>103</v>
      </c>
      <c r="M21" s="80" t="str">
        <f>IFERROR(VLOOKUP(Leverancespecifikation[[#This Row],[ID-Bygningsdel]],'Data ændringslog'!A:G,7,FALSE),"P")</f>
        <v/>
      </c>
      <c r="N21" s="321" t="s">
        <v>103</v>
      </c>
      <c r="O21" s="121" t="str">
        <f>VLOOKUP(Leverancespecifikation[[#This Row],[ID-Bygningsdel]],'Data aktør'!A:H,2,FALSE)</f>
        <v/>
      </c>
      <c r="P21" s="78" t="str">
        <f>VLOOKUP(Leverancespecifikation[[#This Row],[ID-Bygningsdel]],'Data aktør'!A:H,3,FALSE)</f>
        <v/>
      </c>
      <c r="Q21" s="78" t="str">
        <f>VLOOKUP(Leverancespecifikation[[#This Row],[ID-Bygningsdel]],'Data aktør'!A:H,4,FALSE)</f>
        <v/>
      </c>
      <c r="R21" s="78" t="str">
        <f>VLOOKUP(Leverancespecifikation[[#This Row],[ID-Bygningsdel]],'Data aktør'!A:H,5,FALSE)</f>
        <v/>
      </c>
      <c r="S21" s="78" t="str">
        <f>VLOOKUP(Leverancespecifikation[[#This Row],[ID-Bygningsdel]],'Data aktør'!A:H,6,FALSE)</f>
        <v/>
      </c>
      <c r="T21" s="78" t="str">
        <f>VLOOKUP(Leverancespecifikation[[#This Row],[ID-Bygningsdel]],'Data aktør'!A:H,7,FALSE)</f>
        <v/>
      </c>
      <c r="U21" s="122" t="str">
        <f>VLOOKUP(Leverancespecifikation[[#This Row],[ID-Bygningsdel]],'Data aktør'!A:H,8,FALSE)</f>
        <v/>
      </c>
      <c r="V21" s="112"/>
      <c r="W21" s="79"/>
      <c r="X21" s="79"/>
      <c r="Y21" s="79"/>
      <c r="Z21" s="79"/>
      <c r="AA21" s="79"/>
      <c r="AB21" s="171"/>
      <c r="AD21" s="171"/>
      <c r="AE21" s="171"/>
      <c r="AF21" s="171"/>
      <c r="AG21" s="171"/>
      <c r="AH21" s="171"/>
      <c r="AI21" s="171"/>
      <c r="AJ21" s="171"/>
      <c r="BV21" s="171"/>
      <c r="BW21" s="171"/>
      <c r="CB21" s="134"/>
    </row>
    <row r="22" spans="1:986" ht="12" x14ac:dyDescent="0.2">
      <c r="A22" s="249"/>
      <c r="B22" s="242" t="s">
        <v>133</v>
      </c>
      <c r="C22" s="170" t="str">
        <f>_xlfn.CONCAT(Leverancespecifikation[[#This Row],[ID]],Leverancespecifikation[[#This Row],[BYGNINGSDEL]])</f>
        <v>018Totaloverdækninger</v>
      </c>
      <c r="E22" s="171" t="s">
        <v>251</v>
      </c>
      <c r="I22" s="171"/>
      <c r="J22" s="171">
        <v>4</v>
      </c>
      <c r="K22" s="175" t="s">
        <v>134</v>
      </c>
      <c r="L22" s="172" t="s">
        <v>103</v>
      </c>
      <c r="M22" s="80" t="str">
        <f>IFERROR(VLOOKUP(Leverancespecifikation[[#This Row],[ID-Bygningsdel]],'Data ændringslog'!A:G,7,FALSE),"P")</f>
        <v/>
      </c>
      <c r="N22" s="321" t="s">
        <v>103</v>
      </c>
      <c r="O22" s="121" t="str">
        <f>VLOOKUP(Leverancespecifikation[[#This Row],[ID-Bygningsdel]],'Data aktør'!A:H,2,FALSE)</f>
        <v/>
      </c>
      <c r="P22" s="78" t="str">
        <f>VLOOKUP(Leverancespecifikation[[#This Row],[ID-Bygningsdel]],'Data aktør'!A:H,3,FALSE)</f>
        <v/>
      </c>
      <c r="Q22" s="78" t="str">
        <f>VLOOKUP(Leverancespecifikation[[#This Row],[ID-Bygningsdel]],'Data aktør'!A:H,4,FALSE)</f>
        <v/>
      </c>
      <c r="R22" s="78" t="str">
        <f>VLOOKUP(Leverancespecifikation[[#This Row],[ID-Bygningsdel]],'Data aktør'!A:H,5,FALSE)</f>
        <v/>
      </c>
      <c r="S22" s="78" t="str">
        <f>VLOOKUP(Leverancespecifikation[[#This Row],[ID-Bygningsdel]],'Data aktør'!A:H,6,FALSE)</f>
        <v/>
      </c>
      <c r="T22" s="78" t="str">
        <f>VLOOKUP(Leverancespecifikation[[#This Row],[ID-Bygningsdel]],'Data aktør'!A:H,7,FALSE)</f>
        <v/>
      </c>
      <c r="U22" s="122" t="str">
        <f>VLOOKUP(Leverancespecifikation[[#This Row],[ID-Bygningsdel]],'Data aktør'!A:H,8,FALSE)</f>
        <v/>
      </c>
      <c r="V22" s="112"/>
      <c r="W22" s="79"/>
      <c r="X22" s="79"/>
      <c r="Y22" s="79"/>
      <c r="Z22" s="79"/>
      <c r="AA22" s="79"/>
      <c r="AB22" s="171"/>
      <c r="AD22" s="171"/>
      <c r="AE22" s="171"/>
      <c r="AF22" s="171"/>
      <c r="AG22" s="171"/>
      <c r="AH22" s="171"/>
      <c r="AI22" s="171"/>
      <c r="AJ22" s="171"/>
      <c r="BV22" s="171"/>
      <c r="BW22" s="171"/>
      <c r="CB22" s="134"/>
    </row>
    <row r="23" spans="1:986" s="81" customFormat="1" ht="12.75" collapsed="1" x14ac:dyDescent="0.2">
      <c r="A23" s="249"/>
      <c r="B23" s="242" t="s">
        <v>135</v>
      </c>
      <c r="C23" s="170" t="str">
        <f>_xlfn.CONCAT(Leverancespecifikation[[#This Row],[ID]],Leverancespecifikation[[#This Row],[BYGNINGSDEL]])</f>
        <v>019Skurby</v>
      </c>
      <c r="D23" s="171"/>
      <c r="E23" s="171" t="s">
        <v>251</v>
      </c>
      <c r="F23" s="171"/>
      <c r="G23" s="171"/>
      <c r="H23" s="171"/>
      <c r="I23" s="171"/>
      <c r="J23" s="171">
        <v>4</v>
      </c>
      <c r="K23" s="175" t="s">
        <v>136</v>
      </c>
      <c r="L23" s="172" t="s">
        <v>103</v>
      </c>
      <c r="M23" s="80" t="str">
        <f>IFERROR(VLOOKUP(Leverancespecifikation[[#This Row],[ID-Bygningsdel]],'Data ændringslog'!A:G,7,FALSE),"P")</f>
        <v/>
      </c>
      <c r="N23" s="321" t="s">
        <v>103</v>
      </c>
      <c r="O23" s="121" t="str">
        <f>VLOOKUP(Leverancespecifikation[[#This Row],[ID-Bygningsdel]],'Data aktør'!A:H,2,FALSE)</f>
        <v/>
      </c>
      <c r="P23" s="78" t="str">
        <f>VLOOKUP(Leverancespecifikation[[#This Row],[ID-Bygningsdel]],'Data aktør'!A:H,3,FALSE)</f>
        <v/>
      </c>
      <c r="Q23" s="78" t="str">
        <f>VLOOKUP(Leverancespecifikation[[#This Row],[ID-Bygningsdel]],'Data aktør'!A:H,4,FALSE)</f>
        <v/>
      </c>
      <c r="R23" s="78" t="str">
        <f>VLOOKUP(Leverancespecifikation[[#This Row],[ID-Bygningsdel]],'Data aktør'!A:H,5,FALSE)</f>
        <v/>
      </c>
      <c r="S23" s="78" t="str">
        <f>VLOOKUP(Leverancespecifikation[[#This Row],[ID-Bygningsdel]],'Data aktør'!A:H,6,FALSE)</f>
        <v/>
      </c>
      <c r="T23" s="78" t="str">
        <f>VLOOKUP(Leverancespecifikation[[#This Row],[ID-Bygningsdel]],'Data aktør'!A:H,7,FALSE)</f>
        <v/>
      </c>
      <c r="U23" s="122" t="str">
        <f>VLOOKUP(Leverancespecifikation[[#This Row],[ID-Bygningsdel]],'Data aktør'!A:H,8,FALSE)</f>
        <v/>
      </c>
      <c r="V23" s="112"/>
      <c r="W23" s="79"/>
      <c r="X23" s="79"/>
      <c r="Y23" s="79"/>
      <c r="Z23" s="79"/>
      <c r="AA23" s="79"/>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287"/>
      <c r="BM23" s="171"/>
      <c r="BN23" s="171"/>
      <c r="BO23" s="171"/>
      <c r="BP23" s="171"/>
      <c r="BQ23" s="171"/>
      <c r="BR23" s="171"/>
      <c r="BS23" s="171"/>
      <c r="BT23" s="171"/>
      <c r="BU23" s="171"/>
      <c r="BV23" s="171"/>
      <c r="BW23" s="171"/>
      <c r="BX23" s="171"/>
      <c r="BY23" s="171"/>
      <c r="BZ23" s="171"/>
      <c r="CA23" s="208"/>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0"/>
      <c r="DZ23" s="140"/>
      <c r="EA23" s="140"/>
      <c r="EB23" s="140"/>
      <c r="EC23" s="140"/>
      <c r="ED23" s="140"/>
      <c r="EE23" s="140"/>
      <c r="EF23" s="140"/>
      <c r="EG23" s="140"/>
      <c r="EH23" s="140"/>
      <c r="EI23" s="140"/>
      <c r="EJ23" s="140"/>
      <c r="EK23" s="140"/>
      <c r="EL23" s="140"/>
      <c r="EM23" s="140"/>
      <c r="EN23" s="140"/>
      <c r="EO23" s="140"/>
      <c r="EP23" s="140"/>
      <c r="EQ23" s="140"/>
      <c r="ER23" s="140"/>
      <c r="ES23" s="140"/>
      <c r="ET23" s="140"/>
      <c r="EU23" s="140"/>
      <c r="EV23" s="140"/>
      <c r="EW23" s="140"/>
      <c r="EX23" s="140"/>
      <c r="EY23" s="140"/>
      <c r="EZ23" s="140"/>
      <c r="FA23" s="140"/>
      <c r="FB23" s="140"/>
      <c r="FC23" s="140"/>
      <c r="FD23" s="140"/>
      <c r="FE23" s="140"/>
      <c r="FF23" s="140"/>
      <c r="FG23" s="140"/>
      <c r="FH23" s="140"/>
      <c r="FI23" s="140"/>
      <c r="FJ23" s="140"/>
      <c r="FK23" s="140"/>
      <c r="FL23" s="140"/>
      <c r="FM23" s="140"/>
      <c r="FN23" s="140"/>
      <c r="FO23" s="140"/>
      <c r="FP23" s="140"/>
      <c r="FQ23" s="140"/>
      <c r="FR23" s="140"/>
      <c r="FS23" s="140"/>
      <c r="FT23" s="140"/>
      <c r="FU23" s="140"/>
      <c r="FV23" s="140"/>
      <c r="FW23" s="140"/>
      <c r="FX23" s="140"/>
      <c r="FY23" s="140"/>
      <c r="FZ23" s="140"/>
      <c r="GA23" s="140"/>
      <c r="GB23" s="140"/>
      <c r="GC23" s="140"/>
      <c r="GD23" s="140"/>
      <c r="GE23" s="140"/>
      <c r="GF23" s="140"/>
      <c r="GG23" s="140"/>
      <c r="GH23" s="140"/>
      <c r="GI23" s="140"/>
      <c r="GJ23" s="140"/>
      <c r="GK23" s="140"/>
      <c r="GL23" s="140"/>
      <c r="GM23" s="140"/>
      <c r="GN23" s="140"/>
      <c r="GO23" s="140"/>
      <c r="GP23" s="140"/>
      <c r="GQ23" s="140"/>
      <c r="GR23" s="140"/>
      <c r="GS23" s="140"/>
      <c r="GT23" s="140"/>
      <c r="GU23" s="140"/>
      <c r="GV23" s="140"/>
      <c r="GW23" s="140"/>
      <c r="GX23" s="140"/>
      <c r="GY23" s="140"/>
      <c r="GZ23" s="140"/>
      <c r="HA23" s="140"/>
      <c r="HB23" s="140"/>
      <c r="HC23" s="140"/>
      <c r="HD23" s="140"/>
      <c r="HE23" s="140"/>
      <c r="HF23" s="140"/>
      <c r="HG23" s="140"/>
      <c r="HH23" s="140"/>
      <c r="HI23" s="140"/>
      <c r="HJ23" s="140"/>
      <c r="HK23" s="140"/>
      <c r="HL23" s="140"/>
      <c r="HM23" s="140"/>
      <c r="HN23" s="140"/>
      <c r="HO23" s="140"/>
      <c r="HP23" s="140"/>
      <c r="HQ23" s="140"/>
      <c r="HR23" s="140"/>
      <c r="HS23" s="140"/>
      <c r="HT23" s="140"/>
      <c r="HU23" s="140"/>
      <c r="HV23" s="140"/>
      <c r="HW23" s="140"/>
      <c r="HX23" s="140"/>
      <c r="HY23" s="140"/>
      <c r="HZ23" s="140"/>
      <c r="IA23" s="140"/>
      <c r="IB23" s="140"/>
      <c r="IC23" s="140"/>
      <c r="ID23" s="140"/>
      <c r="IE23" s="140"/>
      <c r="IF23" s="140"/>
      <c r="IG23" s="140"/>
      <c r="IH23" s="140"/>
      <c r="II23" s="140"/>
      <c r="IJ23" s="140"/>
      <c r="IK23" s="140"/>
      <c r="IL23" s="140"/>
      <c r="IM23" s="140"/>
      <c r="IN23" s="140"/>
      <c r="IO23" s="140"/>
      <c r="IP23" s="140"/>
      <c r="IQ23" s="140"/>
      <c r="IR23" s="140"/>
      <c r="IS23" s="140"/>
      <c r="IT23" s="140"/>
      <c r="IU23" s="140"/>
      <c r="IV23" s="140"/>
      <c r="IW23" s="140"/>
      <c r="IX23" s="140"/>
      <c r="IY23" s="140"/>
      <c r="IZ23" s="140"/>
      <c r="JA23" s="140"/>
      <c r="JB23" s="140"/>
      <c r="JC23" s="140"/>
      <c r="JD23" s="140"/>
      <c r="JE23" s="140"/>
      <c r="JF23" s="140"/>
      <c r="JG23" s="140"/>
      <c r="JH23" s="140"/>
      <c r="JI23" s="140"/>
      <c r="JJ23" s="140"/>
      <c r="JK23" s="140"/>
      <c r="JL23" s="140"/>
      <c r="JM23" s="140"/>
      <c r="JN23" s="140"/>
      <c r="JO23" s="140"/>
      <c r="JP23" s="140"/>
      <c r="JQ23" s="140"/>
      <c r="JR23" s="140"/>
      <c r="JS23" s="140"/>
      <c r="JT23" s="140"/>
      <c r="JU23" s="140"/>
      <c r="JV23" s="140"/>
      <c r="JW23" s="140"/>
      <c r="JX23" s="140"/>
      <c r="JY23" s="140"/>
      <c r="JZ23" s="140"/>
      <c r="KA23" s="140"/>
      <c r="KB23" s="140"/>
      <c r="KC23" s="140"/>
      <c r="KD23" s="140"/>
      <c r="KE23" s="140"/>
      <c r="KF23" s="140"/>
      <c r="KG23" s="140"/>
      <c r="KH23" s="140"/>
      <c r="KI23" s="140"/>
      <c r="KJ23" s="140"/>
      <c r="KK23" s="140"/>
      <c r="KL23" s="140"/>
      <c r="KM23" s="140"/>
      <c r="KN23" s="140"/>
      <c r="KO23" s="140"/>
      <c r="KP23" s="140"/>
      <c r="KQ23" s="140"/>
      <c r="KR23" s="140"/>
      <c r="KS23" s="140"/>
      <c r="KT23" s="140"/>
      <c r="KU23" s="140"/>
      <c r="KV23" s="140"/>
      <c r="KW23" s="140"/>
      <c r="KX23" s="140"/>
      <c r="KY23" s="140"/>
      <c r="KZ23" s="140"/>
      <c r="LA23" s="140"/>
      <c r="LB23" s="140"/>
      <c r="LC23" s="140"/>
      <c r="LD23" s="140"/>
      <c r="LE23" s="140"/>
      <c r="LF23" s="140"/>
      <c r="LG23" s="140"/>
      <c r="LH23" s="140"/>
      <c r="LI23" s="140"/>
      <c r="LJ23" s="140"/>
      <c r="LK23" s="140"/>
      <c r="LL23" s="140"/>
      <c r="LM23" s="140"/>
      <c r="LN23" s="140"/>
      <c r="LO23" s="140"/>
      <c r="LP23" s="140"/>
      <c r="LQ23" s="140"/>
      <c r="LR23" s="140"/>
      <c r="LS23" s="140"/>
      <c r="LT23" s="140"/>
      <c r="LU23" s="140"/>
      <c r="LV23" s="140"/>
      <c r="LW23" s="140"/>
      <c r="LX23" s="140"/>
      <c r="LY23" s="140"/>
      <c r="LZ23" s="140"/>
      <c r="MA23" s="140"/>
      <c r="MB23" s="140"/>
      <c r="MC23" s="140"/>
      <c r="MD23" s="140"/>
      <c r="ME23" s="140"/>
      <c r="MF23" s="140"/>
      <c r="MG23" s="140"/>
      <c r="MH23" s="140"/>
      <c r="MI23" s="140"/>
      <c r="MJ23" s="140"/>
      <c r="MK23" s="140"/>
      <c r="ML23" s="140"/>
      <c r="MM23" s="140"/>
      <c r="MN23" s="140"/>
      <c r="MO23" s="140"/>
      <c r="MP23" s="140"/>
      <c r="MQ23" s="140"/>
      <c r="MR23" s="140"/>
      <c r="MS23" s="140"/>
      <c r="MT23" s="140"/>
      <c r="MU23" s="140"/>
      <c r="MV23" s="140"/>
      <c r="MW23" s="140"/>
      <c r="MX23" s="140"/>
      <c r="MY23" s="140"/>
      <c r="MZ23" s="140"/>
      <c r="NA23" s="140"/>
      <c r="NB23" s="140"/>
      <c r="NC23" s="140"/>
      <c r="ND23" s="140"/>
      <c r="NE23" s="140"/>
      <c r="NF23" s="140"/>
      <c r="NG23" s="140"/>
      <c r="NH23" s="140"/>
      <c r="NI23" s="140"/>
      <c r="NJ23" s="140"/>
      <c r="NK23" s="140"/>
      <c r="NL23" s="140"/>
      <c r="NM23" s="140"/>
      <c r="NN23" s="140"/>
      <c r="NO23" s="140"/>
      <c r="NP23" s="140"/>
      <c r="NQ23" s="140"/>
      <c r="NR23" s="140"/>
      <c r="NS23" s="140"/>
      <c r="NT23" s="140"/>
      <c r="NU23" s="140"/>
      <c r="NV23" s="140"/>
      <c r="NW23" s="140"/>
      <c r="NX23" s="140"/>
      <c r="NY23" s="140"/>
      <c r="NZ23" s="140"/>
      <c r="OA23" s="140"/>
      <c r="OB23" s="140"/>
      <c r="OC23" s="140"/>
      <c r="OD23" s="140"/>
      <c r="OE23" s="140"/>
      <c r="OF23" s="140"/>
      <c r="OG23" s="140"/>
      <c r="OH23" s="140"/>
      <c r="OI23" s="140"/>
      <c r="OJ23" s="140"/>
      <c r="OK23" s="140"/>
      <c r="OL23" s="140"/>
      <c r="OM23" s="140"/>
      <c r="ON23" s="140"/>
      <c r="OO23" s="140"/>
      <c r="OP23" s="140"/>
      <c r="OQ23" s="140"/>
      <c r="OR23" s="140"/>
      <c r="OS23" s="140"/>
      <c r="OT23" s="140"/>
      <c r="OU23" s="140"/>
      <c r="OV23" s="140"/>
      <c r="OW23" s="140"/>
      <c r="OX23" s="140"/>
      <c r="OY23" s="140"/>
      <c r="OZ23" s="140"/>
      <c r="PA23" s="140"/>
      <c r="PB23" s="140"/>
      <c r="PC23" s="140"/>
      <c r="PD23" s="140"/>
      <c r="PE23" s="140"/>
      <c r="PF23" s="140"/>
      <c r="PG23" s="140"/>
      <c r="PH23" s="140"/>
      <c r="PI23" s="140"/>
      <c r="PJ23" s="140"/>
      <c r="PK23" s="140"/>
      <c r="PL23" s="140"/>
      <c r="PM23" s="140"/>
      <c r="PN23" s="140"/>
      <c r="PO23" s="140"/>
      <c r="PP23" s="140"/>
      <c r="PQ23" s="140"/>
      <c r="PR23" s="140"/>
      <c r="PS23" s="140"/>
      <c r="PT23" s="140"/>
      <c r="PU23" s="140"/>
      <c r="PV23" s="140"/>
      <c r="PW23" s="140"/>
      <c r="PX23" s="140"/>
      <c r="PY23" s="140"/>
      <c r="PZ23" s="140"/>
      <c r="QA23" s="140"/>
      <c r="QB23" s="140"/>
      <c r="QC23" s="140"/>
      <c r="QD23" s="140"/>
      <c r="QE23" s="140"/>
      <c r="QF23" s="140"/>
      <c r="QG23" s="140"/>
      <c r="QH23" s="140"/>
      <c r="QI23" s="140"/>
      <c r="QJ23" s="140"/>
      <c r="QK23" s="140"/>
      <c r="QL23" s="140"/>
      <c r="QM23" s="140"/>
      <c r="QN23" s="140"/>
      <c r="QO23" s="140"/>
      <c r="QP23" s="140"/>
      <c r="QQ23" s="140"/>
      <c r="QR23" s="140"/>
      <c r="QS23" s="140"/>
      <c r="QT23" s="140"/>
      <c r="QU23" s="140"/>
      <c r="QV23" s="140"/>
      <c r="QW23" s="140"/>
      <c r="QX23" s="140"/>
      <c r="QY23" s="140"/>
      <c r="QZ23" s="140"/>
      <c r="RA23" s="140"/>
      <c r="RB23" s="140"/>
      <c r="RC23" s="140"/>
      <c r="RD23" s="140"/>
      <c r="RE23" s="140"/>
      <c r="RF23" s="140"/>
      <c r="RG23" s="140"/>
      <c r="RH23" s="140"/>
      <c r="RI23" s="140"/>
      <c r="RJ23" s="140"/>
      <c r="RK23" s="140"/>
      <c r="RL23" s="140"/>
      <c r="RM23" s="140"/>
      <c r="RN23" s="140"/>
      <c r="RO23" s="140"/>
      <c r="RP23" s="140"/>
      <c r="RQ23" s="140"/>
      <c r="RR23" s="140"/>
      <c r="RS23" s="140"/>
      <c r="RT23" s="140"/>
      <c r="RU23" s="140"/>
      <c r="RV23" s="140"/>
      <c r="RW23" s="140"/>
      <c r="RX23" s="140"/>
      <c r="RY23" s="140"/>
      <c r="RZ23" s="140"/>
      <c r="SA23" s="140"/>
      <c r="SB23" s="140"/>
      <c r="SC23" s="140"/>
      <c r="SD23" s="140"/>
      <c r="SE23" s="140"/>
      <c r="SF23" s="140"/>
      <c r="SG23" s="140"/>
      <c r="SH23" s="140"/>
      <c r="SI23" s="140"/>
      <c r="SJ23" s="140"/>
      <c r="SK23" s="140"/>
      <c r="SL23" s="140"/>
      <c r="SM23" s="140"/>
      <c r="SN23" s="140"/>
      <c r="SO23" s="140"/>
      <c r="SP23" s="140"/>
      <c r="SQ23" s="140"/>
      <c r="SR23" s="140"/>
      <c r="SS23" s="140"/>
      <c r="ST23" s="140"/>
      <c r="SU23" s="140"/>
      <c r="SV23" s="140"/>
      <c r="SW23" s="140"/>
      <c r="SX23" s="140"/>
      <c r="SY23" s="140"/>
      <c r="SZ23" s="140"/>
      <c r="TA23" s="140"/>
      <c r="TB23" s="140"/>
      <c r="TC23" s="140"/>
      <c r="TD23" s="140"/>
      <c r="TE23" s="140"/>
      <c r="TF23" s="140"/>
      <c r="TG23" s="140"/>
      <c r="TH23" s="140"/>
      <c r="TI23" s="140"/>
      <c r="TJ23" s="140"/>
      <c r="TK23" s="140"/>
      <c r="TL23" s="140"/>
      <c r="TM23" s="140"/>
      <c r="TN23" s="140"/>
      <c r="TO23" s="140"/>
      <c r="TP23" s="140"/>
      <c r="TQ23" s="140"/>
      <c r="TR23" s="140"/>
      <c r="TS23" s="140"/>
      <c r="TT23" s="140"/>
      <c r="TU23" s="140"/>
      <c r="TV23" s="140"/>
      <c r="TW23" s="140"/>
      <c r="TX23" s="140"/>
      <c r="TY23" s="140"/>
      <c r="TZ23" s="140"/>
      <c r="UA23" s="140"/>
      <c r="UB23" s="140"/>
      <c r="UC23" s="140"/>
      <c r="UD23" s="140"/>
      <c r="UE23" s="140"/>
      <c r="UF23" s="140"/>
      <c r="UG23" s="140"/>
      <c r="UH23" s="140"/>
      <c r="UI23" s="140"/>
      <c r="UJ23" s="140"/>
      <c r="UK23" s="140"/>
      <c r="UL23" s="140"/>
      <c r="UM23" s="140"/>
      <c r="UN23" s="140"/>
      <c r="UO23" s="140"/>
      <c r="UP23" s="140"/>
      <c r="UQ23" s="140"/>
      <c r="UR23" s="140"/>
      <c r="US23" s="140"/>
      <c r="UT23" s="140"/>
      <c r="UU23" s="140"/>
      <c r="UV23" s="140"/>
      <c r="UW23" s="140"/>
      <c r="UX23" s="140"/>
      <c r="UY23" s="140"/>
      <c r="UZ23" s="140"/>
      <c r="VA23" s="140"/>
      <c r="VB23" s="140"/>
      <c r="VC23" s="140"/>
      <c r="VD23" s="140"/>
      <c r="VE23" s="140"/>
      <c r="VF23" s="140"/>
      <c r="VG23" s="140"/>
      <c r="VH23" s="140"/>
      <c r="VI23" s="140"/>
      <c r="VJ23" s="140"/>
      <c r="VK23" s="140"/>
      <c r="VL23" s="140"/>
      <c r="VM23" s="140"/>
      <c r="VN23" s="140"/>
      <c r="VO23" s="140"/>
      <c r="VP23" s="140"/>
      <c r="VQ23" s="140"/>
      <c r="VR23" s="140"/>
      <c r="VS23" s="140"/>
      <c r="VT23" s="140"/>
      <c r="VU23" s="140"/>
      <c r="VV23" s="140"/>
      <c r="VW23" s="140"/>
      <c r="VX23" s="140"/>
      <c r="VY23" s="140"/>
      <c r="VZ23" s="140"/>
      <c r="WA23" s="140"/>
      <c r="WB23" s="140"/>
      <c r="WC23" s="140"/>
      <c r="WD23" s="140"/>
      <c r="WE23" s="140"/>
      <c r="WF23" s="140"/>
      <c r="WG23" s="140"/>
      <c r="WH23" s="140"/>
      <c r="WI23" s="140"/>
      <c r="WJ23" s="140"/>
      <c r="WK23" s="140"/>
      <c r="WL23" s="140"/>
      <c r="WM23" s="140"/>
      <c r="WN23" s="140"/>
      <c r="WO23" s="140"/>
      <c r="WP23" s="140"/>
      <c r="WQ23" s="140"/>
      <c r="WR23" s="140"/>
      <c r="WS23" s="140"/>
      <c r="WT23" s="140"/>
      <c r="WU23" s="140"/>
      <c r="WV23" s="140"/>
      <c r="WW23" s="140"/>
      <c r="WX23" s="140"/>
      <c r="WY23" s="140"/>
      <c r="WZ23" s="140"/>
      <c r="XA23" s="140"/>
      <c r="XB23" s="140"/>
      <c r="XC23" s="140"/>
      <c r="XD23" s="140"/>
      <c r="XE23" s="140"/>
      <c r="XF23" s="140"/>
      <c r="XG23" s="140"/>
      <c r="XH23" s="140"/>
      <c r="XI23" s="140"/>
      <c r="XJ23" s="140"/>
      <c r="XK23" s="140"/>
      <c r="XL23" s="140"/>
      <c r="XM23" s="140"/>
      <c r="XN23" s="140"/>
      <c r="XO23" s="140"/>
      <c r="XP23" s="140"/>
      <c r="XQ23" s="140"/>
      <c r="XR23" s="140"/>
      <c r="XS23" s="140"/>
      <c r="XT23" s="140"/>
      <c r="XU23" s="140"/>
      <c r="XV23" s="140"/>
      <c r="XW23" s="140"/>
      <c r="XX23" s="140"/>
      <c r="XY23" s="140"/>
      <c r="XZ23" s="140"/>
      <c r="YA23" s="140"/>
      <c r="YB23" s="140"/>
      <c r="YC23" s="140"/>
      <c r="YD23" s="140"/>
      <c r="YE23" s="140"/>
      <c r="YF23" s="140"/>
      <c r="YG23" s="140"/>
      <c r="YH23" s="140"/>
      <c r="YI23" s="140"/>
      <c r="YJ23" s="140"/>
      <c r="YK23" s="140"/>
      <c r="YL23" s="140"/>
      <c r="YM23" s="140"/>
      <c r="YN23" s="140"/>
      <c r="YO23" s="140"/>
      <c r="YP23" s="140"/>
      <c r="YQ23" s="140"/>
      <c r="YR23" s="140"/>
      <c r="YS23" s="140"/>
      <c r="YT23" s="140"/>
      <c r="YU23" s="140"/>
      <c r="YV23" s="140"/>
      <c r="YW23" s="140"/>
      <c r="YX23" s="140"/>
      <c r="YY23" s="140"/>
      <c r="YZ23" s="140"/>
      <c r="ZA23" s="140"/>
      <c r="ZB23" s="140"/>
      <c r="ZC23" s="140"/>
      <c r="ZD23" s="140"/>
      <c r="ZE23" s="140"/>
      <c r="ZF23" s="140"/>
      <c r="ZG23" s="140"/>
      <c r="ZH23" s="140"/>
      <c r="ZI23" s="140"/>
      <c r="ZJ23" s="140"/>
      <c r="ZK23" s="140"/>
      <c r="ZL23" s="140"/>
      <c r="ZM23" s="140"/>
      <c r="ZN23" s="140"/>
      <c r="ZO23" s="140"/>
      <c r="ZP23" s="140"/>
      <c r="ZQ23" s="140"/>
      <c r="ZR23" s="140"/>
      <c r="ZS23" s="140"/>
      <c r="ZT23" s="140"/>
      <c r="ZU23" s="140"/>
      <c r="ZV23" s="140"/>
      <c r="ZW23" s="140"/>
      <c r="ZX23" s="140"/>
      <c r="ZY23" s="140"/>
      <c r="ZZ23" s="140"/>
      <c r="AAA23" s="140"/>
      <c r="AAB23" s="140"/>
      <c r="AAC23" s="140"/>
      <c r="AAD23" s="140"/>
      <c r="AAE23" s="140"/>
      <c r="AAF23" s="140"/>
      <c r="AAG23" s="140"/>
      <c r="AAH23" s="140"/>
      <c r="AAI23" s="140"/>
      <c r="AAJ23" s="140"/>
      <c r="AAK23" s="140"/>
      <c r="AAL23" s="140"/>
      <c r="AAM23" s="140"/>
      <c r="AAN23" s="140"/>
      <c r="AAO23" s="140"/>
      <c r="AAP23" s="140"/>
      <c r="AAQ23" s="140"/>
      <c r="AAR23" s="140"/>
      <c r="AAS23" s="140"/>
      <c r="AAT23" s="140"/>
      <c r="AAU23" s="140"/>
      <c r="AAV23" s="140"/>
      <c r="AAW23" s="140"/>
      <c r="AAX23" s="140"/>
      <c r="AAY23" s="140"/>
      <c r="AAZ23" s="140"/>
      <c r="ABA23" s="140"/>
      <c r="ABB23" s="140"/>
      <c r="ABC23" s="140"/>
      <c r="ABD23" s="140"/>
      <c r="ABE23" s="140"/>
      <c r="ABF23" s="140"/>
      <c r="ABG23" s="140"/>
      <c r="ABH23" s="140"/>
      <c r="ABI23" s="140"/>
      <c r="ABJ23" s="140"/>
      <c r="ABK23" s="140"/>
      <c r="ABL23" s="140"/>
      <c r="ABM23" s="140"/>
      <c r="ABN23" s="140"/>
      <c r="ABO23" s="140"/>
      <c r="ABP23" s="140"/>
      <c r="ABQ23" s="140"/>
      <c r="ABR23" s="140"/>
      <c r="ABS23" s="140"/>
      <c r="ABT23" s="140"/>
      <c r="ABU23" s="140"/>
      <c r="ABV23" s="140"/>
      <c r="ABW23" s="140"/>
      <c r="ABX23" s="140"/>
      <c r="ABY23" s="140"/>
      <c r="ABZ23" s="140"/>
      <c r="ACA23" s="140"/>
      <c r="ACB23" s="140"/>
      <c r="ACC23" s="140"/>
      <c r="ACD23" s="140"/>
      <c r="ACE23" s="140"/>
      <c r="ACF23" s="140"/>
      <c r="ACG23" s="140"/>
      <c r="ACH23" s="140"/>
      <c r="ACI23" s="140"/>
      <c r="ACJ23" s="140"/>
      <c r="ACK23" s="140"/>
      <c r="ACL23" s="140"/>
      <c r="ACM23" s="140"/>
      <c r="ACN23" s="140"/>
      <c r="ACO23" s="140"/>
      <c r="ACP23" s="140"/>
      <c r="ACQ23" s="140"/>
      <c r="ACR23" s="140"/>
      <c r="ACS23" s="140"/>
      <c r="ACT23" s="140"/>
      <c r="ACU23" s="140"/>
      <c r="ACV23" s="140"/>
      <c r="ACW23" s="140"/>
      <c r="ACX23" s="140"/>
      <c r="ACY23" s="140"/>
      <c r="ACZ23" s="140"/>
      <c r="ADA23" s="140"/>
      <c r="ADB23" s="140"/>
      <c r="ADC23" s="140"/>
      <c r="ADD23" s="140"/>
      <c r="ADE23" s="140"/>
      <c r="ADF23" s="140"/>
      <c r="ADG23" s="140"/>
      <c r="ADH23" s="140"/>
      <c r="ADI23" s="140"/>
      <c r="ADJ23" s="140"/>
      <c r="ADK23" s="140"/>
      <c r="ADL23" s="140"/>
      <c r="ADM23" s="140"/>
      <c r="ADN23" s="140"/>
      <c r="ADO23" s="140"/>
      <c r="ADP23" s="140"/>
      <c r="ADQ23" s="140"/>
      <c r="ADR23" s="140"/>
      <c r="ADS23" s="140"/>
      <c r="ADT23" s="140"/>
      <c r="ADU23" s="140"/>
      <c r="ADV23" s="140"/>
      <c r="ADW23" s="140"/>
      <c r="ADX23" s="140"/>
      <c r="ADY23" s="140"/>
      <c r="ADZ23" s="140"/>
      <c r="AEA23" s="140"/>
      <c r="AEB23" s="140"/>
      <c r="AEC23" s="140"/>
      <c r="AED23" s="140"/>
      <c r="AEE23" s="140"/>
      <c r="AEF23" s="140"/>
      <c r="AEG23" s="140"/>
      <c r="AEH23" s="140"/>
      <c r="AEI23" s="140"/>
      <c r="AEJ23" s="140"/>
      <c r="AEK23" s="140"/>
      <c r="AEL23" s="140"/>
      <c r="AEM23" s="140"/>
      <c r="AEN23" s="140"/>
      <c r="AEO23" s="140"/>
      <c r="AEP23" s="140"/>
      <c r="AEQ23" s="140"/>
      <c r="AER23" s="140"/>
      <c r="AES23" s="140"/>
      <c r="AET23" s="140"/>
      <c r="AEU23" s="140"/>
      <c r="AEV23" s="140"/>
      <c r="AEW23" s="140"/>
      <c r="AEX23" s="140"/>
      <c r="AEY23" s="140"/>
      <c r="AEZ23" s="140"/>
      <c r="AFA23" s="140"/>
      <c r="AFB23" s="140"/>
      <c r="AFC23" s="140"/>
      <c r="AFD23" s="140"/>
      <c r="AFE23" s="140"/>
      <c r="AFF23" s="140"/>
      <c r="AFG23" s="140"/>
      <c r="AFH23" s="140"/>
      <c r="AFI23" s="140"/>
      <c r="AFJ23" s="140"/>
      <c r="AFK23" s="140"/>
      <c r="AFL23" s="140"/>
      <c r="AFM23" s="140"/>
      <c r="AFN23" s="140"/>
      <c r="AFO23" s="140"/>
      <c r="AFP23" s="140"/>
      <c r="AFQ23" s="140"/>
      <c r="AFR23" s="140"/>
      <c r="AFS23" s="140"/>
      <c r="AFT23" s="140"/>
      <c r="AFU23" s="140"/>
      <c r="AFV23" s="140"/>
      <c r="AFW23" s="140"/>
      <c r="AFX23" s="140"/>
      <c r="AFY23" s="140"/>
      <c r="AFZ23" s="140"/>
      <c r="AGA23" s="140"/>
      <c r="AGB23" s="140"/>
      <c r="AGC23" s="140"/>
      <c r="AGD23" s="140"/>
      <c r="AGE23" s="140"/>
      <c r="AGF23" s="140"/>
      <c r="AGG23" s="140"/>
      <c r="AGH23" s="140"/>
      <c r="AGI23" s="140"/>
      <c r="AGJ23" s="140"/>
      <c r="AGK23" s="140"/>
      <c r="AGL23" s="140"/>
      <c r="AGM23" s="140"/>
      <c r="AGN23" s="140"/>
      <c r="AGO23" s="140"/>
      <c r="AGP23" s="140"/>
      <c r="AGQ23" s="140"/>
      <c r="AGR23" s="140"/>
      <c r="AGS23" s="140"/>
      <c r="AGT23" s="140"/>
      <c r="AGU23" s="140"/>
      <c r="AGV23" s="140"/>
      <c r="AGW23" s="140"/>
      <c r="AGX23" s="140"/>
      <c r="AGY23" s="140"/>
      <c r="AGZ23" s="140"/>
      <c r="AHA23" s="140"/>
      <c r="AHB23" s="140"/>
      <c r="AHC23" s="140"/>
      <c r="AHD23" s="140"/>
      <c r="AHE23" s="140"/>
      <c r="AHF23" s="140"/>
      <c r="AHG23" s="140"/>
      <c r="AHH23" s="140"/>
      <c r="AHI23" s="140"/>
      <c r="AHJ23" s="140"/>
      <c r="AHK23" s="140"/>
      <c r="AHL23" s="140"/>
      <c r="AHM23" s="140"/>
      <c r="AHN23" s="140"/>
      <c r="AHO23" s="140"/>
      <c r="AHP23" s="140"/>
      <c r="AHQ23" s="140"/>
      <c r="AHR23" s="140"/>
      <c r="AHS23" s="140"/>
      <c r="AHT23" s="140"/>
      <c r="AHU23" s="140"/>
      <c r="AHV23" s="140"/>
      <c r="AHW23" s="140"/>
      <c r="AHX23" s="140"/>
      <c r="AHY23" s="140"/>
      <c r="AHZ23" s="140"/>
      <c r="AIA23" s="140"/>
      <c r="AIB23" s="140"/>
      <c r="AIC23" s="140"/>
      <c r="AID23" s="140"/>
      <c r="AIE23" s="140"/>
      <c r="AIF23" s="140"/>
      <c r="AIG23" s="140"/>
      <c r="AIH23" s="140"/>
      <c r="AII23" s="140"/>
      <c r="AIJ23" s="140"/>
      <c r="AIK23" s="140"/>
      <c r="AIL23" s="140"/>
      <c r="AIM23" s="140"/>
      <c r="AIN23" s="140"/>
      <c r="AIO23" s="140"/>
      <c r="AIP23" s="140"/>
      <c r="AIQ23" s="140"/>
      <c r="AIR23" s="140"/>
      <c r="AIS23" s="140"/>
      <c r="AIT23" s="140"/>
      <c r="AIU23" s="140"/>
      <c r="AIV23" s="140"/>
      <c r="AIW23" s="140"/>
      <c r="AIX23" s="140"/>
      <c r="AIY23" s="140"/>
      <c r="AIZ23" s="140"/>
      <c r="AJA23" s="140"/>
      <c r="AJB23" s="140"/>
      <c r="AJC23" s="140"/>
      <c r="AJD23" s="140"/>
      <c r="AJE23" s="140"/>
      <c r="AJF23" s="140"/>
      <c r="AJG23" s="140"/>
      <c r="AJH23" s="140"/>
      <c r="AJI23" s="140"/>
      <c r="AJJ23" s="140"/>
      <c r="AJK23" s="140"/>
      <c r="AJL23" s="140"/>
      <c r="AJM23" s="140"/>
      <c r="AJN23" s="140"/>
      <c r="AJO23" s="140"/>
      <c r="AJP23" s="140"/>
      <c r="AJQ23" s="140"/>
      <c r="AJR23" s="140"/>
      <c r="AJS23" s="140"/>
      <c r="AJT23" s="140"/>
      <c r="AJU23" s="140"/>
      <c r="AJV23" s="140"/>
      <c r="AJW23" s="140"/>
      <c r="AJX23" s="140"/>
      <c r="AJY23" s="140"/>
      <c r="AJZ23" s="140"/>
      <c r="AKA23" s="140"/>
      <c r="AKB23" s="140"/>
      <c r="AKC23" s="140"/>
      <c r="AKD23" s="140"/>
      <c r="AKE23" s="140"/>
      <c r="AKF23" s="140"/>
      <c r="AKG23" s="140"/>
      <c r="AKH23" s="140"/>
      <c r="AKI23" s="140"/>
      <c r="AKJ23" s="140"/>
      <c r="AKK23" s="140"/>
      <c r="AKL23" s="140"/>
      <c r="AKM23" s="140"/>
      <c r="AKN23" s="140"/>
      <c r="AKO23" s="140"/>
      <c r="AKP23" s="140"/>
      <c r="AKQ23" s="140"/>
      <c r="AKR23" s="140"/>
      <c r="AKS23" s="140"/>
      <c r="AKT23" s="140"/>
      <c r="AKU23" s="140"/>
      <c r="AKV23" s="140"/>
      <c r="AKW23" s="140"/>
      <c r="AKX23" s="140"/>
    </row>
    <row r="24" spans="1:986" ht="27.95" customHeight="1" x14ac:dyDescent="0.2">
      <c r="A24" s="249"/>
      <c r="B24" s="239" t="s">
        <v>137</v>
      </c>
      <c r="C24" s="155" t="str">
        <f>_xlfn.CONCAT(Leverancespecifikation[[#This Row],[ID]],Leverancespecifikation[[#This Row],[BYGNINGSDEL]])</f>
        <v>020Primære bygningsdele</v>
      </c>
      <c r="D24" s="173"/>
      <c r="E24" s="173"/>
      <c r="F24" s="173"/>
      <c r="G24" s="173"/>
      <c r="H24" s="173"/>
      <c r="I24" s="174"/>
      <c r="J24" s="158">
        <v>1</v>
      </c>
      <c r="K24" s="159" t="s">
        <v>1533</v>
      </c>
      <c r="L24" s="160"/>
      <c r="M24" s="82" t="str">
        <f>IFERROR(VLOOKUP(Leverancespecifikation[[#This Row],[ID-Bygningsdel]],'Data ændringslog'!A:G,7,FALSE),"P")</f>
        <v/>
      </c>
      <c r="N24" s="205" t="s">
        <v>99</v>
      </c>
      <c r="O24" s="264"/>
      <c r="P24" s="265"/>
      <c r="Q24" s="265"/>
      <c r="R24" s="265"/>
      <c r="S24" s="265"/>
      <c r="T24" s="265"/>
      <c r="U24" s="266"/>
      <c r="V24" s="113"/>
      <c r="W24" s="83"/>
      <c r="X24" s="83"/>
      <c r="Y24" s="83"/>
      <c r="Z24" s="83"/>
      <c r="AA24" s="83"/>
      <c r="AB24" s="209"/>
      <c r="AC24" s="173"/>
      <c r="AD24" s="209"/>
      <c r="AE24" s="209"/>
      <c r="AF24" s="209"/>
      <c r="AG24" s="209"/>
      <c r="AH24" s="209"/>
      <c r="AI24" s="209"/>
      <c r="AJ24" s="209"/>
      <c r="AK24" s="173"/>
      <c r="AL24" s="209"/>
      <c r="AM24" s="173"/>
      <c r="AN24" s="209"/>
      <c r="AO24" s="209"/>
      <c r="AP24" s="209"/>
      <c r="AQ24" s="209"/>
      <c r="AR24" s="209"/>
      <c r="AS24" s="209"/>
      <c r="AT24" s="209"/>
      <c r="AU24" s="173"/>
      <c r="AV24" s="209"/>
      <c r="AW24" s="209"/>
      <c r="AX24" s="209"/>
      <c r="AY24" s="209"/>
      <c r="AZ24" s="209"/>
      <c r="BA24" s="209"/>
      <c r="BB24" s="209"/>
      <c r="BC24" s="173"/>
      <c r="BD24" s="209"/>
      <c r="BE24" s="209"/>
      <c r="BF24" s="209"/>
      <c r="BG24" s="209"/>
      <c r="BH24" s="209"/>
      <c r="BI24" s="209"/>
      <c r="BJ24" s="209"/>
      <c r="BK24" s="173"/>
      <c r="BL24" s="288"/>
      <c r="BM24" s="174"/>
      <c r="BN24" s="209"/>
      <c r="BO24" s="209"/>
      <c r="BP24" s="209"/>
      <c r="BQ24" s="209"/>
      <c r="BR24" s="209"/>
      <c r="BS24" s="209"/>
      <c r="BT24" s="209"/>
      <c r="BU24" s="173"/>
      <c r="BV24" s="174"/>
      <c r="BW24" s="209"/>
      <c r="BX24" s="209"/>
      <c r="BY24" s="209"/>
      <c r="BZ24" s="209"/>
      <c r="CA24" s="200"/>
      <c r="CB24" s="134"/>
    </row>
    <row r="25" spans="1:986" s="104" customFormat="1" x14ac:dyDescent="0.2">
      <c r="A25" s="248"/>
      <c r="B25" s="240" t="s">
        <v>138</v>
      </c>
      <c r="C25" s="161" t="str">
        <f>_xlfn.CONCAT(Leverancespecifikation[[#This Row],[ID]],Leverancespecifikation[[#This Row],[BYGNINGSDEL]])</f>
        <v>021Fundament</v>
      </c>
      <c r="D25" s="162"/>
      <c r="E25" s="162"/>
      <c r="F25" s="162"/>
      <c r="G25" s="162"/>
      <c r="H25" s="162"/>
      <c r="I25" s="162"/>
      <c r="J25" s="163">
        <v>2</v>
      </c>
      <c r="K25" s="164" t="s">
        <v>139</v>
      </c>
      <c r="L25" s="165"/>
      <c r="M25" s="100" t="str">
        <f>IFERROR(VLOOKUP(Leverancespecifikation[[#This Row],[ID-Bygningsdel]],'Data ændringslog'!A:G,7,FALSE),"P")</f>
        <v/>
      </c>
      <c r="N25" s="201" t="s">
        <v>99</v>
      </c>
      <c r="O25" s="119"/>
      <c r="P25" s="101"/>
      <c r="Q25" s="101"/>
      <c r="R25" s="101"/>
      <c r="S25" s="101"/>
      <c r="T25" s="101"/>
      <c r="U25" s="120"/>
      <c r="V25" s="111"/>
      <c r="W25" s="102"/>
      <c r="X25" s="102"/>
      <c r="Y25" s="102"/>
      <c r="Z25" s="102"/>
      <c r="AA25" s="10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285"/>
      <c r="BM25" s="162"/>
      <c r="BN25" s="162"/>
      <c r="BO25" s="162"/>
      <c r="BP25" s="162"/>
      <c r="BQ25" s="162"/>
      <c r="BR25" s="162"/>
      <c r="BS25" s="162"/>
      <c r="BT25" s="162"/>
      <c r="BU25" s="162"/>
      <c r="BV25" s="162"/>
      <c r="BW25" s="162"/>
      <c r="BX25" s="162"/>
      <c r="BY25" s="162"/>
      <c r="BZ25" s="162"/>
      <c r="CA25" s="206"/>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8"/>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8"/>
      <c r="EQ25" s="98"/>
      <c r="ER25" s="98"/>
      <c r="ES25" s="98"/>
      <c r="ET25" s="98"/>
      <c r="EU25" s="98"/>
      <c r="EV25" s="98"/>
      <c r="EW25" s="98"/>
      <c r="EX25" s="98"/>
      <c r="EY25" s="98"/>
      <c r="EZ25" s="98"/>
      <c r="FA25" s="98"/>
      <c r="FB25" s="98"/>
      <c r="FC25" s="98"/>
      <c r="FD25" s="98"/>
      <c r="FE25" s="98"/>
      <c r="FF25" s="98"/>
      <c r="FG25" s="98"/>
      <c r="FH25" s="98"/>
      <c r="FI25" s="98"/>
      <c r="FJ25" s="98"/>
      <c r="FK25" s="98"/>
      <c r="FL25" s="98"/>
      <c r="FM25" s="98"/>
      <c r="FN25" s="98"/>
      <c r="FO25" s="98"/>
      <c r="FP25" s="98"/>
      <c r="FQ25" s="98"/>
      <c r="FR25" s="98"/>
      <c r="FS25" s="98"/>
      <c r="FT25" s="98"/>
      <c r="FU25" s="98"/>
      <c r="FV25" s="98"/>
      <c r="FW25" s="98"/>
      <c r="FX25" s="98"/>
      <c r="FY25" s="98"/>
      <c r="FZ25" s="98"/>
      <c r="GA25" s="98"/>
      <c r="GB25" s="98"/>
      <c r="GC25" s="98"/>
      <c r="GD25" s="98"/>
      <c r="GE25" s="98"/>
      <c r="GF25" s="98"/>
      <c r="GG25" s="98"/>
      <c r="GH25" s="98"/>
      <c r="GI25" s="98"/>
      <c r="GJ25" s="98"/>
      <c r="GK25" s="98"/>
      <c r="GL25" s="98"/>
      <c r="GM25" s="98"/>
      <c r="GN25" s="98"/>
      <c r="GO25" s="98"/>
      <c r="GP25" s="98"/>
      <c r="GQ25" s="98"/>
      <c r="GR25" s="98"/>
      <c r="GS25" s="98"/>
      <c r="GT25" s="98"/>
      <c r="GU25" s="98"/>
      <c r="GV25" s="98"/>
      <c r="GW25" s="98"/>
      <c r="GX25" s="98"/>
      <c r="GY25" s="98"/>
      <c r="GZ25" s="98"/>
      <c r="HA25" s="98"/>
      <c r="HB25" s="98"/>
      <c r="HC25" s="98"/>
      <c r="HD25" s="98"/>
      <c r="HE25" s="98"/>
      <c r="HF25" s="98"/>
      <c r="HG25" s="98"/>
      <c r="HH25" s="98"/>
      <c r="HI25" s="98"/>
      <c r="HJ25" s="98"/>
      <c r="HK25" s="98"/>
      <c r="HL25" s="98"/>
      <c r="HM25" s="98"/>
      <c r="HN25" s="98"/>
      <c r="HO25" s="98"/>
      <c r="HP25" s="98"/>
      <c r="HQ25" s="98"/>
      <c r="HR25" s="98"/>
      <c r="HS25" s="98"/>
      <c r="HT25" s="98"/>
      <c r="HU25" s="98"/>
      <c r="HV25" s="98"/>
      <c r="HW25" s="98"/>
      <c r="HX25" s="98"/>
      <c r="HY25" s="98"/>
      <c r="HZ25" s="98"/>
      <c r="IA25" s="98"/>
      <c r="IB25" s="98"/>
      <c r="IC25" s="98"/>
      <c r="ID25" s="98"/>
      <c r="IE25" s="98"/>
      <c r="IF25" s="98"/>
      <c r="IG25" s="98"/>
      <c r="IH25" s="98"/>
      <c r="II25" s="98"/>
      <c r="IJ25" s="98"/>
      <c r="IK25" s="98"/>
      <c r="IL25" s="98"/>
      <c r="IM25" s="98"/>
      <c r="IN25" s="98"/>
      <c r="IO25" s="98"/>
      <c r="IP25" s="98"/>
      <c r="IQ25" s="98"/>
      <c r="IR25" s="98"/>
      <c r="IS25" s="98"/>
      <c r="IT25" s="98"/>
      <c r="IU25" s="98"/>
      <c r="IV25" s="98"/>
      <c r="IW25" s="98"/>
      <c r="IX25" s="98"/>
      <c r="IY25" s="98"/>
      <c r="IZ25" s="98"/>
      <c r="JA25" s="98"/>
      <c r="JB25" s="98"/>
      <c r="JC25" s="98"/>
      <c r="JD25" s="98"/>
      <c r="JE25" s="98"/>
      <c r="JF25" s="98"/>
      <c r="JG25" s="98"/>
      <c r="JH25" s="98"/>
      <c r="JI25" s="98"/>
      <c r="JJ25" s="98"/>
      <c r="JK25" s="98"/>
      <c r="JL25" s="98"/>
      <c r="JM25" s="98"/>
      <c r="JN25" s="98"/>
      <c r="JO25" s="98"/>
      <c r="JP25" s="98"/>
      <c r="JQ25" s="98"/>
      <c r="JR25" s="98"/>
      <c r="JS25" s="98"/>
      <c r="JT25" s="98"/>
      <c r="JU25" s="98"/>
      <c r="JV25" s="98"/>
      <c r="JW25" s="98"/>
      <c r="JX25" s="98"/>
      <c r="JY25" s="98"/>
      <c r="JZ25" s="98"/>
      <c r="KA25" s="98"/>
      <c r="KB25" s="98"/>
      <c r="KC25" s="98"/>
      <c r="KD25" s="98"/>
      <c r="KE25" s="98"/>
      <c r="KF25" s="98"/>
      <c r="KG25" s="98"/>
      <c r="KH25" s="98"/>
      <c r="KI25" s="98"/>
      <c r="KJ25" s="98"/>
      <c r="KK25" s="98"/>
      <c r="KL25" s="98"/>
      <c r="KM25" s="98"/>
      <c r="KN25" s="98"/>
      <c r="KO25" s="98"/>
      <c r="KP25" s="98"/>
      <c r="KQ25" s="98"/>
      <c r="KR25" s="98"/>
      <c r="KS25" s="98"/>
      <c r="KT25" s="98"/>
      <c r="KU25" s="98"/>
      <c r="KV25" s="98"/>
      <c r="KW25" s="98"/>
      <c r="KX25" s="98"/>
      <c r="KY25" s="98"/>
      <c r="KZ25" s="98"/>
      <c r="LA25" s="98"/>
      <c r="LB25" s="98"/>
      <c r="LC25" s="98"/>
      <c r="LD25" s="98"/>
      <c r="LE25" s="98"/>
      <c r="LF25" s="98"/>
      <c r="LG25" s="98"/>
      <c r="LH25" s="98"/>
      <c r="LI25" s="98"/>
      <c r="LJ25" s="98"/>
      <c r="LK25" s="98"/>
      <c r="LL25" s="98"/>
      <c r="LM25" s="98"/>
      <c r="LN25" s="98"/>
      <c r="LO25" s="98"/>
      <c r="LP25" s="98"/>
      <c r="LQ25" s="98"/>
      <c r="LR25" s="98"/>
      <c r="LS25" s="98"/>
      <c r="LT25" s="98"/>
      <c r="LU25" s="98"/>
      <c r="LV25" s="98"/>
      <c r="LW25" s="98"/>
      <c r="LX25" s="98"/>
      <c r="LY25" s="98"/>
      <c r="LZ25" s="98"/>
      <c r="MA25" s="98"/>
      <c r="MB25" s="98"/>
      <c r="MC25" s="98"/>
      <c r="MD25" s="98"/>
      <c r="ME25" s="98"/>
      <c r="MF25" s="98"/>
      <c r="MG25" s="98"/>
      <c r="MH25" s="98"/>
      <c r="MI25" s="98"/>
      <c r="MJ25" s="98"/>
      <c r="MK25" s="98"/>
      <c r="ML25" s="98"/>
      <c r="MM25" s="98"/>
      <c r="MN25" s="98"/>
      <c r="MO25" s="98"/>
      <c r="MP25" s="98"/>
      <c r="MQ25" s="98"/>
      <c r="MR25" s="98"/>
      <c r="MS25" s="98"/>
      <c r="MT25" s="98"/>
      <c r="MU25" s="98"/>
      <c r="MV25" s="98"/>
      <c r="MW25" s="98"/>
      <c r="MX25" s="98"/>
      <c r="MY25" s="98"/>
      <c r="MZ25" s="98"/>
      <c r="NA25" s="98"/>
      <c r="NB25" s="98"/>
      <c r="NC25" s="98"/>
      <c r="ND25" s="98"/>
      <c r="NE25" s="98"/>
      <c r="NF25" s="98"/>
      <c r="NG25" s="98"/>
      <c r="NH25" s="98"/>
      <c r="NI25" s="98"/>
      <c r="NJ25" s="98"/>
      <c r="NK25" s="98"/>
      <c r="NL25" s="98"/>
      <c r="NM25" s="98"/>
      <c r="NN25" s="98"/>
      <c r="NO25" s="98"/>
      <c r="NP25" s="98"/>
      <c r="NQ25" s="98"/>
      <c r="NR25" s="98"/>
      <c r="NS25" s="98"/>
      <c r="NT25" s="98"/>
      <c r="NU25" s="98"/>
      <c r="NV25" s="98"/>
      <c r="NW25" s="98"/>
      <c r="NX25" s="98"/>
      <c r="NY25" s="98"/>
      <c r="NZ25" s="98"/>
      <c r="OA25" s="98"/>
      <c r="OB25" s="98"/>
      <c r="OC25" s="98"/>
      <c r="OD25" s="98"/>
      <c r="OE25" s="98"/>
      <c r="OF25" s="98"/>
      <c r="OG25" s="98"/>
      <c r="OH25" s="98"/>
      <c r="OI25" s="98"/>
      <c r="OJ25" s="98"/>
      <c r="OK25" s="98"/>
      <c r="OL25" s="98"/>
      <c r="OM25" s="98"/>
      <c r="ON25" s="98"/>
      <c r="OO25" s="98"/>
      <c r="OP25" s="98"/>
      <c r="OQ25" s="98"/>
      <c r="OR25" s="98"/>
      <c r="OS25" s="98"/>
      <c r="OT25" s="98"/>
      <c r="OU25" s="98"/>
      <c r="OV25" s="98"/>
      <c r="OW25" s="98"/>
      <c r="OX25" s="98"/>
      <c r="OY25" s="98"/>
      <c r="OZ25" s="98"/>
      <c r="PA25" s="98"/>
      <c r="PB25" s="98"/>
      <c r="PC25" s="98"/>
      <c r="PD25" s="98"/>
      <c r="PE25" s="98"/>
      <c r="PF25" s="98"/>
      <c r="PG25" s="98"/>
      <c r="PH25" s="98"/>
      <c r="PI25" s="98"/>
      <c r="PJ25" s="98"/>
      <c r="PK25" s="98"/>
      <c r="PL25" s="98"/>
      <c r="PM25" s="98"/>
      <c r="PN25" s="98"/>
      <c r="PO25" s="98"/>
      <c r="PP25" s="98"/>
      <c r="PQ25" s="98"/>
      <c r="PR25" s="98"/>
      <c r="PS25" s="98"/>
      <c r="PT25" s="98"/>
      <c r="PU25" s="98"/>
      <c r="PV25" s="98"/>
      <c r="PW25" s="98"/>
      <c r="PX25" s="98"/>
      <c r="PY25" s="98"/>
      <c r="PZ25" s="98"/>
      <c r="QA25" s="98"/>
      <c r="QB25" s="98"/>
      <c r="QC25" s="98"/>
      <c r="QD25" s="98"/>
      <c r="QE25" s="98"/>
      <c r="QF25" s="98"/>
      <c r="QG25" s="98"/>
      <c r="QH25" s="98"/>
      <c r="QI25" s="98"/>
      <c r="QJ25" s="98"/>
      <c r="QK25" s="98"/>
      <c r="QL25" s="98"/>
      <c r="QM25" s="98"/>
      <c r="QN25" s="98"/>
      <c r="QO25" s="98"/>
      <c r="QP25" s="98"/>
      <c r="QQ25" s="98"/>
      <c r="QR25" s="98"/>
      <c r="QS25" s="98"/>
      <c r="QT25" s="98"/>
      <c r="QU25" s="98"/>
      <c r="QV25" s="98"/>
      <c r="QW25" s="98"/>
      <c r="QX25" s="98"/>
      <c r="QY25" s="98"/>
      <c r="QZ25" s="98"/>
      <c r="RA25" s="98"/>
      <c r="RB25" s="98"/>
      <c r="RC25" s="98"/>
      <c r="RD25" s="98"/>
      <c r="RE25" s="98"/>
      <c r="RF25" s="98"/>
      <c r="RG25" s="98"/>
      <c r="RH25" s="98"/>
      <c r="RI25" s="98"/>
      <c r="RJ25" s="98"/>
      <c r="RK25" s="98"/>
      <c r="RL25" s="98"/>
      <c r="RM25" s="98"/>
      <c r="RN25" s="98"/>
      <c r="RO25" s="98"/>
      <c r="RP25" s="98"/>
      <c r="RQ25" s="98"/>
      <c r="RR25" s="98"/>
      <c r="RS25" s="98"/>
      <c r="RT25" s="98"/>
      <c r="RU25" s="98"/>
      <c r="RV25" s="98"/>
      <c r="RW25" s="98"/>
      <c r="RX25" s="98"/>
      <c r="RY25" s="98"/>
      <c r="RZ25" s="98"/>
      <c r="SA25" s="98"/>
      <c r="SB25" s="98"/>
      <c r="SC25" s="98"/>
      <c r="SD25" s="98"/>
      <c r="SE25" s="98"/>
      <c r="SF25" s="98"/>
      <c r="SG25" s="98"/>
      <c r="SH25" s="98"/>
      <c r="SI25" s="98"/>
      <c r="SJ25" s="98"/>
      <c r="SK25" s="98"/>
      <c r="SL25" s="98"/>
      <c r="SM25" s="98"/>
      <c r="SN25" s="98"/>
      <c r="SO25" s="98"/>
      <c r="SP25" s="98"/>
      <c r="SQ25" s="98"/>
      <c r="SR25" s="98"/>
      <c r="SS25" s="98"/>
      <c r="ST25" s="98"/>
      <c r="SU25" s="98"/>
      <c r="SV25" s="98"/>
      <c r="SW25" s="98"/>
      <c r="SX25" s="98"/>
      <c r="SY25" s="98"/>
      <c r="SZ25" s="98"/>
      <c r="TA25" s="98"/>
      <c r="TB25" s="98"/>
      <c r="TC25" s="98"/>
      <c r="TD25" s="98"/>
      <c r="TE25" s="98"/>
      <c r="TF25" s="98"/>
      <c r="TG25" s="98"/>
      <c r="TH25" s="98"/>
      <c r="TI25" s="98"/>
      <c r="TJ25" s="98"/>
      <c r="TK25" s="98"/>
      <c r="TL25" s="98"/>
      <c r="TM25" s="98"/>
      <c r="TN25" s="98"/>
      <c r="TO25" s="98"/>
      <c r="TP25" s="98"/>
      <c r="TQ25" s="98"/>
      <c r="TR25" s="98"/>
      <c r="TS25" s="98"/>
      <c r="TT25" s="98"/>
      <c r="TU25" s="98"/>
      <c r="TV25" s="98"/>
      <c r="TW25" s="98"/>
      <c r="TX25" s="98"/>
      <c r="TY25" s="98"/>
      <c r="TZ25" s="98"/>
      <c r="UA25" s="98"/>
      <c r="UB25" s="98"/>
      <c r="UC25" s="98"/>
      <c r="UD25" s="98"/>
      <c r="UE25" s="98"/>
      <c r="UF25" s="98"/>
      <c r="UG25" s="98"/>
      <c r="UH25" s="98"/>
      <c r="UI25" s="98"/>
      <c r="UJ25" s="98"/>
      <c r="UK25" s="98"/>
      <c r="UL25" s="98"/>
      <c r="UM25" s="98"/>
      <c r="UN25" s="98"/>
      <c r="UO25" s="98"/>
      <c r="UP25" s="98"/>
      <c r="UQ25" s="98"/>
      <c r="UR25" s="98"/>
      <c r="US25" s="98"/>
      <c r="UT25" s="98"/>
      <c r="UU25" s="98"/>
      <c r="UV25" s="98"/>
      <c r="UW25" s="98"/>
      <c r="UX25" s="98"/>
      <c r="UY25" s="98"/>
      <c r="UZ25" s="98"/>
      <c r="VA25" s="98"/>
      <c r="VB25" s="98"/>
      <c r="VC25" s="98"/>
      <c r="VD25" s="98"/>
      <c r="VE25" s="98"/>
      <c r="VF25" s="98"/>
      <c r="VG25" s="98"/>
      <c r="VH25" s="98"/>
      <c r="VI25" s="98"/>
      <c r="VJ25" s="98"/>
      <c r="VK25" s="98"/>
      <c r="VL25" s="98"/>
      <c r="VM25" s="98"/>
      <c r="VN25" s="98"/>
      <c r="VO25" s="98"/>
      <c r="VP25" s="98"/>
      <c r="VQ25" s="98"/>
      <c r="VR25" s="98"/>
      <c r="VS25" s="98"/>
      <c r="VT25" s="98"/>
      <c r="VU25" s="98"/>
      <c r="VV25" s="98"/>
      <c r="VW25" s="98"/>
      <c r="VX25" s="98"/>
      <c r="VY25" s="98"/>
      <c r="VZ25" s="98"/>
      <c r="WA25" s="98"/>
      <c r="WB25" s="98"/>
      <c r="WC25" s="98"/>
      <c r="WD25" s="98"/>
      <c r="WE25" s="98"/>
      <c r="WF25" s="98"/>
      <c r="WG25" s="98"/>
      <c r="WH25" s="98"/>
      <c r="WI25" s="98"/>
      <c r="WJ25" s="98"/>
      <c r="WK25" s="98"/>
      <c r="WL25" s="98"/>
      <c r="WM25" s="98"/>
      <c r="WN25" s="98"/>
      <c r="WO25" s="98"/>
      <c r="WP25" s="98"/>
      <c r="WQ25" s="98"/>
      <c r="WR25" s="98"/>
      <c r="WS25" s="98"/>
      <c r="WT25" s="98"/>
      <c r="WU25" s="98"/>
      <c r="WV25" s="98"/>
      <c r="WW25" s="98"/>
      <c r="WX25" s="98"/>
      <c r="WY25" s="98"/>
      <c r="WZ25" s="98"/>
      <c r="XA25" s="98"/>
      <c r="XB25" s="98"/>
      <c r="XC25" s="98"/>
      <c r="XD25" s="98"/>
      <c r="XE25" s="98"/>
      <c r="XF25" s="98"/>
      <c r="XG25" s="98"/>
      <c r="XH25" s="98"/>
      <c r="XI25" s="98"/>
      <c r="XJ25" s="98"/>
      <c r="XK25" s="98"/>
      <c r="XL25" s="98"/>
      <c r="XM25" s="98"/>
      <c r="XN25" s="98"/>
      <c r="XO25" s="98"/>
      <c r="XP25" s="98"/>
      <c r="XQ25" s="98"/>
      <c r="XR25" s="98"/>
      <c r="XS25" s="98"/>
      <c r="XT25" s="98"/>
      <c r="XU25" s="98"/>
      <c r="XV25" s="98"/>
      <c r="XW25" s="98"/>
      <c r="XX25" s="98"/>
      <c r="XY25" s="98"/>
      <c r="XZ25" s="98"/>
      <c r="YA25" s="98"/>
      <c r="YB25" s="98"/>
      <c r="YC25" s="98"/>
      <c r="YD25" s="98"/>
      <c r="YE25" s="98"/>
      <c r="YF25" s="98"/>
      <c r="YG25" s="98"/>
      <c r="YH25" s="98"/>
      <c r="YI25" s="98"/>
      <c r="YJ25" s="98"/>
      <c r="YK25" s="98"/>
      <c r="YL25" s="98"/>
      <c r="YM25" s="98"/>
      <c r="YN25" s="98"/>
      <c r="YO25" s="98"/>
      <c r="YP25" s="98"/>
      <c r="YQ25" s="98"/>
      <c r="YR25" s="98"/>
      <c r="YS25" s="98"/>
      <c r="YT25" s="98"/>
      <c r="YU25" s="98"/>
      <c r="YV25" s="98"/>
      <c r="YW25" s="98"/>
      <c r="YX25" s="98"/>
      <c r="YY25" s="98"/>
      <c r="YZ25" s="98"/>
      <c r="ZA25" s="98"/>
      <c r="ZB25" s="98"/>
      <c r="ZC25" s="98"/>
      <c r="ZD25" s="98"/>
      <c r="ZE25" s="98"/>
      <c r="ZF25" s="98"/>
      <c r="ZG25" s="98"/>
      <c r="ZH25" s="98"/>
      <c r="ZI25" s="98"/>
      <c r="ZJ25" s="98"/>
      <c r="ZK25" s="98"/>
      <c r="ZL25" s="98"/>
      <c r="ZM25" s="98"/>
      <c r="ZN25" s="98"/>
      <c r="ZO25" s="98"/>
      <c r="ZP25" s="98"/>
      <c r="ZQ25" s="98"/>
      <c r="ZR25" s="98"/>
      <c r="ZS25" s="98"/>
      <c r="ZT25" s="98"/>
      <c r="ZU25" s="98"/>
      <c r="ZV25" s="98"/>
      <c r="ZW25" s="98"/>
      <c r="ZX25" s="98"/>
      <c r="ZY25" s="98"/>
      <c r="ZZ25" s="98"/>
      <c r="AAA25" s="98"/>
      <c r="AAB25" s="98"/>
      <c r="AAC25" s="98"/>
      <c r="AAD25" s="98"/>
      <c r="AAE25" s="98"/>
      <c r="AAF25" s="98"/>
      <c r="AAG25" s="98"/>
      <c r="AAH25" s="98"/>
      <c r="AAI25" s="98"/>
      <c r="AAJ25" s="98"/>
      <c r="AAK25" s="98"/>
      <c r="AAL25" s="98"/>
      <c r="AAM25" s="98"/>
      <c r="AAN25" s="98"/>
      <c r="AAO25" s="98"/>
      <c r="AAP25" s="98"/>
      <c r="AAQ25" s="98"/>
      <c r="AAR25" s="98"/>
      <c r="AAS25" s="98"/>
      <c r="AAT25" s="98"/>
      <c r="AAU25" s="98"/>
      <c r="AAV25" s="98"/>
      <c r="AAW25" s="98"/>
      <c r="AAX25" s="98"/>
      <c r="AAY25" s="98"/>
      <c r="AAZ25" s="98"/>
      <c r="ABA25" s="98"/>
      <c r="ABB25" s="98"/>
      <c r="ABC25" s="98"/>
      <c r="ABD25" s="98"/>
      <c r="ABE25" s="98"/>
      <c r="ABF25" s="98"/>
      <c r="ABG25" s="98"/>
      <c r="ABH25" s="98"/>
      <c r="ABI25" s="98"/>
      <c r="ABJ25" s="98"/>
      <c r="ABK25" s="98"/>
      <c r="ABL25" s="98"/>
      <c r="ABM25" s="98"/>
      <c r="ABN25" s="98"/>
      <c r="ABO25" s="98"/>
      <c r="ABP25" s="98"/>
      <c r="ABQ25" s="98"/>
      <c r="ABR25" s="98"/>
      <c r="ABS25" s="98"/>
      <c r="ABT25" s="98"/>
      <c r="ABU25" s="98"/>
      <c r="ABV25" s="98"/>
      <c r="ABW25" s="98"/>
      <c r="ABX25" s="98"/>
      <c r="ABY25" s="98"/>
      <c r="ABZ25" s="98"/>
      <c r="ACA25" s="98"/>
      <c r="ACB25" s="98"/>
      <c r="ACC25" s="98"/>
      <c r="ACD25" s="98"/>
      <c r="ACE25" s="98"/>
      <c r="ACF25" s="98"/>
      <c r="ACG25" s="98"/>
      <c r="ACH25" s="98"/>
      <c r="ACI25" s="98"/>
      <c r="ACJ25" s="98"/>
      <c r="ACK25" s="98"/>
      <c r="ACL25" s="98"/>
      <c r="ACM25" s="98"/>
      <c r="ACN25" s="98"/>
      <c r="ACO25" s="98"/>
      <c r="ACP25" s="98"/>
      <c r="ACQ25" s="98"/>
      <c r="ACR25" s="98"/>
      <c r="ACS25" s="98"/>
      <c r="ACT25" s="98"/>
      <c r="ACU25" s="98"/>
      <c r="ACV25" s="98"/>
      <c r="ACW25" s="98"/>
      <c r="ACX25" s="98"/>
      <c r="ACY25" s="98"/>
      <c r="ACZ25" s="98"/>
      <c r="ADA25" s="98"/>
      <c r="ADB25" s="98"/>
      <c r="ADC25" s="98"/>
      <c r="ADD25" s="98"/>
      <c r="ADE25" s="98"/>
      <c r="ADF25" s="98"/>
      <c r="ADG25" s="98"/>
      <c r="ADH25" s="98"/>
      <c r="ADI25" s="98"/>
      <c r="ADJ25" s="98"/>
      <c r="ADK25" s="98"/>
      <c r="ADL25" s="98"/>
      <c r="ADM25" s="98"/>
      <c r="ADN25" s="98"/>
      <c r="ADO25" s="98"/>
      <c r="ADP25" s="98"/>
      <c r="ADQ25" s="98"/>
      <c r="ADR25" s="98"/>
      <c r="ADS25" s="98"/>
      <c r="ADT25" s="98"/>
      <c r="ADU25" s="98"/>
      <c r="ADV25" s="98"/>
      <c r="ADW25" s="98"/>
      <c r="ADX25" s="98"/>
      <c r="ADY25" s="98"/>
      <c r="ADZ25" s="98"/>
      <c r="AEA25" s="98"/>
      <c r="AEB25" s="98"/>
      <c r="AEC25" s="98"/>
      <c r="AED25" s="98"/>
      <c r="AEE25" s="98"/>
      <c r="AEF25" s="98"/>
      <c r="AEG25" s="98"/>
      <c r="AEH25" s="98"/>
      <c r="AEI25" s="98"/>
      <c r="AEJ25" s="98"/>
      <c r="AEK25" s="98"/>
      <c r="AEL25" s="98"/>
      <c r="AEM25" s="98"/>
      <c r="AEN25" s="98"/>
      <c r="AEO25" s="98"/>
      <c r="AEP25" s="98"/>
      <c r="AEQ25" s="98"/>
      <c r="AER25" s="98"/>
      <c r="AES25" s="98"/>
      <c r="AET25" s="98"/>
      <c r="AEU25" s="98"/>
      <c r="AEV25" s="98"/>
      <c r="AEW25" s="98"/>
      <c r="AEX25" s="98"/>
      <c r="AEY25" s="98"/>
      <c r="AEZ25" s="98"/>
      <c r="AFA25" s="98"/>
      <c r="AFB25" s="98"/>
      <c r="AFC25" s="98"/>
      <c r="AFD25" s="98"/>
      <c r="AFE25" s="98"/>
      <c r="AFF25" s="98"/>
      <c r="AFG25" s="98"/>
      <c r="AFH25" s="98"/>
      <c r="AFI25" s="98"/>
      <c r="AFJ25" s="98"/>
      <c r="AFK25" s="98"/>
      <c r="AFL25" s="98"/>
      <c r="AFM25" s="98"/>
      <c r="AFN25" s="98"/>
      <c r="AFO25" s="98"/>
      <c r="AFP25" s="98"/>
      <c r="AFQ25" s="98"/>
      <c r="AFR25" s="98"/>
      <c r="AFS25" s="98"/>
      <c r="AFT25" s="98"/>
      <c r="AFU25" s="98"/>
      <c r="AFV25" s="98"/>
      <c r="AFW25" s="98"/>
      <c r="AFX25" s="98"/>
      <c r="AFY25" s="98"/>
      <c r="AFZ25" s="98"/>
      <c r="AGA25" s="98"/>
      <c r="AGB25" s="98"/>
      <c r="AGC25" s="98"/>
      <c r="AGD25" s="98"/>
      <c r="AGE25" s="98"/>
      <c r="AGF25" s="98"/>
      <c r="AGG25" s="98"/>
      <c r="AGH25" s="98"/>
      <c r="AGI25" s="98"/>
      <c r="AGJ25" s="98"/>
      <c r="AGK25" s="98"/>
      <c r="AGL25" s="98"/>
      <c r="AGM25" s="98"/>
      <c r="AGN25" s="98"/>
      <c r="AGO25" s="98"/>
      <c r="AGP25" s="98"/>
      <c r="AGQ25" s="98"/>
      <c r="AGR25" s="98"/>
      <c r="AGS25" s="98"/>
      <c r="AGT25" s="98"/>
      <c r="AGU25" s="98"/>
      <c r="AGV25" s="98"/>
      <c r="AGW25" s="98"/>
      <c r="AGX25" s="98"/>
      <c r="AGY25" s="98"/>
      <c r="AGZ25" s="98"/>
      <c r="AHA25" s="98"/>
      <c r="AHB25" s="98"/>
      <c r="AHC25" s="98"/>
      <c r="AHD25" s="98"/>
      <c r="AHE25" s="98"/>
      <c r="AHF25" s="98"/>
      <c r="AHG25" s="98"/>
      <c r="AHH25" s="98"/>
      <c r="AHI25" s="98"/>
      <c r="AHJ25" s="98"/>
      <c r="AHK25" s="98"/>
      <c r="AHL25" s="98"/>
      <c r="AHM25" s="98"/>
      <c r="AHN25" s="98"/>
      <c r="AHO25" s="98"/>
      <c r="AHP25" s="98"/>
      <c r="AHQ25" s="98"/>
      <c r="AHR25" s="98"/>
      <c r="AHS25" s="98"/>
      <c r="AHT25" s="98"/>
      <c r="AHU25" s="98"/>
      <c r="AHV25" s="98"/>
      <c r="AHW25" s="98"/>
      <c r="AHX25" s="98"/>
      <c r="AHY25" s="98"/>
      <c r="AHZ25" s="98"/>
      <c r="AIA25" s="98"/>
      <c r="AIB25" s="98"/>
      <c r="AIC25" s="98"/>
      <c r="AID25" s="98"/>
      <c r="AIE25" s="98"/>
      <c r="AIF25" s="98"/>
      <c r="AIG25" s="98"/>
      <c r="AIH25" s="98"/>
      <c r="AII25" s="98"/>
      <c r="AIJ25" s="98"/>
      <c r="AIK25" s="98"/>
      <c r="AIL25" s="98"/>
      <c r="AIM25" s="98"/>
      <c r="AIN25" s="98"/>
      <c r="AIO25" s="98"/>
      <c r="AIP25" s="98"/>
      <c r="AIQ25" s="98"/>
      <c r="AIR25" s="98"/>
      <c r="AIS25" s="98"/>
      <c r="AIT25" s="98"/>
      <c r="AIU25" s="98"/>
      <c r="AIV25" s="98"/>
      <c r="AIW25" s="98"/>
      <c r="AIX25" s="98"/>
      <c r="AIY25" s="98"/>
      <c r="AIZ25" s="98"/>
      <c r="AJA25" s="98"/>
      <c r="AJB25" s="98"/>
      <c r="AJC25" s="98"/>
      <c r="AJD25" s="98"/>
      <c r="AJE25" s="98"/>
      <c r="AJF25" s="98"/>
      <c r="AJG25" s="98"/>
      <c r="AJH25" s="98"/>
      <c r="AJI25" s="98"/>
      <c r="AJJ25" s="98"/>
      <c r="AJK25" s="98"/>
      <c r="AJL25" s="98"/>
      <c r="AJM25" s="98"/>
      <c r="AJN25" s="98"/>
      <c r="AJO25" s="98"/>
      <c r="AJP25" s="98"/>
      <c r="AJQ25" s="98"/>
      <c r="AJR25" s="98"/>
      <c r="AJS25" s="98"/>
      <c r="AJT25" s="98"/>
      <c r="AJU25" s="98"/>
      <c r="AJV25" s="98"/>
      <c r="AJW25" s="98"/>
      <c r="AJX25" s="98"/>
      <c r="AJY25" s="98"/>
      <c r="AJZ25" s="98"/>
      <c r="AKA25" s="98"/>
      <c r="AKB25" s="98"/>
      <c r="AKC25" s="98"/>
      <c r="AKD25" s="98"/>
      <c r="AKE25" s="98"/>
      <c r="AKF25" s="98"/>
      <c r="AKG25" s="98"/>
      <c r="AKH25" s="98"/>
      <c r="AKI25" s="98"/>
      <c r="AKJ25" s="98"/>
      <c r="AKK25" s="98"/>
      <c r="AKL25" s="98"/>
      <c r="AKM25" s="98"/>
      <c r="AKN25" s="98"/>
      <c r="AKO25" s="98"/>
      <c r="AKP25" s="98"/>
      <c r="AKQ25" s="98"/>
      <c r="AKR25" s="98"/>
      <c r="AKS25" s="98"/>
      <c r="AKT25" s="98"/>
      <c r="AKU25" s="98"/>
      <c r="AKV25" s="98"/>
      <c r="AKW25" s="98"/>
      <c r="AKX25" s="98"/>
    </row>
    <row r="26" spans="1:986" ht="12" x14ac:dyDescent="0.2">
      <c r="A26" s="249"/>
      <c r="B26" s="242" t="s">
        <v>140</v>
      </c>
      <c r="C26" s="170" t="str">
        <f>_xlfn.CONCAT(Leverancespecifikation[[#This Row],[ID]],Leverancespecifikation[[#This Row],[BYGNINGSDEL]])</f>
        <v>022Stribefundamenter</v>
      </c>
      <c r="E26" s="171">
        <v>121</v>
      </c>
      <c r="I26" s="171"/>
      <c r="J26" s="171">
        <v>4</v>
      </c>
      <c r="K26" s="175" t="s">
        <v>143</v>
      </c>
      <c r="L26" s="172" t="s">
        <v>141</v>
      </c>
      <c r="M26" s="80" t="str">
        <f>IFERROR(VLOOKUP(Leverancespecifikation[[#This Row],[ID-Bygningsdel]],'Data ændringslog'!A:G,7,FALSE),"P")</f>
        <v/>
      </c>
      <c r="N26" s="321" t="s">
        <v>99</v>
      </c>
      <c r="O26" s="121" t="str">
        <f>VLOOKUP(Leverancespecifikation[[#This Row],[ID-Bygningsdel]],'Data aktør'!A:H,2,FALSE)</f>
        <v/>
      </c>
      <c r="P26" s="78" t="str">
        <f>VLOOKUP(Leverancespecifikation[[#This Row],[ID-Bygningsdel]],'Data aktør'!A:H,3,FALSE)</f>
        <v>X</v>
      </c>
      <c r="Q26" s="78" t="str">
        <f>VLOOKUP(Leverancespecifikation[[#This Row],[ID-Bygningsdel]],'Data aktør'!A:H,4,FALSE)</f>
        <v/>
      </c>
      <c r="R26" s="78" t="str">
        <f>VLOOKUP(Leverancespecifikation[[#This Row],[ID-Bygningsdel]],'Data aktør'!A:H,5,FALSE)</f>
        <v/>
      </c>
      <c r="S26" s="78" t="str">
        <f>VLOOKUP(Leverancespecifikation[[#This Row],[ID-Bygningsdel]],'Data aktør'!A:H,6,FALSE)</f>
        <v/>
      </c>
      <c r="T26" s="78" t="str">
        <f>VLOOKUP(Leverancespecifikation[[#This Row],[ID-Bygningsdel]],'Data aktør'!A:H,7,FALSE)</f>
        <v/>
      </c>
      <c r="U26" s="122" t="str">
        <f>VLOOKUP(Leverancespecifikation[[#This Row],[ID-Bygningsdel]],'Data aktør'!A:H,8,FALSE)</f>
        <v/>
      </c>
      <c r="V26" s="112"/>
      <c r="W26" s="79"/>
      <c r="X26" s="79"/>
      <c r="Y26" s="79"/>
      <c r="Z26" s="79"/>
      <c r="AA26" s="79"/>
      <c r="AB26" s="171"/>
      <c r="AD26" s="171"/>
      <c r="AE26" s="171"/>
      <c r="AF26" s="171"/>
      <c r="AG26" s="171"/>
      <c r="AH26" s="171"/>
      <c r="AI26" s="171"/>
      <c r="AJ26" s="171" t="s">
        <v>34</v>
      </c>
      <c r="AK26" s="171">
        <v>300</v>
      </c>
      <c r="AT26" s="171" t="s">
        <v>34</v>
      </c>
      <c r="AU26" s="171">
        <v>325</v>
      </c>
      <c r="BB26" s="171" t="s">
        <v>34</v>
      </c>
      <c r="BC26" s="171">
        <v>325</v>
      </c>
      <c r="BL26" s="287" t="s">
        <v>144</v>
      </c>
      <c r="BV26" s="171"/>
      <c r="BW26" s="171"/>
      <c r="CB26" s="134"/>
    </row>
    <row r="27" spans="1:986" ht="12" x14ac:dyDescent="0.2">
      <c r="A27" s="249"/>
      <c r="B27" s="242" t="s">
        <v>142</v>
      </c>
      <c r="C27" s="170" t="str">
        <f>_xlfn.CONCAT(Leverancespecifikation[[#This Row],[ID]],Leverancespecifikation[[#This Row],[BYGNINGSDEL]])</f>
        <v>023Punktfundamenter</v>
      </c>
      <c r="E27" s="171">
        <v>122</v>
      </c>
      <c r="I27" s="171"/>
      <c r="J27" s="171">
        <v>4</v>
      </c>
      <c r="K27" s="175" t="s">
        <v>146</v>
      </c>
      <c r="L27" s="172" t="s">
        <v>141</v>
      </c>
      <c r="M27" s="80" t="str">
        <f>IFERROR(VLOOKUP(Leverancespecifikation[[#This Row],[ID-Bygningsdel]],'Data ændringslog'!A:G,7,FALSE),"P")</f>
        <v/>
      </c>
      <c r="N27" s="321" t="s">
        <v>99</v>
      </c>
      <c r="O27" s="121" t="str">
        <f>VLOOKUP(Leverancespecifikation[[#This Row],[ID-Bygningsdel]],'Data aktør'!A:H,2,FALSE)</f>
        <v/>
      </c>
      <c r="P27" s="78" t="str">
        <f>VLOOKUP(Leverancespecifikation[[#This Row],[ID-Bygningsdel]],'Data aktør'!A:H,3,FALSE)</f>
        <v>X</v>
      </c>
      <c r="Q27" s="78" t="str">
        <f>VLOOKUP(Leverancespecifikation[[#This Row],[ID-Bygningsdel]],'Data aktør'!A:H,4,FALSE)</f>
        <v/>
      </c>
      <c r="R27" s="78" t="str">
        <f>VLOOKUP(Leverancespecifikation[[#This Row],[ID-Bygningsdel]],'Data aktør'!A:H,5,FALSE)</f>
        <v/>
      </c>
      <c r="S27" s="78" t="str">
        <f>VLOOKUP(Leverancespecifikation[[#This Row],[ID-Bygningsdel]],'Data aktør'!A:H,6,FALSE)</f>
        <v/>
      </c>
      <c r="T27" s="78" t="str">
        <f>VLOOKUP(Leverancespecifikation[[#This Row],[ID-Bygningsdel]],'Data aktør'!A:H,7,FALSE)</f>
        <v/>
      </c>
      <c r="U27" s="122" t="str">
        <f>VLOOKUP(Leverancespecifikation[[#This Row],[ID-Bygningsdel]],'Data aktør'!A:H,8,FALSE)</f>
        <v/>
      </c>
      <c r="V27" s="112"/>
      <c r="W27" s="79"/>
      <c r="X27" s="79"/>
      <c r="Y27" s="79"/>
      <c r="Z27" s="79"/>
      <c r="AA27" s="79"/>
      <c r="AB27" s="171"/>
      <c r="AD27" s="171"/>
      <c r="AE27" s="171"/>
      <c r="AF27" s="171"/>
      <c r="AG27" s="171"/>
      <c r="AH27" s="171"/>
      <c r="AI27" s="171"/>
      <c r="AJ27" s="171" t="s">
        <v>34</v>
      </c>
      <c r="AK27" s="171">
        <v>300</v>
      </c>
      <c r="AT27" s="171" t="s">
        <v>34</v>
      </c>
      <c r="AU27" s="171">
        <v>325</v>
      </c>
      <c r="BB27" s="171" t="s">
        <v>34</v>
      </c>
      <c r="BC27" s="171">
        <v>325</v>
      </c>
      <c r="BL27" s="287" t="s">
        <v>147</v>
      </c>
      <c r="BV27" s="171"/>
      <c r="BW27" s="171"/>
      <c r="CB27" s="134"/>
    </row>
    <row r="28" spans="1:986" ht="12" x14ac:dyDescent="0.2">
      <c r="A28" s="249"/>
      <c r="B28" s="242" t="s">
        <v>145</v>
      </c>
      <c r="C28" s="170" t="str">
        <f>_xlfn.CONCAT(Leverancespecifikation[[#This Row],[ID]],Leverancespecifikation[[#This Row],[BYGNINGSDEL]])</f>
        <v>024Pladefundamenter</v>
      </c>
      <c r="E28" s="171">
        <v>123</v>
      </c>
      <c r="I28" s="171"/>
      <c r="J28" s="171">
        <v>4</v>
      </c>
      <c r="K28" s="175" t="s">
        <v>149</v>
      </c>
      <c r="L28" s="172" t="s">
        <v>141</v>
      </c>
      <c r="M28" s="80" t="str">
        <f>IFERROR(VLOOKUP(Leverancespecifikation[[#This Row],[ID-Bygningsdel]],'Data ændringslog'!A:G,7,FALSE),"P")</f>
        <v/>
      </c>
      <c r="N28" s="321" t="s">
        <v>99</v>
      </c>
      <c r="O28" s="121" t="str">
        <f>VLOOKUP(Leverancespecifikation[[#This Row],[ID-Bygningsdel]],'Data aktør'!A:H,2,FALSE)</f>
        <v/>
      </c>
      <c r="P28" s="78" t="str">
        <f>VLOOKUP(Leverancespecifikation[[#This Row],[ID-Bygningsdel]],'Data aktør'!A:H,3,FALSE)</f>
        <v>X</v>
      </c>
      <c r="Q28" s="78" t="str">
        <f>VLOOKUP(Leverancespecifikation[[#This Row],[ID-Bygningsdel]],'Data aktør'!A:H,4,FALSE)</f>
        <v/>
      </c>
      <c r="R28" s="78" t="str">
        <f>VLOOKUP(Leverancespecifikation[[#This Row],[ID-Bygningsdel]],'Data aktør'!A:H,5,FALSE)</f>
        <v/>
      </c>
      <c r="S28" s="78" t="str">
        <f>VLOOKUP(Leverancespecifikation[[#This Row],[ID-Bygningsdel]],'Data aktør'!A:H,6,FALSE)</f>
        <v/>
      </c>
      <c r="T28" s="78" t="str">
        <f>VLOOKUP(Leverancespecifikation[[#This Row],[ID-Bygningsdel]],'Data aktør'!A:H,7,FALSE)</f>
        <v/>
      </c>
      <c r="U28" s="122" t="str">
        <f>VLOOKUP(Leverancespecifikation[[#This Row],[ID-Bygningsdel]],'Data aktør'!A:H,8,FALSE)</f>
        <v/>
      </c>
      <c r="V28" s="112"/>
      <c r="W28" s="79"/>
      <c r="X28" s="79"/>
      <c r="Y28" s="79"/>
      <c r="Z28" s="79"/>
      <c r="AA28" s="79"/>
      <c r="AB28" s="171"/>
      <c r="AD28" s="171"/>
      <c r="AE28" s="171"/>
      <c r="AF28" s="171"/>
      <c r="AG28" s="171"/>
      <c r="AH28" s="171"/>
      <c r="AI28" s="171"/>
      <c r="AJ28" s="171" t="s">
        <v>34</v>
      </c>
      <c r="AK28" s="171">
        <v>300</v>
      </c>
      <c r="AT28" s="171" t="s">
        <v>34</v>
      </c>
      <c r="AU28" s="171">
        <v>325</v>
      </c>
      <c r="BB28" s="171" t="s">
        <v>34</v>
      </c>
      <c r="BC28" s="171">
        <v>325</v>
      </c>
      <c r="BV28" s="171"/>
      <c r="BW28" s="171"/>
      <c r="CB28" s="134"/>
    </row>
    <row r="29" spans="1:986" ht="12" x14ac:dyDescent="0.2">
      <c r="A29" s="249"/>
      <c r="B29" s="242" t="s">
        <v>148</v>
      </c>
      <c r="C29" s="170" t="str">
        <f>_xlfn.CONCAT(Leverancespecifikation[[#This Row],[ID]],Leverancespecifikation[[#This Row],[BYGNINGSDEL]])</f>
        <v>025Brøndfundamenter</v>
      </c>
      <c r="E29" s="171">
        <v>126</v>
      </c>
      <c r="I29" s="171"/>
      <c r="J29" s="171">
        <v>4</v>
      </c>
      <c r="K29" s="175" t="s">
        <v>151</v>
      </c>
      <c r="L29" s="172" t="s">
        <v>141</v>
      </c>
      <c r="M29" s="80" t="str">
        <f>IFERROR(VLOOKUP(Leverancespecifikation[[#This Row],[ID-Bygningsdel]],'Data ændringslog'!A:G,7,FALSE),"P")</f>
        <v/>
      </c>
      <c r="N29" s="321" t="s">
        <v>99</v>
      </c>
      <c r="O29" s="121" t="str">
        <f>VLOOKUP(Leverancespecifikation[[#This Row],[ID-Bygningsdel]],'Data aktør'!A:H,2,FALSE)</f>
        <v/>
      </c>
      <c r="P29" s="78" t="str">
        <f>VLOOKUP(Leverancespecifikation[[#This Row],[ID-Bygningsdel]],'Data aktør'!A:H,3,FALSE)</f>
        <v>X</v>
      </c>
      <c r="Q29" s="78" t="str">
        <f>VLOOKUP(Leverancespecifikation[[#This Row],[ID-Bygningsdel]],'Data aktør'!A:H,4,FALSE)</f>
        <v/>
      </c>
      <c r="R29" s="78" t="str">
        <f>VLOOKUP(Leverancespecifikation[[#This Row],[ID-Bygningsdel]],'Data aktør'!A:H,5,FALSE)</f>
        <v/>
      </c>
      <c r="S29" s="78" t="str">
        <f>VLOOKUP(Leverancespecifikation[[#This Row],[ID-Bygningsdel]],'Data aktør'!A:H,6,FALSE)</f>
        <v/>
      </c>
      <c r="T29" s="78" t="str">
        <f>VLOOKUP(Leverancespecifikation[[#This Row],[ID-Bygningsdel]],'Data aktør'!A:H,7,FALSE)</f>
        <v/>
      </c>
      <c r="U29" s="122" t="str">
        <f>VLOOKUP(Leverancespecifikation[[#This Row],[ID-Bygningsdel]],'Data aktør'!A:H,8,FALSE)</f>
        <v/>
      </c>
      <c r="V29" s="112"/>
      <c r="W29" s="79"/>
      <c r="X29" s="79"/>
      <c r="Y29" s="79"/>
      <c r="Z29" s="79"/>
      <c r="AA29" s="79"/>
      <c r="AB29" s="171"/>
      <c r="AD29" s="171"/>
      <c r="AE29" s="171"/>
      <c r="AF29" s="171"/>
      <c r="AG29" s="171"/>
      <c r="AH29" s="171"/>
      <c r="AI29" s="171"/>
      <c r="AJ29" s="171" t="s">
        <v>34</v>
      </c>
      <c r="AK29" s="171">
        <v>300</v>
      </c>
      <c r="AT29" s="171" t="s">
        <v>34</v>
      </c>
      <c r="AU29" s="171">
        <v>325</v>
      </c>
      <c r="BB29" s="171" t="s">
        <v>34</v>
      </c>
      <c r="BC29" s="171">
        <v>325</v>
      </c>
      <c r="BV29" s="171"/>
      <c r="BW29" s="171"/>
      <c r="CB29" s="134"/>
    </row>
    <row r="30" spans="1:986" ht="12" customHeight="1" x14ac:dyDescent="0.2">
      <c r="A30" s="249"/>
      <c r="B30" s="242" t="s">
        <v>150</v>
      </c>
      <c r="C30" s="170" t="str">
        <f>_xlfn.CONCAT(Leverancespecifikation[[#This Row],[ID]],Leverancespecifikation[[#This Row],[BYGNINGSDEL]])</f>
        <v>026Grovbeton</v>
      </c>
      <c r="E30" s="171" t="s">
        <v>103</v>
      </c>
      <c r="I30" s="171"/>
      <c r="J30" s="171">
        <v>4</v>
      </c>
      <c r="K30" s="175" t="s">
        <v>153</v>
      </c>
      <c r="L30" s="172" t="s">
        <v>141</v>
      </c>
      <c r="M30" s="80" t="str">
        <f>IFERROR(VLOOKUP(Leverancespecifikation[[#This Row],[ID-Bygningsdel]],'Data ændringslog'!A:G,7,FALSE),"P")</f>
        <v/>
      </c>
      <c r="N30" s="321" t="s">
        <v>99</v>
      </c>
      <c r="O30" s="121" t="str">
        <f>VLOOKUP(Leverancespecifikation[[#This Row],[ID-Bygningsdel]],'Data aktør'!A:H,2,FALSE)</f>
        <v/>
      </c>
      <c r="P30" s="78" t="str">
        <f>VLOOKUP(Leverancespecifikation[[#This Row],[ID-Bygningsdel]],'Data aktør'!A:H,3,FALSE)</f>
        <v>X</v>
      </c>
      <c r="Q30" s="78" t="str">
        <f>VLOOKUP(Leverancespecifikation[[#This Row],[ID-Bygningsdel]],'Data aktør'!A:H,4,FALSE)</f>
        <v/>
      </c>
      <c r="R30" s="78" t="str">
        <f>VLOOKUP(Leverancespecifikation[[#This Row],[ID-Bygningsdel]],'Data aktør'!A:H,5,FALSE)</f>
        <v/>
      </c>
      <c r="S30" s="78" t="str">
        <f>VLOOKUP(Leverancespecifikation[[#This Row],[ID-Bygningsdel]],'Data aktør'!A:H,6,FALSE)</f>
        <v/>
      </c>
      <c r="T30" s="78" t="str">
        <f>VLOOKUP(Leverancespecifikation[[#This Row],[ID-Bygningsdel]],'Data aktør'!A:H,7,FALSE)</f>
        <v/>
      </c>
      <c r="U30" s="122" t="str">
        <f>VLOOKUP(Leverancespecifikation[[#This Row],[ID-Bygningsdel]],'Data aktør'!A:H,8,FALSE)</f>
        <v/>
      </c>
      <c r="V30" s="112"/>
      <c r="W30" s="79"/>
      <c r="X30" s="79"/>
      <c r="Y30" s="79"/>
      <c r="Z30" s="79"/>
      <c r="AA30" s="79"/>
      <c r="AB30" s="171"/>
      <c r="AD30" s="171"/>
      <c r="AE30" s="171"/>
      <c r="AF30" s="171"/>
      <c r="AG30" s="171"/>
      <c r="AH30" s="171"/>
      <c r="AI30" s="171"/>
      <c r="AJ30" s="171" t="s">
        <v>34</v>
      </c>
      <c r="AK30" s="171">
        <v>300</v>
      </c>
      <c r="AT30" s="171" t="s">
        <v>34</v>
      </c>
      <c r="AU30" s="171">
        <v>325</v>
      </c>
      <c r="BB30" s="171" t="s">
        <v>34</v>
      </c>
      <c r="BC30" s="171">
        <v>325</v>
      </c>
      <c r="BL30" s="287" t="s">
        <v>154</v>
      </c>
      <c r="BV30" s="171"/>
      <c r="BW30" s="171"/>
      <c r="CB30" s="134"/>
    </row>
    <row r="31" spans="1:986" ht="48" x14ac:dyDescent="0.2">
      <c r="A31" s="249"/>
      <c r="B31" s="242" t="s">
        <v>152</v>
      </c>
      <c r="C31" s="170" t="str">
        <f>_xlfn.CONCAT(Leverancespecifikation[[#This Row],[ID]],Leverancespecifikation[[#This Row],[BYGNINGSDEL]])</f>
        <v>027Fundamenter, isolering</v>
      </c>
      <c r="E31" s="171">
        <v>129</v>
      </c>
      <c r="I31" s="171"/>
      <c r="J31" s="171">
        <v>4</v>
      </c>
      <c r="K31" s="175" t="s">
        <v>156</v>
      </c>
      <c r="L31" s="172" t="s">
        <v>141</v>
      </c>
      <c r="M31" s="80" t="str">
        <f>IFERROR(VLOOKUP(Leverancespecifikation[[#This Row],[ID-Bygningsdel]],'Data ændringslog'!A:G,7,FALSE),"P")</f>
        <v/>
      </c>
      <c r="N31" s="321" t="s">
        <v>99</v>
      </c>
      <c r="O31" s="121" t="str">
        <f>VLOOKUP(Leverancespecifikation[[#This Row],[ID-Bygningsdel]],'Data aktør'!A:H,2,FALSE)</f>
        <v/>
      </c>
      <c r="P31" s="78" t="str">
        <f>VLOOKUP(Leverancespecifikation[[#This Row],[ID-Bygningsdel]],'Data aktør'!A:H,3,FALSE)</f>
        <v>X</v>
      </c>
      <c r="Q31" s="78" t="str">
        <f>VLOOKUP(Leverancespecifikation[[#This Row],[ID-Bygningsdel]],'Data aktør'!A:H,4,FALSE)</f>
        <v/>
      </c>
      <c r="R31" s="78" t="str">
        <f>VLOOKUP(Leverancespecifikation[[#This Row],[ID-Bygningsdel]],'Data aktør'!A:H,5,FALSE)</f>
        <v/>
      </c>
      <c r="S31" s="78" t="str">
        <f>VLOOKUP(Leverancespecifikation[[#This Row],[ID-Bygningsdel]],'Data aktør'!A:H,6,FALSE)</f>
        <v/>
      </c>
      <c r="T31" s="78" t="str">
        <f>VLOOKUP(Leverancespecifikation[[#This Row],[ID-Bygningsdel]],'Data aktør'!A:H,7,FALSE)</f>
        <v/>
      </c>
      <c r="U31" s="122" t="str">
        <f>VLOOKUP(Leverancespecifikation[[#This Row],[ID-Bygningsdel]],'Data aktør'!A:H,8,FALSE)</f>
        <v/>
      </c>
      <c r="V31" s="112"/>
      <c r="W31" s="79"/>
      <c r="X31" s="79"/>
      <c r="Y31" s="79"/>
      <c r="Z31" s="79"/>
      <c r="AA31" s="79"/>
      <c r="AB31" s="171"/>
      <c r="AD31" s="171"/>
      <c r="AE31" s="171"/>
      <c r="AF31" s="171"/>
      <c r="AG31" s="171"/>
      <c r="AH31" s="171"/>
      <c r="AI31" s="171"/>
      <c r="AJ31" s="171"/>
      <c r="AT31" s="171" t="s">
        <v>34</v>
      </c>
      <c r="AU31" s="171">
        <v>325</v>
      </c>
      <c r="BB31" s="171" t="s">
        <v>34</v>
      </c>
      <c r="BC31" s="171">
        <v>325</v>
      </c>
      <c r="BL31" s="287" t="s">
        <v>157</v>
      </c>
      <c r="BV31" s="171"/>
      <c r="BW31" s="171"/>
      <c r="CB31" s="134"/>
    </row>
    <row r="32" spans="1:986" ht="24" x14ac:dyDescent="0.2">
      <c r="A32" s="249"/>
      <c r="B32" s="242" t="s">
        <v>155</v>
      </c>
      <c r="C32" s="170" t="str">
        <f>_xlfn.CONCAT(Leverancespecifikation[[#This Row],[ID]],Leverancespecifikation[[#This Row],[BYGNINGSDEL]])</f>
        <v>028Opmurede sokler</v>
      </c>
      <c r="E32" s="171">
        <v>124</v>
      </c>
      <c r="I32" s="171"/>
      <c r="J32" s="171">
        <v>4</v>
      </c>
      <c r="K32" s="175" t="s">
        <v>1580</v>
      </c>
      <c r="L32" s="172" t="s">
        <v>111</v>
      </c>
      <c r="M32" s="80" t="str">
        <f>IFERROR(VLOOKUP(Leverancespecifikation[[#This Row],[ID-Bygningsdel]],'Data ændringslog'!A:G,7,FALSE),"P")</f>
        <v/>
      </c>
      <c r="N32" s="321" t="s">
        <v>99</v>
      </c>
      <c r="O32" s="121" t="str">
        <f>VLOOKUP(Leverancespecifikation[[#This Row],[ID-Bygningsdel]],'Data aktør'!A:H,2,FALSE)</f>
        <v>X</v>
      </c>
      <c r="P32" s="78" t="str">
        <f>VLOOKUP(Leverancespecifikation[[#This Row],[ID-Bygningsdel]],'Data aktør'!A:H,3,FALSE)</f>
        <v/>
      </c>
      <c r="Q32" s="78" t="str">
        <f>VLOOKUP(Leverancespecifikation[[#This Row],[ID-Bygningsdel]],'Data aktør'!A:H,4,FALSE)</f>
        <v/>
      </c>
      <c r="R32" s="78" t="str">
        <f>VLOOKUP(Leverancespecifikation[[#This Row],[ID-Bygningsdel]],'Data aktør'!A:H,5,FALSE)</f>
        <v/>
      </c>
      <c r="S32" s="78" t="str">
        <f>VLOOKUP(Leverancespecifikation[[#This Row],[ID-Bygningsdel]],'Data aktør'!A:H,6,FALSE)</f>
        <v/>
      </c>
      <c r="T32" s="78" t="str">
        <f>VLOOKUP(Leverancespecifikation[[#This Row],[ID-Bygningsdel]],'Data aktør'!A:H,7,FALSE)</f>
        <v/>
      </c>
      <c r="U32" s="122" t="str">
        <f>VLOOKUP(Leverancespecifikation[[#This Row],[ID-Bygningsdel]],'Data aktør'!A:H,8,FALSE)</f>
        <v/>
      </c>
      <c r="V32" s="112"/>
      <c r="W32" s="79"/>
      <c r="X32" s="79"/>
      <c r="Y32" s="79"/>
      <c r="Z32" s="79"/>
      <c r="AA32" s="79"/>
      <c r="AB32" s="171"/>
      <c r="AD32" s="171"/>
      <c r="AE32" s="171"/>
      <c r="AF32" s="171"/>
      <c r="AG32" s="171"/>
      <c r="AH32" s="171"/>
      <c r="AI32" s="171"/>
      <c r="AJ32" s="171" t="s">
        <v>33</v>
      </c>
      <c r="AK32" s="171">
        <v>300</v>
      </c>
      <c r="AT32" s="171" t="s">
        <v>33</v>
      </c>
      <c r="AU32" s="171">
        <v>325</v>
      </c>
      <c r="BB32" s="171" t="s">
        <v>33</v>
      </c>
      <c r="BC32" s="171">
        <v>325</v>
      </c>
      <c r="BL32" s="287" t="s">
        <v>158</v>
      </c>
      <c r="BV32" s="171"/>
      <c r="BW32" s="171"/>
      <c r="CB32" s="134"/>
    </row>
    <row r="33" spans="1:986" ht="36" x14ac:dyDescent="0.2">
      <c r="A33" s="249"/>
      <c r="B33" s="242" t="s">
        <v>159</v>
      </c>
      <c r="C33" s="170" t="str">
        <f>_xlfn.CONCAT(Leverancespecifikation[[#This Row],[ID]],Leverancespecifikation[[#This Row],[BYGNINGSDEL]])</f>
        <v>029Borede pæle</v>
      </c>
      <c r="E33" s="171">
        <v>105</v>
      </c>
      <c r="I33" s="171"/>
      <c r="J33" s="171">
        <v>4</v>
      </c>
      <c r="K33" s="175" t="s">
        <v>161</v>
      </c>
      <c r="L33" s="172" t="s">
        <v>103</v>
      </c>
      <c r="M33" s="80" t="str">
        <f>IFERROR(VLOOKUP(Leverancespecifikation[[#This Row],[ID-Bygningsdel]],'Data ændringslog'!A:G,7,FALSE),"P")</f>
        <v/>
      </c>
      <c r="N33" s="321" t="s">
        <v>99</v>
      </c>
      <c r="O33" s="121" t="str">
        <f>VLOOKUP(Leverancespecifikation[[#This Row],[ID-Bygningsdel]],'Data aktør'!A:H,2,FALSE)</f>
        <v/>
      </c>
      <c r="P33" s="78" t="str">
        <f>VLOOKUP(Leverancespecifikation[[#This Row],[ID-Bygningsdel]],'Data aktør'!A:H,3,FALSE)</f>
        <v>X</v>
      </c>
      <c r="Q33" s="78" t="str">
        <f>VLOOKUP(Leverancespecifikation[[#This Row],[ID-Bygningsdel]],'Data aktør'!A:H,4,FALSE)</f>
        <v/>
      </c>
      <c r="R33" s="78" t="str">
        <f>VLOOKUP(Leverancespecifikation[[#This Row],[ID-Bygningsdel]],'Data aktør'!A:H,5,FALSE)</f>
        <v/>
      </c>
      <c r="S33" s="78" t="str">
        <f>VLOOKUP(Leverancespecifikation[[#This Row],[ID-Bygningsdel]],'Data aktør'!A:H,6,FALSE)</f>
        <v/>
      </c>
      <c r="T33" s="78" t="str">
        <f>VLOOKUP(Leverancespecifikation[[#This Row],[ID-Bygningsdel]],'Data aktør'!A:H,7,FALSE)</f>
        <v/>
      </c>
      <c r="U33" s="122" t="str">
        <f>VLOOKUP(Leverancespecifikation[[#This Row],[ID-Bygningsdel]],'Data aktør'!A:H,8,FALSE)</f>
        <v/>
      </c>
      <c r="V33" s="112"/>
      <c r="W33" s="79"/>
      <c r="X33" s="79"/>
      <c r="Y33" s="79"/>
      <c r="Z33" s="79"/>
      <c r="AA33" s="79"/>
      <c r="AB33" s="171"/>
      <c r="AD33" s="171"/>
      <c r="AE33" s="171"/>
      <c r="AF33" s="171"/>
      <c r="AG33" s="171"/>
      <c r="AH33" s="171"/>
      <c r="AI33" s="171"/>
      <c r="AJ33" s="171" t="s">
        <v>34</v>
      </c>
      <c r="AK33" s="171">
        <v>300</v>
      </c>
      <c r="AT33" s="171" t="s">
        <v>34</v>
      </c>
      <c r="AU33" s="171">
        <v>325</v>
      </c>
      <c r="BB33" s="171" t="s">
        <v>34</v>
      </c>
      <c r="BC33" s="171">
        <v>325</v>
      </c>
      <c r="BL33" s="287" t="s">
        <v>112</v>
      </c>
      <c r="BV33" s="171"/>
      <c r="BW33" s="171"/>
      <c r="CB33" s="134"/>
    </row>
    <row r="34" spans="1:986" ht="36" x14ac:dyDescent="0.2">
      <c r="A34" s="249"/>
      <c r="B34" s="242" t="s">
        <v>160</v>
      </c>
      <c r="C34" s="170" t="str">
        <f>_xlfn.CONCAT(Leverancespecifikation[[#This Row],[ID]],Leverancespecifikation[[#This Row],[BYGNINGSDEL]])</f>
        <v>030Rammede pæle</v>
      </c>
      <c r="E34" s="171">
        <v>105</v>
      </c>
      <c r="I34" s="171"/>
      <c r="J34" s="171">
        <v>4</v>
      </c>
      <c r="K34" s="175" t="s">
        <v>163</v>
      </c>
      <c r="L34" s="172" t="s">
        <v>103</v>
      </c>
      <c r="M34" s="80" t="str">
        <f>IFERROR(VLOOKUP(Leverancespecifikation[[#This Row],[ID-Bygningsdel]],'Data ændringslog'!A:G,7,FALSE),"P")</f>
        <v/>
      </c>
      <c r="N34" s="321" t="s">
        <v>99</v>
      </c>
      <c r="O34" s="121" t="str">
        <f>VLOOKUP(Leverancespecifikation[[#This Row],[ID-Bygningsdel]],'Data aktør'!A:H,2,FALSE)</f>
        <v/>
      </c>
      <c r="P34" s="78" t="str">
        <f>VLOOKUP(Leverancespecifikation[[#This Row],[ID-Bygningsdel]],'Data aktør'!A:H,3,FALSE)</f>
        <v>X</v>
      </c>
      <c r="Q34" s="78" t="str">
        <f>VLOOKUP(Leverancespecifikation[[#This Row],[ID-Bygningsdel]],'Data aktør'!A:H,4,FALSE)</f>
        <v/>
      </c>
      <c r="R34" s="78" t="str">
        <f>VLOOKUP(Leverancespecifikation[[#This Row],[ID-Bygningsdel]],'Data aktør'!A:H,5,FALSE)</f>
        <v/>
      </c>
      <c r="S34" s="78" t="str">
        <f>VLOOKUP(Leverancespecifikation[[#This Row],[ID-Bygningsdel]],'Data aktør'!A:H,6,FALSE)</f>
        <v/>
      </c>
      <c r="T34" s="78" t="str">
        <f>VLOOKUP(Leverancespecifikation[[#This Row],[ID-Bygningsdel]],'Data aktør'!A:H,7,FALSE)</f>
        <v/>
      </c>
      <c r="U34" s="122" t="str">
        <f>VLOOKUP(Leverancespecifikation[[#This Row],[ID-Bygningsdel]],'Data aktør'!A:H,8,FALSE)</f>
        <v/>
      </c>
      <c r="V34" s="112"/>
      <c r="W34" s="79"/>
      <c r="X34" s="79"/>
      <c r="Y34" s="79"/>
      <c r="Z34" s="79"/>
      <c r="AA34" s="79"/>
      <c r="AB34" s="171"/>
      <c r="AD34" s="171"/>
      <c r="AE34" s="171"/>
      <c r="AF34" s="171"/>
      <c r="AG34" s="171"/>
      <c r="AH34" s="171"/>
      <c r="AI34" s="171"/>
      <c r="AJ34" s="171" t="s">
        <v>34</v>
      </c>
      <c r="AK34" s="171">
        <v>300</v>
      </c>
      <c r="AT34" s="171" t="s">
        <v>34</v>
      </c>
      <c r="AU34" s="171">
        <v>325</v>
      </c>
      <c r="BB34" s="171" t="s">
        <v>34</v>
      </c>
      <c r="BC34" s="171">
        <v>325</v>
      </c>
      <c r="BL34" s="287" t="s">
        <v>112</v>
      </c>
      <c r="BV34" s="171"/>
      <c r="BW34" s="171"/>
      <c r="CB34" s="134"/>
    </row>
    <row r="35" spans="1:986" ht="36" x14ac:dyDescent="0.2">
      <c r="A35" s="249" t="s">
        <v>166</v>
      </c>
      <c r="B35" s="242" t="s">
        <v>162</v>
      </c>
      <c r="C35" s="170" t="str">
        <f>_xlfn.CONCAT(Leverancespecifikation[[#This Row],[ID]],Leverancespecifikation[[#This Row],[BYGNINGSDEL]])</f>
        <v>031Jordankre</v>
      </c>
      <c r="E35" s="171">
        <v>129</v>
      </c>
      <c r="I35" s="171"/>
      <c r="J35" s="171">
        <v>4</v>
      </c>
      <c r="K35" s="175" t="s">
        <v>165</v>
      </c>
      <c r="L35" s="172" t="s">
        <v>103</v>
      </c>
      <c r="M35" s="80" t="str">
        <f>IFERROR(VLOOKUP(Leverancespecifikation[[#This Row],[ID-Bygningsdel]],'Data ændringslog'!A:G,7,FALSE),"P")</f>
        <v/>
      </c>
      <c r="N35" s="321" t="s">
        <v>99</v>
      </c>
      <c r="O35" s="121" t="str">
        <f>VLOOKUP(Leverancespecifikation[[#This Row],[ID-Bygningsdel]],'Data aktør'!A:H,2,FALSE)</f>
        <v/>
      </c>
      <c r="P35" s="78" t="str">
        <f>VLOOKUP(Leverancespecifikation[[#This Row],[ID-Bygningsdel]],'Data aktør'!A:H,3,FALSE)</f>
        <v>X</v>
      </c>
      <c r="Q35" s="78" t="str">
        <f>VLOOKUP(Leverancespecifikation[[#This Row],[ID-Bygningsdel]],'Data aktør'!A:H,4,FALSE)</f>
        <v/>
      </c>
      <c r="R35" s="78" t="str">
        <f>VLOOKUP(Leverancespecifikation[[#This Row],[ID-Bygningsdel]],'Data aktør'!A:H,5,FALSE)</f>
        <v/>
      </c>
      <c r="S35" s="78" t="str">
        <f>VLOOKUP(Leverancespecifikation[[#This Row],[ID-Bygningsdel]],'Data aktør'!A:H,6,FALSE)</f>
        <v/>
      </c>
      <c r="T35" s="78" t="str">
        <f>VLOOKUP(Leverancespecifikation[[#This Row],[ID-Bygningsdel]],'Data aktør'!A:H,7,FALSE)</f>
        <v/>
      </c>
      <c r="U35" s="122" t="str">
        <f>VLOOKUP(Leverancespecifikation[[#This Row],[ID-Bygningsdel]],'Data aktør'!A:H,8,FALSE)</f>
        <v/>
      </c>
      <c r="V35" s="112"/>
      <c r="W35" s="79"/>
      <c r="X35" s="79"/>
      <c r="Y35" s="79"/>
      <c r="Z35" s="79"/>
      <c r="AA35" s="79"/>
      <c r="AB35" s="171"/>
      <c r="AD35" s="171"/>
      <c r="AE35" s="171"/>
      <c r="AF35" s="171"/>
      <c r="AG35" s="171"/>
      <c r="AH35" s="171"/>
      <c r="AI35" s="171"/>
      <c r="AJ35" s="171" t="s">
        <v>34</v>
      </c>
      <c r="AK35" s="171">
        <v>300</v>
      </c>
      <c r="AT35" s="171" t="s">
        <v>34</v>
      </c>
      <c r="AU35" s="171">
        <v>325</v>
      </c>
      <c r="BB35" s="171" t="s">
        <v>34</v>
      </c>
      <c r="BC35" s="171">
        <v>325</v>
      </c>
      <c r="BL35" s="287" t="s">
        <v>112</v>
      </c>
      <c r="BV35" s="171"/>
      <c r="BW35" s="171"/>
      <c r="CB35" s="134"/>
    </row>
    <row r="36" spans="1:986" s="104" customFormat="1" x14ac:dyDescent="0.2">
      <c r="A36" s="248"/>
      <c r="B36" s="240" t="s">
        <v>164</v>
      </c>
      <c r="C36" s="161" t="str">
        <f>_xlfn.CONCAT(Leverancespecifikation[[#This Row],[ID]],Leverancespecifikation[[#This Row],[BYGNINGSDEL]])</f>
        <v>032Vægge</v>
      </c>
      <c r="D36" s="162"/>
      <c r="E36" s="162"/>
      <c r="F36" s="162"/>
      <c r="G36" s="162"/>
      <c r="H36" s="162"/>
      <c r="I36" s="162"/>
      <c r="J36" s="163">
        <v>2</v>
      </c>
      <c r="K36" s="164" t="s">
        <v>169</v>
      </c>
      <c r="L36" s="165"/>
      <c r="M36" s="100" t="str">
        <f>IFERROR(VLOOKUP(Leverancespecifikation[[#This Row],[ID-Bygningsdel]],'Data ændringslog'!A:G,7,FALSE),"P")</f>
        <v/>
      </c>
      <c r="N36" s="201" t="s">
        <v>99</v>
      </c>
      <c r="O36" s="119"/>
      <c r="P36" s="101"/>
      <c r="Q36" s="101"/>
      <c r="R36" s="101"/>
      <c r="S36" s="101"/>
      <c r="T36" s="101"/>
      <c r="U36" s="120"/>
      <c r="V36" s="111"/>
      <c r="W36" s="102"/>
      <c r="X36" s="102"/>
      <c r="Y36" s="102"/>
      <c r="Z36" s="102"/>
      <c r="AA36" s="10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285"/>
      <c r="BM36" s="162"/>
      <c r="BN36" s="162"/>
      <c r="BO36" s="162"/>
      <c r="BP36" s="162"/>
      <c r="BQ36" s="162"/>
      <c r="BR36" s="162"/>
      <c r="BS36" s="162"/>
      <c r="BT36" s="162"/>
      <c r="BU36" s="162"/>
      <c r="BV36" s="162"/>
      <c r="BW36" s="162"/>
      <c r="BX36" s="162"/>
      <c r="BY36" s="162"/>
      <c r="BZ36" s="162"/>
      <c r="CA36" s="206"/>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c r="JD36" s="98"/>
      <c r="JE36" s="98"/>
      <c r="JF36" s="98"/>
      <c r="JG36" s="98"/>
      <c r="JH36" s="98"/>
      <c r="JI36" s="98"/>
      <c r="JJ36" s="98"/>
      <c r="JK36" s="98"/>
      <c r="JL36" s="98"/>
      <c r="JM36" s="98"/>
      <c r="JN36" s="98"/>
      <c r="JO36" s="98"/>
      <c r="JP36" s="98"/>
      <c r="JQ36" s="98"/>
      <c r="JR36" s="98"/>
      <c r="JS36" s="98"/>
      <c r="JT36" s="98"/>
      <c r="JU36" s="98"/>
      <c r="JV36" s="98"/>
      <c r="JW36" s="98"/>
      <c r="JX36" s="98"/>
      <c r="JY36" s="98"/>
      <c r="JZ36" s="98"/>
      <c r="KA36" s="98"/>
      <c r="KB36" s="98"/>
      <c r="KC36" s="98"/>
      <c r="KD36" s="98"/>
      <c r="KE36" s="98"/>
      <c r="KF36" s="98"/>
      <c r="KG36" s="98"/>
      <c r="KH36" s="98"/>
      <c r="KI36" s="98"/>
      <c r="KJ36" s="98"/>
      <c r="KK36" s="98"/>
      <c r="KL36" s="98"/>
      <c r="KM36" s="98"/>
      <c r="KN36" s="98"/>
      <c r="KO36" s="98"/>
      <c r="KP36" s="98"/>
      <c r="KQ36" s="98"/>
      <c r="KR36" s="98"/>
      <c r="KS36" s="98"/>
      <c r="KT36" s="98"/>
      <c r="KU36" s="98"/>
      <c r="KV36" s="98"/>
      <c r="KW36" s="98"/>
      <c r="KX36" s="98"/>
      <c r="KY36" s="98"/>
      <c r="KZ36" s="98"/>
      <c r="LA36" s="98"/>
      <c r="LB36" s="98"/>
      <c r="LC36" s="98"/>
      <c r="LD36" s="98"/>
      <c r="LE36" s="98"/>
      <c r="LF36" s="98"/>
      <c r="LG36" s="98"/>
      <c r="LH36" s="98"/>
      <c r="LI36" s="98"/>
      <c r="LJ36" s="98"/>
      <c r="LK36" s="98"/>
      <c r="LL36" s="98"/>
      <c r="LM36" s="98"/>
      <c r="LN36" s="98"/>
      <c r="LO36" s="98"/>
      <c r="LP36" s="98"/>
      <c r="LQ36" s="98"/>
      <c r="LR36" s="98"/>
      <c r="LS36" s="98"/>
      <c r="LT36" s="98"/>
      <c r="LU36" s="98"/>
      <c r="LV36" s="98"/>
      <c r="LW36" s="98"/>
      <c r="LX36" s="98"/>
      <c r="LY36" s="98"/>
      <c r="LZ36" s="98"/>
      <c r="MA36" s="98"/>
      <c r="MB36" s="98"/>
      <c r="MC36" s="98"/>
      <c r="MD36" s="98"/>
      <c r="ME36" s="98"/>
      <c r="MF36" s="98"/>
      <c r="MG36" s="98"/>
      <c r="MH36" s="98"/>
      <c r="MI36" s="98"/>
      <c r="MJ36" s="98"/>
      <c r="MK36" s="98"/>
      <c r="ML36" s="98"/>
      <c r="MM36" s="98"/>
      <c r="MN36" s="98"/>
      <c r="MO36" s="98"/>
      <c r="MP36" s="98"/>
      <c r="MQ36" s="98"/>
      <c r="MR36" s="98"/>
      <c r="MS36" s="98"/>
      <c r="MT36" s="98"/>
      <c r="MU36" s="98"/>
      <c r="MV36" s="98"/>
      <c r="MW36" s="98"/>
      <c r="MX36" s="98"/>
      <c r="MY36" s="98"/>
      <c r="MZ36" s="98"/>
      <c r="NA36" s="98"/>
      <c r="NB36" s="98"/>
      <c r="NC36" s="98"/>
      <c r="ND36" s="98"/>
      <c r="NE36" s="98"/>
      <c r="NF36" s="98"/>
      <c r="NG36" s="98"/>
      <c r="NH36" s="98"/>
      <c r="NI36" s="98"/>
      <c r="NJ36" s="98"/>
      <c r="NK36" s="98"/>
      <c r="NL36" s="98"/>
      <c r="NM36" s="98"/>
      <c r="NN36" s="98"/>
      <c r="NO36" s="98"/>
      <c r="NP36" s="98"/>
      <c r="NQ36" s="98"/>
      <c r="NR36" s="98"/>
      <c r="NS36" s="98"/>
      <c r="NT36" s="98"/>
      <c r="NU36" s="98"/>
      <c r="NV36" s="98"/>
      <c r="NW36" s="98"/>
      <c r="NX36" s="98"/>
      <c r="NY36" s="98"/>
      <c r="NZ36" s="98"/>
      <c r="OA36" s="98"/>
      <c r="OB36" s="98"/>
      <c r="OC36" s="98"/>
      <c r="OD36" s="98"/>
      <c r="OE36" s="98"/>
      <c r="OF36" s="98"/>
      <c r="OG36" s="98"/>
      <c r="OH36" s="98"/>
      <c r="OI36" s="98"/>
      <c r="OJ36" s="98"/>
      <c r="OK36" s="98"/>
      <c r="OL36" s="98"/>
      <c r="OM36" s="98"/>
      <c r="ON36" s="98"/>
      <c r="OO36" s="98"/>
      <c r="OP36" s="98"/>
      <c r="OQ36" s="98"/>
      <c r="OR36" s="98"/>
      <c r="OS36" s="98"/>
      <c r="OT36" s="98"/>
      <c r="OU36" s="98"/>
      <c r="OV36" s="98"/>
      <c r="OW36" s="98"/>
      <c r="OX36" s="98"/>
      <c r="OY36" s="98"/>
      <c r="OZ36" s="98"/>
      <c r="PA36" s="98"/>
      <c r="PB36" s="98"/>
      <c r="PC36" s="98"/>
      <c r="PD36" s="98"/>
      <c r="PE36" s="98"/>
      <c r="PF36" s="98"/>
      <c r="PG36" s="98"/>
      <c r="PH36" s="98"/>
      <c r="PI36" s="98"/>
      <c r="PJ36" s="98"/>
      <c r="PK36" s="98"/>
      <c r="PL36" s="98"/>
      <c r="PM36" s="98"/>
      <c r="PN36" s="98"/>
      <c r="PO36" s="98"/>
      <c r="PP36" s="98"/>
      <c r="PQ36" s="98"/>
      <c r="PR36" s="98"/>
      <c r="PS36" s="98"/>
      <c r="PT36" s="98"/>
      <c r="PU36" s="98"/>
      <c r="PV36" s="98"/>
      <c r="PW36" s="98"/>
      <c r="PX36" s="98"/>
      <c r="PY36" s="98"/>
      <c r="PZ36" s="98"/>
      <c r="QA36" s="98"/>
      <c r="QB36" s="98"/>
      <c r="QC36" s="98"/>
      <c r="QD36" s="98"/>
      <c r="QE36" s="98"/>
      <c r="QF36" s="98"/>
      <c r="QG36" s="98"/>
      <c r="QH36" s="98"/>
      <c r="QI36" s="98"/>
      <c r="QJ36" s="98"/>
      <c r="QK36" s="98"/>
      <c r="QL36" s="98"/>
      <c r="QM36" s="98"/>
      <c r="QN36" s="98"/>
      <c r="QO36" s="98"/>
      <c r="QP36" s="98"/>
      <c r="QQ36" s="98"/>
      <c r="QR36" s="98"/>
      <c r="QS36" s="98"/>
      <c r="QT36" s="98"/>
      <c r="QU36" s="98"/>
      <c r="QV36" s="98"/>
      <c r="QW36" s="98"/>
      <c r="QX36" s="98"/>
      <c r="QY36" s="98"/>
      <c r="QZ36" s="98"/>
      <c r="RA36" s="98"/>
      <c r="RB36" s="98"/>
      <c r="RC36" s="98"/>
      <c r="RD36" s="98"/>
      <c r="RE36" s="98"/>
      <c r="RF36" s="98"/>
      <c r="RG36" s="98"/>
      <c r="RH36" s="98"/>
      <c r="RI36" s="98"/>
      <c r="RJ36" s="98"/>
      <c r="RK36" s="98"/>
      <c r="RL36" s="98"/>
      <c r="RM36" s="98"/>
      <c r="RN36" s="98"/>
      <c r="RO36" s="98"/>
      <c r="RP36" s="98"/>
      <c r="RQ36" s="98"/>
      <c r="RR36" s="98"/>
      <c r="RS36" s="98"/>
      <c r="RT36" s="98"/>
      <c r="RU36" s="98"/>
      <c r="RV36" s="98"/>
      <c r="RW36" s="98"/>
      <c r="RX36" s="98"/>
      <c r="RY36" s="98"/>
      <c r="RZ36" s="98"/>
      <c r="SA36" s="98"/>
      <c r="SB36" s="98"/>
      <c r="SC36" s="98"/>
      <c r="SD36" s="98"/>
      <c r="SE36" s="98"/>
      <c r="SF36" s="98"/>
      <c r="SG36" s="98"/>
      <c r="SH36" s="98"/>
      <c r="SI36" s="98"/>
      <c r="SJ36" s="98"/>
      <c r="SK36" s="98"/>
      <c r="SL36" s="98"/>
      <c r="SM36" s="98"/>
      <c r="SN36" s="98"/>
      <c r="SO36" s="98"/>
      <c r="SP36" s="98"/>
      <c r="SQ36" s="98"/>
      <c r="SR36" s="98"/>
      <c r="SS36" s="98"/>
      <c r="ST36" s="98"/>
      <c r="SU36" s="98"/>
      <c r="SV36" s="98"/>
      <c r="SW36" s="98"/>
      <c r="SX36" s="98"/>
      <c r="SY36" s="98"/>
      <c r="SZ36" s="98"/>
      <c r="TA36" s="98"/>
      <c r="TB36" s="98"/>
      <c r="TC36" s="98"/>
      <c r="TD36" s="98"/>
      <c r="TE36" s="98"/>
      <c r="TF36" s="98"/>
      <c r="TG36" s="98"/>
      <c r="TH36" s="98"/>
      <c r="TI36" s="98"/>
      <c r="TJ36" s="98"/>
      <c r="TK36" s="98"/>
      <c r="TL36" s="98"/>
      <c r="TM36" s="98"/>
      <c r="TN36" s="98"/>
      <c r="TO36" s="98"/>
      <c r="TP36" s="98"/>
      <c r="TQ36" s="98"/>
      <c r="TR36" s="98"/>
      <c r="TS36" s="98"/>
      <c r="TT36" s="98"/>
      <c r="TU36" s="98"/>
      <c r="TV36" s="98"/>
      <c r="TW36" s="98"/>
      <c r="TX36" s="98"/>
      <c r="TY36" s="98"/>
      <c r="TZ36" s="98"/>
      <c r="UA36" s="98"/>
      <c r="UB36" s="98"/>
      <c r="UC36" s="98"/>
      <c r="UD36" s="98"/>
      <c r="UE36" s="98"/>
      <c r="UF36" s="98"/>
      <c r="UG36" s="98"/>
      <c r="UH36" s="98"/>
      <c r="UI36" s="98"/>
      <c r="UJ36" s="98"/>
      <c r="UK36" s="98"/>
      <c r="UL36" s="98"/>
      <c r="UM36" s="98"/>
      <c r="UN36" s="98"/>
      <c r="UO36" s="98"/>
      <c r="UP36" s="98"/>
      <c r="UQ36" s="98"/>
      <c r="UR36" s="98"/>
      <c r="US36" s="98"/>
      <c r="UT36" s="98"/>
      <c r="UU36" s="98"/>
      <c r="UV36" s="98"/>
      <c r="UW36" s="98"/>
      <c r="UX36" s="98"/>
      <c r="UY36" s="98"/>
      <c r="UZ36" s="98"/>
      <c r="VA36" s="98"/>
      <c r="VB36" s="98"/>
      <c r="VC36" s="98"/>
      <c r="VD36" s="98"/>
      <c r="VE36" s="98"/>
      <c r="VF36" s="98"/>
      <c r="VG36" s="98"/>
      <c r="VH36" s="98"/>
      <c r="VI36" s="98"/>
      <c r="VJ36" s="98"/>
      <c r="VK36" s="98"/>
      <c r="VL36" s="98"/>
      <c r="VM36" s="98"/>
      <c r="VN36" s="98"/>
      <c r="VO36" s="98"/>
      <c r="VP36" s="98"/>
      <c r="VQ36" s="98"/>
      <c r="VR36" s="98"/>
      <c r="VS36" s="98"/>
      <c r="VT36" s="98"/>
      <c r="VU36" s="98"/>
      <c r="VV36" s="98"/>
      <c r="VW36" s="98"/>
      <c r="VX36" s="98"/>
      <c r="VY36" s="98"/>
      <c r="VZ36" s="98"/>
      <c r="WA36" s="98"/>
      <c r="WB36" s="98"/>
      <c r="WC36" s="98"/>
      <c r="WD36" s="98"/>
      <c r="WE36" s="98"/>
      <c r="WF36" s="98"/>
      <c r="WG36" s="98"/>
      <c r="WH36" s="98"/>
      <c r="WI36" s="98"/>
      <c r="WJ36" s="98"/>
      <c r="WK36" s="98"/>
      <c r="WL36" s="98"/>
      <c r="WM36" s="98"/>
      <c r="WN36" s="98"/>
      <c r="WO36" s="98"/>
      <c r="WP36" s="98"/>
      <c r="WQ36" s="98"/>
      <c r="WR36" s="98"/>
      <c r="WS36" s="98"/>
      <c r="WT36" s="98"/>
      <c r="WU36" s="98"/>
      <c r="WV36" s="98"/>
      <c r="WW36" s="98"/>
      <c r="WX36" s="98"/>
      <c r="WY36" s="98"/>
      <c r="WZ36" s="98"/>
      <c r="XA36" s="98"/>
      <c r="XB36" s="98"/>
      <c r="XC36" s="98"/>
      <c r="XD36" s="98"/>
      <c r="XE36" s="98"/>
      <c r="XF36" s="98"/>
      <c r="XG36" s="98"/>
      <c r="XH36" s="98"/>
      <c r="XI36" s="98"/>
      <c r="XJ36" s="98"/>
      <c r="XK36" s="98"/>
      <c r="XL36" s="98"/>
      <c r="XM36" s="98"/>
      <c r="XN36" s="98"/>
      <c r="XO36" s="98"/>
      <c r="XP36" s="98"/>
      <c r="XQ36" s="98"/>
      <c r="XR36" s="98"/>
      <c r="XS36" s="98"/>
      <c r="XT36" s="98"/>
      <c r="XU36" s="98"/>
      <c r="XV36" s="98"/>
      <c r="XW36" s="98"/>
      <c r="XX36" s="98"/>
      <c r="XY36" s="98"/>
      <c r="XZ36" s="98"/>
      <c r="YA36" s="98"/>
      <c r="YB36" s="98"/>
      <c r="YC36" s="98"/>
      <c r="YD36" s="98"/>
      <c r="YE36" s="98"/>
      <c r="YF36" s="98"/>
      <c r="YG36" s="98"/>
      <c r="YH36" s="98"/>
      <c r="YI36" s="98"/>
      <c r="YJ36" s="98"/>
      <c r="YK36" s="98"/>
      <c r="YL36" s="98"/>
      <c r="YM36" s="98"/>
      <c r="YN36" s="98"/>
      <c r="YO36" s="98"/>
      <c r="YP36" s="98"/>
      <c r="YQ36" s="98"/>
      <c r="YR36" s="98"/>
      <c r="YS36" s="98"/>
      <c r="YT36" s="98"/>
      <c r="YU36" s="98"/>
      <c r="YV36" s="98"/>
      <c r="YW36" s="98"/>
      <c r="YX36" s="98"/>
      <c r="YY36" s="98"/>
      <c r="YZ36" s="98"/>
      <c r="ZA36" s="98"/>
      <c r="ZB36" s="98"/>
      <c r="ZC36" s="98"/>
      <c r="ZD36" s="98"/>
      <c r="ZE36" s="98"/>
      <c r="ZF36" s="98"/>
      <c r="ZG36" s="98"/>
      <c r="ZH36" s="98"/>
      <c r="ZI36" s="98"/>
      <c r="ZJ36" s="98"/>
      <c r="ZK36" s="98"/>
      <c r="ZL36" s="98"/>
      <c r="ZM36" s="98"/>
      <c r="ZN36" s="98"/>
      <c r="ZO36" s="98"/>
      <c r="ZP36" s="98"/>
      <c r="ZQ36" s="98"/>
      <c r="ZR36" s="98"/>
      <c r="ZS36" s="98"/>
      <c r="ZT36" s="98"/>
      <c r="ZU36" s="98"/>
      <c r="ZV36" s="98"/>
      <c r="ZW36" s="98"/>
      <c r="ZX36" s="98"/>
      <c r="ZY36" s="98"/>
      <c r="ZZ36" s="98"/>
      <c r="AAA36" s="98"/>
      <c r="AAB36" s="98"/>
      <c r="AAC36" s="98"/>
      <c r="AAD36" s="98"/>
      <c r="AAE36" s="98"/>
      <c r="AAF36" s="98"/>
      <c r="AAG36" s="98"/>
      <c r="AAH36" s="98"/>
      <c r="AAI36" s="98"/>
      <c r="AAJ36" s="98"/>
      <c r="AAK36" s="98"/>
      <c r="AAL36" s="98"/>
      <c r="AAM36" s="98"/>
      <c r="AAN36" s="98"/>
      <c r="AAO36" s="98"/>
      <c r="AAP36" s="98"/>
      <c r="AAQ36" s="98"/>
      <c r="AAR36" s="98"/>
      <c r="AAS36" s="98"/>
      <c r="AAT36" s="98"/>
      <c r="AAU36" s="98"/>
      <c r="AAV36" s="98"/>
      <c r="AAW36" s="98"/>
      <c r="AAX36" s="98"/>
      <c r="AAY36" s="98"/>
      <c r="AAZ36" s="98"/>
      <c r="ABA36" s="98"/>
      <c r="ABB36" s="98"/>
      <c r="ABC36" s="98"/>
      <c r="ABD36" s="98"/>
      <c r="ABE36" s="98"/>
      <c r="ABF36" s="98"/>
      <c r="ABG36" s="98"/>
      <c r="ABH36" s="98"/>
      <c r="ABI36" s="98"/>
      <c r="ABJ36" s="98"/>
      <c r="ABK36" s="98"/>
      <c r="ABL36" s="98"/>
      <c r="ABM36" s="98"/>
      <c r="ABN36" s="98"/>
      <c r="ABO36" s="98"/>
      <c r="ABP36" s="98"/>
      <c r="ABQ36" s="98"/>
      <c r="ABR36" s="98"/>
      <c r="ABS36" s="98"/>
      <c r="ABT36" s="98"/>
      <c r="ABU36" s="98"/>
      <c r="ABV36" s="98"/>
      <c r="ABW36" s="98"/>
      <c r="ABX36" s="98"/>
      <c r="ABY36" s="98"/>
      <c r="ABZ36" s="98"/>
      <c r="ACA36" s="98"/>
      <c r="ACB36" s="98"/>
      <c r="ACC36" s="98"/>
      <c r="ACD36" s="98"/>
      <c r="ACE36" s="98"/>
      <c r="ACF36" s="98"/>
      <c r="ACG36" s="98"/>
      <c r="ACH36" s="98"/>
      <c r="ACI36" s="98"/>
      <c r="ACJ36" s="98"/>
      <c r="ACK36" s="98"/>
      <c r="ACL36" s="98"/>
      <c r="ACM36" s="98"/>
      <c r="ACN36" s="98"/>
      <c r="ACO36" s="98"/>
      <c r="ACP36" s="98"/>
      <c r="ACQ36" s="98"/>
      <c r="ACR36" s="98"/>
      <c r="ACS36" s="98"/>
      <c r="ACT36" s="98"/>
      <c r="ACU36" s="98"/>
      <c r="ACV36" s="98"/>
      <c r="ACW36" s="98"/>
      <c r="ACX36" s="98"/>
      <c r="ACY36" s="98"/>
      <c r="ACZ36" s="98"/>
      <c r="ADA36" s="98"/>
      <c r="ADB36" s="98"/>
      <c r="ADC36" s="98"/>
      <c r="ADD36" s="98"/>
      <c r="ADE36" s="98"/>
      <c r="ADF36" s="98"/>
      <c r="ADG36" s="98"/>
      <c r="ADH36" s="98"/>
      <c r="ADI36" s="98"/>
      <c r="ADJ36" s="98"/>
      <c r="ADK36" s="98"/>
      <c r="ADL36" s="98"/>
      <c r="ADM36" s="98"/>
      <c r="ADN36" s="98"/>
      <c r="ADO36" s="98"/>
      <c r="ADP36" s="98"/>
      <c r="ADQ36" s="98"/>
      <c r="ADR36" s="98"/>
      <c r="ADS36" s="98"/>
      <c r="ADT36" s="98"/>
      <c r="ADU36" s="98"/>
      <c r="ADV36" s="98"/>
      <c r="ADW36" s="98"/>
      <c r="ADX36" s="98"/>
      <c r="ADY36" s="98"/>
      <c r="ADZ36" s="98"/>
      <c r="AEA36" s="98"/>
      <c r="AEB36" s="98"/>
      <c r="AEC36" s="98"/>
      <c r="AED36" s="98"/>
      <c r="AEE36" s="98"/>
      <c r="AEF36" s="98"/>
      <c r="AEG36" s="98"/>
      <c r="AEH36" s="98"/>
      <c r="AEI36" s="98"/>
      <c r="AEJ36" s="98"/>
      <c r="AEK36" s="98"/>
      <c r="AEL36" s="98"/>
      <c r="AEM36" s="98"/>
      <c r="AEN36" s="98"/>
      <c r="AEO36" s="98"/>
      <c r="AEP36" s="98"/>
      <c r="AEQ36" s="98"/>
      <c r="AER36" s="98"/>
      <c r="AES36" s="98"/>
      <c r="AET36" s="98"/>
      <c r="AEU36" s="98"/>
      <c r="AEV36" s="98"/>
      <c r="AEW36" s="98"/>
      <c r="AEX36" s="98"/>
      <c r="AEY36" s="98"/>
      <c r="AEZ36" s="98"/>
      <c r="AFA36" s="98"/>
      <c r="AFB36" s="98"/>
      <c r="AFC36" s="98"/>
      <c r="AFD36" s="98"/>
      <c r="AFE36" s="98"/>
      <c r="AFF36" s="98"/>
      <c r="AFG36" s="98"/>
      <c r="AFH36" s="98"/>
      <c r="AFI36" s="98"/>
      <c r="AFJ36" s="98"/>
      <c r="AFK36" s="98"/>
      <c r="AFL36" s="98"/>
      <c r="AFM36" s="98"/>
      <c r="AFN36" s="98"/>
      <c r="AFO36" s="98"/>
      <c r="AFP36" s="98"/>
      <c r="AFQ36" s="98"/>
      <c r="AFR36" s="98"/>
      <c r="AFS36" s="98"/>
      <c r="AFT36" s="98"/>
      <c r="AFU36" s="98"/>
      <c r="AFV36" s="98"/>
      <c r="AFW36" s="98"/>
      <c r="AFX36" s="98"/>
      <c r="AFY36" s="98"/>
      <c r="AFZ36" s="98"/>
      <c r="AGA36" s="98"/>
      <c r="AGB36" s="98"/>
      <c r="AGC36" s="98"/>
      <c r="AGD36" s="98"/>
      <c r="AGE36" s="98"/>
      <c r="AGF36" s="98"/>
      <c r="AGG36" s="98"/>
      <c r="AGH36" s="98"/>
      <c r="AGI36" s="98"/>
      <c r="AGJ36" s="98"/>
      <c r="AGK36" s="98"/>
      <c r="AGL36" s="98"/>
      <c r="AGM36" s="98"/>
      <c r="AGN36" s="98"/>
      <c r="AGO36" s="98"/>
      <c r="AGP36" s="98"/>
      <c r="AGQ36" s="98"/>
      <c r="AGR36" s="98"/>
      <c r="AGS36" s="98"/>
      <c r="AGT36" s="98"/>
      <c r="AGU36" s="98"/>
      <c r="AGV36" s="98"/>
      <c r="AGW36" s="98"/>
      <c r="AGX36" s="98"/>
      <c r="AGY36" s="98"/>
      <c r="AGZ36" s="98"/>
      <c r="AHA36" s="98"/>
      <c r="AHB36" s="98"/>
      <c r="AHC36" s="98"/>
      <c r="AHD36" s="98"/>
      <c r="AHE36" s="98"/>
      <c r="AHF36" s="98"/>
      <c r="AHG36" s="98"/>
      <c r="AHH36" s="98"/>
      <c r="AHI36" s="98"/>
      <c r="AHJ36" s="98"/>
      <c r="AHK36" s="98"/>
      <c r="AHL36" s="98"/>
      <c r="AHM36" s="98"/>
      <c r="AHN36" s="98"/>
      <c r="AHO36" s="98"/>
      <c r="AHP36" s="98"/>
      <c r="AHQ36" s="98"/>
      <c r="AHR36" s="98"/>
      <c r="AHS36" s="98"/>
      <c r="AHT36" s="98"/>
      <c r="AHU36" s="98"/>
      <c r="AHV36" s="98"/>
      <c r="AHW36" s="98"/>
      <c r="AHX36" s="98"/>
      <c r="AHY36" s="98"/>
      <c r="AHZ36" s="98"/>
      <c r="AIA36" s="98"/>
      <c r="AIB36" s="98"/>
      <c r="AIC36" s="98"/>
      <c r="AID36" s="98"/>
      <c r="AIE36" s="98"/>
      <c r="AIF36" s="98"/>
      <c r="AIG36" s="98"/>
      <c r="AIH36" s="98"/>
      <c r="AII36" s="98"/>
      <c r="AIJ36" s="98"/>
      <c r="AIK36" s="98"/>
      <c r="AIL36" s="98"/>
      <c r="AIM36" s="98"/>
      <c r="AIN36" s="98"/>
      <c r="AIO36" s="98"/>
      <c r="AIP36" s="98"/>
      <c r="AIQ36" s="98"/>
      <c r="AIR36" s="98"/>
      <c r="AIS36" s="98"/>
      <c r="AIT36" s="98"/>
      <c r="AIU36" s="98"/>
      <c r="AIV36" s="98"/>
      <c r="AIW36" s="98"/>
      <c r="AIX36" s="98"/>
      <c r="AIY36" s="98"/>
      <c r="AIZ36" s="98"/>
      <c r="AJA36" s="98"/>
      <c r="AJB36" s="98"/>
      <c r="AJC36" s="98"/>
      <c r="AJD36" s="98"/>
      <c r="AJE36" s="98"/>
      <c r="AJF36" s="98"/>
      <c r="AJG36" s="98"/>
      <c r="AJH36" s="98"/>
      <c r="AJI36" s="98"/>
      <c r="AJJ36" s="98"/>
      <c r="AJK36" s="98"/>
      <c r="AJL36" s="98"/>
      <c r="AJM36" s="98"/>
      <c r="AJN36" s="98"/>
      <c r="AJO36" s="98"/>
      <c r="AJP36" s="98"/>
      <c r="AJQ36" s="98"/>
      <c r="AJR36" s="98"/>
      <c r="AJS36" s="98"/>
      <c r="AJT36" s="98"/>
      <c r="AJU36" s="98"/>
      <c r="AJV36" s="98"/>
      <c r="AJW36" s="98"/>
      <c r="AJX36" s="98"/>
      <c r="AJY36" s="98"/>
      <c r="AJZ36" s="98"/>
      <c r="AKA36" s="98"/>
      <c r="AKB36" s="98"/>
      <c r="AKC36" s="98"/>
      <c r="AKD36" s="98"/>
      <c r="AKE36" s="98"/>
      <c r="AKF36" s="98"/>
      <c r="AKG36" s="98"/>
      <c r="AKH36" s="98"/>
      <c r="AKI36" s="98"/>
      <c r="AKJ36" s="98"/>
      <c r="AKK36" s="98"/>
      <c r="AKL36" s="98"/>
      <c r="AKM36" s="98"/>
      <c r="AKN36" s="98"/>
      <c r="AKO36" s="98"/>
      <c r="AKP36" s="98"/>
      <c r="AKQ36" s="98"/>
      <c r="AKR36" s="98"/>
      <c r="AKS36" s="98"/>
      <c r="AKT36" s="98"/>
      <c r="AKU36" s="98"/>
      <c r="AKV36" s="98"/>
      <c r="AKW36" s="98"/>
      <c r="AKX36" s="98"/>
    </row>
    <row r="37" spans="1:986" s="88" customFormat="1" ht="12" x14ac:dyDescent="0.2">
      <c r="A37" s="249"/>
      <c r="B37" s="241" t="s">
        <v>167</v>
      </c>
      <c r="C37" s="166" t="str">
        <f>_xlfn.CONCAT(Leverancespecifikation[[#This Row],[ID]],Leverancespecifikation[[#This Row],[BYGNINGSDEL]])</f>
        <v>033Generiske vægge</v>
      </c>
      <c r="D37" s="167"/>
      <c r="E37" s="167" t="s">
        <v>138</v>
      </c>
      <c r="F37" s="167"/>
      <c r="G37" s="167"/>
      <c r="H37" s="167"/>
      <c r="I37" s="167"/>
      <c r="J37" s="167">
        <v>4</v>
      </c>
      <c r="K37" s="331" t="s">
        <v>171</v>
      </c>
      <c r="L37" s="169" t="s">
        <v>111</v>
      </c>
      <c r="M37" s="314" t="str">
        <f>IFERROR(VLOOKUP(Leverancespecifikation[[#This Row],[ID-Bygningsdel]],'Data ændringslog'!A:G,7,FALSE),"P")</f>
        <v/>
      </c>
      <c r="N37" s="327" t="s">
        <v>99</v>
      </c>
      <c r="O37" s="315" t="str">
        <f>VLOOKUP(Leverancespecifikation[[#This Row],[ID-Bygningsdel]],'Data aktør'!A:H,2,FALSE)</f>
        <v>X</v>
      </c>
      <c r="P37" s="314" t="str">
        <f>VLOOKUP(Leverancespecifikation[[#This Row],[ID-Bygningsdel]],'Data aktør'!A:H,3,FALSE)</f>
        <v/>
      </c>
      <c r="Q37" s="314" t="str">
        <f>VLOOKUP(Leverancespecifikation[[#This Row],[ID-Bygningsdel]],'Data aktør'!A:H,4,FALSE)</f>
        <v/>
      </c>
      <c r="R37" s="314" t="str">
        <f>VLOOKUP(Leverancespecifikation[[#This Row],[ID-Bygningsdel]],'Data aktør'!A:H,5,FALSE)</f>
        <v/>
      </c>
      <c r="S37" s="314" t="str">
        <f>VLOOKUP(Leverancespecifikation[[#This Row],[ID-Bygningsdel]],'Data aktør'!A:H,6,FALSE)</f>
        <v/>
      </c>
      <c r="T37" s="314" t="str">
        <f>VLOOKUP(Leverancespecifikation[[#This Row],[ID-Bygningsdel]],'Data aktør'!A:H,7,FALSE)</f>
        <v/>
      </c>
      <c r="U37" s="316" t="str">
        <f>VLOOKUP(Leverancespecifikation[[#This Row],[ID-Bygningsdel]],'Data aktør'!A:H,8,FALSE)</f>
        <v/>
      </c>
      <c r="V37" s="110"/>
      <c r="W37" s="85"/>
      <c r="X37" s="85"/>
      <c r="Y37" s="85"/>
      <c r="Z37" s="85"/>
      <c r="AA37" s="85"/>
      <c r="AB37" s="167" t="s">
        <v>33</v>
      </c>
      <c r="AC37" s="167">
        <v>200</v>
      </c>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286"/>
      <c r="BM37" s="167"/>
      <c r="BN37" s="167"/>
      <c r="BO37" s="167"/>
      <c r="BP37" s="167"/>
      <c r="BQ37" s="167"/>
      <c r="BR37" s="167"/>
      <c r="BS37" s="167"/>
      <c r="BT37" s="167"/>
      <c r="BU37" s="167"/>
      <c r="BV37" s="167"/>
      <c r="BW37" s="167"/>
      <c r="BX37" s="167"/>
      <c r="BY37" s="167"/>
      <c r="BZ37" s="167"/>
      <c r="CA37" s="207"/>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c r="GS37" s="134"/>
      <c r="GT37" s="134"/>
      <c r="GU37" s="134"/>
      <c r="GV37" s="134"/>
      <c r="GW37" s="134"/>
      <c r="GX37" s="134"/>
      <c r="GY37" s="134"/>
      <c r="GZ37" s="134"/>
      <c r="HA37" s="134"/>
      <c r="HB37" s="134"/>
      <c r="HC37" s="134"/>
      <c r="HD37" s="134"/>
      <c r="HE37" s="134"/>
      <c r="HF37" s="134"/>
      <c r="HG37" s="134"/>
      <c r="HH37" s="134"/>
      <c r="HI37" s="134"/>
      <c r="HJ37" s="134"/>
      <c r="HK37" s="134"/>
      <c r="HL37" s="134"/>
      <c r="HM37" s="134"/>
      <c r="HN37" s="134"/>
      <c r="HO37" s="134"/>
      <c r="HP37" s="134"/>
      <c r="HQ37" s="134"/>
      <c r="HR37" s="134"/>
      <c r="HS37" s="134"/>
      <c r="HT37" s="134"/>
      <c r="HU37" s="134"/>
      <c r="HV37" s="134"/>
      <c r="HW37" s="134"/>
      <c r="HX37" s="134"/>
      <c r="HY37" s="134"/>
      <c r="HZ37" s="134"/>
      <c r="IA37" s="134"/>
      <c r="IB37" s="134"/>
      <c r="IC37" s="134"/>
      <c r="ID37" s="134"/>
      <c r="IE37" s="134"/>
      <c r="IF37" s="134"/>
      <c r="IG37" s="134"/>
      <c r="IH37" s="134"/>
      <c r="II37" s="134"/>
      <c r="IJ37" s="134"/>
      <c r="IK37" s="134"/>
      <c r="IL37" s="134"/>
      <c r="IM37" s="134"/>
      <c r="IN37" s="134"/>
      <c r="IO37" s="134"/>
      <c r="IP37" s="134"/>
      <c r="IQ37" s="134"/>
      <c r="IR37" s="134"/>
      <c r="IS37" s="134"/>
      <c r="IT37" s="134"/>
      <c r="IU37" s="134"/>
      <c r="IV37" s="134"/>
      <c r="IW37" s="134"/>
      <c r="IX37" s="134"/>
      <c r="IY37" s="134"/>
      <c r="IZ37" s="134"/>
      <c r="JA37" s="134"/>
      <c r="JB37" s="134"/>
      <c r="JC37" s="134"/>
      <c r="JD37" s="134"/>
      <c r="JE37" s="134"/>
      <c r="JF37" s="134"/>
      <c r="JG37" s="134"/>
      <c r="JH37" s="134"/>
      <c r="JI37" s="134"/>
      <c r="JJ37" s="134"/>
      <c r="JK37" s="134"/>
      <c r="JL37" s="134"/>
      <c r="JM37" s="134"/>
      <c r="JN37" s="134"/>
      <c r="JO37" s="134"/>
      <c r="JP37" s="134"/>
      <c r="JQ37" s="134"/>
      <c r="JR37" s="134"/>
      <c r="JS37" s="134"/>
      <c r="JT37" s="134"/>
      <c r="JU37" s="134"/>
      <c r="JV37" s="134"/>
      <c r="JW37" s="134"/>
      <c r="JX37" s="134"/>
      <c r="JY37" s="134"/>
      <c r="JZ37" s="134"/>
      <c r="KA37" s="134"/>
      <c r="KB37" s="134"/>
      <c r="KC37" s="134"/>
      <c r="KD37" s="134"/>
      <c r="KE37" s="134"/>
      <c r="KF37" s="134"/>
      <c r="KG37" s="134"/>
      <c r="KH37" s="134"/>
      <c r="KI37" s="134"/>
      <c r="KJ37" s="134"/>
      <c r="KK37" s="134"/>
      <c r="KL37" s="134"/>
      <c r="KM37" s="134"/>
      <c r="KN37" s="134"/>
      <c r="KO37" s="134"/>
      <c r="KP37" s="134"/>
      <c r="KQ37" s="134"/>
      <c r="KR37" s="134"/>
      <c r="KS37" s="134"/>
      <c r="KT37" s="134"/>
      <c r="KU37" s="134"/>
      <c r="KV37" s="134"/>
      <c r="KW37" s="134"/>
      <c r="KX37" s="134"/>
      <c r="KY37" s="134"/>
      <c r="KZ37" s="134"/>
      <c r="LA37" s="134"/>
      <c r="LB37" s="134"/>
      <c r="LC37" s="134"/>
      <c r="LD37" s="134"/>
      <c r="LE37" s="134"/>
      <c r="LF37" s="134"/>
      <c r="LG37" s="134"/>
      <c r="LH37" s="134"/>
      <c r="LI37" s="134"/>
      <c r="LJ37" s="134"/>
      <c r="LK37" s="134"/>
      <c r="LL37" s="134"/>
      <c r="LM37" s="134"/>
      <c r="LN37" s="134"/>
      <c r="LO37" s="134"/>
      <c r="LP37" s="134"/>
      <c r="LQ37" s="134"/>
      <c r="LR37" s="134"/>
      <c r="LS37" s="134"/>
      <c r="LT37" s="134"/>
      <c r="LU37" s="134"/>
      <c r="LV37" s="134"/>
      <c r="LW37" s="134"/>
      <c r="LX37" s="134"/>
      <c r="LY37" s="134"/>
      <c r="LZ37" s="134"/>
      <c r="MA37" s="134"/>
      <c r="MB37" s="134"/>
      <c r="MC37" s="134"/>
      <c r="MD37" s="134"/>
      <c r="ME37" s="134"/>
      <c r="MF37" s="134"/>
      <c r="MG37" s="134"/>
      <c r="MH37" s="134"/>
      <c r="MI37" s="134"/>
      <c r="MJ37" s="134"/>
      <c r="MK37" s="134"/>
      <c r="ML37" s="134"/>
      <c r="MM37" s="134"/>
      <c r="MN37" s="134"/>
      <c r="MO37" s="134"/>
      <c r="MP37" s="134"/>
      <c r="MQ37" s="134"/>
      <c r="MR37" s="134"/>
      <c r="MS37" s="134"/>
      <c r="MT37" s="134"/>
      <c r="MU37" s="134"/>
      <c r="MV37" s="134"/>
      <c r="MW37" s="134"/>
      <c r="MX37" s="134"/>
      <c r="MY37" s="134"/>
      <c r="MZ37" s="134"/>
      <c r="NA37" s="134"/>
      <c r="NB37" s="134"/>
      <c r="NC37" s="134"/>
      <c r="ND37" s="134"/>
      <c r="NE37" s="134"/>
      <c r="NF37" s="134"/>
      <c r="NG37" s="134"/>
      <c r="NH37" s="134"/>
      <c r="NI37" s="134"/>
      <c r="NJ37" s="134"/>
      <c r="NK37" s="134"/>
      <c r="NL37" s="134"/>
      <c r="NM37" s="134"/>
      <c r="NN37" s="134"/>
      <c r="NO37" s="134"/>
      <c r="NP37" s="134"/>
      <c r="NQ37" s="134"/>
      <c r="NR37" s="134"/>
      <c r="NS37" s="134"/>
      <c r="NT37" s="134"/>
      <c r="NU37" s="134"/>
      <c r="NV37" s="134"/>
      <c r="NW37" s="134"/>
      <c r="NX37" s="134"/>
      <c r="NY37" s="134"/>
      <c r="NZ37" s="134"/>
      <c r="OA37" s="134"/>
      <c r="OB37" s="134"/>
      <c r="OC37" s="134"/>
      <c r="OD37" s="134"/>
      <c r="OE37" s="134"/>
      <c r="OF37" s="134"/>
      <c r="OG37" s="134"/>
      <c r="OH37" s="134"/>
      <c r="OI37" s="134"/>
      <c r="OJ37" s="134"/>
      <c r="OK37" s="134"/>
      <c r="OL37" s="134"/>
      <c r="OM37" s="134"/>
      <c r="ON37" s="134"/>
      <c r="OO37" s="134"/>
      <c r="OP37" s="134"/>
      <c r="OQ37" s="134"/>
      <c r="OR37" s="134"/>
      <c r="OS37" s="134"/>
      <c r="OT37" s="134"/>
      <c r="OU37" s="134"/>
      <c r="OV37" s="134"/>
      <c r="OW37" s="134"/>
      <c r="OX37" s="134"/>
      <c r="OY37" s="134"/>
      <c r="OZ37" s="134"/>
      <c r="PA37" s="134"/>
      <c r="PB37" s="134"/>
      <c r="PC37" s="134"/>
      <c r="PD37" s="134"/>
      <c r="PE37" s="134"/>
      <c r="PF37" s="134"/>
      <c r="PG37" s="134"/>
      <c r="PH37" s="134"/>
      <c r="PI37" s="134"/>
      <c r="PJ37" s="134"/>
      <c r="PK37" s="134"/>
      <c r="PL37" s="134"/>
      <c r="PM37" s="134"/>
      <c r="PN37" s="134"/>
      <c r="PO37" s="134"/>
      <c r="PP37" s="134"/>
      <c r="PQ37" s="134"/>
      <c r="PR37" s="134"/>
      <c r="PS37" s="134"/>
      <c r="PT37" s="134"/>
      <c r="PU37" s="134"/>
      <c r="PV37" s="134"/>
      <c r="PW37" s="134"/>
      <c r="PX37" s="134"/>
      <c r="PY37" s="134"/>
      <c r="PZ37" s="134"/>
      <c r="QA37" s="134"/>
      <c r="QB37" s="134"/>
      <c r="QC37" s="134"/>
      <c r="QD37" s="134"/>
      <c r="QE37" s="134"/>
      <c r="QF37" s="134"/>
      <c r="QG37" s="134"/>
      <c r="QH37" s="134"/>
      <c r="QI37" s="134"/>
      <c r="QJ37" s="134"/>
      <c r="QK37" s="134"/>
      <c r="QL37" s="134"/>
      <c r="QM37" s="134"/>
      <c r="QN37" s="134"/>
      <c r="QO37" s="134"/>
      <c r="QP37" s="134"/>
      <c r="QQ37" s="134"/>
      <c r="QR37" s="134"/>
      <c r="QS37" s="134"/>
      <c r="QT37" s="134"/>
      <c r="QU37" s="134"/>
      <c r="QV37" s="134"/>
      <c r="QW37" s="134"/>
      <c r="QX37" s="134"/>
      <c r="QY37" s="134"/>
      <c r="QZ37" s="134"/>
      <c r="RA37" s="134"/>
      <c r="RB37" s="134"/>
      <c r="RC37" s="134"/>
      <c r="RD37" s="134"/>
      <c r="RE37" s="134"/>
      <c r="RF37" s="134"/>
      <c r="RG37" s="134"/>
      <c r="RH37" s="134"/>
      <c r="RI37" s="134"/>
      <c r="RJ37" s="134"/>
      <c r="RK37" s="134"/>
      <c r="RL37" s="134"/>
      <c r="RM37" s="134"/>
      <c r="RN37" s="134"/>
      <c r="RO37" s="134"/>
      <c r="RP37" s="134"/>
      <c r="RQ37" s="134"/>
      <c r="RR37" s="134"/>
      <c r="RS37" s="134"/>
      <c r="RT37" s="134"/>
      <c r="RU37" s="134"/>
      <c r="RV37" s="134"/>
      <c r="RW37" s="134"/>
      <c r="RX37" s="134"/>
      <c r="RY37" s="134"/>
      <c r="RZ37" s="134"/>
      <c r="SA37" s="134"/>
      <c r="SB37" s="134"/>
      <c r="SC37" s="134"/>
      <c r="SD37" s="134"/>
      <c r="SE37" s="134"/>
      <c r="SF37" s="134"/>
      <c r="SG37" s="134"/>
      <c r="SH37" s="134"/>
      <c r="SI37" s="134"/>
      <c r="SJ37" s="134"/>
      <c r="SK37" s="134"/>
      <c r="SL37" s="134"/>
      <c r="SM37" s="134"/>
      <c r="SN37" s="134"/>
      <c r="SO37" s="134"/>
      <c r="SP37" s="134"/>
      <c r="SQ37" s="134"/>
      <c r="SR37" s="134"/>
      <c r="SS37" s="134"/>
      <c r="ST37" s="134"/>
      <c r="SU37" s="134"/>
      <c r="SV37" s="134"/>
      <c r="SW37" s="134"/>
      <c r="SX37" s="134"/>
      <c r="SY37" s="134"/>
      <c r="SZ37" s="134"/>
      <c r="TA37" s="134"/>
      <c r="TB37" s="134"/>
      <c r="TC37" s="134"/>
      <c r="TD37" s="134"/>
      <c r="TE37" s="134"/>
      <c r="TF37" s="134"/>
      <c r="TG37" s="134"/>
      <c r="TH37" s="134"/>
      <c r="TI37" s="134"/>
      <c r="TJ37" s="134"/>
      <c r="TK37" s="134"/>
      <c r="TL37" s="134"/>
      <c r="TM37" s="134"/>
      <c r="TN37" s="134"/>
      <c r="TO37" s="134"/>
      <c r="TP37" s="134"/>
      <c r="TQ37" s="134"/>
      <c r="TR37" s="134"/>
      <c r="TS37" s="134"/>
      <c r="TT37" s="134"/>
      <c r="TU37" s="134"/>
      <c r="TV37" s="134"/>
      <c r="TW37" s="134"/>
      <c r="TX37" s="134"/>
      <c r="TY37" s="134"/>
      <c r="TZ37" s="134"/>
      <c r="UA37" s="134"/>
      <c r="UB37" s="134"/>
      <c r="UC37" s="134"/>
      <c r="UD37" s="134"/>
      <c r="UE37" s="134"/>
      <c r="UF37" s="134"/>
      <c r="UG37" s="134"/>
      <c r="UH37" s="134"/>
      <c r="UI37" s="134"/>
      <c r="UJ37" s="134"/>
      <c r="UK37" s="134"/>
      <c r="UL37" s="134"/>
      <c r="UM37" s="134"/>
      <c r="UN37" s="134"/>
      <c r="UO37" s="134"/>
      <c r="UP37" s="134"/>
      <c r="UQ37" s="134"/>
      <c r="UR37" s="134"/>
      <c r="US37" s="134"/>
      <c r="UT37" s="134"/>
      <c r="UU37" s="134"/>
      <c r="UV37" s="134"/>
      <c r="UW37" s="134"/>
      <c r="UX37" s="134"/>
      <c r="UY37" s="134"/>
      <c r="UZ37" s="134"/>
      <c r="VA37" s="134"/>
      <c r="VB37" s="134"/>
      <c r="VC37" s="134"/>
      <c r="VD37" s="134"/>
      <c r="VE37" s="134"/>
      <c r="VF37" s="134"/>
      <c r="VG37" s="134"/>
      <c r="VH37" s="134"/>
      <c r="VI37" s="134"/>
      <c r="VJ37" s="134"/>
      <c r="VK37" s="134"/>
      <c r="VL37" s="134"/>
      <c r="VM37" s="134"/>
      <c r="VN37" s="134"/>
      <c r="VO37" s="134"/>
      <c r="VP37" s="134"/>
      <c r="VQ37" s="134"/>
      <c r="VR37" s="134"/>
      <c r="VS37" s="134"/>
      <c r="VT37" s="134"/>
      <c r="VU37" s="134"/>
      <c r="VV37" s="134"/>
      <c r="VW37" s="134"/>
      <c r="VX37" s="134"/>
      <c r="VY37" s="134"/>
      <c r="VZ37" s="134"/>
      <c r="WA37" s="134"/>
      <c r="WB37" s="134"/>
      <c r="WC37" s="134"/>
      <c r="WD37" s="134"/>
      <c r="WE37" s="134"/>
      <c r="WF37" s="134"/>
      <c r="WG37" s="134"/>
      <c r="WH37" s="134"/>
      <c r="WI37" s="134"/>
      <c r="WJ37" s="134"/>
      <c r="WK37" s="134"/>
      <c r="WL37" s="134"/>
      <c r="WM37" s="134"/>
      <c r="WN37" s="134"/>
      <c r="WO37" s="134"/>
      <c r="WP37" s="134"/>
      <c r="WQ37" s="134"/>
      <c r="WR37" s="134"/>
      <c r="WS37" s="134"/>
      <c r="WT37" s="134"/>
      <c r="WU37" s="134"/>
      <c r="WV37" s="134"/>
      <c r="WW37" s="134"/>
      <c r="WX37" s="134"/>
      <c r="WY37" s="134"/>
      <c r="WZ37" s="134"/>
      <c r="XA37" s="134"/>
      <c r="XB37" s="134"/>
      <c r="XC37" s="134"/>
      <c r="XD37" s="134"/>
      <c r="XE37" s="134"/>
      <c r="XF37" s="134"/>
      <c r="XG37" s="134"/>
      <c r="XH37" s="134"/>
      <c r="XI37" s="134"/>
      <c r="XJ37" s="134"/>
      <c r="XK37" s="134"/>
      <c r="XL37" s="134"/>
      <c r="XM37" s="134"/>
      <c r="XN37" s="134"/>
      <c r="XO37" s="134"/>
      <c r="XP37" s="134"/>
      <c r="XQ37" s="134"/>
      <c r="XR37" s="134"/>
      <c r="XS37" s="134"/>
      <c r="XT37" s="134"/>
      <c r="XU37" s="134"/>
      <c r="XV37" s="134"/>
      <c r="XW37" s="134"/>
      <c r="XX37" s="134"/>
      <c r="XY37" s="134"/>
      <c r="XZ37" s="134"/>
      <c r="YA37" s="134"/>
      <c r="YB37" s="134"/>
      <c r="YC37" s="134"/>
      <c r="YD37" s="134"/>
      <c r="YE37" s="134"/>
      <c r="YF37" s="134"/>
      <c r="YG37" s="134"/>
      <c r="YH37" s="134"/>
      <c r="YI37" s="134"/>
      <c r="YJ37" s="134"/>
      <c r="YK37" s="134"/>
      <c r="YL37" s="134"/>
      <c r="YM37" s="134"/>
      <c r="YN37" s="134"/>
      <c r="YO37" s="134"/>
      <c r="YP37" s="134"/>
      <c r="YQ37" s="134"/>
      <c r="YR37" s="134"/>
      <c r="YS37" s="134"/>
      <c r="YT37" s="134"/>
      <c r="YU37" s="134"/>
      <c r="YV37" s="134"/>
      <c r="YW37" s="134"/>
      <c r="YX37" s="134"/>
      <c r="YY37" s="134"/>
      <c r="YZ37" s="134"/>
      <c r="ZA37" s="134"/>
      <c r="ZB37" s="134"/>
      <c r="ZC37" s="134"/>
      <c r="ZD37" s="134"/>
      <c r="ZE37" s="134"/>
      <c r="ZF37" s="134"/>
      <c r="ZG37" s="134"/>
      <c r="ZH37" s="134"/>
      <c r="ZI37" s="134"/>
      <c r="ZJ37" s="134"/>
      <c r="ZK37" s="134"/>
      <c r="ZL37" s="134"/>
      <c r="ZM37" s="134"/>
      <c r="ZN37" s="134"/>
      <c r="ZO37" s="134"/>
      <c r="ZP37" s="134"/>
      <c r="ZQ37" s="134"/>
      <c r="ZR37" s="134"/>
      <c r="ZS37" s="134"/>
      <c r="ZT37" s="134"/>
      <c r="ZU37" s="134"/>
      <c r="ZV37" s="134"/>
      <c r="ZW37" s="134"/>
      <c r="ZX37" s="134"/>
      <c r="ZY37" s="134"/>
      <c r="ZZ37" s="134"/>
      <c r="AAA37" s="134"/>
      <c r="AAB37" s="134"/>
      <c r="AAC37" s="134"/>
      <c r="AAD37" s="134"/>
      <c r="AAE37" s="134"/>
      <c r="AAF37" s="134"/>
      <c r="AAG37" s="134"/>
      <c r="AAH37" s="134"/>
      <c r="AAI37" s="134"/>
      <c r="AAJ37" s="134"/>
      <c r="AAK37" s="134"/>
      <c r="AAL37" s="134"/>
      <c r="AAM37" s="134"/>
      <c r="AAN37" s="134"/>
      <c r="AAO37" s="134"/>
      <c r="AAP37" s="134"/>
      <c r="AAQ37" s="134"/>
      <c r="AAR37" s="134"/>
      <c r="AAS37" s="134"/>
      <c r="AAT37" s="134"/>
      <c r="AAU37" s="134"/>
      <c r="AAV37" s="134"/>
      <c r="AAW37" s="134"/>
      <c r="AAX37" s="134"/>
      <c r="AAY37" s="134"/>
      <c r="AAZ37" s="134"/>
      <c r="ABA37" s="134"/>
      <c r="ABB37" s="134"/>
      <c r="ABC37" s="134"/>
      <c r="ABD37" s="134"/>
      <c r="ABE37" s="134"/>
      <c r="ABF37" s="134"/>
      <c r="ABG37" s="134"/>
      <c r="ABH37" s="134"/>
      <c r="ABI37" s="134"/>
      <c r="ABJ37" s="134"/>
      <c r="ABK37" s="134"/>
      <c r="ABL37" s="134"/>
      <c r="ABM37" s="134"/>
      <c r="ABN37" s="134"/>
      <c r="ABO37" s="134"/>
      <c r="ABP37" s="134"/>
      <c r="ABQ37" s="134"/>
      <c r="ABR37" s="134"/>
      <c r="ABS37" s="134"/>
      <c r="ABT37" s="134"/>
      <c r="ABU37" s="134"/>
      <c r="ABV37" s="134"/>
      <c r="ABW37" s="134"/>
      <c r="ABX37" s="134"/>
      <c r="ABY37" s="134"/>
      <c r="ABZ37" s="134"/>
      <c r="ACA37" s="134"/>
      <c r="ACB37" s="134"/>
      <c r="ACC37" s="134"/>
      <c r="ACD37" s="134"/>
      <c r="ACE37" s="134"/>
      <c r="ACF37" s="134"/>
      <c r="ACG37" s="134"/>
      <c r="ACH37" s="134"/>
      <c r="ACI37" s="134"/>
      <c r="ACJ37" s="134"/>
      <c r="ACK37" s="134"/>
      <c r="ACL37" s="134"/>
      <c r="ACM37" s="134"/>
      <c r="ACN37" s="134"/>
      <c r="ACO37" s="134"/>
      <c r="ACP37" s="134"/>
      <c r="ACQ37" s="134"/>
      <c r="ACR37" s="134"/>
      <c r="ACS37" s="134"/>
      <c r="ACT37" s="134"/>
      <c r="ACU37" s="134"/>
      <c r="ACV37" s="134"/>
      <c r="ACW37" s="134"/>
      <c r="ACX37" s="134"/>
      <c r="ACY37" s="134"/>
      <c r="ACZ37" s="134"/>
      <c r="ADA37" s="134"/>
      <c r="ADB37" s="134"/>
      <c r="ADC37" s="134"/>
      <c r="ADD37" s="134"/>
      <c r="ADE37" s="134"/>
      <c r="ADF37" s="134"/>
      <c r="ADG37" s="134"/>
      <c r="ADH37" s="134"/>
      <c r="ADI37" s="134"/>
      <c r="ADJ37" s="134"/>
      <c r="ADK37" s="134"/>
      <c r="ADL37" s="134"/>
      <c r="ADM37" s="134"/>
      <c r="ADN37" s="134"/>
      <c r="ADO37" s="134"/>
      <c r="ADP37" s="134"/>
      <c r="ADQ37" s="134"/>
      <c r="ADR37" s="134"/>
      <c r="ADS37" s="134"/>
      <c r="ADT37" s="134"/>
      <c r="ADU37" s="134"/>
      <c r="ADV37" s="134"/>
      <c r="ADW37" s="134"/>
      <c r="ADX37" s="134"/>
      <c r="ADY37" s="134"/>
      <c r="ADZ37" s="134"/>
      <c r="AEA37" s="134"/>
      <c r="AEB37" s="134"/>
      <c r="AEC37" s="134"/>
      <c r="AED37" s="134"/>
      <c r="AEE37" s="134"/>
      <c r="AEF37" s="134"/>
      <c r="AEG37" s="134"/>
      <c r="AEH37" s="134"/>
      <c r="AEI37" s="134"/>
      <c r="AEJ37" s="134"/>
      <c r="AEK37" s="134"/>
      <c r="AEL37" s="134"/>
      <c r="AEM37" s="134"/>
      <c r="AEN37" s="134"/>
      <c r="AEO37" s="134"/>
      <c r="AEP37" s="134"/>
      <c r="AEQ37" s="134"/>
      <c r="AER37" s="134"/>
      <c r="AES37" s="134"/>
      <c r="AET37" s="134"/>
      <c r="AEU37" s="134"/>
      <c r="AEV37" s="134"/>
      <c r="AEW37" s="134"/>
      <c r="AEX37" s="134"/>
      <c r="AEY37" s="134"/>
      <c r="AEZ37" s="134"/>
      <c r="AFA37" s="134"/>
      <c r="AFB37" s="134"/>
      <c r="AFC37" s="134"/>
      <c r="AFD37" s="134"/>
      <c r="AFE37" s="134"/>
      <c r="AFF37" s="134"/>
      <c r="AFG37" s="134"/>
      <c r="AFH37" s="134"/>
      <c r="AFI37" s="134"/>
      <c r="AFJ37" s="134"/>
      <c r="AFK37" s="134"/>
      <c r="AFL37" s="134"/>
      <c r="AFM37" s="134"/>
      <c r="AFN37" s="134"/>
      <c r="AFO37" s="134"/>
      <c r="AFP37" s="134"/>
      <c r="AFQ37" s="134"/>
      <c r="AFR37" s="134"/>
      <c r="AFS37" s="134"/>
      <c r="AFT37" s="134"/>
      <c r="AFU37" s="134"/>
      <c r="AFV37" s="134"/>
      <c r="AFW37" s="134"/>
      <c r="AFX37" s="134"/>
      <c r="AFY37" s="134"/>
      <c r="AFZ37" s="134"/>
      <c r="AGA37" s="134"/>
      <c r="AGB37" s="134"/>
      <c r="AGC37" s="134"/>
      <c r="AGD37" s="134"/>
      <c r="AGE37" s="134"/>
      <c r="AGF37" s="134"/>
      <c r="AGG37" s="134"/>
      <c r="AGH37" s="134"/>
      <c r="AGI37" s="134"/>
      <c r="AGJ37" s="134"/>
      <c r="AGK37" s="134"/>
      <c r="AGL37" s="134"/>
      <c r="AGM37" s="134"/>
      <c r="AGN37" s="134"/>
      <c r="AGO37" s="134"/>
      <c r="AGP37" s="134"/>
      <c r="AGQ37" s="134"/>
      <c r="AGR37" s="134"/>
      <c r="AGS37" s="134"/>
      <c r="AGT37" s="134"/>
      <c r="AGU37" s="134"/>
      <c r="AGV37" s="134"/>
      <c r="AGW37" s="134"/>
      <c r="AGX37" s="134"/>
      <c r="AGY37" s="134"/>
      <c r="AGZ37" s="134"/>
      <c r="AHA37" s="134"/>
      <c r="AHB37" s="134"/>
      <c r="AHC37" s="134"/>
      <c r="AHD37" s="134"/>
      <c r="AHE37" s="134"/>
      <c r="AHF37" s="134"/>
      <c r="AHG37" s="134"/>
      <c r="AHH37" s="134"/>
      <c r="AHI37" s="134"/>
      <c r="AHJ37" s="134"/>
      <c r="AHK37" s="134"/>
      <c r="AHL37" s="134"/>
      <c r="AHM37" s="134"/>
      <c r="AHN37" s="134"/>
      <c r="AHO37" s="134"/>
      <c r="AHP37" s="134"/>
      <c r="AHQ37" s="134"/>
      <c r="AHR37" s="134"/>
      <c r="AHS37" s="134"/>
      <c r="AHT37" s="134"/>
      <c r="AHU37" s="134"/>
      <c r="AHV37" s="134"/>
      <c r="AHW37" s="134"/>
      <c r="AHX37" s="134"/>
      <c r="AHY37" s="134"/>
      <c r="AHZ37" s="134"/>
      <c r="AIA37" s="134"/>
      <c r="AIB37" s="134"/>
      <c r="AIC37" s="134"/>
      <c r="AID37" s="134"/>
      <c r="AIE37" s="134"/>
      <c r="AIF37" s="134"/>
      <c r="AIG37" s="134"/>
      <c r="AIH37" s="134"/>
      <c r="AII37" s="134"/>
      <c r="AIJ37" s="134"/>
      <c r="AIK37" s="134"/>
      <c r="AIL37" s="134"/>
      <c r="AIM37" s="134"/>
      <c r="AIN37" s="134"/>
      <c r="AIO37" s="134"/>
      <c r="AIP37" s="134"/>
      <c r="AIQ37" s="134"/>
      <c r="AIR37" s="134"/>
      <c r="AIS37" s="134"/>
      <c r="AIT37" s="134"/>
      <c r="AIU37" s="134"/>
      <c r="AIV37" s="134"/>
      <c r="AIW37" s="134"/>
      <c r="AIX37" s="134"/>
      <c r="AIY37" s="134"/>
      <c r="AIZ37" s="134"/>
      <c r="AJA37" s="134"/>
      <c r="AJB37" s="134"/>
      <c r="AJC37" s="134"/>
      <c r="AJD37" s="134"/>
      <c r="AJE37" s="134"/>
      <c r="AJF37" s="134"/>
      <c r="AJG37" s="134"/>
      <c r="AJH37" s="134"/>
      <c r="AJI37" s="134"/>
      <c r="AJJ37" s="134"/>
      <c r="AJK37" s="134"/>
      <c r="AJL37" s="134"/>
      <c r="AJM37" s="134"/>
      <c r="AJN37" s="134"/>
      <c r="AJO37" s="134"/>
      <c r="AJP37" s="134"/>
      <c r="AJQ37" s="134"/>
      <c r="AJR37" s="134"/>
      <c r="AJS37" s="134"/>
      <c r="AJT37" s="134"/>
      <c r="AJU37" s="134"/>
      <c r="AJV37" s="134"/>
      <c r="AJW37" s="134"/>
      <c r="AJX37" s="134"/>
      <c r="AJY37" s="134"/>
      <c r="AJZ37" s="134"/>
      <c r="AKA37" s="134"/>
      <c r="AKB37" s="134"/>
      <c r="AKC37" s="134"/>
      <c r="AKD37" s="134"/>
      <c r="AKE37" s="134"/>
      <c r="AKF37" s="134"/>
      <c r="AKG37" s="134"/>
      <c r="AKH37" s="134"/>
      <c r="AKI37" s="134"/>
      <c r="AKJ37" s="134"/>
      <c r="AKK37" s="134"/>
      <c r="AKL37" s="134"/>
      <c r="AKM37" s="134"/>
      <c r="AKN37" s="134"/>
      <c r="AKO37" s="134"/>
      <c r="AKP37" s="134"/>
      <c r="AKQ37" s="134"/>
      <c r="AKR37" s="134"/>
      <c r="AKS37" s="134"/>
      <c r="AKT37" s="134"/>
      <c r="AKU37" s="134"/>
      <c r="AKV37" s="134"/>
      <c r="AKW37" s="134"/>
      <c r="AKX37" s="134"/>
    </row>
    <row r="38" spans="1:986" ht="12" x14ac:dyDescent="0.2">
      <c r="A38" s="249"/>
      <c r="B38" s="242" t="s">
        <v>168</v>
      </c>
      <c r="C38" s="170" t="str">
        <f>_xlfn.CONCAT(Leverancespecifikation[[#This Row],[ID]],Leverancespecifikation[[#This Row],[BYGNINGSDEL]])</f>
        <v>034Betonvægge, pladsstøbte</v>
      </c>
      <c r="E38" s="171" t="s">
        <v>1541</v>
      </c>
      <c r="I38" s="171"/>
      <c r="J38" s="171">
        <v>4</v>
      </c>
      <c r="K38" s="175" t="s">
        <v>194</v>
      </c>
      <c r="L38" s="172" t="s">
        <v>174</v>
      </c>
      <c r="M38" s="317" t="str">
        <f>IFERROR(VLOOKUP(Leverancespecifikation[[#This Row],[ID-Bygningsdel]],'Data ændringslog'!A:G,7,FALSE),"P")</f>
        <v/>
      </c>
      <c r="N38" s="328" t="s">
        <v>99</v>
      </c>
      <c r="O38" s="318" t="str">
        <f>VLOOKUP(Leverancespecifikation[[#This Row],[ID-Bygningsdel]],'Data aktør'!A:H,2,FALSE)</f>
        <v/>
      </c>
      <c r="P38" s="317" t="str">
        <f>VLOOKUP(Leverancespecifikation[[#This Row],[ID-Bygningsdel]],'Data aktør'!A:H,3,FALSE)</f>
        <v>X</v>
      </c>
      <c r="Q38" s="317" t="str">
        <f>VLOOKUP(Leverancespecifikation[[#This Row],[ID-Bygningsdel]],'Data aktør'!A:H,4,FALSE)</f>
        <v/>
      </c>
      <c r="R38" s="317" t="str">
        <f>VLOOKUP(Leverancespecifikation[[#This Row],[ID-Bygningsdel]],'Data aktør'!A:H,5,FALSE)</f>
        <v/>
      </c>
      <c r="S38" s="317" t="str">
        <f>VLOOKUP(Leverancespecifikation[[#This Row],[ID-Bygningsdel]],'Data aktør'!A:H,6,FALSE)</f>
        <v/>
      </c>
      <c r="T38" s="317" t="str">
        <f>VLOOKUP(Leverancespecifikation[[#This Row],[ID-Bygningsdel]],'Data aktør'!A:H,7,FALSE)</f>
        <v/>
      </c>
      <c r="U38" s="319" t="str">
        <f>VLOOKUP(Leverancespecifikation[[#This Row],[ID-Bygningsdel]],'Data aktør'!A:H,8,FALSE)</f>
        <v/>
      </c>
      <c r="V38" s="112"/>
      <c r="W38" s="79"/>
      <c r="X38" s="79"/>
      <c r="Y38" s="79"/>
      <c r="Z38" s="79"/>
      <c r="AA38" s="79"/>
      <c r="AB38" s="171"/>
      <c r="AD38" s="171"/>
      <c r="AE38" s="171"/>
      <c r="AF38" s="171"/>
      <c r="AG38" s="171"/>
      <c r="AH38" s="171"/>
      <c r="AI38" s="171"/>
      <c r="AJ38" s="171" t="s">
        <v>34</v>
      </c>
      <c r="AK38" s="171">
        <v>300</v>
      </c>
      <c r="AT38" s="171" t="s">
        <v>34</v>
      </c>
      <c r="AU38" s="171">
        <v>325</v>
      </c>
      <c r="BB38" s="171" t="s">
        <v>34</v>
      </c>
      <c r="BC38" s="171">
        <v>325</v>
      </c>
      <c r="BV38" s="171"/>
      <c r="BW38" s="171"/>
      <c r="CB38" s="134"/>
    </row>
    <row r="39" spans="1:986" ht="12" x14ac:dyDescent="0.2">
      <c r="A39" s="249"/>
      <c r="B39" s="242" t="s">
        <v>170</v>
      </c>
      <c r="C39" s="170" t="str">
        <f>_xlfn.CONCAT(Leverancespecifikation[[#This Row],[ID]],Leverancespecifikation[[#This Row],[BYGNINGSDEL]])</f>
        <v>035Betonvægge, præfabrikerede</v>
      </c>
      <c r="E39" s="171" t="s">
        <v>1540</v>
      </c>
      <c r="I39" s="171"/>
      <c r="J39" s="171">
        <v>4</v>
      </c>
      <c r="K39" s="175" t="s">
        <v>173</v>
      </c>
      <c r="L39" s="172" t="s">
        <v>174</v>
      </c>
      <c r="M39" s="317" t="str">
        <f>IFERROR(VLOOKUP(Leverancespecifikation[[#This Row],[ID-Bygningsdel]],'Data ændringslog'!A:G,7,FALSE),"P")</f>
        <v/>
      </c>
      <c r="N39" s="328" t="s">
        <v>177</v>
      </c>
      <c r="O39" s="318" t="str">
        <f>VLOOKUP(Leverancespecifikation[[#This Row],[ID-Bygningsdel]],'Data aktør'!A:H,2,FALSE)</f>
        <v/>
      </c>
      <c r="P39" s="317" t="str">
        <f>VLOOKUP(Leverancespecifikation[[#This Row],[ID-Bygningsdel]],'Data aktør'!A:H,3,FALSE)</f>
        <v>X</v>
      </c>
      <c r="Q39" s="317" t="str">
        <f>VLOOKUP(Leverancespecifikation[[#This Row],[ID-Bygningsdel]],'Data aktør'!A:H,4,FALSE)</f>
        <v/>
      </c>
      <c r="R39" s="317" t="str">
        <f>VLOOKUP(Leverancespecifikation[[#This Row],[ID-Bygningsdel]],'Data aktør'!A:H,5,FALSE)</f>
        <v/>
      </c>
      <c r="S39" s="317" t="str">
        <f>VLOOKUP(Leverancespecifikation[[#This Row],[ID-Bygningsdel]],'Data aktør'!A:H,6,FALSE)</f>
        <v/>
      </c>
      <c r="T39" s="317" t="str">
        <f>VLOOKUP(Leverancespecifikation[[#This Row],[ID-Bygningsdel]],'Data aktør'!A:H,7,FALSE)</f>
        <v/>
      </c>
      <c r="U39" s="319" t="str">
        <f>VLOOKUP(Leverancespecifikation[[#This Row],[ID-Bygningsdel]],'Data aktør'!A:H,8,FALSE)</f>
        <v/>
      </c>
      <c r="V39" s="112"/>
      <c r="W39" s="79"/>
      <c r="X39" s="79"/>
      <c r="Y39" s="79"/>
      <c r="Z39" s="79"/>
      <c r="AA39" s="79"/>
      <c r="AB39" s="171"/>
      <c r="AD39" s="171"/>
      <c r="AE39" s="171"/>
      <c r="AF39" s="171"/>
      <c r="AG39" s="171"/>
      <c r="AH39" s="171"/>
      <c r="AI39" s="171"/>
      <c r="AJ39" s="171" t="s">
        <v>34</v>
      </c>
      <c r="AK39" s="171">
        <v>300</v>
      </c>
      <c r="AT39" s="171" t="s">
        <v>34</v>
      </c>
      <c r="AU39" s="171">
        <v>325</v>
      </c>
      <c r="BB39" s="171" t="s">
        <v>34</v>
      </c>
      <c r="BC39" s="171">
        <v>325</v>
      </c>
      <c r="BV39" s="171"/>
      <c r="BW39" s="171"/>
      <c r="CB39" s="134"/>
    </row>
    <row r="40" spans="1:986" ht="12" x14ac:dyDescent="0.2">
      <c r="A40" s="249"/>
      <c r="B40" s="242" t="s">
        <v>172</v>
      </c>
      <c r="C40" s="170" t="str">
        <f>_xlfn.CONCAT(Leverancespecifikation[[#This Row],[ID]],Leverancespecifikation[[#This Row],[BYGNINGSDEL]])</f>
        <v>036Betonvægge, præfabrikerede A113, 3R</v>
      </c>
      <c r="E40" s="171" t="s">
        <v>1540</v>
      </c>
      <c r="I40" s="171"/>
      <c r="J40" s="171">
        <v>4</v>
      </c>
      <c r="K40" s="175" t="s">
        <v>176</v>
      </c>
      <c r="L40" s="172" t="s">
        <v>174</v>
      </c>
      <c r="M40" s="317" t="str">
        <f>IFERROR(VLOOKUP(Leverancespecifikation[[#This Row],[ID-Bygningsdel]],'Data ændringslog'!A:G,7,FALSE),"P")</f>
        <v/>
      </c>
      <c r="N40" s="328" t="s">
        <v>177</v>
      </c>
      <c r="O40" s="318" t="str">
        <f>VLOOKUP(Leverancespecifikation[[#This Row],[ID-Bygningsdel]],'Data aktør'!A:H,2,FALSE)</f>
        <v/>
      </c>
      <c r="P40" s="317" t="str">
        <f>VLOOKUP(Leverancespecifikation[[#This Row],[ID-Bygningsdel]],'Data aktør'!A:H,3,FALSE)</f>
        <v>X</v>
      </c>
      <c r="Q40" s="317" t="str">
        <f>VLOOKUP(Leverancespecifikation[[#This Row],[ID-Bygningsdel]],'Data aktør'!A:H,4,FALSE)</f>
        <v/>
      </c>
      <c r="R40" s="317" t="str">
        <f>VLOOKUP(Leverancespecifikation[[#This Row],[ID-Bygningsdel]],'Data aktør'!A:H,5,FALSE)</f>
        <v/>
      </c>
      <c r="S40" s="317" t="str">
        <f>VLOOKUP(Leverancespecifikation[[#This Row],[ID-Bygningsdel]],'Data aktør'!A:H,6,FALSE)</f>
        <v/>
      </c>
      <c r="T40" s="317" t="str">
        <f>VLOOKUP(Leverancespecifikation[[#This Row],[ID-Bygningsdel]],'Data aktør'!A:H,7,FALSE)</f>
        <v/>
      </c>
      <c r="U40" s="319" t="str">
        <f>VLOOKUP(Leverancespecifikation[[#This Row],[ID-Bygningsdel]],'Data aktør'!A:H,8,FALSE)</f>
        <v/>
      </c>
      <c r="V40" s="112"/>
      <c r="W40" s="79"/>
      <c r="X40" s="79"/>
      <c r="Y40" s="79"/>
      <c r="Z40" s="79"/>
      <c r="AA40" s="79"/>
      <c r="AB40" s="171"/>
      <c r="AD40" s="171"/>
      <c r="AE40" s="171"/>
      <c r="AF40" s="171"/>
      <c r="AG40" s="171"/>
      <c r="AH40" s="171"/>
      <c r="AI40" s="171"/>
      <c r="AJ40" s="171" t="s">
        <v>34</v>
      </c>
      <c r="AK40" s="171">
        <v>300</v>
      </c>
      <c r="AT40" s="171" t="s">
        <v>34</v>
      </c>
      <c r="AU40" s="171">
        <v>325</v>
      </c>
      <c r="BB40" s="171" t="s">
        <v>34</v>
      </c>
      <c r="BC40" s="171">
        <v>325</v>
      </c>
      <c r="BV40" s="171"/>
      <c r="BW40" s="171"/>
      <c r="CB40" s="134"/>
    </row>
    <row r="41" spans="1:986" ht="60" x14ac:dyDescent="0.2">
      <c r="A41" s="249"/>
      <c r="B41" s="242" t="s">
        <v>175</v>
      </c>
      <c r="C41" s="170" t="str">
        <f>_xlfn.CONCAT(Leverancespecifikation[[#This Row],[ID]],Leverancespecifikation[[#This Row],[BYGNINGSDEL]])</f>
        <v>037Betonvægge, præfabrikerede A113, 4LK (DP=Ent.)</v>
      </c>
      <c r="E41" s="171" t="s">
        <v>1540</v>
      </c>
      <c r="I41" s="171"/>
      <c r="J41" s="171">
        <v>4</v>
      </c>
      <c r="K41" s="175" t="s">
        <v>179</v>
      </c>
      <c r="L41" s="172" t="s">
        <v>174</v>
      </c>
      <c r="M41" s="317" t="str">
        <f>IFERROR(VLOOKUP(Leverancespecifikation[[#This Row],[ID-Bygningsdel]],'Data ændringslog'!A:G,7,FALSE),"P")</f>
        <v/>
      </c>
      <c r="N41" s="328" t="s">
        <v>177</v>
      </c>
      <c r="O41" s="318" t="str">
        <f>VLOOKUP(Leverancespecifikation[[#This Row],[ID-Bygningsdel]],'Data aktør'!A:H,2,FALSE)</f>
        <v/>
      </c>
      <c r="P41" s="317" t="str">
        <f>VLOOKUP(Leverancespecifikation[[#This Row],[ID-Bygningsdel]],'Data aktør'!A:H,3,FALSE)</f>
        <v>X</v>
      </c>
      <c r="Q41" s="317" t="str">
        <f>VLOOKUP(Leverancespecifikation[[#This Row],[ID-Bygningsdel]],'Data aktør'!A:H,4,FALSE)</f>
        <v/>
      </c>
      <c r="R41" s="317" t="str">
        <f>VLOOKUP(Leverancespecifikation[[#This Row],[ID-Bygningsdel]],'Data aktør'!A:H,5,FALSE)</f>
        <v/>
      </c>
      <c r="S41" s="317" t="str">
        <f>VLOOKUP(Leverancespecifikation[[#This Row],[ID-Bygningsdel]],'Data aktør'!A:H,6,FALSE)</f>
        <v/>
      </c>
      <c r="T41" s="317" t="str">
        <f>VLOOKUP(Leverancespecifikation[[#This Row],[ID-Bygningsdel]],'Data aktør'!A:H,7,FALSE)</f>
        <v>X</v>
      </c>
      <c r="U41" s="319" t="str">
        <f>VLOOKUP(Leverancespecifikation[[#This Row],[ID-Bygningsdel]],'Data aktør'!A:H,8,FALSE)</f>
        <v/>
      </c>
      <c r="V41" s="112"/>
      <c r="W41" s="79"/>
      <c r="X41" s="79"/>
      <c r="Y41" s="79"/>
      <c r="Z41" s="79"/>
      <c r="AA41" s="79"/>
      <c r="AB41" s="171"/>
      <c r="AD41" s="171"/>
      <c r="AE41" s="171"/>
      <c r="AF41" s="171"/>
      <c r="AG41" s="171"/>
      <c r="AH41" s="171"/>
      <c r="AI41" s="171"/>
      <c r="AJ41" s="171" t="s">
        <v>34</v>
      </c>
      <c r="AK41" s="171">
        <v>300</v>
      </c>
      <c r="AT41" s="171" t="s">
        <v>34</v>
      </c>
      <c r="AU41" s="171">
        <v>300</v>
      </c>
      <c r="BB41" s="171" t="s">
        <v>38</v>
      </c>
      <c r="BC41" s="171">
        <v>325</v>
      </c>
      <c r="BL41" s="287" t="s">
        <v>180</v>
      </c>
      <c r="BV41" s="171"/>
      <c r="BW41" s="171"/>
      <c r="CB41" s="134"/>
    </row>
    <row r="42" spans="1:986" ht="36" x14ac:dyDescent="0.2">
      <c r="A42" s="249"/>
      <c r="B42" s="242" t="s">
        <v>178</v>
      </c>
      <c r="C42" s="170" t="str">
        <f>_xlfn.CONCAT(Leverancespecifikation[[#This Row],[ID]],Leverancespecifikation[[#This Row],[BYGNINGSDEL]])</f>
        <v>038Betonvægge, præfabrikerede A113, 4LK (DP=Rådg.)</v>
      </c>
      <c r="E42" s="171" t="s">
        <v>1540</v>
      </c>
      <c r="I42" s="171"/>
      <c r="J42" s="171">
        <v>4</v>
      </c>
      <c r="K42" s="175" t="s">
        <v>182</v>
      </c>
      <c r="L42" s="172" t="s">
        <v>174</v>
      </c>
      <c r="M42" s="317" t="str">
        <f>IFERROR(VLOOKUP(Leverancespecifikation[[#This Row],[ID-Bygningsdel]],'Data ændringslog'!A:G,7,FALSE),"P")</f>
        <v/>
      </c>
      <c r="N42" s="328" t="s">
        <v>177</v>
      </c>
      <c r="O42" s="318" t="str">
        <f>VLOOKUP(Leverancespecifikation[[#This Row],[ID-Bygningsdel]],'Data aktør'!A:H,2,FALSE)</f>
        <v/>
      </c>
      <c r="P42" s="317" t="str">
        <f>VLOOKUP(Leverancespecifikation[[#This Row],[ID-Bygningsdel]],'Data aktør'!A:H,3,FALSE)</f>
        <v>X</v>
      </c>
      <c r="Q42" s="317" t="str">
        <f>VLOOKUP(Leverancespecifikation[[#This Row],[ID-Bygningsdel]],'Data aktør'!A:H,4,FALSE)</f>
        <v/>
      </c>
      <c r="R42" s="317" t="str">
        <f>VLOOKUP(Leverancespecifikation[[#This Row],[ID-Bygningsdel]],'Data aktør'!A:H,5,FALSE)</f>
        <v/>
      </c>
      <c r="S42" s="317" t="str">
        <f>VLOOKUP(Leverancespecifikation[[#This Row],[ID-Bygningsdel]],'Data aktør'!A:H,6,FALSE)</f>
        <v/>
      </c>
      <c r="T42" s="317" t="str">
        <f>VLOOKUP(Leverancespecifikation[[#This Row],[ID-Bygningsdel]],'Data aktør'!A:H,7,FALSE)</f>
        <v/>
      </c>
      <c r="U42" s="319" t="str">
        <f>VLOOKUP(Leverancespecifikation[[#This Row],[ID-Bygningsdel]],'Data aktør'!A:H,8,FALSE)</f>
        <v/>
      </c>
      <c r="V42" s="112"/>
      <c r="W42" s="79"/>
      <c r="X42" s="79"/>
      <c r="Y42" s="79"/>
      <c r="Z42" s="79"/>
      <c r="AA42" s="79"/>
      <c r="AB42" s="171"/>
      <c r="AD42" s="171"/>
      <c r="AE42" s="171"/>
      <c r="AF42" s="171"/>
      <c r="AG42" s="171"/>
      <c r="AH42" s="171"/>
      <c r="AI42" s="171"/>
      <c r="AJ42" s="171" t="s">
        <v>34</v>
      </c>
      <c r="AK42" s="171">
        <v>300</v>
      </c>
      <c r="AT42" s="171" t="s">
        <v>34</v>
      </c>
      <c r="AU42" s="171">
        <v>300</v>
      </c>
      <c r="BB42" s="171" t="s">
        <v>34</v>
      </c>
      <c r="BC42" s="171">
        <v>325</v>
      </c>
      <c r="BL42" s="287" t="s">
        <v>183</v>
      </c>
      <c r="BV42" s="171"/>
      <c r="BW42" s="171"/>
      <c r="CB42" s="134"/>
    </row>
    <row r="43" spans="1:986" ht="12" x14ac:dyDescent="0.2">
      <c r="A43" s="249"/>
      <c r="B43" s="242" t="s">
        <v>181</v>
      </c>
      <c r="C43" s="170" t="str">
        <f>_xlfn.CONCAT(Leverancespecifikation[[#This Row],[ID]],Leverancespecifikation[[#This Row],[BYGNINGSDEL]])</f>
        <v>039Filigranvægge</v>
      </c>
      <c r="E43" s="171" t="s">
        <v>1540</v>
      </c>
      <c r="I43" s="171"/>
      <c r="J43" s="171">
        <v>4</v>
      </c>
      <c r="K43" s="175" t="s">
        <v>192</v>
      </c>
      <c r="L43" s="172" t="s">
        <v>174</v>
      </c>
      <c r="M43" s="317" t="str">
        <f>IFERROR(VLOOKUP(Leverancespecifikation[[#This Row],[ID-Bygningsdel]],'Data ændringslog'!A:G,7,FALSE),"P")</f>
        <v/>
      </c>
      <c r="N43" s="328" t="s">
        <v>177</v>
      </c>
      <c r="O43" s="318" t="str">
        <f>VLOOKUP(Leverancespecifikation[[#This Row],[ID-Bygningsdel]],'Data aktør'!A:H,2,FALSE)</f>
        <v/>
      </c>
      <c r="P43" s="317" t="str">
        <f>VLOOKUP(Leverancespecifikation[[#This Row],[ID-Bygningsdel]],'Data aktør'!A:H,3,FALSE)</f>
        <v>X</v>
      </c>
      <c r="Q43" s="317" t="str">
        <f>VLOOKUP(Leverancespecifikation[[#This Row],[ID-Bygningsdel]],'Data aktør'!A:H,4,FALSE)</f>
        <v/>
      </c>
      <c r="R43" s="317" t="str">
        <f>VLOOKUP(Leverancespecifikation[[#This Row],[ID-Bygningsdel]],'Data aktør'!A:H,5,FALSE)</f>
        <v/>
      </c>
      <c r="S43" s="317" t="str">
        <f>VLOOKUP(Leverancespecifikation[[#This Row],[ID-Bygningsdel]],'Data aktør'!A:H,6,FALSE)</f>
        <v/>
      </c>
      <c r="T43" s="317" t="str">
        <f>VLOOKUP(Leverancespecifikation[[#This Row],[ID-Bygningsdel]],'Data aktør'!A:H,7,FALSE)</f>
        <v/>
      </c>
      <c r="U43" s="319" t="str">
        <f>VLOOKUP(Leverancespecifikation[[#This Row],[ID-Bygningsdel]],'Data aktør'!A:H,8,FALSE)</f>
        <v/>
      </c>
      <c r="V43" s="112"/>
      <c r="W43" s="79"/>
      <c r="X43" s="79"/>
      <c r="Y43" s="79"/>
      <c r="Z43" s="79"/>
      <c r="AA43" s="79"/>
      <c r="AB43" s="171"/>
      <c r="AD43" s="171"/>
      <c r="AE43" s="171"/>
      <c r="AF43" s="171"/>
      <c r="AG43" s="171"/>
      <c r="AH43" s="171"/>
      <c r="AI43" s="171"/>
      <c r="AJ43" s="171" t="s">
        <v>34</v>
      </c>
      <c r="AK43" s="171">
        <v>300</v>
      </c>
      <c r="AT43" s="171" t="s">
        <v>34</v>
      </c>
      <c r="AU43" s="171">
        <v>325</v>
      </c>
      <c r="BB43" s="171" t="s">
        <v>34</v>
      </c>
      <c r="BC43" s="171">
        <v>325</v>
      </c>
      <c r="BV43" s="171"/>
      <c r="BW43" s="171"/>
      <c r="CB43" s="134"/>
    </row>
    <row r="44" spans="1:986" ht="12" x14ac:dyDescent="0.2">
      <c r="A44" s="249"/>
      <c r="B44" s="242" t="s">
        <v>184</v>
      </c>
      <c r="C44" s="170" t="str">
        <f>_xlfn.CONCAT(Leverancespecifikation[[#This Row],[ID]],Leverancespecifikation[[#This Row],[BYGNINGSDEL]])</f>
        <v>040Filigranvægge A113, 3R</v>
      </c>
      <c r="E44" s="171" t="s">
        <v>1540</v>
      </c>
      <c r="I44" s="171"/>
      <c r="J44" s="171">
        <v>4</v>
      </c>
      <c r="K44" s="175" t="s">
        <v>186</v>
      </c>
      <c r="L44" s="172" t="s">
        <v>174</v>
      </c>
      <c r="M44" s="317" t="str">
        <f>IFERROR(VLOOKUP(Leverancespecifikation[[#This Row],[ID-Bygningsdel]],'Data ændringslog'!A:G,7,FALSE),"P")</f>
        <v/>
      </c>
      <c r="N44" s="328" t="s">
        <v>177</v>
      </c>
      <c r="O44" s="318" t="str">
        <f>VLOOKUP(Leverancespecifikation[[#This Row],[ID-Bygningsdel]],'Data aktør'!A:H,2,FALSE)</f>
        <v/>
      </c>
      <c r="P44" s="317" t="str">
        <f>VLOOKUP(Leverancespecifikation[[#This Row],[ID-Bygningsdel]],'Data aktør'!A:H,3,FALSE)</f>
        <v>X</v>
      </c>
      <c r="Q44" s="317" t="str">
        <f>VLOOKUP(Leverancespecifikation[[#This Row],[ID-Bygningsdel]],'Data aktør'!A:H,4,FALSE)</f>
        <v/>
      </c>
      <c r="R44" s="317" t="str">
        <f>VLOOKUP(Leverancespecifikation[[#This Row],[ID-Bygningsdel]],'Data aktør'!A:H,5,FALSE)</f>
        <v/>
      </c>
      <c r="S44" s="317" t="str">
        <f>VLOOKUP(Leverancespecifikation[[#This Row],[ID-Bygningsdel]],'Data aktør'!A:H,6,FALSE)</f>
        <v/>
      </c>
      <c r="T44" s="317" t="str">
        <f>VLOOKUP(Leverancespecifikation[[#This Row],[ID-Bygningsdel]],'Data aktør'!A:H,7,FALSE)</f>
        <v/>
      </c>
      <c r="U44" s="319" t="str">
        <f>VLOOKUP(Leverancespecifikation[[#This Row],[ID-Bygningsdel]],'Data aktør'!A:H,8,FALSE)</f>
        <v/>
      </c>
      <c r="V44" s="112"/>
      <c r="W44" s="79"/>
      <c r="X44" s="79"/>
      <c r="Y44" s="79"/>
      <c r="Z44" s="79"/>
      <c r="AA44" s="79"/>
      <c r="AB44" s="171"/>
      <c r="AD44" s="171"/>
      <c r="AE44" s="171"/>
      <c r="AF44" s="171"/>
      <c r="AG44" s="171"/>
      <c r="AH44" s="171"/>
      <c r="AI44" s="171"/>
      <c r="AJ44" s="171" t="s">
        <v>34</v>
      </c>
      <c r="AK44" s="171">
        <v>300</v>
      </c>
      <c r="AT44" s="171" t="s">
        <v>34</v>
      </c>
      <c r="AU44" s="171">
        <v>325</v>
      </c>
      <c r="BB44" s="171" t="s">
        <v>34</v>
      </c>
      <c r="BC44" s="171">
        <v>325</v>
      </c>
      <c r="BV44" s="171"/>
      <c r="BW44" s="171"/>
      <c r="CB44" s="134"/>
    </row>
    <row r="45" spans="1:986" ht="60" x14ac:dyDescent="0.2">
      <c r="A45" s="249"/>
      <c r="B45" s="242" t="s">
        <v>185</v>
      </c>
      <c r="C45" s="170" t="str">
        <f>_xlfn.CONCAT(Leverancespecifikation[[#This Row],[ID]],Leverancespecifikation[[#This Row],[BYGNINGSDEL]])</f>
        <v>041Filigranvægge A113, 4LK (DP=Ent.)</v>
      </c>
      <c r="E45" s="171" t="s">
        <v>1540</v>
      </c>
      <c r="I45" s="171"/>
      <c r="J45" s="171">
        <v>4</v>
      </c>
      <c r="K45" s="175" t="s">
        <v>188</v>
      </c>
      <c r="L45" s="172" t="s">
        <v>174</v>
      </c>
      <c r="M45" s="317" t="str">
        <f>IFERROR(VLOOKUP(Leverancespecifikation[[#This Row],[ID-Bygningsdel]],'Data ændringslog'!A:G,7,FALSE),"P")</f>
        <v/>
      </c>
      <c r="N45" s="328" t="s">
        <v>177</v>
      </c>
      <c r="O45" s="318" t="str">
        <f>VLOOKUP(Leverancespecifikation[[#This Row],[ID-Bygningsdel]],'Data aktør'!A:H,2,FALSE)</f>
        <v/>
      </c>
      <c r="P45" s="317" t="str">
        <f>VLOOKUP(Leverancespecifikation[[#This Row],[ID-Bygningsdel]],'Data aktør'!A:H,3,FALSE)</f>
        <v>X</v>
      </c>
      <c r="Q45" s="317" t="str">
        <f>VLOOKUP(Leverancespecifikation[[#This Row],[ID-Bygningsdel]],'Data aktør'!A:H,4,FALSE)</f>
        <v/>
      </c>
      <c r="R45" s="317" t="str">
        <f>VLOOKUP(Leverancespecifikation[[#This Row],[ID-Bygningsdel]],'Data aktør'!A:H,5,FALSE)</f>
        <v/>
      </c>
      <c r="S45" s="317" t="str">
        <f>VLOOKUP(Leverancespecifikation[[#This Row],[ID-Bygningsdel]],'Data aktør'!A:H,6,FALSE)</f>
        <v/>
      </c>
      <c r="T45" s="317" t="str">
        <f>VLOOKUP(Leverancespecifikation[[#This Row],[ID-Bygningsdel]],'Data aktør'!A:H,7,FALSE)</f>
        <v>X</v>
      </c>
      <c r="U45" s="319" t="str">
        <f>VLOOKUP(Leverancespecifikation[[#This Row],[ID-Bygningsdel]],'Data aktør'!A:H,8,FALSE)</f>
        <v/>
      </c>
      <c r="V45" s="112"/>
      <c r="W45" s="79"/>
      <c r="X45" s="79"/>
      <c r="Y45" s="79"/>
      <c r="Z45" s="79"/>
      <c r="AA45" s="79"/>
      <c r="AB45" s="171"/>
      <c r="AD45" s="171"/>
      <c r="AE45" s="171"/>
      <c r="AF45" s="171"/>
      <c r="AG45" s="171"/>
      <c r="AH45" s="171"/>
      <c r="AI45" s="171"/>
      <c r="AJ45" s="171" t="s">
        <v>34</v>
      </c>
      <c r="AK45" s="171">
        <v>300</v>
      </c>
      <c r="AT45" s="171" t="s">
        <v>34</v>
      </c>
      <c r="AU45" s="171">
        <v>300</v>
      </c>
      <c r="BB45" s="171" t="s">
        <v>38</v>
      </c>
      <c r="BC45" s="171">
        <v>325</v>
      </c>
      <c r="BL45" s="287" t="s">
        <v>180</v>
      </c>
      <c r="BV45" s="171"/>
      <c r="BW45" s="171"/>
      <c r="CB45" s="134"/>
    </row>
    <row r="46" spans="1:986" ht="36" x14ac:dyDescent="0.2">
      <c r="A46" s="249"/>
      <c r="B46" s="242" t="s">
        <v>187</v>
      </c>
      <c r="C46" s="170" t="str">
        <f>_xlfn.CONCAT(Leverancespecifikation[[#This Row],[ID]],Leverancespecifikation[[#This Row],[BYGNINGSDEL]])</f>
        <v>042Filigranvægge A113, 4LK (DP=Rådg.)</v>
      </c>
      <c r="E46" s="171" t="s">
        <v>1540</v>
      </c>
      <c r="I46" s="171"/>
      <c r="J46" s="171">
        <v>4</v>
      </c>
      <c r="K46" s="175" t="s">
        <v>190</v>
      </c>
      <c r="L46" s="172" t="s">
        <v>174</v>
      </c>
      <c r="M46" s="317" t="str">
        <f>IFERROR(VLOOKUP(Leverancespecifikation[[#This Row],[ID-Bygningsdel]],'Data ændringslog'!A:G,7,FALSE),"P")</f>
        <v/>
      </c>
      <c r="N46" s="328" t="s">
        <v>177</v>
      </c>
      <c r="O46" s="318" t="str">
        <f>VLOOKUP(Leverancespecifikation[[#This Row],[ID-Bygningsdel]],'Data aktør'!A:H,2,FALSE)</f>
        <v/>
      </c>
      <c r="P46" s="317" t="str">
        <f>VLOOKUP(Leverancespecifikation[[#This Row],[ID-Bygningsdel]],'Data aktør'!A:H,3,FALSE)</f>
        <v>X</v>
      </c>
      <c r="Q46" s="317" t="str">
        <f>VLOOKUP(Leverancespecifikation[[#This Row],[ID-Bygningsdel]],'Data aktør'!A:H,4,FALSE)</f>
        <v/>
      </c>
      <c r="R46" s="317" t="str">
        <f>VLOOKUP(Leverancespecifikation[[#This Row],[ID-Bygningsdel]],'Data aktør'!A:H,5,FALSE)</f>
        <v/>
      </c>
      <c r="S46" s="317" t="str">
        <f>VLOOKUP(Leverancespecifikation[[#This Row],[ID-Bygningsdel]],'Data aktør'!A:H,6,FALSE)</f>
        <v/>
      </c>
      <c r="T46" s="317" t="str">
        <f>VLOOKUP(Leverancespecifikation[[#This Row],[ID-Bygningsdel]],'Data aktør'!A:H,7,FALSE)</f>
        <v/>
      </c>
      <c r="U46" s="319" t="str">
        <f>VLOOKUP(Leverancespecifikation[[#This Row],[ID-Bygningsdel]],'Data aktør'!A:H,8,FALSE)</f>
        <v/>
      </c>
      <c r="V46" s="112"/>
      <c r="W46" s="79"/>
      <c r="X46" s="79"/>
      <c r="Y46" s="79"/>
      <c r="Z46" s="79"/>
      <c r="AA46" s="79"/>
      <c r="AB46" s="171"/>
      <c r="AD46" s="171"/>
      <c r="AE46" s="171"/>
      <c r="AF46" s="171"/>
      <c r="AG46" s="171"/>
      <c r="AH46" s="171"/>
      <c r="AI46" s="171"/>
      <c r="AJ46" s="171" t="s">
        <v>34</v>
      </c>
      <c r="AK46" s="171">
        <v>300</v>
      </c>
      <c r="AT46" s="171" t="s">
        <v>34</v>
      </c>
      <c r="AU46" s="171">
        <v>300</v>
      </c>
      <c r="BB46" s="171" t="s">
        <v>34</v>
      </c>
      <c r="BC46" s="171">
        <v>325</v>
      </c>
      <c r="BL46" s="287" t="s">
        <v>183</v>
      </c>
      <c r="BV46" s="171"/>
      <c r="BW46" s="171"/>
      <c r="CB46" s="134"/>
    </row>
    <row r="47" spans="1:986" ht="12" x14ac:dyDescent="0.2">
      <c r="A47" s="249"/>
      <c r="B47" s="242" t="s">
        <v>189</v>
      </c>
      <c r="C47" s="170" t="str">
        <f>_xlfn.CONCAT(Leverancespecifikation[[#This Row],[ID]],Leverancespecifikation[[#This Row],[BYGNINGSDEL]])</f>
        <v>043Opmurede vægge</v>
      </c>
      <c r="E47" s="171">
        <v>223</v>
      </c>
      <c r="I47" s="171"/>
      <c r="J47" s="171">
        <v>4</v>
      </c>
      <c r="K47" s="175" t="s">
        <v>196</v>
      </c>
      <c r="L47" s="172" t="s">
        <v>111</v>
      </c>
      <c r="M47" s="317" t="str">
        <f>IFERROR(VLOOKUP(Leverancespecifikation[[#This Row],[ID-Bygningsdel]],'Data ændringslog'!A:G,7,FALSE),"P")</f>
        <v/>
      </c>
      <c r="N47" s="328" t="s">
        <v>99</v>
      </c>
      <c r="O47" s="318" t="str">
        <f>VLOOKUP(Leverancespecifikation[[#This Row],[ID-Bygningsdel]],'Data aktør'!A:H,2,FALSE)</f>
        <v>X</v>
      </c>
      <c r="P47" s="317" t="str">
        <f>VLOOKUP(Leverancespecifikation[[#This Row],[ID-Bygningsdel]],'Data aktør'!A:H,3,FALSE)</f>
        <v/>
      </c>
      <c r="Q47" s="317" t="str">
        <f>VLOOKUP(Leverancespecifikation[[#This Row],[ID-Bygningsdel]],'Data aktør'!A:H,4,FALSE)</f>
        <v/>
      </c>
      <c r="R47" s="317" t="str">
        <f>VLOOKUP(Leverancespecifikation[[#This Row],[ID-Bygningsdel]],'Data aktør'!A:H,5,FALSE)</f>
        <v/>
      </c>
      <c r="S47" s="317" t="str">
        <f>VLOOKUP(Leverancespecifikation[[#This Row],[ID-Bygningsdel]],'Data aktør'!A:H,6,FALSE)</f>
        <v/>
      </c>
      <c r="T47" s="317" t="str">
        <f>VLOOKUP(Leverancespecifikation[[#This Row],[ID-Bygningsdel]],'Data aktør'!A:H,7,FALSE)</f>
        <v/>
      </c>
      <c r="U47" s="319" t="str">
        <f>VLOOKUP(Leverancespecifikation[[#This Row],[ID-Bygningsdel]],'Data aktør'!A:H,8,FALSE)</f>
        <v/>
      </c>
      <c r="V47" s="112"/>
      <c r="W47" s="79"/>
      <c r="X47" s="79"/>
      <c r="Y47" s="79"/>
      <c r="Z47" s="79"/>
      <c r="AA47" s="79"/>
      <c r="AB47" s="171"/>
      <c r="AD47" s="171"/>
      <c r="AE47" s="171"/>
      <c r="AF47" s="171"/>
      <c r="AG47" s="171"/>
      <c r="AH47" s="171"/>
      <c r="AI47" s="171"/>
      <c r="AJ47" s="171" t="s">
        <v>33</v>
      </c>
      <c r="AK47" s="171">
        <v>300</v>
      </c>
      <c r="AT47" s="171" t="s">
        <v>33</v>
      </c>
      <c r="AU47" s="171">
        <v>325</v>
      </c>
      <c r="BB47" s="171" t="s">
        <v>33</v>
      </c>
      <c r="BC47" s="171">
        <v>325</v>
      </c>
      <c r="BL47" s="287" t="s">
        <v>197</v>
      </c>
      <c r="BV47" s="171"/>
      <c r="BW47" s="171"/>
      <c r="CB47" s="134"/>
    </row>
    <row r="48" spans="1:986" ht="12" x14ac:dyDescent="0.2">
      <c r="A48" s="249"/>
      <c r="B48" s="242" t="s">
        <v>191</v>
      </c>
      <c r="C48" s="170" t="str">
        <f>_xlfn.CONCAT(Leverancespecifikation[[#This Row],[ID]],Leverancespecifikation[[#This Row],[BYGNINGSDEL]])</f>
        <v>044Skeletkonstruerede vægge</v>
      </c>
      <c r="E48" s="171">
        <v>224</v>
      </c>
      <c r="I48" s="171"/>
      <c r="J48" s="171">
        <v>4</v>
      </c>
      <c r="K48" s="175" t="s">
        <v>199</v>
      </c>
      <c r="L48" s="172" t="s">
        <v>111</v>
      </c>
      <c r="M48" s="317" t="str">
        <f>IFERROR(VLOOKUP(Leverancespecifikation[[#This Row],[ID-Bygningsdel]],'Data ændringslog'!A:G,7,FALSE),"P")</f>
        <v/>
      </c>
      <c r="N48" s="328" t="s">
        <v>99</v>
      </c>
      <c r="O48" s="318" t="str">
        <f>VLOOKUP(Leverancespecifikation[[#This Row],[ID-Bygningsdel]],'Data aktør'!A:H,2,FALSE)</f>
        <v>X</v>
      </c>
      <c r="P48" s="317" t="str">
        <f>VLOOKUP(Leverancespecifikation[[#This Row],[ID-Bygningsdel]],'Data aktør'!A:H,3,FALSE)</f>
        <v/>
      </c>
      <c r="Q48" s="317" t="str">
        <f>VLOOKUP(Leverancespecifikation[[#This Row],[ID-Bygningsdel]],'Data aktør'!A:H,4,FALSE)</f>
        <v/>
      </c>
      <c r="R48" s="317" t="str">
        <f>VLOOKUP(Leverancespecifikation[[#This Row],[ID-Bygningsdel]],'Data aktør'!A:H,5,FALSE)</f>
        <v/>
      </c>
      <c r="S48" s="317" t="str">
        <f>VLOOKUP(Leverancespecifikation[[#This Row],[ID-Bygningsdel]],'Data aktør'!A:H,6,FALSE)</f>
        <v/>
      </c>
      <c r="T48" s="317" t="str">
        <f>VLOOKUP(Leverancespecifikation[[#This Row],[ID-Bygningsdel]],'Data aktør'!A:H,7,FALSE)</f>
        <v/>
      </c>
      <c r="U48" s="319" t="str">
        <f>VLOOKUP(Leverancespecifikation[[#This Row],[ID-Bygningsdel]],'Data aktør'!A:H,8,FALSE)</f>
        <v/>
      </c>
      <c r="V48" s="112"/>
      <c r="W48" s="79"/>
      <c r="X48" s="79"/>
      <c r="Y48" s="79"/>
      <c r="Z48" s="79"/>
      <c r="AA48" s="79"/>
      <c r="AB48" s="171"/>
      <c r="AD48" s="171"/>
      <c r="AE48" s="171"/>
      <c r="AF48" s="171"/>
      <c r="AG48" s="171"/>
      <c r="AH48" s="171"/>
      <c r="AI48" s="171"/>
      <c r="AJ48" s="171" t="s">
        <v>33</v>
      </c>
      <c r="AK48" s="171">
        <v>300</v>
      </c>
      <c r="AT48" s="171" t="s">
        <v>33</v>
      </c>
      <c r="AU48" s="171">
        <v>325</v>
      </c>
      <c r="BB48" s="171" t="s">
        <v>33</v>
      </c>
      <c r="BC48" s="171">
        <v>325</v>
      </c>
      <c r="BV48" s="171"/>
      <c r="BW48" s="171"/>
      <c r="CB48" s="134"/>
    </row>
    <row r="49" spans="1:986" ht="12" x14ac:dyDescent="0.2">
      <c r="A49" s="249"/>
      <c r="B49" s="242" t="s">
        <v>193</v>
      </c>
      <c r="C49" s="170" t="str">
        <f>_xlfn.CONCAT(Leverancespecifikation[[#This Row],[ID]],Leverancespecifikation[[#This Row],[BYGNINGSDEL]])</f>
        <v>045Trævægge, bærende</v>
      </c>
      <c r="E49" s="171" t="s">
        <v>1540</v>
      </c>
      <c r="I49" s="171"/>
      <c r="J49" s="171">
        <v>4</v>
      </c>
      <c r="K49" s="175" t="s">
        <v>204</v>
      </c>
      <c r="L49" s="172" t="s">
        <v>111</v>
      </c>
      <c r="M49" s="317" t="str">
        <f>IFERROR(VLOOKUP(Leverancespecifikation[[#This Row],[ID-Bygningsdel]],'Data ændringslog'!A:G,7,FALSE),"P")</f>
        <v/>
      </c>
      <c r="N49" s="328" t="s">
        <v>99</v>
      </c>
      <c r="O49" s="318" t="str">
        <f>VLOOKUP(Leverancespecifikation[[#This Row],[ID-Bygningsdel]],'Data aktør'!A:H,2,FALSE)</f>
        <v/>
      </c>
      <c r="P49" s="317" t="str">
        <f>VLOOKUP(Leverancespecifikation[[#This Row],[ID-Bygningsdel]],'Data aktør'!A:H,3,FALSE)</f>
        <v>X</v>
      </c>
      <c r="Q49" s="317" t="str">
        <f>VLOOKUP(Leverancespecifikation[[#This Row],[ID-Bygningsdel]],'Data aktør'!A:H,4,FALSE)</f>
        <v/>
      </c>
      <c r="R49" s="317" t="str">
        <f>VLOOKUP(Leverancespecifikation[[#This Row],[ID-Bygningsdel]],'Data aktør'!A:H,5,FALSE)</f>
        <v/>
      </c>
      <c r="S49" s="317" t="str">
        <f>VLOOKUP(Leverancespecifikation[[#This Row],[ID-Bygningsdel]],'Data aktør'!A:H,6,FALSE)</f>
        <v/>
      </c>
      <c r="T49" s="317" t="str">
        <f>VLOOKUP(Leverancespecifikation[[#This Row],[ID-Bygningsdel]],'Data aktør'!A:H,7,FALSE)</f>
        <v/>
      </c>
      <c r="U49" s="319" t="str">
        <f>VLOOKUP(Leverancespecifikation[[#This Row],[ID-Bygningsdel]],'Data aktør'!A:H,8,FALSE)</f>
        <v/>
      </c>
      <c r="V49" s="112"/>
      <c r="W49" s="79"/>
      <c r="X49" s="79"/>
      <c r="Y49" s="79"/>
      <c r="Z49" s="79"/>
      <c r="AA49" s="79"/>
      <c r="AB49" s="171"/>
      <c r="AD49" s="171"/>
      <c r="AE49" s="171"/>
      <c r="AF49" s="171"/>
      <c r="AG49" s="171"/>
      <c r="AH49" s="171"/>
      <c r="AI49" s="171"/>
      <c r="AJ49" s="171" t="s">
        <v>34</v>
      </c>
      <c r="AK49" s="171">
        <v>300</v>
      </c>
      <c r="AT49" s="171" t="s">
        <v>34</v>
      </c>
      <c r="AU49" s="171">
        <v>325</v>
      </c>
      <c r="BB49" s="171" t="s">
        <v>34</v>
      </c>
      <c r="BC49" s="171">
        <v>325</v>
      </c>
      <c r="BL49" s="287" t="s">
        <v>205</v>
      </c>
      <c r="BV49" s="171"/>
      <c r="BW49" s="171"/>
      <c r="CB49" s="134"/>
    </row>
    <row r="50" spans="1:986" ht="12" x14ac:dyDescent="0.2">
      <c r="A50" s="249"/>
      <c r="B50" s="242" t="s">
        <v>195</v>
      </c>
      <c r="C50" s="170" t="str">
        <f>_xlfn.CONCAT(Leverancespecifikation[[#This Row],[ID]],Leverancespecifikation[[#This Row],[BYGNINGSDEL]])</f>
        <v>046Glasvægge</v>
      </c>
      <c r="E50" s="171">
        <v>226</v>
      </c>
      <c r="I50" s="171"/>
      <c r="J50" s="171">
        <v>4</v>
      </c>
      <c r="K50" s="175" t="s">
        <v>201</v>
      </c>
      <c r="L50" s="172" t="s">
        <v>202</v>
      </c>
      <c r="M50" s="317" t="str">
        <f>IFERROR(VLOOKUP(Leverancespecifikation[[#This Row],[ID-Bygningsdel]],'Data ændringslog'!A:G,7,FALSE),"P")</f>
        <v/>
      </c>
      <c r="N50" s="328" t="s">
        <v>99</v>
      </c>
      <c r="O50" s="318" t="str">
        <f>VLOOKUP(Leverancespecifikation[[#This Row],[ID-Bygningsdel]],'Data aktør'!A:H,2,FALSE)</f>
        <v>X</v>
      </c>
      <c r="P50" s="317" t="str">
        <f>VLOOKUP(Leverancespecifikation[[#This Row],[ID-Bygningsdel]],'Data aktør'!A:H,3,FALSE)</f>
        <v/>
      </c>
      <c r="Q50" s="317" t="str">
        <f>VLOOKUP(Leverancespecifikation[[#This Row],[ID-Bygningsdel]],'Data aktør'!A:H,4,FALSE)</f>
        <v/>
      </c>
      <c r="R50" s="317" t="str">
        <f>VLOOKUP(Leverancespecifikation[[#This Row],[ID-Bygningsdel]],'Data aktør'!A:H,5,FALSE)</f>
        <v/>
      </c>
      <c r="S50" s="317" t="str">
        <f>VLOOKUP(Leverancespecifikation[[#This Row],[ID-Bygningsdel]],'Data aktør'!A:H,6,FALSE)</f>
        <v/>
      </c>
      <c r="T50" s="317" t="str">
        <f>VLOOKUP(Leverancespecifikation[[#This Row],[ID-Bygningsdel]],'Data aktør'!A:H,7,FALSE)</f>
        <v/>
      </c>
      <c r="U50" s="319" t="str">
        <f>VLOOKUP(Leverancespecifikation[[#This Row],[ID-Bygningsdel]],'Data aktør'!A:H,8,FALSE)</f>
        <v/>
      </c>
      <c r="V50" s="112"/>
      <c r="W50" s="79"/>
      <c r="X50" s="79"/>
      <c r="Y50" s="79"/>
      <c r="Z50" s="79"/>
      <c r="AA50" s="79"/>
      <c r="AB50" s="171"/>
      <c r="AD50" s="171"/>
      <c r="AE50" s="171"/>
      <c r="AF50" s="171"/>
      <c r="AG50" s="171"/>
      <c r="AH50" s="171"/>
      <c r="AI50" s="171"/>
      <c r="AJ50" s="171" t="s">
        <v>33</v>
      </c>
      <c r="AK50" s="171">
        <v>300</v>
      </c>
      <c r="AT50" s="171" t="s">
        <v>33</v>
      </c>
      <c r="AU50" s="171">
        <v>325</v>
      </c>
      <c r="BB50" s="171" t="s">
        <v>33</v>
      </c>
      <c r="BC50" s="171">
        <v>325</v>
      </c>
      <c r="BV50" s="171"/>
      <c r="BW50" s="171"/>
      <c r="CB50" s="134"/>
    </row>
    <row r="51" spans="1:986" ht="12" x14ac:dyDescent="0.2">
      <c r="A51" s="249"/>
      <c r="B51" s="242" t="s">
        <v>198</v>
      </c>
      <c r="C51" s="170" t="str">
        <f>_xlfn.CONCAT(Leverancespecifikation[[#This Row],[ID]],Leverancespecifikation[[#This Row],[BYGNINGSDEL]])</f>
        <v>047Mobilvægge</v>
      </c>
      <c r="E51" s="171">
        <v>327</v>
      </c>
      <c r="I51" s="171"/>
      <c r="J51" s="171">
        <v>4</v>
      </c>
      <c r="K51" s="175" t="s">
        <v>207</v>
      </c>
      <c r="L51" s="172" t="s">
        <v>202</v>
      </c>
      <c r="M51" s="317" t="str">
        <f>IFERROR(VLOOKUP(Leverancespecifikation[[#This Row],[ID-Bygningsdel]],'Data ændringslog'!A:G,7,FALSE),"P")</f>
        <v/>
      </c>
      <c r="N51" s="328" t="s">
        <v>99</v>
      </c>
      <c r="O51" s="318" t="str">
        <f>VLOOKUP(Leverancespecifikation[[#This Row],[ID-Bygningsdel]],'Data aktør'!A:H,2,FALSE)</f>
        <v>X</v>
      </c>
      <c r="P51" s="317" t="str">
        <f>VLOOKUP(Leverancespecifikation[[#This Row],[ID-Bygningsdel]],'Data aktør'!A:H,3,FALSE)</f>
        <v/>
      </c>
      <c r="Q51" s="317" t="str">
        <f>VLOOKUP(Leverancespecifikation[[#This Row],[ID-Bygningsdel]],'Data aktør'!A:H,4,FALSE)</f>
        <v/>
      </c>
      <c r="R51" s="317" t="str">
        <f>VLOOKUP(Leverancespecifikation[[#This Row],[ID-Bygningsdel]],'Data aktør'!A:H,5,FALSE)</f>
        <v/>
      </c>
      <c r="S51" s="317" t="str">
        <f>VLOOKUP(Leverancespecifikation[[#This Row],[ID-Bygningsdel]],'Data aktør'!A:H,6,FALSE)</f>
        <v/>
      </c>
      <c r="T51" s="317" t="str">
        <f>VLOOKUP(Leverancespecifikation[[#This Row],[ID-Bygningsdel]],'Data aktør'!A:H,7,FALSE)</f>
        <v/>
      </c>
      <c r="U51" s="319" t="str">
        <f>VLOOKUP(Leverancespecifikation[[#This Row],[ID-Bygningsdel]],'Data aktør'!A:H,8,FALSE)</f>
        <v/>
      </c>
      <c r="V51" s="112"/>
      <c r="W51" s="79"/>
      <c r="X51" s="79"/>
      <c r="Y51" s="79"/>
      <c r="Z51" s="79"/>
      <c r="AA51" s="79"/>
      <c r="AB51" s="171"/>
      <c r="AD51" s="171"/>
      <c r="AE51" s="171"/>
      <c r="AF51" s="171"/>
      <c r="AG51" s="171"/>
      <c r="AH51" s="171"/>
      <c r="AI51" s="171"/>
      <c r="AJ51" s="171" t="s">
        <v>33</v>
      </c>
      <c r="AK51" s="171">
        <v>300</v>
      </c>
      <c r="AT51" s="171" t="s">
        <v>33</v>
      </c>
      <c r="AU51" s="171">
        <v>325</v>
      </c>
      <c r="BB51" s="171" t="s">
        <v>33</v>
      </c>
      <c r="BC51" s="171">
        <v>325</v>
      </c>
      <c r="BV51" s="171"/>
      <c r="BW51" s="171"/>
      <c r="CB51" s="134"/>
    </row>
    <row r="52" spans="1:986" ht="36" x14ac:dyDescent="0.2">
      <c r="A52" s="249"/>
      <c r="B52" s="242" t="s">
        <v>200</v>
      </c>
      <c r="C52" s="170" t="str">
        <f>_xlfn.CONCAT(Leverancespecifikation[[#This Row],[ID]],Leverancespecifikation[[#This Row],[BYGNINGSDEL]])</f>
        <v>048Vægge, isolering, under terræn</v>
      </c>
      <c r="E52" s="171">
        <v>219</v>
      </c>
      <c r="I52" s="171"/>
      <c r="J52" s="171">
        <v>4</v>
      </c>
      <c r="K52" s="175" t="s">
        <v>210</v>
      </c>
      <c r="L52" s="172" t="s">
        <v>111</v>
      </c>
      <c r="M52" s="317" t="str">
        <f>IFERROR(VLOOKUP(Leverancespecifikation[[#This Row],[ID-Bygningsdel]],'Data ændringslog'!A:G,7,FALSE),"P")</f>
        <v/>
      </c>
      <c r="N52" s="328" t="s">
        <v>99</v>
      </c>
      <c r="O52" s="318" t="str">
        <f>VLOOKUP(Leverancespecifikation[[#This Row],[ID-Bygningsdel]],'Data aktør'!A:H,2,FALSE)</f>
        <v/>
      </c>
      <c r="P52" s="317" t="str">
        <f>VLOOKUP(Leverancespecifikation[[#This Row],[ID-Bygningsdel]],'Data aktør'!A:H,3,FALSE)</f>
        <v>X</v>
      </c>
      <c r="Q52" s="317" t="str">
        <f>VLOOKUP(Leverancespecifikation[[#This Row],[ID-Bygningsdel]],'Data aktør'!A:H,4,FALSE)</f>
        <v/>
      </c>
      <c r="R52" s="317" t="str">
        <f>VLOOKUP(Leverancespecifikation[[#This Row],[ID-Bygningsdel]],'Data aktør'!A:H,5,FALSE)</f>
        <v/>
      </c>
      <c r="S52" s="317" t="str">
        <f>VLOOKUP(Leverancespecifikation[[#This Row],[ID-Bygningsdel]],'Data aktør'!A:H,6,FALSE)</f>
        <v/>
      </c>
      <c r="T52" s="317" t="str">
        <f>VLOOKUP(Leverancespecifikation[[#This Row],[ID-Bygningsdel]],'Data aktør'!A:H,7,FALSE)</f>
        <v/>
      </c>
      <c r="U52" s="319" t="str">
        <f>VLOOKUP(Leverancespecifikation[[#This Row],[ID-Bygningsdel]],'Data aktør'!A:H,8,FALSE)</f>
        <v/>
      </c>
      <c r="V52" s="112"/>
      <c r="W52" s="79"/>
      <c r="X52" s="79"/>
      <c r="Y52" s="79"/>
      <c r="Z52" s="79"/>
      <c r="AA52" s="79"/>
      <c r="AB52" s="171"/>
      <c r="AD52" s="171"/>
      <c r="AE52" s="171"/>
      <c r="AF52" s="171"/>
      <c r="AG52" s="171"/>
      <c r="AH52" s="171"/>
      <c r="AI52" s="171"/>
      <c r="AJ52" s="171" t="s">
        <v>34</v>
      </c>
      <c r="AK52" s="171">
        <v>300</v>
      </c>
      <c r="AT52" s="171" t="s">
        <v>34</v>
      </c>
      <c r="AU52" s="171">
        <v>325</v>
      </c>
      <c r="BB52" s="171" t="s">
        <v>34</v>
      </c>
      <c r="BC52" s="171">
        <v>325</v>
      </c>
      <c r="BL52" s="287" t="s">
        <v>211</v>
      </c>
      <c r="BV52" s="171"/>
      <c r="BW52" s="171"/>
      <c r="CB52" s="134"/>
      <c r="CC52" s="1"/>
    </row>
    <row r="53" spans="1:986" ht="36" x14ac:dyDescent="0.2">
      <c r="A53" s="249"/>
      <c r="B53" s="242" t="s">
        <v>203</v>
      </c>
      <c r="C53" s="170" t="str">
        <f>_xlfn.CONCAT(Leverancespecifikation[[#This Row],[ID]],Leverancespecifikation[[#This Row],[BYGNINGSDEL]])</f>
        <v>049Vægge, isolering, over terræn</v>
      </c>
      <c r="E53" s="171">
        <v>219</v>
      </c>
      <c r="I53" s="171"/>
      <c r="J53" s="171">
        <v>4</v>
      </c>
      <c r="K53" s="175" t="s">
        <v>213</v>
      </c>
      <c r="L53" s="172" t="s">
        <v>111</v>
      </c>
      <c r="M53" s="317" t="str">
        <f>IFERROR(VLOOKUP(Leverancespecifikation[[#This Row],[ID-Bygningsdel]],'Data ændringslog'!A:G,7,FALSE),"P")</f>
        <v/>
      </c>
      <c r="N53" s="328" t="s">
        <v>99</v>
      </c>
      <c r="O53" s="318" t="str">
        <f>VLOOKUP(Leverancespecifikation[[#This Row],[ID-Bygningsdel]],'Data aktør'!A:H,2,FALSE)</f>
        <v>X</v>
      </c>
      <c r="P53" s="317" t="str">
        <f>VLOOKUP(Leverancespecifikation[[#This Row],[ID-Bygningsdel]],'Data aktør'!A:H,3,FALSE)</f>
        <v/>
      </c>
      <c r="Q53" s="317" t="str">
        <f>VLOOKUP(Leverancespecifikation[[#This Row],[ID-Bygningsdel]],'Data aktør'!A:H,4,FALSE)</f>
        <v/>
      </c>
      <c r="R53" s="317" t="str">
        <f>VLOOKUP(Leverancespecifikation[[#This Row],[ID-Bygningsdel]],'Data aktør'!A:H,5,FALSE)</f>
        <v/>
      </c>
      <c r="S53" s="317" t="str">
        <f>VLOOKUP(Leverancespecifikation[[#This Row],[ID-Bygningsdel]],'Data aktør'!A:H,6,FALSE)</f>
        <v/>
      </c>
      <c r="T53" s="317" t="str">
        <f>VLOOKUP(Leverancespecifikation[[#This Row],[ID-Bygningsdel]],'Data aktør'!A:H,7,FALSE)</f>
        <v/>
      </c>
      <c r="U53" s="319" t="str">
        <f>VLOOKUP(Leverancespecifikation[[#This Row],[ID-Bygningsdel]],'Data aktør'!A:H,8,FALSE)</f>
        <v/>
      </c>
      <c r="V53" s="112"/>
      <c r="W53" s="79"/>
      <c r="X53" s="79"/>
      <c r="Y53" s="79"/>
      <c r="Z53" s="79"/>
      <c r="AA53" s="79"/>
      <c r="AB53" s="171"/>
      <c r="AD53" s="171"/>
      <c r="AE53" s="171"/>
      <c r="AF53" s="171"/>
      <c r="AG53" s="171"/>
      <c r="AH53" s="171"/>
      <c r="AI53" s="171"/>
      <c r="AJ53" s="171" t="s">
        <v>33</v>
      </c>
      <c r="AK53" s="171">
        <v>300</v>
      </c>
      <c r="AT53" s="171" t="s">
        <v>33</v>
      </c>
      <c r="AU53" s="171">
        <v>325</v>
      </c>
      <c r="BB53" s="171" t="s">
        <v>33</v>
      </c>
      <c r="BC53" s="171">
        <v>325</v>
      </c>
      <c r="BL53" s="287" t="s">
        <v>214</v>
      </c>
      <c r="BV53" s="171"/>
      <c r="BW53" s="171"/>
      <c r="CB53" s="134"/>
    </row>
    <row r="54" spans="1:986" s="104" customFormat="1" x14ac:dyDescent="0.2">
      <c r="A54" s="248"/>
      <c r="B54" s="240" t="s">
        <v>206</v>
      </c>
      <c r="C54" s="161" t="str">
        <f>_xlfn.CONCAT(Leverancespecifikation[[#This Row],[ID]],Leverancespecifikation[[#This Row],[BYGNINGSDEL]])</f>
        <v>050Facader</v>
      </c>
      <c r="D54" s="162"/>
      <c r="E54" s="162"/>
      <c r="F54" s="162"/>
      <c r="G54" s="162"/>
      <c r="H54" s="162"/>
      <c r="I54" s="162"/>
      <c r="J54" s="163">
        <v>2</v>
      </c>
      <c r="K54" s="164" t="s">
        <v>216</v>
      </c>
      <c r="L54" s="165"/>
      <c r="M54" s="310" t="str">
        <f>IFERROR(VLOOKUP(Leverancespecifikation[[#This Row],[ID-Bygningsdel]],'Data ændringslog'!A:G,7,FALSE),"P")</f>
        <v/>
      </c>
      <c r="N54" s="311" t="s">
        <v>99</v>
      </c>
      <c r="O54" s="312"/>
      <c r="P54" s="310"/>
      <c r="Q54" s="310"/>
      <c r="R54" s="310"/>
      <c r="S54" s="310"/>
      <c r="T54" s="310"/>
      <c r="U54" s="313"/>
      <c r="V54" s="111"/>
      <c r="W54" s="102"/>
      <c r="X54" s="102"/>
      <c r="Y54" s="102"/>
      <c r="Z54" s="102"/>
      <c r="AA54" s="10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285"/>
      <c r="BM54" s="162"/>
      <c r="BN54" s="162"/>
      <c r="BO54" s="162"/>
      <c r="BP54" s="162"/>
      <c r="BQ54" s="162"/>
      <c r="BR54" s="162"/>
      <c r="BS54" s="162"/>
      <c r="BT54" s="162"/>
      <c r="BU54" s="162"/>
      <c r="BV54" s="162"/>
      <c r="BW54" s="162"/>
      <c r="BX54" s="162"/>
      <c r="BY54" s="162"/>
      <c r="BZ54" s="162"/>
      <c r="CA54" s="206"/>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c r="KT54" s="98"/>
      <c r="KU54" s="98"/>
      <c r="KV54" s="98"/>
      <c r="KW54" s="98"/>
      <c r="KX54" s="98"/>
      <c r="KY54" s="98"/>
      <c r="KZ54" s="98"/>
      <c r="LA54" s="98"/>
      <c r="LB54" s="98"/>
      <c r="LC54" s="98"/>
      <c r="LD54" s="98"/>
      <c r="LE54" s="98"/>
      <c r="LF54" s="98"/>
      <c r="LG54" s="98"/>
      <c r="LH54" s="98"/>
      <c r="LI54" s="98"/>
      <c r="LJ54" s="98"/>
      <c r="LK54" s="98"/>
      <c r="LL54" s="98"/>
      <c r="LM54" s="98"/>
      <c r="LN54" s="98"/>
      <c r="LO54" s="98"/>
      <c r="LP54" s="98"/>
      <c r="LQ54" s="98"/>
      <c r="LR54" s="98"/>
      <c r="LS54" s="98"/>
      <c r="LT54" s="98"/>
      <c r="LU54" s="98"/>
      <c r="LV54" s="98"/>
      <c r="LW54" s="98"/>
      <c r="LX54" s="98"/>
      <c r="LY54" s="98"/>
      <c r="LZ54" s="98"/>
      <c r="MA54" s="98"/>
      <c r="MB54" s="98"/>
      <c r="MC54" s="98"/>
      <c r="MD54" s="98"/>
      <c r="ME54" s="98"/>
      <c r="MF54" s="98"/>
      <c r="MG54" s="98"/>
      <c r="MH54" s="98"/>
      <c r="MI54" s="98"/>
      <c r="MJ54" s="98"/>
      <c r="MK54" s="98"/>
      <c r="ML54" s="98"/>
      <c r="MM54" s="98"/>
      <c r="MN54" s="98"/>
      <c r="MO54" s="98"/>
      <c r="MP54" s="98"/>
      <c r="MQ54" s="98"/>
      <c r="MR54" s="98"/>
      <c r="MS54" s="98"/>
      <c r="MT54" s="98"/>
      <c r="MU54" s="98"/>
      <c r="MV54" s="98"/>
      <c r="MW54" s="98"/>
      <c r="MX54" s="98"/>
      <c r="MY54" s="98"/>
      <c r="MZ54" s="98"/>
      <c r="NA54" s="98"/>
      <c r="NB54" s="98"/>
      <c r="NC54" s="98"/>
      <c r="ND54" s="98"/>
      <c r="NE54" s="98"/>
      <c r="NF54" s="98"/>
      <c r="NG54" s="98"/>
      <c r="NH54" s="98"/>
      <c r="NI54" s="98"/>
      <c r="NJ54" s="98"/>
      <c r="NK54" s="98"/>
      <c r="NL54" s="98"/>
      <c r="NM54" s="98"/>
      <c r="NN54" s="98"/>
      <c r="NO54" s="98"/>
      <c r="NP54" s="98"/>
      <c r="NQ54" s="98"/>
      <c r="NR54" s="98"/>
      <c r="NS54" s="98"/>
      <c r="NT54" s="98"/>
      <c r="NU54" s="98"/>
      <c r="NV54" s="98"/>
      <c r="NW54" s="98"/>
      <c r="NX54" s="98"/>
      <c r="NY54" s="98"/>
      <c r="NZ54" s="98"/>
      <c r="OA54" s="98"/>
      <c r="OB54" s="98"/>
      <c r="OC54" s="98"/>
      <c r="OD54" s="98"/>
      <c r="OE54" s="98"/>
      <c r="OF54" s="98"/>
      <c r="OG54" s="98"/>
      <c r="OH54" s="98"/>
      <c r="OI54" s="98"/>
      <c r="OJ54" s="98"/>
      <c r="OK54" s="98"/>
      <c r="OL54" s="98"/>
      <c r="OM54" s="98"/>
      <c r="ON54" s="98"/>
      <c r="OO54" s="98"/>
      <c r="OP54" s="98"/>
      <c r="OQ54" s="98"/>
      <c r="OR54" s="98"/>
      <c r="OS54" s="98"/>
      <c r="OT54" s="98"/>
      <c r="OU54" s="98"/>
      <c r="OV54" s="98"/>
      <c r="OW54" s="98"/>
      <c r="OX54" s="98"/>
      <c r="OY54" s="98"/>
      <c r="OZ54" s="98"/>
      <c r="PA54" s="98"/>
      <c r="PB54" s="98"/>
      <c r="PC54" s="98"/>
      <c r="PD54" s="98"/>
      <c r="PE54" s="98"/>
      <c r="PF54" s="98"/>
      <c r="PG54" s="98"/>
      <c r="PH54" s="98"/>
      <c r="PI54" s="98"/>
      <c r="PJ54" s="98"/>
      <c r="PK54" s="98"/>
      <c r="PL54" s="98"/>
      <c r="PM54" s="98"/>
      <c r="PN54" s="98"/>
      <c r="PO54" s="98"/>
      <c r="PP54" s="98"/>
      <c r="PQ54" s="98"/>
      <c r="PR54" s="98"/>
      <c r="PS54" s="98"/>
      <c r="PT54" s="98"/>
      <c r="PU54" s="98"/>
      <c r="PV54" s="98"/>
      <c r="PW54" s="98"/>
      <c r="PX54" s="98"/>
      <c r="PY54" s="98"/>
      <c r="PZ54" s="98"/>
      <c r="QA54" s="98"/>
      <c r="QB54" s="98"/>
      <c r="QC54" s="98"/>
      <c r="QD54" s="98"/>
      <c r="QE54" s="98"/>
      <c r="QF54" s="98"/>
      <c r="QG54" s="98"/>
      <c r="QH54" s="98"/>
      <c r="QI54" s="98"/>
      <c r="QJ54" s="98"/>
      <c r="QK54" s="98"/>
      <c r="QL54" s="98"/>
      <c r="QM54" s="98"/>
      <c r="QN54" s="98"/>
      <c r="QO54" s="98"/>
      <c r="QP54" s="98"/>
      <c r="QQ54" s="98"/>
      <c r="QR54" s="98"/>
      <c r="QS54" s="98"/>
      <c r="QT54" s="98"/>
      <c r="QU54" s="98"/>
      <c r="QV54" s="98"/>
      <c r="QW54" s="98"/>
      <c r="QX54" s="98"/>
      <c r="QY54" s="98"/>
      <c r="QZ54" s="98"/>
      <c r="RA54" s="98"/>
      <c r="RB54" s="98"/>
      <c r="RC54" s="98"/>
      <c r="RD54" s="98"/>
      <c r="RE54" s="98"/>
      <c r="RF54" s="98"/>
      <c r="RG54" s="98"/>
      <c r="RH54" s="98"/>
      <c r="RI54" s="98"/>
      <c r="RJ54" s="98"/>
      <c r="RK54" s="98"/>
      <c r="RL54" s="98"/>
      <c r="RM54" s="98"/>
      <c r="RN54" s="98"/>
      <c r="RO54" s="98"/>
      <c r="RP54" s="98"/>
      <c r="RQ54" s="98"/>
      <c r="RR54" s="98"/>
      <c r="RS54" s="98"/>
      <c r="RT54" s="98"/>
      <c r="RU54" s="98"/>
      <c r="RV54" s="98"/>
      <c r="RW54" s="98"/>
      <c r="RX54" s="98"/>
      <c r="RY54" s="98"/>
      <c r="RZ54" s="98"/>
      <c r="SA54" s="98"/>
      <c r="SB54" s="98"/>
      <c r="SC54" s="98"/>
      <c r="SD54" s="98"/>
      <c r="SE54" s="98"/>
      <c r="SF54" s="98"/>
      <c r="SG54" s="98"/>
      <c r="SH54" s="98"/>
      <c r="SI54" s="98"/>
      <c r="SJ54" s="98"/>
      <c r="SK54" s="98"/>
      <c r="SL54" s="98"/>
      <c r="SM54" s="98"/>
      <c r="SN54" s="98"/>
      <c r="SO54" s="98"/>
      <c r="SP54" s="98"/>
      <c r="SQ54" s="98"/>
      <c r="SR54" s="98"/>
      <c r="SS54" s="98"/>
      <c r="ST54" s="98"/>
      <c r="SU54" s="98"/>
      <c r="SV54" s="98"/>
      <c r="SW54" s="98"/>
      <c r="SX54" s="98"/>
      <c r="SY54" s="98"/>
      <c r="SZ54" s="98"/>
      <c r="TA54" s="98"/>
      <c r="TB54" s="98"/>
      <c r="TC54" s="98"/>
      <c r="TD54" s="98"/>
      <c r="TE54" s="98"/>
      <c r="TF54" s="98"/>
      <c r="TG54" s="98"/>
      <c r="TH54" s="98"/>
      <c r="TI54" s="98"/>
      <c r="TJ54" s="98"/>
      <c r="TK54" s="98"/>
      <c r="TL54" s="98"/>
      <c r="TM54" s="98"/>
      <c r="TN54" s="98"/>
      <c r="TO54" s="98"/>
      <c r="TP54" s="98"/>
      <c r="TQ54" s="98"/>
      <c r="TR54" s="98"/>
      <c r="TS54" s="98"/>
      <c r="TT54" s="98"/>
      <c r="TU54" s="98"/>
      <c r="TV54" s="98"/>
      <c r="TW54" s="98"/>
      <c r="TX54" s="98"/>
      <c r="TY54" s="98"/>
      <c r="TZ54" s="98"/>
      <c r="UA54" s="98"/>
      <c r="UB54" s="98"/>
      <c r="UC54" s="98"/>
      <c r="UD54" s="98"/>
      <c r="UE54" s="98"/>
      <c r="UF54" s="98"/>
      <c r="UG54" s="98"/>
      <c r="UH54" s="98"/>
      <c r="UI54" s="98"/>
      <c r="UJ54" s="98"/>
      <c r="UK54" s="98"/>
      <c r="UL54" s="98"/>
      <c r="UM54" s="98"/>
      <c r="UN54" s="98"/>
      <c r="UO54" s="98"/>
      <c r="UP54" s="98"/>
      <c r="UQ54" s="98"/>
      <c r="UR54" s="98"/>
      <c r="US54" s="98"/>
      <c r="UT54" s="98"/>
      <c r="UU54" s="98"/>
      <c r="UV54" s="98"/>
      <c r="UW54" s="98"/>
      <c r="UX54" s="98"/>
      <c r="UY54" s="98"/>
      <c r="UZ54" s="98"/>
      <c r="VA54" s="98"/>
      <c r="VB54" s="98"/>
      <c r="VC54" s="98"/>
      <c r="VD54" s="98"/>
      <c r="VE54" s="98"/>
      <c r="VF54" s="98"/>
      <c r="VG54" s="98"/>
      <c r="VH54" s="98"/>
      <c r="VI54" s="98"/>
      <c r="VJ54" s="98"/>
      <c r="VK54" s="98"/>
      <c r="VL54" s="98"/>
      <c r="VM54" s="98"/>
      <c r="VN54" s="98"/>
      <c r="VO54" s="98"/>
      <c r="VP54" s="98"/>
      <c r="VQ54" s="98"/>
      <c r="VR54" s="98"/>
      <c r="VS54" s="98"/>
      <c r="VT54" s="98"/>
      <c r="VU54" s="98"/>
      <c r="VV54" s="98"/>
      <c r="VW54" s="98"/>
      <c r="VX54" s="98"/>
      <c r="VY54" s="98"/>
      <c r="VZ54" s="98"/>
      <c r="WA54" s="98"/>
      <c r="WB54" s="98"/>
      <c r="WC54" s="98"/>
      <c r="WD54" s="98"/>
      <c r="WE54" s="98"/>
      <c r="WF54" s="98"/>
      <c r="WG54" s="98"/>
      <c r="WH54" s="98"/>
      <c r="WI54" s="98"/>
      <c r="WJ54" s="98"/>
      <c r="WK54" s="98"/>
      <c r="WL54" s="98"/>
      <c r="WM54" s="98"/>
      <c r="WN54" s="98"/>
      <c r="WO54" s="98"/>
      <c r="WP54" s="98"/>
      <c r="WQ54" s="98"/>
      <c r="WR54" s="98"/>
      <c r="WS54" s="98"/>
      <c r="WT54" s="98"/>
      <c r="WU54" s="98"/>
      <c r="WV54" s="98"/>
      <c r="WW54" s="98"/>
      <c r="WX54" s="98"/>
      <c r="WY54" s="98"/>
      <c r="WZ54" s="98"/>
      <c r="XA54" s="98"/>
      <c r="XB54" s="98"/>
      <c r="XC54" s="98"/>
      <c r="XD54" s="98"/>
      <c r="XE54" s="98"/>
      <c r="XF54" s="98"/>
      <c r="XG54" s="98"/>
      <c r="XH54" s="98"/>
      <c r="XI54" s="98"/>
      <c r="XJ54" s="98"/>
      <c r="XK54" s="98"/>
      <c r="XL54" s="98"/>
      <c r="XM54" s="98"/>
      <c r="XN54" s="98"/>
      <c r="XO54" s="98"/>
      <c r="XP54" s="98"/>
      <c r="XQ54" s="98"/>
      <c r="XR54" s="98"/>
      <c r="XS54" s="98"/>
      <c r="XT54" s="98"/>
      <c r="XU54" s="98"/>
      <c r="XV54" s="98"/>
      <c r="XW54" s="98"/>
      <c r="XX54" s="98"/>
      <c r="XY54" s="98"/>
      <c r="XZ54" s="98"/>
      <c r="YA54" s="98"/>
      <c r="YB54" s="98"/>
      <c r="YC54" s="98"/>
      <c r="YD54" s="98"/>
      <c r="YE54" s="98"/>
      <c r="YF54" s="98"/>
      <c r="YG54" s="98"/>
      <c r="YH54" s="98"/>
      <c r="YI54" s="98"/>
      <c r="YJ54" s="98"/>
      <c r="YK54" s="98"/>
      <c r="YL54" s="98"/>
      <c r="YM54" s="98"/>
      <c r="YN54" s="98"/>
      <c r="YO54" s="98"/>
      <c r="YP54" s="98"/>
      <c r="YQ54" s="98"/>
      <c r="YR54" s="98"/>
      <c r="YS54" s="98"/>
      <c r="YT54" s="98"/>
      <c r="YU54" s="98"/>
      <c r="YV54" s="98"/>
      <c r="YW54" s="98"/>
      <c r="YX54" s="98"/>
      <c r="YY54" s="98"/>
      <c r="YZ54" s="98"/>
      <c r="ZA54" s="98"/>
      <c r="ZB54" s="98"/>
      <c r="ZC54" s="98"/>
      <c r="ZD54" s="98"/>
      <c r="ZE54" s="98"/>
      <c r="ZF54" s="98"/>
      <c r="ZG54" s="98"/>
      <c r="ZH54" s="98"/>
      <c r="ZI54" s="98"/>
      <c r="ZJ54" s="98"/>
      <c r="ZK54" s="98"/>
      <c r="ZL54" s="98"/>
      <c r="ZM54" s="98"/>
      <c r="ZN54" s="98"/>
      <c r="ZO54" s="98"/>
      <c r="ZP54" s="98"/>
      <c r="ZQ54" s="98"/>
      <c r="ZR54" s="98"/>
      <c r="ZS54" s="98"/>
      <c r="ZT54" s="98"/>
      <c r="ZU54" s="98"/>
      <c r="ZV54" s="98"/>
      <c r="ZW54" s="98"/>
      <c r="ZX54" s="98"/>
      <c r="ZY54" s="98"/>
      <c r="ZZ54" s="98"/>
      <c r="AAA54" s="98"/>
      <c r="AAB54" s="98"/>
      <c r="AAC54" s="98"/>
      <c r="AAD54" s="98"/>
      <c r="AAE54" s="98"/>
      <c r="AAF54" s="98"/>
      <c r="AAG54" s="98"/>
      <c r="AAH54" s="98"/>
      <c r="AAI54" s="98"/>
      <c r="AAJ54" s="98"/>
      <c r="AAK54" s="98"/>
      <c r="AAL54" s="98"/>
      <c r="AAM54" s="98"/>
      <c r="AAN54" s="98"/>
      <c r="AAO54" s="98"/>
      <c r="AAP54" s="98"/>
      <c r="AAQ54" s="98"/>
      <c r="AAR54" s="98"/>
      <c r="AAS54" s="98"/>
      <c r="AAT54" s="98"/>
      <c r="AAU54" s="98"/>
      <c r="AAV54" s="98"/>
      <c r="AAW54" s="98"/>
      <c r="AAX54" s="98"/>
      <c r="AAY54" s="98"/>
      <c r="AAZ54" s="98"/>
      <c r="ABA54" s="98"/>
      <c r="ABB54" s="98"/>
      <c r="ABC54" s="98"/>
      <c r="ABD54" s="98"/>
      <c r="ABE54" s="98"/>
      <c r="ABF54" s="98"/>
      <c r="ABG54" s="98"/>
      <c r="ABH54" s="98"/>
      <c r="ABI54" s="98"/>
      <c r="ABJ54" s="98"/>
      <c r="ABK54" s="98"/>
      <c r="ABL54" s="98"/>
      <c r="ABM54" s="98"/>
      <c r="ABN54" s="98"/>
      <c r="ABO54" s="98"/>
      <c r="ABP54" s="98"/>
      <c r="ABQ54" s="98"/>
      <c r="ABR54" s="98"/>
      <c r="ABS54" s="98"/>
      <c r="ABT54" s="98"/>
      <c r="ABU54" s="98"/>
      <c r="ABV54" s="98"/>
      <c r="ABW54" s="98"/>
      <c r="ABX54" s="98"/>
      <c r="ABY54" s="98"/>
      <c r="ABZ54" s="98"/>
      <c r="ACA54" s="98"/>
      <c r="ACB54" s="98"/>
      <c r="ACC54" s="98"/>
      <c r="ACD54" s="98"/>
      <c r="ACE54" s="98"/>
      <c r="ACF54" s="98"/>
      <c r="ACG54" s="98"/>
      <c r="ACH54" s="98"/>
      <c r="ACI54" s="98"/>
      <c r="ACJ54" s="98"/>
      <c r="ACK54" s="98"/>
      <c r="ACL54" s="98"/>
      <c r="ACM54" s="98"/>
      <c r="ACN54" s="98"/>
      <c r="ACO54" s="98"/>
      <c r="ACP54" s="98"/>
      <c r="ACQ54" s="98"/>
      <c r="ACR54" s="98"/>
      <c r="ACS54" s="98"/>
      <c r="ACT54" s="98"/>
      <c r="ACU54" s="98"/>
      <c r="ACV54" s="98"/>
      <c r="ACW54" s="98"/>
      <c r="ACX54" s="98"/>
      <c r="ACY54" s="98"/>
      <c r="ACZ54" s="98"/>
      <c r="ADA54" s="98"/>
      <c r="ADB54" s="98"/>
      <c r="ADC54" s="98"/>
      <c r="ADD54" s="98"/>
      <c r="ADE54" s="98"/>
      <c r="ADF54" s="98"/>
      <c r="ADG54" s="98"/>
      <c r="ADH54" s="98"/>
      <c r="ADI54" s="98"/>
      <c r="ADJ54" s="98"/>
      <c r="ADK54" s="98"/>
      <c r="ADL54" s="98"/>
      <c r="ADM54" s="98"/>
      <c r="ADN54" s="98"/>
      <c r="ADO54" s="98"/>
      <c r="ADP54" s="98"/>
      <c r="ADQ54" s="98"/>
      <c r="ADR54" s="98"/>
      <c r="ADS54" s="98"/>
      <c r="ADT54" s="98"/>
      <c r="ADU54" s="98"/>
      <c r="ADV54" s="98"/>
      <c r="ADW54" s="98"/>
      <c r="ADX54" s="98"/>
      <c r="ADY54" s="98"/>
      <c r="ADZ54" s="98"/>
      <c r="AEA54" s="98"/>
      <c r="AEB54" s="98"/>
      <c r="AEC54" s="98"/>
      <c r="AED54" s="98"/>
      <c r="AEE54" s="98"/>
      <c r="AEF54" s="98"/>
      <c r="AEG54" s="98"/>
      <c r="AEH54" s="98"/>
      <c r="AEI54" s="98"/>
      <c r="AEJ54" s="98"/>
      <c r="AEK54" s="98"/>
      <c r="AEL54" s="98"/>
      <c r="AEM54" s="98"/>
      <c r="AEN54" s="98"/>
      <c r="AEO54" s="98"/>
      <c r="AEP54" s="98"/>
      <c r="AEQ54" s="98"/>
      <c r="AER54" s="98"/>
      <c r="AES54" s="98"/>
      <c r="AET54" s="98"/>
      <c r="AEU54" s="98"/>
      <c r="AEV54" s="98"/>
      <c r="AEW54" s="98"/>
      <c r="AEX54" s="98"/>
      <c r="AEY54" s="98"/>
      <c r="AEZ54" s="98"/>
      <c r="AFA54" s="98"/>
      <c r="AFB54" s="98"/>
      <c r="AFC54" s="98"/>
      <c r="AFD54" s="98"/>
      <c r="AFE54" s="98"/>
      <c r="AFF54" s="98"/>
      <c r="AFG54" s="98"/>
      <c r="AFH54" s="98"/>
      <c r="AFI54" s="98"/>
      <c r="AFJ54" s="98"/>
      <c r="AFK54" s="98"/>
      <c r="AFL54" s="98"/>
      <c r="AFM54" s="98"/>
      <c r="AFN54" s="98"/>
      <c r="AFO54" s="98"/>
      <c r="AFP54" s="98"/>
      <c r="AFQ54" s="98"/>
      <c r="AFR54" s="98"/>
      <c r="AFS54" s="98"/>
      <c r="AFT54" s="98"/>
      <c r="AFU54" s="98"/>
      <c r="AFV54" s="98"/>
      <c r="AFW54" s="98"/>
      <c r="AFX54" s="98"/>
      <c r="AFY54" s="98"/>
      <c r="AFZ54" s="98"/>
      <c r="AGA54" s="98"/>
      <c r="AGB54" s="98"/>
      <c r="AGC54" s="98"/>
      <c r="AGD54" s="98"/>
      <c r="AGE54" s="98"/>
      <c r="AGF54" s="98"/>
      <c r="AGG54" s="98"/>
      <c r="AGH54" s="98"/>
      <c r="AGI54" s="98"/>
      <c r="AGJ54" s="98"/>
      <c r="AGK54" s="98"/>
      <c r="AGL54" s="98"/>
      <c r="AGM54" s="98"/>
      <c r="AGN54" s="98"/>
      <c r="AGO54" s="98"/>
      <c r="AGP54" s="98"/>
      <c r="AGQ54" s="98"/>
      <c r="AGR54" s="98"/>
      <c r="AGS54" s="98"/>
      <c r="AGT54" s="98"/>
      <c r="AGU54" s="98"/>
      <c r="AGV54" s="98"/>
      <c r="AGW54" s="98"/>
      <c r="AGX54" s="98"/>
      <c r="AGY54" s="98"/>
      <c r="AGZ54" s="98"/>
      <c r="AHA54" s="98"/>
      <c r="AHB54" s="98"/>
      <c r="AHC54" s="98"/>
      <c r="AHD54" s="98"/>
      <c r="AHE54" s="98"/>
      <c r="AHF54" s="98"/>
      <c r="AHG54" s="98"/>
      <c r="AHH54" s="98"/>
      <c r="AHI54" s="98"/>
      <c r="AHJ54" s="98"/>
      <c r="AHK54" s="98"/>
      <c r="AHL54" s="98"/>
      <c r="AHM54" s="98"/>
      <c r="AHN54" s="98"/>
      <c r="AHO54" s="98"/>
      <c r="AHP54" s="98"/>
      <c r="AHQ54" s="98"/>
      <c r="AHR54" s="98"/>
      <c r="AHS54" s="98"/>
      <c r="AHT54" s="98"/>
      <c r="AHU54" s="98"/>
      <c r="AHV54" s="98"/>
      <c r="AHW54" s="98"/>
      <c r="AHX54" s="98"/>
      <c r="AHY54" s="98"/>
      <c r="AHZ54" s="98"/>
      <c r="AIA54" s="98"/>
      <c r="AIB54" s="98"/>
      <c r="AIC54" s="98"/>
      <c r="AID54" s="98"/>
      <c r="AIE54" s="98"/>
      <c r="AIF54" s="98"/>
      <c r="AIG54" s="98"/>
      <c r="AIH54" s="98"/>
      <c r="AII54" s="98"/>
      <c r="AIJ54" s="98"/>
      <c r="AIK54" s="98"/>
      <c r="AIL54" s="98"/>
      <c r="AIM54" s="98"/>
      <c r="AIN54" s="98"/>
      <c r="AIO54" s="98"/>
      <c r="AIP54" s="98"/>
      <c r="AIQ54" s="98"/>
      <c r="AIR54" s="98"/>
      <c r="AIS54" s="98"/>
      <c r="AIT54" s="98"/>
      <c r="AIU54" s="98"/>
      <c r="AIV54" s="98"/>
      <c r="AIW54" s="98"/>
      <c r="AIX54" s="98"/>
      <c r="AIY54" s="98"/>
      <c r="AIZ54" s="98"/>
      <c r="AJA54" s="98"/>
      <c r="AJB54" s="98"/>
      <c r="AJC54" s="98"/>
      <c r="AJD54" s="98"/>
      <c r="AJE54" s="98"/>
      <c r="AJF54" s="98"/>
      <c r="AJG54" s="98"/>
      <c r="AJH54" s="98"/>
      <c r="AJI54" s="98"/>
      <c r="AJJ54" s="98"/>
      <c r="AJK54" s="98"/>
      <c r="AJL54" s="98"/>
      <c r="AJM54" s="98"/>
      <c r="AJN54" s="98"/>
      <c r="AJO54" s="98"/>
      <c r="AJP54" s="98"/>
      <c r="AJQ54" s="98"/>
      <c r="AJR54" s="98"/>
      <c r="AJS54" s="98"/>
      <c r="AJT54" s="98"/>
      <c r="AJU54" s="98"/>
      <c r="AJV54" s="98"/>
      <c r="AJW54" s="98"/>
      <c r="AJX54" s="98"/>
      <c r="AJY54" s="98"/>
      <c r="AJZ54" s="98"/>
      <c r="AKA54" s="98"/>
      <c r="AKB54" s="98"/>
      <c r="AKC54" s="98"/>
      <c r="AKD54" s="98"/>
      <c r="AKE54" s="98"/>
      <c r="AKF54" s="98"/>
      <c r="AKG54" s="98"/>
      <c r="AKH54" s="98"/>
      <c r="AKI54" s="98"/>
      <c r="AKJ54" s="98"/>
      <c r="AKK54" s="98"/>
      <c r="AKL54" s="98"/>
      <c r="AKM54" s="98"/>
      <c r="AKN54" s="98"/>
      <c r="AKO54" s="98"/>
      <c r="AKP54" s="98"/>
      <c r="AKQ54" s="98"/>
      <c r="AKR54" s="98"/>
      <c r="AKS54" s="98"/>
      <c r="AKT54" s="98"/>
      <c r="AKU54" s="98"/>
      <c r="AKV54" s="98"/>
      <c r="AKW54" s="98"/>
      <c r="AKX54" s="98"/>
    </row>
    <row r="55" spans="1:986" s="88" customFormat="1" ht="12" x14ac:dyDescent="0.2">
      <c r="A55" s="249"/>
      <c r="B55" s="241" t="s">
        <v>208</v>
      </c>
      <c r="C55" s="166" t="str">
        <f>_xlfn.CONCAT(Leverancespecifikation[[#This Row],[ID]],Leverancespecifikation[[#This Row],[BYGNINGSDEL]])</f>
        <v>051Generiske facader</v>
      </c>
      <c r="D55" s="167"/>
      <c r="E55" s="167" t="s">
        <v>119</v>
      </c>
      <c r="F55" s="167"/>
      <c r="G55" s="167"/>
      <c r="H55" s="167"/>
      <c r="I55" s="167"/>
      <c r="J55" s="167">
        <v>4</v>
      </c>
      <c r="K55" s="331" t="s">
        <v>218</v>
      </c>
      <c r="L55" s="169" t="s">
        <v>111</v>
      </c>
      <c r="M55" s="314" t="str">
        <f>IFERROR(VLOOKUP(Leverancespecifikation[[#This Row],[ID-Bygningsdel]],'Data ændringslog'!A:G,7,FALSE),"P")</f>
        <v/>
      </c>
      <c r="N55" s="327" t="s">
        <v>99</v>
      </c>
      <c r="O55" s="315" t="str">
        <f>VLOOKUP(Leverancespecifikation[[#This Row],[ID-Bygningsdel]],'Data aktør'!A:H,2,FALSE)</f>
        <v>X</v>
      </c>
      <c r="P55" s="314" t="str">
        <f>VLOOKUP(Leverancespecifikation[[#This Row],[ID-Bygningsdel]],'Data aktør'!A:H,3,FALSE)</f>
        <v/>
      </c>
      <c r="Q55" s="314" t="str">
        <f>VLOOKUP(Leverancespecifikation[[#This Row],[ID-Bygningsdel]],'Data aktør'!A:H,4,FALSE)</f>
        <v/>
      </c>
      <c r="R55" s="314" t="str">
        <f>VLOOKUP(Leverancespecifikation[[#This Row],[ID-Bygningsdel]],'Data aktør'!A:H,5,FALSE)</f>
        <v/>
      </c>
      <c r="S55" s="314" t="str">
        <f>VLOOKUP(Leverancespecifikation[[#This Row],[ID-Bygningsdel]],'Data aktør'!A:H,6,FALSE)</f>
        <v/>
      </c>
      <c r="T55" s="314" t="str">
        <f>VLOOKUP(Leverancespecifikation[[#This Row],[ID-Bygningsdel]],'Data aktør'!A:H,7,FALSE)</f>
        <v/>
      </c>
      <c r="U55" s="316" t="str">
        <f>VLOOKUP(Leverancespecifikation[[#This Row],[ID-Bygningsdel]],'Data aktør'!A:H,8,FALSE)</f>
        <v/>
      </c>
      <c r="V55" s="110"/>
      <c r="W55" s="85"/>
      <c r="X55" s="85"/>
      <c r="Y55" s="85"/>
      <c r="Z55" s="85"/>
      <c r="AA55" s="85"/>
      <c r="AB55" s="167" t="s">
        <v>33</v>
      </c>
      <c r="AC55" s="167">
        <v>200</v>
      </c>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286"/>
      <c r="BM55" s="167"/>
      <c r="BN55" s="167"/>
      <c r="BO55" s="167"/>
      <c r="BP55" s="167"/>
      <c r="BQ55" s="167"/>
      <c r="BR55" s="167"/>
      <c r="BS55" s="167"/>
      <c r="BT55" s="167"/>
      <c r="BU55" s="167"/>
      <c r="BV55" s="167"/>
      <c r="BW55" s="167"/>
      <c r="BX55" s="167"/>
      <c r="BY55" s="167"/>
      <c r="BZ55" s="167"/>
      <c r="CA55" s="207"/>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c r="GS55" s="134"/>
      <c r="GT55" s="134"/>
      <c r="GU55" s="134"/>
      <c r="GV55" s="134"/>
      <c r="GW55" s="134"/>
      <c r="GX55" s="134"/>
      <c r="GY55" s="134"/>
      <c r="GZ55" s="134"/>
      <c r="HA55" s="134"/>
      <c r="HB55" s="134"/>
      <c r="HC55" s="134"/>
      <c r="HD55" s="134"/>
      <c r="HE55" s="134"/>
      <c r="HF55" s="134"/>
      <c r="HG55" s="134"/>
      <c r="HH55" s="134"/>
      <c r="HI55" s="134"/>
      <c r="HJ55" s="134"/>
      <c r="HK55" s="134"/>
      <c r="HL55" s="134"/>
      <c r="HM55" s="134"/>
      <c r="HN55" s="134"/>
      <c r="HO55" s="134"/>
      <c r="HP55" s="134"/>
      <c r="HQ55" s="134"/>
      <c r="HR55" s="134"/>
      <c r="HS55" s="134"/>
      <c r="HT55" s="134"/>
      <c r="HU55" s="134"/>
      <c r="HV55" s="134"/>
      <c r="HW55" s="134"/>
      <c r="HX55" s="134"/>
      <c r="HY55" s="134"/>
      <c r="HZ55" s="134"/>
      <c r="IA55" s="134"/>
      <c r="IB55" s="134"/>
      <c r="IC55" s="134"/>
      <c r="ID55" s="134"/>
      <c r="IE55" s="134"/>
      <c r="IF55" s="134"/>
      <c r="IG55" s="134"/>
      <c r="IH55" s="134"/>
      <c r="II55" s="134"/>
      <c r="IJ55" s="134"/>
      <c r="IK55" s="134"/>
      <c r="IL55" s="134"/>
      <c r="IM55" s="134"/>
      <c r="IN55" s="134"/>
      <c r="IO55" s="134"/>
      <c r="IP55" s="134"/>
      <c r="IQ55" s="134"/>
      <c r="IR55" s="134"/>
      <c r="IS55" s="134"/>
      <c r="IT55" s="134"/>
      <c r="IU55" s="134"/>
      <c r="IV55" s="134"/>
      <c r="IW55" s="134"/>
      <c r="IX55" s="134"/>
      <c r="IY55" s="134"/>
      <c r="IZ55" s="134"/>
      <c r="JA55" s="134"/>
      <c r="JB55" s="134"/>
      <c r="JC55" s="134"/>
      <c r="JD55" s="134"/>
      <c r="JE55" s="134"/>
      <c r="JF55" s="134"/>
      <c r="JG55" s="134"/>
      <c r="JH55" s="134"/>
      <c r="JI55" s="134"/>
      <c r="JJ55" s="134"/>
      <c r="JK55" s="134"/>
      <c r="JL55" s="134"/>
      <c r="JM55" s="134"/>
      <c r="JN55" s="134"/>
      <c r="JO55" s="134"/>
      <c r="JP55" s="134"/>
      <c r="JQ55" s="134"/>
      <c r="JR55" s="134"/>
      <c r="JS55" s="134"/>
      <c r="JT55" s="134"/>
      <c r="JU55" s="134"/>
      <c r="JV55" s="134"/>
      <c r="JW55" s="134"/>
      <c r="JX55" s="134"/>
      <c r="JY55" s="134"/>
      <c r="JZ55" s="134"/>
      <c r="KA55" s="134"/>
      <c r="KB55" s="134"/>
      <c r="KC55" s="134"/>
      <c r="KD55" s="134"/>
      <c r="KE55" s="134"/>
      <c r="KF55" s="134"/>
      <c r="KG55" s="134"/>
      <c r="KH55" s="134"/>
      <c r="KI55" s="134"/>
      <c r="KJ55" s="134"/>
      <c r="KK55" s="134"/>
      <c r="KL55" s="134"/>
      <c r="KM55" s="134"/>
      <c r="KN55" s="134"/>
      <c r="KO55" s="134"/>
      <c r="KP55" s="134"/>
      <c r="KQ55" s="134"/>
      <c r="KR55" s="134"/>
      <c r="KS55" s="134"/>
      <c r="KT55" s="134"/>
      <c r="KU55" s="134"/>
      <c r="KV55" s="134"/>
      <c r="KW55" s="134"/>
      <c r="KX55" s="134"/>
      <c r="KY55" s="134"/>
      <c r="KZ55" s="134"/>
      <c r="LA55" s="134"/>
      <c r="LB55" s="134"/>
      <c r="LC55" s="134"/>
      <c r="LD55" s="134"/>
      <c r="LE55" s="134"/>
      <c r="LF55" s="134"/>
      <c r="LG55" s="134"/>
      <c r="LH55" s="134"/>
      <c r="LI55" s="134"/>
      <c r="LJ55" s="134"/>
      <c r="LK55" s="134"/>
      <c r="LL55" s="134"/>
      <c r="LM55" s="134"/>
      <c r="LN55" s="134"/>
      <c r="LO55" s="134"/>
      <c r="LP55" s="134"/>
      <c r="LQ55" s="134"/>
      <c r="LR55" s="134"/>
      <c r="LS55" s="134"/>
      <c r="LT55" s="134"/>
      <c r="LU55" s="134"/>
      <c r="LV55" s="134"/>
      <c r="LW55" s="134"/>
      <c r="LX55" s="134"/>
      <c r="LY55" s="134"/>
      <c r="LZ55" s="134"/>
      <c r="MA55" s="134"/>
      <c r="MB55" s="134"/>
      <c r="MC55" s="134"/>
      <c r="MD55" s="134"/>
      <c r="ME55" s="134"/>
      <c r="MF55" s="134"/>
      <c r="MG55" s="134"/>
      <c r="MH55" s="134"/>
      <c r="MI55" s="134"/>
      <c r="MJ55" s="134"/>
      <c r="MK55" s="134"/>
      <c r="ML55" s="134"/>
      <c r="MM55" s="134"/>
      <c r="MN55" s="134"/>
      <c r="MO55" s="134"/>
      <c r="MP55" s="134"/>
      <c r="MQ55" s="134"/>
      <c r="MR55" s="134"/>
      <c r="MS55" s="134"/>
      <c r="MT55" s="134"/>
      <c r="MU55" s="134"/>
      <c r="MV55" s="134"/>
      <c r="MW55" s="134"/>
      <c r="MX55" s="134"/>
      <c r="MY55" s="134"/>
      <c r="MZ55" s="134"/>
      <c r="NA55" s="134"/>
      <c r="NB55" s="134"/>
      <c r="NC55" s="134"/>
      <c r="ND55" s="134"/>
      <c r="NE55" s="134"/>
      <c r="NF55" s="134"/>
      <c r="NG55" s="134"/>
      <c r="NH55" s="134"/>
      <c r="NI55" s="134"/>
      <c r="NJ55" s="134"/>
      <c r="NK55" s="134"/>
      <c r="NL55" s="134"/>
      <c r="NM55" s="134"/>
      <c r="NN55" s="134"/>
      <c r="NO55" s="134"/>
      <c r="NP55" s="134"/>
      <c r="NQ55" s="134"/>
      <c r="NR55" s="134"/>
      <c r="NS55" s="134"/>
      <c r="NT55" s="134"/>
      <c r="NU55" s="134"/>
      <c r="NV55" s="134"/>
      <c r="NW55" s="134"/>
      <c r="NX55" s="134"/>
      <c r="NY55" s="134"/>
      <c r="NZ55" s="134"/>
      <c r="OA55" s="134"/>
      <c r="OB55" s="134"/>
      <c r="OC55" s="134"/>
      <c r="OD55" s="134"/>
      <c r="OE55" s="134"/>
      <c r="OF55" s="134"/>
      <c r="OG55" s="134"/>
      <c r="OH55" s="134"/>
      <c r="OI55" s="134"/>
      <c r="OJ55" s="134"/>
      <c r="OK55" s="134"/>
      <c r="OL55" s="134"/>
      <c r="OM55" s="134"/>
      <c r="ON55" s="134"/>
      <c r="OO55" s="134"/>
      <c r="OP55" s="134"/>
      <c r="OQ55" s="134"/>
      <c r="OR55" s="134"/>
      <c r="OS55" s="134"/>
      <c r="OT55" s="134"/>
      <c r="OU55" s="134"/>
      <c r="OV55" s="134"/>
      <c r="OW55" s="134"/>
      <c r="OX55" s="134"/>
      <c r="OY55" s="134"/>
      <c r="OZ55" s="134"/>
      <c r="PA55" s="134"/>
      <c r="PB55" s="134"/>
      <c r="PC55" s="134"/>
      <c r="PD55" s="134"/>
      <c r="PE55" s="134"/>
      <c r="PF55" s="134"/>
      <c r="PG55" s="134"/>
      <c r="PH55" s="134"/>
      <c r="PI55" s="134"/>
      <c r="PJ55" s="134"/>
      <c r="PK55" s="134"/>
      <c r="PL55" s="134"/>
      <c r="PM55" s="134"/>
      <c r="PN55" s="134"/>
      <c r="PO55" s="134"/>
      <c r="PP55" s="134"/>
      <c r="PQ55" s="134"/>
      <c r="PR55" s="134"/>
      <c r="PS55" s="134"/>
      <c r="PT55" s="134"/>
      <c r="PU55" s="134"/>
      <c r="PV55" s="134"/>
      <c r="PW55" s="134"/>
      <c r="PX55" s="134"/>
      <c r="PY55" s="134"/>
      <c r="PZ55" s="134"/>
      <c r="QA55" s="134"/>
      <c r="QB55" s="134"/>
      <c r="QC55" s="134"/>
      <c r="QD55" s="134"/>
      <c r="QE55" s="134"/>
      <c r="QF55" s="134"/>
      <c r="QG55" s="134"/>
      <c r="QH55" s="134"/>
      <c r="QI55" s="134"/>
      <c r="QJ55" s="134"/>
      <c r="QK55" s="134"/>
      <c r="QL55" s="134"/>
      <c r="QM55" s="134"/>
      <c r="QN55" s="134"/>
      <c r="QO55" s="134"/>
      <c r="QP55" s="134"/>
      <c r="QQ55" s="134"/>
      <c r="QR55" s="134"/>
      <c r="QS55" s="134"/>
      <c r="QT55" s="134"/>
      <c r="QU55" s="134"/>
      <c r="QV55" s="134"/>
      <c r="QW55" s="134"/>
      <c r="QX55" s="134"/>
      <c r="QY55" s="134"/>
      <c r="QZ55" s="134"/>
      <c r="RA55" s="134"/>
      <c r="RB55" s="134"/>
      <c r="RC55" s="134"/>
      <c r="RD55" s="134"/>
      <c r="RE55" s="134"/>
      <c r="RF55" s="134"/>
      <c r="RG55" s="134"/>
      <c r="RH55" s="134"/>
      <c r="RI55" s="134"/>
      <c r="RJ55" s="134"/>
      <c r="RK55" s="134"/>
      <c r="RL55" s="134"/>
      <c r="RM55" s="134"/>
      <c r="RN55" s="134"/>
      <c r="RO55" s="134"/>
      <c r="RP55" s="134"/>
      <c r="RQ55" s="134"/>
      <c r="RR55" s="134"/>
      <c r="RS55" s="134"/>
      <c r="RT55" s="134"/>
      <c r="RU55" s="134"/>
      <c r="RV55" s="134"/>
      <c r="RW55" s="134"/>
      <c r="RX55" s="134"/>
      <c r="RY55" s="134"/>
      <c r="RZ55" s="134"/>
      <c r="SA55" s="134"/>
      <c r="SB55" s="134"/>
      <c r="SC55" s="134"/>
      <c r="SD55" s="134"/>
      <c r="SE55" s="134"/>
      <c r="SF55" s="134"/>
      <c r="SG55" s="134"/>
      <c r="SH55" s="134"/>
      <c r="SI55" s="134"/>
      <c r="SJ55" s="134"/>
      <c r="SK55" s="134"/>
      <c r="SL55" s="134"/>
      <c r="SM55" s="134"/>
      <c r="SN55" s="134"/>
      <c r="SO55" s="134"/>
      <c r="SP55" s="134"/>
      <c r="SQ55" s="134"/>
      <c r="SR55" s="134"/>
      <c r="SS55" s="134"/>
      <c r="ST55" s="134"/>
      <c r="SU55" s="134"/>
      <c r="SV55" s="134"/>
      <c r="SW55" s="134"/>
      <c r="SX55" s="134"/>
      <c r="SY55" s="134"/>
      <c r="SZ55" s="134"/>
      <c r="TA55" s="134"/>
      <c r="TB55" s="134"/>
      <c r="TC55" s="134"/>
      <c r="TD55" s="134"/>
      <c r="TE55" s="134"/>
      <c r="TF55" s="134"/>
      <c r="TG55" s="134"/>
      <c r="TH55" s="134"/>
      <c r="TI55" s="134"/>
      <c r="TJ55" s="134"/>
      <c r="TK55" s="134"/>
      <c r="TL55" s="134"/>
      <c r="TM55" s="134"/>
      <c r="TN55" s="134"/>
      <c r="TO55" s="134"/>
      <c r="TP55" s="134"/>
      <c r="TQ55" s="134"/>
      <c r="TR55" s="134"/>
      <c r="TS55" s="134"/>
      <c r="TT55" s="134"/>
      <c r="TU55" s="134"/>
      <c r="TV55" s="134"/>
      <c r="TW55" s="134"/>
      <c r="TX55" s="134"/>
      <c r="TY55" s="134"/>
      <c r="TZ55" s="134"/>
      <c r="UA55" s="134"/>
      <c r="UB55" s="134"/>
      <c r="UC55" s="134"/>
      <c r="UD55" s="134"/>
      <c r="UE55" s="134"/>
      <c r="UF55" s="134"/>
      <c r="UG55" s="134"/>
      <c r="UH55" s="134"/>
      <c r="UI55" s="134"/>
      <c r="UJ55" s="134"/>
      <c r="UK55" s="134"/>
      <c r="UL55" s="134"/>
      <c r="UM55" s="134"/>
      <c r="UN55" s="134"/>
      <c r="UO55" s="134"/>
      <c r="UP55" s="134"/>
      <c r="UQ55" s="134"/>
      <c r="UR55" s="134"/>
      <c r="US55" s="134"/>
      <c r="UT55" s="134"/>
      <c r="UU55" s="134"/>
      <c r="UV55" s="134"/>
      <c r="UW55" s="134"/>
      <c r="UX55" s="134"/>
      <c r="UY55" s="134"/>
      <c r="UZ55" s="134"/>
      <c r="VA55" s="134"/>
      <c r="VB55" s="134"/>
      <c r="VC55" s="134"/>
      <c r="VD55" s="134"/>
      <c r="VE55" s="134"/>
      <c r="VF55" s="134"/>
      <c r="VG55" s="134"/>
      <c r="VH55" s="134"/>
      <c r="VI55" s="134"/>
      <c r="VJ55" s="134"/>
      <c r="VK55" s="134"/>
      <c r="VL55" s="134"/>
      <c r="VM55" s="134"/>
      <c r="VN55" s="134"/>
      <c r="VO55" s="134"/>
      <c r="VP55" s="134"/>
      <c r="VQ55" s="134"/>
      <c r="VR55" s="134"/>
      <c r="VS55" s="134"/>
      <c r="VT55" s="134"/>
      <c r="VU55" s="134"/>
      <c r="VV55" s="134"/>
      <c r="VW55" s="134"/>
      <c r="VX55" s="134"/>
      <c r="VY55" s="134"/>
      <c r="VZ55" s="134"/>
      <c r="WA55" s="134"/>
      <c r="WB55" s="134"/>
      <c r="WC55" s="134"/>
      <c r="WD55" s="134"/>
      <c r="WE55" s="134"/>
      <c r="WF55" s="134"/>
      <c r="WG55" s="134"/>
      <c r="WH55" s="134"/>
      <c r="WI55" s="134"/>
      <c r="WJ55" s="134"/>
      <c r="WK55" s="134"/>
      <c r="WL55" s="134"/>
      <c r="WM55" s="134"/>
      <c r="WN55" s="134"/>
      <c r="WO55" s="134"/>
      <c r="WP55" s="134"/>
      <c r="WQ55" s="134"/>
      <c r="WR55" s="134"/>
      <c r="WS55" s="134"/>
      <c r="WT55" s="134"/>
      <c r="WU55" s="134"/>
      <c r="WV55" s="134"/>
      <c r="WW55" s="134"/>
      <c r="WX55" s="134"/>
      <c r="WY55" s="134"/>
      <c r="WZ55" s="134"/>
      <c r="XA55" s="134"/>
      <c r="XB55" s="134"/>
      <c r="XC55" s="134"/>
      <c r="XD55" s="134"/>
      <c r="XE55" s="134"/>
      <c r="XF55" s="134"/>
      <c r="XG55" s="134"/>
      <c r="XH55" s="134"/>
      <c r="XI55" s="134"/>
      <c r="XJ55" s="134"/>
      <c r="XK55" s="134"/>
      <c r="XL55" s="134"/>
      <c r="XM55" s="134"/>
      <c r="XN55" s="134"/>
      <c r="XO55" s="134"/>
      <c r="XP55" s="134"/>
      <c r="XQ55" s="134"/>
      <c r="XR55" s="134"/>
      <c r="XS55" s="134"/>
      <c r="XT55" s="134"/>
      <c r="XU55" s="134"/>
      <c r="XV55" s="134"/>
      <c r="XW55" s="134"/>
      <c r="XX55" s="134"/>
      <c r="XY55" s="134"/>
      <c r="XZ55" s="134"/>
      <c r="YA55" s="134"/>
      <c r="YB55" s="134"/>
      <c r="YC55" s="134"/>
      <c r="YD55" s="134"/>
      <c r="YE55" s="134"/>
      <c r="YF55" s="134"/>
      <c r="YG55" s="134"/>
      <c r="YH55" s="134"/>
      <c r="YI55" s="134"/>
      <c r="YJ55" s="134"/>
      <c r="YK55" s="134"/>
      <c r="YL55" s="134"/>
      <c r="YM55" s="134"/>
      <c r="YN55" s="134"/>
      <c r="YO55" s="134"/>
      <c r="YP55" s="134"/>
      <c r="YQ55" s="134"/>
      <c r="YR55" s="134"/>
      <c r="YS55" s="134"/>
      <c r="YT55" s="134"/>
      <c r="YU55" s="134"/>
      <c r="YV55" s="134"/>
      <c r="YW55" s="134"/>
      <c r="YX55" s="134"/>
      <c r="YY55" s="134"/>
      <c r="YZ55" s="134"/>
      <c r="ZA55" s="134"/>
      <c r="ZB55" s="134"/>
      <c r="ZC55" s="134"/>
      <c r="ZD55" s="134"/>
      <c r="ZE55" s="134"/>
      <c r="ZF55" s="134"/>
      <c r="ZG55" s="134"/>
      <c r="ZH55" s="134"/>
      <c r="ZI55" s="134"/>
      <c r="ZJ55" s="134"/>
      <c r="ZK55" s="134"/>
      <c r="ZL55" s="134"/>
      <c r="ZM55" s="134"/>
      <c r="ZN55" s="134"/>
      <c r="ZO55" s="134"/>
      <c r="ZP55" s="134"/>
      <c r="ZQ55" s="134"/>
      <c r="ZR55" s="134"/>
      <c r="ZS55" s="134"/>
      <c r="ZT55" s="134"/>
      <c r="ZU55" s="134"/>
      <c r="ZV55" s="134"/>
      <c r="ZW55" s="134"/>
      <c r="ZX55" s="134"/>
      <c r="ZY55" s="134"/>
      <c r="ZZ55" s="134"/>
      <c r="AAA55" s="134"/>
      <c r="AAB55" s="134"/>
      <c r="AAC55" s="134"/>
      <c r="AAD55" s="134"/>
      <c r="AAE55" s="134"/>
      <c r="AAF55" s="134"/>
      <c r="AAG55" s="134"/>
      <c r="AAH55" s="134"/>
      <c r="AAI55" s="134"/>
      <c r="AAJ55" s="134"/>
      <c r="AAK55" s="134"/>
      <c r="AAL55" s="134"/>
      <c r="AAM55" s="134"/>
      <c r="AAN55" s="134"/>
      <c r="AAO55" s="134"/>
      <c r="AAP55" s="134"/>
      <c r="AAQ55" s="134"/>
      <c r="AAR55" s="134"/>
      <c r="AAS55" s="134"/>
      <c r="AAT55" s="134"/>
      <c r="AAU55" s="134"/>
      <c r="AAV55" s="134"/>
      <c r="AAW55" s="134"/>
      <c r="AAX55" s="134"/>
      <c r="AAY55" s="134"/>
      <c r="AAZ55" s="134"/>
      <c r="ABA55" s="134"/>
      <c r="ABB55" s="134"/>
      <c r="ABC55" s="134"/>
      <c r="ABD55" s="134"/>
      <c r="ABE55" s="134"/>
      <c r="ABF55" s="134"/>
      <c r="ABG55" s="134"/>
      <c r="ABH55" s="134"/>
      <c r="ABI55" s="134"/>
      <c r="ABJ55" s="134"/>
      <c r="ABK55" s="134"/>
      <c r="ABL55" s="134"/>
      <c r="ABM55" s="134"/>
      <c r="ABN55" s="134"/>
      <c r="ABO55" s="134"/>
      <c r="ABP55" s="134"/>
      <c r="ABQ55" s="134"/>
      <c r="ABR55" s="134"/>
      <c r="ABS55" s="134"/>
      <c r="ABT55" s="134"/>
      <c r="ABU55" s="134"/>
      <c r="ABV55" s="134"/>
      <c r="ABW55" s="134"/>
      <c r="ABX55" s="134"/>
      <c r="ABY55" s="134"/>
      <c r="ABZ55" s="134"/>
      <c r="ACA55" s="134"/>
      <c r="ACB55" s="134"/>
      <c r="ACC55" s="134"/>
      <c r="ACD55" s="134"/>
      <c r="ACE55" s="134"/>
      <c r="ACF55" s="134"/>
      <c r="ACG55" s="134"/>
      <c r="ACH55" s="134"/>
      <c r="ACI55" s="134"/>
      <c r="ACJ55" s="134"/>
      <c r="ACK55" s="134"/>
      <c r="ACL55" s="134"/>
      <c r="ACM55" s="134"/>
      <c r="ACN55" s="134"/>
      <c r="ACO55" s="134"/>
      <c r="ACP55" s="134"/>
      <c r="ACQ55" s="134"/>
      <c r="ACR55" s="134"/>
      <c r="ACS55" s="134"/>
      <c r="ACT55" s="134"/>
      <c r="ACU55" s="134"/>
      <c r="ACV55" s="134"/>
      <c r="ACW55" s="134"/>
      <c r="ACX55" s="134"/>
      <c r="ACY55" s="134"/>
      <c r="ACZ55" s="134"/>
      <c r="ADA55" s="134"/>
      <c r="ADB55" s="134"/>
      <c r="ADC55" s="134"/>
      <c r="ADD55" s="134"/>
      <c r="ADE55" s="134"/>
      <c r="ADF55" s="134"/>
      <c r="ADG55" s="134"/>
      <c r="ADH55" s="134"/>
      <c r="ADI55" s="134"/>
      <c r="ADJ55" s="134"/>
      <c r="ADK55" s="134"/>
      <c r="ADL55" s="134"/>
      <c r="ADM55" s="134"/>
      <c r="ADN55" s="134"/>
      <c r="ADO55" s="134"/>
      <c r="ADP55" s="134"/>
      <c r="ADQ55" s="134"/>
      <c r="ADR55" s="134"/>
      <c r="ADS55" s="134"/>
      <c r="ADT55" s="134"/>
      <c r="ADU55" s="134"/>
      <c r="ADV55" s="134"/>
      <c r="ADW55" s="134"/>
      <c r="ADX55" s="134"/>
      <c r="ADY55" s="134"/>
      <c r="ADZ55" s="134"/>
      <c r="AEA55" s="134"/>
      <c r="AEB55" s="134"/>
      <c r="AEC55" s="134"/>
      <c r="AED55" s="134"/>
      <c r="AEE55" s="134"/>
      <c r="AEF55" s="134"/>
      <c r="AEG55" s="134"/>
      <c r="AEH55" s="134"/>
      <c r="AEI55" s="134"/>
      <c r="AEJ55" s="134"/>
      <c r="AEK55" s="134"/>
      <c r="AEL55" s="134"/>
      <c r="AEM55" s="134"/>
      <c r="AEN55" s="134"/>
      <c r="AEO55" s="134"/>
      <c r="AEP55" s="134"/>
      <c r="AEQ55" s="134"/>
      <c r="AER55" s="134"/>
      <c r="AES55" s="134"/>
      <c r="AET55" s="134"/>
      <c r="AEU55" s="134"/>
      <c r="AEV55" s="134"/>
      <c r="AEW55" s="134"/>
      <c r="AEX55" s="134"/>
      <c r="AEY55" s="134"/>
      <c r="AEZ55" s="134"/>
      <c r="AFA55" s="134"/>
      <c r="AFB55" s="134"/>
      <c r="AFC55" s="134"/>
      <c r="AFD55" s="134"/>
      <c r="AFE55" s="134"/>
      <c r="AFF55" s="134"/>
      <c r="AFG55" s="134"/>
      <c r="AFH55" s="134"/>
      <c r="AFI55" s="134"/>
      <c r="AFJ55" s="134"/>
      <c r="AFK55" s="134"/>
      <c r="AFL55" s="134"/>
      <c r="AFM55" s="134"/>
      <c r="AFN55" s="134"/>
      <c r="AFO55" s="134"/>
      <c r="AFP55" s="134"/>
      <c r="AFQ55" s="134"/>
      <c r="AFR55" s="134"/>
      <c r="AFS55" s="134"/>
      <c r="AFT55" s="134"/>
      <c r="AFU55" s="134"/>
      <c r="AFV55" s="134"/>
      <c r="AFW55" s="134"/>
      <c r="AFX55" s="134"/>
      <c r="AFY55" s="134"/>
      <c r="AFZ55" s="134"/>
      <c r="AGA55" s="134"/>
      <c r="AGB55" s="134"/>
      <c r="AGC55" s="134"/>
      <c r="AGD55" s="134"/>
      <c r="AGE55" s="134"/>
      <c r="AGF55" s="134"/>
      <c r="AGG55" s="134"/>
      <c r="AGH55" s="134"/>
      <c r="AGI55" s="134"/>
      <c r="AGJ55" s="134"/>
      <c r="AGK55" s="134"/>
      <c r="AGL55" s="134"/>
      <c r="AGM55" s="134"/>
      <c r="AGN55" s="134"/>
      <c r="AGO55" s="134"/>
      <c r="AGP55" s="134"/>
      <c r="AGQ55" s="134"/>
      <c r="AGR55" s="134"/>
      <c r="AGS55" s="134"/>
      <c r="AGT55" s="134"/>
      <c r="AGU55" s="134"/>
      <c r="AGV55" s="134"/>
      <c r="AGW55" s="134"/>
      <c r="AGX55" s="134"/>
      <c r="AGY55" s="134"/>
      <c r="AGZ55" s="134"/>
      <c r="AHA55" s="134"/>
      <c r="AHB55" s="134"/>
      <c r="AHC55" s="134"/>
      <c r="AHD55" s="134"/>
      <c r="AHE55" s="134"/>
      <c r="AHF55" s="134"/>
      <c r="AHG55" s="134"/>
      <c r="AHH55" s="134"/>
      <c r="AHI55" s="134"/>
      <c r="AHJ55" s="134"/>
      <c r="AHK55" s="134"/>
      <c r="AHL55" s="134"/>
      <c r="AHM55" s="134"/>
      <c r="AHN55" s="134"/>
      <c r="AHO55" s="134"/>
      <c r="AHP55" s="134"/>
      <c r="AHQ55" s="134"/>
      <c r="AHR55" s="134"/>
      <c r="AHS55" s="134"/>
      <c r="AHT55" s="134"/>
      <c r="AHU55" s="134"/>
      <c r="AHV55" s="134"/>
      <c r="AHW55" s="134"/>
      <c r="AHX55" s="134"/>
      <c r="AHY55" s="134"/>
      <c r="AHZ55" s="134"/>
      <c r="AIA55" s="134"/>
      <c r="AIB55" s="134"/>
      <c r="AIC55" s="134"/>
      <c r="AID55" s="134"/>
      <c r="AIE55" s="134"/>
      <c r="AIF55" s="134"/>
      <c r="AIG55" s="134"/>
      <c r="AIH55" s="134"/>
      <c r="AII55" s="134"/>
      <c r="AIJ55" s="134"/>
      <c r="AIK55" s="134"/>
      <c r="AIL55" s="134"/>
      <c r="AIM55" s="134"/>
      <c r="AIN55" s="134"/>
      <c r="AIO55" s="134"/>
      <c r="AIP55" s="134"/>
      <c r="AIQ55" s="134"/>
      <c r="AIR55" s="134"/>
      <c r="AIS55" s="134"/>
      <c r="AIT55" s="134"/>
      <c r="AIU55" s="134"/>
      <c r="AIV55" s="134"/>
      <c r="AIW55" s="134"/>
      <c r="AIX55" s="134"/>
      <c r="AIY55" s="134"/>
      <c r="AIZ55" s="134"/>
      <c r="AJA55" s="134"/>
      <c r="AJB55" s="134"/>
      <c r="AJC55" s="134"/>
      <c r="AJD55" s="134"/>
      <c r="AJE55" s="134"/>
      <c r="AJF55" s="134"/>
      <c r="AJG55" s="134"/>
      <c r="AJH55" s="134"/>
      <c r="AJI55" s="134"/>
      <c r="AJJ55" s="134"/>
      <c r="AJK55" s="134"/>
      <c r="AJL55" s="134"/>
      <c r="AJM55" s="134"/>
      <c r="AJN55" s="134"/>
      <c r="AJO55" s="134"/>
      <c r="AJP55" s="134"/>
      <c r="AJQ55" s="134"/>
      <c r="AJR55" s="134"/>
      <c r="AJS55" s="134"/>
      <c r="AJT55" s="134"/>
      <c r="AJU55" s="134"/>
      <c r="AJV55" s="134"/>
      <c r="AJW55" s="134"/>
      <c r="AJX55" s="134"/>
      <c r="AJY55" s="134"/>
      <c r="AJZ55" s="134"/>
      <c r="AKA55" s="134"/>
      <c r="AKB55" s="134"/>
      <c r="AKC55" s="134"/>
      <c r="AKD55" s="134"/>
      <c r="AKE55" s="134"/>
      <c r="AKF55" s="134"/>
      <c r="AKG55" s="134"/>
      <c r="AKH55" s="134"/>
      <c r="AKI55" s="134"/>
      <c r="AKJ55" s="134"/>
      <c r="AKK55" s="134"/>
      <c r="AKL55" s="134"/>
      <c r="AKM55" s="134"/>
      <c r="AKN55" s="134"/>
      <c r="AKO55" s="134"/>
      <c r="AKP55" s="134"/>
      <c r="AKQ55" s="134"/>
      <c r="AKR55" s="134"/>
      <c r="AKS55" s="134"/>
      <c r="AKT55" s="134"/>
      <c r="AKU55" s="134"/>
      <c r="AKV55" s="134"/>
      <c r="AKW55" s="134"/>
      <c r="AKX55" s="134"/>
    </row>
    <row r="56" spans="1:986" ht="24" x14ac:dyDescent="0.2">
      <c r="A56" s="249"/>
      <c r="B56" s="242" t="s">
        <v>209</v>
      </c>
      <c r="C56" s="170" t="str">
        <f>_xlfn.CONCAT(Leverancespecifikation[[#This Row],[ID]],Leverancespecifikation[[#This Row],[BYGNINGSDEL]])</f>
        <v>052Sandwichelementer, beton, 
Bagvægge A113, 3R</v>
      </c>
      <c r="E56" s="171">
        <v>211</v>
      </c>
      <c r="I56" s="171"/>
      <c r="J56" s="171">
        <v>4</v>
      </c>
      <c r="K56" s="175" t="s">
        <v>221</v>
      </c>
      <c r="L56" s="172" t="s">
        <v>174</v>
      </c>
      <c r="M56" s="317" t="str">
        <f>IFERROR(VLOOKUP(Leverancespecifikation[[#This Row],[ID-Bygningsdel]],'Data ændringslog'!A:G,7,FALSE),"P")</f>
        <v/>
      </c>
      <c r="N56" s="328" t="s">
        <v>177</v>
      </c>
      <c r="O56" s="318" t="str">
        <f>VLOOKUP(Leverancespecifikation[[#This Row],[ID-Bygningsdel]],'Data aktør'!A:H,2,FALSE)</f>
        <v/>
      </c>
      <c r="P56" s="317" t="str">
        <f>VLOOKUP(Leverancespecifikation[[#This Row],[ID-Bygningsdel]],'Data aktør'!A:H,3,FALSE)</f>
        <v>X</v>
      </c>
      <c r="Q56" s="317" t="str">
        <f>VLOOKUP(Leverancespecifikation[[#This Row],[ID-Bygningsdel]],'Data aktør'!A:H,4,FALSE)</f>
        <v/>
      </c>
      <c r="R56" s="317" t="str">
        <f>VLOOKUP(Leverancespecifikation[[#This Row],[ID-Bygningsdel]],'Data aktør'!A:H,5,FALSE)</f>
        <v/>
      </c>
      <c r="S56" s="317" t="str">
        <f>VLOOKUP(Leverancespecifikation[[#This Row],[ID-Bygningsdel]],'Data aktør'!A:H,6,FALSE)</f>
        <v/>
      </c>
      <c r="T56" s="317" t="str">
        <f>VLOOKUP(Leverancespecifikation[[#This Row],[ID-Bygningsdel]],'Data aktør'!A:H,7,FALSE)</f>
        <v/>
      </c>
      <c r="U56" s="319" t="str">
        <f>VLOOKUP(Leverancespecifikation[[#This Row],[ID-Bygningsdel]],'Data aktør'!A:H,8,FALSE)</f>
        <v/>
      </c>
      <c r="V56" s="112"/>
      <c r="W56" s="79"/>
      <c r="X56" s="79"/>
      <c r="Y56" s="79"/>
      <c r="Z56" s="79"/>
      <c r="AA56" s="79"/>
      <c r="AB56" s="171"/>
      <c r="AD56" s="171"/>
      <c r="AE56" s="171"/>
      <c r="AF56" s="171"/>
      <c r="AG56" s="171"/>
      <c r="AH56" s="171"/>
      <c r="AI56" s="171"/>
      <c r="AJ56" s="171" t="s">
        <v>34</v>
      </c>
      <c r="AK56" s="171">
        <v>300</v>
      </c>
      <c r="AT56" s="171" t="s">
        <v>34</v>
      </c>
      <c r="AU56" s="171">
        <v>325</v>
      </c>
      <c r="BB56" s="171" t="s">
        <v>34</v>
      </c>
      <c r="BC56" s="171">
        <v>325</v>
      </c>
      <c r="BV56" s="171"/>
      <c r="BW56" s="171"/>
      <c r="CB56" s="134"/>
      <c r="CC56" s="1"/>
    </row>
    <row r="57" spans="1:986" ht="60" x14ac:dyDescent="0.2">
      <c r="A57" s="249"/>
      <c r="B57" s="242" t="s">
        <v>212</v>
      </c>
      <c r="C57" s="170" t="str">
        <f>_xlfn.CONCAT(Leverancespecifikation[[#This Row],[ID]],Leverancespecifikation[[#This Row],[BYGNINGSDEL]])</f>
        <v>053Sandwichelementer, beton, 
Bagvægge A113, 4LK (DP=Ent.)</v>
      </c>
      <c r="E57" s="171">
        <v>211</v>
      </c>
      <c r="I57" s="171"/>
      <c r="J57" s="171">
        <v>4</v>
      </c>
      <c r="K57" s="175" t="s">
        <v>223</v>
      </c>
      <c r="L57" s="172" t="s">
        <v>174</v>
      </c>
      <c r="M57" s="317" t="str">
        <f>IFERROR(VLOOKUP(Leverancespecifikation[[#This Row],[ID-Bygningsdel]],'Data ændringslog'!A:G,7,FALSE),"P")</f>
        <v/>
      </c>
      <c r="N57" s="328" t="s">
        <v>177</v>
      </c>
      <c r="O57" s="318" t="str">
        <f>VLOOKUP(Leverancespecifikation[[#This Row],[ID-Bygningsdel]],'Data aktør'!A:H,2,FALSE)</f>
        <v/>
      </c>
      <c r="P57" s="317" t="str">
        <f>VLOOKUP(Leverancespecifikation[[#This Row],[ID-Bygningsdel]],'Data aktør'!A:H,3,FALSE)</f>
        <v>X</v>
      </c>
      <c r="Q57" s="317" t="str">
        <f>VLOOKUP(Leverancespecifikation[[#This Row],[ID-Bygningsdel]],'Data aktør'!A:H,4,FALSE)</f>
        <v/>
      </c>
      <c r="R57" s="317" t="str">
        <f>VLOOKUP(Leverancespecifikation[[#This Row],[ID-Bygningsdel]],'Data aktør'!A:H,5,FALSE)</f>
        <v/>
      </c>
      <c r="S57" s="317" t="str">
        <f>VLOOKUP(Leverancespecifikation[[#This Row],[ID-Bygningsdel]],'Data aktør'!A:H,6,FALSE)</f>
        <v/>
      </c>
      <c r="T57" s="317" t="str">
        <f>VLOOKUP(Leverancespecifikation[[#This Row],[ID-Bygningsdel]],'Data aktør'!A:H,7,FALSE)</f>
        <v>X</v>
      </c>
      <c r="U57" s="319" t="str">
        <f>VLOOKUP(Leverancespecifikation[[#This Row],[ID-Bygningsdel]],'Data aktør'!A:H,8,FALSE)</f>
        <v/>
      </c>
      <c r="V57" s="112"/>
      <c r="W57" s="79"/>
      <c r="X57" s="79"/>
      <c r="Y57" s="79"/>
      <c r="Z57" s="79"/>
      <c r="AA57" s="79"/>
      <c r="AB57" s="171"/>
      <c r="AD57" s="171"/>
      <c r="AE57" s="171"/>
      <c r="AF57" s="171"/>
      <c r="AG57" s="171"/>
      <c r="AH57" s="171"/>
      <c r="AI57" s="171"/>
      <c r="AJ57" s="171" t="s">
        <v>34</v>
      </c>
      <c r="AK57" s="171">
        <v>300</v>
      </c>
      <c r="AT57" s="171" t="s">
        <v>34</v>
      </c>
      <c r="AU57" s="171">
        <v>300</v>
      </c>
      <c r="BB57" s="171" t="s">
        <v>38</v>
      </c>
      <c r="BC57" s="171">
        <v>325</v>
      </c>
      <c r="BL57" s="287" t="s">
        <v>180</v>
      </c>
      <c r="BV57" s="171"/>
      <c r="BW57" s="171"/>
      <c r="CB57" s="134"/>
      <c r="CC57" s="1"/>
    </row>
    <row r="58" spans="1:986" ht="36" x14ac:dyDescent="0.2">
      <c r="A58" s="249"/>
      <c r="B58" s="242" t="s">
        <v>215</v>
      </c>
      <c r="C58" s="170" t="str">
        <f>_xlfn.CONCAT(Leverancespecifikation[[#This Row],[ID]],Leverancespecifikation[[#This Row],[BYGNINGSDEL]])</f>
        <v>054Sandwichelementer, beton, 
Bagvægge A113, 4LK (DP=Rådg.)</v>
      </c>
      <c r="E58" s="171">
        <v>211</v>
      </c>
      <c r="I58" s="171"/>
      <c r="J58" s="171">
        <v>4</v>
      </c>
      <c r="K58" s="175" t="s">
        <v>225</v>
      </c>
      <c r="L58" s="172" t="s">
        <v>174</v>
      </c>
      <c r="M58" s="317" t="str">
        <f>IFERROR(VLOOKUP(Leverancespecifikation[[#This Row],[ID-Bygningsdel]],'Data ændringslog'!A:G,7,FALSE),"P")</f>
        <v/>
      </c>
      <c r="N58" s="328" t="s">
        <v>177</v>
      </c>
      <c r="O58" s="318" t="str">
        <f>VLOOKUP(Leverancespecifikation[[#This Row],[ID-Bygningsdel]],'Data aktør'!A:H,2,FALSE)</f>
        <v/>
      </c>
      <c r="P58" s="317" t="str">
        <f>VLOOKUP(Leverancespecifikation[[#This Row],[ID-Bygningsdel]],'Data aktør'!A:H,3,FALSE)</f>
        <v>X</v>
      </c>
      <c r="Q58" s="317" t="str">
        <f>VLOOKUP(Leverancespecifikation[[#This Row],[ID-Bygningsdel]],'Data aktør'!A:H,4,FALSE)</f>
        <v/>
      </c>
      <c r="R58" s="317" t="str">
        <f>VLOOKUP(Leverancespecifikation[[#This Row],[ID-Bygningsdel]],'Data aktør'!A:H,5,FALSE)</f>
        <v/>
      </c>
      <c r="S58" s="317" t="str">
        <f>VLOOKUP(Leverancespecifikation[[#This Row],[ID-Bygningsdel]],'Data aktør'!A:H,6,FALSE)</f>
        <v/>
      </c>
      <c r="T58" s="317" t="str">
        <f>VLOOKUP(Leverancespecifikation[[#This Row],[ID-Bygningsdel]],'Data aktør'!A:H,7,FALSE)</f>
        <v/>
      </c>
      <c r="U58" s="319" t="str">
        <f>VLOOKUP(Leverancespecifikation[[#This Row],[ID-Bygningsdel]],'Data aktør'!A:H,8,FALSE)</f>
        <v/>
      </c>
      <c r="V58" s="112"/>
      <c r="W58" s="79"/>
      <c r="X58" s="79"/>
      <c r="Y58" s="79"/>
      <c r="Z58" s="79"/>
      <c r="AA58" s="79"/>
      <c r="AB58" s="171"/>
      <c r="AD58" s="171"/>
      <c r="AE58" s="171"/>
      <c r="AF58" s="171"/>
      <c r="AG58" s="171"/>
      <c r="AH58" s="171"/>
      <c r="AI58" s="171"/>
      <c r="AJ58" s="171" t="s">
        <v>34</v>
      </c>
      <c r="AK58" s="171">
        <v>300</v>
      </c>
      <c r="AT58" s="171" t="s">
        <v>34</v>
      </c>
      <c r="AU58" s="171">
        <v>300</v>
      </c>
      <c r="BB58" s="171" t="s">
        <v>34</v>
      </c>
      <c r="BC58" s="171">
        <v>325</v>
      </c>
      <c r="BL58" s="287" t="s">
        <v>183</v>
      </c>
      <c r="BV58" s="171"/>
      <c r="BW58" s="171"/>
      <c r="CB58" s="134"/>
      <c r="CC58" s="1"/>
    </row>
    <row r="59" spans="1:986" ht="24" x14ac:dyDescent="0.2">
      <c r="A59" s="249"/>
      <c r="B59" s="242" t="s">
        <v>217</v>
      </c>
      <c r="C59" s="170" t="str">
        <f>_xlfn.CONCAT(Leverancespecifikation[[#This Row],[ID]],Leverancespecifikation[[#This Row],[BYGNINGSDEL]])</f>
        <v>055Sandwichelementer, beton, 
Bagvægge</v>
      </c>
      <c r="E59" s="171">
        <v>211</v>
      </c>
      <c r="I59" s="171"/>
      <c r="J59" s="171">
        <v>4</v>
      </c>
      <c r="K59" s="175" t="s">
        <v>1534</v>
      </c>
      <c r="L59" s="172" t="s">
        <v>174</v>
      </c>
      <c r="M59" s="317" t="str">
        <f>IFERROR(VLOOKUP(Leverancespecifikation[[#This Row],[ID-Bygningsdel]],'Data ændringslog'!A:G,7,FALSE),"P")</f>
        <v/>
      </c>
      <c r="N59" s="328" t="s">
        <v>177</v>
      </c>
      <c r="O59" s="318" t="str">
        <f>VLOOKUP(Leverancespecifikation[[#This Row],[ID-Bygningsdel]],'Data aktør'!A:H,2,FALSE)</f>
        <v/>
      </c>
      <c r="P59" s="317" t="str">
        <f>VLOOKUP(Leverancespecifikation[[#This Row],[ID-Bygningsdel]],'Data aktør'!A:H,3,FALSE)</f>
        <v>X</v>
      </c>
      <c r="Q59" s="317" t="str">
        <f>VLOOKUP(Leverancespecifikation[[#This Row],[ID-Bygningsdel]],'Data aktør'!A:H,4,FALSE)</f>
        <v/>
      </c>
      <c r="R59" s="317" t="str">
        <f>VLOOKUP(Leverancespecifikation[[#This Row],[ID-Bygningsdel]],'Data aktør'!A:H,5,FALSE)</f>
        <v/>
      </c>
      <c r="S59" s="317" t="str">
        <f>VLOOKUP(Leverancespecifikation[[#This Row],[ID-Bygningsdel]],'Data aktør'!A:H,6,FALSE)</f>
        <v/>
      </c>
      <c r="T59" s="317" t="str">
        <f>VLOOKUP(Leverancespecifikation[[#This Row],[ID-Bygningsdel]],'Data aktør'!A:H,7,FALSE)</f>
        <v/>
      </c>
      <c r="U59" s="319" t="str">
        <f>VLOOKUP(Leverancespecifikation[[#This Row],[ID-Bygningsdel]],'Data aktør'!A:H,8,FALSE)</f>
        <v/>
      </c>
      <c r="V59" s="112"/>
      <c r="W59" s="79"/>
      <c r="X59" s="79"/>
      <c r="Y59" s="79"/>
      <c r="Z59" s="79"/>
      <c r="AA59" s="79"/>
      <c r="AB59" s="171"/>
      <c r="AD59" s="171"/>
      <c r="AE59" s="171"/>
      <c r="AF59" s="171"/>
      <c r="AG59" s="171"/>
      <c r="AH59" s="171"/>
      <c r="AI59" s="171"/>
      <c r="AJ59" s="171" t="s">
        <v>34</v>
      </c>
      <c r="AK59" s="171">
        <v>300</v>
      </c>
      <c r="AT59" s="171" t="s">
        <v>34</v>
      </c>
      <c r="AU59" s="171">
        <v>300</v>
      </c>
      <c r="BB59" s="171" t="s">
        <v>34</v>
      </c>
      <c r="BC59" s="171">
        <v>325</v>
      </c>
      <c r="BV59" s="171"/>
      <c r="BW59" s="171"/>
      <c r="CB59" s="134"/>
      <c r="CC59" s="1"/>
    </row>
    <row r="60" spans="1:986" ht="24" x14ac:dyDescent="0.2">
      <c r="A60" s="249"/>
      <c r="B60" s="242" t="s">
        <v>219</v>
      </c>
      <c r="C60" s="170" t="str">
        <f>_xlfn.CONCAT(Leverancespecifikation[[#This Row],[ID]],Leverancespecifikation[[#This Row],[BYGNINGSDEL]])</f>
        <v>056Sandwichelementer, beton, 
Formure/plade og isolering</v>
      </c>
      <c r="E60" s="171">
        <v>211</v>
      </c>
      <c r="I60" s="171"/>
      <c r="J60" s="171">
        <v>4</v>
      </c>
      <c r="K60" s="175" t="s">
        <v>227</v>
      </c>
      <c r="L60" s="172" t="s">
        <v>174</v>
      </c>
      <c r="M60" s="317" t="str">
        <f>IFERROR(VLOOKUP(Leverancespecifikation[[#This Row],[ID-Bygningsdel]],'Data ændringslog'!A:G,7,FALSE),"P")</f>
        <v/>
      </c>
      <c r="N60" s="328" t="s">
        <v>177</v>
      </c>
      <c r="O60" s="318" t="str">
        <f>VLOOKUP(Leverancespecifikation[[#This Row],[ID-Bygningsdel]],'Data aktør'!A:H,2,FALSE)</f>
        <v/>
      </c>
      <c r="P60" s="317" t="str">
        <f>VLOOKUP(Leverancespecifikation[[#This Row],[ID-Bygningsdel]],'Data aktør'!A:H,3,FALSE)</f>
        <v/>
      </c>
      <c r="Q60" s="317" t="str">
        <f>VLOOKUP(Leverancespecifikation[[#This Row],[ID-Bygningsdel]],'Data aktør'!A:H,4,FALSE)</f>
        <v/>
      </c>
      <c r="R60" s="317" t="str">
        <f>VLOOKUP(Leverancespecifikation[[#This Row],[ID-Bygningsdel]],'Data aktør'!A:H,5,FALSE)</f>
        <v/>
      </c>
      <c r="S60" s="317" t="str">
        <f>VLOOKUP(Leverancespecifikation[[#This Row],[ID-Bygningsdel]],'Data aktør'!A:H,6,FALSE)</f>
        <v/>
      </c>
      <c r="T60" s="317" t="str">
        <f>VLOOKUP(Leverancespecifikation[[#This Row],[ID-Bygningsdel]],'Data aktør'!A:H,7,FALSE)</f>
        <v/>
      </c>
      <c r="U60" s="319" t="str">
        <f>VLOOKUP(Leverancespecifikation[[#This Row],[ID-Bygningsdel]],'Data aktør'!A:H,8,FALSE)</f>
        <v/>
      </c>
      <c r="V60" s="112"/>
      <c r="W60" s="79"/>
      <c r="X60" s="79"/>
      <c r="Y60" s="79"/>
      <c r="Z60" s="79"/>
      <c r="AA60" s="79"/>
      <c r="AB60" s="171"/>
      <c r="AD60" s="171"/>
      <c r="AE60" s="171"/>
      <c r="AF60" s="171"/>
      <c r="AG60" s="171"/>
      <c r="AH60" s="171"/>
      <c r="AI60" s="171"/>
      <c r="AJ60" s="171"/>
      <c r="BV60" s="171"/>
      <c r="BW60" s="171"/>
      <c r="CB60" s="134"/>
    </row>
    <row r="61" spans="1:986" ht="12" x14ac:dyDescent="0.2">
      <c r="A61" s="249"/>
      <c r="B61" s="242" t="s">
        <v>220</v>
      </c>
      <c r="C61" s="170" t="str">
        <f>_xlfn.CONCAT(Leverancespecifikation[[#This Row],[ID]],Leverancespecifikation[[#This Row],[BYGNINGSDEL]])</f>
        <v>057Opmurede facader</v>
      </c>
      <c r="E61" s="171">
        <v>213</v>
      </c>
      <c r="I61" s="171"/>
      <c r="J61" s="171">
        <v>4</v>
      </c>
      <c r="K61" s="175" t="s">
        <v>234</v>
      </c>
      <c r="L61" s="172" t="s">
        <v>111</v>
      </c>
      <c r="M61" s="317" t="str">
        <f>IFERROR(VLOOKUP(Leverancespecifikation[[#This Row],[ID-Bygningsdel]],'Data ændringslog'!A:G,7,FALSE),"P")</f>
        <v/>
      </c>
      <c r="N61" s="328" t="s">
        <v>99</v>
      </c>
      <c r="O61" s="318" t="str">
        <f>VLOOKUP(Leverancespecifikation[[#This Row],[ID-Bygningsdel]],'Data aktør'!A:H,2,FALSE)</f>
        <v>X</v>
      </c>
      <c r="P61" s="317" t="str">
        <f>VLOOKUP(Leverancespecifikation[[#This Row],[ID-Bygningsdel]],'Data aktør'!A:H,3,FALSE)</f>
        <v/>
      </c>
      <c r="Q61" s="317" t="str">
        <f>VLOOKUP(Leverancespecifikation[[#This Row],[ID-Bygningsdel]],'Data aktør'!A:H,4,FALSE)</f>
        <v/>
      </c>
      <c r="R61" s="317" t="str">
        <f>VLOOKUP(Leverancespecifikation[[#This Row],[ID-Bygningsdel]],'Data aktør'!A:H,5,FALSE)</f>
        <v/>
      </c>
      <c r="S61" s="317" t="str">
        <f>VLOOKUP(Leverancespecifikation[[#This Row],[ID-Bygningsdel]],'Data aktør'!A:H,6,FALSE)</f>
        <v/>
      </c>
      <c r="T61" s="317" t="str">
        <f>VLOOKUP(Leverancespecifikation[[#This Row],[ID-Bygningsdel]],'Data aktør'!A:H,7,FALSE)</f>
        <v/>
      </c>
      <c r="U61" s="319" t="str">
        <f>VLOOKUP(Leverancespecifikation[[#This Row],[ID-Bygningsdel]],'Data aktør'!A:H,8,FALSE)</f>
        <v/>
      </c>
      <c r="V61" s="112"/>
      <c r="W61" s="79"/>
      <c r="X61" s="79"/>
      <c r="Y61" s="79"/>
      <c r="Z61" s="79"/>
      <c r="AA61" s="79"/>
      <c r="AB61" s="171"/>
      <c r="AD61" s="171"/>
      <c r="AE61" s="171"/>
      <c r="AF61" s="171"/>
      <c r="AG61" s="171"/>
      <c r="AH61" s="171"/>
      <c r="AI61" s="171"/>
      <c r="AJ61" s="171" t="s">
        <v>33</v>
      </c>
      <c r="AK61" s="171">
        <v>300</v>
      </c>
      <c r="AT61" s="171" t="s">
        <v>33</v>
      </c>
      <c r="AU61" s="171">
        <v>325</v>
      </c>
      <c r="BB61" s="171" t="s">
        <v>33</v>
      </c>
      <c r="BC61" s="171">
        <v>325</v>
      </c>
      <c r="BV61" s="171"/>
      <c r="BW61" s="171"/>
      <c r="CB61" s="134"/>
    </row>
    <row r="62" spans="1:986" ht="12" x14ac:dyDescent="0.2">
      <c r="A62" s="249"/>
      <c r="B62" s="242" t="s">
        <v>222</v>
      </c>
      <c r="C62" s="170" t="str">
        <f>_xlfn.CONCAT(Leverancespecifikation[[#This Row],[ID]],Leverancespecifikation[[#This Row],[BYGNINGSDEL]])</f>
        <v>058Skeletkonstruerede facader</v>
      </c>
      <c r="E62" s="171">
        <v>214</v>
      </c>
      <c r="I62" s="171"/>
      <c r="J62" s="171">
        <v>4</v>
      </c>
      <c r="K62" s="175" t="s">
        <v>228</v>
      </c>
      <c r="L62" s="172" t="s">
        <v>111</v>
      </c>
      <c r="M62" s="317" t="str">
        <f>IFERROR(VLOOKUP(Leverancespecifikation[[#This Row],[ID-Bygningsdel]],'Data ændringslog'!A:G,7,FALSE),"P")</f>
        <v/>
      </c>
      <c r="N62" s="328" t="s">
        <v>99</v>
      </c>
      <c r="O62" s="318" t="str">
        <f>VLOOKUP(Leverancespecifikation[[#This Row],[ID-Bygningsdel]],'Data aktør'!A:H,2,FALSE)</f>
        <v>X</v>
      </c>
      <c r="P62" s="317" t="str">
        <f>VLOOKUP(Leverancespecifikation[[#This Row],[ID-Bygningsdel]],'Data aktør'!A:H,3,FALSE)</f>
        <v/>
      </c>
      <c r="Q62" s="317" t="str">
        <f>VLOOKUP(Leverancespecifikation[[#This Row],[ID-Bygningsdel]],'Data aktør'!A:H,4,FALSE)</f>
        <v/>
      </c>
      <c r="R62" s="317" t="str">
        <f>VLOOKUP(Leverancespecifikation[[#This Row],[ID-Bygningsdel]],'Data aktør'!A:H,5,FALSE)</f>
        <v/>
      </c>
      <c r="S62" s="317" t="str">
        <f>VLOOKUP(Leverancespecifikation[[#This Row],[ID-Bygningsdel]],'Data aktør'!A:H,6,FALSE)</f>
        <v/>
      </c>
      <c r="T62" s="317" t="str">
        <f>VLOOKUP(Leverancespecifikation[[#This Row],[ID-Bygningsdel]],'Data aktør'!A:H,7,FALSE)</f>
        <v/>
      </c>
      <c r="U62" s="319" t="str">
        <f>VLOOKUP(Leverancespecifikation[[#This Row],[ID-Bygningsdel]],'Data aktør'!A:H,8,FALSE)</f>
        <v/>
      </c>
      <c r="V62" s="112"/>
      <c r="W62" s="79"/>
      <c r="X62" s="79"/>
      <c r="Y62" s="79"/>
      <c r="Z62" s="79"/>
      <c r="AA62" s="79"/>
      <c r="AB62" s="171"/>
      <c r="AD62" s="171"/>
      <c r="AE62" s="171"/>
      <c r="AF62" s="171"/>
      <c r="AG62" s="171"/>
      <c r="AH62" s="171"/>
      <c r="AI62" s="171"/>
      <c r="AJ62" s="171" t="s">
        <v>33</v>
      </c>
      <c r="AK62" s="171">
        <v>300</v>
      </c>
      <c r="AT62" s="171" t="s">
        <v>33</v>
      </c>
      <c r="AU62" s="171">
        <v>325</v>
      </c>
      <c r="BB62" s="171" t="s">
        <v>33</v>
      </c>
      <c r="BC62" s="171">
        <v>325</v>
      </c>
      <c r="BV62" s="171"/>
      <c r="BW62" s="171"/>
      <c r="CB62" s="134"/>
    </row>
    <row r="63" spans="1:986" ht="12" x14ac:dyDescent="0.2">
      <c r="A63" s="249"/>
      <c r="B63" s="242" t="s">
        <v>224</v>
      </c>
      <c r="C63" s="170" t="str">
        <f>_xlfn.CONCAT(Leverancespecifikation[[#This Row],[ID]],Leverancespecifikation[[#This Row],[BYGNINGSDEL]])</f>
        <v>059Glasfacadesystem</v>
      </c>
      <c r="E63" s="171">
        <v>216</v>
      </c>
      <c r="I63" s="171"/>
      <c r="J63" s="171">
        <v>4</v>
      </c>
      <c r="K63" s="175" t="s">
        <v>230</v>
      </c>
      <c r="L63" s="172" t="s">
        <v>202</v>
      </c>
      <c r="M63" s="317" t="str">
        <f>IFERROR(VLOOKUP(Leverancespecifikation[[#This Row],[ID-Bygningsdel]],'Data ændringslog'!A:G,7,FALSE),"P")</f>
        <v/>
      </c>
      <c r="N63" s="328" t="s">
        <v>99</v>
      </c>
      <c r="O63" s="318" t="str">
        <f>VLOOKUP(Leverancespecifikation[[#This Row],[ID-Bygningsdel]],'Data aktør'!A:H,2,FALSE)</f>
        <v>X</v>
      </c>
      <c r="P63" s="317" t="str">
        <f>VLOOKUP(Leverancespecifikation[[#This Row],[ID-Bygningsdel]],'Data aktør'!A:H,3,FALSE)</f>
        <v/>
      </c>
      <c r="Q63" s="317" t="str">
        <f>VLOOKUP(Leverancespecifikation[[#This Row],[ID-Bygningsdel]],'Data aktør'!A:H,4,FALSE)</f>
        <v/>
      </c>
      <c r="R63" s="317" t="str">
        <f>VLOOKUP(Leverancespecifikation[[#This Row],[ID-Bygningsdel]],'Data aktør'!A:H,5,FALSE)</f>
        <v/>
      </c>
      <c r="S63" s="317" t="str">
        <f>VLOOKUP(Leverancespecifikation[[#This Row],[ID-Bygningsdel]],'Data aktør'!A:H,6,FALSE)</f>
        <v/>
      </c>
      <c r="T63" s="317" t="str">
        <f>VLOOKUP(Leverancespecifikation[[#This Row],[ID-Bygningsdel]],'Data aktør'!A:H,7,FALSE)</f>
        <v/>
      </c>
      <c r="U63" s="319" t="str">
        <f>VLOOKUP(Leverancespecifikation[[#This Row],[ID-Bygningsdel]],'Data aktør'!A:H,8,FALSE)</f>
        <v/>
      </c>
      <c r="V63" s="112"/>
      <c r="W63" s="79"/>
      <c r="X63" s="79"/>
      <c r="Y63" s="79"/>
      <c r="Z63" s="79"/>
      <c r="AA63" s="79"/>
      <c r="AB63" s="171"/>
      <c r="AD63" s="171"/>
      <c r="AE63" s="171"/>
      <c r="AF63" s="171"/>
      <c r="AG63" s="171"/>
      <c r="AH63" s="171"/>
      <c r="AI63" s="171"/>
      <c r="AJ63" s="171" t="s">
        <v>33</v>
      </c>
      <c r="AK63" s="171">
        <v>300</v>
      </c>
      <c r="AT63" s="171" t="s">
        <v>33</v>
      </c>
      <c r="AU63" s="171">
        <v>325</v>
      </c>
      <c r="BB63" s="171" t="s">
        <v>33</v>
      </c>
      <c r="BC63" s="171">
        <v>325</v>
      </c>
      <c r="BV63" s="171"/>
      <c r="BW63" s="171"/>
      <c r="CB63" s="134"/>
    </row>
    <row r="64" spans="1:986" ht="12" x14ac:dyDescent="0.2">
      <c r="A64" s="249"/>
      <c r="B64" s="242" t="s">
        <v>226</v>
      </c>
      <c r="C64" s="170" t="str">
        <f>_xlfn.CONCAT(Leverancespecifikation[[#This Row],[ID]],Leverancespecifikation[[#This Row],[BYGNINGSDEL]])</f>
        <v>060Isoleringsvægssystemer</v>
      </c>
      <c r="E64" s="171">
        <v>217</v>
      </c>
      <c r="I64" s="171"/>
      <c r="J64" s="171">
        <v>4</v>
      </c>
      <c r="K64" s="175" t="s">
        <v>232</v>
      </c>
      <c r="L64" s="172" t="s">
        <v>111</v>
      </c>
      <c r="M64" s="317" t="str">
        <f>IFERROR(VLOOKUP(Leverancespecifikation[[#This Row],[ID-Bygningsdel]],'Data ændringslog'!A:G,7,FALSE),"P")</f>
        <v/>
      </c>
      <c r="N64" s="328" t="s">
        <v>99</v>
      </c>
      <c r="O64" s="318" t="str">
        <f>VLOOKUP(Leverancespecifikation[[#This Row],[ID-Bygningsdel]],'Data aktør'!A:H,2,FALSE)</f>
        <v>X</v>
      </c>
      <c r="P64" s="317" t="str">
        <f>VLOOKUP(Leverancespecifikation[[#This Row],[ID-Bygningsdel]],'Data aktør'!A:H,3,FALSE)</f>
        <v/>
      </c>
      <c r="Q64" s="317" t="str">
        <f>VLOOKUP(Leverancespecifikation[[#This Row],[ID-Bygningsdel]],'Data aktør'!A:H,4,FALSE)</f>
        <v/>
      </c>
      <c r="R64" s="317" t="str">
        <f>VLOOKUP(Leverancespecifikation[[#This Row],[ID-Bygningsdel]],'Data aktør'!A:H,5,FALSE)</f>
        <v/>
      </c>
      <c r="S64" s="317" t="str">
        <f>VLOOKUP(Leverancespecifikation[[#This Row],[ID-Bygningsdel]],'Data aktør'!A:H,6,FALSE)</f>
        <v/>
      </c>
      <c r="T64" s="317" t="str">
        <f>VLOOKUP(Leverancespecifikation[[#This Row],[ID-Bygningsdel]],'Data aktør'!A:H,7,FALSE)</f>
        <v/>
      </c>
      <c r="U64" s="319" t="str">
        <f>VLOOKUP(Leverancespecifikation[[#This Row],[ID-Bygningsdel]],'Data aktør'!A:H,8,FALSE)</f>
        <v/>
      </c>
      <c r="V64" s="112"/>
      <c r="W64" s="79"/>
      <c r="X64" s="79"/>
      <c r="Y64" s="79"/>
      <c r="Z64" s="79"/>
      <c r="AA64" s="79"/>
      <c r="AB64" s="171"/>
      <c r="AD64" s="171"/>
      <c r="AE64" s="171"/>
      <c r="AF64" s="171"/>
      <c r="AG64" s="171"/>
      <c r="AH64" s="171"/>
      <c r="AI64" s="171"/>
      <c r="AJ64" s="171" t="s">
        <v>33</v>
      </c>
      <c r="AK64" s="171">
        <v>300</v>
      </c>
      <c r="AT64" s="171" t="s">
        <v>33</v>
      </c>
      <c r="AU64" s="171">
        <v>325</v>
      </c>
      <c r="BB64" s="171" t="s">
        <v>33</v>
      </c>
      <c r="BC64" s="171">
        <v>325</v>
      </c>
      <c r="BV64" s="171"/>
      <c r="BW64" s="171"/>
      <c r="CB64" s="134"/>
    </row>
    <row r="65" spans="1:986" s="104" customFormat="1" x14ac:dyDescent="0.2">
      <c r="A65" s="248"/>
      <c r="B65" s="240" t="s">
        <v>229</v>
      </c>
      <c r="C65" s="161" t="str">
        <f>_xlfn.CONCAT(Leverancespecifikation[[#This Row],[ID]],Leverancespecifikation[[#This Row],[BYGNINGSDEL]])</f>
        <v>061Bjælker</v>
      </c>
      <c r="D65" s="162"/>
      <c r="E65" s="162"/>
      <c r="F65" s="162"/>
      <c r="G65" s="162"/>
      <c r="H65" s="162"/>
      <c r="I65" s="162"/>
      <c r="J65" s="163">
        <v>2</v>
      </c>
      <c r="K65" s="164" t="s">
        <v>236</v>
      </c>
      <c r="L65" s="165"/>
      <c r="M65" s="310" t="str">
        <f>IFERROR(VLOOKUP(Leverancespecifikation[[#This Row],[ID-Bygningsdel]],'Data ændringslog'!A:G,7,FALSE),"P")</f>
        <v/>
      </c>
      <c r="N65" s="311" t="s">
        <v>99</v>
      </c>
      <c r="O65" s="312"/>
      <c r="P65" s="310"/>
      <c r="Q65" s="310"/>
      <c r="R65" s="310"/>
      <c r="S65" s="310"/>
      <c r="T65" s="310"/>
      <c r="U65" s="313"/>
      <c r="V65" s="111"/>
      <c r="W65" s="102"/>
      <c r="X65" s="102"/>
      <c r="Y65" s="102"/>
      <c r="Z65" s="102"/>
      <c r="AA65" s="10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285"/>
      <c r="BM65" s="162"/>
      <c r="BN65" s="162"/>
      <c r="BO65" s="162"/>
      <c r="BP65" s="162"/>
      <c r="BQ65" s="162"/>
      <c r="BR65" s="162"/>
      <c r="BS65" s="162"/>
      <c r="BT65" s="162"/>
      <c r="BU65" s="162"/>
      <c r="BV65" s="162"/>
      <c r="BW65" s="162"/>
      <c r="BX65" s="162"/>
      <c r="BY65" s="162"/>
      <c r="BZ65" s="162"/>
      <c r="CA65" s="206"/>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c r="ES65" s="98"/>
      <c r="ET65" s="98"/>
      <c r="EU65" s="98"/>
      <c r="EV65" s="98"/>
      <c r="EW65" s="98"/>
      <c r="EX65" s="98"/>
      <c r="EY65" s="98"/>
      <c r="EZ65" s="98"/>
      <c r="FA65" s="98"/>
      <c r="FB65" s="98"/>
      <c r="FC65" s="98"/>
      <c r="FD65" s="98"/>
      <c r="FE65" s="98"/>
      <c r="FF65" s="98"/>
      <c r="FG65" s="98"/>
      <c r="FH65" s="98"/>
      <c r="FI65" s="98"/>
      <c r="FJ65" s="98"/>
      <c r="FK65" s="98"/>
      <c r="FL65" s="98"/>
      <c r="FM65" s="98"/>
      <c r="FN65" s="98"/>
      <c r="FO65" s="98"/>
      <c r="FP65" s="98"/>
      <c r="FQ65" s="98"/>
      <c r="FR65" s="98"/>
      <c r="FS65" s="98"/>
      <c r="FT65" s="98"/>
      <c r="FU65" s="98"/>
      <c r="FV65" s="98"/>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c r="IW65" s="98"/>
      <c r="IX65" s="98"/>
      <c r="IY65" s="98"/>
      <c r="IZ65" s="98"/>
      <c r="JA65" s="98"/>
      <c r="JB65" s="98"/>
      <c r="JC65" s="98"/>
      <c r="JD65" s="98"/>
      <c r="JE65" s="98"/>
      <c r="JF65" s="98"/>
      <c r="JG65" s="98"/>
      <c r="JH65" s="98"/>
      <c r="JI65" s="98"/>
      <c r="JJ65" s="98"/>
      <c r="JK65" s="98"/>
      <c r="JL65" s="98"/>
      <c r="JM65" s="98"/>
      <c r="JN65" s="98"/>
      <c r="JO65" s="98"/>
      <c r="JP65" s="98"/>
      <c r="JQ65" s="98"/>
      <c r="JR65" s="98"/>
      <c r="JS65" s="98"/>
      <c r="JT65" s="98"/>
      <c r="JU65" s="98"/>
      <c r="JV65" s="98"/>
      <c r="JW65" s="98"/>
      <c r="JX65" s="98"/>
      <c r="JY65" s="98"/>
      <c r="JZ65" s="98"/>
      <c r="KA65" s="98"/>
      <c r="KB65" s="98"/>
      <c r="KC65" s="98"/>
      <c r="KD65" s="98"/>
      <c r="KE65" s="98"/>
      <c r="KF65" s="98"/>
      <c r="KG65" s="98"/>
      <c r="KH65" s="98"/>
      <c r="KI65" s="98"/>
      <c r="KJ65" s="98"/>
      <c r="KK65" s="98"/>
      <c r="KL65" s="98"/>
      <c r="KM65" s="98"/>
      <c r="KN65" s="98"/>
      <c r="KO65" s="98"/>
      <c r="KP65" s="98"/>
      <c r="KQ65" s="98"/>
      <c r="KR65" s="98"/>
      <c r="KS65" s="98"/>
      <c r="KT65" s="98"/>
      <c r="KU65" s="98"/>
      <c r="KV65" s="98"/>
      <c r="KW65" s="98"/>
      <c r="KX65" s="98"/>
      <c r="KY65" s="98"/>
      <c r="KZ65" s="98"/>
      <c r="LA65" s="98"/>
      <c r="LB65" s="98"/>
      <c r="LC65" s="98"/>
      <c r="LD65" s="98"/>
      <c r="LE65" s="98"/>
      <c r="LF65" s="98"/>
      <c r="LG65" s="98"/>
      <c r="LH65" s="98"/>
      <c r="LI65" s="98"/>
      <c r="LJ65" s="98"/>
      <c r="LK65" s="98"/>
      <c r="LL65" s="98"/>
      <c r="LM65" s="98"/>
      <c r="LN65" s="98"/>
      <c r="LO65" s="98"/>
      <c r="LP65" s="98"/>
      <c r="LQ65" s="98"/>
      <c r="LR65" s="98"/>
      <c r="LS65" s="98"/>
      <c r="LT65" s="98"/>
      <c r="LU65" s="98"/>
      <c r="LV65" s="98"/>
      <c r="LW65" s="98"/>
      <c r="LX65" s="98"/>
      <c r="LY65" s="98"/>
      <c r="LZ65" s="98"/>
      <c r="MA65" s="98"/>
      <c r="MB65" s="98"/>
      <c r="MC65" s="98"/>
      <c r="MD65" s="98"/>
      <c r="ME65" s="98"/>
      <c r="MF65" s="98"/>
      <c r="MG65" s="98"/>
      <c r="MH65" s="98"/>
      <c r="MI65" s="98"/>
      <c r="MJ65" s="98"/>
      <c r="MK65" s="98"/>
      <c r="ML65" s="98"/>
      <c r="MM65" s="98"/>
      <c r="MN65" s="98"/>
      <c r="MO65" s="98"/>
      <c r="MP65" s="98"/>
      <c r="MQ65" s="98"/>
      <c r="MR65" s="98"/>
      <c r="MS65" s="98"/>
      <c r="MT65" s="98"/>
      <c r="MU65" s="98"/>
      <c r="MV65" s="98"/>
      <c r="MW65" s="98"/>
      <c r="MX65" s="98"/>
      <c r="MY65" s="98"/>
      <c r="MZ65" s="98"/>
      <c r="NA65" s="98"/>
      <c r="NB65" s="98"/>
      <c r="NC65" s="98"/>
      <c r="ND65" s="98"/>
      <c r="NE65" s="98"/>
      <c r="NF65" s="98"/>
      <c r="NG65" s="98"/>
      <c r="NH65" s="98"/>
      <c r="NI65" s="98"/>
      <c r="NJ65" s="98"/>
      <c r="NK65" s="98"/>
      <c r="NL65" s="98"/>
      <c r="NM65" s="98"/>
      <c r="NN65" s="98"/>
      <c r="NO65" s="98"/>
      <c r="NP65" s="98"/>
      <c r="NQ65" s="98"/>
      <c r="NR65" s="98"/>
      <c r="NS65" s="98"/>
      <c r="NT65" s="98"/>
      <c r="NU65" s="98"/>
      <c r="NV65" s="98"/>
      <c r="NW65" s="98"/>
      <c r="NX65" s="98"/>
      <c r="NY65" s="98"/>
      <c r="NZ65" s="98"/>
      <c r="OA65" s="98"/>
      <c r="OB65" s="98"/>
      <c r="OC65" s="98"/>
      <c r="OD65" s="98"/>
      <c r="OE65" s="98"/>
      <c r="OF65" s="98"/>
      <c r="OG65" s="98"/>
      <c r="OH65" s="98"/>
      <c r="OI65" s="98"/>
      <c r="OJ65" s="98"/>
      <c r="OK65" s="98"/>
      <c r="OL65" s="98"/>
      <c r="OM65" s="98"/>
      <c r="ON65" s="98"/>
      <c r="OO65" s="98"/>
      <c r="OP65" s="98"/>
      <c r="OQ65" s="98"/>
      <c r="OR65" s="98"/>
      <c r="OS65" s="98"/>
      <c r="OT65" s="98"/>
      <c r="OU65" s="98"/>
      <c r="OV65" s="98"/>
      <c r="OW65" s="98"/>
      <c r="OX65" s="98"/>
      <c r="OY65" s="98"/>
      <c r="OZ65" s="98"/>
      <c r="PA65" s="98"/>
      <c r="PB65" s="98"/>
      <c r="PC65" s="98"/>
      <c r="PD65" s="98"/>
      <c r="PE65" s="98"/>
      <c r="PF65" s="98"/>
      <c r="PG65" s="98"/>
      <c r="PH65" s="98"/>
      <c r="PI65" s="98"/>
      <c r="PJ65" s="98"/>
      <c r="PK65" s="98"/>
      <c r="PL65" s="98"/>
      <c r="PM65" s="98"/>
      <c r="PN65" s="98"/>
      <c r="PO65" s="98"/>
      <c r="PP65" s="98"/>
      <c r="PQ65" s="98"/>
      <c r="PR65" s="98"/>
      <c r="PS65" s="98"/>
      <c r="PT65" s="98"/>
      <c r="PU65" s="98"/>
      <c r="PV65" s="98"/>
      <c r="PW65" s="98"/>
      <c r="PX65" s="98"/>
      <c r="PY65" s="98"/>
      <c r="PZ65" s="98"/>
      <c r="QA65" s="98"/>
      <c r="QB65" s="98"/>
      <c r="QC65" s="98"/>
      <c r="QD65" s="98"/>
      <c r="QE65" s="98"/>
      <c r="QF65" s="98"/>
      <c r="QG65" s="98"/>
      <c r="QH65" s="98"/>
      <c r="QI65" s="98"/>
      <c r="QJ65" s="98"/>
      <c r="QK65" s="98"/>
      <c r="QL65" s="98"/>
      <c r="QM65" s="98"/>
      <c r="QN65" s="98"/>
      <c r="QO65" s="98"/>
      <c r="QP65" s="98"/>
      <c r="QQ65" s="98"/>
      <c r="QR65" s="98"/>
      <c r="QS65" s="98"/>
      <c r="QT65" s="98"/>
      <c r="QU65" s="98"/>
      <c r="QV65" s="98"/>
      <c r="QW65" s="98"/>
      <c r="QX65" s="98"/>
      <c r="QY65" s="98"/>
      <c r="QZ65" s="98"/>
      <c r="RA65" s="98"/>
      <c r="RB65" s="98"/>
      <c r="RC65" s="98"/>
      <c r="RD65" s="98"/>
      <c r="RE65" s="98"/>
      <c r="RF65" s="98"/>
      <c r="RG65" s="98"/>
      <c r="RH65" s="98"/>
      <c r="RI65" s="98"/>
      <c r="RJ65" s="98"/>
      <c r="RK65" s="98"/>
      <c r="RL65" s="98"/>
      <c r="RM65" s="98"/>
      <c r="RN65" s="98"/>
      <c r="RO65" s="98"/>
      <c r="RP65" s="98"/>
      <c r="RQ65" s="98"/>
      <c r="RR65" s="98"/>
      <c r="RS65" s="98"/>
      <c r="RT65" s="98"/>
      <c r="RU65" s="98"/>
      <c r="RV65" s="98"/>
      <c r="RW65" s="98"/>
      <c r="RX65" s="98"/>
      <c r="RY65" s="98"/>
      <c r="RZ65" s="98"/>
      <c r="SA65" s="98"/>
      <c r="SB65" s="98"/>
      <c r="SC65" s="98"/>
      <c r="SD65" s="98"/>
      <c r="SE65" s="98"/>
      <c r="SF65" s="98"/>
      <c r="SG65" s="98"/>
      <c r="SH65" s="98"/>
      <c r="SI65" s="98"/>
      <c r="SJ65" s="98"/>
      <c r="SK65" s="98"/>
      <c r="SL65" s="98"/>
      <c r="SM65" s="98"/>
      <c r="SN65" s="98"/>
      <c r="SO65" s="98"/>
      <c r="SP65" s="98"/>
      <c r="SQ65" s="98"/>
      <c r="SR65" s="98"/>
      <c r="SS65" s="98"/>
      <c r="ST65" s="98"/>
      <c r="SU65" s="98"/>
      <c r="SV65" s="98"/>
      <c r="SW65" s="98"/>
      <c r="SX65" s="98"/>
      <c r="SY65" s="98"/>
      <c r="SZ65" s="98"/>
      <c r="TA65" s="98"/>
      <c r="TB65" s="98"/>
      <c r="TC65" s="98"/>
      <c r="TD65" s="98"/>
      <c r="TE65" s="98"/>
      <c r="TF65" s="98"/>
      <c r="TG65" s="98"/>
      <c r="TH65" s="98"/>
      <c r="TI65" s="98"/>
      <c r="TJ65" s="98"/>
      <c r="TK65" s="98"/>
      <c r="TL65" s="98"/>
      <c r="TM65" s="98"/>
      <c r="TN65" s="98"/>
      <c r="TO65" s="98"/>
      <c r="TP65" s="98"/>
      <c r="TQ65" s="98"/>
      <c r="TR65" s="98"/>
      <c r="TS65" s="98"/>
      <c r="TT65" s="98"/>
      <c r="TU65" s="98"/>
      <c r="TV65" s="98"/>
      <c r="TW65" s="98"/>
      <c r="TX65" s="98"/>
      <c r="TY65" s="98"/>
      <c r="TZ65" s="98"/>
      <c r="UA65" s="98"/>
      <c r="UB65" s="98"/>
      <c r="UC65" s="98"/>
      <c r="UD65" s="98"/>
      <c r="UE65" s="98"/>
      <c r="UF65" s="98"/>
      <c r="UG65" s="98"/>
      <c r="UH65" s="98"/>
      <c r="UI65" s="98"/>
      <c r="UJ65" s="98"/>
      <c r="UK65" s="98"/>
      <c r="UL65" s="98"/>
      <c r="UM65" s="98"/>
      <c r="UN65" s="98"/>
      <c r="UO65" s="98"/>
      <c r="UP65" s="98"/>
      <c r="UQ65" s="98"/>
      <c r="UR65" s="98"/>
      <c r="US65" s="98"/>
      <c r="UT65" s="98"/>
      <c r="UU65" s="98"/>
      <c r="UV65" s="98"/>
      <c r="UW65" s="98"/>
      <c r="UX65" s="98"/>
      <c r="UY65" s="98"/>
      <c r="UZ65" s="98"/>
      <c r="VA65" s="98"/>
      <c r="VB65" s="98"/>
      <c r="VC65" s="98"/>
      <c r="VD65" s="98"/>
      <c r="VE65" s="98"/>
      <c r="VF65" s="98"/>
      <c r="VG65" s="98"/>
      <c r="VH65" s="98"/>
      <c r="VI65" s="98"/>
      <c r="VJ65" s="98"/>
      <c r="VK65" s="98"/>
      <c r="VL65" s="98"/>
      <c r="VM65" s="98"/>
      <c r="VN65" s="98"/>
      <c r="VO65" s="98"/>
      <c r="VP65" s="98"/>
      <c r="VQ65" s="98"/>
      <c r="VR65" s="98"/>
      <c r="VS65" s="98"/>
      <c r="VT65" s="98"/>
      <c r="VU65" s="98"/>
      <c r="VV65" s="98"/>
      <c r="VW65" s="98"/>
      <c r="VX65" s="98"/>
      <c r="VY65" s="98"/>
      <c r="VZ65" s="98"/>
      <c r="WA65" s="98"/>
      <c r="WB65" s="98"/>
      <c r="WC65" s="98"/>
      <c r="WD65" s="98"/>
      <c r="WE65" s="98"/>
      <c r="WF65" s="98"/>
      <c r="WG65" s="98"/>
      <c r="WH65" s="98"/>
      <c r="WI65" s="98"/>
      <c r="WJ65" s="98"/>
      <c r="WK65" s="98"/>
      <c r="WL65" s="98"/>
      <c r="WM65" s="98"/>
      <c r="WN65" s="98"/>
      <c r="WO65" s="98"/>
      <c r="WP65" s="98"/>
      <c r="WQ65" s="98"/>
      <c r="WR65" s="98"/>
      <c r="WS65" s="98"/>
      <c r="WT65" s="98"/>
      <c r="WU65" s="98"/>
      <c r="WV65" s="98"/>
      <c r="WW65" s="98"/>
      <c r="WX65" s="98"/>
      <c r="WY65" s="98"/>
      <c r="WZ65" s="98"/>
      <c r="XA65" s="98"/>
      <c r="XB65" s="98"/>
      <c r="XC65" s="98"/>
      <c r="XD65" s="98"/>
      <c r="XE65" s="98"/>
      <c r="XF65" s="98"/>
      <c r="XG65" s="98"/>
      <c r="XH65" s="98"/>
      <c r="XI65" s="98"/>
      <c r="XJ65" s="98"/>
      <c r="XK65" s="98"/>
      <c r="XL65" s="98"/>
      <c r="XM65" s="98"/>
      <c r="XN65" s="98"/>
      <c r="XO65" s="98"/>
      <c r="XP65" s="98"/>
      <c r="XQ65" s="98"/>
      <c r="XR65" s="98"/>
      <c r="XS65" s="98"/>
      <c r="XT65" s="98"/>
      <c r="XU65" s="98"/>
      <c r="XV65" s="98"/>
      <c r="XW65" s="98"/>
      <c r="XX65" s="98"/>
      <c r="XY65" s="98"/>
      <c r="XZ65" s="98"/>
      <c r="YA65" s="98"/>
      <c r="YB65" s="98"/>
      <c r="YC65" s="98"/>
      <c r="YD65" s="98"/>
      <c r="YE65" s="98"/>
      <c r="YF65" s="98"/>
      <c r="YG65" s="98"/>
      <c r="YH65" s="98"/>
      <c r="YI65" s="98"/>
      <c r="YJ65" s="98"/>
      <c r="YK65" s="98"/>
      <c r="YL65" s="98"/>
      <c r="YM65" s="98"/>
      <c r="YN65" s="98"/>
      <c r="YO65" s="98"/>
      <c r="YP65" s="98"/>
      <c r="YQ65" s="98"/>
      <c r="YR65" s="98"/>
      <c r="YS65" s="98"/>
      <c r="YT65" s="98"/>
      <c r="YU65" s="98"/>
      <c r="YV65" s="98"/>
      <c r="YW65" s="98"/>
      <c r="YX65" s="98"/>
      <c r="YY65" s="98"/>
      <c r="YZ65" s="98"/>
      <c r="ZA65" s="98"/>
      <c r="ZB65" s="98"/>
      <c r="ZC65" s="98"/>
      <c r="ZD65" s="98"/>
      <c r="ZE65" s="98"/>
      <c r="ZF65" s="98"/>
      <c r="ZG65" s="98"/>
      <c r="ZH65" s="98"/>
      <c r="ZI65" s="98"/>
      <c r="ZJ65" s="98"/>
      <c r="ZK65" s="98"/>
      <c r="ZL65" s="98"/>
      <c r="ZM65" s="98"/>
      <c r="ZN65" s="98"/>
      <c r="ZO65" s="98"/>
      <c r="ZP65" s="98"/>
      <c r="ZQ65" s="98"/>
      <c r="ZR65" s="98"/>
      <c r="ZS65" s="98"/>
      <c r="ZT65" s="98"/>
      <c r="ZU65" s="98"/>
      <c r="ZV65" s="98"/>
      <c r="ZW65" s="98"/>
      <c r="ZX65" s="98"/>
      <c r="ZY65" s="98"/>
      <c r="ZZ65" s="98"/>
      <c r="AAA65" s="98"/>
      <c r="AAB65" s="98"/>
      <c r="AAC65" s="98"/>
      <c r="AAD65" s="98"/>
      <c r="AAE65" s="98"/>
      <c r="AAF65" s="98"/>
      <c r="AAG65" s="98"/>
      <c r="AAH65" s="98"/>
      <c r="AAI65" s="98"/>
      <c r="AAJ65" s="98"/>
      <c r="AAK65" s="98"/>
      <c r="AAL65" s="98"/>
      <c r="AAM65" s="98"/>
      <c r="AAN65" s="98"/>
      <c r="AAO65" s="98"/>
      <c r="AAP65" s="98"/>
      <c r="AAQ65" s="98"/>
      <c r="AAR65" s="98"/>
      <c r="AAS65" s="98"/>
      <c r="AAT65" s="98"/>
      <c r="AAU65" s="98"/>
      <c r="AAV65" s="98"/>
      <c r="AAW65" s="98"/>
      <c r="AAX65" s="98"/>
      <c r="AAY65" s="98"/>
      <c r="AAZ65" s="98"/>
      <c r="ABA65" s="98"/>
      <c r="ABB65" s="98"/>
      <c r="ABC65" s="98"/>
      <c r="ABD65" s="98"/>
      <c r="ABE65" s="98"/>
      <c r="ABF65" s="98"/>
      <c r="ABG65" s="98"/>
      <c r="ABH65" s="98"/>
      <c r="ABI65" s="98"/>
      <c r="ABJ65" s="98"/>
      <c r="ABK65" s="98"/>
      <c r="ABL65" s="98"/>
      <c r="ABM65" s="98"/>
      <c r="ABN65" s="98"/>
      <c r="ABO65" s="98"/>
      <c r="ABP65" s="98"/>
      <c r="ABQ65" s="98"/>
      <c r="ABR65" s="98"/>
      <c r="ABS65" s="98"/>
      <c r="ABT65" s="98"/>
      <c r="ABU65" s="98"/>
      <c r="ABV65" s="98"/>
      <c r="ABW65" s="98"/>
      <c r="ABX65" s="98"/>
      <c r="ABY65" s="98"/>
      <c r="ABZ65" s="98"/>
      <c r="ACA65" s="98"/>
      <c r="ACB65" s="98"/>
      <c r="ACC65" s="98"/>
      <c r="ACD65" s="98"/>
      <c r="ACE65" s="98"/>
      <c r="ACF65" s="98"/>
      <c r="ACG65" s="98"/>
      <c r="ACH65" s="98"/>
      <c r="ACI65" s="98"/>
      <c r="ACJ65" s="98"/>
      <c r="ACK65" s="98"/>
      <c r="ACL65" s="98"/>
      <c r="ACM65" s="98"/>
      <c r="ACN65" s="98"/>
      <c r="ACO65" s="98"/>
      <c r="ACP65" s="98"/>
      <c r="ACQ65" s="98"/>
      <c r="ACR65" s="98"/>
      <c r="ACS65" s="98"/>
      <c r="ACT65" s="98"/>
      <c r="ACU65" s="98"/>
      <c r="ACV65" s="98"/>
      <c r="ACW65" s="98"/>
      <c r="ACX65" s="98"/>
      <c r="ACY65" s="98"/>
      <c r="ACZ65" s="98"/>
      <c r="ADA65" s="98"/>
      <c r="ADB65" s="98"/>
      <c r="ADC65" s="98"/>
      <c r="ADD65" s="98"/>
      <c r="ADE65" s="98"/>
      <c r="ADF65" s="98"/>
      <c r="ADG65" s="98"/>
      <c r="ADH65" s="98"/>
      <c r="ADI65" s="98"/>
      <c r="ADJ65" s="98"/>
      <c r="ADK65" s="98"/>
      <c r="ADL65" s="98"/>
      <c r="ADM65" s="98"/>
      <c r="ADN65" s="98"/>
      <c r="ADO65" s="98"/>
      <c r="ADP65" s="98"/>
      <c r="ADQ65" s="98"/>
      <c r="ADR65" s="98"/>
      <c r="ADS65" s="98"/>
      <c r="ADT65" s="98"/>
      <c r="ADU65" s="98"/>
      <c r="ADV65" s="98"/>
      <c r="ADW65" s="98"/>
      <c r="ADX65" s="98"/>
      <c r="ADY65" s="98"/>
      <c r="ADZ65" s="98"/>
      <c r="AEA65" s="98"/>
      <c r="AEB65" s="98"/>
      <c r="AEC65" s="98"/>
      <c r="AED65" s="98"/>
      <c r="AEE65" s="98"/>
      <c r="AEF65" s="98"/>
      <c r="AEG65" s="98"/>
      <c r="AEH65" s="98"/>
      <c r="AEI65" s="98"/>
      <c r="AEJ65" s="98"/>
      <c r="AEK65" s="98"/>
      <c r="AEL65" s="98"/>
      <c r="AEM65" s="98"/>
      <c r="AEN65" s="98"/>
      <c r="AEO65" s="98"/>
      <c r="AEP65" s="98"/>
      <c r="AEQ65" s="98"/>
      <c r="AER65" s="98"/>
      <c r="AES65" s="98"/>
      <c r="AET65" s="98"/>
      <c r="AEU65" s="98"/>
      <c r="AEV65" s="98"/>
      <c r="AEW65" s="98"/>
      <c r="AEX65" s="98"/>
      <c r="AEY65" s="98"/>
      <c r="AEZ65" s="98"/>
      <c r="AFA65" s="98"/>
      <c r="AFB65" s="98"/>
      <c r="AFC65" s="98"/>
      <c r="AFD65" s="98"/>
      <c r="AFE65" s="98"/>
      <c r="AFF65" s="98"/>
      <c r="AFG65" s="98"/>
      <c r="AFH65" s="98"/>
      <c r="AFI65" s="98"/>
      <c r="AFJ65" s="98"/>
      <c r="AFK65" s="98"/>
      <c r="AFL65" s="98"/>
      <c r="AFM65" s="98"/>
      <c r="AFN65" s="98"/>
      <c r="AFO65" s="98"/>
      <c r="AFP65" s="98"/>
      <c r="AFQ65" s="98"/>
      <c r="AFR65" s="98"/>
      <c r="AFS65" s="98"/>
      <c r="AFT65" s="98"/>
      <c r="AFU65" s="98"/>
      <c r="AFV65" s="98"/>
      <c r="AFW65" s="98"/>
      <c r="AFX65" s="98"/>
      <c r="AFY65" s="98"/>
      <c r="AFZ65" s="98"/>
      <c r="AGA65" s="98"/>
      <c r="AGB65" s="98"/>
      <c r="AGC65" s="98"/>
      <c r="AGD65" s="98"/>
      <c r="AGE65" s="98"/>
      <c r="AGF65" s="98"/>
      <c r="AGG65" s="98"/>
      <c r="AGH65" s="98"/>
      <c r="AGI65" s="98"/>
      <c r="AGJ65" s="98"/>
      <c r="AGK65" s="98"/>
      <c r="AGL65" s="98"/>
      <c r="AGM65" s="98"/>
      <c r="AGN65" s="98"/>
      <c r="AGO65" s="98"/>
      <c r="AGP65" s="98"/>
      <c r="AGQ65" s="98"/>
      <c r="AGR65" s="98"/>
      <c r="AGS65" s="98"/>
      <c r="AGT65" s="98"/>
      <c r="AGU65" s="98"/>
      <c r="AGV65" s="98"/>
      <c r="AGW65" s="98"/>
      <c r="AGX65" s="98"/>
      <c r="AGY65" s="98"/>
      <c r="AGZ65" s="98"/>
      <c r="AHA65" s="98"/>
      <c r="AHB65" s="98"/>
      <c r="AHC65" s="98"/>
      <c r="AHD65" s="98"/>
      <c r="AHE65" s="98"/>
      <c r="AHF65" s="98"/>
      <c r="AHG65" s="98"/>
      <c r="AHH65" s="98"/>
      <c r="AHI65" s="98"/>
      <c r="AHJ65" s="98"/>
      <c r="AHK65" s="98"/>
      <c r="AHL65" s="98"/>
      <c r="AHM65" s="98"/>
      <c r="AHN65" s="98"/>
      <c r="AHO65" s="98"/>
      <c r="AHP65" s="98"/>
      <c r="AHQ65" s="98"/>
      <c r="AHR65" s="98"/>
      <c r="AHS65" s="98"/>
      <c r="AHT65" s="98"/>
      <c r="AHU65" s="98"/>
      <c r="AHV65" s="98"/>
      <c r="AHW65" s="98"/>
      <c r="AHX65" s="98"/>
      <c r="AHY65" s="98"/>
      <c r="AHZ65" s="98"/>
      <c r="AIA65" s="98"/>
      <c r="AIB65" s="98"/>
      <c r="AIC65" s="98"/>
      <c r="AID65" s="98"/>
      <c r="AIE65" s="98"/>
      <c r="AIF65" s="98"/>
      <c r="AIG65" s="98"/>
      <c r="AIH65" s="98"/>
      <c r="AII65" s="98"/>
      <c r="AIJ65" s="98"/>
      <c r="AIK65" s="98"/>
      <c r="AIL65" s="98"/>
      <c r="AIM65" s="98"/>
      <c r="AIN65" s="98"/>
      <c r="AIO65" s="98"/>
      <c r="AIP65" s="98"/>
      <c r="AIQ65" s="98"/>
      <c r="AIR65" s="98"/>
      <c r="AIS65" s="98"/>
      <c r="AIT65" s="98"/>
      <c r="AIU65" s="98"/>
      <c r="AIV65" s="98"/>
      <c r="AIW65" s="98"/>
      <c r="AIX65" s="98"/>
      <c r="AIY65" s="98"/>
      <c r="AIZ65" s="98"/>
      <c r="AJA65" s="98"/>
      <c r="AJB65" s="98"/>
      <c r="AJC65" s="98"/>
      <c r="AJD65" s="98"/>
      <c r="AJE65" s="98"/>
      <c r="AJF65" s="98"/>
      <c r="AJG65" s="98"/>
      <c r="AJH65" s="98"/>
      <c r="AJI65" s="98"/>
      <c r="AJJ65" s="98"/>
      <c r="AJK65" s="98"/>
      <c r="AJL65" s="98"/>
      <c r="AJM65" s="98"/>
      <c r="AJN65" s="98"/>
      <c r="AJO65" s="98"/>
      <c r="AJP65" s="98"/>
      <c r="AJQ65" s="98"/>
      <c r="AJR65" s="98"/>
      <c r="AJS65" s="98"/>
      <c r="AJT65" s="98"/>
      <c r="AJU65" s="98"/>
      <c r="AJV65" s="98"/>
      <c r="AJW65" s="98"/>
      <c r="AJX65" s="98"/>
      <c r="AJY65" s="98"/>
      <c r="AJZ65" s="98"/>
      <c r="AKA65" s="98"/>
      <c r="AKB65" s="98"/>
      <c r="AKC65" s="98"/>
      <c r="AKD65" s="98"/>
      <c r="AKE65" s="98"/>
      <c r="AKF65" s="98"/>
      <c r="AKG65" s="98"/>
      <c r="AKH65" s="98"/>
      <c r="AKI65" s="98"/>
      <c r="AKJ65" s="98"/>
      <c r="AKK65" s="98"/>
      <c r="AKL65" s="98"/>
      <c r="AKM65" s="98"/>
      <c r="AKN65" s="98"/>
      <c r="AKO65" s="98"/>
      <c r="AKP65" s="98"/>
      <c r="AKQ65" s="98"/>
      <c r="AKR65" s="98"/>
      <c r="AKS65" s="98"/>
      <c r="AKT65" s="98"/>
      <c r="AKU65" s="98"/>
      <c r="AKV65" s="98"/>
      <c r="AKW65" s="98"/>
      <c r="AKX65" s="98"/>
    </row>
    <row r="66" spans="1:986" ht="12" x14ac:dyDescent="0.2">
      <c r="A66" s="249"/>
      <c r="B66" s="242" t="s">
        <v>231</v>
      </c>
      <c r="C66" s="170" t="str">
        <f>_xlfn.CONCAT(Leverancespecifikation[[#This Row],[ID]],Leverancespecifikation[[#This Row],[BYGNINGSDEL]])</f>
        <v>062Betonbjælke, pladsstøbt</v>
      </c>
      <c r="E66" s="171">
        <v>252</v>
      </c>
      <c r="I66" s="171"/>
      <c r="J66" s="171">
        <v>4</v>
      </c>
      <c r="K66" s="175" t="s">
        <v>250</v>
      </c>
      <c r="L66" s="172" t="s">
        <v>239</v>
      </c>
      <c r="M66" s="317" t="str">
        <f>IFERROR(VLOOKUP(Leverancespecifikation[[#This Row],[ID-Bygningsdel]],'Data ændringslog'!A:G,7,FALSE),"P")</f>
        <v/>
      </c>
      <c r="N66" s="328" t="s">
        <v>99</v>
      </c>
      <c r="O66" s="318" t="str">
        <f>VLOOKUP(Leverancespecifikation[[#This Row],[ID-Bygningsdel]],'Data aktør'!A:H,2,FALSE)</f>
        <v/>
      </c>
      <c r="P66" s="317" t="str">
        <f>VLOOKUP(Leverancespecifikation[[#This Row],[ID-Bygningsdel]],'Data aktør'!A:H,3,FALSE)</f>
        <v>X</v>
      </c>
      <c r="Q66" s="317" t="str">
        <f>VLOOKUP(Leverancespecifikation[[#This Row],[ID-Bygningsdel]],'Data aktør'!A:H,4,FALSE)</f>
        <v/>
      </c>
      <c r="R66" s="317" t="str">
        <f>VLOOKUP(Leverancespecifikation[[#This Row],[ID-Bygningsdel]],'Data aktør'!A:H,5,FALSE)</f>
        <v/>
      </c>
      <c r="S66" s="317" t="str">
        <f>VLOOKUP(Leverancespecifikation[[#This Row],[ID-Bygningsdel]],'Data aktør'!A:H,6,FALSE)</f>
        <v/>
      </c>
      <c r="T66" s="317" t="str">
        <f>VLOOKUP(Leverancespecifikation[[#This Row],[ID-Bygningsdel]],'Data aktør'!A:H,7,FALSE)</f>
        <v/>
      </c>
      <c r="U66" s="319" t="str">
        <f>VLOOKUP(Leverancespecifikation[[#This Row],[ID-Bygningsdel]],'Data aktør'!A:H,8,FALSE)</f>
        <v/>
      </c>
      <c r="V66" s="112"/>
      <c r="W66" s="79"/>
      <c r="X66" s="79"/>
      <c r="Y66" s="79"/>
      <c r="Z66" s="79"/>
      <c r="AA66" s="79"/>
      <c r="AB66" s="171"/>
      <c r="AD66" s="171"/>
      <c r="AE66" s="171"/>
      <c r="AF66" s="171"/>
      <c r="AG66" s="171"/>
      <c r="AH66" s="171"/>
      <c r="AI66" s="171"/>
      <c r="AJ66" s="171" t="s">
        <v>34</v>
      </c>
      <c r="AK66" s="171">
        <v>300</v>
      </c>
      <c r="AT66" s="171" t="s">
        <v>34</v>
      </c>
      <c r="AU66" s="171">
        <v>325</v>
      </c>
      <c r="BB66" s="171" t="s">
        <v>34</v>
      </c>
      <c r="BC66" s="171">
        <v>325</v>
      </c>
      <c r="BV66" s="171"/>
      <c r="BW66" s="171"/>
      <c r="CB66" s="134"/>
    </row>
    <row r="67" spans="1:986" ht="12" x14ac:dyDescent="0.2">
      <c r="A67" s="249"/>
      <c r="B67" s="242" t="s">
        <v>233</v>
      </c>
      <c r="C67" s="170" t="str">
        <f>_xlfn.CONCAT(Leverancespecifikation[[#This Row],[ID]],Leverancespecifikation[[#This Row],[BYGNINGSDEL]])</f>
        <v>063Betonelementbjælker</v>
      </c>
      <c r="E67" s="171">
        <v>251</v>
      </c>
      <c r="I67" s="171"/>
      <c r="J67" s="171">
        <v>4</v>
      </c>
      <c r="K67" s="176" t="s">
        <v>238</v>
      </c>
      <c r="L67" s="172" t="s">
        <v>239</v>
      </c>
      <c r="M67" s="317" t="str">
        <f>IFERROR(VLOOKUP(Leverancespecifikation[[#This Row],[ID-Bygningsdel]],'Data ændringslog'!A:G,7,FALSE),"P")</f>
        <v/>
      </c>
      <c r="N67" s="328" t="s">
        <v>177</v>
      </c>
      <c r="O67" s="318" t="str">
        <f>VLOOKUP(Leverancespecifikation[[#This Row],[ID-Bygningsdel]],'Data aktør'!A:H,2,FALSE)</f>
        <v/>
      </c>
      <c r="P67" s="317" t="str">
        <f>VLOOKUP(Leverancespecifikation[[#This Row],[ID-Bygningsdel]],'Data aktør'!A:H,3,FALSE)</f>
        <v>X</v>
      </c>
      <c r="Q67" s="317" t="str">
        <f>VLOOKUP(Leverancespecifikation[[#This Row],[ID-Bygningsdel]],'Data aktør'!A:H,4,FALSE)</f>
        <v/>
      </c>
      <c r="R67" s="317" t="str">
        <f>VLOOKUP(Leverancespecifikation[[#This Row],[ID-Bygningsdel]],'Data aktør'!A:H,5,FALSE)</f>
        <v/>
      </c>
      <c r="S67" s="317" t="str">
        <f>VLOOKUP(Leverancespecifikation[[#This Row],[ID-Bygningsdel]],'Data aktør'!A:H,6,FALSE)</f>
        <v/>
      </c>
      <c r="T67" s="317" t="str">
        <f>VLOOKUP(Leverancespecifikation[[#This Row],[ID-Bygningsdel]],'Data aktør'!A:H,7,FALSE)</f>
        <v/>
      </c>
      <c r="U67" s="319" t="str">
        <f>VLOOKUP(Leverancespecifikation[[#This Row],[ID-Bygningsdel]],'Data aktør'!A:H,8,FALSE)</f>
        <v/>
      </c>
      <c r="V67" s="112"/>
      <c r="W67" s="79"/>
      <c r="X67" s="79"/>
      <c r="Y67" s="79"/>
      <c r="Z67" s="79"/>
      <c r="AA67" s="79"/>
      <c r="AB67" s="171"/>
      <c r="AD67" s="171"/>
      <c r="AE67" s="171"/>
      <c r="AF67" s="171"/>
      <c r="AG67" s="171"/>
      <c r="AH67" s="171"/>
      <c r="AI67" s="171"/>
      <c r="AJ67" s="171" t="s">
        <v>34</v>
      </c>
      <c r="AK67" s="171">
        <v>300</v>
      </c>
      <c r="AT67" s="171" t="s">
        <v>34</v>
      </c>
      <c r="AU67" s="171">
        <v>325</v>
      </c>
      <c r="BB67" s="171" t="s">
        <v>34</v>
      </c>
      <c r="BC67" s="171">
        <v>325</v>
      </c>
      <c r="BV67" s="171"/>
      <c r="BW67" s="171"/>
      <c r="CB67" s="134"/>
    </row>
    <row r="68" spans="1:986" ht="12" x14ac:dyDescent="0.2">
      <c r="A68" s="249"/>
      <c r="B68" s="242" t="s">
        <v>235</v>
      </c>
      <c r="C68" s="170" t="str">
        <f>_xlfn.CONCAT(Leverancespecifikation[[#This Row],[ID]],Leverancespecifikation[[#This Row],[BYGNINGSDEL]])</f>
        <v>064Betonelementbjælker A113, 3R</v>
      </c>
      <c r="E68" s="171">
        <v>251</v>
      </c>
      <c r="I68" s="171"/>
      <c r="J68" s="171">
        <v>4</v>
      </c>
      <c r="K68" s="175" t="s">
        <v>241</v>
      </c>
      <c r="L68" s="172" t="s">
        <v>239</v>
      </c>
      <c r="M68" s="317" t="str">
        <f>IFERROR(VLOOKUP(Leverancespecifikation[[#This Row],[ID-Bygningsdel]],'Data ændringslog'!A:G,7,FALSE),"P")</f>
        <v/>
      </c>
      <c r="N68" s="328" t="s">
        <v>177</v>
      </c>
      <c r="O68" s="318" t="str">
        <f>VLOOKUP(Leverancespecifikation[[#This Row],[ID-Bygningsdel]],'Data aktør'!A:H,2,FALSE)</f>
        <v/>
      </c>
      <c r="P68" s="317" t="str">
        <f>VLOOKUP(Leverancespecifikation[[#This Row],[ID-Bygningsdel]],'Data aktør'!A:H,3,FALSE)</f>
        <v>X</v>
      </c>
      <c r="Q68" s="317" t="str">
        <f>VLOOKUP(Leverancespecifikation[[#This Row],[ID-Bygningsdel]],'Data aktør'!A:H,4,FALSE)</f>
        <v/>
      </c>
      <c r="R68" s="317" t="str">
        <f>VLOOKUP(Leverancespecifikation[[#This Row],[ID-Bygningsdel]],'Data aktør'!A:H,5,FALSE)</f>
        <v/>
      </c>
      <c r="S68" s="317" t="str">
        <f>VLOOKUP(Leverancespecifikation[[#This Row],[ID-Bygningsdel]],'Data aktør'!A:H,6,FALSE)</f>
        <v/>
      </c>
      <c r="T68" s="317" t="str">
        <f>VLOOKUP(Leverancespecifikation[[#This Row],[ID-Bygningsdel]],'Data aktør'!A:H,7,FALSE)</f>
        <v/>
      </c>
      <c r="U68" s="319" t="str">
        <f>VLOOKUP(Leverancespecifikation[[#This Row],[ID-Bygningsdel]],'Data aktør'!A:H,8,FALSE)</f>
        <v/>
      </c>
      <c r="V68" s="112"/>
      <c r="W68" s="79"/>
      <c r="X68" s="79"/>
      <c r="Y68" s="79"/>
      <c r="Z68" s="79"/>
      <c r="AA68" s="79"/>
      <c r="AB68" s="171"/>
      <c r="AD68" s="171"/>
      <c r="AE68" s="171"/>
      <c r="AF68" s="171"/>
      <c r="AG68" s="171"/>
      <c r="AH68" s="171"/>
      <c r="AI68" s="171"/>
      <c r="AJ68" s="171" t="s">
        <v>34</v>
      </c>
      <c r="AK68" s="171">
        <v>300</v>
      </c>
      <c r="AT68" s="171" t="s">
        <v>34</v>
      </c>
      <c r="AU68" s="171">
        <v>325</v>
      </c>
      <c r="BB68" s="171" t="s">
        <v>34</v>
      </c>
      <c r="BC68" s="171">
        <v>325</v>
      </c>
      <c r="BV68" s="171"/>
      <c r="BW68" s="171"/>
      <c r="CB68" s="134"/>
    </row>
    <row r="69" spans="1:986" ht="24" x14ac:dyDescent="0.2">
      <c r="A69" s="249"/>
      <c r="B69" s="242" t="s">
        <v>237</v>
      </c>
      <c r="C69" s="170" t="str">
        <f>_xlfn.CONCAT(Leverancespecifikation[[#This Row],[ID]],Leverancespecifikation[[#This Row],[BYGNINGSDEL]])</f>
        <v>065Betonelementbjælker A113, 4LK (DP=Ent.)</v>
      </c>
      <c r="E69" s="171">
        <v>251</v>
      </c>
      <c r="I69" s="171"/>
      <c r="J69" s="171">
        <v>4</v>
      </c>
      <c r="K69" s="175" t="s">
        <v>243</v>
      </c>
      <c r="L69" s="172" t="s">
        <v>239</v>
      </c>
      <c r="M69" s="317" t="str">
        <f>IFERROR(VLOOKUP(Leverancespecifikation[[#This Row],[ID-Bygningsdel]],'Data ændringslog'!A:G,7,FALSE),"P")</f>
        <v/>
      </c>
      <c r="N69" s="328" t="s">
        <v>177</v>
      </c>
      <c r="O69" s="318" t="str">
        <f>VLOOKUP(Leverancespecifikation[[#This Row],[ID-Bygningsdel]],'Data aktør'!A:H,2,FALSE)</f>
        <v/>
      </c>
      <c r="P69" s="317" t="str">
        <f>VLOOKUP(Leverancespecifikation[[#This Row],[ID-Bygningsdel]],'Data aktør'!A:H,3,FALSE)</f>
        <v>X</v>
      </c>
      <c r="Q69" s="317" t="str">
        <f>VLOOKUP(Leverancespecifikation[[#This Row],[ID-Bygningsdel]],'Data aktør'!A:H,4,FALSE)</f>
        <v/>
      </c>
      <c r="R69" s="317" t="str">
        <f>VLOOKUP(Leverancespecifikation[[#This Row],[ID-Bygningsdel]],'Data aktør'!A:H,5,FALSE)</f>
        <v/>
      </c>
      <c r="S69" s="317" t="str">
        <f>VLOOKUP(Leverancespecifikation[[#This Row],[ID-Bygningsdel]],'Data aktør'!A:H,6,FALSE)</f>
        <v/>
      </c>
      <c r="T69" s="317" t="str">
        <f>VLOOKUP(Leverancespecifikation[[#This Row],[ID-Bygningsdel]],'Data aktør'!A:H,7,FALSE)</f>
        <v>X</v>
      </c>
      <c r="U69" s="319" t="str">
        <f>VLOOKUP(Leverancespecifikation[[#This Row],[ID-Bygningsdel]],'Data aktør'!A:H,8,FALSE)</f>
        <v/>
      </c>
      <c r="V69" s="112"/>
      <c r="W69" s="79"/>
      <c r="X69" s="79"/>
      <c r="Y69" s="79"/>
      <c r="Z69" s="79"/>
      <c r="AA69" s="79"/>
      <c r="AB69" s="171"/>
      <c r="AD69" s="171"/>
      <c r="AE69" s="171"/>
      <c r="AF69" s="171"/>
      <c r="AG69" s="171"/>
      <c r="AH69" s="171"/>
      <c r="AI69" s="171"/>
      <c r="AJ69" s="171" t="s">
        <v>34</v>
      </c>
      <c r="AK69" s="171">
        <v>300</v>
      </c>
      <c r="AT69" s="171" t="s">
        <v>34</v>
      </c>
      <c r="AU69" s="171">
        <v>300</v>
      </c>
      <c r="BB69" s="171" t="s">
        <v>38</v>
      </c>
      <c r="BC69" s="171">
        <v>325</v>
      </c>
      <c r="BL69" s="287" t="s">
        <v>244</v>
      </c>
      <c r="BV69" s="171"/>
      <c r="BW69" s="171"/>
      <c r="CB69" s="134"/>
    </row>
    <row r="70" spans="1:986" ht="24" x14ac:dyDescent="0.2">
      <c r="A70" s="249"/>
      <c r="B70" s="242" t="s">
        <v>240</v>
      </c>
      <c r="C70" s="170" t="str">
        <f>_xlfn.CONCAT(Leverancespecifikation[[#This Row],[ID]],Leverancespecifikation[[#This Row],[BYGNINGSDEL]])</f>
        <v>066Betonelementbjælker A113, 4LK (DP=Rådg.)</v>
      </c>
      <c r="E70" s="171">
        <v>251</v>
      </c>
      <c r="I70" s="171"/>
      <c r="J70" s="171">
        <v>4</v>
      </c>
      <c r="K70" s="175" t="s">
        <v>246</v>
      </c>
      <c r="L70" s="172" t="s">
        <v>239</v>
      </c>
      <c r="M70" s="317" t="str">
        <f>IFERROR(VLOOKUP(Leverancespecifikation[[#This Row],[ID-Bygningsdel]],'Data ændringslog'!A:G,7,FALSE),"P")</f>
        <v/>
      </c>
      <c r="N70" s="328" t="s">
        <v>177</v>
      </c>
      <c r="O70" s="318" t="str">
        <f>VLOOKUP(Leverancespecifikation[[#This Row],[ID-Bygningsdel]],'Data aktør'!A:H,2,FALSE)</f>
        <v/>
      </c>
      <c r="P70" s="317" t="str">
        <f>VLOOKUP(Leverancespecifikation[[#This Row],[ID-Bygningsdel]],'Data aktør'!A:H,3,FALSE)</f>
        <v>X</v>
      </c>
      <c r="Q70" s="317" t="str">
        <f>VLOOKUP(Leverancespecifikation[[#This Row],[ID-Bygningsdel]],'Data aktør'!A:H,4,FALSE)</f>
        <v/>
      </c>
      <c r="R70" s="317" t="str">
        <f>VLOOKUP(Leverancespecifikation[[#This Row],[ID-Bygningsdel]],'Data aktør'!A:H,5,FALSE)</f>
        <v/>
      </c>
      <c r="S70" s="317" t="str">
        <f>VLOOKUP(Leverancespecifikation[[#This Row],[ID-Bygningsdel]],'Data aktør'!A:H,6,FALSE)</f>
        <v/>
      </c>
      <c r="T70" s="317" t="str">
        <f>VLOOKUP(Leverancespecifikation[[#This Row],[ID-Bygningsdel]],'Data aktør'!A:H,7,FALSE)</f>
        <v/>
      </c>
      <c r="U70" s="319" t="str">
        <f>VLOOKUP(Leverancespecifikation[[#This Row],[ID-Bygningsdel]],'Data aktør'!A:H,8,FALSE)</f>
        <v/>
      </c>
      <c r="V70" s="112"/>
      <c r="W70" s="79"/>
      <c r="X70" s="79"/>
      <c r="Y70" s="79"/>
      <c r="Z70" s="79"/>
      <c r="AA70" s="79"/>
      <c r="AB70" s="171"/>
      <c r="AD70" s="171"/>
      <c r="AE70" s="171"/>
      <c r="AF70" s="171"/>
      <c r="AG70" s="171"/>
      <c r="AH70" s="171"/>
      <c r="AI70" s="171"/>
      <c r="AJ70" s="171" t="s">
        <v>34</v>
      </c>
      <c r="AK70" s="171">
        <v>300</v>
      </c>
      <c r="AT70" s="171" t="s">
        <v>34</v>
      </c>
      <c r="AU70" s="171">
        <v>300</v>
      </c>
      <c r="BB70" s="171" t="s">
        <v>34</v>
      </c>
      <c r="BC70" s="171">
        <v>325</v>
      </c>
      <c r="BL70" s="287" t="s">
        <v>247</v>
      </c>
      <c r="BV70" s="171"/>
      <c r="BW70" s="171"/>
      <c r="CB70" s="134"/>
    </row>
    <row r="71" spans="1:986" ht="72" x14ac:dyDescent="0.2">
      <c r="A71" s="249"/>
      <c r="B71" s="242" t="s">
        <v>242</v>
      </c>
      <c r="C71" s="170" t="str">
        <f>_xlfn.CONCAT(Leverancespecifikation[[#This Row],[ID]],Leverancespecifikation[[#This Row],[BYGNINGSDEL]])</f>
        <v>067Stålbjælker</v>
      </c>
      <c r="E71" s="171">
        <v>253</v>
      </c>
      <c r="I71" s="171"/>
      <c r="J71" s="171">
        <v>4</v>
      </c>
      <c r="K71" s="175" t="s">
        <v>252</v>
      </c>
      <c r="L71" s="172" t="s">
        <v>253</v>
      </c>
      <c r="M71" s="317" t="str">
        <f>IFERROR(VLOOKUP(Leverancespecifikation[[#This Row],[ID-Bygningsdel]],'Data ændringslog'!A:G,7,FALSE),"P")</f>
        <v/>
      </c>
      <c r="N71" s="328" t="s">
        <v>99</v>
      </c>
      <c r="O71" s="318" t="str">
        <f>VLOOKUP(Leverancespecifikation[[#This Row],[ID-Bygningsdel]],'Data aktør'!A:H,2,FALSE)</f>
        <v/>
      </c>
      <c r="P71" s="317" t="str">
        <f>VLOOKUP(Leverancespecifikation[[#This Row],[ID-Bygningsdel]],'Data aktør'!A:H,3,FALSE)</f>
        <v>X</v>
      </c>
      <c r="Q71" s="317" t="str">
        <f>VLOOKUP(Leverancespecifikation[[#This Row],[ID-Bygningsdel]],'Data aktør'!A:H,4,FALSE)</f>
        <v/>
      </c>
      <c r="R71" s="317" t="str">
        <f>VLOOKUP(Leverancespecifikation[[#This Row],[ID-Bygningsdel]],'Data aktør'!A:H,5,FALSE)</f>
        <v/>
      </c>
      <c r="S71" s="317" t="str">
        <f>VLOOKUP(Leverancespecifikation[[#This Row],[ID-Bygningsdel]],'Data aktør'!A:H,6,FALSE)</f>
        <v/>
      </c>
      <c r="T71" s="317" t="str">
        <f>VLOOKUP(Leverancespecifikation[[#This Row],[ID-Bygningsdel]],'Data aktør'!A:H,7,FALSE)</f>
        <v/>
      </c>
      <c r="U71" s="319" t="str">
        <f>VLOOKUP(Leverancespecifikation[[#This Row],[ID-Bygningsdel]],'Data aktør'!A:H,8,FALSE)</f>
        <v/>
      </c>
      <c r="V71" s="112"/>
      <c r="W71" s="79"/>
      <c r="X71" s="79"/>
      <c r="Y71" s="79"/>
      <c r="Z71" s="79"/>
      <c r="AA71" s="79"/>
      <c r="AB71" s="171"/>
      <c r="AD71" s="171"/>
      <c r="AE71" s="171"/>
      <c r="AF71" s="171"/>
      <c r="AG71" s="171"/>
      <c r="AH71" s="171"/>
      <c r="AI71" s="171"/>
      <c r="AJ71" s="171" t="s">
        <v>34</v>
      </c>
      <c r="AK71" s="171">
        <v>300</v>
      </c>
      <c r="AT71" s="171" t="s">
        <v>34</v>
      </c>
      <c r="AU71" s="171">
        <v>325</v>
      </c>
      <c r="BB71" s="171" t="s">
        <v>34</v>
      </c>
      <c r="BC71" s="171">
        <v>325</v>
      </c>
      <c r="BL71" s="287" t="s">
        <v>254</v>
      </c>
      <c r="BV71" s="171"/>
      <c r="BW71" s="171"/>
      <c r="CB71" s="134"/>
    </row>
    <row r="72" spans="1:986" s="308" customFormat="1" ht="24" x14ac:dyDescent="0.2">
      <c r="A72" s="255"/>
      <c r="B72" s="298" t="s">
        <v>245</v>
      </c>
      <c r="C72" s="299" t="str">
        <f>_xlfn.CONCAT(Leverancespecifikation[[#This Row],[ID]],Leverancespecifikation[[#This Row],[BYGNINGSDEL]])</f>
        <v>068Kompositbjælker, Stål-beton</v>
      </c>
      <c r="D72" s="300"/>
      <c r="E72" s="300">
        <v>259</v>
      </c>
      <c r="F72" s="300"/>
      <c r="G72" s="300"/>
      <c r="H72" s="300"/>
      <c r="I72" s="300"/>
      <c r="J72" s="300">
        <v>4</v>
      </c>
      <c r="K72" s="301" t="s">
        <v>256</v>
      </c>
      <c r="L72" s="302" t="s">
        <v>253</v>
      </c>
      <c r="M72" s="317" t="str">
        <f>IFERROR(VLOOKUP(Leverancespecifikation[[#This Row],[ID-Bygningsdel]],'Data ændringslog'!A:G,7,FALSE),"P")</f>
        <v/>
      </c>
      <c r="N72" s="328" t="s">
        <v>177</v>
      </c>
      <c r="O72" s="318" t="str">
        <f>VLOOKUP(Leverancespecifikation[[#This Row],[ID-Bygningsdel]],'Data aktør'!A:H,2,FALSE)</f>
        <v/>
      </c>
      <c r="P72" s="317" t="str">
        <f>VLOOKUP(Leverancespecifikation[[#This Row],[ID-Bygningsdel]],'Data aktør'!A:H,3,FALSE)</f>
        <v>X</v>
      </c>
      <c r="Q72" s="317" t="str">
        <f>VLOOKUP(Leverancespecifikation[[#This Row],[ID-Bygningsdel]],'Data aktør'!A:H,4,FALSE)</f>
        <v/>
      </c>
      <c r="R72" s="317" t="str">
        <f>VLOOKUP(Leverancespecifikation[[#This Row],[ID-Bygningsdel]],'Data aktør'!A:H,5,FALSE)</f>
        <v/>
      </c>
      <c r="S72" s="317" t="str">
        <f>VLOOKUP(Leverancespecifikation[[#This Row],[ID-Bygningsdel]],'Data aktør'!A:H,6,FALSE)</f>
        <v/>
      </c>
      <c r="T72" s="317" t="str">
        <f>VLOOKUP(Leverancespecifikation[[#This Row],[ID-Bygningsdel]],'Data aktør'!A:H,7,FALSE)</f>
        <v>X</v>
      </c>
      <c r="U72" s="319" t="str">
        <f>VLOOKUP(Leverancespecifikation[[#This Row],[ID-Bygningsdel]],'Data aktør'!A:H,8,FALSE)</f>
        <v/>
      </c>
      <c r="V72" s="309"/>
      <c r="W72" s="80"/>
      <c r="X72" s="80"/>
      <c r="Y72" s="80"/>
      <c r="Z72" s="80"/>
      <c r="AA72" s="80"/>
      <c r="AB72" s="300"/>
      <c r="AC72" s="300"/>
      <c r="AD72" s="300"/>
      <c r="AE72" s="300"/>
      <c r="AF72" s="300"/>
      <c r="AG72" s="300"/>
      <c r="AH72" s="300"/>
      <c r="AI72" s="300"/>
      <c r="AJ72" s="300" t="s">
        <v>34</v>
      </c>
      <c r="AK72" s="300">
        <v>300</v>
      </c>
      <c r="AL72" s="300"/>
      <c r="AM72" s="300"/>
      <c r="AN72" s="300"/>
      <c r="AO72" s="300"/>
      <c r="AP72" s="300"/>
      <c r="AQ72" s="300"/>
      <c r="AR72" s="300"/>
      <c r="AS72" s="300"/>
      <c r="AT72" s="300" t="s">
        <v>34</v>
      </c>
      <c r="AU72" s="300">
        <v>325</v>
      </c>
      <c r="AV72" s="300"/>
      <c r="AW72" s="300"/>
      <c r="AX72" s="300"/>
      <c r="AY72" s="300"/>
      <c r="AZ72" s="300"/>
      <c r="BA72" s="300"/>
      <c r="BB72" s="300" t="s">
        <v>38</v>
      </c>
      <c r="BC72" s="300">
        <v>325</v>
      </c>
      <c r="BD72" s="300"/>
      <c r="BE72" s="300"/>
      <c r="BF72" s="300"/>
      <c r="BG72" s="300"/>
      <c r="BH72" s="300"/>
      <c r="BI72" s="300"/>
      <c r="BJ72" s="300"/>
      <c r="BK72" s="300"/>
      <c r="BL72" s="306" t="s">
        <v>244</v>
      </c>
      <c r="BM72" s="300"/>
      <c r="BN72" s="300"/>
      <c r="BO72" s="300"/>
      <c r="BP72" s="300"/>
      <c r="BQ72" s="300"/>
      <c r="BR72" s="300"/>
      <c r="BS72" s="300"/>
      <c r="BT72" s="300"/>
      <c r="BU72" s="300"/>
      <c r="BV72" s="300"/>
      <c r="BW72" s="300"/>
      <c r="BX72" s="300"/>
      <c r="BY72" s="300"/>
      <c r="BZ72" s="300"/>
      <c r="CA72" s="303"/>
      <c r="CB72" s="307"/>
      <c r="CC72" s="307"/>
      <c r="CD72" s="307"/>
      <c r="CE72" s="307"/>
      <c r="CF72" s="307"/>
      <c r="CG72" s="307"/>
      <c r="CH72" s="307"/>
      <c r="CI72" s="307"/>
      <c r="CJ72" s="307"/>
      <c r="CK72" s="307"/>
      <c r="CL72" s="307"/>
      <c r="CM72" s="307"/>
      <c r="CN72" s="307"/>
      <c r="CO72" s="307"/>
      <c r="CP72" s="307"/>
      <c r="CQ72" s="307"/>
      <c r="CR72" s="307"/>
      <c r="CS72" s="307"/>
      <c r="CT72" s="307"/>
      <c r="CU72" s="307"/>
      <c r="CV72" s="307"/>
      <c r="CW72" s="307"/>
      <c r="CX72" s="307"/>
      <c r="CY72" s="307"/>
      <c r="CZ72" s="307"/>
      <c r="DA72" s="307"/>
      <c r="DB72" s="307"/>
      <c r="DC72" s="307"/>
      <c r="DD72" s="307"/>
      <c r="DE72" s="307"/>
      <c r="DF72" s="307"/>
      <c r="DG72" s="307"/>
      <c r="DH72" s="307"/>
      <c r="DI72" s="307"/>
      <c r="DJ72" s="307"/>
      <c r="DK72" s="307"/>
      <c r="DL72" s="307"/>
      <c r="DM72" s="307"/>
      <c r="DN72" s="307"/>
      <c r="DO72" s="307"/>
      <c r="DP72" s="307"/>
      <c r="DQ72" s="307"/>
      <c r="DR72" s="307"/>
      <c r="DS72" s="307"/>
      <c r="DT72" s="307"/>
      <c r="DU72" s="307"/>
      <c r="DV72" s="307"/>
      <c r="DW72" s="307"/>
      <c r="DX72" s="307"/>
      <c r="DY72" s="307"/>
      <c r="DZ72" s="307"/>
      <c r="EA72" s="307"/>
      <c r="EB72" s="307"/>
      <c r="EC72" s="307"/>
      <c r="ED72" s="307"/>
      <c r="EE72" s="307"/>
      <c r="EF72" s="307"/>
      <c r="EG72" s="307"/>
      <c r="EH72" s="307"/>
      <c r="EI72" s="307"/>
      <c r="EJ72" s="307"/>
      <c r="EK72" s="307"/>
      <c r="EL72" s="307"/>
      <c r="EM72" s="307"/>
      <c r="EN72" s="307"/>
      <c r="EO72" s="307"/>
      <c r="EP72" s="307"/>
      <c r="EQ72" s="307"/>
      <c r="ER72" s="307"/>
      <c r="ES72" s="307"/>
      <c r="ET72" s="307"/>
      <c r="EU72" s="307"/>
      <c r="EV72" s="307"/>
      <c r="EW72" s="307"/>
      <c r="EX72" s="307"/>
      <c r="EY72" s="307"/>
      <c r="EZ72" s="307"/>
      <c r="FA72" s="307"/>
      <c r="FB72" s="307"/>
      <c r="FC72" s="307"/>
      <c r="FD72" s="307"/>
      <c r="FE72" s="307"/>
      <c r="FF72" s="307"/>
      <c r="FG72" s="307"/>
      <c r="FH72" s="307"/>
      <c r="FI72" s="307"/>
      <c r="FJ72" s="307"/>
      <c r="FK72" s="307"/>
      <c r="FL72" s="307"/>
      <c r="FM72" s="307"/>
      <c r="FN72" s="307"/>
      <c r="FO72" s="307"/>
      <c r="FP72" s="307"/>
      <c r="FQ72" s="307"/>
      <c r="FR72" s="307"/>
      <c r="FS72" s="307"/>
      <c r="FT72" s="307"/>
      <c r="FU72" s="307"/>
      <c r="FV72" s="307"/>
      <c r="FW72" s="307"/>
      <c r="FX72" s="307"/>
      <c r="FY72" s="307"/>
      <c r="FZ72" s="307"/>
      <c r="GA72" s="307"/>
      <c r="GB72" s="307"/>
      <c r="GC72" s="307"/>
      <c r="GD72" s="307"/>
      <c r="GE72" s="307"/>
      <c r="GF72" s="307"/>
      <c r="GG72" s="307"/>
      <c r="GH72" s="307"/>
      <c r="GI72" s="307"/>
      <c r="GJ72" s="307"/>
      <c r="GK72" s="307"/>
      <c r="GL72" s="307"/>
      <c r="GM72" s="307"/>
      <c r="GN72" s="307"/>
      <c r="GO72" s="307"/>
      <c r="GP72" s="307"/>
      <c r="GQ72" s="307"/>
      <c r="GR72" s="307"/>
      <c r="GS72" s="307"/>
      <c r="GT72" s="307"/>
      <c r="GU72" s="307"/>
      <c r="GV72" s="307"/>
      <c r="GW72" s="307"/>
      <c r="GX72" s="307"/>
      <c r="GY72" s="307"/>
      <c r="GZ72" s="307"/>
      <c r="HA72" s="307"/>
      <c r="HB72" s="307"/>
      <c r="HC72" s="307"/>
      <c r="HD72" s="307"/>
      <c r="HE72" s="307"/>
      <c r="HF72" s="307"/>
      <c r="HG72" s="307"/>
      <c r="HH72" s="307"/>
      <c r="HI72" s="307"/>
      <c r="HJ72" s="307"/>
      <c r="HK72" s="307"/>
      <c r="HL72" s="307"/>
      <c r="HM72" s="307"/>
      <c r="HN72" s="307"/>
      <c r="HO72" s="307"/>
      <c r="HP72" s="307"/>
      <c r="HQ72" s="307"/>
      <c r="HR72" s="307"/>
      <c r="HS72" s="307"/>
      <c r="HT72" s="307"/>
      <c r="HU72" s="307"/>
      <c r="HV72" s="307"/>
      <c r="HW72" s="307"/>
      <c r="HX72" s="307"/>
      <c r="HY72" s="307"/>
      <c r="HZ72" s="307"/>
      <c r="IA72" s="307"/>
      <c r="IB72" s="307"/>
      <c r="IC72" s="307"/>
      <c r="ID72" s="307"/>
      <c r="IE72" s="307"/>
      <c r="IF72" s="307"/>
      <c r="IG72" s="307"/>
      <c r="IH72" s="307"/>
      <c r="II72" s="307"/>
      <c r="IJ72" s="307"/>
      <c r="IK72" s="307"/>
      <c r="IL72" s="307"/>
      <c r="IM72" s="307"/>
      <c r="IN72" s="307"/>
      <c r="IO72" s="307"/>
      <c r="IP72" s="307"/>
      <c r="IQ72" s="307"/>
      <c r="IR72" s="307"/>
      <c r="IS72" s="307"/>
      <c r="IT72" s="307"/>
      <c r="IU72" s="307"/>
      <c r="IV72" s="307"/>
      <c r="IW72" s="307"/>
      <c r="IX72" s="307"/>
      <c r="IY72" s="307"/>
      <c r="IZ72" s="307"/>
      <c r="JA72" s="307"/>
      <c r="JB72" s="307"/>
      <c r="JC72" s="307"/>
      <c r="JD72" s="307"/>
      <c r="JE72" s="307"/>
      <c r="JF72" s="307"/>
      <c r="JG72" s="307"/>
      <c r="JH72" s="307"/>
      <c r="JI72" s="307"/>
      <c r="JJ72" s="307"/>
      <c r="JK72" s="307"/>
      <c r="JL72" s="307"/>
      <c r="JM72" s="307"/>
      <c r="JN72" s="307"/>
      <c r="JO72" s="307"/>
      <c r="JP72" s="307"/>
      <c r="JQ72" s="307"/>
      <c r="JR72" s="307"/>
      <c r="JS72" s="307"/>
      <c r="JT72" s="307"/>
      <c r="JU72" s="307"/>
      <c r="JV72" s="307"/>
      <c r="JW72" s="307"/>
      <c r="JX72" s="307"/>
      <c r="JY72" s="307"/>
      <c r="JZ72" s="307"/>
      <c r="KA72" s="307"/>
      <c r="KB72" s="307"/>
      <c r="KC72" s="307"/>
      <c r="KD72" s="307"/>
      <c r="KE72" s="307"/>
      <c r="KF72" s="307"/>
      <c r="KG72" s="307"/>
      <c r="KH72" s="307"/>
      <c r="KI72" s="307"/>
      <c r="KJ72" s="307"/>
      <c r="KK72" s="307"/>
      <c r="KL72" s="307"/>
      <c r="KM72" s="307"/>
      <c r="KN72" s="307"/>
      <c r="KO72" s="307"/>
      <c r="KP72" s="307"/>
      <c r="KQ72" s="307"/>
      <c r="KR72" s="307"/>
      <c r="KS72" s="307"/>
      <c r="KT72" s="307"/>
      <c r="KU72" s="307"/>
      <c r="KV72" s="307"/>
      <c r="KW72" s="307"/>
      <c r="KX72" s="307"/>
      <c r="KY72" s="307"/>
      <c r="KZ72" s="307"/>
      <c r="LA72" s="307"/>
      <c r="LB72" s="307"/>
      <c r="LC72" s="307"/>
      <c r="LD72" s="307"/>
      <c r="LE72" s="307"/>
      <c r="LF72" s="307"/>
      <c r="LG72" s="307"/>
      <c r="LH72" s="307"/>
      <c r="LI72" s="307"/>
      <c r="LJ72" s="307"/>
      <c r="LK72" s="307"/>
      <c r="LL72" s="307"/>
      <c r="LM72" s="307"/>
      <c r="LN72" s="307"/>
      <c r="LO72" s="307"/>
      <c r="LP72" s="307"/>
      <c r="LQ72" s="307"/>
      <c r="LR72" s="307"/>
      <c r="LS72" s="307"/>
      <c r="LT72" s="307"/>
      <c r="LU72" s="307"/>
      <c r="LV72" s="307"/>
      <c r="LW72" s="307"/>
      <c r="LX72" s="307"/>
      <c r="LY72" s="307"/>
      <c r="LZ72" s="307"/>
      <c r="MA72" s="307"/>
      <c r="MB72" s="307"/>
      <c r="MC72" s="307"/>
      <c r="MD72" s="307"/>
      <c r="ME72" s="307"/>
      <c r="MF72" s="307"/>
      <c r="MG72" s="307"/>
      <c r="MH72" s="307"/>
      <c r="MI72" s="307"/>
      <c r="MJ72" s="307"/>
      <c r="MK72" s="307"/>
      <c r="ML72" s="307"/>
      <c r="MM72" s="307"/>
      <c r="MN72" s="307"/>
      <c r="MO72" s="307"/>
      <c r="MP72" s="307"/>
      <c r="MQ72" s="307"/>
      <c r="MR72" s="307"/>
      <c r="MS72" s="307"/>
      <c r="MT72" s="307"/>
      <c r="MU72" s="307"/>
      <c r="MV72" s="307"/>
      <c r="MW72" s="307"/>
      <c r="MX72" s="307"/>
      <c r="MY72" s="307"/>
      <c r="MZ72" s="307"/>
      <c r="NA72" s="307"/>
      <c r="NB72" s="307"/>
      <c r="NC72" s="307"/>
      <c r="ND72" s="307"/>
      <c r="NE72" s="307"/>
      <c r="NF72" s="307"/>
      <c r="NG72" s="307"/>
      <c r="NH72" s="307"/>
      <c r="NI72" s="307"/>
      <c r="NJ72" s="307"/>
      <c r="NK72" s="307"/>
      <c r="NL72" s="307"/>
      <c r="NM72" s="307"/>
      <c r="NN72" s="307"/>
      <c r="NO72" s="307"/>
      <c r="NP72" s="307"/>
      <c r="NQ72" s="307"/>
      <c r="NR72" s="307"/>
      <c r="NS72" s="307"/>
      <c r="NT72" s="307"/>
      <c r="NU72" s="307"/>
      <c r="NV72" s="307"/>
      <c r="NW72" s="307"/>
      <c r="NX72" s="307"/>
      <c r="NY72" s="307"/>
      <c r="NZ72" s="307"/>
      <c r="OA72" s="307"/>
      <c r="OB72" s="307"/>
      <c r="OC72" s="307"/>
      <c r="OD72" s="307"/>
      <c r="OE72" s="307"/>
      <c r="OF72" s="307"/>
      <c r="OG72" s="307"/>
      <c r="OH72" s="307"/>
      <c r="OI72" s="307"/>
      <c r="OJ72" s="307"/>
      <c r="OK72" s="307"/>
      <c r="OL72" s="307"/>
      <c r="OM72" s="307"/>
      <c r="ON72" s="307"/>
      <c r="OO72" s="307"/>
      <c r="OP72" s="307"/>
      <c r="OQ72" s="307"/>
      <c r="OR72" s="307"/>
      <c r="OS72" s="307"/>
      <c r="OT72" s="307"/>
      <c r="OU72" s="307"/>
      <c r="OV72" s="307"/>
      <c r="OW72" s="307"/>
      <c r="OX72" s="307"/>
      <c r="OY72" s="307"/>
      <c r="OZ72" s="307"/>
      <c r="PA72" s="307"/>
      <c r="PB72" s="307"/>
      <c r="PC72" s="307"/>
      <c r="PD72" s="307"/>
      <c r="PE72" s="307"/>
      <c r="PF72" s="307"/>
      <c r="PG72" s="307"/>
      <c r="PH72" s="307"/>
      <c r="PI72" s="307"/>
      <c r="PJ72" s="307"/>
      <c r="PK72" s="307"/>
      <c r="PL72" s="307"/>
      <c r="PM72" s="307"/>
      <c r="PN72" s="307"/>
      <c r="PO72" s="307"/>
      <c r="PP72" s="307"/>
      <c r="PQ72" s="307"/>
      <c r="PR72" s="307"/>
      <c r="PS72" s="307"/>
      <c r="PT72" s="307"/>
      <c r="PU72" s="307"/>
      <c r="PV72" s="307"/>
      <c r="PW72" s="307"/>
      <c r="PX72" s="307"/>
      <c r="PY72" s="307"/>
      <c r="PZ72" s="307"/>
      <c r="QA72" s="307"/>
      <c r="QB72" s="307"/>
      <c r="QC72" s="307"/>
      <c r="QD72" s="307"/>
      <c r="QE72" s="307"/>
      <c r="QF72" s="307"/>
      <c r="QG72" s="307"/>
      <c r="QH72" s="307"/>
      <c r="QI72" s="307"/>
      <c r="QJ72" s="307"/>
      <c r="QK72" s="307"/>
      <c r="QL72" s="307"/>
      <c r="QM72" s="307"/>
      <c r="QN72" s="307"/>
      <c r="QO72" s="307"/>
      <c r="QP72" s="307"/>
      <c r="QQ72" s="307"/>
      <c r="QR72" s="307"/>
      <c r="QS72" s="307"/>
      <c r="QT72" s="307"/>
      <c r="QU72" s="307"/>
      <c r="QV72" s="307"/>
      <c r="QW72" s="307"/>
      <c r="QX72" s="307"/>
      <c r="QY72" s="307"/>
      <c r="QZ72" s="307"/>
      <c r="RA72" s="307"/>
      <c r="RB72" s="307"/>
      <c r="RC72" s="307"/>
      <c r="RD72" s="307"/>
      <c r="RE72" s="307"/>
      <c r="RF72" s="307"/>
      <c r="RG72" s="307"/>
      <c r="RH72" s="307"/>
      <c r="RI72" s="307"/>
      <c r="RJ72" s="307"/>
      <c r="RK72" s="307"/>
      <c r="RL72" s="307"/>
      <c r="RM72" s="307"/>
      <c r="RN72" s="307"/>
      <c r="RO72" s="307"/>
      <c r="RP72" s="307"/>
      <c r="RQ72" s="307"/>
      <c r="RR72" s="307"/>
      <c r="RS72" s="307"/>
      <c r="RT72" s="307"/>
      <c r="RU72" s="307"/>
      <c r="RV72" s="307"/>
      <c r="RW72" s="307"/>
      <c r="RX72" s="307"/>
      <c r="RY72" s="307"/>
      <c r="RZ72" s="307"/>
      <c r="SA72" s="307"/>
      <c r="SB72" s="307"/>
      <c r="SC72" s="307"/>
      <c r="SD72" s="307"/>
      <c r="SE72" s="307"/>
      <c r="SF72" s="307"/>
      <c r="SG72" s="307"/>
      <c r="SH72" s="307"/>
      <c r="SI72" s="307"/>
      <c r="SJ72" s="307"/>
      <c r="SK72" s="307"/>
      <c r="SL72" s="307"/>
      <c r="SM72" s="307"/>
      <c r="SN72" s="307"/>
      <c r="SO72" s="307"/>
      <c r="SP72" s="307"/>
      <c r="SQ72" s="307"/>
      <c r="SR72" s="307"/>
      <c r="SS72" s="307"/>
      <c r="ST72" s="307"/>
      <c r="SU72" s="307"/>
      <c r="SV72" s="307"/>
      <c r="SW72" s="307"/>
      <c r="SX72" s="307"/>
      <c r="SY72" s="307"/>
      <c r="SZ72" s="307"/>
      <c r="TA72" s="307"/>
      <c r="TB72" s="307"/>
      <c r="TC72" s="307"/>
      <c r="TD72" s="307"/>
      <c r="TE72" s="307"/>
      <c r="TF72" s="307"/>
      <c r="TG72" s="307"/>
      <c r="TH72" s="307"/>
      <c r="TI72" s="307"/>
      <c r="TJ72" s="307"/>
      <c r="TK72" s="307"/>
      <c r="TL72" s="307"/>
      <c r="TM72" s="307"/>
      <c r="TN72" s="307"/>
      <c r="TO72" s="307"/>
      <c r="TP72" s="307"/>
      <c r="TQ72" s="307"/>
      <c r="TR72" s="307"/>
      <c r="TS72" s="307"/>
      <c r="TT72" s="307"/>
      <c r="TU72" s="307"/>
      <c r="TV72" s="307"/>
      <c r="TW72" s="307"/>
      <c r="TX72" s="307"/>
      <c r="TY72" s="307"/>
      <c r="TZ72" s="307"/>
      <c r="UA72" s="307"/>
      <c r="UB72" s="307"/>
      <c r="UC72" s="307"/>
      <c r="UD72" s="307"/>
      <c r="UE72" s="307"/>
      <c r="UF72" s="307"/>
      <c r="UG72" s="307"/>
      <c r="UH72" s="307"/>
      <c r="UI72" s="307"/>
      <c r="UJ72" s="307"/>
      <c r="UK72" s="307"/>
      <c r="UL72" s="307"/>
      <c r="UM72" s="307"/>
      <c r="UN72" s="307"/>
      <c r="UO72" s="307"/>
      <c r="UP72" s="307"/>
      <c r="UQ72" s="307"/>
      <c r="UR72" s="307"/>
      <c r="US72" s="307"/>
      <c r="UT72" s="307"/>
      <c r="UU72" s="307"/>
      <c r="UV72" s="307"/>
      <c r="UW72" s="307"/>
      <c r="UX72" s="307"/>
      <c r="UY72" s="307"/>
      <c r="UZ72" s="307"/>
      <c r="VA72" s="307"/>
      <c r="VB72" s="307"/>
      <c r="VC72" s="307"/>
      <c r="VD72" s="307"/>
      <c r="VE72" s="307"/>
      <c r="VF72" s="307"/>
      <c r="VG72" s="307"/>
      <c r="VH72" s="307"/>
      <c r="VI72" s="307"/>
      <c r="VJ72" s="307"/>
      <c r="VK72" s="307"/>
      <c r="VL72" s="307"/>
      <c r="VM72" s="307"/>
      <c r="VN72" s="307"/>
      <c r="VO72" s="307"/>
      <c r="VP72" s="307"/>
      <c r="VQ72" s="307"/>
      <c r="VR72" s="307"/>
      <c r="VS72" s="307"/>
      <c r="VT72" s="307"/>
      <c r="VU72" s="307"/>
      <c r="VV72" s="307"/>
      <c r="VW72" s="307"/>
      <c r="VX72" s="307"/>
      <c r="VY72" s="307"/>
      <c r="VZ72" s="307"/>
      <c r="WA72" s="307"/>
      <c r="WB72" s="307"/>
      <c r="WC72" s="307"/>
      <c r="WD72" s="307"/>
      <c r="WE72" s="307"/>
      <c r="WF72" s="307"/>
      <c r="WG72" s="307"/>
      <c r="WH72" s="307"/>
      <c r="WI72" s="307"/>
      <c r="WJ72" s="307"/>
      <c r="WK72" s="307"/>
      <c r="WL72" s="307"/>
      <c r="WM72" s="307"/>
      <c r="WN72" s="307"/>
      <c r="WO72" s="307"/>
      <c r="WP72" s="307"/>
      <c r="WQ72" s="307"/>
      <c r="WR72" s="307"/>
      <c r="WS72" s="307"/>
      <c r="WT72" s="307"/>
      <c r="WU72" s="307"/>
      <c r="WV72" s="307"/>
      <c r="WW72" s="307"/>
      <c r="WX72" s="307"/>
      <c r="WY72" s="307"/>
      <c r="WZ72" s="307"/>
      <c r="XA72" s="307"/>
      <c r="XB72" s="307"/>
      <c r="XC72" s="307"/>
      <c r="XD72" s="307"/>
      <c r="XE72" s="307"/>
      <c r="XF72" s="307"/>
      <c r="XG72" s="307"/>
      <c r="XH72" s="307"/>
      <c r="XI72" s="307"/>
      <c r="XJ72" s="307"/>
      <c r="XK72" s="307"/>
      <c r="XL72" s="307"/>
      <c r="XM72" s="307"/>
      <c r="XN72" s="307"/>
      <c r="XO72" s="307"/>
      <c r="XP72" s="307"/>
      <c r="XQ72" s="307"/>
      <c r="XR72" s="307"/>
      <c r="XS72" s="307"/>
      <c r="XT72" s="307"/>
      <c r="XU72" s="307"/>
      <c r="XV72" s="307"/>
      <c r="XW72" s="307"/>
      <c r="XX72" s="307"/>
      <c r="XY72" s="307"/>
      <c r="XZ72" s="307"/>
      <c r="YA72" s="307"/>
      <c r="YB72" s="307"/>
      <c r="YC72" s="307"/>
      <c r="YD72" s="307"/>
      <c r="YE72" s="307"/>
      <c r="YF72" s="307"/>
      <c r="YG72" s="307"/>
      <c r="YH72" s="307"/>
      <c r="YI72" s="307"/>
      <c r="YJ72" s="307"/>
      <c r="YK72" s="307"/>
      <c r="YL72" s="307"/>
      <c r="YM72" s="307"/>
      <c r="YN72" s="307"/>
      <c r="YO72" s="307"/>
      <c r="YP72" s="307"/>
      <c r="YQ72" s="307"/>
      <c r="YR72" s="307"/>
      <c r="YS72" s="307"/>
      <c r="YT72" s="307"/>
      <c r="YU72" s="307"/>
      <c r="YV72" s="307"/>
      <c r="YW72" s="307"/>
      <c r="YX72" s="307"/>
      <c r="YY72" s="307"/>
      <c r="YZ72" s="307"/>
      <c r="ZA72" s="307"/>
      <c r="ZB72" s="307"/>
      <c r="ZC72" s="307"/>
      <c r="ZD72" s="307"/>
      <c r="ZE72" s="307"/>
      <c r="ZF72" s="307"/>
      <c r="ZG72" s="307"/>
      <c r="ZH72" s="307"/>
      <c r="ZI72" s="307"/>
      <c r="ZJ72" s="307"/>
      <c r="ZK72" s="307"/>
      <c r="ZL72" s="307"/>
      <c r="ZM72" s="307"/>
      <c r="ZN72" s="307"/>
      <c r="ZO72" s="307"/>
      <c r="ZP72" s="307"/>
      <c r="ZQ72" s="307"/>
      <c r="ZR72" s="307"/>
      <c r="ZS72" s="307"/>
      <c r="ZT72" s="307"/>
      <c r="ZU72" s="307"/>
      <c r="ZV72" s="307"/>
      <c r="ZW72" s="307"/>
      <c r="ZX72" s="307"/>
      <c r="ZY72" s="307"/>
      <c r="ZZ72" s="307"/>
      <c r="AAA72" s="307"/>
      <c r="AAB72" s="307"/>
      <c r="AAC72" s="307"/>
      <c r="AAD72" s="307"/>
      <c r="AAE72" s="307"/>
      <c r="AAF72" s="307"/>
      <c r="AAG72" s="307"/>
      <c r="AAH72" s="307"/>
      <c r="AAI72" s="307"/>
      <c r="AAJ72" s="307"/>
      <c r="AAK72" s="307"/>
      <c r="AAL72" s="307"/>
      <c r="AAM72" s="307"/>
      <c r="AAN72" s="307"/>
      <c r="AAO72" s="307"/>
      <c r="AAP72" s="307"/>
      <c r="AAQ72" s="307"/>
      <c r="AAR72" s="307"/>
      <c r="AAS72" s="307"/>
      <c r="AAT72" s="307"/>
      <c r="AAU72" s="307"/>
      <c r="AAV72" s="307"/>
      <c r="AAW72" s="307"/>
      <c r="AAX72" s="307"/>
      <c r="AAY72" s="307"/>
      <c r="AAZ72" s="307"/>
      <c r="ABA72" s="307"/>
      <c r="ABB72" s="307"/>
      <c r="ABC72" s="307"/>
      <c r="ABD72" s="307"/>
      <c r="ABE72" s="307"/>
      <c r="ABF72" s="307"/>
      <c r="ABG72" s="307"/>
      <c r="ABH72" s="307"/>
      <c r="ABI72" s="307"/>
      <c r="ABJ72" s="307"/>
      <c r="ABK72" s="307"/>
      <c r="ABL72" s="307"/>
      <c r="ABM72" s="307"/>
      <c r="ABN72" s="307"/>
      <c r="ABO72" s="307"/>
      <c r="ABP72" s="307"/>
      <c r="ABQ72" s="307"/>
      <c r="ABR72" s="307"/>
      <c r="ABS72" s="307"/>
      <c r="ABT72" s="307"/>
      <c r="ABU72" s="307"/>
      <c r="ABV72" s="307"/>
      <c r="ABW72" s="307"/>
      <c r="ABX72" s="307"/>
      <c r="ABY72" s="307"/>
      <c r="ABZ72" s="307"/>
      <c r="ACA72" s="307"/>
      <c r="ACB72" s="307"/>
      <c r="ACC72" s="307"/>
      <c r="ACD72" s="307"/>
      <c r="ACE72" s="307"/>
      <c r="ACF72" s="307"/>
      <c r="ACG72" s="307"/>
      <c r="ACH72" s="307"/>
      <c r="ACI72" s="307"/>
      <c r="ACJ72" s="307"/>
      <c r="ACK72" s="307"/>
      <c r="ACL72" s="307"/>
      <c r="ACM72" s="307"/>
      <c r="ACN72" s="307"/>
      <c r="ACO72" s="307"/>
      <c r="ACP72" s="307"/>
      <c r="ACQ72" s="307"/>
      <c r="ACR72" s="307"/>
      <c r="ACS72" s="307"/>
      <c r="ACT72" s="307"/>
      <c r="ACU72" s="307"/>
      <c r="ACV72" s="307"/>
      <c r="ACW72" s="307"/>
      <c r="ACX72" s="307"/>
      <c r="ACY72" s="307"/>
      <c r="ACZ72" s="307"/>
      <c r="ADA72" s="307"/>
      <c r="ADB72" s="307"/>
      <c r="ADC72" s="307"/>
      <c r="ADD72" s="307"/>
      <c r="ADE72" s="307"/>
      <c r="ADF72" s="307"/>
      <c r="ADG72" s="307"/>
      <c r="ADH72" s="307"/>
      <c r="ADI72" s="307"/>
      <c r="ADJ72" s="307"/>
      <c r="ADK72" s="307"/>
      <c r="ADL72" s="307"/>
      <c r="ADM72" s="307"/>
      <c r="ADN72" s="307"/>
      <c r="ADO72" s="307"/>
      <c r="ADP72" s="307"/>
      <c r="ADQ72" s="307"/>
      <c r="ADR72" s="307"/>
      <c r="ADS72" s="307"/>
      <c r="ADT72" s="307"/>
      <c r="ADU72" s="307"/>
      <c r="ADV72" s="307"/>
      <c r="ADW72" s="307"/>
      <c r="ADX72" s="307"/>
      <c r="ADY72" s="307"/>
      <c r="ADZ72" s="307"/>
      <c r="AEA72" s="307"/>
      <c r="AEB72" s="307"/>
      <c r="AEC72" s="307"/>
      <c r="AED72" s="307"/>
      <c r="AEE72" s="307"/>
      <c r="AEF72" s="307"/>
      <c r="AEG72" s="307"/>
      <c r="AEH72" s="307"/>
      <c r="AEI72" s="307"/>
      <c r="AEJ72" s="307"/>
      <c r="AEK72" s="307"/>
      <c r="AEL72" s="307"/>
      <c r="AEM72" s="307"/>
      <c r="AEN72" s="307"/>
      <c r="AEO72" s="307"/>
      <c r="AEP72" s="307"/>
      <c r="AEQ72" s="307"/>
      <c r="AER72" s="307"/>
      <c r="AES72" s="307"/>
      <c r="AET72" s="307"/>
      <c r="AEU72" s="307"/>
      <c r="AEV72" s="307"/>
      <c r="AEW72" s="307"/>
      <c r="AEX72" s="307"/>
      <c r="AEY72" s="307"/>
      <c r="AEZ72" s="307"/>
      <c r="AFA72" s="307"/>
      <c r="AFB72" s="307"/>
      <c r="AFC72" s="307"/>
      <c r="AFD72" s="307"/>
      <c r="AFE72" s="307"/>
      <c r="AFF72" s="307"/>
      <c r="AFG72" s="307"/>
      <c r="AFH72" s="307"/>
      <c r="AFI72" s="307"/>
      <c r="AFJ72" s="307"/>
      <c r="AFK72" s="307"/>
      <c r="AFL72" s="307"/>
      <c r="AFM72" s="307"/>
      <c r="AFN72" s="307"/>
      <c r="AFO72" s="307"/>
      <c r="AFP72" s="307"/>
      <c r="AFQ72" s="307"/>
      <c r="AFR72" s="307"/>
      <c r="AFS72" s="307"/>
      <c r="AFT72" s="307"/>
      <c r="AFU72" s="307"/>
      <c r="AFV72" s="307"/>
      <c r="AFW72" s="307"/>
      <c r="AFX72" s="307"/>
      <c r="AFY72" s="307"/>
      <c r="AFZ72" s="307"/>
      <c r="AGA72" s="307"/>
      <c r="AGB72" s="307"/>
      <c r="AGC72" s="307"/>
      <c r="AGD72" s="307"/>
      <c r="AGE72" s="307"/>
      <c r="AGF72" s="307"/>
      <c r="AGG72" s="307"/>
      <c r="AGH72" s="307"/>
      <c r="AGI72" s="307"/>
      <c r="AGJ72" s="307"/>
      <c r="AGK72" s="307"/>
      <c r="AGL72" s="307"/>
      <c r="AGM72" s="307"/>
      <c r="AGN72" s="307"/>
      <c r="AGO72" s="307"/>
      <c r="AGP72" s="307"/>
      <c r="AGQ72" s="307"/>
      <c r="AGR72" s="307"/>
      <c r="AGS72" s="307"/>
      <c r="AGT72" s="307"/>
      <c r="AGU72" s="307"/>
      <c r="AGV72" s="307"/>
      <c r="AGW72" s="307"/>
      <c r="AGX72" s="307"/>
      <c r="AGY72" s="307"/>
      <c r="AGZ72" s="307"/>
      <c r="AHA72" s="307"/>
      <c r="AHB72" s="307"/>
      <c r="AHC72" s="307"/>
      <c r="AHD72" s="307"/>
      <c r="AHE72" s="307"/>
      <c r="AHF72" s="307"/>
      <c r="AHG72" s="307"/>
      <c r="AHH72" s="307"/>
      <c r="AHI72" s="307"/>
      <c r="AHJ72" s="307"/>
      <c r="AHK72" s="307"/>
      <c r="AHL72" s="307"/>
      <c r="AHM72" s="307"/>
      <c r="AHN72" s="307"/>
      <c r="AHO72" s="307"/>
      <c r="AHP72" s="307"/>
      <c r="AHQ72" s="307"/>
      <c r="AHR72" s="307"/>
      <c r="AHS72" s="307"/>
      <c r="AHT72" s="307"/>
      <c r="AHU72" s="307"/>
      <c r="AHV72" s="307"/>
      <c r="AHW72" s="307"/>
      <c r="AHX72" s="307"/>
      <c r="AHY72" s="307"/>
      <c r="AHZ72" s="307"/>
      <c r="AIA72" s="307"/>
      <c r="AIB72" s="307"/>
      <c r="AIC72" s="307"/>
      <c r="AID72" s="307"/>
      <c r="AIE72" s="307"/>
      <c r="AIF72" s="307"/>
      <c r="AIG72" s="307"/>
      <c r="AIH72" s="307"/>
      <c r="AII72" s="307"/>
      <c r="AIJ72" s="307"/>
      <c r="AIK72" s="307"/>
      <c r="AIL72" s="307"/>
      <c r="AIM72" s="307"/>
      <c r="AIN72" s="307"/>
      <c r="AIO72" s="307"/>
      <c r="AIP72" s="307"/>
      <c r="AIQ72" s="307"/>
      <c r="AIR72" s="307"/>
      <c r="AIS72" s="307"/>
      <c r="AIT72" s="307"/>
      <c r="AIU72" s="307"/>
      <c r="AIV72" s="307"/>
      <c r="AIW72" s="307"/>
      <c r="AIX72" s="307"/>
      <c r="AIY72" s="307"/>
      <c r="AIZ72" s="307"/>
      <c r="AJA72" s="307"/>
      <c r="AJB72" s="307"/>
      <c r="AJC72" s="307"/>
      <c r="AJD72" s="307"/>
      <c r="AJE72" s="307"/>
      <c r="AJF72" s="307"/>
      <c r="AJG72" s="307"/>
      <c r="AJH72" s="307"/>
      <c r="AJI72" s="307"/>
      <c r="AJJ72" s="307"/>
      <c r="AJK72" s="307"/>
      <c r="AJL72" s="307"/>
      <c r="AJM72" s="307"/>
      <c r="AJN72" s="307"/>
      <c r="AJO72" s="307"/>
      <c r="AJP72" s="307"/>
      <c r="AJQ72" s="307"/>
      <c r="AJR72" s="307"/>
      <c r="AJS72" s="307"/>
      <c r="AJT72" s="307"/>
      <c r="AJU72" s="307"/>
      <c r="AJV72" s="307"/>
      <c r="AJW72" s="307"/>
      <c r="AJX72" s="307"/>
      <c r="AJY72" s="307"/>
      <c r="AJZ72" s="307"/>
      <c r="AKA72" s="307"/>
      <c r="AKB72" s="307"/>
      <c r="AKC72" s="307"/>
      <c r="AKD72" s="307"/>
      <c r="AKE72" s="307"/>
      <c r="AKF72" s="307"/>
      <c r="AKG72" s="307"/>
      <c r="AKH72" s="307"/>
      <c r="AKI72" s="307"/>
      <c r="AKJ72" s="307"/>
      <c r="AKK72" s="307"/>
      <c r="AKL72" s="307"/>
      <c r="AKM72" s="307"/>
      <c r="AKN72" s="307"/>
      <c r="AKO72" s="307"/>
      <c r="AKP72" s="307"/>
      <c r="AKQ72" s="307"/>
      <c r="AKR72" s="307"/>
      <c r="AKS72" s="307"/>
      <c r="AKT72" s="307"/>
      <c r="AKU72" s="307"/>
      <c r="AKV72" s="307"/>
      <c r="AKW72" s="307"/>
      <c r="AKX72" s="307"/>
    </row>
    <row r="73" spans="1:986" s="308" customFormat="1" ht="24" x14ac:dyDescent="0.2">
      <c r="A73" s="255"/>
      <c r="B73" s="298" t="s">
        <v>248</v>
      </c>
      <c r="C73" s="299" t="str">
        <f>_xlfn.CONCAT(Leverancespecifikation[[#This Row],[ID]],Leverancespecifikation[[#This Row],[BYGNINGSDEL]])</f>
        <v>069Kompositbjælker, Stål-beton</v>
      </c>
      <c r="D73" s="300"/>
      <c r="E73" s="300">
        <v>259</v>
      </c>
      <c r="F73" s="300"/>
      <c r="G73" s="300"/>
      <c r="H73" s="300"/>
      <c r="I73" s="300"/>
      <c r="J73" s="300">
        <v>4</v>
      </c>
      <c r="K73" s="301" t="s">
        <v>256</v>
      </c>
      <c r="L73" s="302" t="s">
        <v>253</v>
      </c>
      <c r="M73" s="317" t="str">
        <f>IFERROR(VLOOKUP(Leverancespecifikation[[#This Row],[ID-Bygningsdel]],'Data ændringslog'!A:G,7,FALSE),"P")</f>
        <v/>
      </c>
      <c r="N73" s="328" t="s">
        <v>177</v>
      </c>
      <c r="O73" s="318" t="str">
        <f>VLOOKUP(Leverancespecifikation[[#This Row],[ID-Bygningsdel]],'Data aktør'!A:H,2,FALSE)</f>
        <v/>
      </c>
      <c r="P73" s="317" t="str">
        <f>VLOOKUP(Leverancespecifikation[[#This Row],[ID-Bygningsdel]],'Data aktør'!A:H,3,FALSE)</f>
        <v>X</v>
      </c>
      <c r="Q73" s="317" t="str">
        <f>VLOOKUP(Leverancespecifikation[[#This Row],[ID-Bygningsdel]],'Data aktør'!A:H,4,FALSE)</f>
        <v/>
      </c>
      <c r="R73" s="317" t="str">
        <f>VLOOKUP(Leverancespecifikation[[#This Row],[ID-Bygningsdel]],'Data aktør'!A:H,5,FALSE)</f>
        <v/>
      </c>
      <c r="S73" s="317" t="str">
        <f>VLOOKUP(Leverancespecifikation[[#This Row],[ID-Bygningsdel]],'Data aktør'!A:H,6,FALSE)</f>
        <v/>
      </c>
      <c r="T73" s="317" t="str">
        <f>VLOOKUP(Leverancespecifikation[[#This Row],[ID-Bygningsdel]],'Data aktør'!A:H,7,FALSE)</f>
        <v/>
      </c>
      <c r="U73" s="319" t="str">
        <f>VLOOKUP(Leverancespecifikation[[#This Row],[ID-Bygningsdel]],'Data aktør'!A:H,8,FALSE)</f>
        <v/>
      </c>
      <c r="V73" s="309"/>
      <c r="W73" s="80"/>
      <c r="X73" s="80"/>
      <c r="Y73" s="80"/>
      <c r="Z73" s="80"/>
      <c r="AA73" s="80"/>
      <c r="AB73" s="300"/>
      <c r="AC73" s="300"/>
      <c r="AD73" s="300"/>
      <c r="AE73" s="300"/>
      <c r="AF73" s="300"/>
      <c r="AG73" s="300"/>
      <c r="AH73" s="300"/>
      <c r="AI73" s="300"/>
      <c r="AJ73" s="300" t="s">
        <v>34</v>
      </c>
      <c r="AK73" s="300">
        <v>300</v>
      </c>
      <c r="AL73" s="300"/>
      <c r="AM73" s="300"/>
      <c r="AN73" s="300"/>
      <c r="AO73" s="300"/>
      <c r="AP73" s="300"/>
      <c r="AQ73" s="300"/>
      <c r="AR73" s="300"/>
      <c r="AS73" s="300"/>
      <c r="AT73" s="300" t="s">
        <v>34</v>
      </c>
      <c r="AU73" s="300">
        <v>325</v>
      </c>
      <c r="AV73" s="300"/>
      <c r="AW73" s="300"/>
      <c r="AX73" s="300"/>
      <c r="AY73" s="300"/>
      <c r="AZ73" s="300"/>
      <c r="BA73" s="300"/>
      <c r="BB73" s="300" t="s">
        <v>34</v>
      </c>
      <c r="BC73" s="300">
        <v>325</v>
      </c>
      <c r="BD73" s="300"/>
      <c r="BE73" s="300"/>
      <c r="BF73" s="300"/>
      <c r="BG73" s="300"/>
      <c r="BH73" s="300"/>
      <c r="BI73" s="300"/>
      <c r="BJ73" s="300"/>
      <c r="BK73" s="300"/>
      <c r="BL73" s="306" t="s">
        <v>247</v>
      </c>
      <c r="BM73" s="300"/>
      <c r="BN73" s="300"/>
      <c r="BO73" s="300"/>
      <c r="BP73" s="300"/>
      <c r="BQ73" s="300"/>
      <c r="BR73" s="300"/>
      <c r="BS73" s="300"/>
      <c r="BT73" s="300"/>
      <c r="BU73" s="300"/>
      <c r="BV73" s="300"/>
      <c r="BW73" s="300"/>
      <c r="BX73" s="300"/>
      <c r="BY73" s="300"/>
      <c r="BZ73" s="300"/>
      <c r="CA73" s="303"/>
      <c r="CB73" s="307"/>
      <c r="CC73" s="307"/>
      <c r="CD73" s="307"/>
      <c r="CE73" s="307"/>
      <c r="CF73" s="307"/>
      <c r="CG73" s="307"/>
      <c r="CH73" s="307"/>
      <c r="CI73" s="307"/>
      <c r="CJ73" s="307"/>
      <c r="CK73" s="307"/>
      <c r="CL73" s="307"/>
      <c r="CM73" s="307"/>
      <c r="CN73" s="307"/>
      <c r="CO73" s="307"/>
      <c r="CP73" s="307"/>
      <c r="CQ73" s="307"/>
      <c r="CR73" s="307"/>
      <c r="CS73" s="307"/>
      <c r="CT73" s="307"/>
      <c r="CU73" s="307"/>
      <c r="CV73" s="307"/>
      <c r="CW73" s="307"/>
      <c r="CX73" s="307"/>
      <c r="CY73" s="307"/>
      <c r="CZ73" s="307"/>
      <c r="DA73" s="307"/>
      <c r="DB73" s="307"/>
      <c r="DC73" s="307"/>
      <c r="DD73" s="307"/>
      <c r="DE73" s="307"/>
      <c r="DF73" s="307"/>
      <c r="DG73" s="307"/>
      <c r="DH73" s="307"/>
      <c r="DI73" s="307"/>
      <c r="DJ73" s="307"/>
      <c r="DK73" s="307"/>
      <c r="DL73" s="307"/>
      <c r="DM73" s="307"/>
      <c r="DN73" s="307"/>
      <c r="DO73" s="307"/>
      <c r="DP73" s="307"/>
      <c r="DQ73" s="307"/>
      <c r="DR73" s="307"/>
      <c r="DS73" s="307"/>
      <c r="DT73" s="307"/>
      <c r="DU73" s="307"/>
      <c r="DV73" s="307"/>
      <c r="DW73" s="307"/>
      <c r="DX73" s="307"/>
      <c r="DY73" s="307"/>
      <c r="DZ73" s="307"/>
      <c r="EA73" s="307"/>
      <c r="EB73" s="307"/>
      <c r="EC73" s="307"/>
      <c r="ED73" s="307"/>
      <c r="EE73" s="307"/>
      <c r="EF73" s="307"/>
      <c r="EG73" s="307"/>
      <c r="EH73" s="307"/>
      <c r="EI73" s="307"/>
      <c r="EJ73" s="307"/>
      <c r="EK73" s="307"/>
      <c r="EL73" s="307"/>
      <c r="EM73" s="307"/>
      <c r="EN73" s="307"/>
      <c r="EO73" s="307"/>
      <c r="EP73" s="307"/>
      <c r="EQ73" s="307"/>
      <c r="ER73" s="307"/>
      <c r="ES73" s="307"/>
      <c r="ET73" s="307"/>
      <c r="EU73" s="307"/>
      <c r="EV73" s="307"/>
      <c r="EW73" s="307"/>
      <c r="EX73" s="307"/>
      <c r="EY73" s="307"/>
      <c r="EZ73" s="307"/>
      <c r="FA73" s="307"/>
      <c r="FB73" s="307"/>
      <c r="FC73" s="307"/>
      <c r="FD73" s="307"/>
      <c r="FE73" s="307"/>
      <c r="FF73" s="307"/>
      <c r="FG73" s="307"/>
      <c r="FH73" s="307"/>
      <c r="FI73" s="307"/>
      <c r="FJ73" s="307"/>
      <c r="FK73" s="307"/>
      <c r="FL73" s="307"/>
      <c r="FM73" s="307"/>
      <c r="FN73" s="307"/>
      <c r="FO73" s="307"/>
      <c r="FP73" s="307"/>
      <c r="FQ73" s="307"/>
      <c r="FR73" s="307"/>
      <c r="FS73" s="307"/>
      <c r="FT73" s="307"/>
      <c r="FU73" s="307"/>
      <c r="FV73" s="307"/>
      <c r="FW73" s="307"/>
      <c r="FX73" s="307"/>
      <c r="FY73" s="307"/>
      <c r="FZ73" s="307"/>
      <c r="GA73" s="307"/>
      <c r="GB73" s="307"/>
      <c r="GC73" s="307"/>
      <c r="GD73" s="307"/>
      <c r="GE73" s="307"/>
      <c r="GF73" s="307"/>
      <c r="GG73" s="307"/>
      <c r="GH73" s="307"/>
      <c r="GI73" s="307"/>
      <c r="GJ73" s="307"/>
      <c r="GK73" s="307"/>
      <c r="GL73" s="307"/>
      <c r="GM73" s="307"/>
      <c r="GN73" s="307"/>
      <c r="GO73" s="307"/>
      <c r="GP73" s="307"/>
      <c r="GQ73" s="307"/>
      <c r="GR73" s="307"/>
      <c r="GS73" s="307"/>
      <c r="GT73" s="307"/>
      <c r="GU73" s="307"/>
      <c r="GV73" s="307"/>
      <c r="GW73" s="307"/>
      <c r="GX73" s="307"/>
      <c r="GY73" s="307"/>
      <c r="GZ73" s="307"/>
      <c r="HA73" s="307"/>
      <c r="HB73" s="307"/>
      <c r="HC73" s="307"/>
      <c r="HD73" s="307"/>
      <c r="HE73" s="307"/>
      <c r="HF73" s="307"/>
      <c r="HG73" s="307"/>
      <c r="HH73" s="307"/>
      <c r="HI73" s="307"/>
      <c r="HJ73" s="307"/>
      <c r="HK73" s="307"/>
      <c r="HL73" s="307"/>
      <c r="HM73" s="307"/>
      <c r="HN73" s="307"/>
      <c r="HO73" s="307"/>
      <c r="HP73" s="307"/>
      <c r="HQ73" s="307"/>
      <c r="HR73" s="307"/>
      <c r="HS73" s="307"/>
      <c r="HT73" s="307"/>
      <c r="HU73" s="307"/>
      <c r="HV73" s="307"/>
      <c r="HW73" s="307"/>
      <c r="HX73" s="307"/>
      <c r="HY73" s="307"/>
      <c r="HZ73" s="307"/>
      <c r="IA73" s="307"/>
      <c r="IB73" s="307"/>
      <c r="IC73" s="307"/>
      <c r="ID73" s="307"/>
      <c r="IE73" s="307"/>
      <c r="IF73" s="307"/>
      <c r="IG73" s="307"/>
      <c r="IH73" s="307"/>
      <c r="II73" s="307"/>
      <c r="IJ73" s="307"/>
      <c r="IK73" s="307"/>
      <c r="IL73" s="307"/>
      <c r="IM73" s="307"/>
      <c r="IN73" s="307"/>
      <c r="IO73" s="307"/>
      <c r="IP73" s="307"/>
      <c r="IQ73" s="307"/>
      <c r="IR73" s="307"/>
      <c r="IS73" s="307"/>
      <c r="IT73" s="307"/>
      <c r="IU73" s="307"/>
      <c r="IV73" s="307"/>
      <c r="IW73" s="307"/>
      <c r="IX73" s="307"/>
      <c r="IY73" s="307"/>
      <c r="IZ73" s="307"/>
      <c r="JA73" s="307"/>
      <c r="JB73" s="307"/>
      <c r="JC73" s="307"/>
      <c r="JD73" s="307"/>
      <c r="JE73" s="307"/>
      <c r="JF73" s="307"/>
      <c r="JG73" s="307"/>
      <c r="JH73" s="307"/>
      <c r="JI73" s="307"/>
      <c r="JJ73" s="307"/>
      <c r="JK73" s="307"/>
      <c r="JL73" s="307"/>
      <c r="JM73" s="307"/>
      <c r="JN73" s="307"/>
      <c r="JO73" s="307"/>
      <c r="JP73" s="307"/>
      <c r="JQ73" s="307"/>
      <c r="JR73" s="307"/>
      <c r="JS73" s="307"/>
      <c r="JT73" s="307"/>
      <c r="JU73" s="307"/>
      <c r="JV73" s="307"/>
      <c r="JW73" s="307"/>
      <c r="JX73" s="307"/>
      <c r="JY73" s="307"/>
      <c r="JZ73" s="307"/>
      <c r="KA73" s="307"/>
      <c r="KB73" s="307"/>
      <c r="KC73" s="307"/>
      <c r="KD73" s="307"/>
      <c r="KE73" s="307"/>
      <c r="KF73" s="307"/>
      <c r="KG73" s="307"/>
      <c r="KH73" s="307"/>
      <c r="KI73" s="307"/>
      <c r="KJ73" s="307"/>
      <c r="KK73" s="307"/>
      <c r="KL73" s="307"/>
      <c r="KM73" s="307"/>
      <c r="KN73" s="307"/>
      <c r="KO73" s="307"/>
      <c r="KP73" s="307"/>
      <c r="KQ73" s="307"/>
      <c r="KR73" s="307"/>
      <c r="KS73" s="307"/>
      <c r="KT73" s="307"/>
      <c r="KU73" s="307"/>
      <c r="KV73" s="307"/>
      <c r="KW73" s="307"/>
      <c r="KX73" s="307"/>
      <c r="KY73" s="307"/>
      <c r="KZ73" s="307"/>
      <c r="LA73" s="307"/>
      <c r="LB73" s="307"/>
      <c r="LC73" s="307"/>
      <c r="LD73" s="307"/>
      <c r="LE73" s="307"/>
      <c r="LF73" s="307"/>
      <c r="LG73" s="307"/>
      <c r="LH73" s="307"/>
      <c r="LI73" s="307"/>
      <c r="LJ73" s="307"/>
      <c r="LK73" s="307"/>
      <c r="LL73" s="307"/>
      <c r="LM73" s="307"/>
      <c r="LN73" s="307"/>
      <c r="LO73" s="307"/>
      <c r="LP73" s="307"/>
      <c r="LQ73" s="307"/>
      <c r="LR73" s="307"/>
      <c r="LS73" s="307"/>
      <c r="LT73" s="307"/>
      <c r="LU73" s="307"/>
      <c r="LV73" s="307"/>
      <c r="LW73" s="307"/>
      <c r="LX73" s="307"/>
      <c r="LY73" s="307"/>
      <c r="LZ73" s="307"/>
      <c r="MA73" s="307"/>
      <c r="MB73" s="307"/>
      <c r="MC73" s="307"/>
      <c r="MD73" s="307"/>
      <c r="ME73" s="307"/>
      <c r="MF73" s="307"/>
      <c r="MG73" s="307"/>
      <c r="MH73" s="307"/>
      <c r="MI73" s="307"/>
      <c r="MJ73" s="307"/>
      <c r="MK73" s="307"/>
      <c r="ML73" s="307"/>
      <c r="MM73" s="307"/>
      <c r="MN73" s="307"/>
      <c r="MO73" s="307"/>
      <c r="MP73" s="307"/>
      <c r="MQ73" s="307"/>
      <c r="MR73" s="307"/>
      <c r="MS73" s="307"/>
      <c r="MT73" s="307"/>
      <c r="MU73" s="307"/>
      <c r="MV73" s="307"/>
      <c r="MW73" s="307"/>
      <c r="MX73" s="307"/>
      <c r="MY73" s="307"/>
      <c r="MZ73" s="307"/>
      <c r="NA73" s="307"/>
      <c r="NB73" s="307"/>
      <c r="NC73" s="307"/>
      <c r="ND73" s="307"/>
      <c r="NE73" s="307"/>
      <c r="NF73" s="307"/>
      <c r="NG73" s="307"/>
      <c r="NH73" s="307"/>
      <c r="NI73" s="307"/>
      <c r="NJ73" s="307"/>
      <c r="NK73" s="307"/>
      <c r="NL73" s="307"/>
      <c r="NM73" s="307"/>
      <c r="NN73" s="307"/>
      <c r="NO73" s="307"/>
      <c r="NP73" s="307"/>
      <c r="NQ73" s="307"/>
      <c r="NR73" s="307"/>
      <c r="NS73" s="307"/>
      <c r="NT73" s="307"/>
      <c r="NU73" s="307"/>
      <c r="NV73" s="307"/>
      <c r="NW73" s="307"/>
      <c r="NX73" s="307"/>
      <c r="NY73" s="307"/>
      <c r="NZ73" s="307"/>
      <c r="OA73" s="307"/>
      <c r="OB73" s="307"/>
      <c r="OC73" s="307"/>
      <c r="OD73" s="307"/>
      <c r="OE73" s="307"/>
      <c r="OF73" s="307"/>
      <c r="OG73" s="307"/>
      <c r="OH73" s="307"/>
      <c r="OI73" s="307"/>
      <c r="OJ73" s="307"/>
      <c r="OK73" s="307"/>
      <c r="OL73" s="307"/>
      <c r="OM73" s="307"/>
      <c r="ON73" s="307"/>
      <c r="OO73" s="307"/>
      <c r="OP73" s="307"/>
      <c r="OQ73" s="307"/>
      <c r="OR73" s="307"/>
      <c r="OS73" s="307"/>
      <c r="OT73" s="307"/>
      <c r="OU73" s="307"/>
      <c r="OV73" s="307"/>
      <c r="OW73" s="307"/>
      <c r="OX73" s="307"/>
      <c r="OY73" s="307"/>
      <c r="OZ73" s="307"/>
      <c r="PA73" s="307"/>
      <c r="PB73" s="307"/>
      <c r="PC73" s="307"/>
      <c r="PD73" s="307"/>
      <c r="PE73" s="307"/>
      <c r="PF73" s="307"/>
      <c r="PG73" s="307"/>
      <c r="PH73" s="307"/>
      <c r="PI73" s="307"/>
      <c r="PJ73" s="307"/>
      <c r="PK73" s="307"/>
      <c r="PL73" s="307"/>
      <c r="PM73" s="307"/>
      <c r="PN73" s="307"/>
      <c r="PO73" s="307"/>
      <c r="PP73" s="307"/>
      <c r="PQ73" s="307"/>
      <c r="PR73" s="307"/>
      <c r="PS73" s="307"/>
      <c r="PT73" s="307"/>
      <c r="PU73" s="307"/>
      <c r="PV73" s="307"/>
      <c r="PW73" s="307"/>
      <c r="PX73" s="307"/>
      <c r="PY73" s="307"/>
      <c r="PZ73" s="307"/>
      <c r="QA73" s="307"/>
      <c r="QB73" s="307"/>
      <c r="QC73" s="307"/>
      <c r="QD73" s="307"/>
      <c r="QE73" s="307"/>
      <c r="QF73" s="307"/>
      <c r="QG73" s="307"/>
      <c r="QH73" s="307"/>
      <c r="QI73" s="307"/>
      <c r="QJ73" s="307"/>
      <c r="QK73" s="307"/>
      <c r="QL73" s="307"/>
      <c r="QM73" s="307"/>
      <c r="QN73" s="307"/>
      <c r="QO73" s="307"/>
      <c r="QP73" s="307"/>
      <c r="QQ73" s="307"/>
      <c r="QR73" s="307"/>
      <c r="QS73" s="307"/>
      <c r="QT73" s="307"/>
      <c r="QU73" s="307"/>
      <c r="QV73" s="307"/>
      <c r="QW73" s="307"/>
      <c r="QX73" s="307"/>
      <c r="QY73" s="307"/>
      <c r="QZ73" s="307"/>
      <c r="RA73" s="307"/>
      <c r="RB73" s="307"/>
      <c r="RC73" s="307"/>
      <c r="RD73" s="307"/>
      <c r="RE73" s="307"/>
      <c r="RF73" s="307"/>
      <c r="RG73" s="307"/>
      <c r="RH73" s="307"/>
      <c r="RI73" s="307"/>
      <c r="RJ73" s="307"/>
      <c r="RK73" s="307"/>
      <c r="RL73" s="307"/>
      <c r="RM73" s="307"/>
      <c r="RN73" s="307"/>
      <c r="RO73" s="307"/>
      <c r="RP73" s="307"/>
      <c r="RQ73" s="307"/>
      <c r="RR73" s="307"/>
      <c r="RS73" s="307"/>
      <c r="RT73" s="307"/>
      <c r="RU73" s="307"/>
      <c r="RV73" s="307"/>
      <c r="RW73" s="307"/>
      <c r="RX73" s="307"/>
      <c r="RY73" s="307"/>
      <c r="RZ73" s="307"/>
      <c r="SA73" s="307"/>
      <c r="SB73" s="307"/>
      <c r="SC73" s="307"/>
      <c r="SD73" s="307"/>
      <c r="SE73" s="307"/>
      <c r="SF73" s="307"/>
      <c r="SG73" s="307"/>
      <c r="SH73" s="307"/>
      <c r="SI73" s="307"/>
      <c r="SJ73" s="307"/>
      <c r="SK73" s="307"/>
      <c r="SL73" s="307"/>
      <c r="SM73" s="307"/>
      <c r="SN73" s="307"/>
      <c r="SO73" s="307"/>
      <c r="SP73" s="307"/>
      <c r="SQ73" s="307"/>
      <c r="SR73" s="307"/>
      <c r="SS73" s="307"/>
      <c r="ST73" s="307"/>
      <c r="SU73" s="307"/>
      <c r="SV73" s="307"/>
      <c r="SW73" s="307"/>
      <c r="SX73" s="307"/>
      <c r="SY73" s="307"/>
      <c r="SZ73" s="307"/>
      <c r="TA73" s="307"/>
      <c r="TB73" s="307"/>
      <c r="TC73" s="307"/>
      <c r="TD73" s="307"/>
      <c r="TE73" s="307"/>
      <c r="TF73" s="307"/>
      <c r="TG73" s="307"/>
      <c r="TH73" s="307"/>
      <c r="TI73" s="307"/>
      <c r="TJ73" s="307"/>
      <c r="TK73" s="307"/>
      <c r="TL73" s="307"/>
      <c r="TM73" s="307"/>
      <c r="TN73" s="307"/>
      <c r="TO73" s="307"/>
      <c r="TP73" s="307"/>
      <c r="TQ73" s="307"/>
      <c r="TR73" s="307"/>
      <c r="TS73" s="307"/>
      <c r="TT73" s="307"/>
      <c r="TU73" s="307"/>
      <c r="TV73" s="307"/>
      <c r="TW73" s="307"/>
      <c r="TX73" s="307"/>
      <c r="TY73" s="307"/>
      <c r="TZ73" s="307"/>
      <c r="UA73" s="307"/>
      <c r="UB73" s="307"/>
      <c r="UC73" s="307"/>
      <c r="UD73" s="307"/>
      <c r="UE73" s="307"/>
      <c r="UF73" s="307"/>
      <c r="UG73" s="307"/>
      <c r="UH73" s="307"/>
      <c r="UI73" s="307"/>
      <c r="UJ73" s="307"/>
      <c r="UK73" s="307"/>
      <c r="UL73" s="307"/>
      <c r="UM73" s="307"/>
      <c r="UN73" s="307"/>
      <c r="UO73" s="307"/>
      <c r="UP73" s="307"/>
      <c r="UQ73" s="307"/>
      <c r="UR73" s="307"/>
      <c r="US73" s="307"/>
      <c r="UT73" s="307"/>
      <c r="UU73" s="307"/>
      <c r="UV73" s="307"/>
      <c r="UW73" s="307"/>
      <c r="UX73" s="307"/>
      <c r="UY73" s="307"/>
      <c r="UZ73" s="307"/>
      <c r="VA73" s="307"/>
      <c r="VB73" s="307"/>
      <c r="VC73" s="307"/>
      <c r="VD73" s="307"/>
      <c r="VE73" s="307"/>
      <c r="VF73" s="307"/>
      <c r="VG73" s="307"/>
      <c r="VH73" s="307"/>
      <c r="VI73" s="307"/>
      <c r="VJ73" s="307"/>
      <c r="VK73" s="307"/>
      <c r="VL73" s="307"/>
      <c r="VM73" s="307"/>
      <c r="VN73" s="307"/>
      <c r="VO73" s="307"/>
      <c r="VP73" s="307"/>
      <c r="VQ73" s="307"/>
      <c r="VR73" s="307"/>
      <c r="VS73" s="307"/>
      <c r="VT73" s="307"/>
      <c r="VU73" s="307"/>
      <c r="VV73" s="307"/>
      <c r="VW73" s="307"/>
      <c r="VX73" s="307"/>
      <c r="VY73" s="307"/>
      <c r="VZ73" s="307"/>
      <c r="WA73" s="307"/>
      <c r="WB73" s="307"/>
      <c r="WC73" s="307"/>
      <c r="WD73" s="307"/>
      <c r="WE73" s="307"/>
      <c r="WF73" s="307"/>
      <c r="WG73" s="307"/>
      <c r="WH73" s="307"/>
      <c r="WI73" s="307"/>
      <c r="WJ73" s="307"/>
      <c r="WK73" s="307"/>
      <c r="WL73" s="307"/>
      <c r="WM73" s="307"/>
      <c r="WN73" s="307"/>
      <c r="WO73" s="307"/>
      <c r="WP73" s="307"/>
      <c r="WQ73" s="307"/>
      <c r="WR73" s="307"/>
      <c r="WS73" s="307"/>
      <c r="WT73" s="307"/>
      <c r="WU73" s="307"/>
      <c r="WV73" s="307"/>
      <c r="WW73" s="307"/>
      <c r="WX73" s="307"/>
      <c r="WY73" s="307"/>
      <c r="WZ73" s="307"/>
      <c r="XA73" s="307"/>
      <c r="XB73" s="307"/>
      <c r="XC73" s="307"/>
      <c r="XD73" s="307"/>
      <c r="XE73" s="307"/>
      <c r="XF73" s="307"/>
      <c r="XG73" s="307"/>
      <c r="XH73" s="307"/>
      <c r="XI73" s="307"/>
      <c r="XJ73" s="307"/>
      <c r="XK73" s="307"/>
      <c r="XL73" s="307"/>
      <c r="XM73" s="307"/>
      <c r="XN73" s="307"/>
      <c r="XO73" s="307"/>
      <c r="XP73" s="307"/>
      <c r="XQ73" s="307"/>
      <c r="XR73" s="307"/>
      <c r="XS73" s="307"/>
      <c r="XT73" s="307"/>
      <c r="XU73" s="307"/>
      <c r="XV73" s="307"/>
      <c r="XW73" s="307"/>
      <c r="XX73" s="307"/>
      <c r="XY73" s="307"/>
      <c r="XZ73" s="307"/>
      <c r="YA73" s="307"/>
      <c r="YB73" s="307"/>
      <c r="YC73" s="307"/>
      <c r="YD73" s="307"/>
      <c r="YE73" s="307"/>
      <c r="YF73" s="307"/>
      <c r="YG73" s="307"/>
      <c r="YH73" s="307"/>
      <c r="YI73" s="307"/>
      <c r="YJ73" s="307"/>
      <c r="YK73" s="307"/>
      <c r="YL73" s="307"/>
      <c r="YM73" s="307"/>
      <c r="YN73" s="307"/>
      <c r="YO73" s="307"/>
      <c r="YP73" s="307"/>
      <c r="YQ73" s="307"/>
      <c r="YR73" s="307"/>
      <c r="YS73" s="307"/>
      <c r="YT73" s="307"/>
      <c r="YU73" s="307"/>
      <c r="YV73" s="307"/>
      <c r="YW73" s="307"/>
      <c r="YX73" s="307"/>
      <c r="YY73" s="307"/>
      <c r="YZ73" s="307"/>
      <c r="ZA73" s="307"/>
      <c r="ZB73" s="307"/>
      <c r="ZC73" s="307"/>
      <c r="ZD73" s="307"/>
      <c r="ZE73" s="307"/>
      <c r="ZF73" s="307"/>
      <c r="ZG73" s="307"/>
      <c r="ZH73" s="307"/>
      <c r="ZI73" s="307"/>
      <c r="ZJ73" s="307"/>
      <c r="ZK73" s="307"/>
      <c r="ZL73" s="307"/>
      <c r="ZM73" s="307"/>
      <c r="ZN73" s="307"/>
      <c r="ZO73" s="307"/>
      <c r="ZP73" s="307"/>
      <c r="ZQ73" s="307"/>
      <c r="ZR73" s="307"/>
      <c r="ZS73" s="307"/>
      <c r="ZT73" s="307"/>
      <c r="ZU73" s="307"/>
      <c r="ZV73" s="307"/>
      <c r="ZW73" s="307"/>
      <c r="ZX73" s="307"/>
      <c r="ZY73" s="307"/>
      <c r="ZZ73" s="307"/>
      <c r="AAA73" s="307"/>
      <c r="AAB73" s="307"/>
      <c r="AAC73" s="307"/>
      <c r="AAD73" s="307"/>
      <c r="AAE73" s="307"/>
      <c r="AAF73" s="307"/>
      <c r="AAG73" s="307"/>
      <c r="AAH73" s="307"/>
      <c r="AAI73" s="307"/>
      <c r="AAJ73" s="307"/>
      <c r="AAK73" s="307"/>
      <c r="AAL73" s="307"/>
      <c r="AAM73" s="307"/>
      <c r="AAN73" s="307"/>
      <c r="AAO73" s="307"/>
      <c r="AAP73" s="307"/>
      <c r="AAQ73" s="307"/>
      <c r="AAR73" s="307"/>
      <c r="AAS73" s="307"/>
      <c r="AAT73" s="307"/>
      <c r="AAU73" s="307"/>
      <c r="AAV73" s="307"/>
      <c r="AAW73" s="307"/>
      <c r="AAX73" s="307"/>
      <c r="AAY73" s="307"/>
      <c r="AAZ73" s="307"/>
      <c r="ABA73" s="307"/>
      <c r="ABB73" s="307"/>
      <c r="ABC73" s="307"/>
      <c r="ABD73" s="307"/>
      <c r="ABE73" s="307"/>
      <c r="ABF73" s="307"/>
      <c r="ABG73" s="307"/>
      <c r="ABH73" s="307"/>
      <c r="ABI73" s="307"/>
      <c r="ABJ73" s="307"/>
      <c r="ABK73" s="307"/>
      <c r="ABL73" s="307"/>
      <c r="ABM73" s="307"/>
      <c r="ABN73" s="307"/>
      <c r="ABO73" s="307"/>
      <c r="ABP73" s="307"/>
      <c r="ABQ73" s="307"/>
      <c r="ABR73" s="307"/>
      <c r="ABS73" s="307"/>
      <c r="ABT73" s="307"/>
      <c r="ABU73" s="307"/>
      <c r="ABV73" s="307"/>
      <c r="ABW73" s="307"/>
      <c r="ABX73" s="307"/>
      <c r="ABY73" s="307"/>
      <c r="ABZ73" s="307"/>
      <c r="ACA73" s="307"/>
      <c r="ACB73" s="307"/>
      <c r="ACC73" s="307"/>
      <c r="ACD73" s="307"/>
      <c r="ACE73" s="307"/>
      <c r="ACF73" s="307"/>
      <c r="ACG73" s="307"/>
      <c r="ACH73" s="307"/>
      <c r="ACI73" s="307"/>
      <c r="ACJ73" s="307"/>
      <c r="ACK73" s="307"/>
      <c r="ACL73" s="307"/>
      <c r="ACM73" s="307"/>
      <c r="ACN73" s="307"/>
      <c r="ACO73" s="307"/>
      <c r="ACP73" s="307"/>
      <c r="ACQ73" s="307"/>
      <c r="ACR73" s="307"/>
      <c r="ACS73" s="307"/>
      <c r="ACT73" s="307"/>
      <c r="ACU73" s="307"/>
      <c r="ACV73" s="307"/>
      <c r="ACW73" s="307"/>
      <c r="ACX73" s="307"/>
      <c r="ACY73" s="307"/>
      <c r="ACZ73" s="307"/>
      <c r="ADA73" s="307"/>
      <c r="ADB73" s="307"/>
      <c r="ADC73" s="307"/>
      <c r="ADD73" s="307"/>
      <c r="ADE73" s="307"/>
      <c r="ADF73" s="307"/>
      <c r="ADG73" s="307"/>
      <c r="ADH73" s="307"/>
      <c r="ADI73" s="307"/>
      <c r="ADJ73" s="307"/>
      <c r="ADK73" s="307"/>
      <c r="ADL73" s="307"/>
      <c r="ADM73" s="307"/>
      <c r="ADN73" s="307"/>
      <c r="ADO73" s="307"/>
      <c r="ADP73" s="307"/>
      <c r="ADQ73" s="307"/>
      <c r="ADR73" s="307"/>
      <c r="ADS73" s="307"/>
      <c r="ADT73" s="307"/>
      <c r="ADU73" s="307"/>
      <c r="ADV73" s="307"/>
      <c r="ADW73" s="307"/>
      <c r="ADX73" s="307"/>
      <c r="ADY73" s="307"/>
      <c r="ADZ73" s="307"/>
      <c r="AEA73" s="307"/>
      <c r="AEB73" s="307"/>
      <c r="AEC73" s="307"/>
      <c r="AED73" s="307"/>
      <c r="AEE73" s="307"/>
      <c r="AEF73" s="307"/>
      <c r="AEG73" s="307"/>
      <c r="AEH73" s="307"/>
      <c r="AEI73" s="307"/>
      <c r="AEJ73" s="307"/>
      <c r="AEK73" s="307"/>
      <c r="AEL73" s="307"/>
      <c r="AEM73" s="307"/>
      <c r="AEN73" s="307"/>
      <c r="AEO73" s="307"/>
      <c r="AEP73" s="307"/>
      <c r="AEQ73" s="307"/>
      <c r="AER73" s="307"/>
      <c r="AES73" s="307"/>
      <c r="AET73" s="307"/>
      <c r="AEU73" s="307"/>
      <c r="AEV73" s="307"/>
      <c r="AEW73" s="307"/>
      <c r="AEX73" s="307"/>
      <c r="AEY73" s="307"/>
      <c r="AEZ73" s="307"/>
      <c r="AFA73" s="307"/>
      <c r="AFB73" s="307"/>
      <c r="AFC73" s="307"/>
      <c r="AFD73" s="307"/>
      <c r="AFE73" s="307"/>
      <c r="AFF73" s="307"/>
      <c r="AFG73" s="307"/>
      <c r="AFH73" s="307"/>
      <c r="AFI73" s="307"/>
      <c r="AFJ73" s="307"/>
      <c r="AFK73" s="307"/>
      <c r="AFL73" s="307"/>
      <c r="AFM73" s="307"/>
      <c r="AFN73" s="307"/>
      <c r="AFO73" s="307"/>
      <c r="AFP73" s="307"/>
      <c r="AFQ73" s="307"/>
      <c r="AFR73" s="307"/>
      <c r="AFS73" s="307"/>
      <c r="AFT73" s="307"/>
      <c r="AFU73" s="307"/>
      <c r="AFV73" s="307"/>
      <c r="AFW73" s="307"/>
      <c r="AFX73" s="307"/>
      <c r="AFY73" s="307"/>
      <c r="AFZ73" s="307"/>
      <c r="AGA73" s="307"/>
      <c r="AGB73" s="307"/>
      <c r="AGC73" s="307"/>
      <c r="AGD73" s="307"/>
      <c r="AGE73" s="307"/>
      <c r="AGF73" s="307"/>
      <c r="AGG73" s="307"/>
      <c r="AGH73" s="307"/>
      <c r="AGI73" s="307"/>
      <c r="AGJ73" s="307"/>
      <c r="AGK73" s="307"/>
      <c r="AGL73" s="307"/>
      <c r="AGM73" s="307"/>
      <c r="AGN73" s="307"/>
      <c r="AGO73" s="307"/>
      <c r="AGP73" s="307"/>
      <c r="AGQ73" s="307"/>
      <c r="AGR73" s="307"/>
      <c r="AGS73" s="307"/>
      <c r="AGT73" s="307"/>
      <c r="AGU73" s="307"/>
      <c r="AGV73" s="307"/>
      <c r="AGW73" s="307"/>
      <c r="AGX73" s="307"/>
      <c r="AGY73" s="307"/>
      <c r="AGZ73" s="307"/>
      <c r="AHA73" s="307"/>
      <c r="AHB73" s="307"/>
      <c r="AHC73" s="307"/>
      <c r="AHD73" s="307"/>
      <c r="AHE73" s="307"/>
      <c r="AHF73" s="307"/>
      <c r="AHG73" s="307"/>
      <c r="AHH73" s="307"/>
      <c r="AHI73" s="307"/>
      <c r="AHJ73" s="307"/>
      <c r="AHK73" s="307"/>
      <c r="AHL73" s="307"/>
      <c r="AHM73" s="307"/>
      <c r="AHN73" s="307"/>
      <c r="AHO73" s="307"/>
      <c r="AHP73" s="307"/>
      <c r="AHQ73" s="307"/>
      <c r="AHR73" s="307"/>
      <c r="AHS73" s="307"/>
      <c r="AHT73" s="307"/>
      <c r="AHU73" s="307"/>
      <c r="AHV73" s="307"/>
      <c r="AHW73" s="307"/>
      <c r="AHX73" s="307"/>
      <c r="AHY73" s="307"/>
      <c r="AHZ73" s="307"/>
      <c r="AIA73" s="307"/>
      <c r="AIB73" s="307"/>
      <c r="AIC73" s="307"/>
      <c r="AID73" s="307"/>
      <c r="AIE73" s="307"/>
      <c r="AIF73" s="307"/>
      <c r="AIG73" s="307"/>
      <c r="AIH73" s="307"/>
      <c r="AII73" s="307"/>
      <c r="AIJ73" s="307"/>
      <c r="AIK73" s="307"/>
      <c r="AIL73" s="307"/>
      <c r="AIM73" s="307"/>
      <c r="AIN73" s="307"/>
      <c r="AIO73" s="307"/>
      <c r="AIP73" s="307"/>
      <c r="AIQ73" s="307"/>
      <c r="AIR73" s="307"/>
      <c r="AIS73" s="307"/>
      <c r="AIT73" s="307"/>
      <c r="AIU73" s="307"/>
      <c r="AIV73" s="307"/>
      <c r="AIW73" s="307"/>
      <c r="AIX73" s="307"/>
      <c r="AIY73" s="307"/>
      <c r="AIZ73" s="307"/>
      <c r="AJA73" s="307"/>
      <c r="AJB73" s="307"/>
      <c r="AJC73" s="307"/>
      <c r="AJD73" s="307"/>
      <c r="AJE73" s="307"/>
      <c r="AJF73" s="307"/>
      <c r="AJG73" s="307"/>
      <c r="AJH73" s="307"/>
      <c r="AJI73" s="307"/>
      <c r="AJJ73" s="307"/>
      <c r="AJK73" s="307"/>
      <c r="AJL73" s="307"/>
      <c r="AJM73" s="307"/>
      <c r="AJN73" s="307"/>
      <c r="AJO73" s="307"/>
      <c r="AJP73" s="307"/>
      <c r="AJQ73" s="307"/>
      <c r="AJR73" s="307"/>
      <c r="AJS73" s="307"/>
      <c r="AJT73" s="307"/>
      <c r="AJU73" s="307"/>
      <c r="AJV73" s="307"/>
      <c r="AJW73" s="307"/>
      <c r="AJX73" s="307"/>
      <c r="AJY73" s="307"/>
      <c r="AJZ73" s="307"/>
      <c r="AKA73" s="307"/>
      <c r="AKB73" s="307"/>
      <c r="AKC73" s="307"/>
      <c r="AKD73" s="307"/>
      <c r="AKE73" s="307"/>
      <c r="AKF73" s="307"/>
      <c r="AKG73" s="307"/>
      <c r="AKH73" s="307"/>
      <c r="AKI73" s="307"/>
      <c r="AKJ73" s="307"/>
      <c r="AKK73" s="307"/>
      <c r="AKL73" s="307"/>
      <c r="AKM73" s="307"/>
      <c r="AKN73" s="307"/>
      <c r="AKO73" s="307"/>
      <c r="AKP73" s="307"/>
      <c r="AKQ73" s="307"/>
      <c r="AKR73" s="307"/>
      <c r="AKS73" s="307"/>
      <c r="AKT73" s="307"/>
      <c r="AKU73" s="307"/>
      <c r="AKV73" s="307"/>
      <c r="AKW73" s="307"/>
      <c r="AKX73" s="307"/>
    </row>
    <row r="74" spans="1:986" ht="12" x14ac:dyDescent="0.2">
      <c r="A74" s="249"/>
      <c r="B74" s="242" t="s">
        <v>249</v>
      </c>
      <c r="C74" s="170" t="str">
        <f>_xlfn.CONCAT(Leverancespecifikation[[#This Row],[ID]],Leverancespecifikation[[#This Row],[BYGNINGSDEL]])</f>
        <v>070Træbjælker, Bærende</v>
      </c>
      <c r="E74" s="171">
        <v>251</v>
      </c>
      <c r="I74" s="171"/>
      <c r="J74" s="171">
        <v>4</v>
      </c>
      <c r="K74" s="175" t="s">
        <v>261</v>
      </c>
      <c r="L74" s="172" t="s">
        <v>253</v>
      </c>
      <c r="M74" s="317" t="str">
        <f>IFERROR(VLOOKUP(Leverancespecifikation[[#This Row],[ID-Bygningsdel]],'Data ændringslog'!A:G,7,FALSE),"P")</f>
        <v/>
      </c>
      <c r="N74" s="328" t="s">
        <v>99</v>
      </c>
      <c r="O74" s="318" t="str">
        <f>VLOOKUP(Leverancespecifikation[[#This Row],[ID-Bygningsdel]],'Data aktør'!A:H,2,FALSE)</f>
        <v/>
      </c>
      <c r="P74" s="317" t="str">
        <f>VLOOKUP(Leverancespecifikation[[#This Row],[ID-Bygningsdel]],'Data aktør'!A:H,3,FALSE)</f>
        <v>X</v>
      </c>
      <c r="Q74" s="317" t="str">
        <f>VLOOKUP(Leverancespecifikation[[#This Row],[ID-Bygningsdel]],'Data aktør'!A:H,4,FALSE)</f>
        <v/>
      </c>
      <c r="R74" s="317" t="str">
        <f>VLOOKUP(Leverancespecifikation[[#This Row],[ID-Bygningsdel]],'Data aktør'!A:H,5,FALSE)</f>
        <v/>
      </c>
      <c r="S74" s="317" t="str">
        <f>VLOOKUP(Leverancespecifikation[[#This Row],[ID-Bygningsdel]],'Data aktør'!A:H,6,FALSE)</f>
        <v/>
      </c>
      <c r="T74" s="317" t="str">
        <f>VLOOKUP(Leverancespecifikation[[#This Row],[ID-Bygningsdel]],'Data aktør'!A:H,7,FALSE)</f>
        <v/>
      </c>
      <c r="U74" s="319" t="str">
        <f>VLOOKUP(Leverancespecifikation[[#This Row],[ID-Bygningsdel]],'Data aktør'!A:H,8,FALSE)</f>
        <v/>
      </c>
      <c r="V74" s="112"/>
      <c r="W74" s="79"/>
      <c r="X74" s="79"/>
      <c r="Y74" s="79"/>
      <c r="Z74" s="79"/>
      <c r="AA74" s="79"/>
      <c r="AB74" s="171"/>
      <c r="AD74" s="171"/>
      <c r="AE74" s="171"/>
      <c r="AF74" s="171"/>
      <c r="AG74" s="171"/>
      <c r="AH74" s="171"/>
      <c r="AI74" s="171"/>
      <c r="AJ74" s="171" t="s">
        <v>34</v>
      </c>
      <c r="AK74" s="171">
        <v>300</v>
      </c>
      <c r="AT74" s="171" t="s">
        <v>34</v>
      </c>
      <c r="AU74" s="171">
        <v>325</v>
      </c>
      <c r="BB74" s="171" t="s">
        <v>34</v>
      </c>
      <c r="BC74" s="171">
        <v>325</v>
      </c>
      <c r="BV74" s="171"/>
      <c r="BW74" s="171"/>
      <c r="CB74" s="134"/>
    </row>
    <row r="75" spans="1:986" ht="12" x14ac:dyDescent="0.2">
      <c r="A75" s="249"/>
      <c r="B75" s="242" t="s">
        <v>251</v>
      </c>
      <c r="C75" s="170" t="str">
        <f>_xlfn.CONCAT(Leverancespecifikation[[#This Row],[ID]],Leverancespecifikation[[#This Row],[BYGNINGSDEL]])</f>
        <v>071Træbjælker, Ikke bærende</v>
      </c>
      <c r="E75" s="171">
        <v>251</v>
      </c>
      <c r="I75" s="171"/>
      <c r="J75" s="171">
        <v>4</v>
      </c>
      <c r="K75" s="175" t="s">
        <v>263</v>
      </c>
      <c r="L75" s="172" t="s">
        <v>253</v>
      </c>
      <c r="M75" s="317" t="str">
        <f>IFERROR(VLOOKUP(Leverancespecifikation[[#This Row],[ID-Bygningsdel]],'Data ændringslog'!A:G,7,FALSE),"P")</f>
        <v/>
      </c>
      <c r="N75" s="328" t="s">
        <v>99</v>
      </c>
      <c r="O75" s="318" t="str">
        <f>VLOOKUP(Leverancespecifikation[[#This Row],[ID-Bygningsdel]],'Data aktør'!A:H,2,FALSE)</f>
        <v>X</v>
      </c>
      <c r="P75" s="317" t="str">
        <f>VLOOKUP(Leverancespecifikation[[#This Row],[ID-Bygningsdel]],'Data aktør'!A:H,3,FALSE)</f>
        <v/>
      </c>
      <c r="Q75" s="317" t="str">
        <f>VLOOKUP(Leverancespecifikation[[#This Row],[ID-Bygningsdel]],'Data aktør'!A:H,4,FALSE)</f>
        <v/>
      </c>
      <c r="R75" s="317" t="str">
        <f>VLOOKUP(Leverancespecifikation[[#This Row],[ID-Bygningsdel]],'Data aktør'!A:H,5,FALSE)</f>
        <v/>
      </c>
      <c r="S75" s="317" t="str">
        <f>VLOOKUP(Leverancespecifikation[[#This Row],[ID-Bygningsdel]],'Data aktør'!A:H,6,FALSE)</f>
        <v/>
      </c>
      <c r="T75" s="317" t="str">
        <f>VLOOKUP(Leverancespecifikation[[#This Row],[ID-Bygningsdel]],'Data aktør'!A:H,7,FALSE)</f>
        <v/>
      </c>
      <c r="U75" s="319" t="str">
        <f>VLOOKUP(Leverancespecifikation[[#This Row],[ID-Bygningsdel]],'Data aktør'!A:H,8,FALSE)</f>
        <v/>
      </c>
      <c r="V75" s="112"/>
      <c r="W75" s="79"/>
      <c r="X75" s="79"/>
      <c r="Y75" s="79"/>
      <c r="Z75" s="79"/>
      <c r="AA75" s="79"/>
      <c r="AB75" s="171"/>
      <c r="AD75" s="171"/>
      <c r="AE75" s="171"/>
      <c r="AF75" s="171"/>
      <c r="AG75" s="171"/>
      <c r="AH75" s="171"/>
      <c r="AI75" s="171"/>
      <c r="AJ75" s="171" t="s">
        <v>33</v>
      </c>
      <c r="AK75" s="171">
        <v>300</v>
      </c>
      <c r="AT75" s="171" t="s">
        <v>33</v>
      </c>
      <c r="AU75" s="171">
        <v>325</v>
      </c>
      <c r="BB75" s="171" t="s">
        <v>33</v>
      </c>
      <c r="BC75" s="171">
        <v>325</v>
      </c>
      <c r="BV75" s="171"/>
      <c r="BW75" s="171"/>
      <c r="CB75" s="134"/>
    </row>
    <row r="76" spans="1:986" s="104" customFormat="1" x14ac:dyDescent="0.2">
      <c r="A76" s="248"/>
      <c r="B76" s="240" t="s">
        <v>255</v>
      </c>
      <c r="C76" s="161" t="str">
        <f>_xlfn.CONCAT(Leverancespecifikation[[#This Row],[ID]],Leverancespecifikation[[#This Row],[BYGNINGSDEL]])</f>
        <v>072Søjler</v>
      </c>
      <c r="D76" s="162"/>
      <c r="E76" s="162"/>
      <c r="F76" s="162"/>
      <c r="G76" s="162"/>
      <c r="H76" s="162"/>
      <c r="I76" s="162"/>
      <c r="J76" s="163">
        <v>2</v>
      </c>
      <c r="K76" s="164" t="s">
        <v>265</v>
      </c>
      <c r="L76" s="165"/>
      <c r="M76" s="310" t="str">
        <f>IFERROR(VLOOKUP(Leverancespecifikation[[#This Row],[ID-Bygningsdel]],'Data ændringslog'!A:G,7,FALSE),"P")</f>
        <v/>
      </c>
      <c r="N76" s="311" t="s">
        <v>99</v>
      </c>
      <c r="O76" s="312"/>
      <c r="P76" s="310"/>
      <c r="Q76" s="310"/>
      <c r="R76" s="310"/>
      <c r="S76" s="310"/>
      <c r="T76" s="310"/>
      <c r="U76" s="313"/>
      <c r="V76" s="111"/>
      <c r="W76" s="102"/>
      <c r="X76" s="102"/>
      <c r="Y76" s="102"/>
      <c r="Z76" s="102"/>
      <c r="AA76" s="10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285"/>
      <c r="BM76" s="162"/>
      <c r="BN76" s="162"/>
      <c r="BO76" s="162"/>
      <c r="BP76" s="162"/>
      <c r="BQ76" s="162"/>
      <c r="BR76" s="162"/>
      <c r="BS76" s="162"/>
      <c r="BT76" s="162"/>
      <c r="BU76" s="162"/>
      <c r="BV76" s="162"/>
      <c r="BW76" s="162"/>
      <c r="BX76" s="162"/>
      <c r="BY76" s="162"/>
      <c r="BZ76" s="162"/>
      <c r="CA76" s="206"/>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98"/>
      <c r="DA76" s="98"/>
      <c r="DB76" s="98"/>
      <c r="DC76" s="98"/>
      <c r="DD76" s="98"/>
      <c r="DE76" s="98"/>
      <c r="DF76" s="98"/>
      <c r="DG76" s="98"/>
      <c r="DH76" s="98"/>
      <c r="DI76" s="98"/>
      <c r="DJ76" s="98"/>
      <c r="DK76" s="98"/>
      <c r="DL76" s="98"/>
      <c r="DM76" s="98"/>
      <c r="DN76" s="98"/>
      <c r="DO76" s="98"/>
      <c r="DP76" s="98"/>
      <c r="DQ76" s="98"/>
      <c r="DR76" s="98"/>
      <c r="DS76" s="98"/>
      <c r="DT76" s="98"/>
      <c r="DU76" s="98"/>
      <c r="DV76" s="98"/>
      <c r="DW76" s="98"/>
      <c r="DX76" s="98"/>
      <c r="DY76" s="98"/>
      <c r="DZ76" s="98"/>
      <c r="EA76" s="98"/>
      <c r="EB76" s="98"/>
      <c r="EC76" s="98"/>
      <c r="ED76" s="98"/>
      <c r="EE76" s="98"/>
      <c r="EF76" s="98"/>
      <c r="EG76" s="98"/>
      <c r="EH76" s="98"/>
      <c r="EI76" s="98"/>
      <c r="EJ76" s="98"/>
      <c r="EK76" s="98"/>
      <c r="EL76" s="98"/>
      <c r="EM76" s="98"/>
      <c r="EN76" s="98"/>
      <c r="EO76" s="98"/>
      <c r="EP76" s="98"/>
      <c r="EQ76" s="98"/>
      <c r="ER76" s="98"/>
      <c r="ES76" s="98"/>
      <c r="ET76" s="98"/>
      <c r="EU76" s="98"/>
      <c r="EV76" s="98"/>
      <c r="EW76" s="98"/>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c r="IW76" s="98"/>
      <c r="IX76" s="98"/>
      <c r="IY76" s="98"/>
      <c r="IZ76" s="98"/>
      <c r="JA76" s="98"/>
      <c r="JB76" s="98"/>
      <c r="JC76" s="98"/>
      <c r="JD76" s="98"/>
      <c r="JE76" s="98"/>
      <c r="JF76" s="98"/>
      <c r="JG76" s="98"/>
      <c r="JH76" s="98"/>
      <c r="JI76" s="98"/>
      <c r="JJ76" s="98"/>
      <c r="JK76" s="98"/>
      <c r="JL76" s="98"/>
      <c r="JM76" s="98"/>
      <c r="JN76" s="98"/>
      <c r="JO76" s="98"/>
      <c r="JP76" s="98"/>
      <c r="JQ76" s="98"/>
      <c r="JR76" s="98"/>
      <c r="JS76" s="98"/>
      <c r="JT76" s="98"/>
      <c r="JU76" s="98"/>
      <c r="JV76" s="98"/>
      <c r="JW76" s="98"/>
      <c r="JX76" s="98"/>
      <c r="JY76" s="98"/>
      <c r="JZ76" s="98"/>
      <c r="KA76" s="98"/>
      <c r="KB76" s="98"/>
      <c r="KC76" s="98"/>
      <c r="KD76" s="98"/>
      <c r="KE76" s="98"/>
      <c r="KF76" s="98"/>
      <c r="KG76" s="98"/>
      <c r="KH76" s="98"/>
      <c r="KI76" s="98"/>
      <c r="KJ76" s="98"/>
      <c r="KK76" s="98"/>
      <c r="KL76" s="98"/>
      <c r="KM76" s="98"/>
      <c r="KN76" s="98"/>
      <c r="KO76" s="98"/>
      <c r="KP76" s="98"/>
      <c r="KQ76" s="98"/>
      <c r="KR76" s="98"/>
      <c r="KS76" s="98"/>
      <c r="KT76" s="98"/>
      <c r="KU76" s="98"/>
      <c r="KV76" s="98"/>
      <c r="KW76" s="98"/>
      <c r="KX76" s="98"/>
      <c r="KY76" s="98"/>
      <c r="KZ76" s="98"/>
      <c r="LA76" s="98"/>
      <c r="LB76" s="98"/>
      <c r="LC76" s="98"/>
      <c r="LD76" s="98"/>
      <c r="LE76" s="98"/>
      <c r="LF76" s="98"/>
      <c r="LG76" s="98"/>
      <c r="LH76" s="98"/>
      <c r="LI76" s="98"/>
      <c r="LJ76" s="98"/>
      <c r="LK76" s="98"/>
      <c r="LL76" s="98"/>
      <c r="LM76" s="98"/>
      <c r="LN76" s="98"/>
      <c r="LO76" s="98"/>
      <c r="LP76" s="98"/>
      <c r="LQ76" s="98"/>
      <c r="LR76" s="98"/>
      <c r="LS76" s="98"/>
      <c r="LT76" s="98"/>
      <c r="LU76" s="98"/>
      <c r="LV76" s="98"/>
      <c r="LW76" s="98"/>
      <c r="LX76" s="98"/>
      <c r="LY76" s="98"/>
      <c r="LZ76" s="98"/>
      <c r="MA76" s="98"/>
      <c r="MB76" s="98"/>
      <c r="MC76" s="98"/>
      <c r="MD76" s="98"/>
      <c r="ME76" s="98"/>
      <c r="MF76" s="98"/>
      <c r="MG76" s="98"/>
      <c r="MH76" s="98"/>
      <c r="MI76" s="98"/>
      <c r="MJ76" s="98"/>
      <c r="MK76" s="98"/>
      <c r="ML76" s="98"/>
      <c r="MM76" s="98"/>
      <c r="MN76" s="98"/>
      <c r="MO76" s="98"/>
      <c r="MP76" s="98"/>
      <c r="MQ76" s="98"/>
      <c r="MR76" s="98"/>
      <c r="MS76" s="98"/>
      <c r="MT76" s="98"/>
      <c r="MU76" s="98"/>
      <c r="MV76" s="98"/>
      <c r="MW76" s="98"/>
      <c r="MX76" s="98"/>
      <c r="MY76" s="98"/>
      <c r="MZ76" s="98"/>
      <c r="NA76" s="98"/>
      <c r="NB76" s="98"/>
      <c r="NC76" s="98"/>
      <c r="ND76" s="98"/>
      <c r="NE76" s="98"/>
      <c r="NF76" s="98"/>
      <c r="NG76" s="98"/>
      <c r="NH76" s="98"/>
      <c r="NI76" s="98"/>
      <c r="NJ76" s="98"/>
      <c r="NK76" s="98"/>
      <c r="NL76" s="98"/>
      <c r="NM76" s="98"/>
      <c r="NN76" s="98"/>
      <c r="NO76" s="98"/>
      <c r="NP76" s="98"/>
      <c r="NQ76" s="98"/>
      <c r="NR76" s="98"/>
      <c r="NS76" s="98"/>
      <c r="NT76" s="98"/>
      <c r="NU76" s="98"/>
      <c r="NV76" s="98"/>
      <c r="NW76" s="98"/>
      <c r="NX76" s="98"/>
      <c r="NY76" s="98"/>
      <c r="NZ76" s="98"/>
      <c r="OA76" s="98"/>
      <c r="OB76" s="98"/>
      <c r="OC76" s="98"/>
      <c r="OD76" s="98"/>
      <c r="OE76" s="98"/>
      <c r="OF76" s="98"/>
      <c r="OG76" s="98"/>
      <c r="OH76" s="98"/>
      <c r="OI76" s="98"/>
      <c r="OJ76" s="98"/>
      <c r="OK76" s="98"/>
      <c r="OL76" s="98"/>
      <c r="OM76" s="98"/>
      <c r="ON76" s="98"/>
      <c r="OO76" s="98"/>
      <c r="OP76" s="98"/>
      <c r="OQ76" s="98"/>
      <c r="OR76" s="98"/>
      <c r="OS76" s="98"/>
      <c r="OT76" s="98"/>
      <c r="OU76" s="98"/>
      <c r="OV76" s="98"/>
      <c r="OW76" s="98"/>
      <c r="OX76" s="98"/>
      <c r="OY76" s="98"/>
      <c r="OZ76" s="98"/>
      <c r="PA76" s="98"/>
      <c r="PB76" s="98"/>
      <c r="PC76" s="98"/>
      <c r="PD76" s="98"/>
      <c r="PE76" s="98"/>
      <c r="PF76" s="98"/>
      <c r="PG76" s="98"/>
      <c r="PH76" s="98"/>
      <c r="PI76" s="98"/>
      <c r="PJ76" s="98"/>
      <c r="PK76" s="98"/>
      <c r="PL76" s="98"/>
      <c r="PM76" s="98"/>
      <c r="PN76" s="98"/>
      <c r="PO76" s="98"/>
      <c r="PP76" s="98"/>
      <c r="PQ76" s="98"/>
      <c r="PR76" s="98"/>
      <c r="PS76" s="98"/>
      <c r="PT76" s="98"/>
      <c r="PU76" s="98"/>
      <c r="PV76" s="98"/>
      <c r="PW76" s="98"/>
      <c r="PX76" s="98"/>
      <c r="PY76" s="98"/>
      <c r="PZ76" s="98"/>
      <c r="QA76" s="98"/>
      <c r="QB76" s="98"/>
      <c r="QC76" s="98"/>
      <c r="QD76" s="98"/>
      <c r="QE76" s="98"/>
      <c r="QF76" s="98"/>
      <c r="QG76" s="98"/>
      <c r="QH76" s="98"/>
      <c r="QI76" s="98"/>
      <c r="QJ76" s="98"/>
      <c r="QK76" s="98"/>
      <c r="QL76" s="98"/>
      <c r="QM76" s="98"/>
      <c r="QN76" s="98"/>
      <c r="QO76" s="98"/>
      <c r="QP76" s="98"/>
      <c r="QQ76" s="98"/>
      <c r="QR76" s="98"/>
      <c r="QS76" s="98"/>
      <c r="QT76" s="98"/>
      <c r="QU76" s="98"/>
      <c r="QV76" s="98"/>
      <c r="QW76" s="98"/>
      <c r="QX76" s="98"/>
      <c r="QY76" s="98"/>
      <c r="QZ76" s="98"/>
      <c r="RA76" s="98"/>
      <c r="RB76" s="98"/>
      <c r="RC76" s="98"/>
      <c r="RD76" s="98"/>
      <c r="RE76" s="98"/>
      <c r="RF76" s="98"/>
      <c r="RG76" s="98"/>
      <c r="RH76" s="98"/>
      <c r="RI76" s="98"/>
      <c r="RJ76" s="98"/>
      <c r="RK76" s="98"/>
      <c r="RL76" s="98"/>
      <c r="RM76" s="98"/>
      <c r="RN76" s="98"/>
      <c r="RO76" s="98"/>
      <c r="RP76" s="98"/>
      <c r="RQ76" s="98"/>
      <c r="RR76" s="98"/>
      <c r="RS76" s="98"/>
      <c r="RT76" s="98"/>
      <c r="RU76" s="98"/>
      <c r="RV76" s="98"/>
      <c r="RW76" s="98"/>
      <c r="RX76" s="98"/>
      <c r="RY76" s="98"/>
      <c r="RZ76" s="98"/>
      <c r="SA76" s="98"/>
      <c r="SB76" s="98"/>
      <c r="SC76" s="98"/>
      <c r="SD76" s="98"/>
      <c r="SE76" s="98"/>
      <c r="SF76" s="98"/>
      <c r="SG76" s="98"/>
      <c r="SH76" s="98"/>
      <c r="SI76" s="98"/>
      <c r="SJ76" s="98"/>
      <c r="SK76" s="98"/>
      <c r="SL76" s="98"/>
      <c r="SM76" s="98"/>
      <c r="SN76" s="98"/>
      <c r="SO76" s="98"/>
      <c r="SP76" s="98"/>
      <c r="SQ76" s="98"/>
      <c r="SR76" s="98"/>
      <c r="SS76" s="98"/>
      <c r="ST76" s="98"/>
      <c r="SU76" s="98"/>
      <c r="SV76" s="98"/>
      <c r="SW76" s="98"/>
      <c r="SX76" s="98"/>
      <c r="SY76" s="98"/>
      <c r="SZ76" s="98"/>
      <c r="TA76" s="98"/>
      <c r="TB76" s="98"/>
      <c r="TC76" s="98"/>
      <c r="TD76" s="98"/>
      <c r="TE76" s="98"/>
      <c r="TF76" s="98"/>
      <c r="TG76" s="98"/>
      <c r="TH76" s="98"/>
      <c r="TI76" s="98"/>
      <c r="TJ76" s="98"/>
      <c r="TK76" s="98"/>
      <c r="TL76" s="98"/>
      <c r="TM76" s="98"/>
      <c r="TN76" s="98"/>
      <c r="TO76" s="98"/>
      <c r="TP76" s="98"/>
      <c r="TQ76" s="98"/>
      <c r="TR76" s="98"/>
      <c r="TS76" s="98"/>
      <c r="TT76" s="98"/>
      <c r="TU76" s="98"/>
      <c r="TV76" s="98"/>
      <c r="TW76" s="98"/>
      <c r="TX76" s="98"/>
      <c r="TY76" s="98"/>
      <c r="TZ76" s="98"/>
      <c r="UA76" s="98"/>
      <c r="UB76" s="98"/>
      <c r="UC76" s="98"/>
      <c r="UD76" s="98"/>
      <c r="UE76" s="98"/>
      <c r="UF76" s="98"/>
      <c r="UG76" s="98"/>
      <c r="UH76" s="98"/>
      <c r="UI76" s="98"/>
      <c r="UJ76" s="98"/>
      <c r="UK76" s="98"/>
      <c r="UL76" s="98"/>
      <c r="UM76" s="98"/>
      <c r="UN76" s="98"/>
      <c r="UO76" s="98"/>
      <c r="UP76" s="98"/>
      <c r="UQ76" s="98"/>
      <c r="UR76" s="98"/>
      <c r="US76" s="98"/>
      <c r="UT76" s="98"/>
      <c r="UU76" s="98"/>
      <c r="UV76" s="98"/>
      <c r="UW76" s="98"/>
      <c r="UX76" s="98"/>
      <c r="UY76" s="98"/>
      <c r="UZ76" s="98"/>
      <c r="VA76" s="98"/>
      <c r="VB76" s="98"/>
      <c r="VC76" s="98"/>
      <c r="VD76" s="98"/>
      <c r="VE76" s="98"/>
      <c r="VF76" s="98"/>
      <c r="VG76" s="98"/>
      <c r="VH76" s="98"/>
      <c r="VI76" s="98"/>
      <c r="VJ76" s="98"/>
      <c r="VK76" s="98"/>
      <c r="VL76" s="98"/>
      <c r="VM76" s="98"/>
      <c r="VN76" s="98"/>
      <c r="VO76" s="98"/>
      <c r="VP76" s="98"/>
      <c r="VQ76" s="98"/>
      <c r="VR76" s="98"/>
      <c r="VS76" s="98"/>
      <c r="VT76" s="98"/>
      <c r="VU76" s="98"/>
      <c r="VV76" s="98"/>
      <c r="VW76" s="98"/>
      <c r="VX76" s="98"/>
      <c r="VY76" s="98"/>
      <c r="VZ76" s="98"/>
      <c r="WA76" s="98"/>
      <c r="WB76" s="98"/>
      <c r="WC76" s="98"/>
      <c r="WD76" s="98"/>
      <c r="WE76" s="98"/>
      <c r="WF76" s="98"/>
      <c r="WG76" s="98"/>
      <c r="WH76" s="98"/>
      <c r="WI76" s="98"/>
      <c r="WJ76" s="98"/>
      <c r="WK76" s="98"/>
      <c r="WL76" s="98"/>
      <c r="WM76" s="98"/>
      <c r="WN76" s="98"/>
      <c r="WO76" s="98"/>
      <c r="WP76" s="98"/>
      <c r="WQ76" s="98"/>
      <c r="WR76" s="98"/>
      <c r="WS76" s="98"/>
      <c r="WT76" s="98"/>
      <c r="WU76" s="98"/>
      <c r="WV76" s="98"/>
      <c r="WW76" s="98"/>
      <c r="WX76" s="98"/>
      <c r="WY76" s="98"/>
      <c r="WZ76" s="98"/>
      <c r="XA76" s="98"/>
      <c r="XB76" s="98"/>
      <c r="XC76" s="98"/>
      <c r="XD76" s="98"/>
      <c r="XE76" s="98"/>
      <c r="XF76" s="98"/>
      <c r="XG76" s="98"/>
      <c r="XH76" s="98"/>
      <c r="XI76" s="98"/>
      <c r="XJ76" s="98"/>
      <c r="XK76" s="98"/>
      <c r="XL76" s="98"/>
      <c r="XM76" s="98"/>
      <c r="XN76" s="98"/>
      <c r="XO76" s="98"/>
      <c r="XP76" s="98"/>
      <c r="XQ76" s="98"/>
      <c r="XR76" s="98"/>
      <c r="XS76" s="98"/>
      <c r="XT76" s="98"/>
      <c r="XU76" s="98"/>
      <c r="XV76" s="98"/>
      <c r="XW76" s="98"/>
      <c r="XX76" s="98"/>
      <c r="XY76" s="98"/>
      <c r="XZ76" s="98"/>
      <c r="YA76" s="98"/>
      <c r="YB76" s="98"/>
      <c r="YC76" s="98"/>
      <c r="YD76" s="98"/>
      <c r="YE76" s="98"/>
      <c r="YF76" s="98"/>
      <c r="YG76" s="98"/>
      <c r="YH76" s="98"/>
      <c r="YI76" s="98"/>
      <c r="YJ76" s="98"/>
      <c r="YK76" s="98"/>
      <c r="YL76" s="98"/>
      <c r="YM76" s="98"/>
      <c r="YN76" s="98"/>
      <c r="YO76" s="98"/>
      <c r="YP76" s="98"/>
      <c r="YQ76" s="98"/>
      <c r="YR76" s="98"/>
      <c r="YS76" s="98"/>
      <c r="YT76" s="98"/>
      <c r="YU76" s="98"/>
      <c r="YV76" s="98"/>
      <c r="YW76" s="98"/>
      <c r="YX76" s="98"/>
      <c r="YY76" s="98"/>
      <c r="YZ76" s="98"/>
      <c r="ZA76" s="98"/>
      <c r="ZB76" s="98"/>
      <c r="ZC76" s="98"/>
      <c r="ZD76" s="98"/>
      <c r="ZE76" s="98"/>
      <c r="ZF76" s="98"/>
      <c r="ZG76" s="98"/>
      <c r="ZH76" s="98"/>
      <c r="ZI76" s="98"/>
      <c r="ZJ76" s="98"/>
      <c r="ZK76" s="98"/>
      <c r="ZL76" s="98"/>
      <c r="ZM76" s="98"/>
      <c r="ZN76" s="98"/>
      <c r="ZO76" s="98"/>
      <c r="ZP76" s="98"/>
      <c r="ZQ76" s="98"/>
      <c r="ZR76" s="98"/>
      <c r="ZS76" s="98"/>
      <c r="ZT76" s="98"/>
      <c r="ZU76" s="98"/>
      <c r="ZV76" s="98"/>
      <c r="ZW76" s="98"/>
      <c r="ZX76" s="98"/>
      <c r="ZY76" s="98"/>
      <c r="ZZ76" s="98"/>
      <c r="AAA76" s="98"/>
      <c r="AAB76" s="98"/>
      <c r="AAC76" s="98"/>
      <c r="AAD76" s="98"/>
      <c r="AAE76" s="98"/>
      <c r="AAF76" s="98"/>
      <c r="AAG76" s="98"/>
      <c r="AAH76" s="98"/>
      <c r="AAI76" s="98"/>
      <c r="AAJ76" s="98"/>
      <c r="AAK76" s="98"/>
      <c r="AAL76" s="98"/>
      <c r="AAM76" s="98"/>
      <c r="AAN76" s="98"/>
      <c r="AAO76" s="98"/>
      <c r="AAP76" s="98"/>
      <c r="AAQ76" s="98"/>
      <c r="AAR76" s="98"/>
      <c r="AAS76" s="98"/>
      <c r="AAT76" s="98"/>
      <c r="AAU76" s="98"/>
      <c r="AAV76" s="98"/>
      <c r="AAW76" s="98"/>
      <c r="AAX76" s="98"/>
      <c r="AAY76" s="98"/>
      <c r="AAZ76" s="98"/>
      <c r="ABA76" s="98"/>
      <c r="ABB76" s="98"/>
      <c r="ABC76" s="98"/>
      <c r="ABD76" s="98"/>
      <c r="ABE76" s="98"/>
      <c r="ABF76" s="98"/>
      <c r="ABG76" s="98"/>
      <c r="ABH76" s="98"/>
      <c r="ABI76" s="98"/>
      <c r="ABJ76" s="98"/>
      <c r="ABK76" s="98"/>
      <c r="ABL76" s="98"/>
      <c r="ABM76" s="98"/>
      <c r="ABN76" s="98"/>
      <c r="ABO76" s="98"/>
      <c r="ABP76" s="98"/>
      <c r="ABQ76" s="98"/>
      <c r="ABR76" s="98"/>
      <c r="ABS76" s="98"/>
      <c r="ABT76" s="98"/>
      <c r="ABU76" s="98"/>
      <c r="ABV76" s="98"/>
      <c r="ABW76" s="98"/>
      <c r="ABX76" s="98"/>
      <c r="ABY76" s="98"/>
      <c r="ABZ76" s="98"/>
      <c r="ACA76" s="98"/>
      <c r="ACB76" s="98"/>
      <c r="ACC76" s="98"/>
      <c r="ACD76" s="98"/>
      <c r="ACE76" s="98"/>
      <c r="ACF76" s="98"/>
      <c r="ACG76" s="98"/>
      <c r="ACH76" s="98"/>
      <c r="ACI76" s="98"/>
      <c r="ACJ76" s="98"/>
      <c r="ACK76" s="98"/>
      <c r="ACL76" s="98"/>
      <c r="ACM76" s="98"/>
      <c r="ACN76" s="98"/>
      <c r="ACO76" s="98"/>
      <c r="ACP76" s="98"/>
      <c r="ACQ76" s="98"/>
      <c r="ACR76" s="98"/>
      <c r="ACS76" s="98"/>
      <c r="ACT76" s="98"/>
      <c r="ACU76" s="98"/>
      <c r="ACV76" s="98"/>
      <c r="ACW76" s="98"/>
      <c r="ACX76" s="98"/>
      <c r="ACY76" s="98"/>
      <c r="ACZ76" s="98"/>
      <c r="ADA76" s="98"/>
      <c r="ADB76" s="98"/>
      <c r="ADC76" s="98"/>
      <c r="ADD76" s="98"/>
      <c r="ADE76" s="98"/>
      <c r="ADF76" s="98"/>
      <c r="ADG76" s="98"/>
      <c r="ADH76" s="98"/>
      <c r="ADI76" s="98"/>
      <c r="ADJ76" s="98"/>
      <c r="ADK76" s="98"/>
      <c r="ADL76" s="98"/>
      <c r="ADM76" s="98"/>
      <c r="ADN76" s="98"/>
      <c r="ADO76" s="98"/>
      <c r="ADP76" s="98"/>
      <c r="ADQ76" s="98"/>
      <c r="ADR76" s="98"/>
      <c r="ADS76" s="98"/>
      <c r="ADT76" s="98"/>
      <c r="ADU76" s="98"/>
      <c r="ADV76" s="98"/>
      <c r="ADW76" s="98"/>
      <c r="ADX76" s="98"/>
      <c r="ADY76" s="98"/>
      <c r="ADZ76" s="98"/>
      <c r="AEA76" s="98"/>
      <c r="AEB76" s="98"/>
      <c r="AEC76" s="98"/>
      <c r="AED76" s="98"/>
      <c r="AEE76" s="98"/>
      <c r="AEF76" s="98"/>
      <c r="AEG76" s="98"/>
      <c r="AEH76" s="98"/>
      <c r="AEI76" s="98"/>
      <c r="AEJ76" s="98"/>
      <c r="AEK76" s="98"/>
      <c r="AEL76" s="98"/>
      <c r="AEM76" s="98"/>
      <c r="AEN76" s="98"/>
      <c r="AEO76" s="98"/>
      <c r="AEP76" s="98"/>
      <c r="AEQ76" s="98"/>
      <c r="AER76" s="98"/>
      <c r="AES76" s="98"/>
      <c r="AET76" s="98"/>
      <c r="AEU76" s="98"/>
      <c r="AEV76" s="98"/>
      <c r="AEW76" s="98"/>
      <c r="AEX76" s="98"/>
      <c r="AEY76" s="98"/>
      <c r="AEZ76" s="98"/>
      <c r="AFA76" s="98"/>
      <c r="AFB76" s="98"/>
      <c r="AFC76" s="98"/>
      <c r="AFD76" s="98"/>
      <c r="AFE76" s="98"/>
      <c r="AFF76" s="98"/>
      <c r="AFG76" s="98"/>
      <c r="AFH76" s="98"/>
      <c r="AFI76" s="98"/>
      <c r="AFJ76" s="98"/>
      <c r="AFK76" s="98"/>
      <c r="AFL76" s="98"/>
      <c r="AFM76" s="98"/>
      <c r="AFN76" s="98"/>
      <c r="AFO76" s="98"/>
      <c r="AFP76" s="98"/>
      <c r="AFQ76" s="98"/>
      <c r="AFR76" s="98"/>
      <c r="AFS76" s="98"/>
      <c r="AFT76" s="98"/>
      <c r="AFU76" s="98"/>
      <c r="AFV76" s="98"/>
      <c r="AFW76" s="98"/>
      <c r="AFX76" s="98"/>
      <c r="AFY76" s="98"/>
      <c r="AFZ76" s="98"/>
      <c r="AGA76" s="98"/>
      <c r="AGB76" s="98"/>
      <c r="AGC76" s="98"/>
      <c r="AGD76" s="98"/>
      <c r="AGE76" s="98"/>
      <c r="AGF76" s="98"/>
      <c r="AGG76" s="98"/>
      <c r="AGH76" s="98"/>
      <c r="AGI76" s="98"/>
      <c r="AGJ76" s="98"/>
      <c r="AGK76" s="98"/>
      <c r="AGL76" s="98"/>
      <c r="AGM76" s="98"/>
      <c r="AGN76" s="98"/>
      <c r="AGO76" s="98"/>
      <c r="AGP76" s="98"/>
      <c r="AGQ76" s="98"/>
      <c r="AGR76" s="98"/>
      <c r="AGS76" s="98"/>
      <c r="AGT76" s="98"/>
      <c r="AGU76" s="98"/>
      <c r="AGV76" s="98"/>
      <c r="AGW76" s="98"/>
      <c r="AGX76" s="98"/>
      <c r="AGY76" s="98"/>
      <c r="AGZ76" s="98"/>
      <c r="AHA76" s="98"/>
      <c r="AHB76" s="98"/>
      <c r="AHC76" s="98"/>
      <c r="AHD76" s="98"/>
      <c r="AHE76" s="98"/>
      <c r="AHF76" s="98"/>
      <c r="AHG76" s="98"/>
      <c r="AHH76" s="98"/>
      <c r="AHI76" s="98"/>
      <c r="AHJ76" s="98"/>
      <c r="AHK76" s="98"/>
      <c r="AHL76" s="98"/>
      <c r="AHM76" s="98"/>
      <c r="AHN76" s="98"/>
      <c r="AHO76" s="98"/>
      <c r="AHP76" s="98"/>
      <c r="AHQ76" s="98"/>
      <c r="AHR76" s="98"/>
      <c r="AHS76" s="98"/>
      <c r="AHT76" s="98"/>
      <c r="AHU76" s="98"/>
      <c r="AHV76" s="98"/>
      <c r="AHW76" s="98"/>
      <c r="AHX76" s="98"/>
      <c r="AHY76" s="98"/>
      <c r="AHZ76" s="98"/>
      <c r="AIA76" s="98"/>
      <c r="AIB76" s="98"/>
      <c r="AIC76" s="98"/>
      <c r="AID76" s="98"/>
      <c r="AIE76" s="98"/>
      <c r="AIF76" s="98"/>
      <c r="AIG76" s="98"/>
      <c r="AIH76" s="98"/>
      <c r="AII76" s="98"/>
      <c r="AIJ76" s="98"/>
      <c r="AIK76" s="98"/>
      <c r="AIL76" s="98"/>
      <c r="AIM76" s="98"/>
      <c r="AIN76" s="98"/>
      <c r="AIO76" s="98"/>
      <c r="AIP76" s="98"/>
      <c r="AIQ76" s="98"/>
      <c r="AIR76" s="98"/>
      <c r="AIS76" s="98"/>
      <c r="AIT76" s="98"/>
      <c r="AIU76" s="98"/>
      <c r="AIV76" s="98"/>
      <c r="AIW76" s="98"/>
      <c r="AIX76" s="98"/>
      <c r="AIY76" s="98"/>
      <c r="AIZ76" s="98"/>
      <c r="AJA76" s="98"/>
      <c r="AJB76" s="98"/>
      <c r="AJC76" s="98"/>
      <c r="AJD76" s="98"/>
      <c r="AJE76" s="98"/>
      <c r="AJF76" s="98"/>
      <c r="AJG76" s="98"/>
      <c r="AJH76" s="98"/>
      <c r="AJI76" s="98"/>
      <c r="AJJ76" s="98"/>
      <c r="AJK76" s="98"/>
      <c r="AJL76" s="98"/>
      <c r="AJM76" s="98"/>
      <c r="AJN76" s="98"/>
      <c r="AJO76" s="98"/>
      <c r="AJP76" s="98"/>
      <c r="AJQ76" s="98"/>
      <c r="AJR76" s="98"/>
      <c r="AJS76" s="98"/>
      <c r="AJT76" s="98"/>
      <c r="AJU76" s="98"/>
      <c r="AJV76" s="98"/>
      <c r="AJW76" s="98"/>
      <c r="AJX76" s="98"/>
      <c r="AJY76" s="98"/>
      <c r="AJZ76" s="98"/>
      <c r="AKA76" s="98"/>
      <c r="AKB76" s="98"/>
      <c r="AKC76" s="98"/>
      <c r="AKD76" s="98"/>
      <c r="AKE76" s="98"/>
      <c r="AKF76" s="98"/>
      <c r="AKG76" s="98"/>
      <c r="AKH76" s="98"/>
      <c r="AKI76" s="98"/>
      <c r="AKJ76" s="98"/>
      <c r="AKK76" s="98"/>
      <c r="AKL76" s="98"/>
      <c r="AKM76" s="98"/>
      <c r="AKN76" s="98"/>
      <c r="AKO76" s="98"/>
      <c r="AKP76" s="98"/>
      <c r="AKQ76" s="98"/>
      <c r="AKR76" s="98"/>
      <c r="AKS76" s="98"/>
      <c r="AKT76" s="98"/>
      <c r="AKU76" s="98"/>
      <c r="AKV76" s="98"/>
      <c r="AKW76" s="98"/>
      <c r="AKX76" s="98"/>
    </row>
    <row r="77" spans="1:986" s="88" customFormat="1" ht="12" x14ac:dyDescent="0.2">
      <c r="A77" s="249"/>
      <c r="B77" s="241" t="s">
        <v>257</v>
      </c>
      <c r="C77" s="166" t="str">
        <f>_xlfn.CONCAT(Leverancespecifikation[[#This Row],[ID]],Leverancespecifikation[[#This Row],[BYGNINGSDEL]])</f>
        <v>073Generiske søjler</v>
      </c>
      <c r="D77" s="167"/>
      <c r="E77" s="167" t="s">
        <v>138</v>
      </c>
      <c r="F77" s="167"/>
      <c r="G77" s="167"/>
      <c r="H77" s="167"/>
      <c r="I77" s="167"/>
      <c r="J77" s="167">
        <v>4</v>
      </c>
      <c r="K77" s="331" t="s">
        <v>267</v>
      </c>
      <c r="L77" s="169" t="s">
        <v>103</v>
      </c>
      <c r="M77" s="314" t="str">
        <f>IFERROR(VLOOKUP(Leverancespecifikation[[#This Row],[ID-Bygningsdel]],'Data ændringslog'!A:G,7,FALSE),"P")</f>
        <v/>
      </c>
      <c r="N77" s="327" t="s">
        <v>99</v>
      </c>
      <c r="O77" s="315" t="str">
        <f>VLOOKUP(Leverancespecifikation[[#This Row],[ID-Bygningsdel]],'Data aktør'!A:H,2,FALSE)</f>
        <v>X</v>
      </c>
      <c r="P77" s="314" t="str">
        <f>VLOOKUP(Leverancespecifikation[[#This Row],[ID-Bygningsdel]],'Data aktør'!A:H,3,FALSE)</f>
        <v/>
      </c>
      <c r="Q77" s="314" t="str">
        <f>VLOOKUP(Leverancespecifikation[[#This Row],[ID-Bygningsdel]],'Data aktør'!A:H,4,FALSE)</f>
        <v/>
      </c>
      <c r="R77" s="314" t="str">
        <f>VLOOKUP(Leverancespecifikation[[#This Row],[ID-Bygningsdel]],'Data aktør'!A:H,5,FALSE)</f>
        <v/>
      </c>
      <c r="S77" s="314" t="str">
        <f>VLOOKUP(Leverancespecifikation[[#This Row],[ID-Bygningsdel]],'Data aktør'!A:H,6,FALSE)</f>
        <v/>
      </c>
      <c r="T77" s="314" t="str">
        <f>VLOOKUP(Leverancespecifikation[[#This Row],[ID-Bygningsdel]],'Data aktør'!A:H,7,FALSE)</f>
        <v/>
      </c>
      <c r="U77" s="316" t="str">
        <f>VLOOKUP(Leverancespecifikation[[#This Row],[ID-Bygningsdel]],'Data aktør'!A:H,8,FALSE)</f>
        <v/>
      </c>
      <c r="V77" s="110"/>
      <c r="W77" s="85"/>
      <c r="X77" s="85"/>
      <c r="Y77" s="85"/>
      <c r="Z77" s="85"/>
      <c r="AA77" s="85"/>
      <c r="AB77" s="167" t="s">
        <v>33</v>
      </c>
      <c r="AC77" s="167">
        <v>200</v>
      </c>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286"/>
      <c r="BM77" s="167"/>
      <c r="BN77" s="167"/>
      <c r="BO77" s="167"/>
      <c r="BP77" s="167"/>
      <c r="BQ77" s="167"/>
      <c r="BR77" s="167"/>
      <c r="BS77" s="167"/>
      <c r="BT77" s="167"/>
      <c r="BU77" s="167"/>
      <c r="BV77" s="167"/>
      <c r="BW77" s="167"/>
      <c r="BX77" s="167"/>
      <c r="BY77" s="167"/>
      <c r="BZ77" s="167"/>
      <c r="CA77" s="207"/>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c r="GS77" s="134"/>
      <c r="GT77" s="134"/>
      <c r="GU77" s="134"/>
      <c r="GV77" s="134"/>
      <c r="GW77" s="134"/>
      <c r="GX77" s="134"/>
      <c r="GY77" s="134"/>
      <c r="GZ77" s="134"/>
      <c r="HA77" s="134"/>
      <c r="HB77" s="134"/>
      <c r="HC77" s="134"/>
      <c r="HD77" s="134"/>
      <c r="HE77" s="134"/>
      <c r="HF77" s="134"/>
      <c r="HG77" s="134"/>
      <c r="HH77" s="134"/>
      <c r="HI77" s="134"/>
      <c r="HJ77" s="134"/>
      <c r="HK77" s="134"/>
      <c r="HL77" s="134"/>
      <c r="HM77" s="134"/>
      <c r="HN77" s="134"/>
      <c r="HO77" s="134"/>
      <c r="HP77" s="134"/>
      <c r="HQ77" s="134"/>
      <c r="HR77" s="134"/>
      <c r="HS77" s="134"/>
      <c r="HT77" s="134"/>
      <c r="HU77" s="134"/>
      <c r="HV77" s="134"/>
      <c r="HW77" s="134"/>
      <c r="HX77" s="134"/>
      <c r="HY77" s="134"/>
      <c r="HZ77" s="134"/>
      <c r="IA77" s="134"/>
      <c r="IB77" s="134"/>
      <c r="IC77" s="134"/>
      <c r="ID77" s="134"/>
      <c r="IE77" s="134"/>
      <c r="IF77" s="134"/>
      <c r="IG77" s="134"/>
      <c r="IH77" s="134"/>
      <c r="II77" s="134"/>
      <c r="IJ77" s="134"/>
      <c r="IK77" s="134"/>
      <c r="IL77" s="134"/>
      <c r="IM77" s="134"/>
      <c r="IN77" s="134"/>
      <c r="IO77" s="134"/>
      <c r="IP77" s="134"/>
      <c r="IQ77" s="134"/>
      <c r="IR77" s="134"/>
      <c r="IS77" s="134"/>
      <c r="IT77" s="134"/>
      <c r="IU77" s="134"/>
      <c r="IV77" s="134"/>
      <c r="IW77" s="134"/>
      <c r="IX77" s="134"/>
      <c r="IY77" s="134"/>
      <c r="IZ77" s="134"/>
      <c r="JA77" s="134"/>
      <c r="JB77" s="134"/>
      <c r="JC77" s="134"/>
      <c r="JD77" s="134"/>
      <c r="JE77" s="134"/>
      <c r="JF77" s="134"/>
      <c r="JG77" s="134"/>
      <c r="JH77" s="134"/>
      <c r="JI77" s="134"/>
      <c r="JJ77" s="134"/>
      <c r="JK77" s="134"/>
      <c r="JL77" s="134"/>
      <c r="JM77" s="134"/>
      <c r="JN77" s="134"/>
      <c r="JO77" s="134"/>
      <c r="JP77" s="134"/>
      <c r="JQ77" s="134"/>
      <c r="JR77" s="134"/>
      <c r="JS77" s="134"/>
      <c r="JT77" s="134"/>
      <c r="JU77" s="134"/>
      <c r="JV77" s="134"/>
      <c r="JW77" s="134"/>
      <c r="JX77" s="134"/>
      <c r="JY77" s="134"/>
      <c r="JZ77" s="134"/>
      <c r="KA77" s="134"/>
      <c r="KB77" s="134"/>
      <c r="KC77" s="134"/>
      <c r="KD77" s="134"/>
      <c r="KE77" s="134"/>
      <c r="KF77" s="134"/>
      <c r="KG77" s="134"/>
      <c r="KH77" s="134"/>
      <c r="KI77" s="134"/>
      <c r="KJ77" s="134"/>
      <c r="KK77" s="134"/>
      <c r="KL77" s="134"/>
      <c r="KM77" s="134"/>
      <c r="KN77" s="134"/>
      <c r="KO77" s="134"/>
      <c r="KP77" s="134"/>
      <c r="KQ77" s="134"/>
      <c r="KR77" s="134"/>
      <c r="KS77" s="134"/>
      <c r="KT77" s="134"/>
      <c r="KU77" s="134"/>
      <c r="KV77" s="134"/>
      <c r="KW77" s="134"/>
      <c r="KX77" s="134"/>
      <c r="KY77" s="134"/>
      <c r="KZ77" s="134"/>
      <c r="LA77" s="134"/>
      <c r="LB77" s="134"/>
      <c r="LC77" s="134"/>
      <c r="LD77" s="134"/>
      <c r="LE77" s="134"/>
      <c r="LF77" s="134"/>
      <c r="LG77" s="134"/>
      <c r="LH77" s="134"/>
      <c r="LI77" s="134"/>
      <c r="LJ77" s="134"/>
      <c r="LK77" s="134"/>
      <c r="LL77" s="134"/>
      <c r="LM77" s="134"/>
      <c r="LN77" s="134"/>
      <c r="LO77" s="134"/>
      <c r="LP77" s="134"/>
      <c r="LQ77" s="134"/>
      <c r="LR77" s="134"/>
      <c r="LS77" s="134"/>
      <c r="LT77" s="134"/>
      <c r="LU77" s="134"/>
      <c r="LV77" s="134"/>
      <c r="LW77" s="134"/>
      <c r="LX77" s="134"/>
      <c r="LY77" s="134"/>
      <c r="LZ77" s="134"/>
      <c r="MA77" s="134"/>
      <c r="MB77" s="134"/>
      <c r="MC77" s="134"/>
      <c r="MD77" s="134"/>
      <c r="ME77" s="134"/>
      <c r="MF77" s="134"/>
      <c r="MG77" s="134"/>
      <c r="MH77" s="134"/>
      <c r="MI77" s="134"/>
      <c r="MJ77" s="134"/>
      <c r="MK77" s="134"/>
      <c r="ML77" s="134"/>
      <c r="MM77" s="134"/>
      <c r="MN77" s="134"/>
      <c r="MO77" s="134"/>
      <c r="MP77" s="134"/>
      <c r="MQ77" s="134"/>
      <c r="MR77" s="134"/>
      <c r="MS77" s="134"/>
      <c r="MT77" s="134"/>
      <c r="MU77" s="134"/>
      <c r="MV77" s="134"/>
      <c r="MW77" s="134"/>
      <c r="MX77" s="134"/>
      <c r="MY77" s="134"/>
      <c r="MZ77" s="134"/>
      <c r="NA77" s="134"/>
      <c r="NB77" s="134"/>
      <c r="NC77" s="134"/>
      <c r="ND77" s="134"/>
      <c r="NE77" s="134"/>
      <c r="NF77" s="134"/>
      <c r="NG77" s="134"/>
      <c r="NH77" s="134"/>
      <c r="NI77" s="134"/>
      <c r="NJ77" s="134"/>
      <c r="NK77" s="134"/>
      <c r="NL77" s="134"/>
      <c r="NM77" s="134"/>
      <c r="NN77" s="134"/>
      <c r="NO77" s="134"/>
      <c r="NP77" s="134"/>
      <c r="NQ77" s="134"/>
      <c r="NR77" s="134"/>
      <c r="NS77" s="134"/>
      <c r="NT77" s="134"/>
      <c r="NU77" s="134"/>
      <c r="NV77" s="134"/>
      <c r="NW77" s="134"/>
      <c r="NX77" s="134"/>
      <c r="NY77" s="134"/>
      <c r="NZ77" s="134"/>
      <c r="OA77" s="134"/>
      <c r="OB77" s="134"/>
      <c r="OC77" s="134"/>
      <c r="OD77" s="134"/>
      <c r="OE77" s="134"/>
      <c r="OF77" s="134"/>
      <c r="OG77" s="134"/>
      <c r="OH77" s="134"/>
      <c r="OI77" s="134"/>
      <c r="OJ77" s="134"/>
      <c r="OK77" s="134"/>
      <c r="OL77" s="134"/>
      <c r="OM77" s="134"/>
      <c r="ON77" s="134"/>
      <c r="OO77" s="134"/>
      <c r="OP77" s="134"/>
      <c r="OQ77" s="134"/>
      <c r="OR77" s="134"/>
      <c r="OS77" s="134"/>
      <c r="OT77" s="134"/>
      <c r="OU77" s="134"/>
      <c r="OV77" s="134"/>
      <c r="OW77" s="134"/>
      <c r="OX77" s="134"/>
      <c r="OY77" s="134"/>
      <c r="OZ77" s="134"/>
      <c r="PA77" s="134"/>
      <c r="PB77" s="134"/>
      <c r="PC77" s="134"/>
      <c r="PD77" s="134"/>
      <c r="PE77" s="134"/>
      <c r="PF77" s="134"/>
      <c r="PG77" s="134"/>
      <c r="PH77" s="134"/>
      <c r="PI77" s="134"/>
      <c r="PJ77" s="134"/>
      <c r="PK77" s="134"/>
      <c r="PL77" s="134"/>
      <c r="PM77" s="134"/>
      <c r="PN77" s="134"/>
      <c r="PO77" s="134"/>
      <c r="PP77" s="134"/>
      <c r="PQ77" s="134"/>
      <c r="PR77" s="134"/>
      <c r="PS77" s="134"/>
      <c r="PT77" s="134"/>
      <c r="PU77" s="134"/>
      <c r="PV77" s="134"/>
      <c r="PW77" s="134"/>
      <c r="PX77" s="134"/>
      <c r="PY77" s="134"/>
      <c r="PZ77" s="134"/>
      <c r="QA77" s="134"/>
      <c r="QB77" s="134"/>
      <c r="QC77" s="134"/>
      <c r="QD77" s="134"/>
      <c r="QE77" s="134"/>
      <c r="QF77" s="134"/>
      <c r="QG77" s="134"/>
      <c r="QH77" s="134"/>
      <c r="QI77" s="134"/>
      <c r="QJ77" s="134"/>
      <c r="QK77" s="134"/>
      <c r="QL77" s="134"/>
      <c r="QM77" s="134"/>
      <c r="QN77" s="134"/>
      <c r="QO77" s="134"/>
      <c r="QP77" s="134"/>
      <c r="QQ77" s="134"/>
      <c r="QR77" s="134"/>
      <c r="QS77" s="134"/>
      <c r="QT77" s="134"/>
      <c r="QU77" s="134"/>
      <c r="QV77" s="134"/>
      <c r="QW77" s="134"/>
      <c r="QX77" s="134"/>
      <c r="QY77" s="134"/>
      <c r="QZ77" s="134"/>
      <c r="RA77" s="134"/>
      <c r="RB77" s="134"/>
      <c r="RC77" s="134"/>
      <c r="RD77" s="134"/>
      <c r="RE77" s="134"/>
      <c r="RF77" s="134"/>
      <c r="RG77" s="134"/>
      <c r="RH77" s="134"/>
      <c r="RI77" s="134"/>
      <c r="RJ77" s="134"/>
      <c r="RK77" s="134"/>
      <c r="RL77" s="134"/>
      <c r="RM77" s="134"/>
      <c r="RN77" s="134"/>
      <c r="RO77" s="134"/>
      <c r="RP77" s="134"/>
      <c r="RQ77" s="134"/>
      <c r="RR77" s="134"/>
      <c r="RS77" s="134"/>
      <c r="RT77" s="134"/>
      <c r="RU77" s="134"/>
      <c r="RV77" s="134"/>
      <c r="RW77" s="134"/>
      <c r="RX77" s="134"/>
      <c r="RY77" s="134"/>
      <c r="RZ77" s="134"/>
      <c r="SA77" s="134"/>
      <c r="SB77" s="134"/>
      <c r="SC77" s="134"/>
      <c r="SD77" s="134"/>
      <c r="SE77" s="134"/>
      <c r="SF77" s="134"/>
      <c r="SG77" s="134"/>
      <c r="SH77" s="134"/>
      <c r="SI77" s="134"/>
      <c r="SJ77" s="134"/>
      <c r="SK77" s="134"/>
      <c r="SL77" s="134"/>
      <c r="SM77" s="134"/>
      <c r="SN77" s="134"/>
      <c r="SO77" s="134"/>
      <c r="SP77" s="134"/>
      <c r="SQ77" s="134"/>
      <c r="SR77" s="134"/>
      <c r="SS77" s="134"/>
      <c r="ST77" s="134"/>
      <c r="SU77" s="134"/>
      <c r="SV77" s="134"/>
      <c r="SW77" s="134"/>
      <c r="SX77" s="134"/>
      <c r="SY77" s="134"/>
      <c r="SZ77" s="134"/>
      <c r="TA77" s="134"/>
      <c r="TB77" s="134"/>
      <c r="TC77" s="134"/>
      <c r="TD77" s="134"/>
      <c r="TE77" s="134"/>
      <c r="TF77" s="134"/>
      <c r="TG77" s="134"/>
      <c r="TH77" s="134"/>
      <c r="TI77" s="134"/>
      <c r="TJ77" s="134"/>
      <c r="TK77" s="134"/>
      <c r="TL77" s="134"/>
      <c r="TM77" s="134"/>
      <c r="TN77" s="134"/>
      <c r="TO77" s="134"/>
      <c r="TP77" s="134"/>
      <c r="TQ77" s="134"/>
      <c r="TR77" s="134"/>
      <c r="TS77" s="134"/>
      <c r="TT77" s="134"/>
      <c r="TU77" s="134"/>
      <c r="TV77" s="134"/>
      <c r="TW77" s="134"/>
      <c r="TX77" s="134"/>
      <c r="TY77" s="134"/>
      <c r="TZ77" s="134"/>
      <c r="UA77" s="134"/>
      <c r="UB77" s="134"/>
      <c r="UC77" s="134"/>
      <c r="UD77" s="134"/>
      <c r="UE77" s="134"/>
      <c r="UF77" s="134"/>
      <c r="UG77" s="134"/>
      <c r="UH77" s="134"/>
      <c r="UI77" s="134"/>
      <c r="UJ77" s="134"/>
      <c r="UK77" s="134"/>
      <c r="UL77" s="134"/>
      <c r="UM77" s="134"/>
      <c r="UN77" s="134"/>
      <c r="UO77" s="134"/>
      <c r="UP77" s="134"/>
      <c r="UQ77" s="134"/>
      <c r="UR77" s="134"/>
      <c r="US77" s="134"/>
      <c r="UT77" s="134"/>
      <c r="UU77" s="134"/>
      <c r="UV77" s="134"/>
      <c r="UW77" s="134"/>
      <c r="UX77" s="134"/>
      <c r="UY77" s="134"/>
      <c r="UZ77" s="134"/>
      <c r="VA77" s="134"/>
      <c r="VB77" s="134"/>
      <c r="VC77" s="134"/>
      <c r="VD77" s="134"/>
      <c r="VE77" s="134"/>
      <c r="VF77" s="134"/>
      <c r="VG77" s="134"/>
      <c r="VH77" s="134"/>
      <c r="VI77" s="134"/>
      <c r="VJ77" s="134"/>
      <c r="VK77" s="134"/>
      <c r="VL77" s="134"/>
      <c r="VM77" s="134"/>
      <c r="VN77" s="134"/>
      <c r="VO77" s="134"/>
      <c r="VP77" s="134"/>
      <c r="VQ77" s="134"/>
      <c r="VR77" s="134"/>
      <c r="VS77" s="134"/>
      <c r="VT77" s="134"/>
      <c r="VU77" s="134"/>
      <c r="VV77" s="134"/>
      <c r="VW77" s="134"/>
      <c r="VX77" s="134"/>
      <c r="VY77" s="134"/>
      <c r="VZ77" s="134"/>
      <c r="WA77" s="134"/>
      <c r="WB77" s="134"/>
      <c r="WC77" s="134"/>
      <c r="WD77" s="134"/>
      <c r="WE77" s="134"/>
      <c r="WF77" s="134"/>
      <c r="WG77" s="134"/>
      <c r="WH77" s="134"/>
      <c r="WI77" s="134"/>
      <c r="WJ77" s="134"/>
      <c r="WK77" s="134"/>
      <c r="WL77" s="134"/>
      <c r="WM77" s="134"/>
      <c r="WN77" s="134"/>
      <c r="WO77" s="134"/>
      <c r="WP77" s="134"/>
      <c r="WQ77" s="134"/>
      <c r="WR77" s="134"/>
      <c r="WS77" s="134"/>
      <c r="WT77" s="134"/>
      <c r="WU77" s="134"/>
      <c r="WV77" s="134"/>
      <c r="WW77" s="134"/>
      <c r="WX77" s="134"/>
      <c r="WY77" s="134"/>
      <c r="WZ77" s="134"/>
      <c r="XA77" s="134"/>
      <c r="XB77" s="134"/>
      <c r="XC77" s="134"/>
      <c r="XD77" s="134"/>
      <c r="XE77" s="134"/>
      <c r="XF77" s="134"/>
      <c r="XG77" s="134"/>
      <c r="XH77" s="134"/>
      <c r="XI77" s="134"/>
      <c r="XJ77" s="134"/>
      <c r="XK77" s="134"/>
      <c r="XL77" s="134"/>
      <c r="XM77" s="134"/>
      <c r="XN77" s="134"/>
      <c r="XO77" s="134"/>
      <c r="XP77" s="134"/>
      <c r="XQ77" s="134"/>
      <c r="XR77" s="134"/>
      <c r="XS77" s="134"/>
      <c r="XT77" s="134"/>
      <c r="XU77" s="134"/>
      <c r="XV77" s="134"/>
      <c r="XW77" s="134"/>
      <c r="XX77" s="134"/>
      <c r="XY77" s="134"/>
      <c r="XZ77" s="134"/>
      <c r="YA77" s="134"/>
      <c r="YB77" s="134"/>
      <c r="YC77" s="134"/>
      <c r="YD77" s="134"/>
      <c r="YE77" s="134"/>
      <c r="YF77" s="134"/>
      <c r="YG77" s="134"/>
      <c r="YH77" s="134"/>
      <c r="YI77" s="134"/>
      <c r="YJ77" s="134"/>
      <c r="YK77" s="134"/>
      <c r="YL77" s="134"/>
      <c r="YM77" s="134"/>
      <c r="YN77" s="134"/>
      <c r="YO77" s="134"/>
      <c r="YP77" s="134"/>
      <c r="YQ77" s="134"/>
      <c r="YR77" s="134"/>
      <c r="YS77" s="134"/>
      <c r="YT77" s="134"/>
      <c r="YU77" s="134"/>
      <c r="YV77" s="134"/>
      <c r="YW77" s="134"/>
      <c r="YX77" s="134"/>
      <c r="YY77" s="134"/>
      <c r="YZ77" s="134"/>
      <c r="ZA77" s="134"/>
      <c r="ZB77" s="134"/>
      <c r="ZC77" s="134"/>
      <c r="ZD77" s="134"/>
      <c r="ZE77" s="134"/>
      <c r="ZF77" s="134"/>
      <c r="ZG77" s="134"/>
      <c r="ZH77" s="134"/>
      <c r="ZI77" s="134"/>
      <c r="ZJ77" s="134"/>
      <c r="ZK77" s="134"/>
      <c r="ZL77" s="134"/>
      <c r="ZM77" s="134"/>
      <c r="ZN77" s="134"/>
      <c r="ZO77" s="134"/>
      <c r="ZP77" s="134"/>
      <c r="ZQ77" s="134"/>
      <c r="ZR77" s="134"/>
      <c r="ZS77" s="134"/>
      <c r="ZT77" s="134"/>
      <c r="ZU77" s="134"/>
      <c r="ZV77" s="134"/>
      <c r="ZW77" s="134"/>
      <c r="ZX77" s="134"/>
      <c r="ZY77" s="134"/>
      <c r="ZZ77" s="134"/>
      <c r="AAA77" s="134"/>
      <c r="AAB77" s="134"/>
      <c r="AAC77" s="134"/>
      <c r="AAD77" s="134"/>
      <c r="AAE77" s="134"/>
      <c r="AAF77" s="134"/>
      <c r="AAG77" s="134"/>
      <c r="AAH77" s="134"/>
      <c r="AAI77" s="134"/>
      <c r="AAJ77" s="134"/>
      <c r="AAK77" s="134"/>
      <c r="AAL77" s="134"/>
      <c r="AAM77" s="134"/>
      <c r="AAN77" s="134"/>
      <c r="AAO77" s="134"/>
      <c r="AAP77" s="134"/>
      <c r="AAQ77" s="134"/>
      <c r="AAR77" s="134"/>
      <c r="AAS77" s="134"/>
      <c r="AAT77" s="134"/>
      <c r="AAU77" s="134"/>
      <c r="AAV77" s="134"/>
      <c r="AAW77" s="134"/>
      <c r="AAX77" s="134"/>
      <c r="AAY77" s="134"/>
      <c r="AAZ77" s="134"/>
      <c r="ABA77" s="134"/>
      <c r="ABB77" s="134"/>
      <c r="ABC77" s="134"/>
      <c r="ABD77" s="134"/>
      <c r="ABE77" s="134"/>
      <c r="ABF77" s="134"/>
      <c r="ABG77" s="134"/>
      <c r="ABH77" s="134"/>
      <c r="ABI77" s="134"/>
      <c r="ABJ77" s="134"/>
      <c r="ABK77" s="134"/>
      <c r="ABL77" s="134"/>
      <c r="ABM77" s="134"/>
      <c r="ABN77" s="134"/>
      <c r="ABO77" s="134"/>
      <c r="ABP77" s="134"/>
      <c r="ABQ77" s="134"/>
      <c r="ABR77" s="134"/>
      <c r="ABS77" s="134"/>
      <c r="ABT77" s="134"/>
      <c r="ABU77" s="134"/>
      <c r="ABV77" s="134"/>
      <c r="ABW77" s="134"/>
      <c r="ABX77" s="134"/>
      <c r="ABY77" s="134"/>
      <c r="ABZ77" s="134"/>
      <c r="ACA77" s="134"/>
      <c r="ACB77" s="134"/>
      <c r="ACC77" s="134"/>
      <c r="ACD77" s="134"/>
      <c r="ACE77" s="134"/>
      <c r="ACF77" s="134"/>
      <c r="ACG77" s="134"/>
      <c r="ACH77" s="134"/>
      <c r="ACI77" s="134"/>
      <c r="ACJ77" s="134"/>
      <c r="ACK77" s="134"/>
      <c r="ACL77" s="134"/>
      <c r="ACM77" s="134"/>
      <c r="ACN77" s="134"/>
      <c r="ACO77" s="134"/>
      <c r="ACP77" s="134"/>
      <c r="ACQ77" s="134"/>
      <c r="ACR77" s="134"/>
      <c r="ACS77" s="134"/>
      <c r="ACT77" s="134"/>
      <c r="ACU77" s="134"/>
      <c r="ACV77" s="134"/>
      <c r="ACW77" s="134"/>
      <c r="ACX77" s="134"/>
      <c r="ACY77" s="134"/>
      <c r="ACZ77" s="134"/>
      <c r="ADA77" s="134"/>
      <c r="ADB77" s="134"/>
      <c r="ADC77" s="134"/>
      <c r="ADD77" s="134"/>
      <c r="ADE77" s="134"/>
      <c r="ADF77" s="134"/>
      <c r="ADG77" s="134"/>
      <c r="ADH77" s="134"/>
      <c r="ADI77" s="134"/>
      <c r="ADJ77" s="134"/>
      <c r="ADK77" s="134"/>
      <c r="ADL77" s="134"/>
      <c r="ADM77" s="134"/>
      <c r="ADN77" s="134"/>
      <c r="ADO77" s="134"/>
      <c r="ADP77" s="134"/>
      <c r="ADQ77" s="134"/>
      <c r="ADR77" s="134"/>
      <c r="ADS77" s="134"/>
      <c r="ADT77" s="134"/>
      <c r="ADU77" s="134"/>
      <c r="ADV77" s="134"/>
      <c r="ADW77" s="134"/>
      <c r="ADX77" s="134"/>
      <c r="ADY77" s="134"/>
      <c r="ADZ77" s="134"/>
      <c r="AEA77" s="134"/>
      <c r="AEB77" s="134"/>
      <c r="AEC77" s="134"/>
      <c r="AED77" s="134"/>
      <c r="AEE77" s="134"/>
      <c r="AEF77" s="134"/>
      <c r="AEG77" s="134"/>
      <c r="AEH77" s="134"/>
      <c r="AEI77" s="134"/>
      <c r="AEJ77" s="134"/>
      <c r="AEK77" s="134"/>
      <c r="AEL77" s="134"/>
      <c r="AEM77" s="134"/>
      <c r="AEN77" s="134"/>
      <c r="AEO77" s="134"/>
      <c r="AEP77" s="134"/>
      <c r="AEQ77" s="134"/>
      <c r="AER77" s="134"/>
      <c r="AES77" s="134"/>
      <c r="AET77" s="134"/>
      <c r="AEU77" s="134"/>
      <c r="AEV77" s="134"/>
      <c r="AEW77" s="134"/>
      <c r="AEX77" s="134"/>
      <c r="AEY77" s="134"/>
      <c r="AEZ77" s="134"/>
      <c r="AFA77" s="134"/>
      <c r="AFB77" s="134"/>
      <c r="AFC77" s="134"/>
      <c r="AFD77" s="134"/>
      <c r="AFE77" s="134"/>
      <c r="AFF77" s="134"/>
      <c r="AFG77" s="134"/>
      <c r="AFH77" s="134"/>
      <c r="AFI77" s="134"/>
      <c r="AFJ77" s="134"/>
      <c r="AFK77" s="134"/>
      <c r="AFL77" s="134"/>
      <c r="AFM77" s="134"/>
      <c r="AFN77" s="134"/>
      <c r="AFO77" s="134"/>
      <c r="AFP77" s="134"/>
      <c r="AFQ77" s="134"/>
      <c r="AFR77" s="134"/>
      <c r="AFS77" s="134"/>
      <c r="AFT77" s="134"/>
      <c r="AFU77" s="134"/>
      <c r="AFV77" s="134"/>
      <c r="AFW77" s="134"/>
      <c r="AFX77" s="134"/>
      <c r="AFY77" s="134"/>
      <c r="AFZ77" s="134"/>
      <c r="AGA77" s="134"/>
      <c r="AGB77" s="134"/>
      <c r="AGC77" s="134"/>
      <c r="AGD77" s="134"/>
      <c r="AGE77" s="134"/>
      <c r="AGF77" s="134"/>
      <c r="AGG77" s="134"/>
      <c r="AGH77" s="134"/>
      <c r="AGI77" s="134"/>
      <c r="AGJ77" s="134"/>
      <c r="AGK77" s="134"/>
      <c r="AGL77" s="134"/>
      <c r="AGM77" s="134"/>
      <c r="AGN77" s="134"/>
      <c r="AGO77" s="134"/>
      <c r="AGP77" s="134"/>
      <c r="AGQ77" s="134"/>
      <c r="AGR77" s="134"/>
      <c r="AGS77" s="134"/>
      <c r="AGT77" s="134"/>
      <c r="AGU77" s="134"/>
      <c r="AGV77" s="134"/>
      <c r="AGW77" s="134"/>
      <c r="AGX77" s="134"/>
      <c r="AGY77" s="134"/>
      <c r="AGZ77" s="134"/>
      <c r="AHA77" s="134"/>
      <c r="AHB77" s="134"/>
      <c r="AHC77" s="134"/>
      <c r="AHD77" s="134"/>
      <c r="AHE77" s="134"/>
      <c r="AHF77" s="134"/>
      <c r="AHG77" s="134"/>
      <c r="AHH77" s="134"/>
      <c r="AHI77" s="134"/>
      <c r="AHJ77" s="134"/>
      <c r="AHK77" s="134"/>
      <c r="AHL77" s="134"/>
      <c r="AHM77" s="134"/>
      <c r="AHN77" s="134"/>
      <c r="AHO77" s="134"/>
      <c r="AHP77" s="134"/>
      <c r="AHQ77" s="134"/>
      <c r="AHR77" s="134"/>
      <c r="AHS77" s="134"/>
      <c r="AHT77" s="134"/>
      <c r="AHU77" s="134"/>
      <c r="AHV77" s="134"/>
      <c r="AHW77" s="134"/>
      <c r="AHX77" s="134"/>
      <c r="AHY77" s="134"/>
      <c r="AHZ77" s="134"/>
      <c r="AIA77" s="134"/>
      <c r="AIB77" s="134"/>
      <c r="AIC77" s="134"/>
      <c r="AID77" s="134"/>
      <c r="AIE77" s="134"/>
      <c r="AIF77" s="134"/>
      <c r="AIG77" s="134"/>
      <c r="AIH77" s="134"/>
      <c r="AII77" s="134"/>
      <c r="AIJ77" s="134"/>
      <c r="AIK77" s="134"/>
      <c r="AIL77" s="134"/>
      <c r="AIM77" s="134"/>
      <c r="AIN77" s="134"/>
      <c r="AIO77" s="134"/>
      <c r="AIP77" s="134"/>
      <c r="AIQ77" s="134"/>
      <c r="AIR77" s="134"/>
      <c r="AIS77" s="134"/>
      <c r="AIT77" s="134"/>
      <c r="AIU77" s="134"/>
      <c r="AIV77" s="134"/>
      <c r="AIW77" s="134"/>
      <c r="AIX77" s="134"/>
      <c r="AIY77" s="134"/>
      <c r="AIZ77" s="134"/>
      <c r="AJA77" s="134"/>
      <c r="AJB77" s="134"/>
      <c r="AJC77" s="134"/>
      <c r="AJD77" s="134"/>
      <c r="AJE77" s="134"/>
      <c r="AJF77" s="134"/>
      <c r="AJG77" s="134"/>
      <c r="AJH77" s="134"/>
      <c r="AJI77" s="134"/>
      <c r="AJJ77" s="134"/>
      <c r="AJK77" s="134"/>
      <c r="AJL77" s="134"/>
      <c r="AJM77" s="134"/>
      <c r="AJN77" s="134"/>
      <c r="AJO77" s="134"/>
      <c r="AJP77" s="134"/>
      <c r="AJQ77" s="134"/>
      <c r="AJR77" s="134"/>
      <c r="AJS77" s="134"/>
      <c r="AJT77" s="134"/>
      <c r="AJU77" s="134"/>
      <c r="AJV77" s="134"/>
      <c r="AJW77" s="134"/>
      <c r="AJX77" s="134"/>
      <c r="AJY77" s="134"/>
      <c r="AJZ77" s="134"/>
      <c r="AKA77" s="134"/>
      <c r="AKB77" s="134"/>
      <c r="AKC77" s="134"/>
      <c r="AKD77" s="134"/>
      <c r="AKE77" s="134"/>
      <c r="AKF77" s="134"/>
      <c r="AKG77" s="134"/>
      <c r="AKH77" s="134"/>
      <c r="AKI77" s="134"/>
      <c r="AKJ77" s="134"/>
      <c r="AKK77" s="134"/>
      <c r="AKL77" s="134"/>
      <c r="AKM77" s="134"/>
      <c r="AKN77" s="134"/>
      <c r="AKO77" s="134"/>
      <c r="AKP77" s="134"/>
      <c r="AKQ77" s="134"/>
      <c r="AKR77" s="134"/>
      <c r="AKS77" s="134"/>
      <c r="AKT77" s="134"/>
      <c r="AKU77" s="134"/>
      <c r="AKV77" s="134"/>
      <c r="AKW77" s="134"/>
      <c r="AKX77" s="134"/>
    </row>
    <row r="78" spans="1:986" ht="12" x14ac:dyDescent="0.2">
      <c r="A78" s="249"/>
      <c r="B78" s="242" t="s">
        <v>258</v>
      </c>
      <c r="C78" s="170" t="str">
        <f>_xlfn.CONCAT(Leverancespecifikation[[#This Row],[ID]],Leverancespecifikation[[#This Row],[BYGNINGSDEL]])</f>
        <v>074Betonsøjle, pladsstøbt</v>
      </c>
      <c r="E78" s="171">
        <v>256</v>
      </c>
      <c r="I78" s="171"/>
      <c r="J78" s="171">
        <v>4</v>
      </c>
      <c r="K78" s="175" t="s">
        <v>280</v>
      </c>
      <c r="L78" s="172" t="s">
        <v>270</v>
      </c>
      <c r="M78" s="317" t="str">
        <f>IFERROR(VLOOKUP(Leverancespecifikation[[#This Row],[ID-Bygningsdel]],'Data ændringslog'!A:G,7,FALSE),"P")</f>
        <v/>
      </c>
      <c r="N78" s="328" t="s">
        <v>99</v>
      </c>
      <c r="O78" s="318" t="str">
        <f>VLOOKUP(Leverancespecifikation[[#This Row],[ID-Bygningsdel]],'Data aktør'!A:H,2,FALSE)</f>
        <v/>
      </c>
      <c r="P78" s="317" t="str">
        <f>VLOOKUP(Leverancespecifikation[[#This Row],[ID-Bygningsdel]],'Data aktør'!A:H,3,FALSE)</f>
        <v>X</v>
      </c>
      <c r="Q78" s="317" t="str">
        <f>VLOOKUP(Leverancespecifikation[[#This Row],[ID-Bygningsdel]],'Data aktør'!A:H,4,FALSE)</f>
        <v/>
      </c>
      <c r="R78" s="317" t="str">
        <f>VLOOKUP(Leverancespecifikation[[#This Row],[ID-Bygningsdel]],'Data aktør'!A:H,5,FALSE)</f>
        <v/>
      </c>
      <c r="S78" s="317" t="str">
        <f>VLOOKUP(Leverancespecifikation[[#This Row],[ID-Bygningsdel]],'Data aktør'!A:H,6,FALSE)</f>
        <v/>
      </c>
      <c r="T78" s="317" t="str">
        <f>VLOOKUP(Leverancespecifikation[[#This Row],[ID-Bygningsdel]],'Data aktør'!A:H,7,FALSE)</f>
        <v/>
      </c>
      <c r="U78" s="319" t="str">
        <f>VLOOKUP(Leverancespecifikation[[#This Row],[ID-Bygningsdel]],'Data aktør'!A:H,8,FALSE)</f>
        <v/>
      </c>
      <c r="V78" s="112"/>
      <c r="W78" s="79"/>
      <c r="X78" s="79"/>
      <c r="Y78" s="79"/>
      <c r="Z78" s="79"/>
      <c r="AA78" s="79"/>
      <c r="AB78" s="171"/>
      <c r="AD78" s="171"/>
      <c r="AE78" s="171"/>
      <c r="AF78" s="171"/>
      <c r="AG78" s="171"/>
      <c r="AH78" s="171"/>
      <c r="AI78" s="171"/>
      <c r="AJ78" s="171" t="s">
        <v>34</v>
      </c>
      <c r="AK78" s="171">
        <v>300</v>
      </c>
      <c r="AT78" s="171" t="s">
        <v>34</v>
      </c>
      <c r="AU78" s="171">
        <v>325</v>
      </c>
      <c r="BB78" s="171" t="s">
        <v>34</v>
      </c>
      <c r="BC78" s="171">
        <v>325</v>
      </c>
      <c r="BV78" s="171"/>
      <c r="BW78" s="171"/>
      <c r="CB78" s="134"/>
    </row>
    <row r="79" spans="1:986" ht="12" x14ac:dyDescent="0.2">
      <c r="A79" s="249"/>
      <c r="B79" s="242" t="s">
        <v>259</v>
      </c>
      <c r="C79" s="170" t="str">
        <f>_xlfn.CONCAT(Leverancespecifikation[[#This Row],[ID]],Leverancespecifikation[[#This Row],[BYGNINGSDEL]])</f>
        <v>075Betonsøjler, præfabrikerede</v>
      </c>
      <c r="E79" s="171">
        <v>255</v>
      </c>
      <c r="I79" s="171"/>
      <c r="J79" s="171">
        <v>4</v>
      </c>
      <c r="K79" s="175" t="s">
        <v>269</v>
      </c>
      <c r="L79" s="172" t="s">
        <v>270</v>
      </c>
      <c r="M79" s="317" t="str">
        <f>IFERROR(VLOOKUP(Leverancespecifikation[[#This Row],[ID-Bygningsdel]],'Data ændringslog'!A:G,7,FALSE),"P")</f>
        <v/>
      </c>
      <c r="N79" s="328" t="s">
        <v>177</v>
      </c>
      <c r="O79" s="318" t="str">
        <f>VLOOKUP(Leverancespecifikation[[#This Row],[ID-Bygningsdel]],'Data aktør'!A:H,2,FALSE)</f>
        <v/>
      </c>
      <c r="P79" s="317" t="str">
        <f>VLOOKUP(Leverancespecifikation[[#This Row],[ID-Bygningsdel]],'Data aktør'!A:H,3,FALSE)</f>
        <v>X</v>
      </c>
      <c r="Q79" s="317" t="str">
        <f>VLOOKUP(Leverancespecifikation[[#This Row],[ID-Bygningsdel]],'Data aktør'!A:H,4,FALSE)</f>
        <v/>
      </c>
      <c r="R79" s="317" t="str">
        <f>VLOOKUP(Leverancespecifikation[[#This Row],[ID-Bygningsdel]],'Data aktør'!A:H,5,FALSE)</f>
        <v/>
      </c>
      <c r="S79" s="317" t="str">
        <f>VLOOKUP(Leverancespecifikation[[#This Row],[ID-Bygningsdel]],'Data aktør'!A:H,6,FALSE)</f>
        <v/>
      </c>
      <c r="T79" s="317" t="str">
        <f>VLOOKUP(Leverancespecifikation[[#This Row],[ID-Bygningsdel]],'Data aktør'!A:H,7,FALSE)</f>
        <v/>
      </c>
      <c r="U79" s="319" t="str">
        <f>VLOOKUP(Leverancespecifikation[[#This Row],[ID-Bygningsdel]],'Data aktør'!A:H,8,FALSE)</f>
        <v/>
      </c>
      <c r="V79" s="112"/>
      <c r="W79" s="79"/>
      <c r="X79" s="79"/>
      <c r="Y79" s="79"/>
      <c r="Z79" s="79"/>
      <c r="AA79" s="79"/>
      <c r="AB79" s="171"/>
      <c r="AD79" s="171"/>
      <c r="AE79" s="171"/>
      <c r="AF79" s="171"/>
      <c r="AG79" s="171"/>
      <c r="AH79" s="171"/>
      <c r="AI79" s="171"/>
      <c r="AJ79" s="171" t="s">
        <v>34</v>
      </c>
      <c r="AK79" s="171">
        <v>300</v>
      </c>
      <c r="AT79" s="171" t="s">
        <v>34</v>
      </c>
      <c r="AU79" s="171">
        <v>325</v>
      </c>
      <c r="BB79" s="171" t="s">
        <v>34</v>
      </c>
      <c r="BC79" s="171">
        <v>325</v>
      </c>
      <c r="BV79" s="171"/>
      <c r="BW79" s="171"/>
      <c r="CB79" s="134"/>
    </row>
    <row r="80" spans="1:986" ht="12" x14ac:dyDescent="0.2">
      <c r="A80" s="249"/>
      <c r="B80" s="242" t="s">
        <v>260</v>
      </c>
      <c r="C80" s="170" t="str">
        <f>_xlfn.CONCAT(Leverancespecifikation[[#This Row],[ID]],Leverancespecifikation[[#This Row],[BYGNINGSDEL]])</f>
        <v>076Betonsøjler, præfabrikerede A113, 3R</v>
      </c>
      <c r="E80" s="171">
        <v>255</v>
      </c>
      <c r="I80" s="171"/>
      <c r="J80" s="171">
        <v>4</v>
      </c>
      <c r="K80" s="175" t="s">
        <v>272</v>
      </c>
      <c r="L80" s="172" t="s">
        <v>270</v>
      </c>
      <c r="M80" s="317" t="str">
        <f>IFERROR(VLOOKUP(Leverancespecifikation[[#This Row],[ID-Bygningsdel]],'Data ændringslog'!A:G,7,FALSE),"P")</f>
        <v/>
      </c>
      <c r="N80" s="328" t="s">
        <v>177</v>
      </c>
      <c r="O80" s="318" t="str">
        <f>VLOOKUP(Leverancespecifikation[[#This Row],[ID-Bygningsdel]],'Data aktør'!A:H,2,FALSE)</f>
        <v/>
      </c>
      <c r="P80" s="317" t="str">
        <f>VLOOKUP(Leverancespecifikation[[#This Row],[ID-Bygningsdel]],'Data aktør'!A:H,3,FALSE)</f>
        <v>X</v>
      </c>
      <c r="Q80" s="317" t="str">
        <f>VLOOKUP(Leverancespecifikation[[#This Row],[ID-Bygningsdel]],'Data aktør'!A:H,4,FALSE)</f>
        <v/>
      </c>
      <c r="R80" s="317" t="str">
        <f>VLOOKUP(Leverancespecifikation[[#This Row],[ID-Bygningsdel]],'Data aktør'!A:H,5,FALSE)</f>
        <v/>
      </c>
      <c r="S80" s="317" t="str">
        <f>VLOOKUP(Leverancespecifikation[[#This Row],[ID-Bygningsdel]],'Data aktør'!A:H,6,FALSE)</f>
        <v/>
      </c>
      <c r="T80" s="317" t="str">
        <f>VLOOKUP(Leverancespecifikation[[#This Row],[ID-Bygningsdel]],'Data aktør'!A:H,7,FALSE)</f>
        <v/>
      </c>
      <c r="U80" s="319" t="str">
        <f>VLOOKUP(Leverancespecifikation[[#This Row],[ID-Bygningsdel]],'Data aktør'!A:H,8,FALSE)</f>
        <v/>
      </c>
      <c r="V80" s="112"/>
      <c r="W80" s="79"/>
      <c r="X80" s="79"/>
      <c r="Y80" s="79"/>
      <c r="Z80" s="79"/>
      <c r="AA80" s="79"/>
      <c r="AB80" s="171"/>
      <c r="AD80" s="171"/>
      <c r="AE80" s="171"/>
      <c r="AF80" s="171"/>
      <c r="AG80" s="171"/>
      <c r="AH80" s="171"/>
      <c r="AI80" s="171"/>
      <c r="AJ80" s="171" t="s">
        <v>34</v>
      </c>
      <c r="AK80" s="171">
        <v>300</v>
      </c>
      <c r="AT80" s="171" t="s">
        <v>34</v>
      </c>
      <c r="AU80" s="171">
        <v>325</v>
      </c>
      <c r="BB80" s="171" t="s">
        <v>34</v>
      </c>
      <c r="BC80" s="171">
        <v>325</v>
      </c>
      <c r="BV80" s="171"/>
      <c r="BW80" s="171"/>
      <c r="CB80" s="134"/>
    </row>
    <row r="81" spans="1:986" ht="24" x14ac:dyDescent="0.2">
      <c r="A81" s="249"/>
      <c r="B81" s="242" t="s">
        <v>262</v>
      </c>
      <c r="C81" s="170" t="str">
        <f>_xlfn.CONCAT(Leverancespecifikation[[#This Row],[ID]],Leverancespecifikation[[#This Row],[BYGNINGSDEL]])</f>
        <v>077Betonsøjler, præfabrikerede A113, 4LK (DP=Ent.)</v>
      </c>
      <c r="E81" s="171">
        <v>255</v>
      </c>
      <c r="I81" s="171"/>
      <c r="J81" s="171">
        <v>4</v>
      </c>
      <c r="K81" s="175" t="s">
        <v>274</v>
      </c>
      <c r="L81" s="172" t="s">
        <v>270</v>
      </c>
      <c r="M81" s="317" t="str">
        <f>IFERROR(VLOOKUP(Leverancespecifikation[[#This Row],[ID-Bygningsdel]],'Data ændringslog'!A:G,7,FALSE),"P")</f>
        <v/>
      </c>
      <c r="N81" s="328" t="s">
        <v>177</v>
      </c>
      <c r="O81" s="318" t="str">
        <f>VLOOKUP(Leverancespecifikation[[#This Row],[ID-Bygningsdel]],'Data aktør'!A:H,2,FALSE)</f>
        <v/>
      </c>
      <c r="P81" s="317" t="str">
        <f>VLOOKUP(Leverancespecifikation[[#This Row],[ID-Bygningsdel]],'Data aktør'!A:H,3,FALSE)</f>
        <v>X</v>
      </c>
      <c r="Q81" s="317" t="str">
        <f>VLOOKUP(Leverancespecifikation[[#This Row],[ID-Bygningsdel]],'Data aktør'!A:H,4,FALSE)</f>
        <v/>
      </c>
      <c r="R81" s="317" t="str">
        <f>VLOOKUP(Leverancespecifikation[[#This Row],[ID-Bygningsdel]],'Data aktør'!A:H,5,FALSE)</f>
        <v/>
      </c>
      <c r="S81" s="317" t="str">
        <f>VLOOKUP(Leverancespecifikation[[#This Row],[ID-Bygningsdel]],'Data aktør'!A:H,6,FALSE)</f>
        <v/>
      </c>
      <c r="T81" s="317" t="str">
        <f>VLOOKUP(Leverancespecifikation[[#This Row],[ID-Bygningsdel]],'Data aktør'!A:H,7,FALSE)</f>
        <v>X</v>
      </c>
      <c r="U81" s="319" t="str">
        <f>VLOOKUP(Leverancespecifikation[[#This Row],[ID-Bygningsdel]],'Data aktør'!A:H,8,FALSE)</f>
        <v/>
      </c>
      <c r="V81" s="112"/>
      <c r="W81" s="79"/>
      <c r="X81" s="79"/>
      <c r="Y81" s="79"/>
      <c r="Z81" s="79"/>
      <c r="AA81" s="79"/>
      <c r="AB81" s="171"/>
      <c r="AC81" s="177"/>
      <c r="AD81" s="171"/>
      <c r="AE81" s="171"/>
      <c r="AF81" s="171"/>
      <c r="AG81" s="171"/>
      <c r="AH81" s="171"/>
      <c r="AI81" s="171"/>
      <c r="AJ81" s="171" t="s">
        <v>34</v>
      </c>
      <c r="AK81" s="171">
        <v>300</v>
      </c>
      <c r="AT81" s="171" t="s">
        <v>34</v>
      </c>
      <c r="AU81" s="171">
        <v>300</v>
      </c>
      <c r="BB81" s="171" t="s">
        <v>38</v>
      </c>
      <c r="BC81" s="171">
        <v>325</v>
      </c>
      <c r="BL81" s="287" t="s">
        <v>244</v>
      </c>
      <c r="BV81" s="171"/>
      <c r="BW81" s="171"/>
      <c r="CB81" s="134"/>
    </row>
    <row r="82" spans="1:986" ht="36" x14ac:dyDescent="0.2">
      <c r="A82" s="249"/>
      <c r="B82" s="242" t="s">
        <v>264</v>
      </c>
      <c r="C82" s="170" t="str">
        <f>_xlfn.CONCAT(Leverancespecifikation[[#This Row],[ID]],Leverancespecifikation[[#This Row],[BYGNINGSDEL]])</f>
        <v>078Betonsøjler, præfabrikerede A113, 4LK (DP=Rådg.)</v>
      </c>
      <c r="E82" s="171">
        <v>255</v>
      </c>
      <c r="I82" s="171"/>
      <c r="J82" s="171">
        <v>4</v>
      </c>
      <c r="K82" s="175" t="s">
        <v>276</v>
      </c>
      <c r="L82" s="172" t="s">
        <v>270</v>
      </c>
      <c r="M82" s="317" t="str">
        <f>IFERROR(VLOOKUP(Leverancespecifikation[[#This Row],[ID-Bygningsdel]],'Data ændringslog'!A:G,7,FALSE),"P")</f>
        <v/>
      </c>
      <c r="N82" s="328" t="s">
        <v>177</v>
      </c>
      <c r="O82" s="318" t="str">
        <f>VLOOKUP(Leverancespecifikation[[#This Row],[ID-Bygningsdel]],'Data aktør'!A:H,2,FALSE)</f>
        <v/>
      </c>
      <c r="P82" s="317" t="str">
        <f>VLOOKUP(Leverancespecifikation[[#This Row],[ID-Bygningsdel]],'Data aktør'!A:H,3,FALSE)</f>
        <v>X</v>
      </c>
      <c r="Q82" s="317" t="str">
        <f>VLOOKUP(Leverancespecifikation[[#This Row],[ID-Bygningsdel]],'Data aktør'!A:H,4,FALSE)</f>
        <v/>
      </c>
      <c r="R82" s="317" t="str">
        <f>VLOOKUP(Leverancespecifikation[[#This Row],[ID-Bygningsdel]],'Data aktør'!A:H,5,FALSE)</f>
        <v/>
      </c>
      <c r="S82" s="317" t="str">
        <f>VLOOKUP(Leverancespecifikation[[#This Row],[ID-Bygningsdel]],'Data aktør'!A:H,6,FALSE)</f>
        <v/>
      </c>
      <c r="T82" s="317" t="str">
        <f>VLOOKUP(Leverancespecifikation[[#This Row],[ID-Bygningsdel]],'Data aktør'!A:H,7,FALSE)</f>
        <v/>
      </c>
      <c r="U82" s="319" t="str">
        <f>VLOOKUP(Leverancespecifikation[[#This Row],[ID-Bygningsdel]],'Data aktør'!A:H,8,FALSE)</f>
        <v/>
      </c>
      <c r="V82" s="112"/>
      <c r="W82" s="79"/>
      <c r="X82" s="79"/>
      <c r="Y82" s="79"/>
      <c r="Z82" s="79"/>
      <c r="AA82" s="79"/>
      <c r="AB82" s="171"/>
      <c r="AD82" s="171"/>
      <c r="AE82" s="171"/>
      <c r="AF82" s="171"/>
      <c r="AG82" s="171"/>
      <c r="AH82" s="171"/>
      <c r="AI82" s="171"/>
      <c r="AJ82" s="171" t="s">
        <v>34</v>
      </c>
      <c r="AK82" s="171">
        <v>300</v>
      </c>
      <c r="AT82" s="171" t="s">
        <v>34</v>
      </c>
      <c r="AU82" s="171">
        <v>300</v>
      </c>
      <c r="BB82" s="171" t="s">
        <v>34</v>
      </c>
      <c r="BC82" s="171">
        <v>325</v>
      </c>
      <c r="BL82" s="287" t="s">
        <v>277</v>
      </c>
      <c r="BV82" s="171"/>
      <c r="BW82" s="171"/>
      <c r="CB82" s="134"/>
    </row>
    <row r="83" spans="1:986" ht="72" x14ac:dyDescent="0.2">
      <c r="A83" s="249"/>
      <c r="B83" s="242" t="s">
        <v>266</v>
      </c>
      <c r="C83" s="170" t="str">
        <f>_xlfn.CONCAT(Leverancespecifikation[[#This Row],[ID]],Leverancespecifikation[[#This Row],[BYGNINGSDEL]])</f>
        <v>079Stålsøjler</v>
      </c>
      <c r="E83" s="171">
        <v>257</v>
      </c>
      <c r="I83" s="171"/>
      <c r="J83" s="171">
        <v>4</v>
      </c>
      <c r="K83" s="175" t="s">
        <v>282</v>
      </c>
      <c r="L83" s="172" t="s">
        <v>283</v>
      </c>
      <c r="M83" s="317" t="str">
        <f>IFERROR(VLOOKUP(Leverancespecifikation[[#This Row],[ID-Bygningsdel]],'Data ændringslog'!A:G,7,FALSE),"P")</f>
        <v/>
      </c>
      <c r="N83" s="328" t="s">
        <v>99</v>
      </c>
      <c r="O83" s="318" t="str">
        <f>VLOOKUP(Leverancespecifikation[[#This Row],[ID-Bygningsdel]],'Data aktør'!A:H,2,FALSE)</f>
        <v/>
      </c>
      <c r="P83" s="317" t="str">
        <f>VLOOKUP(Leverancespecifikation[[#This Row],[ID-Bygningsdel]],'Data aktør'!A:H,3,FALSE)</f>
        <v>X</v>
      </c>
      <c r="Q83" s="317" t="str">
        <f>VLOOKUP(Leverancespecifikation[[#This Row],[ID-Bygningsdel]],'Data aktør'!A:H,4,FALSE)</f>
        <v/>
      </c>
      <c r="R83" s="317" t="str">
        <f>VLOOKUP(Leverancespecifikation[[#This Row],[ID-Bygningsdel]],'Data aktør'!A:H,5,FALSE)</f>
        <v/>
      </c>
      <c r="S83" s="317" t="str">
        <f>VLOOKUP(Leverancespecifikation[[#This Row],[ID-Bygningsdel]],'Data aktør'!A:H,6,FALSE)</f>
        <v/>
      </c>
      <c r="T83" s="317" t="str">
        <f>VLOOKUP(Leverancespecifikation[[#This Row],[ID-Bygningsdel]],'Data aktør'!A:H,7,FALSE)</f>
        <v/>
      </c>
      <c r="U83" s="319" t="str">
        <f>VLOOKUP(Leverancespecifikation[[#This Row],[ID-Bygningsdel]],'Data aktør'!A:H,8,FALSE)</f>
        <v/>
      </c>
      <c r="V83" s="112"/>
      <c r="W83" s="79"/>
      <c r="X83" s="79"/>
      <c r="Y83" s="79"/>
      <c r="Z83" s="79"/>
      <c r="AA83" s="79"/>
      <c r="AB83" s="171"/>
      <c r="AD83" s="171"/>
      <c r="AE83" s="171"/>
      <c r="AF83" s="171"/>
      <c r="AG83" s="171"/>
      <c r="AH83" s="171"/>
      <c r="AI83" s="171"/>
      <c r="AJ83" s="171" t="s">
        <v>34</v>
      </c>
      <c r="AK83" s="171">
        <v>300</v>
      </c>
      <c r="AT83" s="171" t="s">
        <v>34</v>
      </c>
      <c r="AU83" s="171">
        <v>325</v>
      </c>
      <c r="BB83" s="171" t="s">
        <v>34</v>
      </c>
      <c r="BC83" s="171">
        <v>325</v>
      </c>
      <c r="BL83" s="287" t="s">
        <v>254</v>
      </c>
      <c r="BV83" s="171"/>
      <c r="BW83" s="171"/>
      <c r="CB83" s="134"/>
    </row>
    <row r="84" spans="1:986" s="308" customFormat="1" ht="96" x14ac:dyDescent="0.2">
      <c r="A84" s="255"/>
      <c r="B84" s="298" t="s">
        <v>268</v>
      </c>
      <c r="C84" s="299" t="str">
        <f>_xlfn.CONCAT(Leverancespecifikation[[#This Row],[ID]],Leverancespecifikation[[#This Row],[BYGNINGSDEL]])</f>
        <v>080Kompositsøjler, Stål-beton</v>
      </c>
      <c r="D84" s="300"/>
      <c r="E84" s="300">
        <v>259</v>
      </c>
      <c r="F84" s="300"/>
      <c r="G84" s="300"/>
      <c r="H84" s="300"/>
      <c r="I84" s="300"/>
      <c r="J84" s="300">
        <v>4</v>
      </c>
      <c r="K84" s="301" t="s">
        <v>285</v>
      </c>
      <c r="L84" s="302" t="s">
        <v>283</v>
      </c>
      <c r="M84" s="317" t="str">
        <f>IFERROR(VLOOKUP(Leverancespecifikation[[#This Row],[ID-Bygningsdel]],'Data ændringslog'!A:G,7,FALSE),"P")</f>
        <v/>
      </c>
      <c r="N84" s="328" t="s">
        <v>177</v>
      </c>
      <c r="O84" s="318" t="str">
        <f>VLOOKUP(Leverancespecifikation[[#This Row],[ID-Bygningsdel]],'Data aktør'!A:H,2,FALSE)</f>
        <v/>
      </c>
      <c r="P84" s="317" t="str">
        <f>VLOOKUP(Leverancespecifikation[[#This Row],[ID-Bygningsdel]],'Data aktør'!A:H,3,FALSE)</f>
        <v>X</v>
      </c>
      <c r="Q84" s="317" t="str">
        <f>VLOOKUP(Leverancespecifikation[[#This Row],[ID-Bygningsdel]],'Data aktør'!A:H,4,FALSE)</f>
        <v/>
      </c>
      <c r="R84" s="317" t="str">
        <f>VLOOKUP(Leverancespecifikation[[#This Row],[ID-Bygningsdel]],'Data aktør'!A:H,5,FALSE)</f>
        <v/>
      </c>
      <c r="S84" s="317" t="str">
        <f>VLOOKUP(Leverancespecifikation[[#This Row],[ID-Bygningsdel]],'Data aktør'!A:H,6,FALSE)</f>
        <v/>
      </c>
      <c r="T84" s="317" t="str">
        <f>VLOOKUP(Leverancespecifikation[[#This Row],[ID-Bygningsdel]],'Data aktør'!A:H,7,FALSE)</f>
        <v>X</v>
      </c>
      <c r="U84" s="319" t="str">
        <f>VLOOKUP(Leverancespecifikation[[#This Row],[ID-Bygningsdel]],'Data aktør'!A:H,8,FALSE)</f>
        <v/>
      </c>
      <c r="V84" s="304"/>
      <c r="W84" s="84"/>
      <c r="X84" s="84"/>
      <c r="Y84" s="84"/>
      <c r="Z84" s="84"/>
      <c r="AA84" s="84"/>
      <c r="AB84" s="300"/>
      <c r="AC84" s="300"/>
      <c r="AD84" s="305"/>
      <c r="AE84" s="305"/>
      <c r="AF84" s="305"/>
      <c r="AG84" s="305"/>
      <c r="AH84" s="305"/>
      <c r="AI84" s="305"/>
      <c r="AJ84" s="300" t="s">
        <v>34</v>
      </c>
      <c r="AK84" s="300">
        <v>300</v>
      </c>
      <c r="AL84" s="300"/>
      <c r="AM84" s="300"/>
      <c r="AN84" s="305"/>
      <c r="AO84" s="305"/>
      <c r="AP84" s="305"/>
      <c r="AQ84" s="305"/>
      <c r="AR84" s="305"/>
      <c r="AS84" s="305"/>
      <c r="AT84" s="300" t="s">
        <v>34</v>
      </c>
      <c r="AU84" s="300">
        <v>300</v>
      </c>
      <c r="AV84" s="305"/>
      <c r="AW84" s="305"/>
      <c r="AX84" s="305"/>
      <c r="AY84" s="305"/>
      <c r="AZ84" s="305"/>
      <c r="BA84" s="305"/>
      <c r="BB84" s="300" t="s">
        <v>38</v>
      </c>
      <c r="BC84" s="300">
        <v>325</v>
      </c>
      <c r="BD84" s="305"/>
      <c r="BE84" s="305"/>
      <c r="BF84" s="305"/>
      <c r="BG84" s="305"/>
      <c r="BH84" s="305"/>
      <c r="BI84" s="305"/>
      <c r="BJ84" s="300"/>
      <c r="BK84" s="300"/>
      <c r="BL84" s="306" t="s">
        <v>287</v>
      </c>
      <c r="BM84" s="300"/>
      <c r="BN84" s="305"/>
      <c r="BO84" s="305"/>
      <c r="BP84" s="305"/>
      <c r="BQ84" s="305"/>
      <c r="BR84" s="305"/>
      <c r="BS84" s="305"/>
      <c r="BT84" s="300"/>
      <c r="BU84" s="300"/>
      <c r="BV84" s="300"/>
      <c r="BW84" s="300"/>
      <c r="BX84" s="300"/>
      <c r="BY84" s="300"/>
      <c r="BZ84" s="300"/>
      <c r="CA84" s="303"/>
      <c r="CB84" s="307"/>
      <c r="CC84" s="307"/>
      <c r="CD84" s="307"/>
      <c r="CE84" s="307"/>
      <c r="CF84" s="307"/>
      <c r="CG84" s="307"/>
      <c r="CH84" s="307"/>
      <c r="CI84" s="307"/>
      <c r="CJ84" s="307"/>
      <c r="CK84" s="307"/>
      <c r="CL84" s="307"/>
      <c r="CM84" s="307"/>
      <c r="CN84" s="307"/>
      <c r="CO84" s="307"/>
      <c r="CP84" s="307"/>
      <c r="CQ84" s="307"/>
      <c r="CR84" s="307"/>
      <c r="CS84" s="307"/>
      <c r="CT84" s="307"/>
      <c r="CU84" s="307"/>
      <c r="CV84" s="307"/>
      <c r="CW84" s="307"/>
      <c r="CX84" s="307"/>
      <c r="CY84" s="307"/>
      <c r="CZ84" s="307"/>
      <c r="DA84" s="307"/>
      <c r="DB84" s="307"/>
      <c r="DC84" s="307"/>
      <c r="DD84" s="307"/>
      <c r="DE84" s="307"/>
      <c r="DF84" s="307"/>
      <c r="DG84" s="307"/>
      <c r="DH84" s="307"/>
      <c r="DI84" s="307"/>
      <c r="DJ84" s="307"/>
      <c r="DK84" s="307"/>
      <c r="DL84" s="307"/>
      <c r="DM84" s="307"/>
      <c r="DN84" s="307"/>
      <c r="DO84" s="307"/>
      <c r="DP84" s="307"/>
      <c r="DQ84" s="307"/>
      <c r="DR84" s="307"/>
      <c r="DS84" s="307"/>
      <c r="DT84" s="307"/>
      <c r="DU84" s="307"/>
      <c r="DV84" s="307"/>
      <c r="DW84" s="307"/>
      <c r="DX84" s="307"/>
      <c r="DY84" s="307"/>
      <c r="DZ84" s="307"/>
      <c r="EA84" s="307"/>
      <c r="EB84" s="307"/>
      <c r="EC84" s="307"/>
      <c r="ED84" s="307"/>
      <c r="EE84" s="307"/>
      <c r="EF84" s="307"/>
      <c r="EG84" s="307"/>
      <c r="EH84" s="307"/>
      <c r="EI84" s="307"/>
      <c r="EJ84" s="307"/>
      <c r="EK84" s="307"/>
      <c r="EL84" s="307"/>
      <c r="EM84" s="307"/>
      <c r="EN84" s="307"/>
      <c r="EO84" s="307"/>
      <c r="EP84" s="307"/>
      <c r="EQ84" s="307"/>
      <c r="ER84" s="307"/>
      <c r="ES84" s="307"/>
      <c r="ET84" s="307"/>
      <c r="EU84" s="307"/>
      <c r="EV84" s="307"/>
      <c r="EW84" s="307"/>
      <c r="EX84" s="307"/>
      <c r="EY84" s="307"/>
      <c r="EZ84" s="307"/>
      <c r="FA84" s="307"/>
      <c r="FB84" s="307"/>
      <c r="FC84" s="307"/>
      <c r="FD84" s="307"/>
      <c r="FE84" s="307"/>
      <c r="FF84" s="307"/>
      <c r="FG84" s="307"/>
      <c r="FH84" s="307"/>
      <c r="FI84" s="307"/>
      <c r="FJ84" s="307"/>
      <c r="FK84" s="307"/>
      <c r="FL84" s="307"/>
      <c r="FM84" s="307"/>
      <c r="FN84" s="307"/>
      <c r="FO84" s="307"/>
      <c r="FP84" s="307"/>
      <c r="FQ84" s="307"/>
      <c r="FR84" s="307"/>
      <c r="FS84" s="307"/>
      <c r="FT84" s="307"/>
      <c r="FU84" s="307"/>
      <c r="FV84" s="307"/>
      <c r="FW84" s="307"/>
      <c r="FX84" s="307"/>
      <c r="FY84" s="307"/>
      <c r="FZ84" s="307"/>
      <c r="GA84" s="307"/>
      <c r="GB84" s="307"/>
      <c r="GC84" s="307"/>
      <c r="GD84" s="307"/>
      <c r="GE84" s="307"/>
      <c r="GF84" s="307"/>
      <c r="GG84" s="307"/>
      <c r="GH84" s="307"/>
      <c r="GI84" s="307"/>
      <c r="GJ84" s="307"/>
      <c r="GK84" s="307"/>
      <c r="GL84" s="307"/>
      <c r="GM84" s="307"/>
      <c r="GN84" s="307"/>
      <c r="GO84" s="307"/>
      <c r="GP84" s="307"/>
      <c r="GQ84" s="307"/>
      <c r="GR84" s="307"/>
      <c r="GS84" s="307"/>
      <c r="GT84" s="307"/>
      <c r="GU84" s="307"/>
      <c r="GV84" s="307"/>
      <c r="GW84" s="307"/>
      <c r="GX84" s="307"/>
      <c r="GY84" s="307"/>
      <c r="GZ84" s="307"/>
      <c r="HA84" s="307"/>
      <c r="HB84" s="307"/>
      <c r="HC84" s="307"/>
      <c r="HD84" s="307"/>
      <c r="HE84" s="307"/>
      <c r="HF84" s="307"/>
      <c r="HG84" s="307"/>
      <c r="HH84" s="307"/>
      <c r="HI84" s="307"/>
      <c r="HJ84" s="307"/>
      <c r="HK84" s="307"/>
      <c r="HL84" s="307"/>
      <c r="HM84" s="307"/>
      <c r="HN84" s="307"/>
      <c r="HO84" s="307"/>
      <c r="HP84" s="307"/>
      <c r="HQ84" s="307"/>
      <c r="HR84" s="307"/>
      <c r="HS84" s="307"/>
      <c r="HT84" s="307"/>
      <c r="HU84" s="307"/>
      <c r="HV84" s="307"/>
      <c r="HW84" s="307"/>
      <c r="HX84" s="307"/>
      <c r="HY84" s="307"/>
      <c r="HZ84" s="307"/>
      <c r="IA84" s="307"/>
      <c r="IB84" s="307"/>
      <c r="IC84" s="307"/>
      <c r="ID84" s="307"/>
      <c r="IE84" s="307"/>
      <c r="IF84" s="307"/>
      <c r="IG84" s="307"/>
      <c r="IH84" s="307"/>
      <c r="II84" s="307"/>
      <c r="IJ84" s="307"/>
      <c r="IK84" s="307"/>
      <c r="IL84" s="307"/>
      <c r="IM84" s="307"/>
      <c r="IN84" s="307"/>
      <c r="IO84" s="307"/>
      <c r="IP84" s="307"/>
      <c r="IQ84" s="307"/>
      <c r="IR84" s="307"/>
      <c r="IS84" s="307"/>
      <c r="IT84" s="307"/>
      <c r="IU84" s="307"/>
      <c r="IV84" s="307"/>
      <c r="IW84" s="307"/>
      <c r="IX84" s="307"/>
      <c r="IY84" s="307"/>
      <c r="IZ84" s="307"/>
      <c r="JA84" s="307"/>
      <c r="JB84" s="307"/>
      <c r="JC84" s="307"/>
      <c r="JD84" s="307"/>
      <c r="JE84" s="307"/>
      <c r="JF84" s="307"/>
      <c r="JG84" s="307"/>
      <c r="JH84" s="307"/>
      <c r="JI84" s="307"/>
      <c r="JJ84" s="307"/>
      <c r="JK84" s="307"/>
      <c r="JL84" s="307"/>
      <c r="JM84" s="307"/>
      <c r="JN84" s="307"/>
      <c r="JO84" s="307"/>
      <c r="JP84" s="307"/>
      <c r="JQ84" s="307"/>
      <c r="JR84" s="307"/>
      <c r="JS84" s="307"/>
      <c r="JT84" s="307"/>
      <c r="JU84" s="307"/>
      <c r="JV84" s="307"/>
      <c r="JW84" s="307"/>
      <c r="JX84" s="307"/>
      <c r="JY84" s="307"/>
      <c r="JZ84" s="307"/>
      <c r="KA84" s="307"/>
      <c r="KB84" s="307"/>
      <c r="KC84" s="307"/>
      <c r="KD84" s="307"/>
      <c r="KE84" s="307"/>
      <c r="KF84" s="307"/>
      <c r="KG84" s="307"/>
      <c r="KH84" s="307"/>
      <c r="KI84" s="307"/>
      <c r="KJ84" s="307"/>
      <c r="KK84" s="307"/>
      <c r="KL84" s="307"/>
      <c r="KM84" s="307"/>
      <c r="KN84" s="307"/>
      <c r="KO84" s="307"/>
      <c r="KP84" s="307"/>
      <c r="KQ84" s="307"/>
      <c r="KR84" s="307"/>
      <c r="KS84" s="307"/>
      <c r="KT84" s="307"/>
      <c r="KU84" s="307"/>
      <c r="KV84" s="307"/>
      <c r="KW84" s="307"/>
      <c r="KX84" s="307"/>
      <c r="KY84" s="307"/>
      <c r="KZ84" s="307"/>
      <c r="LA84" s="307"/>
      <c r="LB84" s="307"/>
      <c r="LC84" s="307"/>
      <c r="LD84" s="307"/>
      <c r="LE84" s="307"/>
      <c r="LF84" s="307"/>
      <c r="LG84" s="307"/>
      <c r="LH84" s="307"/>
      <c r="LI84" s="307"/>
      <c r="LJ84" s="307"/>
      <c r="LK84" s="307"/>
      <c r="LL84" s="307"/>
      <c r="LM84" s="307"/>
      <c r="LN84" s="307"/>
      <c r="LO84" s="307"/>
      <c r="LP84" s="307"/>
      <c r="LQ84" s="307"/>
      <c r="LR84" s="307"/>
      <c r="LS84" s="307"/>
      <c r="LT84" s="307"/>
      <c r="LU84" s="307"/>
      <c r="LV84" s="307"/>
      <c r="LW84" s="307"/>
      <c r="LX84" s="307"/>
      <c r="LY84" s="307"/>
      <c r="LZ84" s="307"/>
      <c r="MA84" s="307"/>
      <c r="MB84" s="307"/>
      <c r="MC84" s="307"/>
      <c r="MD84" s="307"/>
      <c r="ME84" s="307"/>
      <c r="MF84" s="307"/>
      <c r="MG84" s="307"/>
      <c r="MH84" s="307"/>
      <c r="MI84" s="307"/>
      <c r="MJ84" s="307"/>
      <c r="MK84" s="307"/>
      <c r="ML84" s="307"/>
      <c r="MM84" s="307"/>
      <c r="MN84" s="307"/>
      <c r="MO84" s="307"/>
      <c r="MP84" s="307"/>
      <c r="MQ84" s="307"/>
      <c r="MR84" s="307"/>
      <c r="MS84" s="307"/>
      <c r="MT84" s="307"/>
      <c r="MU84" s="307"/>
      <c r="MV84" s="307"/>
      <c r="MW84" s="307"/>
      <c r="MX84" s="307"/>
      <c r="MY84" s="307"/>
      <c r="MZ84" s="307"/>
      <c r="NA84" s="307"/>
      <c r="NB84" s="307"/>
      <c r="NC84" s="307"/>
      <c r="ND84" s="307"/>
      <c r="NE84" s="307"/>
      <c r="NF84" s="307"/>
      <c r="NG84" s="307"/>
      <c r="NH84" s="307"/>
      <c r="NI84" s="307"/>
      <c r="NJ84" s="307"/>
      <c r="NK84" s="307"/>
      <c r="NL84" s="307"/>
      <c r="NM84" s="307"/>
      <c r="NN84" s="307"/>
      <c r="NO84" s="307"/>
      <c r="NP84" s="307"/>
      <c r="NQ84" s="307"/>
      <c r="NR84" s="307"/>
      <c r="NS84" s="307"/>
      <c r="NT84" s="307"/>
      <c r="NU84" s="307"/>
      <c r="NV84" s="307"/>
      <c r="NW84" s="307"/>
      <c r="NX84" s="307"/>
      <c r="NY84" s="307"/>
      <c r="NZ84" s="307"/>
      <c r="OA84" s="307"/>
      <c r="OB84" s="307"/>
      <c r="OC84" s="307"/>
      <c r="OD84" s="307"/>
      <c r="OE84" s="307"/>
      <c r="OF84" s="307"/>
      <c r="OG84" s="307"/>
      <c r="OH84" s="307"/>
      <c r="OI84" s="307"/>
      <c r="OJ84" s="307"/>
      <c r="OK84" s="307"/>
      <c r="OL84" s="307"/>
      <c r="OM84" s="307"/>
      <c r="ON84" s="307"/>
      <c r="OO84" s="307"/>
      <c r="OP84" s="307"/>
      <c r="OQ84" s="307"/>
      <c r="OR84" s="307"/>
      <c r="OS84" s="307"/>
      <c r="OT84" s="307"/>
      <c r="OU84" s="307"/>
      <c r="OV84" s="307"/>
      <c r="OW84" s="307"/>
      <c r="OX84" s="307"/>
      <c r="OY84" s="307"/>
      <c r="OZ84" s="307"/>
      <c r="PA84" s="307"/>
      <c r="PB84" s="307"/>
      <c r="PC84" s="307"/>
      <c r="PD84" s="307"/>
      <c r="PE84" s="307"/>
      <c r="PF84" s="307"/>
      <c r="PG84" s="307"/>
      <c r="PH84" s="307"/>
      <c r="PI84" s="307"/>
      <c r="PJ84" s="307"/>
      <c r="PK84" s="307"/>
      <c r="PL84" s="307"/>
      <c r="PM84" s="307"/>
      <c r="PN84" s="307"/>
      <c r="PO84" s="307"/>
      <c r="PP84" s="307"/>
      <c r="PQ84" s="307"/>
      <c r="PR84" s="307"/>
      <c r="PS84" s="307"/>
      <c r="PT84" s="307"/>
      <c r="PU84" s="307"/>
      <c r="PV84" s="307"/>
      <c r="PW84" s="307"/>
      <c r="PX84" s="307"/>
      <c r="PY84" s="307"/>
      <c r="PZ84" s="307"/>
      <c r="QA84" s="307"/>
      <c r="QB84" s="307"/>
      <c r="QC84" s="307"/>
      <c r="QD84" s="307"/>
      <c r="QE84" s="307"/>
      <c r="QF84" s="307"/>
      <c r="QG84" s="307"/>
      <c r="QH84" s="307"/>
      <c r="QI84" s="307"/>
      <c r="QJ84" s="307"/>
      <c r="QK84" s="307"/>
      <c r="QL84" s="307"/>
      <c r="QM84" s="307"/>
      <c r="QN84" s="307"/>
      <c r="QO84" s="307"/>
      <c r="QP84" s="307"/>
      <c r="QQ84" s="307"/>
      <c r="QR84" s="307"/>
      <c r="QS84" s="307"/>
      <c r="QT84" s="307"/>
      <c r="QU84" s="307"/>
      <c r="QV84" s="307"/>
      <c r="QW84" s="307"/>
      <c r="QX84" s="307"/>
      <c r="QY84" s="307"/>
      <c r="QZ84" s="307"/>
      <c r="RA84" s="307"/>
      <c r="RB84" s="307"/>
      <c r="RC84" s="307"/>
      <c r="RD84" s="307"/>
      <c r="RE84" s="307"/>
      <c r="RF84" s="307"/>
      <c r="RG84" s="307"/>
      <c r="RH84" s="307"/>
      <c r="RI84" s="307"/>
      <c r="RJ84" s="307"/>
      <c r="RK84" s="307"/>
      <c r="RL84" s="307"/>
      <c r="RM84" s="307"/>
      <c r="RN84" s="307"/>
      <c r="RO84" s="307"/>
      <c r="RP84" s="307"/>
      <c r="RQ84" s="307"/>
      <c r="RR84" s="307"/>
      <c r="RS84" s="307"/>
      <c r="RT84" s="307"/>
      <c r="RU84" s="307"/>
      <c r="RV84" s="307"/>
      <c r="RW84" s="307"/>
      <c r="RX84" s="307"/>
      <c r="RY84" s="307"/>
      <c r="RZ84" s="307"/>
      <c r="SA84" s="307"/>
      <c r="SB84" s="307"/>
      <c r="SC84" s="307"/>
      <c r="SD84" s="307"/>
      <c r="SE84" s="307"/>
      <c r="SF84" s="307"/>
      <c r="SG84" s="307"/>
      <c r="SH84" s="307"/>
      <c r="SI84" s="307"/>
      <c r="SJ84" s="307"/>
      <c r="SK84" s="307"/>
      <c r="SL84" s="307"/>
      <c r="SM84" s="307"/>
      <c r="SN84" s="307"/>
      <c r="SO84" s="307"/>
      <c r="SP84" s="307"/>
      <c r="SQ84" s="307"/>
      <c r="SR84" s="307"/>
      <c r="SS84" s="307"/>
      <c r="ST84" s="307"/>
      <c r="SU84" s="307"/>
      <c r="SV84" s="307"/>
      <c r="SW84" s="307"/>
      <c r="SX84" s="307"/>
      <c r="SY84" s="307"/>
      <c r="SZ84" s="307"/>
      <c r="TA84" s="307"/>
      <c r="TB84" s="307"/>
      <c r="TC84" s="307"/>
      <c r="TD84" s="307"/>
      <c r="TE84" s="307"/>
      <c r="TF84" s="307"/>
      <c r="TG84" s="307"/>
      <c r="TH84" s="307"/>
      <c r="TI84" s="307"/>
      <c r="TJ84" s="307"/>
      <c r="TK84" s="307"/>
      <c r="TL84" s="307"/>
      <c r="TM84" s="307"/>
      <c r="TN84" s="307"/>
      <c r="TO84" s="307"/>
      <c r="TP84" s="307"/>
      <c r="TQ84" s="307"/>
      <c r="TR84" s="307"/>
      <c r="TS84" s="307"/>
      <c r="TT84" s="307"/>
      <c r="TU84" s="307"/>
      <c r="TV84" s="307"/>
      <c r="TW84" s="307"/>
      <c r="TX84" s="307"/>
      <c r="TY84" s="307"/>
      <c r="TZ84" s="307"/>
      <c r="UA84" s="307"/>
      <c r="UB84" s="307"/>
      <c r="UC84" s="307"/>
      <c r="UD84" s="307"/>
      <c r="UE84" s="307"/>
      <c r="UF84" s="307"/>
      <c r="UG84" s="307"/>
      <c r="UH84" s="307"/>
      <c r="UI84" s="307"/>
      <c r="UJ84" s="307"/>
      <c r="UK84" s="307"/>
      <c r="UL84" s="307"/>
      <c r="UM84" s="307"/>
      <c r="UN84" s="307"/>
      <c r="UO84" s="307"/>
      <c r="UP84" s="307"/>
      <c r="UQ84" s="307"/>
      <c r="UR84" s="307"/>
      <c r="US84" s="307"/>
      <c r="UT84" s="307"/>
      <c r="UU84" s="307"/>
      <c r="UV84" s="307"/>
      <c r="UW84" s="307"/>
      <c r="UX84" s="307"/>
      <c r="UY84" s="307"/>
      <c r="UZ84" s="307"/>
      <c r="VA84" s="307"/>
      <c r="VB84" s="307"/>
      <c r="VC84" s="307"/>
      <c r="VD84" s="307"/>
      <c r="VE84" s="307"/>
      <c r="VF84" s="307"/>
      <c r="VG84" s="307"/>
      <c r="VH84" s="307"/>
      <c r="VI84" s="307"/>
      <c r="VJ84" s="307"/>
      <c r="VK84" s="307"/>
      <c r="VL84" s="307"/>
      <c r="VM84" s="307"/>
      <c r="VN84" s="307"/>
      <c r="VO84" s="307"/>
      <c r="VP84" s="307"/>
      <c r="VQ84" s="307"/>
      <c r="VR84" s="307"/>
      <c r="VS84" s="307"/>
      <c r="VT84" s="307"/>
      <c r="VU84" s="307"/>
      <c r="VV84" s="307"/>
      <c r="VW84" s="307"/>
      <c r="VX84" s="307"/>
      <c r="VY84" s="307"/>
      <c r="VZ84" s="307"/>
      <c r="WA84" s="307"/>
      <c r="WB84" s="307"/>
      <c r="WC84" s="307"/>
      <c r="WD84" s="307"/>
      <c r="WE84" s="307"/>
      <c r="WF84" s="307"/>
      <c r="WG84" s="307"/>
      <c r="WH84" s="307"/>
      <c r="WI84" s="307"/>
      <c r="WJ84" s="307"/>
      <c r="WK84" s="307"/>
      <c r="WL84" s="307"/>
      <c r="WM84" s="307"/>
      <c r="WN84" s="307"/>
      <c r="WO84" s="307"/>
      <c r="WP84" s="307"/>
      <c r="WQ84" s="307"/>
      <c r="WR84" s="307"/>
      <c r="WS84" s="307"/>
      <c r="WT84" s="307"/>
      <c r="WU84" s="307"/>
      <c r="WV84" s="307"/>
      <c r="WW84" s="307"/>
      <c r="WX84" s="307"/>
      <c r="WY84" s="307"/>
      <c r="WZ84" s="307"/>
      <c r="XA84" s="307"/>
      <c r="XB84" s="307"/>
      <c r="XC84" s="307"/>
      <c r="XD84" s="307"/>
      <c r="XE84" s="307"/>
      <c r="XF84" s="307"/>
      <c r="XG84" s="307"/>
      <c r="XH84" s="307"/>
      <c r="XI84" s="307"/>
      <c r="XJ84" s="307"/>
      <c r="XK84" s="307"/>
      <c r="XL84" s="307"/>
      <c r="XM84" s="307"/>
      <c r="XN84" s="307"/>
      <c r="XO84" s="307"/>
      <c r="XP84" s="307"/>
      <c r="XQ84" s="307"/>
      <c r="XR84" s="307"/>
      <c r="XS84" s="307"/>
      <c r="XT84" s="307"/>
      <c r="XU84" s="307"/>
      <c r="XV84" s="307"/>
      <c r="XW84" s="307"/>
      <c r="XX84" s="307"/>
      <c r="XY84" s="307"/>
      <c r="XZ84" s="307"/>
      <c r="YA84" s="307"/>
      <c r="YB84" s="307"/>
      <c r="YC84" s="307"/>
      <c r="YD84" s="307"/>
      <c r="YE84" s="307"/>
      <c r="YF84" s="307"/>
      <c r="YG84" s="307"/>
      <c r="YH84" s="307"/>
      <c r="YI84" s="307"/>
      <c r="YJ84" s="307"/>
      <c r="YK84" s="307"/>
      <c r="YL84" s="307"/>
      <c r="YM84" s="307"/>
      <c r="YN84" s="307"/>
      <c r="YO84" s="307"/>
      <c r="YP84" s="307"/>
      <c r="YQ84" s="307"/>
      <c r="YR84" s="307"/>
      <c r="YS84" s="307"/>
      <c r="YT84" s="307"/>
      <c r="YU84" s="307"/>
      <c r="YV84" s="307"/>
      <c r="YW84" s="307"/>
      <c r="YX84" s="307"/>
      <c r="YY84" s="307"/>
      <c r="YZ84" s="307"/>
      <c r="ZA84" s="307"/>
      <c r="ZB84" s="307"/>
      <c r="ZC84" s="307"/>
      <c r="ZD84" s="307"/>
      <c r="ZE84" s="307"/>
      <c r="ZF84" s="307"/>
      <c r="ZG84" s="307"/>
      <c r="ZH84" s="307"/>
      <c r="ZI84" s="307"/>
      <c r="ZJ84" s="307"/>
      <c r="ZK84" s="307"/>
      <c r="ZL84" s="307"/>
      <c r="ZM84" s="307"/>
      <c r="ZN84" s="307"/>
      <c r="ZO84" s="307"/>
      <c r="ZP84" s="307"/>
      <c r="ZQ84" s="307"/>
      <c r="ZR84" s="307"/>
      <c r="ZS84" s="307"/>
      <c r="ZT84" s="307"/>
      <c r="ZU84" s="307"/>
      <c r="ZV84" s="307"/>
      <c r="ZW84" s="307"/>
      <c r="ZX84" s="307"/>
      <c r="ZY84" s="307"/>
      <c r="ZZ84" s="307"/>
      <c r="AAA84" s="307"/>
      <c r="AAB84" s="307"/>
      <c r="AAC84" s="307"/>
      <c r="AAD84" s="307"/>
      <c r="AAE84" s="307"/>
      <c r="AAF84" s="307"/>
      <c r="AAG84" s="307"/>
      <c r="AAH84" s="307"/>
      <c r="AAI84" s="307"/>
      <c r="AAJ84" s="307"/>
      <c r="AAK84" s="307"/>
      <c r="AAL84" s="307"/>
      <c r="AAM84" s="307"/>
      <c r="AAN84" s="307"/>
      <c r="AAO84" s="307"/>
      <c r="AAP84" s="307"/>
      <c r="AAQ84" s="307"/>
      <c r="AAR84" s="307"/>
      <c r="AAS84" s="307"/>
      <c r="AAT84" s="307"/>
      <c r="AAU84" s="307"/>
      <c r="AAV84" s="307"/>
      <c r="AAW84" s="307"/>
      <c r="AAX84" s="307"/>
      <c r="AAY84" s="307"/>
      <c r="AAZ84" s="307"/>
      <c r="ABA84" s="307"/>
      <c r="ABB84" s="307"/>
      <c r="ABC84" s="307"/>
      <c r="ABD84" s="307"/>
      <c r="ABE84" s="307"/>
      <c r="ABF84" s="307"/>
      <c r="ABG84" s="307"/>
      <c r="ABH84" s="307"/>
      <c r="ABI84" s="307"/>
      <c r="ABJ84" s="307"/>
      <c r="ABK84" s="307"/>
      <c r="ABL84" s="307"/>
      <c r="ABM84" s="307"/>
      <c r="ABN84" s="307"/>
      <c r="ABO84" s="307"/>
      <c r="ABP84" s="307"/>
      <c r="ABQ84" s="307"/>
      <c r="ABR84" s="307"/>
      <c r="ABS84" s="307"/>
      <c r="ABT84" s="307"/>
      <c r="ABU84" s="307"/>
      <c r="ABV84" s="307"/>
      <c r="ABW84" s="307"/>
      <c r="ABX84" s="307"/>
      <c r="ABY84" s="307"/>
      <c r="ABZ84" s="307"/>
      <c r="ACA84" s="307"/>
      <c r="ACB84" s="307"/>
      <c r="ACC84" s="307"/>
      <c r="ACD84" s="307"/>
      <c r="ACE84" s="307"/>
      <c r="ACF84" s="307"/>
      <c r="ACG84" s="307"/>
      <c r="ACH84" s="307"/>
      <c r="ACI84" s="307"/>
      <c r="ACJ84" s="307"/>
      <c r="ACK84" s="307"/>
      <c r="ACL84" s="307"/>
      <c r="ACM84" s="307"/>
      <c r="ACN84" s="307"/>
      <c r="ACO84" s="307"/>
      <c r="ACP84" s="307"/>
      <c r="ACQ84" s="307"/>
      <c r="ACR84" s="307"/>
      <c r="ACS84" s="307"/>
      <c r="ACT84" s="307"/>
      <c r="ACU84" s="307"/>
      <c r="ACV84" s="307"/>
      <c r="ACW84" s="307"/>
      <c r="ACX84" s="307"/>
      <c r="ACY84" s="307"/>
      <c r="ACZ84" s="307"/>
      <c r="ADA84" s="307"/>
      <c r="ADB84" s="307"/>
      <c r="ADC84" s="307"/>
      <c r="ADD84" s="307"/>
      <c r="ADE84" s="307"/>
      <c r="ADF84" s="307"/>
      <c r="ADG84" s="307"/>
      <c r="ADH84" s="307"/>
      <c r="ADI84" s="307"/>
      <c r="ADJ84" s="307"/>
      <c r="ADK84" s="307"/>
      <c r="ADL84" s="307"/>
      <c r="ADM84" s="307"/>
      <c r="ADN84" s="307"/>
      <c r="ADO84" s="307"/>
      <c r="ADP84" s="307"/>
      <c r="ADQ84" s="307"/>
      <c r="ADR84" s="307"/>
      <c r="ADS84" s="307"/>
      <c r="ADT84" s="307"/>
      <c r="ADU84" s="307"/>
      <c r="ADV84" s="307"/>
      <c r="ADW84" s="307"/>
      <c r="ADX84" s="307"/>
      <c r="ADY84" s="307"/>
      <c r="ADZ84" s="307"/>
      <c r="AEA84" s="307"/>
      <c r="AEB84" s="307"/>
      <c r="AEC84" s="307"/>
      <c r="AED84" s="307"/>
      <c r="AEE84" s="307"/>
      <c r="AEF84" s="307"/>
      <c r="AEG84" s="307"/>
      <c r="AEH84" s="307"/>
      <c r="AEI84" s="307"/>
      <c r="AEJ84" s="307"/>
      <c r="AEK84" s="307"/>
      <c r="AEL84" s="307"/>
      <c r="AEM84" s="307"/>
      <c r="AEN84" s="307"/>
      <c r="AEO84" s="307"/>
      <c r="AEP84" s="307"/>
      <c r="AEQ84" s="307"/>
      <c r="AER84" s="307"/>
      <c r="AES84" s="307"/>
      <c r="AET84" s="307"/>
      <c r="AEU84" s="307"/>
      <c r="AEV84" s="307"/>
      <c r="AEW84" s="307"/>
      <c r="AEX84" s="307"/>
      <c r="AEY84" s="307"/>
      <c r="AEZ84" s="307"/>
      <c r="AFA84" s="307"/>
      <c r="AFB84" s="307"/>
      <c r="AFC84" s="307"/>
      <c r="AFD84" s="307"/>
      <c r="AFE84" s="307"/>
      <c r="AFF84" s="307"/>
      <c r="AFG84" s="307"/>
      <c r="AFH84" s="307"/>
      <c r="AFI84" s="307"/>
      <c r="AFJ84" s="307"/>
      <c r="AFK84" s="307"/>
      <c r="AFL84" s="307"/>
      <c r="AFM84" s="307"/>
      <c r="AFN84" s="307"/>
      <c r="AFO84" s="307"/>
      <c r="AFP84" s="307"/>
      <c r="AFQ84" s="307"/>
      <c r="AFR84" s="307"/>
      <c r="AFS84" s="307"/>
      <c r="AFT84" s="307"/>
      <c r="AFU84" s="307"/>
      <c r="AFV84" s="307"/>
      <c r="AFW84" s="307"/>
      <c r="AFX84" s="307"/>
      <c r="AFY84" s="307"/>
      <c r="AFZ84" s="307"/>
      <c r="AGA84" s="307"/>
      <c r="AGB84" s="307"/>
      <c r="AGC84" s="307"/>
      <c r="AGD84" s="307"/>
      <c r="AGE84" s="307"/>
      <c r="AGF84" s="307"/>
      <c r="AGG84" s="307"/>
      <c r="AGH84" s="307"/>
      <c r="AGI84" s="307"/>
      <c r="AGJ84" s="307"/>
      <c r="AGK84" s="307"/>
      <c r="AGL84" s="307"/>
      <c r="AGM84" s="307"/>
      <c r="AGN84" s="307"/>
      <c r="AGO84" s="307"/>
      <c r="AGP84" s="307"/>
      <c r="AGQ84" s="307"/>
      <c r="AGR84" s="307"/>
      <c r="AGS84" s="307"/>
      <c r="AGT84" s="307"/>
      <c r="AGU84" s="307"/>
      <c r="AGV84" s="307"/>
      <c r="AGW84" s="307"/>
      <c r="AGX84" s="307"/>
      <c r="AGY84" s="307"/>
      <c r="AGZ84" s="307"/>
      <c r="AHA84" s="307"/>
      <c r="AHB84" s="307"/>
      <c r="AHC84" s="307"/>
      <c r="AHD84" s="307"/>
      <c r="AHE84" s="307"/>
      <c r="AHF84" s="307"/>
      <c r="AHG84" s="307"/>
      <c r="AHH84" s="307"/>
      <c r="AHI84" s="307"/>
      <c r="AHJ84" s="307"/>
      <c r="AHK84" s="307"/>
      <c r="AHL84" s="307"/>
      <c r="AHM84" s="307"/>
      <c r="AHN84" s="307"/>
      <c r="AHO84" s="307"/>
      <c r="AHP84" s="307"/>
      <c r="AHQ84" s="307"/>
      <c r="AHR84" s="307"/>
      <c r="AHS84" s="307"/>
      <c r="AHT84" s="307"/>
      <c r="AHU84" s="307"/>
      <c r="AHV84" s="307"/>
      <c r="AHW84" s="307"/>
      <c r="AHX84" s="307"/>
      <c r="AHY84" s="307"/>
      <c r="AHZ84" s="307"/>
      <c r="AIA84" s="307"/>
      <c r="AIB84" s="307"/>
      <c r="AIC84" s="307"/>
      <c r="AID84" s="307"/>
      <c r="AIE84" s="307"/>
      <c r="AIF84" s="307"/>
      <c r="AIG84" s="307"/>
      <c r="AIH84" s="307"/>
      <c r="AII84" s="307"/>
      <c r="AIJ84" s="307"/>
      <c r="AIK84" s="307"/>
      <c r="AIL84" s="307"/>
      <c r="AIM84" s="307"/>
      <c r="AIN84" s="307"/>
      <c r="AIO84" s="307"/>
      <c r="AIP84" s="307"/>
      <c r="AIQ84" s="307"/>
      <c r="AIR84" s="307"/>
      <c r="AIS84" s="307"/>
      <c r="AIT84" s="307"/>
      <c r="AIU84" s="307"/>
      <c r="AIV84" s="307"/>
      <c r="AIW84" s="307"/>
      <c r="AIX84" s="307"/>
      <c r="AIY84" s="307"/>
      <c r="AIZ84" s="307"/>
      <c r="AJA84" s="307"/>
      <c r="AJB84" s="307"/>
      <c r="AJC84" s="307"/>
      <c r="AJD84" s="307"/>
      <c r="AJE84" s="307"/>
      <c r="AJF84" s="307"/>
      <c r="AJG84" s="307"/>
      <c r="AJH84" s="307"/>
      <c r="AJI84" s="307"/>
      <c r="AJJ84" s="307"/>
      <c r="AJK84" s="307"/>
      <c r="AJL84" s="307"/>
      <c r="AJM84" s="307"/>
      <c r="AJN84" s="307"/>
      <c r="AJO84" s="307"/>
      <c r="AJP84" s="307"/>
      <c r="AJQ84" s="307"/>
      <c r="AJR84" s="307"/>
      <c r="AJS84" s="307"/>
      <c r="AJT84" s="307"/>
      <c r="AJU84" s="307"/>
      <c r="AJV84" s="307"/>
      <c r="AJW84" s="307"/>
      <c r="AJX84" s="307"/>
      <c r="AJY84" s="307"/>
      <c r="AJZ84" s="307"/>
      <c r="AKA84" s="307"/>
      <c r="AKB84" s="307"/>
      <c r="AKC84" s="307"/>
      <c r="AKD84" s="307"/>
      <c r="AKE84" s="307"/>
      <c r="AKF84" s="307"/>
      <c r="AKG84" s="307"/>
      <c r="AKH84" s="307"/>
      <c r="AKI84" s="307"/>
      <c r="AKJ84" s="307"/>
      <c r="AKK84" s="307"/>
      <c r="AKL84" s="307"/>
      <c r="AKM84" s="307"/>
      <c r="AKN84" s="307"/>
      <c r="AKO84" s="307"/>
      <c r="AKP84" s="307"/>
      <c r="AKQ84" s="307"/>
      <c r="AKR84" s="307"/>
      <c r="AKS84" s="307"/>
      <c r="AKT84" s="307"/>
      <c r="AKU84" s="307"/>
      <c r="AKV84" s="307"/>
      <c r="AKW84" s="307"/>
      <c r="AKX84" s="307"/>
    </row>
    <row r="85" spans="1:986" s="308" customFormat="1" ht="36" x14ac:dyDescent="0.2">
      <c r="A85" s="255"/>
      <c r="B85" s="298" t="s">
        <v>271</v>
      </c>
      <c r="C85" s="299" t="str">
        <f>_xlfn.CONCAT(Leverancespecifikation[[#This Row],[ID]],Leverancespecifikation[[#This Row],[BYGNINGSDEL]])</f>
        <v>081Kompositsøjler, Stål-beton</v>
      </c>
      <c r="D85" s="300"/>
      <c r="E85" s="300">
        <v>259</v>
      </c>
      <c r="F85" s="300"/>
      <c r="G85" s="300"/>
      <c r="H85" s="300"/>
      <c r="I85" s="300"/>
      <c r="J85" s="300">
        <v>4</v>
      </c>
      <c r="K85" s="301" t="s">
        <v>285</v>
      </c>
      <c r="L85" s="302" t="s">
        <v>283</v>
      </c>
      <c r="M85" s="317" t="str">
        <f>IFERROR(VLOOKUP(Leverancespecifikation[[#This Row],[ID-Bygningsdel]],'Data ændringslog'!A:G,7,FALSE),"P")</f>
        <v/>
      </c>
      <c r="N85" s="328" t="s">
        <v>177</v>
      </c>
      <c r="O85" s="318" t="str">
        <f>VLOOKUP(Leverancespecifikation[[#This Row],[ID-Bygningsdel]],'Data aktør'!A:H,2,FALSE)</f>
        <v/>
      </c>
      <c r="P85" s="317" t="str">
        <f>VLOOKUP(Leverancespecifikation[[#This Row],[ID-Bygningsdel]],'Data aktør'!A:H,3,FALSE)</f>
        <v>X</v>
      </c>
      <c r="Q85" s="317" t="str">
        <f>VLOOKUP(Leverancespecifikation[[#This Row],[ID-Bygningsdel]],'Data aktør'!A:H,4,FALSE)</f>
        <v/>
      </c>
      <c r="R85" s="317" t="str">
        <f>VLOOKUP(Leverancespecifikation[[#This Row],[ID-Bygningsdel]],'Data aktør'!A:H,5,FALSE)</f>
        <v/>
      </c>
      <c r="S85" s="317" t="str">
        <f>VLOOKUP(Leverancespecifikation[[#This Row],[ID-Bygningsdel]],'Data aktør'!A:H,6,FALSE)</f>
        <v/>
      </c>
      <c r="T85" s="317" t="str">
        <f>VLOOKUP(Leverancespecifikation[[#This Row],[ID-Bygningsdel]],'Data aktør'!A:H,7,FALSE)</f>
        <v/>
      </c>
      <c r="U85" s="319" t="str">
        <f>VLOOKUP(Leverancespecifikation[[#This Row],[ID-Bygningsdel]],'Data aktør'!A:H,8,FALSE)</f>
        <v/>
      </c>
      <c r="V85" s="304"/>
      <c r="W85" s="84"/>
      <c r="X85" s="84"/>
      <c r="Y85" s="84"/>
      <c r="Z85" s="84"/>
      <c r="AA85" s="84"/>
      <c r="AB85" s="300"/>
      <c r="AC85" s="300"/>
      <c r="AD85" s="305"/>
      <c r="AE85" s="305"/>
      <c r="AF85" s="305"/>
      <c r="AG85" s="305"/>
      <c r="AH85" s="305"/>
      <c r="AI85" s="305"/>
      <c r="AJ85" s="300" t="s">
        <v>34</v>
      </c>
      <c r="AK85" s="300">
        <v>300</v>
      </c>
      <c r="AL85" s="300"/>
      <c r="AM85" s="300"/>
      <c r="AN85" s="305"/>
      <c r="AO85" s="305"/>
      <c r="AP85" s="305"/>
      <c r="AQ85" s="305"/>
      <c r="AR85" s="305"/>
      <c r="AS85" s="305"/>
      <c r="AT85" s="300" t="s">
        <v>34</v>
      </c>
      <c r="AU85" s="300">
        <v>300</v>
      </c>
      <c r="AV85" s="305"/>
      <c r="AW85" s="305"/>
      <c r="AX85" s="305"/>
      <c r="AY85" s="305"/>
      <c r="AZ85" s="305"/>
      <c r="BA85" s="305"/>
      <c r="BB85" s="300" t="s">
        <v>34</v>
      </c>
      <c r="BC85" s="300">
        <v>325</v>
      </c>
      <c r="BD85" s="305"/>
      <c r="BE85" s="305"/>
      <c r="BF85" s="305"/>
      <c r="BG85" s="305"/>
      <c r="BH85" s="305"/>
      <c r="BI85" s="305"/>
      <c r="BJ85" s="300"/>
      <c r="BK85" s="300"/>
      <c r="BL85" s="306" t="s">
        <v>277</v>
      </c>
      <c r="BM85" s="300"/>
      <c r="BN85" s="305"/>
      <c r="BO85" s="305"/>
      <c r="BP85" s="305"/>
      <c r="BQ85" s="305"/>
      <c r="BR85" s="305"/>
      <c r="BS85" s="305"/>
      <c r="BT85" s="300"/>
      <c r="BU85" s="300"/>
      <c r="BV85" s="300"/>
      <c r="BW85" s="300"/>
      <c r="BX85" s="300"/>
      <c r="BY85" s="300"/>
      <c r="BZ85" s="300"/>
      <c r="CA85" s="303"/>
      <c r="CB85" s="307"/>
      <c r="CC85" s="307"/>
      <c r="CD85" s="307"/>
      <c r="CE85" s="307"/>
      <c r="CF85" s="307"/>
      <c r="CG85" s="307"/>
      <c r="CH85" s="307"/>
      <c r="CI85" s="307"/>
      <c r="CJ85" s="307"/>
      <c r="CK85" s="307"/>
      <c r="CL85" s="307"/>
      <c r="CM85" s="307"/>
      <c r="CN85" s="307"/>
      <c r="CO85" s="307"/>
      <c r="CP85" s="307"/>
      <c r="CQ85" s="307"/>
      <c r="CR85" s="307"/>
      <c r="CS85" s="307"/>
      <c r="CT85" s="307"/>
      <c r="CU85" s="307"/>
      <c r="CV85" s="307"/>
      <c r="CW85" s="307"/>
      <c r="CX85" s="307"/>
      <c r="CY85" s="307"/>
      <c r="CZ85" s="307"/>
      <c r="DA85" s="307"/>
      <c r="DB85" s="307"/>
      <c r="DC85" s="307"/>
      <c r="DD85" s="307"/>
      <c r="DE85" s="307"/>
      <c r="DF85" s="307"/>
      <c r="DG85" s="307"/>
      <c r="DH85" s="307"/>
      <c r="DI85" s="307"/>
      <c r="DJ85" s="307"/>
      <c r="DK85" s="307"/>
      <c r="DL85" s="307"/>
      <c r="DM85" s="307"/>
      <c r="DN85" s="307"/>
      <c r="DO85" s="307"/>
      <c r="DP85" s="307"/>
      <c r="DQ85" s="307"/>
      <c r="DR85" s="307"/>
      <c r="DS85" s="307"/>
      <c r="DT85" s="307"/>
      <c r="DU85" s="307"/>
      <c r="DV85" s="307"/>
      <c r="DW85" s="307"/>
      <c r="DX85" s="307"/>
      <c r="DY85" s="307"/>
      <c r="DZ85" s="307"/>
      <c r="EA85" s="307"/>
      <c r="EB85" s="307"/>
      <c r="EC85" s="307"/>
      <c r="ED85" s="307"/>
      <c r="EE85" s="307"/>
      <c r="EF85" s="307"/>
      <c r="EG85" s="307"/>
      <c r="EH85" s="307"/>
      <c r="EI85" s="307"/>
      <c r="EJ85" s="307"/>
      <c r="EK85" s="307"/>
      <c r="EL85" s="307"/>
      <c r="EM85" s="307"/>
      <c r="EN85" s="307"/>
      <c r="EO85" s="307"/>
      <c r="EP85" s="307"/>
      <c r="EQ85" s="307"/>
      <c r="ER85" s="307"/>
      <c r="ES85" s="307"/>
      <c r="ET85" s="307"/>
      <c r="EU85" s="307"/>
      <c r="EV85" s="307"/>
      <c r="EW85" s="307"/>
      <c r="EX85" s="307"/>
      <c r="EY85" s="307"/>
      <c r="EZ85" s="307"/>
      <c r="FA85" s="307"/>
      <c r="FB85" s="307"/>
      <c r="FC85" s="307"/>
      <c r="FD85" s="307"/>
      <c r="FE85" s="307"/>
      <c r="FF85" s="307"/>
      <c r="FG85" s="307"/>
      <c r="FH85" s="307"/>
      <c r="FI85" s="307"/>
      <c r="FJ85" s="307"/>
      <c r="FK85" s="307"/>
      <c r="FL85" s="307"/>
      <c r="FM85" s="307"/>
      <c r="FN85" s="307"/>
      <c r="FO85" s="307"/>
      <c r="FP85" s="307"/>
      <c r="FQ85" s="307"/>
      <c r="FR85" s="307"/>
      <c r="FS85" s="307"/>
      <c r="FT85" s="307"/>
      <c r="FU85" s="307"/>
      <c r="FV85" s="307"/>
      <c r="FW85" s="307"/>
      <c r="FX85" s="307"/>
      <c r="FY85" s="307"/>
      <c r="FZ85" s="307"/>
      <c r="GA85" s="307"/>
      <c r="GB85" s="307"/>
      <c r="GC85" s="307"/>
      <c r="GD85" s="307"/>
      <c r="GE85" s="307"/>
      <c r="GF85" s="307"/>
      <c r="GG85" s="307"/>
      <c r="GH85" s="307"/>
      <c r="GI85" s="307"/>
      <c r="GJ85" s="307"/>
      <c r="GK85" s="307"/>
      <c r="GL85" s="307"/>
      <c r="GM85" s="307"/>
      <c r="GN85" s="307"/>
      <c r="GO85" s="307"/>
      <c r="GP85" s="307"/>
      <c r="GQ85" s="307"/>
      <c r="GR85" s="307"/>
      <c r="GS85" s="307"/>
      <c r="GT85" s="307"/>
      <c r="GU85" s="307"/>
      <c r="GV85" s="307"/>
      <c r="GW85" s="307"/>
      <c r="GX85" s="307"/>
      <c r="GY85" s="307"/>
      <c r="GZ85" s="307"/>
      <c r="HA85" s="307"/>
      <c r="HB85" s="307"/>
      <c r="HC85" s="307"/>
      <c r="HD85" s="307"/>
      <c r="HE85" s="307"/>
      <c r="HF85" s="307"/>
      <c r="HG85" s="307"/>
      <c r="HH85" s="307"/>
      <c r="HI85" s="307"/>
      <c r="HJ85" s="307"/>
      <c r="HK85" s="307"/>
      <c r="HL85" s="307"/>
      <c r="HM85" s="307"/>
      <c r="HN85" s="307"/>
      <c r="HO85" s="307"/>
      <c r="HP85" s="307"/>
      <c r="HQ85" s="307"/>
      <c r="HR85" s="307"/>
      <c r="HS85" s="307"/>
      <c r="HT85" s="307"/>
      <c r="HU85" s="307"/>
      <c r="HV85" s="307"/>
      <c r="HW85" s="307"/>
      <c r="HX85" s="307"/>
      <c r="HY85" s="307"/>
      <c r="HZ85" s="307"/>
      <c r="IA85" s="307"/>
      <c r="IB85" s="307"/>
      <c r="IC85" s="307"/>
      <c r="ID85" s="307"/>
      <c r="IE85" s="307"/>
      <c r="IF85" s="307"/>
      <c r="IG85" s="307"/>
      <c r="IH85" s="307"/>
      <c r="II85" s="307"/>
      <c r="IJ85" s="307"/>
      <c r="IK85" s="307"/>
      <c r="IL85" s="307"/>
      <c r="IM85" s="307"/>
      <c r="IN85" s="307"/>
      <c r="IO85" s="307"/>
      <c r="IP85" s="307"/>
      <c r="IQ85" s="307"/>
      <c r="IR85" s="307"/>
      <c r="IS85" s="307"/>
      <c r="IT85" s="307"/>
      <c r="IU85" s="307"/>
      <c r="IV85" s="307"/>
      <c r="IW85" s="307"/>
      <c r="IX85" s="307"/>
      <c r="IY85" s="307"/>
      <c r="IZ85" s="307"/>
      <c r="JA85" s="307"/>
      <c r="JB85" s="307"/>
      <c r="JC85" s="307"/>
      <c r="JD85" s="307"/>
      <c r="JE85" s="307"/>
      <c r="JF85" s="307"/>
      <c r="JG85" s="307"/>
      <c r="JH85" s="307"/>
      <c r="JI85" s="307"/>
      <c r="JJ85" s="307"/>
      <c r="JK85" s="307"/>
      <c r="JL85" s="307"/>
      <c r="JM85" s="307"/>
      <c r="JN85" s="307"/>
      <c r="JO85" s="307"/>
      <c r="JP85" s="307"/>
      <c r="JQ85" s="307"/>
      <c r="JR85" s="307"/>
      <c r="JS85" s="307"/>
      <c r="JT85" s="307"/>
      <c r="JU85" s="307"/>
      <c r="JV85" s="307"/>
      <c r="JW85" s="307"/>
      <c r="JX85" s="307"/>
      <c r="JY85" s="307"/>
      <c r="JZ85" s="307"/>
      <c r="KA85" s="307"/>
      <c r="KB85" s="307"/>
      <c r="KC85" s="307"/>
      <c r="KD85" s="307"/>
      <c r="KE85" s="307"/>
      <c r="KF85" s="307"/>
      <c r="KG85" s="307"/>
      <c r="KH85" s="307"/>
      <c r="KI85" s="307"/>
      <c r="KJ85" s="307"/>
      <c r="KK85" s="307"/>
      <c r="KL85" s="307"/>
      <c r="KM85" s="307"/>
      <c r="KN85" s="307"/>
      <c r="KO85" s="307"/>
      <c r="KP85" s="307"/>
      <c r="KQ85" s="307"/>
      <c r="KR85" s="307"/>
      <c r="KS85" s="307"/>
      <c r="KT85" s="307"/>
      <c r="KU85" s="307"/>
      <c r="KV85" s="307"/>
      <c r="KW85" s="307"/>
      <c r="KX85" s="307"/>
      <c r="KY85" s="307"/>
      <c r="KZ85" s="307"/>
      <c r="LA85" s="307"/>
      <c r="LB85" s="307"/>
      <c r="LC85" s="307"/>
      <c r="LD85" s="307"/>
      <c r="LE85" s="307"/>
      <c r="LF85" s="307"/>
      <c r="LG85" s="307"/>
      <c r="LH85" s="307"/>
      <c r="LI85" s="307"/>
      <c r="LJ85" s="307"/>
      <c r="LK85" s="307"/>
      <c r="LL85" s="307"/>
      <c r="LM85" s="307"/>
      <c r="LN85" s="307"/>
      <c r="LO85" s="307"/>
      <c r="LP85" s="307"/>
      <c r="LQ85" s="307"/>
      <c r="LR85" s="307"/>
      <c r="LS85" s="307"/>
      <c r="LT85" s="307"/>
      <c r="LU85" s="307"/>
      <c r="LV85" s="307"/>
      <c r="LW85" s="307"/>
      <c r="LX85" s="307"/>
      <c r="LY85" s="307"/>
      <c r="LZ85" s="307"/>
      <c r="MA85" s="307"/>
      <c r="MB85" s="307"/>
      <c r="MC85" s="307"/>
      <c r="MD85" s="307"/>
      <c r="ME85" s="307"/>
      <c r="MF85" s="307"/>
      <c r="MG85" s="307"/>
      <c r="MH85" s="307"/>
      <c r="MI85" s="307"/>
      <c r="MJ85" s="307"/>
      <c r="MK85" s="307"/>
      <c r="ML85" s="307"/>
      <c r="MM85" s="307"/>
      <c r="MN85" s="307"/>
      <c r="MO85" s="307"/>
      <c r="MP85" s="307"/>
      <c r="MQ85" s="307"/>
      <c r="MR85" s="307"/>
      <c r="MS85" s="307"/>
      <c r="MT85" s="307"/>
      <c r="MU85" s="307"/>
      <c r="MV85" s="307"/>
      <c r="MW85" s="307"/>
      <c r="MX85" s="307"/>
      <c r="MY85" s="307"/>
      <c r="MZ85" s="307"/>
      <c r="NA85" s="307"/>
      <c r="NB85" s="307"/>
      <c r="NC85" s="307"/>
      <c r="ND85" s="307"/>
      <c r="NE85" s="307"/>
      <c r="NF85" s="307"/>
      <c r="NG85" s="307"/>
      <c r="NH85" s="307"/>
      <c r="NI85" s="307"/>
      <c r="NJ85" s="307"/>
      <c r="NK85" s="307"/>
      <c r="NL85" s="307"/>
      <c r="NM85" s="307"/>
      <c r="NN85" s="307"/>
      <c r="NO85" s="307"/>
      <c r="NP85" s="307"/>
      <c r="NQ85" s="307"/>
      <c r="NR85" s="307"/>
      <c r="NS85" s="307"/>
      <c r="NT85" s="307"/>
      <c r="NU85" s="307"/>
      <c r="NV85" s="307"/>
      <c r="NW85" s="307"/>
      <c r="NX85" s="307"/>
      <c r="NY85" s="307"/>
      <c r="NZ85" s="307"/>
      <c r="OA85" s="307"/>
      <c r="OB85" s="307"/>
      <c r="OC85" s="307"/>
      <c r="OD85" s="307"/>
      <c r="OE85" s="307"/>
      <c r="OF85" s="307"/>
      <c r="OG85" s="307"/>
      <c r="OH85" s="307"/>
      <c r="OI85" s="307"/>
      <c r="OJ85" s="307"/>
      <c r="OK85" s="307"/>
      <c r="OL85" s="307"/>
      <c r="OM85" s="307"/>
      <c r="ON85" s="307"/>
      <c r="OO85" s="307"/>
      <c r="OP85" s="307"/>
      <c r="OQ85" s="307"/>
      <c r="OR85" s="307"/>
      <c r="OS85" s="307"/>
      <c r="OT85" s="307"/>
      <c r="OU85" s="307"/>
      <c r="OV85" s="307"/>
      <c r="OW85" s="307"/>
      <c r="OX85" s="307"/>
      <c r="OY85" s="307"/>
      <c r="OZ85" s="307"/>
      <c r="PA85" s="307"/>
      <c r="PB85" s="307"/>
      <c r="PC85" s="307"/>
      <c r="PD85" s="307"/>
      <c r="PE85" s="307"/>
      <c r="PF85" s="307"/>
      <c r="PG85" s="307"/>
      <c r="PH85" s="307"/>
      <c r="PI85" s="307"/>
      <c r="PJ85" s="307"/>
      <c r="PK85" s="307"/>
      <c r="PL85" s="307"/>
      <c r="PM85" s="307"/>
      <c r="PN85" s="307"/>
      <c r="PO85" s="307"/>
      <c r="PP85" s="307"/>
      <c r="PQ85" s="307"/>
      <c r="PR85" s="307"/>
      <c r="PS85" s="307"/>
      <c r="PT85" s="307"/>
      <c r="PU85" s="307"/>
      <c r="PV85" s="307"/>
      <c r="PW85" s="307"/>
      <c r="PX85" s="307"/>
      <c r="PY85" s="307"/>
      <c r="PZ85" s="307"/>
      <c r="QA85" s="307"/>
      <c r="QB85" s="307"/>
      <c r="QC85" s="307"/>
      <c r="QD85" s="307"/>
      <c r="QE85" s="307"/>
      <c r="QF85" s="307"/>
      <c r="QG85" s="307"/>
      <c r="QH85" s="307"/>
      <c r="QI85" s="307"/>
      <c r="QJ85" s="307"/>
      <c r="QK85" s="307"/>
      <c r="QL85" s="307"/>
      <c r="QM85" s="307"/>
      <c r="QN85" s="307"/>
      <c r="QO85" s="307"/>
      <c r="QP85" s="307"/>
      <c r="QQ85" s="307"/>
      <c r="QR85" s="307"/>
      <c r="QS85" s="307"/>
      <c r="QT85" s="307"/>
      <c r="QU85" s="307"/>
      <c r="QV85" s="307"/>
      <c r="QW85" s="307"/>
      <c r="QX85" s="307"/>
      <c r="QY85" s="307"/>
      <c r="QZ85" s="307"/>
      <c r="RA85" s="307"/>
      <c r="RB85" s="307"/>
      <c r="RC85" s="307"/>
      <c r="RD85" s="307"/>
      <c r="RE85" s="307"/>
      <c r="RF85" s="307"/>
      <c r="RG85" s="307"/>
      <c r="RH85" s="307"/>
      <c r="RI85" s="307"/>
      <c r="RJ85" s="307"/>
      <c r="RK85" s="307"/>
      <c r="RL85" s="307"/>
      <c r="RM85" s="307"/>
      <c r="RN85" s="307"/>
      <c r="RO85" s="307"/>
      <c r="RP85" s="307"/>
      <c r="RQ85" s="307"/>
      <c r="RR85" s="307"/>
      <c r="RS85" s="307"/>
      <c r="RT85" s="307"/>
      <c r="RU85" s="307"/>
      <c r="RV85" s="307"/>
      <c r="RW85" s="307"/>
      <c r="RX85" s="307"/>
      <c r="RY85" s="307"/>
      <c r="RZ85" s="307"/>
      <c r="SA85" s="307"/>
      <c r="SB85" s="307"/>
      <c r="SC85" s="307"/>
      <c r="SD85" s="307"/>
      <c r="SE85" s="307"/>
      <c r="SF85" s="307"/>
      <c r="SG85" s="307"/>
      <c r="SH85" s="307"/>
      <c r="SI85" s="307"/>
      <c r="SJ85" s="307"/>
      <c r="SK85" s="307"/>
      <c r="SL85" s="307"/>
      <c r="SM85" s="307"/>
      <c r="SN85" s="307"/>
      <c r="SO85" s="307"/>
      <c r="SP85" s="307"/>
      <c r="SQ85" s="307"/>
      <c r="SR85" s="307"/>
      <c r="SS85" s="307"/>
      <c r="ST85" s="307"/>
      <c r="SU85" s="307"/>
      <c r="SV85" s="307"/>
      <c r="SW85" s="307"/>
      <c r="SX85" s="307"/>
      <c r="SY85" s="307"/>
      <c r="SZ85" s="307"/>
      <c r="TA85" s="307"/>
      <c r="TB85" s="307"/>
      <c r="TC85" s="307"/>
      <c r="TD85" s="307"/>
      <c r="TE85" s="307"/>
      <c r="TF85" s="307"/>
      <c r="TG85" s="307"/>
      <c r="TH85" s="307"/>
      <c r="TI85" s="307"/>
      <c r="TJ85" s="307"/>
      <c r="TK85" s="307"/>
      <c r="TL85" s="307"/>
      <c r="TM85" s="307"/>
      <c r="TN85" s="307"/>
      <c r="TO85" s="307"/>
      <c r="TP85" s="307"/>
      <c r="TQ85" s="307"/>
      <c r="TR85" s="307"/>
      <c r="TS85" s="307"/>
      <c r="TT85" s="307"/>
      <c r="TU85" s="307"/>
      <c r="TV85" s="307"/>
      <c r="TW85" s="307"/>
      <c r="TX85" s="307"/>
      <c r="TY85" s="307"/>
      <c r="TZ85" s="307"/>
      <c r="UA85" s="307"/>
      <c r="UB85" s="307"/>
      <c r="UC85" s="307"/>
      <c r="UD85" s="307"/>
      <c r="UE85" s="307"/>
      <c r="UF85" s="307"/>
      <c r="UG85" s="307"/>
      <c r="UH85" s="307"/>
      <c r="UI85" s="307"/>
      <c r="UJ85" s="307"/>
      <c r="UK85" s="307"/>
      <c r="UL85" s="307"/>
      <c r="UM85" s="307"/>
      <c r="UN85" s="307"/>
      <c r="UO85" s="307"/>
      <c r="UP85" s="307"/>
      <c r="UQ85" s="307"/>
      <c r="UR85" s="307"/>
      <c r="US85" s="307"/>
      <c r="UT85" s="307"/>
      <c r="UU85" s="307"/>
      <c r="UV85" s="307"/>
      <c r="UW85" s="307"/>
      <c r="UX85" s="307"/>
      <c r="UY85" s="307"/>
      <c r="UZ85" s="307"/>
      <c r="VA85" s="307"/>
      <c r="VB85" s="307"/>
      <c r="VC85" s="307"/>
      <c r="VD85" s="307"/>
      <c r="VE85" s="307"/>
      <c r="VF85" s="307"/>
      <c r="VG85" s="307"/>
      <c r="VH85" s="307"/>
      <c r="VI85" s="307"/>
      <c r="VJ85" s="307"/>
      <c r="VK85" s="307"/>
      <c r="VL85" s="307"/>
      <c r="VM85" s="307"/>
      <c r="VN85" s="307"/>
      <c r="VO85" s="307"/>
      <c r="VP85" s="307"/>
      <c r="VQ85" s="307"/>
      <c r="VR85" s="307"/>
      <c r="VS85" s="307"/>
      <c r="VT85" s="307"/>
      <c r="VU85" s="307"/>
      <c r="VV85" s="307"/>
      <c r="VW85" s="307"/>
      <c r="VX85" s="307"/>
      <c r="VY85" s="307"/>
      <c r="VZ85" s="307"/>
      <c r="WA85" s="307"/>
      <c r="WB85" s="307"/>
      <c r="WC85" s="307"/>
      <c r="WD85" s="307"/>
      <c r="WE85" s="307"/>
      <c r="WF85" s="307"/>
      <c r="WG85" s="307"/>
      <c r="WH85" s="307"/>
      <c r="WI85" s="307"/>
      <c r="WJ85" s="307"/>
      <c r="WK85" s="307"/>
      <c r="WL85" s="307"/>
      <c r="WM85" s="307"/>
      <c r="WN85" s="307"/>
      <c r="WO85" s="307"/>
      <c r="WP85" s="307"/>
      <c r="WQ85" s="307"/>
      <c r="WR85" s="307"/>
      <c r="WS85" s="307"/>
      <c r="WT85" s="307"/>
      <c r="WU85" s="307"/>
      <c r="WV85" s="307"/>
      <c r="WW85" s="307"/>
      <c r="WX85" s="307"/>
      <c r="WY85" s="307"/>
      <c r="WZ85" s="307"/>
      <c r="XA85" s="307"/>
      <c r="XB85" s="307"/>
      <c r="XC85" s="307"/>
      <c r="XD85" s="307"/>
      <c r="XE85" s="307"/>
      <c r="XF85" s="307"/>
      <c r="XG85" s="307"/>
      <c r="XH85" s="307"/>
      <c r="XI85" s="307"/>
      <c r="XJ85" s="307"/>
      <c r="XK85" s="307"/>
      <c r="XL85" s="307"/>
      <c r="XM85" s="307"/>
      <c r="XN85" s="307"/>
      <c r="XO85" s="307"/>
      <c r="XP85" s="307"/>
      <c r="XQ85" s="307"/>
      <c r="XR85" s="307"/>
      <c r="XS85" s="307"/>
      <c r="XT85" s="307"/>
      <c r="XU85" s="307"/>
      <c r="XV85" s="307"/>
      <c r="XW85" s="307"/>
      <c r="XX85" s="307"/>
      <c r="XY85" s="307"/>
      <c r="XZ85" s="307"/>
      <c r="YA85" s="307"/>
      <c r="YB85" s="307"/>
      <c r="YC85" s="307"/>
      <c r="YD85" s="307"/>
      <c r="YE85" s="307"/>
      <c r="YF85" s="307"/>
      <c r="YG85" s="307"/>
      <c r="YH85" s="307"/>
      <c r="YI85" s="307"/>
      <c r="YJ85" s="307"/>
      <c r="YK85" s="307"/>
      <c r="YL85" s="307"/>
      <c r="YM85" s="307"/>
      <c r="YN85" s="307"/>
      <c r="YO85" s="307"/>
      <c r="YP85" s="307"/>
      <c r="YQ85" s="307"/>
      <c r="YR85" s="307"/>
      <c r="YS85" s="307"/>
      <c r="YT85" s="307"/>
      <c r="YU85" s="307"/>
      <c r="YV85" s="307"/>
      <c r="YW85" s="307"/>
      <c r="YX85" s="307"/>
      <c r="YY85" s="307"/>
      <c r="YZ85" s="307"/>
      <c r="ZA85" s="307"/>
      <c r="ZB85" s="307"/>
      <c r="ZC85" s="307"/>
      <c r="ZD85" s="307"/>
      <c r="ZE85" s="307"/>
      <c r="ZF85" s="307"/>
      <c r="ZG85" s="307"/>
      <c r="ZH85" s="307"/>
      <c r="ZI85" s="307"/>
      <c r="ZJ85" s="307"/>
      <c r="ZK85" s="307"/>
      <c r="ZL85" s="307"/>
      <c r="ZM85" s="307"/>
      <c r="ZN85" s="307"/>
      <c r="ZO85" s="307"/>
      <c r="ZP85" s="307"/>
      <c r="ZQ85" s="307"/>
      <c r="ZR85" s="307"/>
      <c r="ZS85" s="307"/>
      <c r="ZT85" s="307"/>
      <c r="ZU85" s="307"/>
      <c r="ZV85" s="307"/>
      <c r="ZW85" s="307"/>
      <c r="ZX85" s="307"/>
      <c r="ZY85" s="307"/>
      <c r="ZZ85" s="307"/>
      <c r="AAA85" s="307"/>
      <c r="AAB85" s="307"/>
      <c r="AAC85" s="307"/>
      <c r="AAD85" s="307"/>
      <c r="AAE85" s="307"/>
      <c r="AAF85" s="307"/>
      <c r="AAG85" s="307"/>
      <c r="AAH85" s="307"/>
      <c r="AAI85" s="307"/>
      <c r="AAJ85" s="307"/>
      <c r="AAK85" s="307"/>
      <c r="AAL85" s="307"/>
      <c r="AAM85" s="307"/>
      <c r="AAN85" s="307"/>
      <c r="AAO85" s="307"/>
      <c r="AAP85" s="307"/>
      <c r="AAQ85" s="307"/>
      <c r="AAR85" s="307"/>
      <c r="AAS85" s="307"/>
      <c r="AAT85" s="307"/>
      <c r="AAU85" s="307"/>
      <c r="AAV85" s="307"/>
      <c r="AAW85" s="307"/>
      <c r="AAX85" s="307"/>
      <c r="AAY85" s="307"/>
      <c r="AAZ85" s="307"/>
      <c r="ABA85" s="307"/>
      <c r="ABB85" s="307"/>
      <c r="ABC85" s="307"/>
      <c r="ABD85" s="307"/>
      <c r="ABE85" s="307"/>
      <c r="ABF85" s="307"/>
      <c r="ABG85" s="307"/>
      <c r="ABH85" s="307"/>
      <c r="ABI85" s="307"/>
      <c r="ABJ85" s="307"/>
      <c r="ABK85" s="307"/>
      <c r="ABL85" s="307"/>
      <c r="ABM85" s="307"/>
      <c r="ABN85" s="307"/>
      <c r="ABO85" s="307"/>
      <c r="ABP85" s="307"/>
      <c r="ABQ85" s="307"/>
      <c r="ABR85" s="307"/>
      <c r="ABS85" s="307"/>
      <c r="ABT85" s="307"/>
      <c r="ABU85" s="307"/>
      <c r="ABV85" s="307"/>
      <c r="ABW85" s="307"/>
      <c r="ABX85" s="307"/>
      <c r="ABY85" s="307"/>
      <c r="ABZ85" s="307"/>
      <c r="ACA85" s="307"/>
      <c r="ACB85" s="307"/>
      <c r="ACC85" s="307"/>
      <c r="ACD85" s="307"/>
      <c r="ACE85" s="307"/>
      <c r="ACF85" s="307"/>
      <c r="ACG85" s="307"/>
      <c r="ACH85" s="307"/>
      <c r="ACI85" s="307"/>
      <c r="ACJ85" s="307"/>
      <c r="ACK85" s="307"/>
      <c r="ACL85" s="307"/>
      <c r="ACM85" s="307"/>
      <c r="ACN85" s="307"/>
      <c r="ACO85" s="307"/>
      <c r="ACP85" s="307"/>
      <c r="ACQ85" s="307"/>
      <c r="ACR85" s="307"/>
      <c r="ACS85" s="307"/>
      <c r="ACT85" s="307"/>
      <c r="ACU85" s="307"/>
      <c r="ACV85" s="307"/>
      <c r="ACW85" s="307"/>
      <c r="ACX85" s="307"/>
      <c r="ACY85" s="307"/>
      <c r="ACZ85" s="307"/>
      <c r="ADA85" s="307"/>
      <c r="ADB85" s="307"/>
      <c r="ADC85" s="307"/>
      <c r="ADD85" s="307"/>
      <c r="ADE85" s="307"/>
      <c r="ADF85" s="307"/>
      <c r="ADG85" s="307"/>
      <c r="ADH85" s="307"/>
      <c r="ADI85" s="307"/>
      <c r="ADJ85" s="307"/>
      <c r="ADK85" s="307"/>
      <c r="ADL85" s="307"/>
      <c r="ADM85" s="307"/>
      <c r="ADN85" s="307"/>
      <c r="ADO85" s="307"/>
      <c r="ADP85" s="307"/>
      <c r="ADQ85" s="307"/>
      <c r="ADR85" s="307"/>
      <c r="ADS85" s="307"/>
      <c r="ADT85" s="307"/>
      <c r="ADU85" s="307"/>
      <c r="ADV85" s="307"/>
      <c r="ADW85" s="307"/>
      <c r="ADX85" s="307"/>
      <c r="ADY85" s="307"/>
      <c r="ADZ85" s="307"/>
      <c r="AEA85" s="307"/>
      <c r="AEB85" s="307"/>
      <c r="AEC85" s="307"/>
      <c r="AED85" s="307"/>
      <c r="AEE85" s="307"/>
      <c r="AEF85" s="307"/>
      <c r="AEG85" s="307"/>
      <c r="AEH85" s="307"/>
      <c r="AEI85" s="307"/>
      <c r="AEJ85" s="307"/>
      <c r="AEK85" s="307"/>
      <c r="AEL85" s="307"/>
      <c r="AEM85" s="307"/>
      <c r="AEN85" s="307"/>
      <c r="AEO85" s="307"/>
      <c r="AEP85" s="307"/>
      <c r="AEQ85" s="307"/>
      <c r="AER85" s="307"/>
      <c r="AES85" s="307"/>
      <c r="AET85" s="307"/>
      <c r="AEU85" s="307"/>
      <c r="AEV85" s="307"/>
      <c r="AEW85" s="307"/>
      <c r="AEX85" s="307"/>
      <c r="AEY85" s="307"/>
      <c r="AEZ85" s="307"/>
      <c r="AFA85" s="307"/>
      <c r="AFB85" s="307"/>
      <c r="AFC85" s="307"/>
      <c r="AFD85" s="307"/>
      <c r="AFE85" s="307"/>
      <c r="AFF85" s="307"/>
      <c r="AFG85" s="307"/>
      <c r="AFH85" s="307"/>
      <c r="AFI85" s="307"/>
      <c r="AFJ85" s="307"/>
      <c r="AFK85" s="307"/>
      <c r="AFL85" s="307"/>
      <c r="AFM85" s="307"/>
      <c r="AFN85" s="307"/>
      <c r="AFO85" s="307"/>
      <c r="AFP85" s="307"/>
      <c r="AFQ85" s="307"/>
      <c r="AFR85" s="307"/>
      <c r="AFS85" s="307"/>
      <c r="AFT85" s="307"/>
      <c r="AFU85" s="307"/>
      <c r="AFV85" s="307"/>
      <c r="AFW85" s="307"/>
      <c r="AFX85" s="307"/>
      <c r="AFY85" s="307"/>
      <c r="AFZ85" s="307"/>
      <c r="AGA85" s="307"/>
      <c r="AGB85" s="307"/>
      <c r="AGC85" s="307"/>
      <c r="AGD85" s="307"/>
      <c r="AGE85" s="307"/>
      <c r="AGF85" s="307"/>
      <c r="AGG85" s="307"/>
      <c r="AGH85" s="307"/>
      <c r="AGI85" s="307"/>
      <c r="AGJ85" s="307"/>
      <c r="AGK85" s="307"/>
      <c r="AGL85" s="307"/>
      <c r="AGM85" s="307"/>
      <c r="AGN85" s="307"/>
      <c r="AGO85" s="307"/>
      <c r="AGP85" s="307"/>
      <c r="AGQ85" s="307"/>
      <c r="AGR85" s="307"/>
      <c r="AGS85" s="307"/>
      <c r="AGT85" s="307"/>
      <c r="AGU85" s="307"/>
      <c r="AGV85" s="307"/>
      <c r="AGW85" s="307"/>
      <c r="AGX85" s="307"/>
      <c r="AGY85" s="307"/>
      <c r="AGZ85" s="307"/>
      <c r="AHA85" s="307"/>
      <c r="AHB85" s="307"/>
      <c r="AHC85" s="307"/>
      <c r="AHD85" s="307"/>
      <c r="AHE85" s="307"/>
      <c r="AHF85" s="307"/>
      <c r="AHG85" s="307"/>
      <c r="AHH85" s="307"/>
      <c r="AHI85" s="307"/>
      <c r="AHJ85" s="307"/>
      <c r="AHK85" s="307"/>
      <c r="AHL85" s="307"/>
      <c r="AHM85" s="307"/>
      <c r="AHN85" s="307"/>
      <c r="AHO85" s="307"/>
      <c r="AHP85" s="307"/>
      <c r="AHQ85" s="307"/>
      <c r="AHR85" s="307"/>
      <c r="AHS85" s="307"/>
      <c r="AHT85" s="307"/>
      <c r="AHU85" s="307"/>
      <c r="AHV85" s="307"/>
      <c r="AHW85" s="307"/>
      <c r="AHX85" s="307"/>
      <c r="AHY85" s="307"/>
      <c r="AHZ85" s="307"/>
      <c r="AIA85" s="307"/>
      <c r="AIB85" s="307"/>
      <c r="AIC85" s="307"/>
      <c r="AID85" s="307"/>
      <c r="AIE85" s="307"/>
      <c r="AIF85" s="307"/>
      <c r="AIG85" s="307"/>
      <c r="AIH85" s="307"/>
      <c r="AII85" s="307"/>
      <c r="AIJ85" s="307"/>
      <c r="AIK85" s="307"/>
      <c r="AIL85" s="307"/>
      <c r="AIM85" s="307"/>
      <c r="AIN85" s="307"/>
      <c r="AIO85" s="307"/>
      <c r="AIP85" s="307"/>
      <c r="AIQ85" s="307"/>
      <c r="AIR85" s="307"/>
      <c r="AIS85" s="307"/>
      <c r="AIT85" s="307"/>
      <c r="AIU85" s="307"/>
      <c r="AIV85" s="307"/>
      <c r="AIW85" s="307"/>
      <c r="AIX85" s="307"/>
      <c r="AIY85" s="307"/>
      <c r="AIZ85" s="307"/>
      <c r="AJA85" s="307"/>
      <c r="AJB85" s="307"/>
      <c r="AJC85" s="307"/>
      <c r="AJD85" s="307"/>
      <c r="AJE85" s="307"/>
      <c r="AJF85" s="307"/>
      <c r="AJG85" s="307"/>
      <c r="AJH85" s="307"/>
      <c r="AJI85" s="307"/>
      <c r="AJJ85" s="307"/>
      <c r="AJK85" s="307"/>
      <c r="AJL85" s="307"/>
      <c r="AJM85" s="307"/>
      <c r="AJN85" s="307"/>
      <c r="AJO85" s="307"/>
      <c r="AJP85" s="307"/>
      <c r="AJQ85" s="307"/>
      <c r="AJR85" s="307"/>
      <c r="AJS85" s="307"/>
      <c r="AJT85" s="307"/>
      <c r="AJU85" s="307"/>
      <c r="AJV85" s="307"/>
      <c r="AJW85" s="307"/>
      <c r="AJX85" s="307"/>
      <c r="AJY85" s="307"/>
      <c r="AJZ85" s="307"/>
      <c r="AKA85" s="307"/>
      <c r="AKB85" s="307"/>
      <c r="AKC85" s="307"/>
      <c r="AKD85" s="307"/>
      <c r="AKE85" s="307"/>
      <c r="AKF85" s="307"/>
      <c r="AKG85" s="307"/>
      <c r="AKH85" s="307"/>
      <c r="AKI85" s="307"/>
      <c r="AKJ85" s="307"/>
      <c r="AKK85" s="307"/>
      <c r="AKL85" s="307"/>
      <c r="AKM85" s="307"/>
      <c r="AKN85" s="307"/>
      <c r="AKO85" s="307"/>
      <c r="AKP85" s="307"/>
      <c r="AKQ85" s="307"/>
      <c r="AKR85" s="307"/>
      <c r="AKS85" s="307"/>
      <c r="AKT85" s="307"/>
      <c r="AKU85" s="307"/>
      <c r="AKV85" s="307"/>
      <c r="AKW85" s="307"/>
      <c r="AKX85" s="307"/>
    </row>
    <row r="86" spans="1:986" ht="12" x14ac:dyDescent="0.2">
      <c r="A86" s="249"/>
      <c r="B86" s="242" t="s">
        <v>273</v>
      </c>
      <c r="C86" s="170" t="str">
        <f>_xlfn.CONCAT(Leverancespecifikation[[#This Row],[ID]],Leverancespecifikation[[#This Row],[BYGNINGSDEL]])</f>
        <v>082Træsøjler, Bærende</v>
      </c>
      <c r="E86" s="171">
        <v>255</v>
      </c>
      <c r="I86" s="171"/>
      <c r="J86" s="171">
        <v>4</v>
      </c>
      <c r="K86" s="175" t="s">
        <v>291</v>
      </c>
      <c r="L86" s="172" t="s">
        <v>283</v>
      </c>
      <c r="M86" s="317" t="str">
        <f>IFERROR(VLOOKUP(Leverancespecifikation[[#This Row],[ID-Bygningsdel]],'Data ændringslog'!A:G,7,FALSE),"P")</f>
        <v/>
      </c>
      <c r="N86" s="328" t="s">
        <v>99</v>
      </c>
      <c r="O86" s="318" t="str">
        <f>VLOOKUP(Leverancespecifikation[[#This Row],[ID-Bygningsdel]],'Data aktør'!A:H,2,FALSE)</f>
        <v/>
      </c>
      <c r="P86" s="317" t="str">
        <f>VLOOKUP(Leverancespecifikation[[#This Row],[ID-Bygningsdel]],'Data aktør'!A:H,3,FALSE)</f>
        <v>X</v>
      </c>
      <c r="Q86" s="317" t="str">
        <f>VLOOKUP(Leverancespecifikation[[#This Row],[ID-Bygningsdel]],'Data aktør'!A:H,4,FALSE)</f>
        <v/>
      </c>
      <c r="R86" s="317" t="str">
        <f>VLOOKUP(Leverancespecifikation[[#This Row],[ID-Bygningsdel]],'Data aktør'!A:H,5,FALSE)</f>
        <v/>
      </c>
      <c r="S86" s="317" t="str">
        <f>VLOOKUP(Leverancespecifikation[[#This Row],[ID-Bygningsdel]],'Data aktør'!A:H,6,FALSE)</f>
        <v/>
      </c>
      <c r="T86" s="317" t="str">
        <f>VLOOKUP(Leverancespecifikation[[#This Row],[ID-Bygningsdel]],'Data aktør'!A:H,7,FALSE)</f>
        <v/>
      </c>
      <c r="U86" s="319" t="str">
        <f>VLOOKUP(Leverancespecifikation[[#This Row],[ID-Bygningsdel]],'Data aktør'!A:H,8,FALSE)</f>
        <v/>
      </c>
      <c r="V86" s="112"/>
      <c r="W86" s="79"/>
      <c r="X86" s="79"/>
      <c r="Y86" s="79"/>
      <c r="Z86" s="79"/>
      <c r="AA86" s="79"/>
      <c r="AB86" s="171"/>
      <c r="AD86" s="171"/>
      <c r="AE86" s="171"/>
      <c r="AF86" s="171"/>
      <c r="AG86" s="171"/>
      <c r="AH86" s="171"/>
      <c r="AI86" s="171"/>
      <c r="AJ86" s="171" t="s">
        <v>34</v>
      </c>
      <c r="AK86" s="171">
        <v>300</v>
      </c>
      <c r="AT86" s="171" t="s">
        <v>34</v>
      </c>
      <c r="AU86" s="171">
        <v>325</v>
      </c>
      <c r="BB86" s="171" t="s">
        <v>34</v>
      </c>
      <c r="BC86" s="171">
        <v>325</v>
      </c>
      <c r="BV86" s="171"/>
      <c r="BW86" s="171"/>
      <c r="CB86" s="134"/>
    </row>
    <row r="87" spans="1:986" ht="12" x14ac:dyDescent="0.2">
      <c r="A87" s="249"/>
      <c r="B87" s="242" t="s">
        <v>275</v>
      </c>
      <c r="C87" s="170" t="str">
        <f>_xlfn.CONCAT(Leverancespecifikation[[#This Row],[ID]],Leverancespecifikation[[#This Row],[BYGNINGSDEL]])</f>
        <v>083Træsøjler, Ikke bærende</v>
      </c>
      <c r="E87" s="171">
        <v>255</v>
      </c>
      <c r="I87" s="171"/>
      <c r="J87" s="171">
        <v>4</v>
      </c>
      <c r="K87" s="175" t="s">
        <v>293</v>
      </c>
      <c r="L87" s="172" t="s">
        <v>283</v>
      </c>
      <c r="M87" s="317" t="str">
        <f>IFERROR(VLOOKUP(Leverancespecifikation[[#This Row],[ID-Bygningsdel]],'Data ændringslog'!A:G,7,FALSE),"P")</f>
        <v/>
      </c>
      <c r="N87" s="328" t="s">
        <v>99</v>
      </c>
      <c r="O87" s="318" t="str">
        <f>VLOOKUP(Leverancespecifikation[[#This Row],[ID-Bygningsdel]],'Data aktør'!A:H,2,FALSE)</f>
        <v>X</v>
      </c>
      <c r="P87" s="317" t="str">
        <f>VLOOKUP(Leverancespecifikation[[#This Row],[ID-Bygningsdel]],'Data aktør'!A:H,3,FALSE)</f>
        <v/>
      </c>
      <c r="Q87" s="317" t="str">
        <f>VLOOKUP(Leverancespecifikation[[#This Row],[ID-Bygningsdel]],'Data aktør'!A:H,4,FALSE)</f>
        <v/>
      </c>
      <c r="R87" s="317" t="str">
        <f>VLOOKUP(Leverancespecifikation[[#This Row],[ID-Bygningsdel]],'Data aktør'!A:H,5,FALSE)</f>
        <v/>
      </c>
      <c r="S87" s="317" t="str">
        <f>VLOOKUP(Leverancespecifikation[[#This Row],[ID-Bygningsdel]],'Data aktør'!A:H,6,FALSE)</f>
        <v/>
      </c>
      <c r="T87" s="317" t="str">
        <f>VLOOKUP(Leverancespecifikation[[#This Row],[ID-Bygningsdel]],'Data aktør'!A:H,7,FALSE)</f>
        <v/>
      </c>
      <c r="U87" s="319" t="str">
        <f>VLOOKUP(Leverancespecifikation[[#This Row],[ID-Bygningsdel]],'Data aktør'!A:H,8,FALSE)</f>
        <v/>
      </c>
      <c r="V87" s="112"/>
      <c r="W87" s="79"/>
      <c r="X87" s="79"/>
      <c r="Y87" s="79"/>
      <c r="Z87" s="79"/>
      <c r="AA87" s="79"/>
      <c r="AB87" s="171"/>
      <c r="AD87" s="171"/>
      <c r="AE87" s="171"/>
      <c r="AF87" s="171"/>
      <c r="AG87" s="171"/>
      <c r="AH87" s="171"/>
      <c r="AI87" s="171"/>
      <c r="AJ87" s="171" t="s">
        <v>33</v>
      </c>
      <c r="AK87" s="171">
        <v>300</v>
      </c>
      <c r="AT87" s="171" t="s">
        <v>33</v>
      </c>
      <c r="AU87" s="171">
        <v>325</v>
      </c>
      <c r="BB87" s="171" t="s">
        <v>33</v>
      </c>
      <c r="BC87" s="171">
        <v>325</v>
      </c>
      <c r="BV87" s="171"/>
      <c r="BW87" s="171"/>
      <c r="CB87" s="134"/>
    </row>
    <row r="88" spans="1:986" s="104" customFormat="1" x14ac:dyDescent="0.2">
      <c r="A88" s="248"/>
      <c r="B88" s="240" t="s">
        <v>278</v>
      </c>
      <c r="C88" s="161" t="str">
        <f>_xlfn.CONCAT(Leverancespecifikation[[#This Row],[ID]],Leverancespecifikation[[#This Row],[BYGNINGSDEL]])</f>
        <v xml:space="preserve">084Dæk </v>
      </c>
      <c r="D88" s="162"/>
      <c r="E88" s="162"/>
      <c r="F88" s="162"/>
      <c r="G88" s="162"/>
      <c r="H88" s="162"/>
      <c r="I88" s="162"/>
      <c r="J88" s="163">
        <v>2</v>
      </c>
      <c r="K88" s="164" t="s">
        <v>295</v>
      </c>
      <c r="L88" s="165"/>
      <c r="M88" s="310" t="str">
        <f>IFERROR(VLOOKUP(Leverancespecifikation[[#This Row],[ID-Bygningsdel]],'Data ændringslog'!A:G,7,FALSE),"P")</f>
        <v/>
      </c>
      <c r="N88" s="311" t="s">
        <v>99</v>
      </c>
      <c r="O88" s="312"/>
      <c r="P88" s="310"/>
      <c r="Q88" s="310"/>
      <c r="R88" s="310"/>
      <c r="S88" s="310"/>
      <c r="T88" s="310"/>
      <c r="U88" s="313"/>
      <c r="V88" s="111"/>
      <c r="W88" s="102"/>
      <c r="X88" s="102"/>
      <c r="Y88" s="102"/>
      <c r="Z88" s="102"/>
      <c r="AA88" s="10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285"/>
      <c r="BM88" s="162"/>
      <c r="BN88" s="162"/>
      <c r="BO88" s="162"/>
      <c r="BP88" s="162"/>
      <c r="BQ88" s="162"/>
      <c r="BR88" s="162"/>
      <c r="BS88" s="162"/>
      <c r="BT88" s="162"/>
      <c r="BU88" s="162"/>
      <c r="BV88" s="162"/>
      <c r="BW88" s="162"/>
      <c r="BX88" s="162"/>
      <c r="BY88" s="162"/>
      <c r="BZ88" s="162"/>
      <c r="CA88" s="206"/>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98"/>
      <c r="ET88" s="98"/>
      <c r="EU88" s="98"/>
      <c r="EV88" s="98"/>
      <c r="EW88" s="98"/>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c r="IW88" s="98"/>
      <c r="IX88" s="98"/>
      <c r="IY88" s="98"/>
      <c r="IZ88" s="98"/>
      <c r="JA88" s="98"/>
      <c r="JB88" s="98"/>
      <c r="JC88" s="98"/>
      <c r="JD88" s="98"/>
      <c r="JE88" s="98"/>
      <c r="JF88" s="98"/>
      <c r="JG88" s="98"/>
      <c r="JH88" s="98"/>
      <c r="JI88" s="98"/>
      <c r="JJ88" s="98"/>
      <c r="JK88" s="98"/>
      <c r="JL88" s="98"/>
      <c r="JM88" s="98"/>
      <c r="JN88" s="98"/>
      <c r="JO88" s="98"/>
      <c r="JP88" s="98"/>
      <c r="JQ88" s="98"/>
      <c r="JR88" s="98"/>
      <c r="JS88" s="98"/>
      <c r="JT88" s="98"/>
      <c r="JU88" s="98"/>
      <c r="JV88" s="98"/>
      <c r="JW88" s="98"/>
      <c r="JX88" s="98"/>
      <c r="JY88" s="98"/>
      <c r="JZ88" s="98"/>
      <c r="KA88" s="98"/>
      <c r="KB88" s="98"/>
      <c r="KC88" s="98"/>
      <c r="KD88" s="98"/>
      <c r="KE88" s="98"/>
      <c r="KF88" s="98"/>
      <c r="KG88" s="98"/>
      <c r="KH88" s="98"/>
      <c r="KI88" s="98"/>
      <c r="KJ88" s="98"/>
      <c r="KK88" s="98"/>
      <c r="KL88" s="98"/>
      <c r="KM88" s="98"/>
      <c r="KN88" s="98"/>
      <c r="KO88" s="98"/>
      <c r="KP88" s="98"/>
      <c r="KQ88" s="98"/>
      <c r="KR88" s="98"/>
      <c r="KS88" s="98"/>
      <c r="KT88" s="98"/>
      <c r="KU88" s="98"/>
      <c r="KV88" s="98"/>
      <c r="KW88" s="98"/>
      <c r="KX88" s="98"/>
      <c r="KY88" s="98"/>
      <c r="KZ88" s="98"/>
      <c r="LA88" s="98"/>
      <c r="LB88" s="98"/>
      <c r="LC88" s="98"/>
      <c r="LD88" s="98"/>
      <c r="LE88" s="98"/>
      <c r="LF88" s="98"/>
      <c r="LG88" s="98"/>
      <c r="LH88" s="98"/>
      <c r="LI88" s="98"/>
      <c r="LJ88" s="98"/>
      <c r="LK88" s="98"/>
      <c r="LL88" s="98"/>
      <c r="LM88" s="98"/>
      <c r="LN88" s="98"/>
      <c r="LO88" s="98"/>
      <c r="LP88" s="98"/>
      <c r="LQ88" s="98"/>
      <c r="LR88" s="98"/>
      <c r="LS88" s="98"/>
      <c r="LT88" s="98"/>
      <c r="LU88" s="98"/>
      <c r="LV88" s="98"/>
      <c r="LW88" s="98"/>
      <c r="LX88" s="98"/>
      <c r="LY88" s="98"/>
      <c r="LZ88" s="98"/>
      <c r="MA88" s="98"/>
      <c r="MB88" s="98"/>
      <c r="MC88" s="98"/>
      <c r="MD88" s="98"/>
      <c r="ME88" s="98"/>
      <c r="MF88" s="98"/>
      <c r="MG88" s="98"/>
      <c r="MH88" s="98"/>
      <c r="MI88" s="98"/>
      <c r="MJ88" s="98"/>
      <c r="MK88" s="98"/>
      <c r="ML88" s="98"/>
      <c r="MM88" s="98"/>
      <c r="MN88" s="98"/>
      <c r="MO88" s="98"/>
      <c r="MP88" s="98"/>
      <c r="MQ88" s="98"/>
      <c r="MR88" s="98"/>
      <c r="MS88" s="98"/>
      <c r="MT88" s="98"/>
      <c r="MU88" s="98"/>
      <c r="MV88" s="98"/>
      <c r="MW88" s="98"/>
      <c r="MX88" s="98"/>
      <c r="MY88" s="98"/>
      <c r="MZ88" s="98"/>
      <c r="NA88" s="98"/>
      <c r="NB88" s="98"/>
      <c r="NC88" s="98"/>
      <c r="ND88" s="98"/>
      <c r="NE88" s="98"/>
      <c r="NF88" s="98"/>
      <c r="NG88" s="98"/>
      <c r="NH88" s="98"/>
      <c r="NI88" s="98"/>
      <c r="NJ88" s="98"/>
      <c r="NK88" s="98"/>
      <c r="NL88" s="98"/>
      <c r="NM88" s="98"/>
      <c r="NN88" s="98"/>
      <c r="NO88" s="98"/>
      <c r="NP88" s="98"/>
      <c r="NQ88" s="98"/>
      <c r="NR88" s="98"/>
      <c r="NS88" s="98"/>
      <c r="NT88" s="98"/>
      <c r="NU88" s="98"/>
      <c r="NV88" s="98"/>
      <c r="NW88" s="98"/>
      <c r="NX88" s="98"/>
      <c r="NY88" s="98"/>
      <c r="NZ88" s="98"/>
      <c r="OA88" s="98"/>
      <c r="OB88" s="98"/>
      <c r="OC88" s="98"/>
      <c r="OD88" s="98"/>
      <c r="OE88" s="98"/>
      <c r="OF88" s="98"/>
      <c r="OG88" s="98"/>
      <c r="OH88" s="98"/>
      <c r="OI88" s="98"/>
      <c r="OJ88" s="98"/>
      <c r="OK88" s="98"/>
      <c r="OL88" s="98"/>
      <c r="OM88" s="98"/>
      <c r="ON88" s="98"/>
      <c r="OO88" s="98"/>
      <c r="OP88" s="98"/>
      <c r="OQ88" s="98"/>
      <c r="OR88" s="98"/>
      <c r="OS88" s="98"/>
      <c r="OT88" s="98"/>
      <c r="OU88" s="98"/>
      <c r="OV88" s="98"/>
      <c r="OW88" s="98"/>
      <c r="OX88" s="98"/>
      <c r="OY88" s="98"/>
      <c r="OZ88" s="98"/>
      <c r="PA88" s="98"/>
      <c r="PB88" s="98"/>
      <c r="PC88" s="98"/>
      <c r="PD88" s="98"/>
      <c r="PE88" s="98"/>
      <c r="PF88" s="98"/>
      <c r="PG88" s="98"/>
      <c r="PH88" s="98"/>
      <c r="PI88" s="98"/>
      <c r="PJ88" s="98"/>
      <c r="PK88" s="98"/>
      <c r="PL88" s="98"/>
      <c r="PM88" s="98"/>
      <c r="PN88" s="98"/>
      <c r="PO88" s="98"/>
      <c r="PP88" s="98"/>
      <c r="PQ88" s="98"/>
      <c r="PR88" s="98"/>
      <c r="PS88" s="98"/>
      <c r="PT88" s="98"/>
      <c r="PU88" s="98"/>
      <c r="PV88" s="98"/>
      <c r="PW88" s="98"/>
      <c r="PX88" s="98"/>
      <c r="PY88" s="98"/>
      <c r="PZ88" s="98"/>
      <c r="QA88" s="98"/>
      <c r="QB88" s="98"/>
      <c r="QC88" s="98"/>
      <c r="QD88" s="98"/>
      <c r="QE88" s="98"/>
      <c r="QF88" s="98"/>
      <c r="QG88" s="98"/>
      <c r="QH88" s="98"/>
      <c r="QI88" s="98"/>
      <c r="QJ88" s="98"/>
      <c r="QK88" s="98"/>
      <c r="QL88" s="98"/>
      <c r="QM88" s="98"/>
      <c r="QN88" s="98"/>
      <c r="QO88" s="98"/>
      <c r="QP88" s="98"/>
      <c r="QQ88" s="98"/>
      <c r="QR88" s="98"/>
      <c r="QS88" s="98"/>
      <c r="QT88" s="98"/>
      <c r="QU88" s="98"/>
      <c r="QV88" s="98"/>
      <c r="QW88" s="98"/>
      <c r="QX88" s="98"/>
      <c r="QY88" s="98"/>
      <c r="QZ88" s="98"/>
      <c r="RA88" s="98"/>
      <c r="RB88" s="98"/>
      <c r="RC88" s="98"/>
      <c r="RD88" s="98"/>
      <c r="RE88" s="98"/>
      <c r="RF88" s="98"/>
      <c r="RG88" s="98"/>
      <c r="RH88" s="98"/>
      <c r="RI88" s="98"/>
      <c r="RJ88" s="98"/>
      <c r="RK88" s="98"/>
      <c r="RL88" s="98"/>
      <c r="RM88" s="98"/>
      <c r="RN88" s="98"/>
      <c r="RO88" s="98"/>
      <c r="RP88" s="98"/>
      <c r="RQ88" s="98"/>
      <c r="RR88" s="98"/>
      <c r="RS88" s="98"/>
      <c r="RT88" s="98"/>
      <c r="RU88" s="98"/>
      <c r="RV88" s="98"/>
      <c r="RW88" s="98"/>
      <c r="RX88" s="98"/>
      <c r="RY88" s="98"/>
      <c r="RZ88" s="98"/>
      <c r="SA88" s="98"/>
      <c r="SB88" s="98"/>
      <c r="SC88" s="98"/>
      <c r="SD88" s="98"/>
      <c r="SE88" s="98"/>
      <c r="SF88" s="98"/>
      <c r="SG88" s="98"/>
      <c r="SH88" s="98"/>
      <c r="SI88" s="98"/>
      <c r="SJ88" s="98"/>
      <c r="SK88" s="98"/>
      <c r="SL88" s="98"/>
      <c r="SM88" s="98"/>
      <c r="SN88" s="98"/>
      <c r="SO88" s="98"/>
      <c r="SP88" s="98"/>
      <c r="SQ88" s="98"/>
      <c r="SR88" s="98"/>
      <c r="SS88" s="98"/>
      <c r="ST88" s="98"/>
      <c r="SU88" s="98"/>
      <c r="SV88" s="98"/>
      <c r="SW88" s="98"/>
      <c r="SX88" s="98"/>
      <c r="SY88" s="98"/>
      <c r="SZ88" s="98"/>
      <c r="TA88" s="98"/>
      <c r="TB88" s="98"/>
      <c r="TC88" s="98"/>
      <c r="TD88" s="98"/>
      <c r="TE88" s="98"/>
      <c r="TF88" s="98"/>
      <c r="TG88" s="98"/>
      <c r="TH88" s="98"/>
      <c r="TI88" s="98"/>
      <c r="TJ88" s="98"/>
      <c r="TK88" s="98"/>
      <c r="TL88" s="98"/>
      <c r="TM88" s="98"/>
      <c r="TN88" s="98"/>
      <c r="TO88" s="98"/>
      <c r="TP88" s="98"/>
      <c r="TQ88" s="98"/>
      <c r="TR88" s="98"/>
      <c r="TS88" s="98"/>
      <c r="TT88" s="98"/>
      <c r="TU88" s="98"/>
      <c r="TV88" s="98"/>
      <c r="TW88" s="98"/>
      <c r="TX88" s="98"/>
      <c r="TY88" s="98"/>
      <c r="TZ88" s="98"/>
      <c r="UA88" s="98"/>
      <c r="UB88" s="98"/>
      <c r="UC88" s="98"/>
      <c r="UD88" s="98"/>
      <c r="UE88" s="98"/>
      <c r="UF88" s="98"/>
      <c r="UG88" s="98"/>
      <c r="UH88" s="98"/>
      <c r="UI88" s="98"/>
      <c r="UJ88" s="98"/>
      <c r="UK88" s="98"/>
      <c r="UL88" s="98"/>
      <c r="UM88" s="98"/>
      <c r="UN88" s="98"/>
      <c r="UO88" s="98"/>
      <c r="UP88" s="98"/>
      <c r="UQ88" s="98"/>
      <c r="UR88" s="98"/>
      <c r="US88" s="98"/>
      <c r="UT88" s="98"/>
      <c r="UU88" s="98"/>
      <c r="UV88" s="98"/>
      <c r="UW88" s="98"/>
      <c r="UX88" s="98"/>
      <c r="UY88" s="98"/>
      <c r="UZ88" s="98"/>
      <c r="VA88" s="98"/>
      <c r="VB88" s="98"/>
      <c r="VC88" s="98"/>
      <c r="VD88" s="98"/>
      <c r="VE88" s="98"/>
      <c r="VF88" s="98"/>
      <c r="VG88" s="98"/>
      <c r="VH88" s="98"/>
      <c r="VI88" s="98"/>
      <c r="VJ88" s="98"/>
      <c r="VK88" s="98"/>
      <c r="VL88" s="98"/>
      <c r="VM88" s="98"/>
      <c r="VN88" s="98"/>
      <c r="VO88" s="98"/>
      <c r="VP88" s="98"/>
      <c r="VQ88" s="98"/>
      <c r="VR88" s="98"/>
      <c r="VS88" s="98"/>
      <c r="VT88" s="98"/>
      <c r="VU88" s="98"/>
      <c r="VV88" s="98"/>
      <c r="VW88" s="98"/>
      <c r="VX88" s="98"/>
      <c r="VY88" s="98"/>
      <c r="VZ88" s="98"/>
      <c r="WA88" s="98"/>
      <c r="WB88" s="98"/>
      <c r="WC88" s="98"/>
      <c r="WD88" s="98"/>
      <c r="WE88" s="98"/>
      <c r="WF88" s="98"/>
      <c r="WG88" s="98"/>
      <c r="WH88" s="98"/>
      <c r="WI88" s="98"/>
      <c r="WJ88" s="98"/>
      <c r="WK88" s="98"/>
      <c r="WL88" s="98"/>
      <c r="WM88" s="98"/>
      <c r="WN88" s="98"/>
      <c r="WO88" s="98"/>
      <c r="WP88" s="98"/>
      <c r="WQ88" s="98"/>
      <c r="WR88" s="98"/>
      <c r="WS88" s="98"/>
      <c r="WT88" s="98"/>
      <c r="WU88" s="98"/>
      <c r="WV88" s="98"/>
      <c r="WW88" s="98"/>
      <c r="WX88" s="98"/>
      <c r="WY88" s="98"/>
      <c r="WZ88" s="98"/>
      <c r="XA88" s="98"/>
      <c r="XB88" s="98"/>
      <c r="XC88" s="98"/>
      <c r="XD88" s="98"/>
      <c r="XE88" s="98"/>
      <c r="XF88" s="98"/>
      <c r="XG88" s="98"/>
      <c r="XH88" s="98"/>
      <c r="XI88" s="98"/>
      <c r="XJ88" s="98"/>
      <c r="XK88" s="98"/>
      <c r="XL88" s="98"/>
      <c r="XM88" s="98"/>
      <c r="XN88" s="98"/>
      <c r="XO88" s="98"/>
      <c r="XP88" s="98"/>
      <c r="XQ88" s="98"/>
      <c r="XR88" s="98"/>
      <c r="XS88" s="98"/>
      <c r="XT88" s="98"/>
      <c r="XU88" s="98"/>
      <c r="XV88" s="98"/>
      <c r="XW88" s="98"/>
      <c r="XX88" s="98"/>
      <c r="XY88" s="98"/>
      <c r="XZ88" s="98"/>
      <c r="YA88" s="98"/>
      <c r="YB88" s="98"/>
      <c r="YC88" s="98"/>
      <c r="YD88" s="98"/>
      <c r="YE88" s="98"/>
      <c r="YF88" s="98"/>
      <c r="YG88" s="98"/>
      <c r="YH88" s="98"/>
      <c r="YI88" s="98"/>
      <c r="YJ88" s="98"/>
      <c r="YK88" s="98"/>
      <c r="YL88" s="98"/>
      <c r="YM88" s="98"/>
      <c r="YN88" s="98"/>
      <c r="YO88" s="98"/>
      <c r="YP88" s="98"/>
      <c r="YQ88" s="98"/>
      <c r="YR88" s="98"/>
      <c r="YS88" s="98"/>
      <c r="YT88" s="98"/>
      <c r="YU88" s="98"/>
      <c r="YV88" s="98"/>
      <c r="YW88" s="98"/>
      <c r="YX88" s="98"/>
      <c r="YY88" s="98"/>
      <c r="YZ88" s="98"/>
      <c r="ZA88" s="98"/>
      <c r="ZB88" s="98"/>
      <c r="ZC88" s="98"/>
      <c r="ZD88" s="98"/>
      <c r="ZE88" s="98"/>
      <c r="ZF88" s="98"/>
      <c r="ZG88" s="98"/>
      <c r="ZH88" s="98"/>
      <c r="ZI88" s="98"/>
      <c r="ZJ88" s="98"/>
      <c r="ZK88" s="98"/>
      <c r="ZL88" s="98"/>
      <c r="ZM88" s="98"/>
      <c r="ZN88" s="98"/>
      <c r="ZO88" s="98"/>
      <c r="ZP88" s="98"/>
      <c r="ZQ88" s="98"/>
      <c r="ZR88" s="98"/>
      <c r="ZS88" s="98"/>
      <c r="ZT88" s="98"/>
      <c r="ZU88" s="98"/>
      <c r="ZV88" s="98"/>
      <c r="ZW88" s="98"/>
      <c r="ZX88" s="98"/>
      <c r="ZY88" s="98"/>
      <c r="ZZ88" s="98"/>
      <c r="AAA88" s="98"/>
      <c r="AAB88" s="98"/>
      <c r="AAC88" s="98"/>
      <c r="AAD88" s="98"/>
      <c r="AAE88" s="98"/>
      <c r="AAF88" s="98"/>
      <c r="AAG88" s="98"/>
      <c r="AAH88" s="98"/>
      <c r="AAI88" s="98"/>
      <c r="AAJ88" s="98"/>
      <c r="AAK88" s="98"/>
      <c r="AAL88" s="98"/>
      <c r="AAM88" s="98"/>
      <c r="AAN88" s="98"/>
      <c r="AAO88" s="98"/>
      <c r="AAP88" s="98"/>
      <c r="AAQ88" s="98"/>
      <c r="AAR88" s="98"/>
      <c r="AAS88" s="98"/>
      <c r="AAT88" s="98"/>
      <c r="AAU88" s="98"/>
      <c r="AAV88" s="98"/>
      <c r="AAW88" s="98"/>
      <c r="AAX88" s="98"/>
      <c r="AAY88" s="98"/>
      <c r="AAZ88" s="98"/>
      <c r="ABA88" s="98"/>
      <c r="ABB88" s="98"/>
      <c r="ABC88" s="98"/>
      <c r="ABD88" s="98"/>
      <c r="ABE88" s="98"/>
      <c r="ABF88" s="98"/>
      <c r="ABG88" s="98"/>
      <c r="ABH88" s="98"/>
      <c r="ABI88" s="98"/>
      <c r="ABJ88" s="98"/>
      <c r="ABK88" s="98"/>
      <c r="ABL88" s="98"/>
      <c r="ABM88" s="98"/>
      <c r="ABN88" s="98"/>
      <c r="ABO88" s="98"/>
      <c r="ABP88" s="98"/>
      <c r="ABQ88" s="98"/>
      <c r="ABR88" s="98"/>
      <c r="ABS88" s="98"/>
      <c r="ABT88" s="98"/>
      <c r="ABU88" s="98"/>
      <c r="ABV88" s="98"/>
      <c r="ABW88" s="98"/>
      <c r="ABX88" s="98"/>
      <c r="ABY88" s="98"/>
      <c r="ABZ88" s="98"/>
      <c r="ACA88" s="98"/>
      <c r="ACB88" s="98"/>
      <c r="ACC88" s="98"/>
      <c r="ACD88" s="98"/>
      <c r="ACE88" s="98"/>
      <c r="ACF88" s="98"/>
      <c r="ACG88" s="98"/>
      <c r="ACH88" s="98"/>
      <c r="ACI88" s="98"/>
      <c r="ACJ88" s="98"/>
      <c r="ACK88" s="98"/>
      <c r="ACL88" s="98"/>
      <c r="ACM88" s="98"/>
      <c r="ACN88" s="98"/>
      <c r="ACO88" s="98"/>
      <c r="ACP88" s="98"/>
      <c r="ACQ88" s="98"/>
      <c r="ACR88" s="98"/>
      <c r="ACS88" s="98"/>
      <c r="ACT88" s="98"/>
      <c r="ACU88" s="98"/>
      <c r="ACV88" s="98"/>
      <c r="ACW88" s="98"/>
      <c r="ACX88" s="98"/>
      <c r="ACY88" s="98"/>
      <c r="ACZ88" s="98"/>
      <c r="ADA88" s="98"/>
      <c r="ADB88" s="98"/>
      <c r="ADC88" s="98"/>
      <c r="ADD88" s="98"/>
      <c r="ADE88" s="98"/>
      <c r="ADF88" s="98"/>
      <c r="ADG88" s="98"/>
      <c r="ADH88" s="98"/>
      <c r="ADI88" s="98"/>
      <c r="ADJ88" s="98"/>
      <c r="ADK88" s="98"/>
      <c r="ADL88" s="98"/>
      <c r="ADM88" s="98"/>
      <c r="ADN88" s="98"/>
      <c r="ADO88" s="98"/>
      <c r="ADP88" s="98"/>
      <c r="ADQ88" s="98"/>
      <c r="ADR88" s="98"/>
      <c r="ADS88" s="98"/>
      <c r="ADT88" s="98"/>
      <c r="ADU88" s="98"/>
      <c r="ADV88" s="98"/>
      <c r="ADW88" s="98"/>
      <c r="ADX88" s="98"/>
      <c r="ADY88" s="98"/>
      <c r="ADZ88" s="98"/>
      <c r="AEA88" s="98"/>
      <c r="AEB88" s="98"/>
      <c r="AEC88" s="98"/>
      <c r="AED88" s="98"/>
      <c r="AEE88" s="98"/>
      <c r="AEF88" s="98"/>
      <c r="AEG88" s="98"/>
      <c r="AEH88" s="98"/>
      <c r="AEI88" s="98"/>
      <c r="AEJ88" s="98"/>
      <c r="AEK88" s="98"/>
      <c r="AEL88" s="98"/>
      <c r="AEM88" s="98"/>
      <c r="AEN88" s="98"/>
      <c r="AEO88" s="98"/>
      <c r="AEP88" s="98"/>
      <c r="AEQ88" s="98"/>
      <c r="AER88" s="98"/>
      <c r="AES88" s="98"/>
      <c r="AET88" s="98"/>
      <c r="AEU88" s="98"/>
      <c r="AEV88" s="98"/>
      <c r="AEW88" s="98"/>
      <c r="AEX88" s="98"/>
      <c r="AEY88" s="98"/>
      <c r="AEZ88" s="98"/>
      <c r="AFA88" s="98"/>
      <c r="AFB88" s="98"/>
      <c r="AFC88" s="98"/>
      <c r="AFD88" s="98"/>
      <c r="AFE88" s="98"/>
      <c r="AFF88" s="98"/>
      <c r="AFG88" s="98"/>
      <c r="AFH88" s="98"/>
      <c r="AFI88" s="98"/>
      <c r="AFJ88" s="98"/>
      <c r="AFK88" s="98"/>
      <c r="AFL88" s="98"/>
      <c r="AFM88" s="98"/>
      <c r="AFN88" s="98"/>
      <c r="AFO88" s="98"/>
      <c r="AFP88" s="98"/>
      <c r="AFQ88" s="98"/>
      <c r="AFR88" s="98"/>
      <c r="AFS88" s="98"/>
      <c r="AFT88" s="98"/>
      <c r="AFU88" s="98"/>
      <c r="AFV88" s="98"/>
      <c r="AFW88" s="98"/>
      <c r="AFX88" s="98"/>
      <c r="AFY88" s="98"/>
      <c r="AFZ88" s="98"/>
      <c r="AGA88" s="98"/>
      <c r="AGB88" s="98"/>
      <c r="AGC88" s="98"/>
      <c r="AGD88" s="98"/>
      <c r="AGE88" s="98"/>
      <c r="AGF88" s="98"/>
      <c r="AGG88" s="98"/>
      <c r="AGH88" s="98"/>
      <c r="AGI88" s="98"/>
      <c r="AGJ88" s="98"/>
      <c r="AGK88" s="98"/>
      <c r="AGL88" s="98"/>
      <c r="AGM88" s="98"/>
      <c r="AGN88" s="98"/>
      <c r="AGO88" s="98"/>
      <c r="AGP88" s="98"/>
      <c r="AGQ88" s="98"/>
      <c r="AGR88" s="98"/>
      <c r="AGS88" s="98"/>
      <c r="AGT88" s="98"/>
      <c r="AGU88" s="98"/>
      <c r="AGV88" s="98"/>
      <c r="AGW88" s="98"/>
      <c r="AGX88" s="98"/>
      <c r="AGY88" s="98"/>
      <c r="AGZ88" s="98"/>
      <c r="AHA88" s="98"/>
      <c r="AHB88" s="98"/>
      <c r="AHC88" s="98"/>
      <c r="AHD88" s="98"/>
      <c r="AHE88" s="98"/>
      <c r="AHF88" s="98"/>
      <c r="AHG88" s="98"/>
      <c r="AHH88" s="98"/>
      <c r="AHI88" s="98"/>
      <c r="AHJ88" s="98"/>
      <c r="AHK88" s="98"/>
      <c r="AHL88" s="98"/>
      <c r="AHM88" s="98"/>
      <c r="AHN88" s="98"/>
      <c r="AHO88" s="98"/>
      <c r="AHP88" s="98"/>
      <c r="AHQ88" s="98"/>
      <c r="AHR88" s="98"/>
      <c r="AHS88" s="98"/>
      <c r="AHT88" s="98"/>
      <c r="AHU88" s="98"/>
      <c r="AHV88" s="98"/>
      <c r="AHW88" s="98"/>
      <c r="AHX88" s="98"/>
      <c r="AHY88" s="98"/>
      <c r="AHZ88" s="98"/>
      <c r="AIA88" s="98"/>
      <c r="AIB88" s="98"/>
      <c r="AIC88" s="98"/>
      <c r="AID88" s="98"/>
      <c r="AIE88" s="98"/>
      <c r="AIF88" s="98"/>
      <c r="AIG88" s="98"/>
      <c r="AIH88" s="98"/>
      <c r="AII88" s="98"/>
      <c r="AIJ88" s="98"/>
      <c r="AIK88" s="98"/>
      <c r="AIL88" s="98"/>
      <c r="AIM88" s="98"/>
      <c r="AIN88" s="98"/>
      <c r="AIO88" s="98"/>
      <c r="AIP88" s="98"/>
      <c r="AIQ88" s="98"/>
      <c r="AIR88" s="98"/>
      <c r="AIS88" s="98"/>
      <c r="AIT88" s="98"/>
      <c r="AIU88" s="98"/>
      <c r="AIV88" s="98"/>
      <c r="AIW88" s="98"/>
      <c r="AIX88" s="98"/>
      <c r="AIY88" s="98"/>
      <c r="AIZ88" s="98"/>
      <c r="AJA88" s="98"/>
      <c r="AJB88" s="98"/>
      <c r="AJC88" s="98"/>
      <c r="AJD88" s="98"/>
      <c r="AJE88" s="98"/>
      <c r="AJF88" s="98"/>
      <c r="AJG88" s="98"/>
      <c r="AJH88" s="98"/>
      <c r="AJI88" s="98"/>
      <c r="AJJ88" s="98"/>
      <c r="AJK88" s="98"/>
      <c r="AJL88" s="98"/>
      <c r="AJM88" s="98"/>
      <c r="AJN88" s="98"/>
      <c r="AJO88" s="98"/>
      <c r="AJP88" s="98"/>
      <c r="AJQ88" s="98"/>
      <c r="AJR88" s="98"/>
      <c r="AJS88" s="98"/>
      <c r="AJT88" s="98"/>
      <c r="AJU88" s="98"/>
      <c r="AJV88" s="98"/>
      <c r="AJW88" s="98"/>
      <c r="AJX88" s="98"/>
      <c r="AJY88" s="98"/>
      <c r="AJZ88" s="98"/>
      <c r="AKA88" s="98"/>
      <c r="AKB88" s="98"/>
      <c r="AKC88" s="98"/>
      <c r="AKD88" s="98"/>
      <c r="AKE88" s="98"/>
      <c r="AKF88" s="98"/>
      <c r="AKG88" s="98"/>
      <c r="AKH88" s="98"/>
      <c r="AKI88" s="98"/>
      <c r="AKJ88" s="98"/>
      <c r="AKK88" s="98"/>
      <c r="AKL88" s="98"/>
      <c r="AKM88" s="98"/>
      <c r="AKN88" s="98"/>
      <c r="AKO88" s="98"/>
      <c r="AKP88" s="98"/>
      <c r="AKQ88" s="98"/>
      <c r="AKR88" s="98"/>
      <c r="AKS88" s="98"/>
      <c r="AKT88" s="98"/>
      <c r="AKU88" s="98"/>
      <c r="AKV88" s="98"/>
      <c r="AKW88" s="98"/>
      <c r="AKX88" s="98"/>
    </row>
    <row r="89" spans="1:986" s="88" customFormat="1" ht="12" x14ac:dyDescent="0.2">
      <c r="A89" s="249"/>
      <c r="B89" s="241" t="s">
        <v>279</v>
      </c>
      <c r="C89" s="166" t="str">
        <f>_xlfn.CONCAT(Leverancespecifikation[[#This Row],[ID]],Leverancespecifikation[[#This Row],[BYGNINGSDEL]])</f>
        <v>085Generisk dæk/etageadskillelse</v>
      </c>
      <c r="D89" s="167"/>
      <c r="E89" s="167" t="s">
        <v>138</v>
      </c>
      <c r="F89" s="167"/>
      <c r="G89" s="167"/>
      <c r="H89" s="167"/>
      <c r="I89" s="167"/>
      <c r="J89" s="167">
        <v>4</v>
      </c>
      <c r="K89" s="331" t="s">
        <v>297</v>
      </c>
      <c r="L89" s="169" t="s">
        <v>298</v>
      </c>
      <c r="M89" s="86" t="str">
        <f>IFERROR(VLOOKUP(Leverancespecifikation[[#This Row],[ID-Bygningsdel]],'Data ændringslog'!A:G,7,FALSE),"P")</f>
        <v/>
      </c>
      <c r="N89" s="320" t="s">
        <v>99</v>
      </c>
      <c r="O89" s="117" t="str">
        <f>VLOOKUP(Leverancespecifikation[[#This Row],[ID-Bygningsdel]],'Data aktør'!A:H,2,FALSE)</f>
        <v>X</v>
      </c>
      <c r="P89" s="87" t="str">
        <f>VLOOKUP(Leverancespecifikation[[#This Row],[ID-Bygningsdel]],'Data aktør'!A:H,3,FALSE)</f>
        <v/>
      </c>
      <c r="Q89" s="87" t="str">
        <f>VLOOKUP(Leverancespecifikation[[#This Row],[ID-Bygningsdel]],'Data aktør'!A:H,4,FALSE)</f>
        <v/>
      </c>
      <c r="R89" s="87" t="str">
        <f>VLOOKUP(Leverancespecifikation[[#This Row],[ID-Bygningsdel]],'Data aktør'!A:H,5,FALSE)</f>
        <v/>
      </c>
      <c r="S89" s="87" t="str">
        <f>VLOOKUP(Leverancespecifikation[[#This Row],[ID-Bygningsdel]],'Data aktør'!A:H,6,FALSE)</f>
        <v/>
      </c>
      <c r="T89" s="87" t="str">
        <f>VLOOKUP(Leverancespecifikation[[#This Row],[ID-Bygningsdel]],'Data aktør'!A:H,7,FALSE)</f>
        <v/>
      </c>
      <c r="U89" s="118" t="str">
        <f>VLOOKUP(Leverancespecifikation[[#This Row],[ID-Bygningsdel]],'Data aktør'!A:H,8,FALSE)</f>
        <v/>
      </c>
      <c r="V89" s="110"/>
      <c r="W89" s="85"/>
      <c r="X89" s="85"/>
      <c r="Y89" s="85"/>
      <c r="Z89" s="85"/>
      <c r="AA89" s="85"/>
      <c r="AB89" s="167" t="s">
        <v>33</v>
      </c>
      <c r="AC89" s="167">
        <v>200</v>
      </c>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286"/>
      <c r="BM89" s="167"/>
      <c r="BN89" s="167"/>
      <c r="BO89" s="167"/>
      <c r="BP89" s="167"/>
      <c r="BQ89" s="167"/>
      <c r="BR89" s="167"/>
      <c r="BS89" s="167"/>
      <c r="BT89" s="167"/>
      <c r="BU89" s="167"/>
      <c r="BV89" s="167"/>
      <c r="BW89" s="167"/>
      <c r="BX89" s="167"/>
      <c r="BY89" s="167"/>
      <c r="BZ89" s="167"/>
      <c r="CA89" s="207"/>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c r="GS89" s="134"/>
      <c r="GT89" s="134"/>
      <c r="GU89" s="134"/>
      <c r="GV89" s="134"/>
      <c r="GW89" s="134"/>
      <c r="GX89" s="134"/>
      <c r="GY89" s="134"/>
      <c r="GZ89" s="134"/>
      <c r="HA89" s="134"/>
      <c r="HB89" s="134"/>
      <c r="HC89" s="134"/>
      <c r="HD89" s="134"/>
      <c r="HE89" s="134"/>
      <c r="HF89" s="134"/>
      <c r="HG89" s="134"/>
      <c r="HH89" s="134"/>
      <c r="HI89" s="134"/>
      <c r="HJ89" s="134"/>
      <c r="HK89" s="134"/>
      <c r="HL89" s="134"/>
      <c r="HM89" s="134"/>
      <c r="HN89" s="134"/>
      <c r="HO89" s="134"/>
      <c r="HP89" s="134"/>
      <c r="HQ89" s="134"/>
      <c r="HR89" s="134"/>
      <c r="HS89" s="134"/>
      <c r="HT89" s="134"/>
      <c r="HU89" s="134"/>
      <c r="HV89" s="134"/>
      <c r="HW89" s="134"/>
      <c r="HX89" s="134"/>
      <c r="HY89" s="134"/>
      <c r="HZ89" s="134"/>
      <c r="IA89" s="134"/>
      <c r="IB89" s="134"/>
      <c r="IC89" s="134"/>
      <c r="ID89" s="134"/>
      <c r="IE89" s="134"/>
      <c r="IF89" s="134"/>
      <c r="IG89" s="134"/>
      <c r="IH89" s="134"/>
      <c r="II89" s="134"/>
      <c r="IJ89" s="134"/>
      <c r="IK89" s="134"/>
      <c r="IL89" s="134"/>
      <c r="IM89" s="134"/>
      <c r="IN89" s="134"/>
      <c r="IO89" s="134"/>
      <c r="IP89" s="134"/>
      <c r="IQ89" s="134"/>
      <c r="IR89" s="134"/>
      <c r="IS89" s="134"/>
      <c r="IT89" s="134"/>
      <c r="IU89" s="134"/>
      <c r="IV89" s="134"/>
      <c r="IW89" s="134"/>
      <c r="IX89" s="134"/>
      <c r="IY89" s="134"/>
      <c r="IZ89" s="134"/>
      <c r="JA89" s="134"/>
      <c r="JB89" s="134"/>
      <c r="JC89" s="134"/>
      <c r="JD89" s="134"/>
      <c r="JE89" s="134"/>
      <c r="JF89" s="134"/>
      <c r="JG89" s="134"/>
      <c r="JH89" s="134"/>
      <c r="JI89" s="134"/>
      <c r="JJ89" s="134"/>
      <c r="JK89" s="134"/>
      <c r="JL89" s="134"/>
      <c r="JM89" s="134"/>
      <c r="JN89" s="134"/>
      <c r="JO89" s="134"/>
      <c r="JP89" s="134"/>
      <c r="JQ89" s="134"/>
      <c r="JR89" s="134"/>
      <c r="JS89" s="134"/>
      <c r="JT89" s="134"/>
      <c r="JU89" s="134"/>
      <c r="JV89" s="134"/>
      <c r="JW89" s="134"/>
      <c r="JX89" s="134"/>
      <c r="JY89" s="134"/>
      <c r="JZ89" s="134"/>
      <c r="KA89" s="134"/>
      <c r="KB89" s="134"/>
      <c r="KC89" s="134"/>
      <c r="KD89" s="134"/>
      <c r="KE89" s="134"/>
      <c r="KF89" s="134"/>
      <c r="KG89" s="134"/>
      <c r="KH89" s="134"/>
      <c r="KI89" s="134"/>
      <c r="KJ89" s="134"/>
      <c r="KK89" s="134"/>
      <c r="KL89" s="134"/>
      <c r="KM89" s="134"/>
      <c r="KN89" s="134"/>
      <c r="KO89" s="134"/>
      <c r="KP89" s="134"/>
      <c r="KQ89" s="134"/>
      <c r="KR89" s="134"/>
      <c r="KS89" s="134"/>
      <c r="KT89" s="134"/>
      <c r="KU89" s="134"/>
      <c r="KV89" s="134"/>
      <c r="KW89" s="134"/>
      <c r="KX89" s="134"/>
      <c r="KY89" s="134"/>
      <c r="KZ89" s="134"/>
      <c r="LA89" s="134"/>
      <c r="LB89" s="134"/>
      <c r="LC89" s="134"/>
      <c r="LD89" s="134"/>
      <c r="LE89" s="134"/>
      <c r="LF89" s="134"/>
      <c r="LG89" s="134"/>
      <c r="LH89" s="134"/>
      <c r="LI89" s="134"/>
      <c r="LJ89" s="134"/>
      <c r="LK89" s="134"/>
      <c r="LL89" s="134"/>
      <c r="LM89" s="134"/>
      <c r="LN89" s="134"/>
      <c r="LO89" s="134"/>
      <c r="LP89" s="134"/>
      <c r="LQ89" s="134"/>
      <c r="LR89" s="134"/>
      <c r="LS89" s="134"/>
      <c r="LT89" s="134"/>
      <c r="LU89" s="134"/>
      <c r="LV89" s="134"/>
      <c r="LW89" s="134"/>
      <c r="LX89" s="134"/>
      <c r="LY89" s="134"/>
      <c r="LZ89" s="134"/>
      <c r="MA89" s="134"/>
      <c r="MB89" s="134"/>
      <c r="MC89" s="134"/>
      <c r="MD89" s="134"/>
      <c r="ME89" s="134"/>
      <c r="MF89" s="134"/>
      <c r="MG89" s="134"/>
      <c r="MH89" s="134"/>
      <c r="MI89" s="134"/>
      <c r="MJ89" s="134"/>
      <c r="MK89" s="134"/>
      <c r="ML89" s="134"/>
      <c r="MM89" s="134"/>
      <c r="MN89" s="134"/>
      <c r="MO89" s="134"/>
      <c r="MP89" s="134"/>
      <c r="MQ89" s="134"/>
      <c r="MR89" s="134"/>
      <c r="MS89" s="134"/>
      <c r="MT89" s="134"/>
      <c r="MU89" s="134"/>
      <c r="MV89" s="134"/>
      <c r="MW89" s="134"/>
      <c r="MX89" s="134"/>
      <c r="MY89" s="134"/>
      <c r="MZ89" s="134"/>
      <c r="NA89" s="134"/>
      <c r="NB89" s="134"/>
      <c r="NC89" s="134"/>
      <c r="ND89" s="134"/>
      <c r="NE89" s="134"/>
      <c r="NF89" s="134"/>
      <c r="NG89" s="134"/>
      <c r="NH89" s="134"/>
      <c r="NI89" s="134"/>
      <c r="NJ89" s="134"/>
      <c r="NK89" s="134"/>
      <c r="NL89" s="134"/>
      <c r="NM89" s="134"/>
      <c r="NN89" s="134"/>
      <c r="NO89" s="134"/>
      <c r="NP89" s="134"/>
      <c r="NQ89" s="134"/>
      <c r="NR89" s="134"/>
      <c r="NS89" s="134"/>
      <c r="NT89" s="134"/>
      <c r="NU89" s="134"/>
      <c r="NV89" s="134"/>
      <c r="NW89" s="134"/>
      <c r="NX89" s="134"/>
      <c r="NY89" s="134"/>
      <c r="NZ89" s="134"/>
      <c r="OA89" s="134"/>
      <c r="OB89" s="134"/>
      <c r="OC89" s="134"/>
      <c r="OD89" s="134"/>
      <c r="OE89" s="134"/>
      <c r="OF89" s="134"/>
      <c r="OG89" s="134"/>
      <c r="OH89" s="134"/>
      <c r="OI89" s="134"/>
      <c r="OJ89" s="134"/>
      <c r="OK89" s="134"/>
      <c r="OL89" s="134"/>
      <c r="OM89" s="134"/>
      <c r="ON89" s="134"/>
      <c r="OO89" s="134"/>
      <c r="OP89" s="134"/>
      <c r="OQ89" s="134"/>
      <c r="OR89" s="134"/>
      <c r="OS89" s="134"/>
      <c r="OT89" s="134"/>
      <c r="OU89" s="134"/>
      <c r="OV89" s="134"/>
      <c r="OW89" s="134"/>
      <c r="OX89" s="134"/>
      <c r="OY89" s="134"/>
      <c r="OZ89" s="134"/>
      <c r="PA89" s="134"/>
      <c r="PB89" s="134"/>
      <c r="PC89" s="134"/>
      <c r="PD89" s="134"/>
      <c r="PE89" s="134"/>
      <c r="PF89" s="134"/>
      <c r="PG89" s="134"/>
      <c r="PH89" s="134"/>
      <c r="PI89" s="134"/>
      <c r="PJ89" s="134"/>
      <c r="PK89" s="134"/>
      <c r="PL89" s="134"/>
      <c r="PM89" s="134"/>
      <c r="PN89" s="134"/>
      <c r="PO89" s="134"/>
      <c r="PP89" s="134"/>
      <c r="PQ89" s="134"/>
      <c r="PR89" s="134"/>
      <c r="PS89" s="134"/>
      <c r="PT89" s="134"/>
      <c r="PU89" s="134"/>
      <c r="PV89" s="134"/>
      <c r="PW89" s="134"/>
      <c r="PX89" s="134"/>
      <c r="PY89" s="134"/>
      <c r="PZ89" s="134"/>
      <c r="QA89" s="134"/>
      <c r="QB89" s="134"/>
      <c r="QC89" s="134"/>
      <c r="QD89" s="134"/>
      <c r="QE89" s="134"/>
      <c r="QF89" s="134"/>
      <c r="QG89" s="134"/>
      <c r="QH89" s="134"/>
      <c r="QI89" s="134"/>
      <c r="QJ89" s="134"/>
      <c r="QK89" s="134"/>
      <c r="QL89" s="134"/>
      <c r="QM89" s="134"/>
      <c r="QN89" s="134"/>
      <c r="QO89" s="134"/>
      <c r="QP89" s="134"/>
      <c r="QQ89" s="134"/>
      <c r="QR89" s="134"/>
      <c r="QS89" s="134"/>
      <c r="QT89" s="134"/>
      <c r="QU89" s="134"/>
      <c r="QV89" s="134"/>
      <c r="QW89" s="134"/>
      <c r="QX89" s="134"/>
      <c r="QY89" s="134"/>
      <c r="QZ89" s="134"/>
      <c r="RA89" s="134"/>
      <c r="RB89" s="134"/>
      <c r="RC89" s="134"/>
      <c r="RD89" s="134"/>
      <c r="RE89" s="134"/>
      <c r="RF89" s="134"/>
      <c r="RG89" s="134"/>
      <c r="RH89" s="134"/>
      <c r="RI89" s="134"/>
      <c r="RJ89" s="134"/>
      <c r="RK89" s="134"/>
      <c r="RL89" s="134"/>
      <c r="RM89" s="134"/>
      <c r="RN89" s="134"/>
      <c r="RO89" s="134"/>
      <c r="RP89" s="134"/>
      <c r="RQ89" s="134"/>
      <c r="RR89" s="134"/>
      <c r="RS89" s="134"/>
      <c r="RT89" s="134"/>
      <c r="RU89" s="134"/>
      <c r="RV89" s="134"/>
      <c r="RW89" s="134"/>
      <c r="RX89" s="134"/>
      <c r="RY89" s="134"/>
      <c r="RZ89" s="134"/>
      <c r="SA89" s="134"/>
      <c r="SB89" s="134"/>
      <c r="SC89" s="134"/>
      <c r="SD89" s="134"/>
      <c r="SE89" s="134"/>
      <c r="SF89" s="134"/>
      <c r="SG89" s="134"/>
      <c r="SH89" s="134"/>
      <c r="SI89" s="134"/>
      <c r="SJ89" s="134"/>
      <c r="SK89" s="134"/>
      <c r="SL89" s="134"/>
      <c r="SM89" s="134"/>
      <c r="SN89" s="134"/>
      <c r="SO89" s="134"/>
      <c r="SP89" s="134"/>
      <c r="SQ89" s="134"/>
      <c r="SR89" s="134"/>
      <c r="SS89" s="134"/>
      <c r="ST89" s="134"/>
      <c r="SU89" s="134"/>
      <c r="SV89" s="134"/>
      <c r="SW89" s="134"/>
      <c r="SX89" s="134"/>
      <c r="SY89" s="134"/>
      <c r="SZ89" s="134"/>
      <c r="TA89" s="134"/>
      <c r="TB89" s="134"/>
      <c r="TC89" s="134"/>
      <c r="TD89" s="134"/>
      <c r="TE89" s="134"/>
      <c r="TF89" s="134"/>
      <c r="TG89" s="134"/>
      <c r="TH89" s="134"/>
      <c r="TI89" s="134"/>
      <c r="TJ89" s="134"/>
      <c r="TK89" s="134"/>
      <c r="TL89" s="134"/>
      <c r="TM89" s="134"/>
      <c r="TN89" s="134"/>
      <c r="TO89" s="134"/>
      <c r="TP89" s="134"/>
      <c r="TQ89" s="134"/>
      <c r="TR89" s="134"/>
      <c r="TS89" s="134"/>
      <c r="TT89" s="134"/>
      <c r="TU89" s="134"/>
      <c r="TV89" s="134"/>
      <c r="TW89" s="134"/>
      <c r="TX89" s="134"/>
      <c r="TY89" s="134"/>
      <c r="TZ89" s="134"/>
      <c r="UA89" s="134"/>
      <c r="UB89" s="134"/>
      <c r="UC89" s="134"/>
      <c r="UD89" s="134"/>
      <c r="UE89" s="134"/>
      <c r="UF89" s="134"/>
      <c r="UG89" s="134"/>
      <c r="UH89" s="134"/>
      <c r="UI89" s="134"/>
      <c r="UJ89" s="134"/>
      <c r="UK89" s="134"/>
      <c r="UL89" s="134"/>
      <c r="UM89" s="134"/>
      <c r="UN89" s="134"/>
      <c r="UO89" s="134"/>
      <c r="UP89" s="134"/>
      <c r="UQ89" s="134"/>
      <c r="UR89" s="134"/>
      <c r="US89" s="134"/>
      <c r="UT89" s="134"/>
      <c r="UU89" s="134"/>
      <c r="UV89" s="134"/>
      <c r="UW89" s="134"/>
      <c r="UX89" s="134"/>
      <c r="UY89" s="134"/>
      <c r="UZ89" s="134"/>
      <c r="VA89" s="134"/>
      <c r="VB89" s="134"/>
      <c r="VC89" s="134"/>
      <c r="VD89" s="134"/>
      <c r="VE89" s="134"/>
      <c r="VF89" s="134"/>
      <c r="VG89" s="134"/>
      <c r="VH89" s="134"/>
      <c r="VI89" s="134"/>
      <c r="VJ89" s="134"/>
      <c r="VK89" s="134"/>
      <c r="VL89" s="134"/>
      <c r="VM89" s="134"/>
      <c r="VN89" s="134"/>
      <c r="VO89" s="134"/>
      <c r="VP89" s="134"/>
      <c r="VQ89" s="134"/>
      <c r="VR89" s="134"/>
      <c r="VS89" s="134"/>
      <c r="VT89" s="134"/>
      <c r="VU89" s="134"/>
      <c r="VV89" s="134"/>
      <c r="VW89" s="134"/>
      <c r="VX89" s="134"/>
      <c r="VY89" s="134"/>
      <c r="VZ89" s="134"/>
      <c r="WA89" s="134"/>
      <c r="WB89" s="134"/>
      <c r="WC89" s="134"/>
      <c r="WD89" s="134"/>
      <c r="WE89" s="134"/>
      <c r="WF89" s="134"/>
      <c r="WG89" s="134"/>
      <c r="WH89" s="134"/>
      <c r="WI89" s="134"/>
      <c r="WJ89" s="134"/>
      <c r="WK89" s="134"/>
      <c r="WL89" s="134"/>
      <c r="WM89" s="134"/>
      <c r="WN89" s="134"/>
      <c r="WO89" s="134"/>
      <c r="WP89" s="134"/>
      <c r="WQ89" s="134"/>
      <c r="WR89" s="134"/>
      <c r="WS89" s="134"/>
      <c r="WT89" s="134"/>
      <c r="WU89" s="134"/>
      <c r="WV89" s="134"/>
      <c r="WW89" s="134"/>
      <c r="WX89" s="134"/>
      <c r="WY89" s="134"/>
      <c r="WZ89" s="134"/>
      <c r="XA89" s="134"/>
      <c r="XB89" s="134"/>
      <c r="XC89" s="134"/>
      <c r="XD89" s="134"/>
      <c r="XE89" s="134"/>
      <c r="XF89" s="134"/>
      <c r="XG89" s="134"/>
      <c r="XH89" s="134"/>
      <c r="XI89" s="134"/>
      <c r="XJ89" s="134"/>
      <c r="XK89" s="134"/>
      <c r="XL89" s="134"/>
      <c r="XM89" s="134"/>
      <c r="XN89" s="134"/>
      <c r="XO89" s="134"/>
      <c r="XP89" s="134"/>
      <c r="XQ89" s="134"/>
      <c r="XR89" s="134"/>
      <c r="XS89" s="134"/>
      <c r="XT89" s="134"/>
      <c r="XU89" s="134"/>
      <c r="XV89" s="134"/>
      <c r="XW89" s="134"/>
      <c r="XX89" s="134"/>
      <c r="XY89" s="134"/>
      <c r="XZ89" s="134"/>
      <c r="YA89" s="134"/>
      <c r="YB89" s="134"/>
      <c r="YC89" s="134"/>
      <c r="YD89" s="134"/>
      <c r="YE89" s="134"/>
      <c r="YF89" s="134"/>
      <c r="YG89" s="134"/>
      <c r="YH89" s="134"/>
      <c r="YI89" s="134"/>
      <c r="YJ89" s="134"/>
      <c r="YK89" s="134"/>
      <c r="YL89" s="134"/>
      <c r="YM89" s="134"/>
      <c r="YN89" s="134"/>
      <c r="YO89" s="134"/>
      <c r="YP89" s="134"/>
      <c r="YQ89" s="134"/>
      <c r="YR89" s="134"/>
      <c r="YS89" s="134"/>
      <c r="YT89" s="134"/>
      <c r="YU89" s="134"/>
      <c r="YV89" s="134"/>
      <c r="YW89" s="134"/>
      <c r="YX89" s="134"/>
      <c r="YY89" s="134"/>
      <c r="YZ89" s="134"/>
      <c r="ZA89" s="134"/>
      <c r="ZB89" s="134"/>
      <c r="ZC89" s="134"/>
      <c r="ZD89" s="134"/>
      <c r="ZE89" s="134"/>
      <c r="ZF89" s="134"/>
      <c r="ZG89" s="134"/>
      <c r="ZH89" s="134"/>
      <c r="ZI89" s="134"/>
      <c r="ZJ89" s="134"/>
      <c r="ZK89" s="134"/>
      <c r="ZL89" s="134"/>
      <c r="ZM89" s="134"/>
      <c r="ZN89" s="134"/>
      <c r="ZO89" s="134"/>
      <c r="ZP89" s="134"/>
      <c r="ZQ89" s="134"/>
      <c r="ZR89" s="134"/>
      <c r="ZS89" s="134"/>
      <c r="ZT89" s="134"/>
      <c r="ZU89" s="134"/>
      <c r="ZV89" s="134"/>
      <c r="ZW89" s="134"/>
      <c r="ZX89" s="134"/>
      <c r="ZY89" s="134"/>
      <c r="ZZ89" s="134"/>
      <c r="AAA89" s="134"/>
      <c r="AAB89" s="134"/>
      <c r="AAC89" s="134"/>
      <c r="AAD89" s="134"/>
      <c r="AAE89" s="134"/>
      <c r="AAF89" s="134"/>
      <c r="AAG89" s="134"/>
      <c r="AAH89" s="134"/>
      <c r="AAI89" s="134"/>
      <c r="AAJ89" s="134"/>
      <c r="AAK89" s="134"/>
      <c r="AAL89" s="134"/>
      <c r="AAM89" s="134"/>
      <c r="AAN89" s="134"/>
      <c r="AAO89" s="134"/>
      <c r="AAP89" s="134"/>
      <c r="AAQ89" s="134"/>
      <c r="AAR89" s="134"/>
      <c r="AAS89" s="134"/>
      <c r="AAT89" s="134"/>
      <c r="AAU89" s="134"/>
      <c r="AAV89" s="134"/>
      <c r="AAW89" s="134"/>
      <c r="AAX89" s="134"/>
      <c r="AAY89" s="134"/>
      <c r="AAZ89" s="134"/>
      <c r="ABA89" s="134"/>
      <c r="ABB89" s="134"/>
      <c r="ABC89" s="134"/>
      <c r="ABD89" s="134"/>
      <c r="ABE89" s="134"/>
      <c r="ABF89" s="134"/>
      <c r="ABG89" s="134"/>
      <c r="ABH89" s="134"/>
      <c r="ABI89" s="134"/>
      <c r="ABJ89" s="134"/>
      <c r="ABK89" s="134"/>
      <c r="ABL89" s="134"/>
      <c r="ABM89" s="134"/>
      <c r="ABN89" s="134"/>
      <c r="ABO89" s="134"/>
      <c r="ABP89" s="134"/>
      <c r="ABQ89" s="134"/>
      <c r="ABR89" s="134"/>
      <c r="ABS89" s="134"/>
      <c r="ABT89" s="134"/>
      <c r="ABU89" s="134"/>
      <c r="ABV89" s="134"/>
      <c r="ABW89" s="134"/>
      <c r="ABX89" s="134"/>
      <c r="ABY89" s="134"/>
      <c r="ABZ89" s="134"/>
      <c r="ACA89" s="134"/>
      <c r="ACB89" s="134"/>
      <c r="ACC89" s="134"/>
      <c r="ACD89" s="134"/>
      <c r="ACE89" s="134"/>
      <c r="ACF89" s="134"/>
      <c r="ACG89" s="134"/>
      <c r="ACH89" s="134"/>
      <c r="ACI89" s="134"/>
      <c r="ACJ89" s="134"/>
      <c r="ACK89" s="134"/>
      <c r="ACL89" s="134"/>
      <c r="ACM89" s="134"/>
      <c r="ACN89" s="134"/>
      <c r="ACO89" s="134"/>
      <c r="ACP89" s="134"/>
      <c r="ACQ89" s="134"/>
      <c r="ACR89" s="134"/>
      <c r="ACS89" s="134"/>
      <c r="ACT89" s="134"/>
      <c r="ACU89" s="134"/>
      <c r="ACV89" s="134"/>
      <c r="ACW89" s="134"/>
      <c r="ACX89" s="134"/>
      <c r="ACY89" s="134"/>
      <c r="ACZ89" s="134"/>
      <c r="ADA89" s="134"/>
      <c r="ADB89" s="134"/>
      <c r="ADC89" s="134"/>
      <c r="ADD89" s="134"/>
      <c r="ADE89" s="134"/>
      <c r="ADF89" s="134"/>
      <c r="ADG89" s="134"/>
      <c r="ADH89" s="134"/>
      <c r="ADI89" s="134"/>
      <c r="ADJ89" s="134"/>
      <c r="ADK89" s="134"/>
      <c r="ADL89" s="134"/>
      <c r="ADM89" s="134"/>
      <c r="ADN89" s="134"/>
      <c r="ADO89" s="134"/>
      <c r="ADP89" s="134"/>
      <c r="ADQ89" s="134"/>
      <c r="ADR89" s="134"/>
      <c r="ADS89" s="134"/>
      <c r="ADT89" s="134"/>
      <c r="ADU89" s="134"/>
      <c r="ADV89" s="134"/>
      <c r="ADW89" s="134"/>
      <c r="ADX89" s="134"/>
      <c r="ADY89" s="134"/>
      <c r="ADZ89" s="134"/>
      <c r="AEA89" s="134"/>
      <c r="AEB89" s="134"/>
      <c r="AEC89" s="134"/>
      <c r="AED89" s="134"/>
      <c r="AEE89" s="134"/>
      <c r="AEF89" s="134"/>
      <c r="AEG89" s="134"/>
      <c r="AEH89" s="134"/>
      <c r="AEI89" s="134"/>
      <c r="AEJ89" s="134"/>
      <c r="AEK89" s="134"/>
      <c r="AEL89" s="134"/>
      <c r="AEM89" s="134"/>
      <c r="AEN89" s="134"/>
      <c r="AEO89" s="134"/>
      <c r="AEP89" s="134"/>
      <c r="AEQ89" s="134"/>
      <c r="AER89" s="134"/>
      <c r="AES89" s="134"/>
      <c r="AET89" s="134"/>
      <c r="AEU89" s="134"/>
      <c r="AEV89" s="134"/>
      <c r="AEW89" s="134"/>
      <c r="AEX89" s="134"/>
      <c r="AEY89" s="134"/>
      <c r="AEZ89" s="134"/>
      <c r="AFA89" s="134"/>
      <c r="AFB89" s="134"/>
      <c r="AFC89" s="134"/>
      <c r="AFD89" s="134"/>
      <c r="AFE89" s="134"/>
      <c r="AFF89" s="134"/>
      <c r="AFG89" s="134"/>
      <c r="AFH89" s="134"/>
      <c r="AFI89" s="134"/>
      <c r="AFJ89" s="134"/>
      <c r="AFK89" s="134"/>
      <c r="AFL89" s="134"/>
      <c r="AFM89" s="134"/>
      <c r="AFN89" s="134"/>
      <c r="AFO89" s="134"/>
      <c r="AFP89" s="134"/>
      <c r="AFQ89" s="134"/>
      <c r="AFR89" s="134"/>
      <c r="AFS89" s="134"/>
      <c r="AFT89" s="134"/>
      <c r="AFU89" s="134"/>
      <c r="AFV89" s="134"/>
      <c r="AFW89" s="134"/>
      <c r="AFX89" s="134"/>
      <c r="AFY89" s="134"/>
      <c r="AFZ89" s="134"/>
      <c r="AGA89" s="134"/>
      <c r="AGB89" s="134"/>
      <c r="AGC89" s="134"/>
      <c r="AGD89" s="134"/>
      <c r="AGE89" s="134"/>
      <c r="AGF89" s="134"/>
      <c r="AGG89" s="134"/>
      <c r="AGH89" s="134"/>
      <c r="AGI89" s="134"/>
      <c r="AGJ89" s="134"/>
      <c r="AGK89" s="134"/>
      <c r="AGL89" s="134"/>
      <c r="AGM89" s="134"/>
      <c r="AGN89" s="134"/>
      <c r="AGO89" s="134"/>
      <c r="AGP89" s="134"/>
      <c r="AGQ89" s="134"/>
      <c r="AGR89" s="134"/>
      <c r="AGS89" s="134"/>
      <c r="AGT89" s="134"/>
      <c r="AGU89" s="134"/>
      <c r="AGV89" s="134"/>
      <c r="AGW89" s="134"/>
      <c r="AGX89" s="134"/>
      <c r="AGY89" s="134"/>
      <c r="AGZ89" s="134"/>
      <c r="AHA89" s="134"/>
      <c r="AHB89" s="134"/>
      <c r="AHC89" s="134"/>
      <c r="AHD89" s="134"/>
      <c r="AHE89" s="134"/>
      <c r="AHF89" s="134"/>
      <c r="AHG89" s="134"/>
      <c r="AHH89" s="134"/>
      <c r="AHI89" s="134"/>
      <c r="AHJ89" s="134"/>
      <c r="AHK89" s="134"/>
      <c r="AHL89" s="134"/>
      <c r="AHM89" s="134"/>
      <c r="AHN89" s="134"/>
      <c r="AHO89" s="134"/>
      <c r="AHP89" s="134"/>
      <c r="AHQ89" s="134"/>
      <c r="AHR89" s="134"/>
      <c r="AHS89" s="134"/>
      <c r="AHT89" s="134"/>
      <c r="AHU89" s="134"/>
      <c r="AHV89" s="134"/>
      <c r="AHW89" s="134"/>
      <c r="AHX89" s="134"/>
      <c r="AHY89" s="134"/>
      <c r="AHZ89" s="134"/>
      <c r="AIA89" s="134"/>
      <c r="AIB89" s="134"/>
      <c r="AIC89" s="134"/>
      <c r="AID89" s="134"/>
      <c r="AIE89" s="134"/>
      <c r="AIF89" s="134"/>
      <c r="AIG89" s="134"/>
      <c r="AIH89" s="134"/>
      <c r="AII89" s="134"/>
      <c r="AIJ89" s="134"/>
      <c r="AIK89" s="134"/>
      <c r="AIL89" s="134"/>
      <c r="AIM89" s="134"/>
      <c r="AIN89" s="134"/>
      <c r="AIO89" s="134"/>
      <c r="AIP89" s="134"/>
      <c r="AIQ89" s="134"/>
      <c r="AIR89" s="134"/>
      <c r="AIS89" s="134"/>
      <c r="AIT89" s="134"/>
      <c r="AIU89" s="134"/>
      <c r="AIV89" s="134"/>
      <c r="AIW89" s="134"/>
      <c r="AIX89" s="134"/>
      <c r="AIY89" s="134"/>
      <c r="AIZ89" s="134"/>
      <c r="AJA89" s="134"/>
      <c r="AJB89" s="134"/>
      <c r="AJC89" s="134"/>
      <c r="AJD89" s="134"/>
      <c r="AJE89" s="134"/>
      <c r="AJF89" s="134"/>
      <c r="AJG89" s="134"/>
      <c r="AJH89" s="134"/>
      <c r="AJI89" s="134"/>
      <c r="AJJ89" s="134"/>
      <c r="AJK89" s="134"/>
      <c r="AJL89" s="134"/>
      <c r="AJM89" s="134"/>
      <c r="AJN89" s="134"/>
      <c r="AJO89" s="134"/>
      <c r="AJP89" s="134"/>
      <c r="AJQ89" s="134"/>
      <c r="AJR89" s="134"/>
      <c r="AJS89" s="134"/>
      <c r="AJT89" s="134"/>
      <c r="AJU89" s="134"/>
      <c r="AJV89" s="134"/>
      <c r="AJW89" s="134"/>
      <c r="AJX89" s="134"/>
      <c r="AJY89" s="134"/>
      <c r="AJZ89" s="134"/>
      <c r="AKA89" s="134"/>
      <c r="AKB89" s="134"/>
      <c r="AKC89" s="134"/>
      <c r="AKD89" s="134"/>
      <c r="AKE89" s="134"/>
      <c r="AKF89" s="134"/>
      <c r="AKG89" s="134"/>
      <c r="AKH89" s="134"/>
      <c r="AKI89" s="134"/>
      <c r="AKJ89" s="134"/>
      <c r="AKK89" s="134"/>
      <c r="AKL89" s="134"/>
      <c r="AKM89" s="134"/>
      <c r="AKN89" s="134"/>
      <c r="AKO89" s="134"/>
      <c r="AKP89" s="134"/>
      <c r="AKQ89" s="134"/>
      <c r="AKR89" s="134"/>
      <c r="AKS89" s="134"/>
      <c r="AKT89" s="134"/>
      <c r="AKU89" s="134"/>
      <c r="AKV89" s="134"/>
      <c r="AKW89" s="134"/>
      <c r="AKX89" s="134"/>
    </row>
    <row r="90" spans="1:986" ht="12" x14ac:dyDescent="0.2">
      <c r="A90" s="249"/>
      <c r="B90" s="242" t="s">
        <v>281</v>
      </c>
      <c r="C90" s="170" t="str">
        <f>_xlfn.CONCAT(Leverancespecifikation[[#This Row],[ID]],Leverancespecifikation[[#This Row],[BYGNINGSDEL]])</f>
        <v>086Terrændæk</v>
      </c>
      <c r="E90" s="171">
        <v>131</v>
      </c>
      <c r="I90" s="171"/>
      <c r="J90" s="171">
        <v>4</v>
      </c>
      <c r="K90" s="175" t="s">
        <v>300</v>
      </c>
      <c r="L90" s="172" t="s">
        <v>301</v>
      </c>
      <c r="M90" s="80" t="str">
        <f>IFERROR(VLOOKUP(Leverancespecifikation[[#This Row],[ID-Bygningsdel]],'Data ændringslog'!A:G,7,FALSE),"P")</f>
        <v/>
      </c>
      <c r="N90" s="321" t="s">
        <v>99</v>
      </c>
      <c r="O90" s="121" t="str">
        <f>VLOOKUP(Leverancespecifikation[[#This Row],[ID-Bygningsdel]],'Data aktør'!A:H,2,FALSE)</f>
        <v/>
      </c>
      <c r="P90" s="78" t="str">
        <f>VLOOKUP(Leverancespecifikation[[#This Row],[ID-Bygningsdel]],'Data aktør'!A:H,3,FALSE)</f>
        <v>X</v>
      </c>
      <c r="Q90" s="78" t="str">
        <f>VLOOKUP(Leverancespecifikation[[#This Row],[ID-Bygningsdel]],'Data aktør'!A:H,4,FALSE)</f>
        <v/>
      </c>
      <c r="R90" s="78" t="str">
        <f>VLOOKUP(Leverancespecifikation[[#This Row],[ID-Bygningsdel]],'Data aktør'!A:H,5,FALSE)</f>
        <v/>
      </c>
      <c r="S90" s="78" t="str">
        <f>VLOOKUP(Leverancespecifikation[[#This Row],[ID-Bygningsdel]],'Data aktør'!A:H,6,FALSE)</f>
        <v/>
      </c>
      <c r="T90" s="78" t="str">
        <f>VLOOKUP(Leverancespecifikation[[#This Row],[ID-Bygningsdel]],'Data aktør'!A:H,7,FALSE)</f>
        <v/>
      </c>
      <c r="U90" s="122" t="str">
        <f>VLOOKUP(Leverancespecifikation[[#This Row],[ID-Bygningsdel]],'Data aktør'!A:H,8,FALSE)</f>
        <v/>
      </c>
      <c r="V90" s="112"/>
      <c r="W90" s="79"/>
      <c r="X90" s="79"/>
      <c r="Y90" s="79"/>
      <c r="Z90" s="79"/>
      <c r="AA90" s="79"/>
      <c r="AB90" s="171"/>
      <c r="AD90" s="171"/>
      <c r="AE90" s="171"/>
      <c r="AF90" s="171"/>
      <c r="AG90" s="171"/>
      <c r="AH90" s="171"/>
      <c r="AI90" s="171"/>
      <c r="AJ90" s="171" t="s">
        <v>34</v>
      </c>
      <c r="AK90" s="171">
        <v>300</v>
      </c>
      <c r="AT90" s="171" t="s">
        <v>34</v>
      </c>
      <c r="AU90" s="171">
        <v>325</v>
      </c>
      <c r="BB90" s="171" t="s">
        <v>34</v>
      </c>
      <c r="BC90" s="171">
        <v>325</v>
      </c>
      <c r="BV90" s="171"/>
      <c r="BW90" s="171"/>
      <c r="CB90" s="134"/>
    </row>
    <row r="91" spans="1:986" ht="12" x14ac:dyDescent="0.2">
      <c r="A91" s="249"/>
      <c r="B91" s="242" t="s">
        <v>284</v>
      </c>
      <c r="C91" s="170" t="str">
        <f>_xlfn.CONCAT(Leverancespecifikation[[#This Row],[ID]],Leverancespecifikation[[#This Row],[BYGNINGSDEL]])</f>
        <v xml:space="preserve">087Betondæk, Pladsstøbt </v>
      </c>
      <c r="E91" s="171">
        <v>232</v>
      </c>
      <c r="I91" s="171"/>
      <c r="J91" s="171">
        <v>4</v>
      </c>
      <c r="K91" s="175" t="s">
        <v>303</v>
      </c>
      <c r="L91" s="172" t="s">
        <v>301</v>
      </c>
      <c r="M91" s="80" t="str">
        <f>IFERROR(VLOOKUP(Leverancespecifikation[[#This Row],[ID-Bygningsdel]],'Data ændringslog'!A:G,7,FALSE),"P")</f>
        <v/>
      </c>
      <c r="N91" s="321" t="s">
        <v>99</v>
      </c>
      <c r="O91" s="121" t="str">
        <f>VLOOKUP(Leverancespecifikation[[#This Row],[ID-Bygningsdel]],'Data aktør'!A:H,2,FALSE)</f>
        <v/>
      </c>
      <c r="P91" s="78" t="str">
        <f>VLOOKUP(Leverancespecifikation[[#This Row],[ID-Bygningsdel]],'Data aktør'!A:H,3,FALSE)</f>
        <v>X</v>
      </c>
      <c r="Q91" s="78" t="str">
        <f>VLOOKUP(Leverancespecifikation[[#This Row],[ID-Bygningsdel]],'Data aktør'!A:H,4,FALSE)</f>
        <v/>
      </c>
      <c r="R91" s="78" t="str">
        <f>VLOOKUP(Leverancespecifikation[[#This Row],[ID-Bygningsdel]],'Data aktør'!A:H,5,FALSE)</f>
        <v/>
      </c>
      <c r="S91" s="78" t="str">
        <f>VLOOKUP(Leverancespecifikation[[#This Row],[ID-Bygningsdel]],'Data aktør'!A:H,6,FALSE)</f>
        <v/>
      </c>
      <c r="T91" s="78" t="str">
        <f>VLOOKUP(Leverancespecifikation[[#This Row],[ID-Bygningsdel]],'Data aktør'!A:H,7,FALSE)</f>
        <v/>
      </c>
      <c r="U91" s="122" t="str">
        <f>VLOOKUP(Leverancespecifikation[[#This Row],[ID-Bygningsdel]],'Data aktør'!A:H,8,FALSE)</f>
        <v/>
      </c>
      <c r="V91" s="112"/>
      <c r="W91" s="79"/>
      <c r="X91" s="79"/>
      <c r="Y91" s="79"/>
      <c r="Z91" s="79"/>
      <c r="AA91" s="79"/>
      <c r="AB91" s="171"/>
      <c r="AD91" s="171"/>
      <c r="AE91" s="171"/>
      <c r="AF91" s="171"/>
      <c r="AG91" s="171"/>
      <c r="AH91" s="171"/>
      <c r="AI91" s="171"/>
      <c r="AJ91" s="171" t="s">
        <v>34</v>
      </c>
      <c r="AK91" s="171">
        <v>300</v>
      </c>
      <c r="AT91" s="171" t="s">
        <v>34</v>
      </c>
      <c r="AU91" s="171">
        <v>325</v>
      </c>
      <c r="BB91" s="171" t="s">
        <v>34</v>
      </c>
      <c r="BC91" s="171">
        <v>325</v>
      </c>
      <c r="BV91" s="171"/>
      <c r="BW91" s="171"/>
      <c r="CB91" s="134"/>
    </row>
    <row r="92" spans="1:986" ht="12" x14ac:dyDescent="0.2">
      <c r="A92" s="249"/>
      <c r="B92" s="242" t="s">
        <v>286</v>
      </c>
      <c r="C92" s="170" t="str">
        <f>_xlfn.CONCAT(Leverancespecifikation[[#This Row],[ID]],Leverancespecifikation[[#This Row],[BYGNINGSDEL]])</f>
        <v>088Betondæk, Elementer</v>
      </c>
      <c r="E92" s="171">
        <v>231</v>
      </c>
      <c r="I92" s="171"/>
      <c r="J92" s="171">
        <v>4</v>
      </c>
      <c r="K92" s="175" t="s">
        <v>305</v>
      </c>
      <c r="L92" s="172" t="s">
        <v>301</v>
      </c>
      <c r="M92" s="80" t="str">
        <f>IFERROR(VLOOKUP(Leverancespecifikation[[#This Row],[ID-Bygningsdel]],'Data ændringslog'!A:G,7,FALSE),"P")</f>
        <v/>
      </c>
      <c r="N92" s="321" t="s">
        <v>177</v>
      </c>
      <c r="O92" s="121" t="str">
        <f>VLOOKUP(Leverancespecifikation[[#This Row],[ID-Bygningsdel]],'Data aktør'!A:H,2,FALSE)</f>
        <v/>
      </c>
      <c r="P92" s="78" t="str">
        <f>VLOOKUP(Leverancespecifikation[[#This Row],[ID-Bygningsdel]],'Data aktør'!A:H,3,FALSE)</f>
        <v>X</v>
      </c>
      <c r="Q92" s="78" t="str">
        <f>VLOOKUP(Leverancespecifikation[[#This Row],[ID-Bygningsdel]],'Data aktør'!A:H,4,FALSE)</f>
        <v/>
      </c>
      <c r="R92" s="78" t="str">
        <f>VLOOKUP(Leverancespecifikation[[#This Row],[ID-Bygningsdel]],'Data aktør'!A:H,5,FALSE)</f>
        <v/>
      </c>
      <c r="S92" s="78" t="str">
        <f>VLOOKUP(Leverancespecifikation[[#This Row],[ID-Bygningsdel]],'Data aktør'!A:H,6,FALSE)</f>
        <v/>
      </c>
      <c r="T92" s="78" t="str">
        <f>VLOOKUP(Leverancespecifikation[[#This Row],[ID-Bygningsdel]],'Data aktør'!A:H,7,FALSE)</f>
        <v/>
      </c>
      <c r="U92" s="122" t="str">
        <f>VLOOKUP(Leverancespecifikation[[#This Row],[ID-Bygningsdel]],'Data aktør'!A:H,8,FALSE)</f>
        <v/>
      </c>
      <c r="V92" s="112"/>
      <c r="W92" s="79"/>
      <c r="X92" s="79"/>
      <c r="Y92" s="79"/>
      <c r="Z92" s="79"/>
      <c r="AA92" s="79"/>
      <c r="AB92" s="171"/>
      <c r="AD92" s="171"/>
      <c r="AE92" s="171"/>
      <c r="AF92" s="171"/>
      <c r="AG92" s="171"/>
      <c r="AH92" s="171"/>
      <c r="AI92" s="171"/>
      <c r="AJ92" s="171" t="s">
        <v>34</v>
      </c>
      <c r="AK92" s="171">
        <v>300</v>
      </c>
      <c r="AT92" s="171" t="s">
        <v>34</v>
      </c>
      <c r="AU92" s="171">
        <v>325</v>
      </c>
      <c r="BB92" s="171" t="s">
        <v>34</v>
      </c>
      <c r="BC92" s="171">
        <v>325</v>
      </c>
      <c r="BV92" s="171"/>
      <c r="BW92" s="171"/>
      <c r="CB92" s="134"/>
    </row>
    <row r="93" spans="1:986" ht="60" x14ac:dyDescent="0.2">
      <c r="A93" s="249"/>
      <c r="B93" s="242" t="s">
        <v>288</v>
      </c>
      <c r="C93" s="170" t="str">
        <f>_xlfn.CONCAT(Leverancespecifikation[[#This Row],[ID]],Leverancespecifikation[[#This Row],[BYGNINGSDEL]])</f>
        <v>089Massive dæk, Elementer, A113, 4LK (DP=Ent.)</v>
      </c>
      <c r="E93" s="171">
        <v>231</v>
      </c>
      <c r="I93" s="171"/>
      <c r="J93" s="171">
        <v>4</v>
      </c>
      <c r="K93" s="175" t="s">
        <v>307</v>
      </c>
      <c r="L93" s="172" t="s">
        <v>301</v>
      </c>
      <c r="M93" s="80" t="str">
        <f>IFERROR(VLOOKUP(Leverancespecifikation[[#This Row],[ID-Bygningsdel]],'Data ændringslog'!A:G,7,FALSE),"P")</f>
        <v/>
      </c>
      <c r="N93" s="321" t="s">
        <v>177</v>
      </c>
      <c r="O93" s="121" t="str">
        <f>VLOOKUP(Leverancespecifikation[[#This Row],[ID-Bygningsdel]],'Data aktør'!A:H,2,FALSE)</f>
        <v/>
      </c>
      <c r="P93" s="78" t="str">
        <f>VLOOKUP(Leverancespecifikation[[#This Row],[ID-Bygningsdel]],'Data aktør'!A:H,3,FALSE)</f>
        <v>X</v>
      </c>
      <c r="Q93" s="78" t="str">
        <f>VLOOKUP(Leverancespecifikation[[#This Row],[ID-Bygningsdel]],'Data aktør'!A:H,4,FALSE)</f>
        <v/>
      </c>
      <c r="R93" s="78" t="str">
        <f>VLOOKUP(Leverancespecifikation[[#This Row],[ID-Bygningsdel]],'Data aktør'!A:H,5,FALSE)</f>
        <v/>
      </c>
      <c r="S93" s="78" t="str">
        <f>VLOOKUP(Leverancespecifikation[[#This Row],[ID-Bygningsdel]],'Data aktør'!A:H,6,FALSE)</f>
        <v/>
      </c>
      <c r="T93" s="78" t="str">
        <f>VLOOKUP(Leverancespecifikation[[#This Row],[ID-Bygningsdel]],'Data aktør'!A:H,7,FALSE)</f>
        <v>X</v>
      </c>
      <c r="U93" s="122" t="str">
        <f>VLOOKUP(Leverancespecifikation[[#This Row],[ID-Bygningsdel]],'Data aktør'!A:H,8,FALSE)</f>
        <v/>
      </c>
      <c r="V93" s="112"/>
      <c r="W93" s="79"/>
      <c r="X93" s="79"/>
      <c r="Y93" s="79"/>
      <c r="Z93" s="79"/>
      <c r="AA93" s="79"/>
      <c r="AB93" s="171"/>
      <c r="AD93" s="171"/>
      <c r="AE93" s="171"/>
      <c r="AF93" s="171"/>
      <c r="AG93" s="171"/>
      <c r="AH93" s="171"/>
      <c r="AI93" s="171"/>
      <c r="AJ93" s="171" t="s">
        <v>34</v>
      </c>
      <c r="AK93" s="171">
        <v>300</v>
      </c>
      <c r="AT93" s="171" t="s">
        <v>34</v>
      </c>
      <c r="AU93" s="171">
        <v>300</v>
      </c>
      <c r="BB93" s="171" t="s">
        <v>38</v>
      </c>
      <c r="BC93" s="171">
        <v>325</v>
      </c>
      <c r="BL93" s="287" t="s">
        <v>180</v>
      </c>
      <c r="BV93" s="171"/>
      <c r="BW93" s="171"/>
      <c r="CB93" s="134"/>
    </row>
    <row r="94" spans="1:986" ht="60" x14ac:dyDescent="0.2">
      <c r="A94" s="249"/>
      <c r="B94" s="242" t="s">
        <v>289</v>
      </c>
      <c r="C94" s="170" t="str">
        <f>_xlfn.CONCAT(Leverancespecifikation[[#This Row],[ID]],Leverancespecifikation[[#This Row],[BYGNINGSDEL]])</f>
        <v>090Massive dæk, Elementer, A113, 4LK (DP=Rådg.)</v>
      </c>
      <c r="E94" s="171">
        <v>231</v>
      </c>
      <c r="I94" s="171"/>
      <c r="J94" s="171">
        <v>4</v>
      </c>
      <c r="K94" s="175" t="s">
        <v>309</v>
      </c>
      <c r="L94" s="172" t="s">
        <v>301</v>
      </c>
      <c r="M94" s="80" t="str">
        <f>IFERROR(VLOOKUP(Leverancespecifikation[[#This Row],[ID-Bygningsdel]],'Data ændringslog'!A:G,7,FALSE),"P")</f>
        <v/>
      </c>
      <c r="N94" s="321" t="s">
        <v>177</v>
      </c>
      <c r="O94" s="121" t="str">
        <f>VLOOKUP(Leverancespecifikation[[#This Row],[ID-Bygningsdel]],'Data aktør'!A:H,2,FALSE)</f>
        <v/>
      </c>
      <c r="P94" s="78" t="str">
        <f>VLOOKUP(Leverancespecifikation[[#This Row],[ID-Bygningsdel]],'Data aktør'!A:H,3,FALSE)</f>
        <v>X</v>
      </c>
      <c r="Q94" s="78" t="str">
        <f>VLOOKUP(Leverancespecifikation[[#This Row],[ID-Bygningsdel]],'Data aktør'!A:H,4,FALSE)</f>
        <v/>
      </c>
      <c r="R94" s="78" t="str">
        <f>VLOOKUP(Leverancespecifikation[[#This Row],[ID-Bygningsdel]],'Data aktør'!A:H,5,FALSE)</f>
        <v/>
      </c>
      <c r="S94" s="78" t="str">
        <f>VLOOKUP(Leverancespecifikation[[#This Row],[ID-Bygningsdel]],'Data aktør'!A:H,6,FALSE)</f>
        <v/>
      </c>
      <c r="T94" s="78" t="str">
        <f>VLOOKUP(Leverancespecifikation[[#This Row],[ID-Bygningsdel]],'Data aktør'!A:H,7,FALSE)</f>
        <v/>
      </c>
      <c r="U94" s="122" t="str">
        <f>VLOOKUP(Leverancespecifikation[[#This Row],[ID-Bygningsdel]],'Data aktør'!A:H,8,FALSE)</f>
        <v/>
      </c>
      <c r="V94" s="112"/>
      <c r="W94" s="79"/>
      <c r="X94" s="79"/>
      <c r="Y94" s="79"/>
      <c r="Z94" s="79"/>
      <c r="AA94" s="79"/>
      <c r="AB94" s="171"/>
      <c r="AD94" s="171"/>
      <c r="AE94" s="171"/>
      <c r="AF94" s="171"/>
      <c r="AG94" s="171"/>
      <c r="AH94" s="171"/>
      <c r="AI94" s="171"/>
      <c r="AJ94" s="171" t="s">
        <v>34</v>
      </c>
      <c r="AK94" s="171">
        <v>300</v>
      </c>
      <c r="AT94" s="171" t="s">
        <v>34</v>
      </c>
      <c r="AU94" s="171">
        <v>300</v>
      </c>
      <c r="BB94" s="171" t="s">
        <v>34</v>
      </c>
      <c r="BC94" s="171">
        <v>325</v>
      </c>
      <c r="BL94" s="287" t="s">
        <v>310</v>
      </c>
      <c r="BV94" s="171"/>
      <c r="BW94" s="171"/>
      <c r="CB94" s="134"/>
    </row>
    <row r="95" spans="1:986" ht="60" x14ac:dyDescent="0.2">
      <c r="A95" s="249"/>
      <c r="B95" s="242" t="s">
        <v>290</v>
      </c>
      <c r="C95" s="170" t="str">
        <f>_xlfn.CONCAT(Leverancespecifikation[[#This Row],[ID]],Leverancespecifikation[[#This Row],[BYGNINGSDEL]])</f>
        <v>091Huldæk A113, 4LK (DP=Ent.)</v>
      </c>
      <c r="E95" s="171">
        <v>231</v>
      </c>
      <c r="I95" s="171"/>
      <c r="J95" s="171">
        <v>4</v>
      </c>
      <c r="K95" s="175" t="s">
        <v>312</v>
      </c>
      <c r="L95" s="172" t="s">
        <v>301</v>
      </c>
      <c r="M95" s="80" t="str">
        <f>IFERROR(VLOOKUP(Leverancespecifikation[[#This Row],[ID-Bygningsdel]],'Data ændringslog'!A:G,7,FALSE),"P")</f>
        <v/>
      </c>
      <c r="N95" s="321" t="s">
        <v>177</v>
      </c>
      <c r="O95" s="121" t="str">
        <f>VLOOKUP(Leverancespecifikation[[#This Row],[ID-Bygningsdel]],'Data aktør'!A:H,2,FALSE)</f>
        <v/>
      </c>
      <c r="P95" s="78" t="str">
        <f>VLOOKUP(Leverancespecifikation[[#This Row],[ID-Bygningsdel]],'Data aktør'!A:H,3,FALSE)</f>
        <v>X</v>
      </c>
      <c r="Q95" s="78" t="str">
        <f>VLOOKUP(Leverancespecifikation[[#This Row],[ID-Bygningsdel]],'Data aktør'!A:H,4,FALSE)</f>
        <v/>
      </c>
      <c r="R95" s="78" t="str">
        <f>VLOOKUP(Leverancespecifikation[[#This Row],[ID-Bygningsdel]],'Data aktør'!A:H,5,FALSE)</f>
        <v/>
      </c>
      <c r="S95" s="78" t="str">
        <f>VLOOKUP(Leverancespecifikation[[#This Row],[ID-Bygningsdel]],'Data aktør'!A:H,6,FALSE)</f>
        <v/>
      </c>
      <c r="T95" s="78" t="str">
        <f>VLOOKUP(Leverancespecifikation[[#This Row],[ID-Bygningsdel]],'Data aktør'!A:H,7,FALSE)</f>
        <v>X</v>
      </c>
      <c r="U95" s="122" t="str">
        <f>VLOOKUP(Leverancespecifikation[[#This Row],[ID-Bygningsdel]],'Data aktør'!A:H,8,FALSE)</f>
        <v/>
      </c>
      <c r="V95" s="112"/>
      <c r="W95" s="79"/>
      <c r="X95" s="79"/>
      <c r="Y95" s="79"/>
      <c r="Z95" s="79"/>
      <c r="AA95" s="79"/>
      <c r="AB95" s="171"/>
      <c r="AD95" s="171"/>
      <c r="AE95" s="171"/>
      <c r="AF95" s="171"/>
      <c r="AG95" s="171"/>
      <c r="AH95" s="171"/>
      <c r="AI95" s="171"/>
      <c r="AJ95" s="171" t="s">
        <v>34</v>
      </c>
      <c r="AK95" s="171">
        <v>300</v>
      </c>
      <c r="AT95" s="171" t="s">
        <v>34</v>
      </c>
      <c r="AU95" s="171">
        <v>300</v>
      </c>
      <c r="BB95" s="171" t="s">
        <v>38</v>
      </c>
      <c r="BC95" s="171">
        <v>325</v>
      </c>
      <c r="BL95" s="287" t="s">
        <v>180</v>
      </c>
      <c r="BV95" s="171"/>
      <c r="BW95" s="171"/>
      <c r="CB95" s="134"/>
    </row>
    <row r="96" spans="1:986" ht="60" x14ac:dyDescent="0.2">
      <c r="A96" s="249"/>
      <c r="B96" s="242" t="s">
        <v>292</v>
      </c>
      <c r="C96" s="170" t="str">
        <f>_xlfn.CONCAT(Leverancespecifikation[[#This Row],[ID]],Leverancespecifikation[[#This Row],[BYGNINGSDEL]])</f>
        <v>092Huldæk A113, 4LK (DP=Rådg.)</v>
      </c>
      <c r="E96" s="171">
        <v>231</v>
      </c>
      <c r="I96" s="171"/>
      <c r="J96" s="171">
        <v>4</v>
      </c>
      <c r="K96" s="175" t="s">
        <v>314</v>
      </c>
      <c r="L96" s="172" t="s">
        <v>301</v>
      </c>
      <c r="M96" s="80" t="str">
        <f>IFERROR(VLOOKUP(Leverancespecifikation[[#This Row],[ID-Bygningsdel]],'Data ændringslog'!A:G,7,FALSE),"P")</f>
        <v/>
      </c>
      <c r="N96" s="321" t="s">
        <v>177</v>
      </c>
      <c r="O96" s="121" t="str">
        <f>VLOOKUP(Leverancespecifikation[[#This Row],[ID-Bygningsdel]],'Data aktør'!A:H,2,FALSE)</f>
        <v/>
      </c>
      <c r="P96" s="78" t="str">
        <f>VLOOKUP(Leverancespecifikation[[#This Row],[ID-Bygningsdel]],'Data aktør'!A:H,3,FALSE)</f>
        <v>X</v>
      </c>
      <c r="Q96" s="78" t="str">
        <f>VLOOKUP(Leverancespecifikation[[#This Row],[ID-Bygningsdel]],'Data aktør'!A:H,4,FALSE)</f>
        <v/>
      </c>
      <c r="R96" s="78" t="str">
        <f>VLOOKUP(Leverancespecifikation[[#This Row],[ID-Bygningsdel]],'Data aktør'!A:H,5,FALSE)</f>
        <v/>
      </c>
      <c r="S96" s="78" t="str">
        <f>VLOOKUP(Leverancespecifikation[[#This Row],[ID-Bygningsdel]],'Data aktør'!A:H,6,FALSE)</f>
        <v/>
      </c>
      <c r="T96" s="78" t="str">
        <f>VLOOKUP(Leverancespecifikation[[#This Row],[ID-Bygningsdel]],'Data aktør'!A:H,7,FALSE)</f>
        <v/>
      </c>
      <c r="U96" s="122" t="str">
        <f>VLOOKUP(Leverancespecifikation[[#This Row],[ID-Bygningsdel]],'Data aktør'!A:H,8,FALSE)</f>
        <v/>
      </c>
      <c r="V96" s="112"/>
      <c r="W96" s="79"/>
      <c r="X96" s="79"/>
      <c r="Y96" s="79"/>
      <c r="Z96" s="79"/>
      <c r="AA96" s="79"/>
      <c r="AB96" s="171"/>
      <c r="AD96" s="171"/>
      <c r="AE96" s="171"/>
      <c r="AF96" s="171"/>
      <c r="AG96" s="171"/>
      <c r="AH96" s="171"/>
      <c r="AI96" s="171"/>
      <c r="AJ96" s="171" t="s">
        <v>34</v>
      </c>
      <c r="AK96" s="171">
        <v>300</v>
      </c>
      <c r="AT96" s="171" t="s">
        <v>34</v>
      </c>
      <c r="AU96" s="171">
        <v>300</v>
      </c>
      <c r="BB96" s="171" t="s">
        <v>34</v>
      </c>
      <c r="BC96" s="171">
        <v>325</v>
      </c>
      <c r="BL96" s="287" t="s">
        <v>310</v>
      </c>
      <c r="BV96" s="171"/>
      <c r="BW96" s="171"/>
      <c r="CB96" s="134"/>
    </row>
    <row r="97" spans="1:986" ht="60" x14ac:dyDescent="0.2">
      <c r="A97" s="249"/>
      <c r="B97" s="242" t="s">
        <v>294</v>
      </c>
      <c r="C97" s="170" t="str">
        <f>_xlfn.CONCAT(Leverancespecifikation[[#This Row],[ID]],Leverancespecifikation[[#This Row],[BYGNINGSDEL]])</f>
        <v>093Filigrandæk A113, 4LK (DP=Ent.)</v>
      </c>
      <c r="E97" s="171">
        <v>231</v>
      </c>
      <c r="I97" s="171"/>
      <c r="J97" s="171">
        <v>4</v>
      </c>
      <c r="K97" s="175" t="s">
        <v>316</v>
      </c>
      <c r="L97" s="172" t="s">
        <v>301</v>
      </c>
      <c r="M97" s="80" t="str">
        <f>IFERROR(VLOOKUP(Leverancespecifikation[[#This Row],[ID-Bygningsdel]],'Data ændringslog'!A:G,7,FALSE),"P")</f>
        <v/>
      </c>
      <c r="N97" s="321" t="s">
        <v>177</v>
      </c>
      <c r="O97" s="121" t="str">
        <f>VLOOKUP(Leverancespecifikation[[#This Row],[ID-Bygningsdel]],'Data aktør'!A:H,2,FALSE)</f>
        <v/>
      </c>
      <c r="P97" s="78" t="str">
        <f>VLOOKUP(Leverancespecifikation[[#This Row],[ID-Bygningsdel]],'Data aktør'!A:H,3,FALSE)</f>
        <v>X</v>
      </c>
      <c r="Q97" s="78" t="str">
        <f>VLOOKUP(Leverancespecifikation[[#This Row],[ID-Bygningsdel]],'Data aktør'!A:H,4,FALSE)</f>
        <v/>
      </c>
      <c r="R97" s="78" t="str">
        <f>VLOOKUP(Leverancespecifikation[[#This Row],[ID-Bygningsdel]],'Data aktør'!A:H,5,FALSE)</f>
        <v/>
      </c>
      <c r="S97" s="78" t="str">
        <f>VLOOKUP(Leverancespecifikation[[#This Row],[ID-Bygningsdel]],'Data aktør'!A:H,6,FALSE)</f>
        <v/>
      </c>
      <c r="T97" s="78" t="str">
        <f>VLOOKUP(Leverancespecifikation[[#This Row],[ID-Bygningsdel]],'Data aktør'!A:H,7,FALSE)</f>
        <v>X</v>
      </c>
      <c r="U97" s="122" t="str">
        <f>VLOOKUP(Leverancespecifikation[[#This Row],[ID-Bygningsdel]],'Data aktør'!A:H,8,FALSE)</f>
        <v/>
      </c>
      <c r="V97" s="112"/>
      <c r="W97" s="79"/>
      <c r="X97" s="79"/>
      <c r="Y97" s="79"/>
      <c r="Z97" s="79"/>
      <c r="AA97" s="79"/>
      <c r="AB97" s="171"/>
      <c r="AD97" s="171"/>
      <c r="AE97" s="171"/>
      <c r="AF97" s="171"/>
      <c r="AG97" s="171"/>
      <c r="AH97" s="171"/>
      <c r="AI97" s="171"/>
      <c r="AJ97" s="171" t="s">
        <v>34</v>
      </c>
      <c r="AK97" s="171">
        <v>300</v>
      </c>
      <c r="AT97" s="171" t="s">
        <v>34</v>
      </c>
      <c r="AU97" s="171">
        <v>300</v>
      </c>
      <c r="BB97" s="171" t="s">
        <v>38</v>
      </c>
      <c r="BC97" s="171">
        <v>325</v>
      </c>
      <c r="BL97" s="287" t="s">
        <v>180</v>
      </c>
      <c r="BV97" s="171"/>
      <c r="BW97" s="171"/>
      <c r="CB97" s="134"/>
    </row>
    <row r="98" spans="1:986" ht="60" x14ac:dyDescent="0.2">
      <c r="A98" s="249"/>
      <c r="B98" s="242" t="s">
        <v>296</v>
      </c>
      <c r="C98" s="170" t="str">
        <f>_xlfn.CONCAT(Leverancespecifikation[[#This Row],[ID]],Leverancespecifikation[[#This Row],[BYGNINGSDEL]])</f>
        <v>094Filigrandæk A113, 4LK (DP=Rådg.)</v>
      </c>
      <c r="E98" s="171">
        <v>231</v>
      </c>
      <c r="I98" s="171"/>
      <c r="J98" s="171">
        <v>4</v>
      </c>
      <c r="K98" s="175" t="s">
        <v>318</v>
      </c>
      <c r="L98" s="172" t="s">
        <v>301</v>
      </c>
      <c r="M98" s="80" t="str">
        <f>IFERROR(VLOOKUP(Leverancespecifikation[[#This Row],[ID-Bygningsdel]],'Data ændringslog'!A:G,7,FALSE),"P")</f>
        <v/>
      </c>
      <c r="N98" s="321" t="s">
        <v>177</v>
      </c>
      <c r="O98" s="121" t="str">
        <f>VLOOKUP(Leverancespecifikation[[#This Row],[ID-Bygningsdel]],'Data aktør'!A:H,2,FALSE)</f>
        <v/>
      </c>
      <c r="P98" s="78" t="str">
        <f>VLOOKUP(Leverancespecifikation[[#This Row],[ID-Bygningsdel]],'Data aktør'!A:H,3,FALSE)</f>
        <v>X</v>
      </c>
      <c r="Q98" s="78" t="str">
        <f>VLOOKUP(Leverancespecifikation[[#This Row],[ID-Bygningsdel]],'Data aktør'!A:H,4,FALSE)</f>
        <v/>
      </c>
      <c r="R98" s="78" t="str">
        <f>VLOOKUP(Leverancespecifikation[[#This Row],[ID-Bygningsdel]],'Data aktør'!A:H,5,FALSE)</f>
        <v/>
      </c>
      <c r="S98" s="78" t="str">
        <f>VLOOKUP(Leverancespecifikation[[#This Row],[ID-Bygningsdel]],'Data aktør'!A:H,6,FALSE)</f>
        <v/>
      </c>
      <c r="T98" s="78" t="str">
        <f>VLOOKUP(Leverancespecifikation[[#This Row],[ID-Bygningsdel]],'Data aktør'!A:H,7,FALSE)</f>
        <v/>
      </c>
      <c r="U98" s="122" t="str">
        <f>VLOOKUP(Leverancespecifikation[[#This Row],[ID-Bygningsdel]],'Data aktør'!A:H,8,FALSE)</f>
        <v/>
      </c>
      <c r="V98" s="112"/>
      <c r="W98" s="79"/>
      <c r="X98" s="79"/>
      <c r="Y98" s="79"/>
      <c r="Z98" s="79"/>
      <c r="AA98" s="79"/>
      <c r="AB98" s="171"/>
      <c r="AD98" s="171"/>
      <c r="AE98" s="171"/>
      <c r="AF98" s="171"/>
      <c r="AG98" s="171"/>
      <c r="AH98" s="171"/>
      <c r="AI98" s="171"/>
      <c r="AJ98" s="171" t="s">
        <v>34</v>
      </c>
      <c r="AK98" s="171">
        <v>300</v>
      </c>
      <c r="AT98" s="171" t="s">
        <v>34</v>
      </c>
      <c r="AU98" s="171">
        <v>300</v>
      </c>
      <c r="BB98" s="171" t="s">
        <v>34</v>
      </c>
      <c r="BC98" s="171">
        <v>325</v>
      </c>
      <c r="BL98" s="287" t="s">
        <v>319</v>
      </c>
      <c r="BV98" s="171"/>
      <c r="BW98" s="171"/>
      <c r="CB98" s="134"/>
    </row>
    <row r="99" spans="1:986" ht="12" x14ac:dyDescent="0.2">
      <c r="A99" s="249"/>
      <c r="B99" s="242" t="s">
        <v>299</v>
      </c>
      <c r="C99" s="170" t="str">
        <f>_xlfn.CONCAT(Leverancespecifikation[[#This Row],[ID]],Leverancespecifikation[[#This Row],[BYGNINGSDEL]])</f>
        <v>095Konstruktiv overbeton</v>
      </c>
      <c r="E99" s="171">
        <v>234</v>
      </c>
      <c r="I99" s="171"/>
      <c r="J99" s="171">
        <v>4</v>
      </c>
      <c r="K99" s="175" t="s">
        <v>322</v>
      </c>
      <c r="L99" s="172" t="s">
        <v>301</v>
      </c>
      <c r="M99" s="80" t="str">
        <f>IFERROR(VLOOKUP(Leverancespecifikation[[#This Row],[ID-Bygningsdel]],'Data ændringslog'!A:G,7,FALSE),"P")</f>
        <v/>
      </c>
      <c r="N99" s="321" t="s">
        <v>99</v>
      </c>
      <c r="O99" s="121" t="str">
        <f>VLOOKUP(Leverancespecifikation[[#This Row],[ID-Bygningsdel]],'Data aktør'!A:H,2,FALSE)</f>
        <v/>
      </c>
      <c r="P99" s="78" t="str">
        <f>VLOOKUP(Leverancespecifikation[[#This Row],[ID-Bygningsdel]],'Data aktør'!A:H,3,FALSE)</f>
        <v>X</v>
      </c>
      <c r="Q99" s="78" t="str">
        <f>VLOOKUP(Leverancespecifikation[[#This Row],[ID-Bygningsdel]],'Data aktør'!A:H,4,FALSE)</f>
        <v/>
      </c>
      <c r="R99" s="78" t="str">
        <f>VLOOKUP(Leverancespecifikation[[#This Row],[ID-Bygningsdel]],'Data aktør'!A:H,5,FALSE)</f>
        <v/>
      </c>
      <c r="S99" s="78" t="str">
        <f>VLOOKUP(Leverancespecifikation[[#This Row],[ID-Bygningsdel]],'Data aktør'!A:H,6,FALSE)</f>
        <v/>
      </c>
      <c r="T99" s="78" t="str">
        <f>VLOOKUP(Leverancespecifikation[[#This Row],[ID-Bygningsdel]],'Data aktør'!A:H,7,FALSE)</f>
        <v/>
      </c>
      <c r="U99" s="122" t="str">
        <f>VLOOKUP(Leverancespecifikation[[#This Row],[ID-Bygningsdel]],'Data aktør'!A:H,8,FALSE)</f>
        <v/>
      </c>
      <c r="V99" s="112"/>
      <c r="W99" s="79"/>
      <c r="X99" s="79"/>
      <c r="Y99" s="79"/>
      <c r="Z99" s="79"/>
      <c r="AA99" s="79"/>
      <c r="AB99" s="171"/>
      <c r="AD99" s="171"/>
      <c r="AE99" s="171"/>
      <c r="AF99" s="171"/>
      <c r="AG99" s="171"/>
      <c r="AH99" s="171"/>
      <c r="AI99" s="171"/>
      <c r="AJ99" s="171"/>
      <c r="AT99" s="171" t="s">
        <v>34</v>
      </c>
      <c r="AU99" s="171">
        <v>325</v>
      </c>
      <c r="BB99" s="171" t="s">
        <v>34</v>
      </c>
      <c r="BC99" s="171">
        <v>325</v>
      </c>
      <c r="BV99" s="171"/>
      <c r="BW99" s="171"/>
      <c r="CB99" s="134"/>
    </row>
    <row r="100" spans="1:986" ht="12" x14ac:dyDescent="0.2">
      <c r="A100" s="249"/>
      <c r="B100" s="242" t="s">
        <v>302</v>
      </c>
      <c r="C100" s="170" t="str">
        <f>_xlfn.CONCAT(Leverancespecifikation[[#This Row],[ID]],Leverancespecifikation[[#This Row],[BYGNINGSDEL]])</f>
        <v>096Stabiliserende trædæk</v>
      </c>
      <c r="E100" s="171" t="s">
        <v>103</v>
      </c>
      <c r="I100" s="171"/>
      <c r="J100" s="171">
        <v>4</v>
      </c>
      <c r="K100" s="175" t="s">
        <v>324</v>
      </c>
      <c r="L100" s="172" t="s">
        <v>301</v>
      </c>
      <c r="M100" s="80" t="str">
        <f>IFERROR(VLOOKUP(Leverancespecifikation[[#This Row],[ID-Bygningsdel]],'Data ændringslog'!A:G,7,FALSE),"P")</f>
        <v/>
      </c>
      <c r="N100" s="321" t="s">
        <v>99</v>
      </c>
      <c r="O100" s="121" t="str">
        <f>VLOOKUP(Leverancespecifikation[[#This Row],[ID-Bygningsdel]],'Data aktør'!A:H,2,FALSE)</f>
        <v/>
      </c>
      <c r="P100" s="78" t="str">
        <f>VLOOKUP(Leverancespecifikation[[#This Row],[ID-Bygningsdel]],'Data aktør'!A:H,3,FALSE)</f>
        <v>X</v>
      </c>
      <c r="Q100" s="78" t="str">
        <f>VLOOKUP(Leverancespecifikation[[#This Row],[ID-Bygningsdel]],'Data aktør'!A:H,4,FALSE)</f>
        <v/>
      </c>
      <c r="R100" s="78" t="str">
        <f>VLOOKUP(Leverancespecifikation[[#This Row],[ID-Bygningsdel]],'Data aktør'!A:H,5,FALSE)</f>
        <v/>
      </c>
      <c r="S100" s="78" t="str">
        <f>VLOOKUP(Leverancespecifikation[[#This Row],[ID-Bygningsdel]],'Data aktør'!A:H,6,FALSE)</f>
        <v/>
      </c>
      <c r="T100" s="78" t="str">
        <f>VLOOKUP(Leverancespecifikation[[#This Row],[ID-Bygningsdel]],'Data aktør'!A:H,7,FALSE)</f>
        <v/>
      </c>
      <c r="U100" s="122" t="str">
        <f>VLOOKUP(Leverancespecifikation[[#This Row],[ID-Bygningsdel]],'Data aktør'!A:H,8,FALSE)</f>
        <v/>
      </c>
      <c r="V100" s="112"/>
      <c r="W100" s="79"/>
      <c r="X100" s="79"/>
      <c r="Y100" s="79"/>
      <c r="Z100" s="79"/>
      <c r="AA100" s="79"/>
      <c r="AB100" s="171"/>
      <c r="AD100" s="171"/>
      <c r="AE100" s="171"/>
      <c r="AF100" s="171"/>
      <c r="AG100" s="171"/>
      <c r="AH100" s="171"/>
      <c r="AI100" s="171"/>
      <c r="AJ100" s="171" t="s">
        <v>34</v>
      </c>
      <c r="AK100" s="171">
        <v>300</v>
      </c>
      <c r="AT100" s="171" t="s">
        <v>34</v>
      </c>
      <c r="AU100" s="171">
        <v>325</v>
      </c>
      <c r="BB100" s="171" t="s">
        <v>34</v>
      </c>
      <c r="BC100" s="171">
        <v>325</v>
      </c>
      <c r="BV100" s="171"/>
      <c r="BW100" s="171"/>
      <c r="CB100" s="134"/>
    </row>
    <row r="101" spans="1:986" ht="12" x14ac:dyDescent="0.2">
      <c r="A101" s="249"/>
      <c r="B101" s="242" t="s">
        <v>304</v>
      </c>
      <c r="C101" s="170" t="str">
        <f>_xlfn.CONCAT(Leverancespecifikation[[#This Row],[ID]],Leverancespecifikation[[#This Row],[BYGNINGSDEL]])</f>
        <v>097Afretning</v>
      </c>
      <c r="E101" s="171">
        <v>234</v>
      </c>
      <c r="I101" s="171"/>
      <c r="J101" s="171">
        <v>4</v>
      </c>
      <c r="K101" s="175" t="s">
        <v>326</v>
      </c>
      <c r="L101" s="172" t="s">
        <v>301</v>
      </c>
      <c r="M101" s="80" t="str">
        <f>IFERROR(VLOOKUP(Leverancespecifikation[[#This Row],[ID-Bygningsdel]],'Data ændringslog'!A:G,7,FALSE),"P")</f>
        <v/>
      </c>
      <c r="N101" s="321" t="s">
        <v>103</v>
      </c>
      <c r="O101" s="121" t="str">
        <f>VLOOKUP(Leverancespecifikation[[#This Row],[ID-Bygningsdel]],'Data aktør'!A:H,2,FALSE)</f>
        <v/>
      </c>
      <c r="P101" s="78" t="str">
        <f>VLOOKUP(Leverancespecifikation[[#This Row],[ID-Bygningsdel]],'Data aktør'!A:H,3,FALSE)</f>
        <v/>
      </c>
      <c r="Q101" s="78" t="str">
        <f>VLOOKUP(Leverancespecifikation[[#This Row],[ID-Bygningsdel]],'Data aktør'!A:H,4,FALSE)</f>
        <v/>
      </c>
      <c r="R101" s="78" t="str">
        <f>VLOOKUP(Leverancespecifikation[[#This Row],[ID-Bygningsdel]],'Data aktør'!A:H,5,FALSE)</f>
        <v/>
      </c>
      <c r="S101" s="78" t="str">
        <f>VLOOKUP(Leverancespecifikation[[#This Row],[ID-Bygningsdel]],'Data aktør'!A:H,6,FALSE)</f>
        <v/>
      </c>
      <c r="T101" s="78" t="str">
        <f>VLOOKUP(Leverancespecifikation[[#This Row],[ID-Bygningsdel]],'Data aktør'!A:H,7,FALSE)</f>
        <v/>
      </c>
      <c r="U101" s="122" t="str">
        <f>VLOOKUP(Leverancespecifikation[[#This Row],[ID-Bygningsdel]],'Data aktør'!A:H,8,FALSE)</f>
        <v/>
      </c>
      <c r="V101" s="112"/>
      <c r="W101" s="79"/>
      <c r="X101" s="79"/>
      <c r="Y101" s="79"/>
      <c r="Z101" s="79"/>
      <c r="AA101" s="79"/>
      <c r="AB101" s="171"/>
      <c r="AD101" s="171"/>
      <c r="AE101" s="171"/>
      <c r="AF101" s="171"/>
      <c r="AG101" s="171"/>
      <c r="AH101" s="171"/>
      <c r="AI101" s="171"/>
      <c r="AJ101" s="171"/>
      <c r="BV101" s="171"/>
      <c r="BW101" s="171"/>
      <c r="CB101" s="134"/>
    </row>
    <row r="102" spans="1:986" ht="24" x14ac:dyDescent="0.2">
      <c r="A102" s="249"/>
      <c r="B102" s="242" t="s">
        <v>306</v>
      </c>
      <c r="C102" s="170" t="str">
        <f>_xlfn.CONCAT(Leverancespecifikation[[#This Row],[ID]],Leverancespecifikation[[#This Row],[BYGNINGSDEL]])</f>
        <v>098Trapezplader, Bærende eller stabiliserende</v>
      </c>
      <c r="E102" s="171">
        <v>239</v>
      </c>
      <c r="I102" s="171"/>
      <c r="J102" s="171">
        <v>4</v>
      </c>
      <c r="K102" s="175" t="s">
        <v>328</v>
      </c>
      <c r="L102" s="172" t="s">
        <v>301</v>
      </c>
      <c r="M102" s="80" t="str">
        <f>IFERROR(VLOOKUP(Leverancespecifikation[[#This Row],[ID-Bygningsdel]],'Data ændringslog'!A:G,7,FALSE),"P")</f>
        <v/>
      </c>
      <c r="N102" s="321" t="s">
        <v>99</v>
      </c>
      <c r="O102" s="121" t="str">
        <f>VLOOKUP(Leverancespecifikation[[#This Row],[ID-Bygningsdel]],'Data aktør'!A:H,2,FALSE)</f>
        <v/>
      </c>
      <c r="P102" s="78" t="str">
        <f>VLOOKUP(Leverancespecifikation[[#This Row],[ID-Bygningsdel]],'Data aktør'!A:H,3,FALSE)</f>
        <v>X</v>
      </c>
      <c r="Q102" s="78" t="str">
        <f>VLOOKUP(Leverancespecifikation[[#This Row],[ID-Bygningsdel]],'Data aktør'!A:H,4,FALSE)</f>
        <v/>
      </c>
      <c r="R102" s="78" t="str">
        <f>VLOOKUP(Leverancespecifikation[[#This Row],[ID-Bygningsdel]],'Data aktør'!A:H,5,FALSE)</f>
        <v/>
      </c>
      <c r="S102" s="78" t="str">
        <f>VLOOKUP(Leverancespecifikation[[#This Row],[ID-Bygningsdel]],'Data aktør'!A:H,6,FALSE)</f>
        <v/>
      </c>
      <c r="T102" s="78" t="str">
        <f>VLOOKUP(Leverancespecifikation[[#This Row],[ID-Bygningsdel]],'Data aktør'!A:H,7,FALSE)</f>
        <v/>
      </c>
      <c r="U102" s="122" t="str">
        <f>VLOOKUP(Leverancespecifikation[[#This Row],[ID-Bygningsdel]],'Data aktør'!A:H,8,FALSE)</f>
        <v/>
      </c>
      <c r="V102" s="112"/>
      <c r="W102" s="79"/>
      <c r="X102" s="79"/>
      <c r="Y102" s="79"/>
      <c r="Z102" s="79"/>
      <c r="AA102" s="79"/>
      <c r="AB102" s="171"/>
      <c r="AD102" s="171"/>
      <c r="AE102" s="171"/>
      <c r="AF102" s="171"/>
      <c r="AG102" s="171"/>
      <c r="AH102" s="171"/>
      <c r="AI102" s="171"/>
      <c r="AJ102" s="171" t="s">
        <v>34</v>
      </c>
      <c r="AK102" s="171">
        <v>300</v>
      </c>
      <c r="AT102" s="171" t="s">
        <v>34</v>
      </c>
      <c r="AU102" s="171">
        <v>325</v>
      </c>
      <c r="BB102" s="171" t="s">
        <v>34</v>
      </c>
      <c r="BC102" s="171">
        <v>325</v>
      </c>
      <c r="BL102" s="287" t="s">
        <v>329</v>
      </c>
      <c r="BV102" s="171"/>
      <c r="BW102" s="171"/>
      <c r="CB102" s="134"/>
    </row>
    <row r="103" spans="1:986" ht="24" x14ac:dyDescent="0.2">
      <c r="A103" s="249"/>
      <c r="B103" s="242" t="s">
        <v>308</v>
      </c>
      <c r="C103" s="170" t="str">
        <f>_xlfn.CONCAT(Leverancespecifikation[[#This Row],[ID]],Leverancespecifikation[[#This Row],[BYGNINGSDEL]])</f>
        <v>099Skeletkonstruerede dæk</v>
      </c>
      <c r="E103" s="171">
        <v>233</v>
      </c>
      <c r="I103" s="171"/>
      <c r="J103" s="171">
        <v>4</v>
      </c>
      <c r="K103" s="175" t="s">
        <v>331</v>
      </c>
      <c r="L103" s="172" t="s">
        <v>298</v>
      </c>
      <c r="M103" s="80" t="str">
        <f>IFERROR(VLOOKUP(Leverancespecifikation[[#This Row],[ID-Bygningsdel]],'Data ændringslog'!A:G,7,FALSE),"P")</f>
        <v/>
      </c>
      <c r="N103" s="321" t="s">
        <v>99</v>
      </c>
      <c r="O103" s="121" t="str">
        <f>VLOOKUP(Leverancespecifikation[[#This Row],[ID-Bygningsdel]],'Data aktør'!A:H,2,FALSE)</f>
        <v>X</v>
      </c>
      <c r="P103" s="78" t="str">
        <f>VLOOKUP(Leverancespecifikation[[#This Row],[ID-Bygningsdel]],'Data aktør'!A:H,3,FALSE)</f>
        <v/>
      </c>
      <c r="Q103" s="78" t="str">
        <f>VLOOKUP(Leverancespecifikation[[#This Row],[ID-Bygningsdel]],'Data aktør'!A:H,4,FALSE)</f>
        <v/>
      </c>
      <c r="R103" s="78" t="str">
        <f>VLOOKUP(Leverancespecifikation[[#This Row],[ID-Bygningsdel]],'Data aktør'!A:H,5,FALSE)</f>
        <v/>
      </c>
      <c r="S103" s="78" t="str">
        <f>VLOOKUP(Leverancespecifikation[[#This Row],[ID-Bygningsdel]],'Data aktør'!A:H,6,FALSE)</f>
        <v/>
      </c>
      <c r="T103" s="78" t="str">
        <f>VLOOKUP(Leverancespecifikation[[#This Row],[ID-Bygningsdel]],'Data aktør'!A:H,7,FALSE)</f>
        <v/>
      </c>
      <c r="U103" s="122" t="str">
        <f>VLOOKUP(Leverancespecifikation[[#This Row],[ID-Bygningsdel]],'Data aktør'!A:H,8,FALSE)</f>
        <v/>
      </c>
      <c r="V103" s="112"/>
      <c r="W103" s="79"/>
      <c r="X103" s="79"/>
      <c r="Y103" s="79"/>
      <c r="Z103" s="79"/>
      <c r="AA103" s="79"/>
      <c r="AB103" s="171"/>
      <c r="AD103" s="171"/>
      <c r="AE103" s="171"/>
      <c r="AF103" s="171"/>
      <c r="AG103" s="171"/>
      <c r="AH103" s="171"/>
      <c r="AI103" s="171"/>
      <c r="AJ103" s="171" t="s">
        <v>33</v>
      </c>
      <c r="AK103" s="171">
        <v>300</v>
      </c>
      <c r="AT103" s="171" t="s">
        <v>33</v>
      </c>
      <c r="AU103" s="171">
        <v>325</v>
      </c>
      <c r="BB103" s="171" t="s">
        <v>33</v>
      </c>
      <c r="BC103" s="171">
        <v>325</v>
      </c>
      <c r="BL103" s="287" t="s">
        <v>332</v>
      </c>
      <c r="BV103" s="171"/>
      <c r="BW103" s="171"/>
      <c r="CB103" s="134"/>
    </row>
    <row r="104" spans="1:986" ht="12" x14ac:dyDescent="0.2">
      <c r="A104" s="249"/>
      <c r="B104" s="242" t="s">
        <v>311</v>
      </c>
      <c r="C104" s="170" t="str">
        <f>_xlfn.CONCAT(Leverancespecifikation[[#This Row],[ID]],Leverancespecifikation[[#This Row],[BYGNINGSDEL]])</f>
        <v>100Membraner ved dæk under terræn</v>
      </c>
      <c r="E104" s="171" t="s">
        <v>103</v>
      </c>
      <c r="I104" s="171"/>
      <c r="J104" s="171">
        <v>4</v>
      </c>
      <c r="K104" s="175" t="s">
        <v>335</v>
      </c>
      <c r="L104" s="172" t="s">
        <v>298</v>
      </c>
      <c r="M104" s="80" t="str">
        <f>IFERROR(VLOOKUP(Leverancespecifikation[[#This Row],[ID-Bygningsdel]],'Data ændringslog'!A:G,7,FALSE),"P")</f>
        <v/>
      </c>
      <c r="N104" s="321" t="s">
        <v>103</v>
      </c>
      <c r="O104" s="121" t="str">
        <f>VLOOKUP(Leverancespecifikation[[#This Row],[ID-Bygningsdel]],'Data aktør'!A:H,2,FALSE)</f>
        <v/>
      </c>
      <c r="P104" s="78" t="str">
        <f>VLOOKUP(Leverancespecifikation[[#This Row],[ID-Bygningsdel]],'Data aktør'!A:H,3,FALSE)</f>
        <v/>
      </c>
      <c r="Q104" s="78" t="str">
        <f>VLOOKUP(Leverancespecifikation[[#This Row],[ID-Bygningsdel]],'Data aktør'!A:H,4,FALSE)</f>
        <v/>
      </c>
      <c r="R104" s="78" t="str">
        <f>VLOOKUP(Leverancespecifikation[[#This Row],[ID-Bygningsdel]],'Data aktør'!A:H,5,FALSE)</f>
        <v/>
      </c>
      <c r="S104" s="78" t="str">
        <f>VLOOKUP(Leverancespecifikation[[#This Row],[ID-Bygningsdel]],'Data aktør'!A:H,6,FALSE)</f>
        <v/>
      </c>
      <c r="T104" s="78" t="str">
        <f>VLOOKUP(Leverancespecifikation[[#This Row],[ID-Bygningsdel]],'Data aktør'!A:H,7,FALSE)</f>
        <v/>
      </c>
      <c r="U104" s="122" t="str">
        <f>VLOOKUP(Leverancespecifikation[[#This Row],[ID-Bygningsdel]],'Data aktør'!A:H,8,FALSE)</f>
        <v/>
      </c>
      <c r="V104" s="112"/>
      <c r="W104" s="79"/>
      <c r="X104" s="79"/>
      <c r="Y104" s="79"/>
      <c r="Z104" s="79"/>
      <c r="AA104" s="79"/>
      <c r="AB104" s="171"/>
      <c r="AD104" s="171"/>
      <c r="AE104" s="171"/>
      <c r="AF104" s="171"/>
      <c r="AG104" s="171"/>
      <c r="AH104" s="171"/>
      <c r="AI104" s="171"/>
      <c r="AJ104" s="171"/>
      <c r="BV104" s="171"/>
      <c r="BW104" s="171"/>
      <c r="CB104" s="134"/>
    </row>
    <row r="105" spans="1:986" ht="12" x14ac:dyDescent="0.2">
      <c r="A105" s="249"/>
      <c r="B105" s="242" t="s">
        <v>313</v>
      </c>
      <c r="C105" s="170" t="str">
        <f>_xlfn.CONCAT(Leverancespecifikation[[#This Row],[ID]],Leverancespecifikation[[#This Row],[BYGNINGSDEL]])</f>
        <v>101Membraner ved dæk over terræn</v>
      </c>
      <c r="E105" s="171" t="s">
        <v>103</v>
      </c>
      <c r="I105" s="171"/>
      <c r="J105" s="171">
        <v>4</v>
      </c>
      <c r="K105" s="175" t="s">
        <v>337</v>
      </c>
      <c r="L105" s="172" t="s">
        <v>298</v>
      </c>
      <c r="M105" s="80" t="str">
        <f>IFERROR(VLOOKUP(Leverancespecifikation[[#This Row],[ID-Bygningsdel]],'Data ændringslog'!A:G,7,FALSE),"P")</f>
        <v/>
      </c>
      <c r="N105" s="321" t="s">
        <v>103</v>
      </c>
      <c r="O105" s="121" t="str">
        <f>VLOOKUP(Leverancespecifikation[[#This Row],[ID-Bygningsdel]],'Data aktør'!A:H,2,FALSE)</f>
        <v/>
      </c>
      <c r="P105" s="78" t="str">
        <f>VLOOKUP(Leverancespecifikation[[#This Row],[ID-Bygningsdel]],'Data aktør'!A:H,3,FALSE)</f>
        <v/>
      </c>
      <c r="Q105" s="78" t="str">
        <f>VLOOKUP(Leverancespecifikation[[#This Row],[ID-Bygningsdel]],'Data aktør'!A:H,4,FALSE)</f>
        <v/>
      </c>
      <c r="R105" s="78" t="str">
        <f>VLOOKUP(Leverancespecifikation[[#This Row],[ID-Bygningsdel]],'Data aktør'!A:H,5,FALSE)</f>
        <v/>
      </c>
      <c r="S105" s="78" t="str">
        <f>VLOOKUP(Leverancespecifikation[[#This Row],[ID-Bygningsdel]],'Data aktør'!A:H,6,FALSE)</f>
        <v/>
      </c>
      <c r="T105" s="78" t="str">
        <f>VLOOKUP(Leverancespecifikation[[#This Row],[ID-Bygningsdel]],'Data aktør'!A:H,7,FALSE)</f>
        <v/>
      </c>
      <c r="U105" s="122" t="str">
        <f>VLOOKUP(Leverancespecifikation[[#This Row],[ID-Bygningsdel]],'Data aktør'!A:H,8,FALSE)</f>
        <v/>
      </c>
      <c r="V105" s="112"/>
      <c r="W105" s="79"/>
      <c r="X105" s="79"/>
      <c r="Y105" s="79"/>
      <c r="Z105" s="79"/>
      <c r="AA105" s="79"/>
      <c r="AB105" s="171"/>
      <c r="AD105" s="171"/>
      <c r="AE105" s="171"/>
      <c r="AF105" s="171"/>
      <c r="AG105" s="171"/>
      <c r="AH105" s="171"/>
      <c r="AI105" s="171"/>
      <c r="AJ105" s="171"/>
      <c r="BV105" s="171"/>
      <c r="BW105" s="171"/>
      <c r="CB105" s="134"/>
    </row>
    <row r="106" spans="1:986" s="104" customFormat="1" x14ac:dyDescent="0.2">
      <c r="A106" s="248"/>
      <c r="B106" s="240" t="s">
        <v>315</v>
      </c>
      <c r="C106" s="161" t="str">
        <f>_xlfn.CONCAT(Leverancespecifikation[[#This Row],[ID]],Leverancespecifikation[[#This Row],[BYGNINGSDEL]])</f>
        <v>102Tage</v>
      </c>
      <c r="D106" s="162"/>
      <c r="E106" s="162"/>
      <c r="F106" s="162"/>
      <c r="G106" s="162"/>
      <c r="H106" s="162"/>
      <c r="I106" s="162"/>
      <c r="J106" s="163">
        <v>2</v>
      </c>
      <c r="K106" s="164" t="s">
        <v>339</v>
      </c>
      <c r="L106" s="165"/>
      <c r="M106" s="100" t="str">
        <f>IFERROR(VLOOKUP(Leverancespecifikation[[#This Row],[ID-Bygningsdel]],'Data ændringslog'!A:G,7,FALSE),"P")</f>
        <v/>
      </c>
      <c r="N106" s="201" t="s">
        <v>99</v>
      </c>
      <c r="O106" s="119"/>
      <c r="P106" s="101"/>
      <c r="Q106" s="101"/>
      <c r="R106" s="101"/>
      <c r="S106" s="101"/>
      <c r="T106" s="101"/>
      <c r="U106" s="120"/>
      <c r="V106" s="111"/>
      <c r="W106" s="102"/>
      <c r="X106" s="102"/>
      <c r="Y106" s="102"/>
      <c r="Z106" s="102"/>
      <c r="AA106" s="10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285"/>
      <c r="BM106" s="162"/>
      <c r="BN106" s="162"/>
      <c r="BO106" s="162"/>
      <c r="BP106" s="162"/>
      <c r="BQ106" s="162"/>
      <c r="BR106" s="162"/>
      <c r="BS106" s="162"/>
      <c r="BT106" s="162"/>
      <c r="BU106" s="162"/>
      <c r="BV106" s="162"/>
      <c r="BW106" s="162"/>
      <c r="BX106" s="162"/>
      <c r="BY106" s="162"/>
      <c r="BZ106" s="162"/>
      <c r="CA106" s="206"/>
      <c r="CB106" s="98"/>
      <c r="CC106" s="98"/>
      <c r="CD106" s="98"/>
      <c r="CE106" s="98"/>
      <c r="CF106" s="98"/>
      <c r="CG106" s="98"/>
      <c r="CH106" s="98"/>
      <c r="CI106" s="98"/>
      <c r="CJ106" s="98"/>
      <c r="CK106" s="98"/>
      <c r="CL106" s="98"/>
      <c r="CM106" s="98"/>
      <c r="CN106" s="98"/>
      <c r="CO106" s="98"/>
      <c r="CP106" s="98"/>
      <c r="CQ106" s="98"/>
      <c r="CR106" s="98"/>
      <c r="CS106" s="98"/>
      <c r="CT106" s="98"/>
      <c r="CU106" s="98"/>
      <c r="CV106" s="98"/>
      <c r="CW106" s="98"/>
      <c r="CX106" s="98"/>
      <c r="CY106" s="98"/>
      <c r="CZ106" s="98"/>
      <c r="DA106" s="98"/>
      <c r="DB106" s="98"/>
      <c r="DC106" s="98"/>
      <c r="DD106" s="98"/>
      <c r="DE106" s="98"/>
      <c r="DF106" s="98"/>
      <c r="DG106" s="98"/>
      <c r="DH106" s="98"/>
      <c r="DI106" s="98"/>
      <c r="DJ106" s="98"/>
      <c r="DK106" s="98"/>
      <c r="DL106" s="98"/>
      <c r="DM106" s="98"/>
      <c r="DN106" s="98"/>
      <c r="DO106" s="98"/>
      <c r="DP106" s="98"/>
      <c r="DQ106" s="98"/>
      <c r="DR106" s="98"/>
      <c r="DS106" s="98"/>
      <c r="DT106" s="98"/>
      <c r="DU106" s="98"/>
      <c r="DV106" s="98"/>
      <c r="DW106" s="98"/>
      <c r="DX106" s="98"/>
      <c r="DY106" s="98"/>
      <c r="DZ106" s="98"/>
      <c r="EA106" s="98"/>
      <c r="EB106" s="98"/>
      <c r="EC106" s="98"/>
      <c r="ED106" s="98"/>
      <c r="EE106" s="98"/>
      <c r="EF106" s="98"/>
      <c r="EG106" s="98"/>
      <c r="EH106" s="98"/>
      <c r="EI106" s="98"/>
      <c r="EJ106" s="98"/>
      <c r="EK106" s="98"/>
      <c r="EL106" s="98"/>
      <c r="EM106" s="98"/>
      <c r="EN106" s="98"/>
      <c r="EO106" s="98"/>
      <c r="EP106" s="98"/>
      <c r="EQ106" s="98"/>
      <c r="ER106" s="98"/>
      <c r="ES106" s="98"/>
      <c r="ET106" s="98"/>
      <c r="EU106" s="98"/>
      <c r="EV106" s="98"/>
      <c r="EW106" s="98"/>
      <c r="EX106" s="98"/>
      <c r="EY106" s="98"/>
      <c r="EZ106" s="98"/>
      <c r="FA106" s="98"/>
      <c r="FB106" s="98"/>
      <c r="FC106" s="98"/>
      <c r="FD106" s="98"/>
      <c r="FE106" s="98"/>
      <c r="FF106" s="98"/>
      <c r="FG106" s="98"/>
      <c r="FH106" s="98"/>
      <c r="FI106" s="98"/>
      <c r="FJ106" s="98"/>
      <c r="FK106" s="98"/>
      <c r="FL106" s="98"/>
      <c r="FM106" s="98"/>
      <c r="FN106" s="98"/>
      <c r="FO106" s="98"/>
      <c r="FP106" s="98"/>
      <c r="FQ106" s="98"/>
      <c r="FR106" s="98"/>
      <c r="FS106" s="98"/>
      <c r="FT106" s="98"/>
      <c r="FU106" s="98"/>
      <c r="FV106" s="98"/>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c r="IW106" s="98"/>
      <c r="IX106" s="98"/>
      <c r="IY106" s="98"/>
      <c r="IZ106" s="98"/>
      <c r="JA106" s="98"/>
      <c r="JB106" s="98"/>
      <c r="JC106" s="98"/>
      <c r="JD106" s="98"/>
      <c r="JE106" s="98"/>
      <c r="JF106" s="98"/>
      <c r="JG106" s="98"/>
      <c r="JH106" s="98"/>
      <c r="JI106" s="98"/>
      <c r="JJ106" s="98"/>
      <c r="JK106" s="98"/>
      <c r="JL106" s="98"/>
      <c r="JM106" s="98"/>
      <c r="JN106" s="98"/>
      <c r="JO106" s="98"/>
      <c r="JP106" s="98"/>
      <c r="JQ106" s="98"/>
      <c r="JR106" s="98"/>
      <c r="JS106" s="98"/>
      <c r="JT106" s="98"/>
      <c r="JU106" s="98"/>
      <c r="JV106" s="98"/>
      <c r="JW106" s="98"/>
      <c r="JX106" s="98"/>
      <c r="JY106" s="98"/>
      <c r="JZ106" s="98"/>
      <c r="KA106" s="98"/>
      <c r="KB106" s="98"/>
      <c r="KC106" s="98"/>
      <c r="KD106" s="98"/>
      <c r="KE106" s="98"/>
      <c r="KF106" s="98"/>
      <c r="KG106" s="98"/>
      <c r="KH106" s="98"/>
      <c r="KI106" s="98"/>
      <c r="KJ106" s="98"/>
      <c r="KK106" s="98"/>
      <c r="KL106" s="98"/>
      <c r="KM106" s="98"/>
      <c r="KN106" s="98"/>
      <c r="KO106" s="98"/>
      <c r="KP106" s="98"/>
      <c r="KQ106" s="98"/>
      <c r="KR106" s="98"/>
      <c r="KS106" s="98"/>
      <c r="KT106" s="98"/>
      <c r="KU106" s="98"/>
      <c r="KV106" s="98"/>
      <c r="KW106" s="98"/>
      <c r="KX106" s="98"/>
      <c r="KY106" s="98"/>
      <c r="KZ106" s="98"/>
      <c r="LA106" s="98"/>
      <c r="LB106" s="98"/>
      <c r="LC106" s="98"/>
      <c r="LD106" s="98"/>
      <c r="LE106" s="98"/>
      <c r="LF106" s="98"/>
      <c r="LG106" s="98"/>
      <c r="LH106" s="98"/>
      <c r="LI106" s="98"/>
      <c r="LJ106" s="98"/>
      <c r="LK106" s="98"/>
      <c r="LL106" s="98"/>
      <c r="LM106" s="98"/>
      <c r="LN106" s="98"/>
      <c r="LO106" s="98"/>
      <c r="LP106" s="98"/>
      <c r="LQ106" s="98"/>
      <c r="LR106" s="98"/>
      <c r="LS106" s="98"/>
      <c r="LT106" s="98"/>
      <c r="LU106" s="98"/>
      <c r="LV106" s="98"/>
      <c r="LW106" s="98"/>
      <c r="LX106" s="98"/>
      <c r="LY106" s="98"/>
      <c r="LZ106" s="98"/>
      <c r="MA106" s="98"/>
      <c r="MB106" s="98"/>
      <c r="MC106" s="98"/>
      <c r="MD106" s="98"/>
      <c r="ME106" s="98"/>
      <c r="MF106" s="98"/>
      <c r="MG106" s="98"/>
      <c r="MH106" s="98"/>
      <c r="MI106" s="98"/>
      <c r="MJ106" s="98"/>
      <c r="MK106" s="98"/>
      <c r="ML106" s="98"/>
      <c r="MM106" s="98"/>
      <c r="MN106" s="98"/>
      <c r="MO106" s="98"/>
      <c r="MP106" s="98"/>
      <c r="MQ106" s="98"/>
      <c r="MR106" s="98"/>
      <c r="MS106" s="98"/>
      <c r="MT106" s="98"/>
      <c r="MU106" s="98"/>
      <c r="MV106" s="98"/>
      <c r="MW106" s="98"/>
      <c r="MX106" s="98"/>
      <c r="MY106" s="98"/>
      <c r="MZ106" s="98"/>
      <c r="NA106" s="98"/>
      <c r="NB106" s="98"/>
      <c r="NC106" s="98"/>
      <c r="ND106" s="98"/>
      <c r="NE106" s="98"/>
      <c r="NF106" s="98"/>
      <c r="NG106" s="98"/>
      <c r="NH106" s="98"/>
      <c r="NI106" s="98"/>
      <c r="NJ106" s="98"/>
      <c r="NK106" s="98"/>
      <c r="NL106" s="98"/>
      <c r="NM106" s="98"/>
      <c r="NN106" s="98"/>
      <c r="NO106" s="98"/>
      <c r="NP106" s="98"/>
      <c r="NQ106" s="98"/>
      <c r="NR106" s="98"/>
      <c r="NS106" s="98"/>
      <c r="NT106" s="98"/>
      <c r="NU106" s="98"/>
      <c r="NV106" s="98"/>
      <c r="NW106" s="98"/>
      <c r="NX106" s="98"/>
      <c r="NY106" s="98"/>
      <c r="NZ106" s="98"/>
      <c r="OA106" s="98"/>
      <c r="OB106" s="98"/>
      <c r="OC106" s="98"/>
      <c r="OD106" s="98"/>
      <c r="OE106" s="98"/>
      <c r="OF106" s="98"/>
      <c r="OG106" s="98"/>
      <c r="OH106" s="98"/>
      <c r="OI106" s="98"/>
      <c r="OJ106" s="98"/>
      <c r="OK106" s="98"/>
      <c r="OL106" s="98"/>
      <c r="OM106" s="98"/>
      <c r="ON106" s="98"/>
      <c r="OO106" s="98"/>
      <c r="OP106" s="98"/>
      <c r="OQ106" s="98"/>
      <c r="OR106" s="98"/>
      <c r="OS106" s="98"/>
      <c r="OT106" s="98"/>
      <c r="OU106" s="98"/>
      <c r="OV106" s="98"/>
      <c r="OW106" s="98"/>
      <c r="OX106" s="98"/>
      <c r="OY106" s="98"/>
      <c r="OZ106" s="98"/>
      <c r="PA106" s="98"/>
      <c r="PB106" s="98"/>
      <c r="PC106" s="98"/>
      <c r="PD106" s="98"/>
      <c r="PE106" s="98"/>
      <c r="PF106" s="98"/>
      <c r="PG106" s="98"/>
      <c r="PH106" s="98"/>
      <c r="PI106" s="98"/>
      <c r="PJ106" s="98"/>
      <c r="PK106" s="98"/>
      <c r="PL106" s="98"/>
      <c r="PM106" s="98"/>
      <c r="PN106" s="98"/>
      <c r="PO106" s="98"/>
      <c r="PP106" s="98"/>
      <c r="PQ106" s="98"/>
      <c r="PR106" s="98"/>
      <c r="PS106" s="98"/>
      <c r="PT106" s="98"/>
      <c r="PU106" s="98"/>
      <c r="PV106" s="98"/>
      <c r="PW106" s="98"/>
      <c r="PX106" s="98"/>
      <c r="PY106" s="98"/>
      <c r="PZ106" s="98"/>
      <c r="QA106" s="98"/>
      <c r="QB106" s="98"/>
      <c r="QC106" s="98"/>
      <c r="QD106" s="98"/>
      <c r="QE106" s="98"/>
      <c r="QF106" s="98"/>
      <c r="QG106" s="98"/>
      <c r="QH106" s="98"/>
      <c r="QI106" s="98"/>
      <c r="QJ106" s="98"/>
      <c r="QK106" s="98"/>
      <c r="QL106" s="98"/>
      <c r="QM106" s="98"/>
      <c r="QN106" s="98"/>
      <c r="QO106" s="98"/>
      <c r="QP106" s="98"/>
      <c r="QQ106" s="98"/>
      <c r="QR106" s="98"/>
      <c r="QS106" s="98"/>
      <c r="QT106" s="98"/>
      <c r="QU106" s="98"/>
      <c r="QV106" s="98"/>
      <c r="QW106" s="98"/>
      <c r="QX106" s="98"/>
      <c r="QY106" s="98"/>
      <c r="QZ106" s="98"/>
      <c r="RA106" s="98"/>
      <c r="RB106" s="98"/>
      <c r="RC106" s="98"/>
      <c r="RD106" s="98"/>
      <c r="RE106" s="98"/>
      <c r="RF106" s="98"/>
      <c r="RG106" s="98"/>
      <c r="RH106" s="98"/>
      <c r="RI106" s="98"/>
      <c r="RJ106" s="98"/>
      <c r="RK106" s="98"/>
      <c r="RL106" s="98"/>
      <c r="RM106" s="98"/>
      <c r="RN106" s="98"/>
      <c r="RO106" s="98"/>
      <c r="RP106" s="98"/>
      <c r="RQ106" s="98"/>
      <c r="RR106" s="98"/>
      <c r="RS106" s="98"/>
      <c r="RT106" s="98"/>
      <c r="RU106" s="98"/>
      <c r="RV106" s="98"/>
      <c r="RW106" s="98"/>
      <c r="RX106" s="98"/>
      <c r="RY106" s="98"/>
      <c r="RZ106" s="98"/>
      <c r="SA106" s="98"/>
      <c r="SB106" s="98"/>
      <c r="SC106" s="98"/>
      <c r="SD106" s="98"/>
      <c r="SE106" s="98"/>
      <c r="SF106" s="98"/>
      <c r="SG106" s="98"/>
      <c r="SH106" s="98"/>
      <c r="SI106" s="98"/>
      <c r="SJ106" s="98"/>
      <c r="SK106" s="98"/>
      <c r="SL106" s="98"/>
      <c r="SM106" s="98"/>
      <c r="SN106" s="98"/>
      <c r="SO106" s="98"/>
      <c r="SP106" s="98"/>
      <c r="SQ106" s="98"/>
      <c r="SR106" s="98"/>
      <c r="SS106" s="98"/>
      <c r="ST106" s="98"/>
      <c r="SU106" s="98"/>
      <c r="SV106" s="98"/>
      <c r="SW106" s="98"/>
      <c r="SX106" s="98"/>
      <c r="SY106" s="98"/>
      <c r="SZ106" s="98"/>
      <c r="TA106" s="98"/>
      <c r="TB106" s="98"/>
      <c r="TC106" s="98"/>
      <c r="TD106" s="98"/>
      <c r="TE106" s="98"/>
      <c r="TF106" s="98"/>
      <c r="TG106" s="98"/>
      <c r="TH106" s="98"/>
      <c r="TI106" s="98"/>
      <c r="TJ106" s="98"/>
      <c r="TK106" s="98"/>
      <c r="TL106" s="98"/>
      <c r="TM106" s="98"/>
      <c r="TN106" s="98"/>
      <c r="TO106" s="98"/>
      <c r="TP106" s="98"/>
      <c r="TQ106" s="98"/>
      <c r="TR106" s="98"/>
      <c r="TS106" s="98"/>
      <c r="TT106" s="98"/>
      <c r="TU106" s="98"/>
      <c r="TV106" s="98"/>
      <c r="TW106" s="98"/>
      <c r="TX106" s="98"/>
      <c r="TY106" s="98"/>
      <c r="TZ106" s="98"/>
      <c r="UA106" s="98"/>
      <c r="UB106" s="98"/>
      <c r="UC106" s="98"/>
      <c r="UD106" s="98"/>
      <c r="UE106" s="98"/>
      <c r="UF106" s="98"/>
      <c r="UG106" s="98"/>
      <c r="UH106" s="98"/>
      <c r="UI106" s="98"/>
      <c r="UJ106" s="98"/>
      <c r="UK106" s="98"/>
      <c r="UL106" s="98"/>
      <c r="UM106" s="98"/>
      <c r="UN106" s="98"/>
      <c r="UO106" s="98"/>
      <c r="UP106" s="98"/>
      <c r="UQ106" s="98"/>
      <c r="UR106" s="98"/>
      <c r="US106" s="98"/>
      <c r="UT106" s="98"/>
      <c r="UU106" s="98"/>
      <c r="UV106" s="98"/>
      <c r="UW106" s="98"/>
      <c r="UX106" s="98"/>
      <c r="UY106" s="98"/>
      <c r="UZ106" s="98"/>
      <c r="VA106" s="98"/>
      <c r="VB106" s="98"/>
      <c r="VC106" s="98"/>
      <c r="VD106" s="98"/>
      <c r="VE106" s="98"/>
      <c r="VF106" s="98"/>
      <c r="VG106" s="98"/>
      <c r="VH106" s="98"/>
      <c r="VI106" s="98"/>
      <c r="VJ106" s="98"/>
      <c r="VK106" s="98"/>
      <c r="VL106" s="98"/>
      <c r="VM106" s="98"/>
      <c r="VN106" s="98"/>
      <c r="VO106" s="98"/>
      <c r="VP106" s="98"/>
      <c r="VQ106" s="98"/>
      <c r="VR106" s="98"/>
      <c r="VS106" s="98"/>
      <c r="VT106" s="98"/>
      <c r="VU106" s="98"/>
      <c r="VV106" s="98"/>
      <c r="VW106" s="98"/>
      <c r="VX106" s="98"/>
      <c r="VY106" s="98"/>
      <c r="VZ106" s="98"/>
      <c r="WA106" s="98"/>
      <c r="WB106" s="98"/>
      <c r="WC106" s="98"/>
      <c r="WD106" s="98"/>
      <c r="WE106" s="98"/>
      <c r="WF106" s="98"/>
      <c r="WG106" s="98"/>
      <c r="WH106" s="98"/>
      <c r="WI106" s="98"/>
      <c r="WJ106" s="98"/>
      <c r="WK106" s="98"/>
      <c r="WL106" s="98"/>
      <c r="WM106" s="98"/>
      <c r="WN106" s="98"/>
      <c r="WO106" s="98"/>
      <c r="WP106" s="98"/>
      <c r="WQ106" s="98"/>
      <c r="WR106" s="98"/>
      <c r="WS106" s="98"/>
      <c r="WT106" s="98"/>
      <c r="WU106" s="98"/>
      <c r="WV106" s="98"/>
      <c r="WW106" s="98"/>
      <c r="WX106" s="98"/>
      <c r="WY106" s="98"/>
      <c r="WZ106" s="98"/>
      <c r="XA106" s="98"/>
      <c r="XB106" s="98"/>
      <c r="XC106" s="98"/>
      <c r="XD106" s="98"/>
      <c r="XE106" s="98"/>
      <c r="XF106" s="98"/>
      <c r="XG106" s="98"/>
      <c r="XH106" s="98"/>
      <c r="XI106" s="98"/>
      <c r="XJ106" s="98"/>
      <c r="XK106" s="98"/>
      <c r="XL106" s="98"/>
      <c r="XM106" s="98"/>
      <c r="XN106" s="98"/>
      <c r="XO106" s="98"/>
      <c r="XP106" s="98"/>
      <c r="XQ106" s="98"/>
      <c r="XR106" s="98"/>
      <c r="XS106" s="98"/>
      <c r="XT106" s="98"/>
      <c r="XU106" s="98"/>
      <c r="XV106" s="98"/>
      <c r="XW106" s="98"/>
      <c r="XX106" s="98"/>
      <c r="XY106" s="98"/>
      <c r="XZ106" s="98"/>
      <c r="YA106" s="98"/>
      <c r="YB106" s="98"/>
      <c r="YC106" s="98"/>
      <c r="YD106" s="98"/>
      <c r="YE106" s="98"/>
      <c r="YF106" s="98"/>
      <c r="YG106" s="98"/>
      <c r="YH106" s="98"/>
      <c r="YI106" s="98"/>
      <c r="YJ106" s="98"/>
      <c r="YK106" s="98"/>
      <c r="YL106" s="98"/>
      <c r="YM106" s="98"/>
      <c r="YN106" s="98"/>
      <c r="YO106" s="98"/>
      <c r="YP106" s="98"/>
      <c r="YQ106" s="98"/>
      <c r="YR106" s="98"/>
      <c r="YS106" s="98"/>
      <c r="YT106" s="98"/>
      <c r="YU106" s="98"/>
      <c r="YV106" s="98"/>
      <c r="YW106" s="98"/>
      <c r="YX106" s="98"/>
      <c r="YY106" s="98"/>
      <c r="YZ106" s="98"/>
      <c r="ZA106" s="98"/>
      <c r="ZB106" s="98"/>
      <c r="ZC106" s="98"/>
      <c r="ZD106" s="98"/>
      <c r="ZE106" s="98"/>
      <c r="ZF106" s="98"/>
      <c r="ZG106" s="98"/>
      <c r="ZH106" s="98"/>
      <c r="ZI106" s="98"/>
      <c r="ZJ106" s="98"/>
      <c r="ZK106" s="98"/>
      <c r="ZL106" s="98"/>
      <c r="ZM106" s="98"/>
      <c r="ZN106" s="98"/>
      <c r="ZO106" s="98"/>
      <c r="ZP106" s="98"/>
      <c r="ZQ106" s="98"/>
      <c r="ZR106" s="98"/>
      <c r="ZS106" s="98"/>
      <c r="ZT106" s="98"/>
      <c r="ZU106" s="98"/>
      <c r="ZV106" s="98"/>
      <c r="ZW106" s="98"/>
      <c r="ZX106" s="98"/>
      <c r="ZY106" s="98"/>
      <c r="ZZ106" s="98"/>
      <c r="AAA106" s="98"/>
      <c r="AAB106" s="98"/>
      <c r="AAC106" s="98"/>
      <c r="AAD106" s="98"/>
      <c r="AAE106" s="98"/>
      <c r="AAF106" s="98"/>
      <c r="AAG106" s="98"/>
      <c r="AAH106" s="98"/>
      <c r="AAI106" s="98"/>
      <c r="AAJ106" s="98"/>
      <c r="AAK106" s="98"/>
      <c r="AAL106" s="98"/>
      <c r="AAM106" s="98"/>
      <c r="AAN106" s="98"/>
      <c r="AAO106" s="98"/>
      <c r="AAP106" s="98"/>
      <c r="AAQ106" s="98"/>
      <c r="AAR106" s="98"/>
      <c r="AAS106" s="98"/>
      <c r="AAT106" s="98"/>
      <c r="AAU106" s="98"/>
      <c r="AAV106" s="98"/>
      <c r="AAW106" s="98"/>
      <c r="AAX106" s="98"/>
      <c r="AAY106" s="98"/>
      <c r="AAZ106" s="98"/>
      <c r="ABA106" s="98"/>
      <c r="ABB106" s="98"/>
      <c r="ABC106" s="98"/>
      <c r="ABD106" s="98"/>
      <c r="ABE106" s="98"/>
      <c r="ABF106" s="98"/>
      <c r="ABG106" s="98"/>
      <c r="ABH106" s="98"/>
      <c r="ABI106" s="98"/>
      <c r="ABJ106" s="98"/>
      <c r="ABK106" s="98"/>
      <c r="ABL106" s="98"/>
      <c r="ABM106" s="98"/>
      <c r="ABN106" s="98"/>
      <c r="ABO106" s="98"/>
      <c r="ABP106" s="98"/>
      <c r="ABQ106" s="98"/>
      <c r="ABR106" s="98"/>
      <c r="ABS106" s="98"/>
      <c r="ABT106" s="98"/>
      <c r="ABU106" s="98"/>
      <c r="ABV106" s="98"/>
      <c r="ABW106" s="98"/>
      <c r="ABX106" s="98"/>
      <c r="ABY106" s="98"/>
      <c r="ABZ106" s="98"/>
      <c r="ACA106" s="98"/>
      <c r="ACB106" s="98"/>
      <c r="ACC106" s="98"/>
      <c r="ACD106" s="98"/>
      <c r="ACE106" s="98"/>
      <c r="ACF106" s="98"/>
      <c r="ACG106" s="98"/>
      <c r="ACH106" s="98"/>
      <c r="ACI106" s="98"/>
      <c r="ACJ106" s="98"/>
      <c r="ACK106" s="98"/>
      <c r="ACL106" s="98"/>
      <c r="ACM106" s="98"/>
      <c r="ACN106" s="98"/>
      <c r="ACO106" s="98"/>
      <c r="ACP106" s="98"/>
      <c r="ACQ106" s="98"/>
      <c r="ACR106" s="98"/>
      <c r="ACS106" s="98"/>
      <c r="ACT106" s="98"/>
      <c r="ACU106" s="98"/>
      <c r="ACV106" s="98"/>
      <c r="ACW106" s="98"/>
      <c r="ACX106" s="98"/>
      <c r="ACY106" s="98"/>
      <c r="ACZ106" s="98"/>
      <c r="ADA106" s="98"/>
      <c r="ADB106" s="98"/>
      <c r="ADC106" s="98"/>
      <c r="ADD106" s="98"/>
      <c r="ADE106" s="98"/>
      <c r="ADF106" s="98"/>
      <c r="ADG106" s="98"/>
      <c r="ADH106" s="98"/>
      <c r="ADI106" s="98"/>
      <c r="ADJ106" s="98"/>
      <c r="ADK106" s="98"/>
      <c r="ADL106" s="98"/>
      <c r="ADM106" s="98"/>
      <c r="ADN106" s="98"/>
      <c r="ADO106" s="98"/>
      <c r="ADP106" s="98"/>
      <c r="ADQ106" s="98"/>
      <c r="ADR106" s="98"/>
      <c r="ADS106" s="98"/>
      <c r="ADT106" s="98"/>
      <c r="ADU106" s="98"/>
      <c r="ADV106" s="98"/>
      <c r="ADW106" s="98"/>
      <c r="ADX106" s="98"/>
      <c r="ADY106" s="98"/>
      <c r="ADZ106" s="98"/>
      <c r="AEA106" s="98"/>
      <c r="AEB106" s="98"/>
      <c r="AEC106" s="98"/>
      <c r="AED106" s="98"/>
      <c r="AEE106" s="98"/>
      <c r="AEF106" s="98"/>
      <c r="AEG106" s="98"/>
      <c r="AEH106" s="98"/>
      <c r="AEI106" s="98"/>
      <c r="AEJ106" s="98"/>
      <c r="AEK106" s="98"/>
      <c r="AEL106" s="98"/>
      <c r="AEM106" s="98"/>
      <c r="AEN106" s="98"/>
      <c r="AEO106" s="98"/>
      <c r="AEP106" s="98"/>
      <c r="AEQ106" s="98"/>
      <c r="AER106" s="98"/>
      <c r="AES106" s="98"/>
      <c r="AET106" s="98"/>
      <c r="AEU106" s="98"/>
      <c r="AEV106" s="98"/>
      <c r="AEW106" s="98"/>
      <c r="AEX106" s="98"/>
      <c r="AEY106" s="98"/>
      <c r="AEZ106" s="98"/>
      <c r="AFA106" s="98"/>
      <c r="AFB106" s="98"/>
      <c r="AFC106" s="98"/>
      <c r="AFD106" s="98"/>
      <c r="AFE106" s="98"/>
      <c r="AFF106" s="98"/>
      <c r="AFG106" s="98"/>
      <c r="AFH106" s="98"/>
      <c r="AFI106" s="98"/>
      <c r="AFJ106" s="98"/>
      <c r="AFK106" s="98"/>
      <c r="AFL106" s="98"/>
      <c r="AFM106" s="98"/>
      <c r="AFN106" s="98"/>
      <c r="AFO106" s="98"/>
      <c r="AFP106" s="98"/>
      <c r="AFQ106" s="98"/>
      <c r="AFR106" s="98"/>
      <c r="AFS106" s="98"/>
      <c r="AFT106" s="98"/>
      <c r="AFU106" s="98"/>
      <c r="AFV106" s="98"/>
      <c r="AFW106" s="98"/>
      <c r="AFX106" s="98"/>
      <c r="AFY106" s="98"/>
      <c r="AFZ106" s="98"/>
      <c r="AGA106" s="98"/>
      <c r="AGB106" s="98"/>
      <c r="AGC106" s="98"/>
      <c r="AGD106" s="98"/>
      <c r="AGE106" s="98"/>
      <c r="AGF106" s="98"/>
      <c r="AGG106" s="98"/>
      <c r="AGH106" s="98"/>
      <c r="AGI106" s="98"/>
      <c r="AGJ106" s="98"/>
      <c r="AGK106" s="98"/>
      <c r="AGL106" s="98"/>
      <c r="AGM106" s="98"/>
      <c r="AGN106" s="98"/>
      <c r="AGO106" s="98"/>
      <c r="AGP106" s="98"/>
      <c r="AGQ106" s="98"/>
      <c r="AGR106" s="98"/>
      <c r="AGS106" s="98"/>
      <c r="AGT106" s="98"/>
      <c r="AGU106" s="98"/>
      <c r="AGV106" s="98"/>
      <c r="AGW106" s="98"/>
      <c r="AGX106" s="98"/>
      <c r="AGY106" s="98"/>
      <c r="AGZ106" s="98"/>
      <c r="AHA106" s="98"/>
      <c r="AHB106" s="98"/>
      <c r="AHC106" s="98"/>
      <c r="AHD106" s="98"/>
      <c r="AHE106" s="98"/>
      <c r="AHF106" s="98"/>
      <c r="AHG106" s="98"/>
      <c r="AHH106" s="98"/>
      <c r="AHI106" s="98"/>
      <c r="AHJ106" s="98"/>
      <c r="AHK106" s="98"/>
      <c r="AHL106" s="98"/>
      <c r="AHM106" s="98"/>
      <c r="AHN106" s="98"/>
      <c r="AHO106" s="98"/>
      <c r="AHP106" s="98"/>
      <c r="AHQ106" s="98"/>
      <c r="AHR106" s="98"/>
      <c r="AHS106" s="98"/>
      <c r="AHT106" s="98"/>
      <c r="AHU106" s="98"/>
      <c r="AHV106" s="98"/>
      <c r="AHW106" s="98"/>
      <c r="AHX106" s="98"/>
      <c r="AHY106" s="98"/>
      <c r="AHZ106" s="98"/>
      <c r="AIA106" s="98"/>
      <c r="AIB106" s="98"/>
      <c r="AIC106" s="98"/>
      <c r="AID106" s="98"/>
      <c r="AIE106" s="98"/>
      <c r="AIF106" s="98"/>
      <c r="AIG106" s="98"/>
      <c r="AIH106" s="98"/>
      <c r="AII106" s="98"/>
      <c r="AIJ106" s="98"/>
      <c r="AIK106" s="98"/>
      <c r="AIL106" s="98"/>
      <c r="AIM106" s="98"/>
      <c r="AIN106" s="98"/>
      <c r="AIO106" s="98"/>
      <c r="AIP106" s="98"/>
      <c r="AIQ106" s="98"/>
      <c r="AIR106" s="98"/>
      <c r="AIS106" s="98"/>
      <c r="AIT106" s="98"/>
      <c r="AIU106" s="98"/>
      <c r="AIV106" s="98"/>
      <c r="AIW106" s="98"/>
      <c r="AIX106" s="98"/>
      <c r="AIY106" s="98"/>
      <c r="AIZ106" s="98"/>
      <c r="AJA106" s="98"/>
      <c r="AJB106" s="98"/>
      <c r="AJC106" s="98"/>
      <c r="AJD106" s="98"/>
      <c r="AJE106" s="98"/>
      <c r="AJF106" s="98"/>
      <c r="AJG106" s="98"/>
      <c r="AJH106" s="98"/>
      <c r="AJI106" s="98"/>
      <c r="AJJ106" s="98"/>
      <c r="AJK106" s="98"/>
      <c r="AJL106" s="98"/>
      <c r="AJM106" s="98"/>
      <c r="AJN106" s="98"/>
      <c r="AJO106" s="98"/>
      <c r="AJP106" s="98"/>
      <c r="AJQ106" s="98"/>
      <c r="AJR106" s="98"/>
      <c r="AJS106" s="98"/>
      <c r="AJT106" s="98"/>
      <c r="AJU106" s="98"/>
      <c r="AJV106" s="98"/>
      <c r="AJW106" s="98"/>
      <c r="AJX106" s="98"/>
      <c r="AJY106" s="98"/>
      <c r="AJZ106" s="98"/>
      <c r="AKA106" s="98"/>
      <c r="AKB106" s="98"/>
      <c r="AKC106" s="98"/>
      <c r="AKD106" s="98"/>
      <c r="AKE106" s="98"/>
      <c r="AKF106" s="98"/>
      <c r="AKG106" s="98"/>
      <c r="AKH106" s="98"/>
      <c r="AKI106" s="98"/>
      <c r="AKJ106" s="98"/>
      <c r="AKK106" s="98"/>
      <c r="AKL106" s="98"/>
      <c r="AKM106" s="98"/>
      <c r="AKN106" s="98"/>
      <c r="AKO106" s="98"/>
      <c r="AKP106" s="98"/>
      <c r="AKQ106" s="98"/>
      <c r="AKR106" s="98"/>
      <c r="AKS106" s="98"/>
      <c r="AKT106" s="98"/>
      <c r="AKU106" s="98"/>
      <c r="AKV106" s="98"/>
      <c r="AKW106" s="98"/>
      <c r="AKX106" s="98"/>
    </row>
    <row r="107" spans="1:986" s="88" customFormat="1" ht="12" x14ac:dyDescent="0.2">
      <c r="A107" s="249"/>
      <c r="B107" s="241" t="s">
        <v>317</v>
      </c>
      <c r="C107" s="166" t="str">
        <f>_xlfn.CONCAT(Leverancespecifikation[[#This Row],[ID]],Leverancespecifikation[[#This Row],[BYGNINGSDEL]])</f>
        <v>103Generiske Tage</v>
      </c>
      <c r="D107" s="167"/>
      <c r="E107" s="167" t="s">
        <v>119</v>
      </c>
      <c r="F107" s="167"/>
      <c r="G107" s="167"/>
      <c r="H107" s="167"/>
      <c r="I107" s="167"/>
      <c r="J107" s="171">
        <v>4</v>
      </c>
      <c r="K107" s="331" t="s">
        <v>341</v>
      </c>
      <c r="L107" s="169" t="s">
        <v>342</v>
      </c>
      <c r="M107" s="86" t="str">
        <f>IFERROR(VLOOKUP(Leverancespecifikation[[#This Row],[ID-Bygningsdel]],'Data ændringslog'!A:G,7,FALSE),"P")</f>
        <v/>
      </c>
      <c r="N107" s="320" t="s">
        <v>99</v>
      </c>
      <c r="O107" s="117" t="str">
        <f>VLOOKUP(Leverancespecifikation[[#This Row],[ID-Bygningsdel]],'Data aktør'!A:H,2,FALSE)</f>
        <v>X</v>
      </c>
      <c r="P107" s="87" t="str">
        <f>VLOOKUP(Leverancespecifikation[[#This Row],[ID-Bygningsdel]],'Data aktør'!A:H,3,FALSE)</f>
        <v/>
      </c>
      <c r="Q107" s="87" t="str">
        <f>VLOOKUP(Leverancespecifikation[[#This Row],[ID-Bygningsdel]],'Data aktør'!A:H,4,FALSE)</f>
        <v/>
      </c>
      <c r="R107" s="87" t="str">
        <f>VLOOKUP(Leverancespecifikation[[#This Row],[ID-Bygningsdel]],'Data aktør'!A:H,5,FALSE)</f>
        <v/>
      </c>
      <c r="S107" s="87" t="str">
        <f>VLOOKUP(Leverancespecifikation[[#This Row],[ID-Bygningsdel]],'Data aktør'!A:H,6,FALSE)</f>
        <v/>
      </c>
      <c r="T107" s="87" t="str">
        <f>VLOOKUP(Leverancespecifikation[[#This Row],[ID-Bygningsdel]],'Data aktør'!A:H,7,FALSE)</f>
        <v/>
      </c>
      <c r="U107" s="118" t="str">
        <f>VLOOKUP(Leverancespecifikation[[#This Row],[ID-Bygningsdel]],'Data aktør'!A:H,8,FALSE)</f>
        <v/>
      </c>
      <c r="V107" s="110"/>
      <c r="W107" s="85"/>
      <c r="X107" s="85"/>
      <c r="Y107" s="85"/>
      <c r="Z107" s="85"/>
      <c r="AA107" s="85"/>
      <c r="AB107" s="167" t="s">
        <v>33</v>
      </c>
      <c r="AC107" s="167">
        <v>200</v>
      </c>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286"/>
      <c r="BM107" s="167"/>
      <c r="BN107" s="167"/>
      <c r="BO107" s="167"/>
      <c r="BP107" s="167"/>
      <c r="BQ107" s="167"/>
      <c r="BR107" s="167"/>
      <c r="BS107" s="167"/>
      <c r="BT107" s="167"/>
      <c r="BU107" s="167"/>
      <c r="BV107" s="167"/>
      <c r="BW107" s="167"/>
      <c r="BX107" s="167"/>
      <c r="BY107" s="167"/>
      <c r="BZ107" s="167"/>
      <c r="CA107" s="207"/>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c r="GS107" s="134"/>
      <c r="GT107" s="134"/>
      <c r="GU107" s="134"/>
      <c r="GV107" s="134"/>
      <c r="GW107" s="134"/>
      <c r="GX107" s="134"/>
      <c r="GY107" s="134"/>
      <c r="GZ107" s="134"/>
      <c r="HA107" s="134"/>
      <c r="HB107" s="134"/>
      <c r="HC107" s="134"/>
      <c r="HD107" s="134"/>
      <c r="HE107" s="134"/>
      <c r="HF107" s="134"/>
      <c r="HG107" s="134"/>
      <c r="HH107" s="134"/>
      <c r="HI107" s="134"/>
      <c r="HJ107" s="134"/>
      <c r="HK107" s="134"/>
      <c r="HL107" s="134"/>
      <c r="HM107" s="134"/>
      <c r="HN107" s="134"/>
      <c r="HO107" s="134"/>
      <c r="HP107" s="134"/>
      <c r="HQ107" s="134"/>
      <c r="HR107" s="134"/>
      <c r="HS107" s="134"/>
      <c r="HT107" s="134"/>
      <c r="HU107" s="134"/>
      <c r="HV107" s="134"/>
      <c r="HW107" s="134"/>
      <c r="HX107" s="134"/>
      <c r="HY107" s="134"/>
      <c r="HZ107" s="134"/>
      <c r="IA107" s="134"/>
      <c r="IB107" s="134"/>
      <c r="IC107" s="134"/>
      <c r="ID107" s="134"/>
      <c r="IE107" s="134"/>
      <c r="IF107" s="134"/>
      <c r="IG107" s="134"/>
      <c r="IH107" s="134"/>
      <c r="II107" s="134"/>
      <c r="IJ107" s="134"/>
      <c r="IK107" s="134"/>
      <c r="IL107" s="134"/>
      <c r="IM107" s="134"/>
      <c r="IN107" s="134"/>
      <c r="IO107" s="134"/>
      <c r="IP107" s="134"/>
      <c r="IQ107" s="134"/>
      <c r="IR107" s="134"/>
      <c r="IS107" s="134"/>
      <c r="IT107" s="134"/>
      <c r="IU107" s="134"/>
      <c r="IV107" s="134"/>
      <c r="IW107" s="134"/>
      <c r="IX107" s="134"/>
      <c r="IY107" s="134"/>
      <c r="IZ107" s="134"/>
      <c r="JA107" s="134"/>
      <c r="JB107" s="134"/>
      <c r="JC107" s="134"/>
      <c r="JD107" s="134"/>
      <c r="JE107" s="134"/>
      <c r="JF107" s="134"/>
      <c r="JG107" s="134"/>
      <c r="JH107" s="134"/>
      <c r="JI107" s="134"/>
      <c r="JJ107" s="134"/>
      <c r="JK107" s="134"/>
      <c r="JL107" s="134"/>
      <c r="JM107" s="134"/>
      <c r="JN107" s="134"/>
      <c r="JO107" s="134"/>
      <c r="JP107" s="134"/>
      <c r="JQ107" s="134"/>
      <c r="JR107" s="134"/>
      <c r="JS107" s="134"/>
      <c r="JT107" s="134"/>
      <c r="JU107" s="134"/>
      <c r="JV107" s="134"/>
      <c r="JW107" s="134"/>
      <c r="JX107" s="134"/>
      <c r="JY107" s="134"/>
      <c r="JZ107" s="134"/>
      <c r="KA107" s="134"/>
      <c r="KB107" s="134"/>
      <c r="KC107" s="134"/>
      <c r="KD107" s="134"/>
      <c r="KE107" s="134"/>
      <c r="KF107" s="134"/>
      <c r="KG107" s="134"/>
      <c r="KH107" s="134"/>
      <c r="KI107" s="134"/>
      <c r="KJ107" s="134"/>
      <c r="KK107" s="134"/>
      <c r="KL107" s="134"/>
      <c r="KM107" s="134"/>
      <c r="KN107" s="134"/>
      <c r="KO107" s="134"/>
      <c r="KP107" s="134"/>
      <c r="KQ107" s="134"/>
      <c r="KR107" s="134"/>
      <c r="KS107" s="134"/>
      <c r="KT107" s="134"/>
      <c r="KU107" s="134"/>
      <c r="KV107" s="134"/>
      <c r="KW107" s="134"/>
      <c r="KX107" s="134"/>
      <c r="KY107" s="134"/>
      <c r="KZ107" s="134"/>
      <c r="LA107" s="134"/>
      <c r="LB107" s="134"/>
      <c r="LC107" s="134"/>
      <c r="LD107" s="134"/>
      <c r="LE107" s="134"/>
      <c r="LF107" s="134"/>
      <c r="LG107" s="134"/>
      <c r="LH107" s="134"/>
      <c r="LI107" s="134"/>
      <c r="LJ107" s="134"/>
      <c r="LK107" s="134"/>
      <c r="LL107" s="134"/>
      <c r="LM107" s="134"/>
      <c r="LN107" s="134"/>
      <c r="LO107" s="134"/>
      <c r="LP107" s="134"/>
      <c r="LQ107" s="134"/>
      <c r="LR107" s="134"/>
      <c r="LS107" s="134"/>
      <c r="LT107" s="134"/>
      <c r="LU107" s="134"/>
      <c r="LV107" s="134"/>
      <c r="LW107" s="134"/>
      <c r="LX107" s="134"/>
      <c r="LY107" s="134"/>
      <c r="LZ107" s="134"/>
      <c r="MA107" s="134"/>
      <c r="MB107" s="134"/>
      <c r="MC107" s="134"/>
      <c r="MD107" s="134"/>
      <c r="ME107" s="134"/>
      <c r="MF107" s="134"/>
      <c r="MG107" s="134"/>
      <c r="MH107" s="134"/>
      <c r="MI107" s="134"/>
      <c r="MJ107" s="134"/>
      <c r="MK107" s="134"/>
      <c r="ML107" s="134"/>
      <c r="MM107" s="134"/>
      <c r="MN107" s="134"/>
      <c r="MO107" s="134"/>
      <c r="MP107" s="134"/>
      <c r="MQ107" s="134"/>
      <c r="MR107" s="134"/>
      <c r="MS107" s="134"/>
      <c r="MT107" s="134"/>
      <c r="MU107" s="134"/>
      <c r="MV107" s="134"/>
      <c r="MW107" s="134"/>
      <c r="MX107" s="134"/>
      <c r="MY107" s="134"/>
      <c r="MZ107" s="134"/>
      <c r="NA107" s="134"/>
      <c r="NB107" s="134"/>
      <c r="NC107" s="134"/>
      <c r="ND107" s="134"/>
      <c r="NE107" s="134"/>
      <c r="NF107" s="134"/>
      <c r="NG107" s="134"/>
      <c r="NH107" s="134"/>
      <c r="NI107" s="134"/>
      <c r="NJ107" s="134"/>
      <c r="NK107" s="134"/>
      <c r="NL107" s="134"/>
      <c r="NM107" s="134"/>
      <c r="NN107" s="134"/>
      <c r="NO107" s="134"/>
      <c r="NP107" s="134"/>
      <c r="NQ107" s="134"/>
      <c r="NR107" s="134"/>
      <c r="NS107" s="134"/>
      <c r="NT107" s="134"/>
      <c r="NU107" s="134"/>
      <c r="NV107" s="134"/>
      <c r="NW107" s="134"/>
      <c r="NX107" s="134"/>
      <c r="NY107" s="134"/>
      <c r="NZ107" s="134"/>
      <c r="OA107" s="134"/>
      <c r="OB107" s="134"/>
      <c r="OC107" s="134"/>
      <c r="OD107" s="134"/>
      <c r="OE107" s="134"/>
      <c r="OF107" s="134"/>
      <c r="OG107" s="134"/>
      <c r="OH107" s="134"/>
      <c r="OI107" s="134"/>
      <c r="OJ107" s="134"/>
      <c r="OK107" s="134"/>
      <c r="OL107" s="134"/>
      <c r="OM107" s="134"/>
      <c r="ON107" s="134"/>
      <c r="OO107" s="134"/>
      <c r="OP107" s="134"/>
      <c r="OQ107" s="134"/>
      <c r="OR107" s="134"/>
      <c r="OS107" s="134"/>
      <c r="OT107" s="134"/>
      <c r="OU107" s="134"/>
      <c r="OV107" s="134"/>
      <c r="OW107" s="134"/>
      <c r="OX107" s="134"/>
      <c r="OY107" s="134"/>
      <c r="OZ107" s="134"/>
      <c r="PA107" s="134"/>
      <c r="PB107" s="134"/>
      <c r="PC107" s="134"/>
      <c r="PD107" s="134"/>
      <c r="PE107" s="134"/>
      <c r="PF107" s="134"/>
      <c r="PG107" s="134"/>
      <c r="PH107" s="134"/>
      <c r="PI107" s="134"/>
      <c r="PJ107" s="134"/>
      <c r="PK107" s="134"/>
      <c r="PL107" s="134"/>
      <c r="PM107" s="134"/>
      <c r="PN107" s="134"/>
      <c r="PO107" s="134"/>
      <c r="PP107" s="134"/>
      <c r="PQ107" s="134"/>
      <c r="PR107" s="134"/>
      <c r="PS107" s="134"/>
      <c r="PT107" s="134"/>
      <c r="PU107" s="134"/>
      <c r="PV107" s="134"/>
      <c r="PW107" s="134"/>
      <c r="PX107" s="134"/>
      <c r="PY107" s="134"/>
      <c r="PZ107" s="134"/>
      <c r="QA107" s="134"/>
      <c r="QB107" s="134"/>
      <c r="QC107" s="134"/>
      <c r="QD107" s="134"/>
      <c r="QE107" s="134"/>
      <c r="QF107" s="134"/>
      <c r="QG107" s="134"/>
      <c r="QH107" s="134"/>
      <c r="QI107" s="134"/>
      <c r="QJ107" s="134"/>
      <c r="QK107" s="134"/>
      <c r="QL107" s="134"/>
      <c r="QM107" s="134"/>
      <c r="QN107" s="134"/>
      <c r="QO107" s="134"/>
      <c r="QP107" s="134"/>
      <c r="QQ107" s="134"/>
      <c r="QR107" s="134"/>
      <c r="QS107" s="134"/>
      <c r="QT107" s="134"/>
      <c r="QU107" s="134"/>
      <c r="QV107" s="134"/>
      <c r="QW107" s="134"/>
      <c r="QX107" s="134"/>
      <c r="QY107" s="134"/>
      <c r="QZ107" s="134"/>
      <c r="RA107" s="134"/>
      <c r="RB107" s="134"/>
      <c r="RC107" s="134"/>
      <c r="RD107" s="134"/>
      <c r="RE107" s="134"/>
      <c r="RF107" s="134"/>
      <c r="RG107" s="134"/>
      <c r="RH107" s="134"/>
      <c r="RI107" s="134"/>
      <c r="RJ107" s="134"/>
      <c r="RK107" s="134"/>
      <c r="RL107" s="134"/>
      <c r="RM107" s="134"/>
      <c r="RN107" s="134"/>
      <c r="RO107" s="134"/>
      <c r="RP107" s="134"/>
      <c r="RQ107" s="134"/>
      <c r="RR107" s="134"/>
      <c r="RS107" s="134"/>
      <c r="RT107" s="134"/>
      <c r="RU107" s="134"/>
      <c r="RV107" s="134"/>
      <c r="RW107" s="134"/>
      <c r="RX107" s="134"/>
      <c r="RY107" s="134"/>
      <c r="RZ107" s="134"/>
      <c r="SA107" s="134"/>
      <c r="SB107" s="134"/>
      <c r="SC107" s="134"/>
      <c r="SD107" s="134"/>
      <c r="SE107" s="134"/>
      <c r="SF107" s="134"/>
      <c r="SG107" s="134"/>
      <c r="SH107" s="134"/>
      <c r="SI107" s="134"/>
      <c r="SJ107" s="134"/>
      <c r="SK107" s="134"/>
      <c r="SL107" s="134"/>
      <c r="SM107" s="134"/>
      <c r="SN107" s="134"/>
      <c r="SO107" s="134"/>
      <c r="SP107" s="134"/>
      <c r="SQ107" s="134"/>
      <c r="SR107" s="134"/>
      <c r="SS107" s="134"/>
      <c r="ST107" s="134"/>
      <c r="SU107" s="134"/>
      <c r="SV107" s="134"/>
      <c r="SW107" s="134"/>
      <c r="SX107" s="134"/>
      <c r="SY107" s="134"/>
      <c r="SZ107" s="134"/>
      <c r="TA107" s="134"/>
      <c r="TB107" s="134"/>
      <c r="TC107" s="134"/>
      <c r="TD107" s="134"/>
      <c r="TE107" s="134"/>
      <c r="TF107" s="134"/>
      <c r="TG107" s="134"/>
      <c r="TH107" s="134"/>
      <c r="TI107" s="134"/>
      <c r="TJ107" s="134"/>
      <c r="TK107" s="134"/>
      <c r="TL107" s="134"/>
      <c r="TM107" s="134"/>
      <c r="TN107" s="134"/>
      <c r="TO107" s="134"/>
      <c r="TP107" s="134"/>
      <c r="TQ107" s="134"/>
      <c r="TR107" s="134"/>
      <c r="TS107" s="134"/>
      <c r="TT107" s="134"/>
      <c r="TU107" s="134"/>
      <c r="TV107" s="134"/>
      <c r="TW107" s="134"/>
      <c r="TX107" s="134"/>
      <c r="TY107" s="134"/>
      <c r="TZ107" s="134"/>
      <c r="UA107" s="134"/>
      <c r="UB107" s="134"/>
      <c r="UC107" s="134"/>
      <c r="UD107" s="134"/>
      <c r="UE107" s="134"/>
      <c r="UF107" s="134"/>
      <c r="UG107" s="134"/>
      <c r="UH107" s="134"/>
      <c r="UI107" s="134"/>
      <c r="UJ107" s="134"/>
      <c r="UK107" s="134"/>
      <c r="UL107" s="134"/>
      <c r="UM107" s="134"/>
      <c r="UN107" s="134"/>
      <c r="UO107" s="134"/>
      <c r="UP107" s="134"/>
      <c r="UQ107" s="134"/>
      <c r="UR107" s="134"/>
      <c r="US107" s="134"/>
      <c r="UT107" s="134"/>
      <c r="UU107" s="134"/>
      <c r="UV107" s="134"/>
      <c r="UW107" s="134"/>
      <c r="UX107" s="134"/>
      <c r="UY107" s="134"/>
      <c r="UZ107" s="134"/>
      <c r="VA107" s="134"/>
      <c r="VB107" s="134"/>
      <c r="VC107" s="134"/>
      <c r="VD107" s="134"/>
      <c r="VE107" s="134"/>
      <c r="VF107" s="134"/>
      <c r="VG107" s="134"/>
      <c r="VH107" s="134"/>
      <c r="VI107" s="134"/>
      <c r="VJ107" s="134"/>
      <c r="VK107" s="134"/>
      <c r="VL107" s="134"/>
      <c r="VM107" s="134"/>
      <c r="VN107" s="134"/>
      <c r="VO107" s="134"/>
      <c r="VP107" s="134"/>
      <c r="VQ107" s="134"/>
      <c r="VR107" s="134"/>
      <c r="VS107" s="134"/>
      <c r="VT107" s="134"/>
      <c r="VU107" s="134"/>
      <c r="VV107" s="134"/>
      <c r="VW107" s="134"/>
      <c r="VX107" s="134"/>
      <c r="VY107" s="134"/>
      <c r="VZ107" s="134"/>
      <c r="WA107" s="134"/>
      <c r="WB107" s="134"/>
      <c r="WC107" s="134"/>
      <c r="WD107" s="134"/>
      <c r="WE107" s="134"/>
      <c r="WF107" s="134"/>
      <c r="WG107" s="134"/>
      <c r="WH107" s="134"/>
      <c r="WI107" s="134"/>
      <c r="WJ107" s="134"/>
      <c r="WK107" s="134"/>
      <c r="WL107" s="134"/>
      <c r="WM107" s="134"/>
      <c r="WN107" s="134"/>
      <c r="WO107" s="134"/>
      <c r="WP107" s="134"/>
      <c r="WQ107" s="134"/>
      <c r="WR107" s="134"/>
      <c r="WS107" s="134"/>
      <c r="WT107" s="134"/>
      <c r="WU107" s="134"/>
      <c r="WV107" s="134"/>
      <c r="WW107" s="134"/>
      <c r="WX107" s="134"/>
      <c r="WY107" s="134"/>
      <c r="WZ107" s="134"/>
      <c r="XA107" s="134"/>
      <c r="XB107" s="134"/>
      <c r="XC107" s="134"/>
      <c r="XD107" s="134"/>
      <c r="XE107" s="134"/>
      <c r="XF107" s="134"/>
      <c r="XG107" s="134"/>
      <c r="XH107" s="134"/>
      <c r="XI107" s="134"/>
      <c r="XJ107" s="134"/>
      <c r="XK107" s="134"/>
      <c r="XL107" s="134"/>
      <c r="XM107" s="134"/>
      <c r="XN107" s="134"/>
      <c r="XO107" s="134"/>
      <c r="XP107" s="134"/>
      <c r="XQ107" s="134"/>
      <c r="XR107" s="134"/>
      <c r="XS107" s="134"/>
      <c r="XT107" s="134"/>
      <c r="XU107" s="134"/>
      <c r="XV107" s="134"/>
      <c r="XW107" s="134"/>
      <c r="XX107" s="134"/>
      <c r="XY107" s="134"/>
      <c r="XZ107" s="134"/>
      <c r="YA107" s="134"/>
      <c r="YB107" s="134"/>
      <c r="YC107" s="134"/>
      <c r="YD107" s="134"/>
      <c r="YE107" s="134"/>
      <c r="YF107" s="134"/>
      <c r="YG107" s="134"/>
      <c r="YH107" s="134"/>
      <c r="YI107" s="134"/>
      <c r="YJ107" s="134"/>
      <c r="YK107" s="134"/>
      <c r="YL107" s="134"/>
      <c r="YM107" s="134"/>
      <c r="YN107" s="134"/>
      <c r="YO107" s="134"/>
      <c r="YP107" s="134"/>
      <c r="YQ107" s="134"/>
      <c r="YR107" s="134"/>
      <c r="YS107" s="134"/>
      <c r="YT107" s="134"/>
      <c r="YU107" s="134"/>
      <c r="YV107" s="134"/>
      <c r="YW107" s="134"/>
      <c r="YX107" s="134"/>
      <c r="YY107" s="134"/>
      <c r="YZ107" s="134"/>
      <c r="ZA107" s="134"/>
      <c r="ZB107" s="134"/>
      <c r="ZC107" s="134"/>
      <c r="ZD107" s="134"/>
      <c r="ZE107" s="134"/>
      <c r="ZF107" s="134"/>
      <c r="ZG107" s="134"/>
      <c r="ZH107" s="134"/>
      <c r="ZI107" s="134"/>
      <c r="ZJ107" s="134"/>
      <c r="ZK107" s="134"/>
      <c r="ZL107" s="134"/>
      <c r="ZM107" s="134"/>
      <c r="ZN107" s="134"/>
      <c r="ZO107" s="134"/>
      <c r="ZP107" s="134"/>
      <c r="ZQ107" s="134"/>
      <c r="ZR107" s="134"/>
      <c r="ZS107" s="134"/>
      <c r="ZT107" s="134"/>
      <c r="ZU107" s="134"/>
      <c r="ZV107" s="134"/>
      <c r="ZW107" s="134"/>
      <c r="ZX107" s="134"/>
      <c r="ZY107" s="134"/>
      <c r="ZZ107" s="134"/>
      <c r="AAA107" s="134"/>
      <c r="AAB107" s="134"/>
      <c r="AAC107" s="134"/>
      <c r="AAD107" s="134"/>
      <c r="AAE107" s="134"/>
      <c r="AAF107" s="134"/>
      <c r="AAG107" s="134"/>
      <c r="AAH107" s="134"/>
      <c r="AAI107" s="134"/>
      <c r="AAJ107" s="134"/>
      <c r="AAK107" s="134"/>
      <c r="AAL107" s="134"/>
      <c r="AAM107" s="134"/>
      <c r="AAN107" s="134"/>
      <c r="AAO107" s="134"/>
      <c r="AAP107" s="134"/>
      <c r="AAQ107" s="134"/>
      <c r="AAR107" s="134"/>
      <c r="AAS107" s="134"/>
      <c r="AAT107" s="134"/>
      <c r="AAU107" s="134"/>
      <c r="AAV107" s="134"/>
      <c r="AAW107" s="134"/>
      <c r="AAX107" s="134"/>
      <c r="AAY107" s="134"/>
      <c r="AAZ107" s="134"/>
      <c r="ABA107" s="134"/>
      <c r="ABB107" s="134"/>
      <c r="ABC107" s="134"/>
      <c r="ABD107" s="134"/>
      <c r="ABE107" s="134"/>
      <c r="ABF107" s="134"/>
      <c r="ABG107" s="134"/>
      <c r="ABH107" s="134"/>
      <c r="ABI107" s="134"/>
      <c r="ABJ107" s="134"/>
      <c r="ABK107" s="134"/>
      <c r="ABL107" s="134"/>
      <c r="ABM107" s="134"/>
      <c r="ABN107" s="134"/>
      <c r="ABO107" s="134"/>
      <c r="ABP107" s="134"/>
      <c r="ABQ107" s="134"/>
      <c r="ABR107" s="134"/>
      <c r="ABS107" s="134"/>
      <c r="ABT107" s="134"/>
      <c r="ABU107" s="134"/>
      <c r="ABV107" s="134"/>
      <c r="ABW107" s="134"/>
      <c r="ABX107" s="134"/>
      <c r="ABY107" s="134"/>
      <c r="ABZ107" s="134"/>
      <c r="ACA107" s="134"/>
      <c r="ACB107" s="134"/>
      <c r="ACC107" s="134"/>
      <c r="ACD107" s="134"/>
      <c r="ACE107" s="134"/>
      <c r="ACF107" s="134"/>
      <c r="ACG107" s="134"/>
      <c r="ACH107" s="134"/>
      <c r="ACI107" s="134"/>
      <c r="ACJ107" s="134"/>
      <c r="ACK107" s="134"/>
      <c r="ACL107" s="134"/>
      <c r="ACM107" s="134"/>
      <c r="ACN107" s="134"/>
      <c r="ACO107" s="134"/>
      <c r="ACP107" s="134"/>
      <c r="ACQ107" s="134"/>
      <c r="ACR107" s="134"/>
      <c r="ACS107" s="134"/>
      <c r="ACT107" s="134"/>
      <c r="ACU107" s="134"/>
      <c r="ACV107" s="134"/>
      <c r="ACW107" s="134"/>
      <c r="ACX107" s="134"/>
      <c r="ACY107" s="134"/>
      <c r="ACZ107" s="134"/>
      <c r="ADA107" s="134"/>
      <c r="ADB107" s="134"/>
      <c r="ADC107" s="134"/>
      <c r="ADD107" s="134"/>
      <c r="ADE107" s="134"/>
      <c r="ADF107" s="134"/>
      <c r="ADG107" s="134"/>
      <c r="ADH107" s="134"/>
      <c r="ADI107" s="134"/>
      <c r="ADJ107" s="134"/>
      <c r="ADK107" s="134"/>
      <c r="ADL107" s="134"/>
      <c r="ADM107" s="134"/>
      <c r="ADN107" s="134"/>
      <c r="ADO107" s="134"/>
      <c r="ADP107" s="134"/>
      <c r="ADQ107" s="134"/>
      <c r="ADR107" s="134"/>
      <c r="ADS107" s="134"/>
      <c r="ADT107" s="134"/>
      <c r="ADU107" s="134"/>
      <c r="ADV107" s="134"/>
      <c r="ADW107" s="134"/>
      <c r="ADX107" s="134"/>
      <c r="ADY107" s="134"/>
      <c r="ADZ107" s="134"/>
      <c r="AEA107" s="134"/>
      <c r="AEB107" s="134"/>
      <c r="AEC107" s="134"/>
      <c r="AED107" s="134"/>
      <c r="AEE107" s="134"/>
      <c r="AEF107" s="134"/>
      <c r="AEG107" s="134"/>
      <c r="AEH107" s="134"/>
      <c r="AEI107" s="134"/>
      <c r="AEJ107" s="134"/>
      <c r="AEK107" s="134"/>
      <c r="AEL107" s="134"/>
      <c r="AEM107" s="134"/>
      <c r="AEN107" s="134"/>
      <c r="AEO107" s="134"/>
      <c r="AEP107" s="134"/>
      <c r="AEQ107" s="134"/>
      <c r="AER107" s="134"/>
      <c r="AES107" s="134"/>
      <c r="AET107" s="134"/>
      <c r="AEU107" s="134"/>
      <c r="AEV107" s="134"/>
      <c r="AEW107" s="134"/>
      <c r="AEX107" s="134"/>
      <c r="AEY107" s="134"/>
      <c r="AEZ107" s="134"/>
      <c r="AFA107" s="134"/>
      <c r="AFB107" s="134"/>
      <c r="AFC107" s="134"/>
      <c r="AFD107" s="134"/>
      <c r="AFE107" s="134"/>
      <c r="AFF107" s="134"/>
      <c r="AFG107" s="134"/>
      <c r="AFH107" s="134"/>
      <c r="AFI107" s="134"/>
      <c r="AFJ107" s="134"/>
      <c r="AFK107" s="134"/>
      <c r="AFL107" s="134"/>
      <c r="AFM107" s="134"/>
      <c r="AFN107" s="134"/>
      <c r="AFO107" s="134"/>
      <c r="AFP107" s="134"/>
      <c r="AFQ107" s="134"/>
      <c r="AFR107" s="134"/>
      <c r="AFS107" s="134"/>
      <c r="AFT107" s="134"/>
      <c r="AFU107" s="134"/>
      <c r="AFV107" s="134"/>
      <c r="AFW107" s="134"/>
      <c r="AFX107" s="134"/>
      <c r="AFY107" s="134"/>
      <c r="AFZ107" s="134"/>
      <c r="AGA107" s="134"/>
      <c r="AGB107" s="134"/>
      <c r="AGC107" s="134"/>
      <c r="AGD107" s="134"/>
      <c r="AGE107" s="134"/>
      <c r="AGF107" s="134"/>
      <c r="AGG107" s="134"/>
      <c r="AGH107" s="134"/>
      <c r="AGI107" s="134"/>
      <c r="AGJ107" s="134"/>
      <c r="AGK107" s="134"/>
      <c r="AGL107" s="134"/>
      <c r="AGM107" s="134"/>
      <c r="AGN107" s="134"/>
      <c r="AGO107" s="134"/>
      <c r="AGP107" s="134"/>
      <c r="AGQ107" s="134"/>
      <c r="AGR107" s="134"/>
      <c r="AGS107" s="134"/>
      <c r="AGT107" s="134"/>
      <c r="AGU107" s="134"/>
      <c r="AGV107" s="134"/>
      <c r="AGW107" s="134"/>
      <c r="AGX107" s="134"/>
      <c r="AGY107" s="134"/>
      <c r="AGZ107" s="134"/>
      <c r="AHA107" s="134"/>
      <c r="AHB107" s="134"/>
      <c r="AHC107" s="134"/>
      <c r="AHD107" s="134"/>
      <c r="AHE107" s="134"/>
      <c r="AHF107" s="134"/>
      <c r="AHG107" s="134"/>
      <c r="AHH107" s="134"/>
      <c r="AHI107" s="134"/>
      <c r="AHJ107" s="134"/>
      <c r="AHK107" s="134"/>
      <c r="AHL107" s="134"/>
      <c r="AHM107" s="134"/>
      <c r="AHN107" s="134"/>
      <c r="AHO107" s="134"/>
      <c r="AHP107" s="134"/>
      <c r="AHQ107" s="134"/>
      <c r="AHR107" s="134"/>
      <c r="AHS107" s="134"/>
      <c r="AHT107" s="134"/>
      <c r="AHU107" s="134"/>
      <c r="AHV107" s="134"/>
      <c r="AHW107" s="134"/>
      <c r="AHX107" s="134"/>
      <c r="AHY107" s="134"/>
      <c r="AHZ107" s="134"/>
      <c r="AIA107" s="134"/>
      <c r="AIB107" s="134"/>
      <c r="AIC107" s="134"/>
      <c r="AID107" s="134"/>
      <c r="AIE107" s="134"/>
      <c r="AIF107" s="134"/>
      <c r="AIG107" s="134"/>
      <c r="AIH107" s="134"/>
      <c r="AII107" s="134"/>
      <c r="AIJ107" s="134"/>
      <c r="AIK107" s="134"/>
      <c r="AIL107" s="134"/>
      <c r="AIM107" s="134"/>
      <c r="AIN107" s="134"/>
      <c r="AIO107" s="134"/>
      <c r="AIP107" s="134"/>
      <c r="AIQ107" s="134"/>
      <c r="AIR107" s="134"/>
      <c r="AIS107" s="134"/>
      <c r="AIT107" s="134"/>
      <c r="AIU107" s="134"/>
      <c r="AIV107" s="134"/>
      <c r="AIW107" s="134"/>
      <c r="AIX107" s="134"/>
      <c r="AIY107" s="134"/>
      <c r="AIZ107" s="134"/>
      <c r="AJA107" s="134"/>
      <c r="AJB107" s="134"/>
      <c r="AJC107" s="134"/>
      <c r="AJD107" s="134"/>
      <c r="AJE107" s="134"/>
      <c r="AJF107" s="134"/>
      <c r="AJG107" s="134"/>
      <c r="AJH107" s="134"/>
      <c r="AJI107" s="134"/>
      <c r="AJJ107" s="134"/>
      <c r="AJK107" s="134"/>
      <c r="AJL107" s="134"/>
      <c r="AJM107" s="134"/>
      <c r="AJN107" s="134"/>
      <c r="AJO107" s="134"/>
      <c r="AJP107" s="134"/>
      <c r="AJQ107" s="134"/>
      <c r="AJR107" s="134"/>
      <c r="AJS107" s="134"/>
      <c r="AJT107" s="134"/>
      <c r="AJU107" s="134"/>
      <c r="AJV107" s="134"/>
      <c r="AJW107" s="134"/>
      <c r="AJX107" s="134"/>
      <c r="AJY107" s="134"/>
      <c r="AJZ107" s="134"/>
      <c r="AKA107" s="134"/>
      <c r="AKB107" s="134"/>
      <c r="AKC107" s="134"/>
      <c r="AKD107" s="134"/>
      <c r="AKE107" s="134"/>
      <c r="AKF107" s="134"/>
      <c r="AKG107" s="134"/>
      <c r="AKH107" s="134"/>
      <c r="AKI107" s="134"/>
      <c r="AKJ107" s="134"/>
      <c r="AKK107" s="134"/>
      <c r="AKL107" s="134"/>
      <c r="AKM107" s="134"/>
      <c r="AKN107" s="134"/>
      <c r="AKO107" s="134"/>
      <c r="AKP107" s="134"/>
      <c r="AKQ107" s="134"/>
      <c r="AKR107" s="134"/>
      <c r="AKS107" s="134"/>
      <c r="AKT107" s="134"/>
      <c r="AKU107" s="134"/>
      <c r="AKV107" s="134"/>
      <c r="AKW107" s="134"/>
      <c r="AKX107" s="134"/>
    </row>
    <row r="108" spans="1:986" ht="12" x14ac:dyDescent="0.2">
      <c r="A108" s="249"/>
      <c r="B108" s="242" t="s">
        <v>320</v>
      </c>
      <c r="C108" s="170" t="str">
        <f>_xlfn.CONCAT(Leverancespecifikation[[#This Row],[ID]],Leverancespecifikation[[#This Row],[BYGNINGSDEL]])</f>
        <v>104Spærtage</v>
      </c>
      <c r="D108" s="177"/>
      <c r="E108" s="177">
        <v>271</v>
      </c>
      <c r="F108" s="177"/>
      <c r="G108" s="177"/>
      <c r="H108" s="177"/>
      <c r="I108" s="177"/>
      <c r="J108" s="171">
        <v>4</v>
      </c>
      <c r="K108" s="175" t="s">
        <v>344</v>
      </c>
      <c r="L108" s="172" t="s">
        <v>342</v>
      </c>
      <c r="M108" s="80" t="str">
        <f>IFERROR(VLOOKUP(Leverancespecifikation[[#This Row],[ID-Bygningsdel]],'Data ændringslog'!A:G,7,FALSE),"P")</f>
        <v/>
      </c>
      <c r="N108" s="321" t="s">
        <v>99</v>
      </c>
      <c r="O108" s="121" t="str">
        <f>VLOOKUP(Leverancespecifikation[[#This Row],[ID-Bygningsdel]],'Data aktør'!A:H,2,FALSE)</f>
        <v>X</v>
      </c>
      <c r="P108" s="78" t="str">
        <f>VLOOKUP(Leverancespecifikation[[#This Row],[ID-Bygningsdel]],'Data aktør'!A:H,3,FALSE)</f>
        <v/>
      </c>
      <c r="Q108" s="78" t="str">
        <f>VLOOKUP(Leverancespecifikation[[#This Row],[ID-Bygningsdel]],'Data aktør'!A:H,4,FALSE)</f>
        <v/>
      </c>
      <c r="R108" s="78" t="str">
        <f>VLOOKUP(Leverancespecifikation[[#This Row],[ID-Bygningsdel]],'Data aktør'!A:H,5,FALSE)</f>
        <v/>
      </c>
      <c r="S108" s="78" t="str">
        <f>VLOOKUP(Leverancespecifikation[[#This Row],[ID-Bygningsdel]],'Data aktør'!A:H,6,FALSE)</f>
        <v/>
      </c>
      <c r="T108" s="78" t="str">
        <f>VLOOKUP(Leverancespecifikation[[#This Row],[ID-Bygningsdel]],'Data aktør'!A:H,7,FALSE)</f>
        <v/>
      </c>
      <c r="U108" s="122" t="str">
        <f>VLOOKUP(Leverancespecifikation[[#This Row],[ID-Bygningsdel]],'Data aktør'!A:H,8,FALSE)</f>
        <v/>
      </c>
      <c r="V108" s="114"/>
      <c r="AB108" s="171"/>
      <c r="AD108" s="171"/>
      <c r="AE108" s="171"/>
      <c r="AF108" s="171"/>
      <c r="AG108" s="171"/>
      <c r="AH108" s="171"/>
      <c r="AI108" s="171"/>
      <c r="AJ108" s="171" t="s">
        <v>33</v>
      </c>
      <c r="AK108" s="171">
        <v>300</v>
      </c>
      <c r="AR108" s="177"/>
      <c r="AS108" s="177"/>
      <c r="AT108" s="171" t="s">
        <v>33</v>
      </c>
      <c r="AU108" s="171">
        <v>325</v>
      </c>
      <c r="AX108" s="177"/>
      <c r="AY108" s="177"/>
      <c r="AZ108" s="177"/>
      <c r="BA108" s="177"/>
      <c r="BB108" s="171" t="s">
        <v>33</v>
      </c>
      <c r="BC108" s="171">
        <v>325</v>
      </c>
      <c r="BD108" s="177"/>
      <c r="BE108" s="177"/>
      <c r="BF108" s="177"/>
      <c r="BG108" s="177"/>
      <c r="BH108" s="177"/>
      <c r="BI108" s="177"/>
      <c r="BJ108" s="177"/>
      <c r="BK108" s="177"/>
      <c r="BL108" s="289"/>
      <c r="BM108" s="177"/>
      <c r="BN108" s="177"/>
      <c r="BO108" s="177"/>
      <c r="BP108" s="177"/>
      <c r="BQ108" s="177"/>
      <c r="BR108" s="177"/>
      <c r="BS108" s="177"/>
      <c r="BT108" s="177"/>
      <c r="BU108" s="177"/>
      <c r="BV108" s="177"/>
      <c r="BW108" s="177"/>
      <c r="BX108" s="177"/>
      <c r="BY108" s="177"/>
      <c r="BZ108" s="177"/>
      <c r="CA108" s="210"/>
      <c r="CB108" s="134"/>
    </row>
    <row r="109" spans="1:986" ht="12" x14ac:dyDescent="0.2">
      <c r="A109" s="249"/>
      <c r="B109" s="242" t="s">
        <v>321</v>
      </c>
      <c r="C109" s="170" t="str">
        <f>_xlfn.CONCAT(Leverancespecifikation[[#This Row],[ID]],Leverancespecifikation[[#This Row],[BYGNINGSDEL]])</f>
        <v>105Tagkassetter</v>
      </c>
      <c r="E109" s="171">
        <v>272</v>
      </c>
      <c r="I109" s="171"/>
      <c r="J109" s="171">
        <v>4</v>
      </c>
      <c r="K109" s="175" t="s">
        <v>346</v>
      </c>
      <c r="L109" s="172" t="s">
        <v>342</v>
      </c>
      <c r="M109" s="80" t="str">
        <f>IFERROR(VLOOKUP(Leverancespecifikation[[#This Row],[ID-Bygningsdel]],'Data ændringslog'!A:G,7,FALSE),"P")</f>
        <v/>
      </c>
      <c r="N109" s="321" t="s">
        <v>99</v>
      </c>
      <c r="O109" s="121" t="str">
        <f>VLOOKUP(Leverancespecifikation[[#This Row],[ID-Bygningsdel]],'Data aktør'!A:H,2,FALSE)</f>
        <v>X</v>
      </c>
      <c r="P109" s="78" t="str">
        <f>VLOOKUP(Leverancespecifikation[[#This Row],[ID-Bygningsdel]],'Data aktør'!A:H,3,FALSE)</f>
        <v/>
      </c>
      <c r="Q109" s="78" t="str">
        <f>VLOOKUP(Leverancespecifikation[[#This Row],[ID-Bygningsdel]],'Data aktør'!A:H,4,FALSE)</f>
        <v/>
      </c>
      <c r="R109" s="78" t="str">
        <f>VLOOKUP(Leverancespecifikation[[#This Row],[ID-Bygningsdel]],'Data aktør'!A:H,5,FALSE)</f>
        <v/>
      </c>
      <c r="S109" s="78" t="str">
        <f>VLOOKUP(Leverancespecifikation[[#This Row],[ID-Bygningsdel]],'Data aktør'!A:H,6,FALSE)</f>
        <v/>
      </c>
      <c r="T109" s="78" t="str">
        <f>VLOOKUP(Leverancespecifikation[[#This Row],[ID-Bygningsdel]],'Data aktør'!A:H,7,FALSE)</f>
        <v/>
      </c>
      <c r="U109" s="122" t="str">
        <f>VLOOKUP(Leverancespecifikation[[#This Row],[ID-Bygningsdel]],'Data aktør'!A:H,8,FALSE)</f>
        <v/>
      </c>
      <c r="V109" s="112"/>
      <c r="W109" s="79"/>
      <c r="X109" s="79"/>
      <c r="Y109" s="79"/>
      <c r="Z109" s="79"/>
      <c r="AA109" s="79"/>
      <c r="AB109" s="171"/>
      <c r="AD109" s="171"/>
      <c r="AE109" s="171"/>
      <c r="AF109" s="171"/>
      <c r="AG109" s="171"/>
      <c r="AH109" s="171"/>
      <c r="AI109" s="171"/>
      <c r="AJ109" s="171" t="s">
        <v>33</v>
      </c>
      <c r="AK109" s="171">
        <v>300</v>
      </c>
      <c r="AT109" s="171" t="s">
        <v>33</v>
      </c>
      <c r="AU109" s="171">
        <v>325</v>
      </c>
      <c r="BB109" s="171" t="s">
        <v>33</v>
      </c>
      <c r="BC109" s="171">
        <v>325</v>
      </c>
      <c r="BV109" s="171"/>
      <c r="BW109" s="171"/>
      <c r="CB109" s="134"/>
    </row>
    <row r="110" spans="1:986" ht="12" x14ac:dyDescent="0.2">
      <c r="A110" s="249"/>
      <c r="B110" s="242" t="s">
        <v>323</v>
      </c>
      <c r="C110" s="170" t="str">
        <f>_xlfn.CONCAT(Leverancespecifikation[[#This Row],[ID]],Leverancespecifikation[[#This Row],[BYGNINGSDEL]])</f>
        <v>106Varme tage</v>
      </c>
      <c r="E110" s="171">
        <v>273</v>
      </c>
      <c r="I110" s="171"/>
      <c r="J110" s="171">
        <v>4</v>
      </c>
      <c r="K110" s="175" t="s">
        <v>348</v>
      </c>
      <c r="L110" s="172" t="s">
        <v>342</v>
      </c>
      <c r="M110" s="80" t="str">
        <f>IFERROR(VLOOKUP(Leverancespecifikation[[#This Row],[ID-Bygningsdel]],'Data ændringslog'!A:G,7,FALSE),"P")</f>
        <v/>
      </c>
      <c r="N110" s="321" t="s">
        <v>99</v>
      </c>
      <c r="O110" s="121" t="str">
        <f>VLOOKUP(Leverancespecifikation[[#This Row],[ID-Bygningsdel]],'Data aktør'!A:H,2,FALSE)</f>
        <v>X</v>
      </c>
      <c r="P110" s="78" t="str">
        <f>VLOOKUP(Leverancespecifikation[[#This Row],[ID-Bygningsdel]],'Data aktør'!A:H,3,FALSE)</f>
        <v/>
      </c>
      <c r="Q110" s="78" t="str">
        <f>VLOOKUP(Leverancespecifikation[[#This Row],[ID-Bygningsdel]],'Data aktør'!A:H,4,FALSE)</f>
        <v/>
      </c>
      <c r="R110" s="78" t="str">
        <f>VLOOKUP(Leverancespecifikation[[#This Row],[ID-Bygningsdel]],'Data aktør'!A:H,5,FALSE)</f>
        <v/>
      </c>
      <c r="S110" s="78" t="str">
        <f>VLOOKUP(Leverancespecifikation[[#This Row],[ID-Bygningsdel]],'Data aktør'!A:H,6,FALSE)</f>
        <v/>
      </c>
      <c r="T110" s="78" t="str">
        <f>VLOOKUP(Leverancespecifikation[[#This Row],[ID-Bygningsdel]],'Data aktør'!A:H,7,FALSE)</f>
        <v/>
      </c>
      <c r="U110" s="122" t="str">
        <f>VLOOKUP(Leverancespecifikation[[#This Row],[ID-Bygningsdel]],'Data aktør'!A:H,8,FALSE)</f>
        <v/>
      </c>
      <c r="V110" s="112"/>
      <c r="W110" s="79"/>
      <c r="X110" s="79"/>
      <c r="Y110" s="79"/>
      <c r="Z110" s="79"/>
      <c r="AA110" s="79"/>
      <c r="AB110" s="171"/>
      <c r="AD110" s="171"/>
      <c r="AE110" s="171"/>
      <c r="AF110" s="171"/>
      <c r="AG110" s="171"/>
      <c r="AH110" s="171"/>
      <c r="AI110" s="171"/>
      <c r="AJ110" s="171" t="s">
        <v>33</v>
      </c>
      <c r="AK110" s="171">
        <v>300</v>
      </c>
      <c r="AT110" s="171" t="s">
        <v>33</v>
      </c>
      <c r="AU110" s="171">
        <v>325</v>
      </c>
      <c r="BB110" s="171" t="s">
        <v>33</v>
      </c>
      <c r="BC110" s="171">
        <v>325</v>
      </c>
      <c r="BV110" s="171"/>
      <c r="BW110" s="171"/>
      <c r="CB110" s="134"/>
    </row>
    <row r="111" spans="1:986" ht="12" x14ac:dyDescent="0.2">
      <c r="A111" s="249"/>
      <c r="B111" s="242" t="s">
        <v>325</v>
      </c>
      <c r="C111" s="170" t="str">
        <f>_xlfn.CONCAT(Leverancespecifikation[[#This Row],[ID]],Leverancespecifikation[[#This Row],[BYGNINGSDEL]])</f>
        <v>107Glastagssystemer</v>
      </c>
      <c r="E111" s="171">
        <v>274</v>
      </c>
      <c r="I111" s="171"/>
      <c r="J111" s="171">
        <v>4</v>
      </c>
      <c r="K111" s="175" t="s">
        <v>350</v>
      </c>
      <c r="L111" s="172" t="s">
        <v>342</v>
      </c>
      <c r="M111" s="80" t="str">
        <f>IFERROR(VLOOKUP(Leverancespecifikation[[#This Row],[ID-Bygningsdel]],'Data ændringslog'!A:G,7,FALSE),"P")</f>
        <v/>
      </c>
      <c r="N111" s="321" t="s">
        <v>99</v>
      </c>
      <c r="O111" s="121" t="str">
        <f>VLOOKUP(Leverancespecifikation[[#This Row],[ID-Bygningsdel]],'Data aktør'!A:H,2,FALSE)</f>
        <v>X</v>
      </c>
      <c r="P111" s="78" t="str">
        <f>VLOOKUP(Leverancespecifikation[[#This Row],[ID-Bygningsdel]],'Data aktør'!A:H,3,FALSE)</f>
        <v/>
      </c>
      <c r="Q111" s="78" t="str">
        <f>VLOOKUP(Leverancespecifikation[[#This Row],[ID-Bygningsdel]],'Data aktør'!A:H,4,FALSE)</f>
        <v/>
      </c>
      <c r="R111" s="78" t="str">
        <f>VLOOKUP(Leverancespecifikation[[#This Row],[ID-Bygningsdel]],'Data aktør'!A:H,5,FALSE)</f>
        <v/>
      </c>
      <c r="S111" s="78" t="str">
        <f>VLOOKUP(Leverancespecifikation[[#This Row],[ID-Bygningsdel]],'Data aktør'!A:H,6,FALSE)</f>
        <v/>
      </c>
      <c r="T111" s="78" t="str">
        <f>VLOOKUP(Leverancespecifikation[[#This Row],[ID-Bygningsdel]],'Data aktør'!A:H,7,FALSE)</f>
        <v/>
      </c>
      <c r="U111" s="122" t="str">
        <f>VLOOKUP(Leverancespecifikation[[#This Row],[ID-Bygningsdel]],'Data aktør'!A:H,8,FALSE)</f>
        <v/>
      </c>
      <c r="V111" s="112"/>
      <c r="W111" s="79"/>
      <c r="X111" s="79"/>
      <c r="Y111" s="79"/>
      <c r="Z111" s="79"/>
      <c r="AA111" s="79"/>
      <c r="AB111" s="171"/>
      <c r="AD111" s="171"/>
      <c r="AE111" s="171"/>
      <c r="AF111" s="171"/>
      <c r="AG111" s="171"/>
      <c r="AH111" s="171"/>
      <c r="AI111" s="171"/>
      <c r="AJ111" s="171" t="s">
        <v>33</v>
      </c>
      <c r="AK111" s="171">
        <v>300</v>
      </c>
      <c r="AT111" s="171" t="s">
        <v>33</v>
      </c>
      <c r="AU111" s="171">
        <v>325</v>
      </c>
      <c r="BB111" s="171" t="s">
        <v>33</v>
      </c>
      <c r="BC111" s="171">
        <v>325</v>
      </c>
      <c r="BV111" s="171"/>
      <c r="BW111" s="171"/>
      <c r="CB111" s="134"/>
    </row>
    <row r="112" spans="1:986" ht="12" x14ac:dyDescent="0.2">
      <c r="A112" s="249"/>
      <c r="B112" s="242" t="s">
        <v>327</v>
      </c>
      <c r="C112" s="170" t="str">
        <f>_xlfn.CONCAT(Leverancespecifikation[[#This Row],[ID]],Leverancespecifikation[[#This Row],[BYGNINGSDEL]])</f>
        <v>108Mobile tage</v>
      </c>
      <c r="E112" s="171">
        <v>275</v>
      </c>
      <c r="I112" s="171"/>
      <c r="J112" s="171">
        <v>4</v>
      </c>
      <c r="K112" s="175" t="s">
        <v>352</v>
      </c>
      <c r="L112" s="172" t="s">
        <v>342</v>
      </c>
      <c r="M112" s="80" t="str">
        <f>IFERROR(VLOOKUP(Leverancespecifikation[[#This Row],[ID-Bygningsdel]],'Data ændringslog'!A:G,7,FALSE),"P")</f>
        <v/>
      </c>
      <c r="N112" s="321" t="s">
        <v>99</v>
      </c>
      <c r="O112" s="121" t="str">
        <f>VLOOKUP(Leverancespecifikation[[#This Row],[ID-Bygningsdel]],'Data aktør'!A:H,2,FALSE)</f>
        <v>X</v>
      </c>
      <c r="P112" s="78" t="str">
        <f>VLOOKUP(Leverancespecifikation[[#This Row],[ID-Bygningsdel]],'Data aktør'!A:H,3,FALSE)</f>
        <v/>
      </c>
      <c r="Q112" s="78" t="str">
        <f>VLOOKUP(Leverancespecifikation[[#This Row],[ID-Bygningsdel]],'Data aktør'!A:H,4,FALSE)</f>
        <v/>
      </c>
      <c r="R112" s="78" t="str">
        <f>VLOOKUP(Leverancespecifikation[[#This Row],[ID-Bygningsdel]],'Data aktør'!A:H,5,FALSE)</f>
        <v/>
      </c>
      <c r="S112" s="78" t="str">
        <f>VLOOKUP(Leverancespecifikation[[#This Row],[ID-Bygningsdel]],'Data aktør'!A:H,6,FALSE)</f>
        <v/>
      </c>
      <c r="T112" s="78" t="str">
        <f>VLOOKUP(Leverancespecifikation[[#This Row],[ID-Bygningsdel]],'Data aktør'!A:H,7,FALSE)</f>
        <v/>
      </c>
      <c r="U112" s="122" t="str">
        <f>VLOOKUP(Leverancespecifikation[[#This Row],[ID-Bygningsdel]],'Data aktør'!A:H,8,FALSE)</f>
        <v/>
      </c>
      <c r="V112" s="112"/>
      <c r="W112" s="79"/>
      <c r="X112" s="79"/>
      <c r="Y112" s="79"/>
      <c r="Z112" s="79"/>
      <c r="AA112" s="79"/>
      <c r="AB112" s="171"/>
      <c r="AD112" s="171"/>
      <c r="AE112" s="171"/>
      <c r="AF112" s="171"/>
      <c r="AG112" s="171"/>
      <c r="AH112" s="171"/>
      <c r="AI112" s="171"/>
      <c r="AJ112" s="171" t="s">
        <v>33</v>
      </c>
      <c r="AK112" s="171">
        <v>300</v>
      </c>
      <c r="AT112" s="171" t="s">
        <v>33</v>
      </c>
      <c r="AU112" s="171">
        <v>325</v>
      </c>
      <c r="BB112" s="171" t="s">
        <v>33</v>
      </c>
      <c r="BC112" s="171">
        <v>325</v>
      </c>
      <c r="BV112" s="171"/>
      <c r="BW112" s="171"/>
      <c r="CB112" s="134"/>
    </row>
    <row r="113" spans="1:986" ht="12" x14ac:dyDescent="0.2">
      <c r="A113" s="249"/>
      <c r="B113" s="242" t="s">
        <v>330</v>
      </c>
      <c r="C113" s="170" t="str">
        <f>_xlfn.CONCAT(Leverancespecifikation[[#This Row],[ID]],Leverancespecifikation[[#This Row],[BYGNINGSDEL]])</f>
        <v>109Baldakiner og overdækninger</v>
      </c>
      <c r="E113" s="171">
        <v>276</v>
      </c>
      <c r="I113" s="171"/>
      <c r="J113" s="171">
        <v>4</v>
      </c>
      <c r="K113" s="175" t="s">
        <v>354</v>
      </c>
      <c r="L113" s="172" t="s">
        <v>342</v>
      </c>
      <c r="M113" s="80" t="str">
        <f>IFERROR(VLOOKUP(Leverancespecifikation[[#This Row],[ID-Bygningsdel]],'Data ændringslog'!A:G,7,FALSE),"P")</f>
        <v/>
      </c>
      <c r="N113" s="321" t="s">
        <v>99</v>
      </c>
      <c r="O113" s="121" t="str">
        <f>VLOOKUP(Leverancespecifikation[[#This Row],[ID-Bygningsdel]],'Data aktør'!A:H,2,FALSE)</f>
        <v>X</v>
      </c>
      <c r="P113" s="78" t="str">
        <f>VLOOKUP(Leverancespecifikation[[#This Row],[ID-Bygningsdel]],'Data aktør'!A:H,3,FALSE)</f>
        <v/>
      </c>
      <c r="Q113" s="78" t="str">
        <f>VLOOKUP(Leverancespecifikation[[#This Row],[ID-Bygningsdel]],'Data aktør'!A:H,4,FALSE)</f>
        <v/>
      </c>
      <c r="R113" s="78" t="str">
        <f>VLOOKUP(Leverancespecifikation[[#This Row],[ID-Bygningsdel]],'Data aktør'!A:H,5,FALSE)</f>
        <v/>
      </c>
      <c r="S113" s="78" t="str">
        <f>VLOOKUP(Leverancespecifikation[[#This Row],[ID-Bygningsdel]],'Data aktør'!A:H,6,FALSE)</f>
        <v/>
      </c>
      <c r="T113" s="78" t="str">
        <f>VLOOKUP(Leverancespecifikation[[#This Row],[ID-Bygningsdel]],'Data aktør'!A:H,7,FALSE)</f>
        <v/>
      </c>
      <c r="U113" s="122" t="str">
        <f>VLOOKUP(Leverancespecifikation[[#This Row],[ID-Bygningsdel]],'Data aktør'!A:H,8,FALSE)</f>
        <v/>
      </c>
      <c r="V113" s="112"/>
      <c r="W113" s="79"/>
      <c r="X113" s="79"/>
      <c r="Y113" s="79"/>
      <c r="Z113" s="79"/>
      <c r="AA113" s="79"/>
      <c r="AB113" s="171"/>
      <c r="AD113" s="171"/>
      <c r="AE113" s="171"/>
      <c r="AF113" s="171"/>
      <c r="AG113" s="171"/>
      <c r="AH113" s="171"/>
      <c r="AI113" s="171"/>
      <c r="AJ113" s="171" t="s">
        <v>33</v>
      </c>
      <c r="AK113" s="171">
        <v>300</v>
      </c>
      <c r="AT113" s="171" t="s">
        <v>33</v>
      </c>
      <c r="AU113" s="171">
        <v>325</v>
      </c>
      <c r="BB113" s="171" t="s">
        <v>33</v>
      </c>
      <c r="BC113" s="171">
        <v>325</v>
      </c>
      <c r="BV113" s="171"/>
      <c r="BW113" s="171"/>
      <c r="CB113" s="134"/>
    </row>
    <row r="114" spans="1:986" s="104" customFormat="1" x14ac:dyDescent="0.2">
      <c r="A114" s="248"/>
      <c r="B114" s="240" t="s">
        <v>333</v>
      </c>
      <c r="C114" s="161" t="str">
        <f>_xlfn.CONCAT(Leverancespecifikation[[#This Row],[ID]],Leverancespecifikation[[#This Row],[BYGNINGSDEL]])</f>
        <v>110Altaner og altangange</v>
      </c>
      <c r="D114" s="162"/>
      <c r="E114" s="162"/>
      <c r="F114" s="162"/>
      <c r="G114" s="162"/>
      <c r="H114" s="162"/>
      <c r="I114" s="162"/>
      <c r="J114" s="163">
        <v>2</v>
      </c>
      <c r="K114" s="164" t="s">
        <v>356</v>
      </c>
      <c r="L114" s="165"/>
      <c r="M114" s="100" t="str">
        <f>IFERROR(VLOOKUP(Leverancespecifikation[[#This Row],[ID-Bygningsdel]],'Data ændringslog'!A:G,7,FALSE),"P")</f>
        <v/>
      </c>
      <c r="N114" s="201" t="s">
        <v>99</v>
      </c>
      <c r="O114" s="119"/>
      <c r="P114" s="101"/>
      <c r="Q114" s="101"/>
      <c r="R114" s="101"/>
      <c r="S114" s="101"/>
      <c r="T114" s="101"/>
      <c r="U114" s="120"/>
      <c r="V114" s="111"/>
      <c r="W114" s="102"/>
      <c r="X114" s="102"/>
      <c r="Y114" s="102"/>
      <c r="Z114" s="102"/>
      <c r="AA114" s="10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285"/>
      <c r="BM114" s="162"/>
      <c r="BN114" s="162"/>
      <c r="BO114" s="162"/>
      <c r="BP114" s="162"/>
      <c r="BQ114" s="162"/>
      <c r="BR114" s="162"/>
      <c r="BS114" s="162"/>
      <c r="BT114" s="162"/>
      <c r="BU114" s="162"/>
      <c r="BV114" s="162"/>
      <c r="BW114" s="162"/>
      <c r="BX114" s="162"/>
      <c r="BY114" s="162"/>
      <c r="BZ114" s="162"/>
      <c r="CA114" s="206"/>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c r="DF114" s="98"/>
      <c r="DG114" s="98"/>
      <c r="DH114" s="98"/>
      <c r="DI114" s="98"/>
      <c r="DJ114" s="98"/>
      <c r="DK114" s="98"/>
      <c r="DL114" s="98"/>
      <c r="DM114" s="98"/>
      <c r="DN114" s="98"/>
      <c r="DO114" s="98"/>
      <c r="DP114" s="98"/>
      <c r="DQ114" s="98"/>
      <c r="DR114" s="98"/>
      <c r="DS114" s="98"/>
      <c r="DT114" s="98"/>
      <c r="DU114" s="98"/>
      <c r="DV114" s="98"/>
      <c r="DW114" s="98"/>
      <c r="DX114" s="98"/>
      <c r="DY114" s="98"/>
      <c r="DZ114" s="98"/>
      <c r="EA114" s="98"/>
      <c r="EB114" s="98"/>
      <c r="EC114" s="98"/>
      <c r="ED114" s="98"/>
      <c r="EE114" s="98"/>
      <c r="EF114" s="98"/>
      <c r="EG114" s="98"/>
      <c r="EH114" s="98"/>
      <c r="EI114" s="98"/>
      <c r="EJ114" s="98"/>
      <c r="EK114" s="98"/>
      <c r="EL114" s="98"/>
      <c r="EM114" s="98"/>
      <c r="EN114" s="98"/>
      <c r="EO114" s="98"/>
      <c r="EP114" s="98"/>
      <c r="EQ114" s="98"/>
      <c r="ER114" s="98"/>
      <c r="ES114" s="98"/>
      <c r="ET114" s="98"/>
      <c r="EU114" s="98"/>
      <c r="EV114" s="98"/>
      <c r="EW114" s="98"/>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c r="IW114" s="98"/>
      <c r="IX114" s="98"/>
      <c r="IY114" s="98"/>
      <c r="IZ114" s="98"/>
      <c r="JA114" s="98"/>
      <c r="JB114" s="98"/>
      <c r="JC114" s="98"/>
      <c r="JD114" s="98"/>
      <c r="JE114" s="98"/>
      <c r="JF114" s="98"/>
      <c r="JG114" s="98"/>
      <c r="JH114" s="98"/>
      <c r="JI114" s="98"/>
      <c r="JJ114" s="98"/>
      <c r="JK114" s="98"/>
      <c r="JL114" s="98"/>
      <c r="JM114" s="98"/>
      <c r="JN114" s="98"/>
      <c r="JO114" s="98"/>
      <c r="JP114" s="98"/>
      <c r="JQ114" s="98"/>
      <c r="JR114" s="98"/>
      <c r="JS114" s="98"/>
      <c r="JT114" s="98"/>
      <c r="JU114" s="98"/>
      <c r="JV114" s="98"/>
      <c r="JW114" s="98"/>
      <c r="JX114" s="98"/>
      <c r="JY114" s="98"/>
      <c r="JZ114" s="98"/>
      <c r="KA114" s="98"/>
      <c r="KB114" s="98"/>
      <c r="KC114" s="98"/>
      <c r="KD114" s="98"/>
      <c r="KE114" s="98"/>
      <c r="KF114" s="98"/>
      <c r="KG114" s="98"/>
      <c r="KH114" s="98"/>
      <c r="KI114" s="98"/>
      <c r="KJ114" s="98"/>
      <c r="KK114" s="98"/>
      <c r="KL114" s="98"/>
      <c r="KM114" s="98"/>
      <c r="KN114" s="98"/>
      <c r="KO114" s="98"/>
      <c r="KP114" s="98"/>
      <c r="KQ114" s="98"/>
      <c r="KR114" s="98"/>
      <c r="KS114" s="98"/>
      <c r="KT114" s="98"/>
      <c r="KU114" s="98"/>
      <c r="KV114" s="98"/>
      <c r="KW114" s="98"/>
      <c r="KX114" s="98"/>
      <c r="KY114" s="98"/>
      <c r="KZ114" s="98"/>
      <c r="LA114" s="98"/>
      <c r="LB114" s="98"/>
      <c r="LC114" s="98"/>
      <c r="LD114" s="98"/>
      <c r="LE114" s="98"/>
      <c r="LF114" s="98"/>
      <c r="LG114" s="98"/>
      <c r="LH114" s="98"/>
      <c r="LI114" s="98"/>
      <c r="LJ114" s="98"/>
      <c r="LK114" s="98"/>
      <c r="LL114" s="98"/>
      <c r="LM114" s="98"/>
      <c r="LN114" s="98"/>
      <c r="LO114" s="98"/>
      <c r="LP114" s="98"/>
      <c r="LQ114" s="98"/>
      <c r="LR114" s="98"/>
      <c r="LS114" s="98"/>
      <c r="LT114" s="98"/>
      <c r="LU114" s="98"/>
      <c r="LV114" s="98"/>
      <c r="LW114" s="98"/>
      <c r="LX114" s="98"/>
      <c r="LY114" s="98"/>
      <c r="LZ114" s="98"/>
      <c r="MA114" s="98"/>
      <c r="MB114" s="98"/>
      <c r="MC114" s="98"/>
      <c r="MD114" s="98"/>
      <c r="ME114" s="98"/>
      <c r="MF114" s="98"/>
      <c r="MG114" s="98"/>
      <c r="MH114" s="98"/>
      <c r="MI114" s="98"/>
      <c r="MJ114" s="98"/>
      <c r="MK114" s="98"/>
      <c r="ML114" s="98"/>
      <c r="MM114" s="98"/>
      <c r="MN114" s="98"/>
      <c r="MO114" s="98"/>
      <c r="MP114" s="98"/>
      <c r="MQ114" s="98"/>
      <c r="MR114" s="98"/>
      <c r="MS114" s="98"/>
      <c r="MT114" s="98"/>
      <c r="MU114" s="98"/>
      <c r="MV114" s="98"/>
      <c r="MW114" s="98"/>
      <c r="MX114" s="98"/>
      <c r="MY114" s="98"/>
      <c r="MZ114" s="98"/>
      <c r="NA114" s="98"/>
      <c r="NB114" s="98"/>
      <c r="NC114" s="98"/>
      <c r="ND114" s="98"/>
      <c r="NE114" s="98"/>
      <c r="NF114" s="98"/>
      <c r="NG114" s="98"/>
      <c r="NH114" s="98"/>
      <c r="NI114" s="98"/>
      <c r="NJ114" s="98"/>
      <c r="NK114" s="98"/>
      <c r="NL114" s="98"/>
      <c r="NM114" s="98"/>
      <c r="NN114" s="98"/>
      <c r="NO114" s="98"/>
      <c r="NP114" s="98"/>
      <c r="NQ114" s="98"/>
      <c r="NR114" s="98"/>
      <c r="NS114" s="98"/>
      <c r="NT114" s="98"/>
      <c r="NU114" s="98"/>
      <c r="NV114" s="98"/>
      <c r="NW114" s="98"/>
      <c r="NX114" s="98"/>
      <c r="NY114" s="98"/>
      <c r="NZ114" s="98"/>
      <c r="OA114" s="98"/>
      <c r="OB114" s="98"/>
      <c r="OC114" s="98"/>
      <c r="OD114" s="98"/>
      <c r="OE114" s="98"/>
      <c r="OF114" s="98"/>
      <c r="OG114" s="98"/>
      <c r="OH114" s="98"/>
      <c r="OI114" s="98"/>
      <c r="OJ114" s="98"/>
      <c r="OK114" s="98"/>
      <c r="OL114" s="98"/>
      <c r="OM114" s="98"/>
      <c r="ON114" s="98"/>
      <c r="OO114" s="98"/>
      <c r="OP114" s="98"/>
      <c r="OQ114" s="98"/>
      <c r="OR114" s="98"/>
      <c r="OS114" s="98"/>
      <c r="OT114" s="98"/>
      <c r="OU114" s="98"/>
      <c r="OV114" s="98"/>
      <c r="OW114" s="98"/>
      <c r="OX114" s="98"/>
      <c r="OY114" s="98"/>
      <c r="OZ114" s="98"/>
      <c r="PA114" s="98"/>
      <c r="PB114" s="98"/>
      <c r="PC114" s="98"/>
      <c r="PD114" s="98"/>
      <c r="PE114" s="98"/>
      <c r="PF114" s="98"/>
      <c r="PG114" s="98"/>
      <c r="PH114" s="98"/>
      <c r="PI114" s="98"/>
      <c r="PJ114" s="98"/>
      <c r="PK114" s="98"/>
      <c r="PL114" s="98"/>
      <c r="PM114" s="98"/>
      <c r="PN114" s="98"/>
      <c r="PO114" s="98"/>
      <c r="PP114" s="98"/>
      <c r="PQ114" s="98"/>
      <c r="PR114" s="98"/>
      <c r="PS114" s="98"/>
      <c r="PT114" s="98"/>
      <c r="PU114" s="98"/>
      <c r="PV114" s="98"/>
      <c r="PW114" s="98"/>
      <c r="PX114" s="98"/>
      <c r="PY114" s="98"/>
      <c r="PZ114" s="98"/>
      <c r="QA114" s="98"/>
      <c r="QB114" s="98"/>
      <c r="QC114" s="98"/>
      <c r="QD114" s="98"/>
      <c r="QE114" s="98"/>
      <c r="QF114" s="98"/>
      <c r="QG114" s="98"/>
      <c r="QH114" s="98"/>
      <c r="QI114" s="98"/>
      <c r="QJ114" s="98"/>
      <c r="QK114" s="98"/>
      <c r="QL114" s="98"/>
      <c r="QM114" s="98"/>
      <c r="QN114" s="98"/>
      <c r="QO114" s="98"/>
      <c r="QP114" s="98"/>
      <c r="QQ114" s="98"/>
      <c r="QR114" s="98"/>
      <c r="QS114" s="98"/>
      <c r="QT114" s="98"/>
      <c r="QU114" s="98"/>
      <c r="QV114" s="98"/>
      <c r="QW114" s="98"/>
      <c r="QX114" s="98"/>
      <c r="QY114" s="98"/>
      <c r="QZ114" s="98"/>
      <c r="RA114" s="98"/>
      <c r="RB114" s="98"/>
      <c r="RC114" s="98"/>
      <c r="RD114" s="98"/>
      <c r="RE114" s="98"/>
      <c r="RF114" s="98"/>
      <c r="RG114" s="98"/>
      <c r="RH114" s="98"/>
      <c r="RI114" s="98"/>
      <c r="RJ114" s="98"/>
      <c r="RK114" s="98"/>
      <c r="RL114" s="98"/>
      <c r="RM114" s="98"/>
      <c r="RN114" s="98"/>
      <c r="RO114" s="98"/>
      <c r="RP114" s="98"/>
      <c r="RQ114" s="98"/>
      <c r="RR114" s="98"/>
      <c r="RS114" s="98"/>
      <c r="RT114" s="98"/>
      <c r="RU114" s="98"/>
      <c r="RV114" s="98"/>
      <c r="RW114" s="98"/>
      <c r="RX114" s="98"/>
      <c r="RY114" s="98"/>
      <c r="RZ114" s="98"/>
      <c r="SA114" s="98"/>
      <c r="SB114" s="98"/>
      <c r="SC114" s="98"/>
      <c r="SD114" s="98"/>
      <c r="SE114" s="98"/>
      <c r="SF114" s="98"/>
      <c r="SG114" s="98"/>
      <c r="SH114" s="98"/>
      <c r="SI114" s="98"/>
      <c r="SJ114" s="98"/>
      <c r="SK114" s="98"/>
      <c r="SL114" s="98"/>
      <c r="SM114" s="98"/>
      <c r="SN114" s="98"/>
      <c r="SO114" s="98"/>
      <c r="SP114" s="98"/>
      <c r="SQ114" s="98"/>
      <c r="SR114" s="98"/>
      <c r="SS114" s="98"/>
      <c r="ST114" s="98"/>
      <c r="SU114" s="98"/>
      <c r="SV114" s="98"/>
      <c r="SW114" s="98"/>
      <c r="SX114" s="98"/>
      <c r="SY114" s="98"/>
      <c r="SZ114" s="98"/>
      <c r="TA114" s="98"/>
      <c r="TB114" s="98"/>
      <c r="TC114" s="98"/>
      <c r="TD114" s="98"/>
      <c r="TE114" s="98"/>
      <c r="TF114" s="98"/>
      <c r="TG114" s="98"/>
      <c r="TH114" s="98"/>
      <c r="TI114" s="98"/>
      <c r="TJ114" s="98"/>
      <c r="TK114" s="98"/>
      <c r="TL114" s="98"/>
      <c r="TM114" s="98"/>
      <c r="TN114" s="98"/>
      <c r="TO114" s="98"/>
      <c r="TP114" s="98"/>
      <c r="TQ114" s="98"/>
      <c r="TR114" s="98"/>
      <c r="TS114" s="98"/>
      <c r="TT114" s="98"/>
      <c r="TU114" s="98"/>
      <c r="TV114" s="98"/>
      <c r="TW114" s="98"/>
      <c r="TX114" s="98"/>
      <c r="TY114" s="98"/>
      <c r="TZ114" s="98"/>
      <c r="UA114" s="98"/>
      <c r="UB114" s="98"/>
      <c r="UC114" s="98"/>
      <c r="UD114" s="98"/>
      <c r="UE114" s="98"/>
      <c r="UF114" s="98"/>
      <c r="UG114" s="98"/>
      <c r="UH114" s="98"/>
      <c r="UI114" s="98"/>
      <c r="UJ114" s="98"/>
      <c r="UK114" s="98"/>
      <c r="UL114" s="98"/>
      <c r="UM114" s="98"/>
      <c r="UN114" s="98"/>
      <c r="UO114" s="98"/>
      <c r="UP114" s="98"/>
      <c r="UQ114" s="98"/>
      <c r="UR114" s="98"/>
      <c r="US114" s="98"/>
      <c r="UT114" s="98"/>
      <c r="UU114" s="98"/>
      <c r="UV114" s="98"/>
      <c r="UW114" s="98"/>
      <c r="UX114" s="98"/>
      <c r="UY114" s="98"/>
      <c r="UZ114" s="98"/>
      <c r="VA114" s="98"/>
      <c r="VB114" s="98"/>
      <c r="VC114" s="98"/>
      <c r="VD114" s="98"/>
      <c r="VE114" s="98"/>
      <c r="VF114" s="98"/>
      <c r="VG114" s="98"/>
      <c r="VH114" s="98"/>
      <c r="VI114" s="98"/>
      <c r="VJ114" s="98"/>
      <c r="VK114" s="98"/>
      <c r="VL114" s="98"/>
      <c r="VM114" s="98"/>
      <c r="VN114" s="98"/>
      <c r="VO114" s="98"/>
      <c r="VP114" s="98"/>
      <c r="VQ114" s="98"/>
      <c r="VR114" s="98"/>
      <c r="VS114" s="98"/>
      <c r="VT114" s="98"/>
      <c r="VU114" s="98"/>
      <c r="VV114" s="98"/>
      <c r="VW114" s="98"/>
      <c r="VX114" s="98"/>
      <c r="VY114" s="98"/>
      <c r="VZ114" s="98"/>
      <c r="WA114" s="98"/>
      <c r="WB114" s="98"/>
      <c r="WC114" s="98"/>
      <c r="WD114" s="98"/>
      <c r="WE114" s="98"/>
      <c r="WF114" s="98"/>
      <c r="WG114" s="98"/>
      <c r="WH114" s="98"/>
      <c r="WI114" s="98"/>
      <c r="WJ114" s="98"/>
      <c r="WK114" s="98"/>
      <c r="WL114" s="98"/>
      <c r="WM114" s="98"/>
      <c r="WN114" s="98"/>
      <c r="WO114" s="98"/>
      <c r="WP114" s="98"/>
      <c r="WQ114" s="98"/>
      <c r="WR114" s="98"/>
      <c r="WS114" s="98"/>
      <c r="WT114" s="98"/>
      <c r="WU114" s="98"/>
      <c r="WV114" s="98"/>
      <c r="WW114" s="98"/>
      <c r="WX114" s="98"/>
      <c r="WY114" s="98"/>
      <c r="WZ114" s="98"/>
      <c r="XA114" s="98"/>
      <c r="XB114" s="98"/>
      <c r="XC114" s="98"/>
      <c r="XD114" s="98"/>
      <c r="XE114" s="98"/>
      <c r="XF114" s="98"/>
      <c r="XG114" s="98"/>
      <c r="XH114" s="98"/>
      <c r="XI114" s="98"/>
      <c r="XJ114" s="98"/>
      <c r="XK114" s="98"/>
      <c r="XL114" s="98"/>
      <c r="XM114" s="98"/>
      <c r="XN114" s="98"/>
      <c r="XO114" s="98"/>
      <c r="XP114" s="98"/>
      <c r="XQ114" s="98"/>
      <c r="XR114" s="98"/>
      <c r="XS114" s="98"/>
      <c r="XT114" s="98"/>
      <c r="XU114" s="98"/>
      <c r="XV114" s="98"/>
      <c r="XW114" s="98"/>
      <c r="XX114" s="98"/>
      <c r="XY114" s="98"/>
      <c r="XZ114" s="98"/>
      <c r="YA114" s="98"/>
      <c r="YB114" s="98"/>
      <c r="YC114" s="98"/>
      <c r="YD114" s="98"/>
      <c r="YE114" s="98"/>
      <c r="YF114" s="98"/>
      <c r="YG114" s="98"/>
      <c r="YH114" s="98"/>
      <c r="YI114" s="98"/>
      <c r="YJ114" s="98"/>
      <c r="YK114" s="98"/>
      <c r="YL114" s="98"/>
      <c r="YM114" s="98"/>
      <c r="YN114" s="98"/>
      <c r="YO114" s="98"/>
      <c r="YP114" s="98"/>
      <c r="YQ114" s="98"/>
      <c r="YR114" s="98"/>
      <c r="YS114" s="98"/>
      <c r="YT114" s="98"/>
      <c r="YU114" s="98"/>
      <c r="YV114" s="98"/>
      <c r="YW114" s="98"/>
      <c r="YX114" s="98"/>
      <c r="YY114" s="98"/>
      <c r="YZ114" s="98"/>
      <c r="ZA114" s="98"/>
      <c r="ZB114" s="98"/>
      <c r="ZC114" s="98"/>
      <c r="ZD114" s="98"/>
      <c r="ZE114" s="98"/>
      <c r="ZF114" s="98"/>
      <c r="ZG114" s="98"/>
      <c r="ZH114" s="98"/>
      <c r="ZI114" s="98"/>
      <c r="ZJ114" s="98"/>
      <c r="ZK114" s="98"/>
      <c r="ZL114" s="98"/>
      <c r="ZM114" s="98"/>
      <c r="ZN114" s="98"/>
      <c r="ZO114" s="98"/>
      <c r="ZP114" s="98"/>
      <c r="ZQ114" s="98"/>
      <c r="ZR114" s="98"/>
      <c r="ZS114" s="98"/>
      <c r="ZT114" s="98"/>
      <c r="ZU114" s="98"/>
      <c r="ZV114" s="98"/>
      <c r="ZW114" s="98"/>
      <c r="ZX114" s="98"/>
      <c r="ZY114" s="98"/>
      <c r="ZZ114" s="98"/>
      <c r="AAA114" s="98"/>
      <c r="AAB114" s="98"/>
      <c r="AAC114" s="98"/>
      <c r="AAD114" s="98"/>
      <c r="AAE114" s="98"/>
      <c r="AAF114" s="98"/>
      <c r="AAG114" s="98"/>
      <c r="AAH114" s="98"/>
      <c r="AAI114" s="98"/>
      <c r="AAJ114" s="98"/>
      <c r="AAK114" s="98"/>
      <c r="AAL114" s="98"/>
      <c r="AAM114" s="98"/>
      <c r="AAN114" s="98"/>
      <c r="AAO114" s="98"/>
      <c r="AAP114" s="98"/>
      <c r="AAQ114" s="98"/>
      <c r="AAR114" s="98"/>
      <c r="AAS114" s="98"/>
      <c r="AAT114" s="98"/>
      <c r="AAU114" s="98"/>
      <c r="AAV114" s="98"/>
      <c r="AAW114" s="98"/>
      <c r="AAX114" s="98"/>
      <c r="AAY114" s="98"/>
      <c r="AAZ114" s="98"/>
      <c r="ABA114" s="98"/>
      <c r="ABB114" s="98"/>
      <c r="ABC114" s="98"/>
      <c r="ABD114" s="98"/>
      <c r="ABE114" s="98"/>
      <c r="ABF114" s="98"/>
      <c r="ABG114" s="98"/>
      <c r="ABH114" s="98"/>
      <c r="ABI114" s="98"/>
      <c r="ABJ114" s="98"/>
      <c r="ABK114" s="98"/>
      <c r="ABL114" s="98"/>
      <c r="ABM114" s="98"/>
      <c r="ABN114" s="98"/>
      <c r="ABO114" s="98"/>
      <c r="ABP114" s="98"/>
      <c r="ABQ114" s="98"/>
      <c r="ABR114" s="98"/>
      <c r="ABS114" s="98"/>
      <c r="ABT114" s="98"/>
      <c r="ABU114" s="98"/>
      <c r="ABV114" s="98"/>
      <c r="ABW114" s="98"/>
      <c r="ABX114" s="98"/>
      <c r="ABY114" s="98"/>
      <c r="ABZ114" s="98"/>
      <c r="ACA114" s="98"/>
      <c r="ACB114" s="98"/>
      <c r="ACC114" s="98"/>
      <c r="ACD114" s="98"/>
      <c r="ACE114" s="98"/>
      <c r="ACF114" s="98"/>
      <c r="ACG114" s="98"/>
      <c r="ACH114" s="98"/>
      <c r="ACI114" s="98"/>
      <c r="ACJ114" s="98"/>
      <c r="ACK114" s="98"/>
      <c r="ACL114" s="98"/>
      <c r="ACM114" s="98"/>
      <c r="ACN114" s="98"/>
      <c r="ACO114" s="98"/>
      <c r="ACP114" s="98"/>
      <c r="ACQ114" s="98"/>
      <c r="ACR114" s="98"/>
      <c r="ACS114" s="98"/>
      <c r="ACT114" s="98"/>
      <c r="ACU114" s="98"/>
      <c r="ACV114" s="98"/>
      <c r="ACW114" s="98"/>
      <c r="ACX114" s="98"/>
      <c r="ACY114" s="98"/>
      <c r="ACZ114" s="98"/>
      <c r="ADA114" s="98"/>
      <c r="ADB114" s="98"/>
      <c r="ADC114" s="98"/>
      <c r="ADD114" s="98"/>
      <c r="ADE114" s="98"/>
      <c r="ADF114" s="98"/>
      <c r="ADG114" s="98"/>
      <c r="ADH114" s="98"/>
      <c r="ADI114" s="98"/>
      <c r="ADJ114" s="98"/>
      <c r="ADK114" s="98"/>
      <c r="ADL114" s="98"/>
      <c r="ADM114" s="98"/>
      <c r="ADN114" s="98"/>
      <c r="ADO114" s="98"/>
      <c r="ADP114" s="98"/>
      <c r="ADQ114" s="98"/>
      <c r="ADR114" s="98"/>
      <c r="ADS114" s="98"/>
      <c r="ADT114" s="98"/>
      <c r="ADU114" s="98"/>
      <c r="ADV114" s="98"/>
      <c r="ADW114" s="98"/>
      <c r="ADX114" s="98"/>
      <c r="ADY114" s="98"/>
      <c r="ADZ114" s="98"/>
      <c r="AEA114" s="98"/>
      <c r="AEB114" s="98"/>
      <c r="AEC114" s="98"/>
      <c r="AED114" s="98"/>
      <c r="AEE114" s="98"/>
      <c r="AEF114" s="98"/>
      <c r="AEG114" s="98"/>
      <c r="AEH114" s="98"/>
      <c r="AEI114" s="98"/>
      <c r="AEJ114" s="98"/>
      <c r="AEK114" s="98"/>
      <c r="AEL114" s="98"/>
      <c r="AEM114" s="98"/>
      <c r="AEN114" s="98"/>
      <c r="AEO114" s="98"/>
      <c r="AEP114" s="98"/>
      <c r="AEQ114" s="98"/>
      <c r="AER114" s="98"/>
      <c r="AES114" s="98"/>
      <c r="AET114" s="98"/>
      <c r="AEU114" s="98"/>
      <c r="AEV114" s="98"/>
      <c r="AEW114" s="98"/>
      <c r="AEX114" s="98"/>
      <c r="AEY114" s="98"/>
      <c r="AEZ114" s="98"/>
      <c r="AFA114" s="98"/>
      <c r="AFB114" s="98"/>
      <c r="AFC114" s="98"/>
      <c r="AFD114" s="98"/>
      <c r="AFE114" s="98"/>
      <c r="AFF114" s="98"/>
      <c r="AFG114" s="98"/>
      <c r="AFH114" s="98"/>
      <c r="AFI114" s="98"/>
      <c r="AFJ114" s="98"/>
      <c r="AFK114" s="98"/>
      <c r="AFL114" s="98"/>
      <c r="AFM114" s="98"/>
      <c r="AFN114" s="98"/>
      <c r="AFO114" s="98"/>
      <c r="AFP114" s="98"/>
      <c r="AFQ114" s="98"/>
      <c r="AFR114" s="98"/>
      <c r="AFS114" s="98"/>
      <c r="AFT114" s="98"/>
      <c r="AFU114" s="98"/>
      <c r="AFV114" s="98"/>
      <c r="AFW114" s="98"/>
      <c r="AFX114" s="98"/>
      <c r="AFY114" s="98"/>
      <c r="AFZ114" s="98"/>
      <c r="AGA114" s="98"/>
      <c r="AGB114" s="98"/>
      <c r="AGC114" s="98"/>
      <c r="AGD114" s="98"/>
      <c r="AGE114" s="98"/>
      <c r="AGF114" s="98"/>
      <c r="AGG114" s="98"/>
      <c r="AGH114" s="98"/>
      <c r="AGI114" s="98"/>
      <c r="AGJ114" s="98"/>
      <c r="AGK114" s="98"/>
      <c r="AGL114" s="98"/>
      <c r="AGM114" s="98"/>
      <c r="AGN114" s="98"/>
      <c r="AGO114" s="98"/>
      <c r="AGP114" s="98"/>
      <c r="AGQ114" s="98"/>
      <c r="AGR114" s="98"/>
      <c r="AGS114" s="98"/>
      <c r="AGT114" s="98"/>
      <c r="AGU114" s="98"/>
      <c r="AGV114" s="98"/>
      <c r="AGW114" s="98"/>
      <c r="AGX114" s="98"/>
      <c r="AGY114" s="98"/>
      <c r="AGZ114" s="98"/>
      <c r="AHA114" s="98"/>
      <c r="AHB114" s="98"/>
      <c r="AHC114" s="98"/>
      <c r="AHD114" s="98"/>
      <c r="AHE114" s="98"/>
      <c r="AHF114" s="98"/>
      <c r="AHG114" s="98"/>
      <c r="AHH114" s="98"/>
      <c r="AHI114" s="98"/>
      <c r="AHJ114" s="98"/>
      <c r="AHK114" s="98"/>
      <c r="AHL114" s="98"/>
      <c r="AHM114" s="98"/>
      <c r="AHN114" s="98"/>
      <c r="AHO114" s="98"/>
      <c r="AHP114" s="98"/>
      <c r="AHQ114" s="98"/>
      <c r="AHR114" s="98"/>
      <c r="AHS114" s="98"/>
      <c r="AHT114" s="98"/>
      <c r="AHU114" s="98"/>
      <c r="AHV114" s="98"/>
      <c r="AHW114" s="98"/>
      <c r="AHX114" s="98"/>
      <c r="AHY114" s="98"/>
      <c r="AHZ114" s="98"/>
      <c r="AIA114" s="98"/>
      <c r="AIB114" s="98"/>
      <c r="AIC114" s="98"/>
      <c r="AID114" s="98"/>
      <c r="AIE114" s="98"/>
      <c r="AIF114" s="98"/>
      <c r="AIG114" s="98"/>
      <c r="AIH114" s="98"/>
      <c r="AII114" s="98"/>
      <c r="AIJ114" s="98"/>
      <c r="AIK114" s="98"/>
      <c r="AIL114" s="98"/>
      <c r="AIM114" s="98"/>
      <c r="AIN114" s="98"/>
      <c r="AIO114" s="98"/>
      <c r="AIP114" s="98"/>
      <c r="AIQ114" s="98"/>
      <c r="AIR114" s="98"/>
      <c r="AIS114" s="98"/>
      <c r="AIT114" s="98"/>
      <c r="AIU114" s="98"/>
      <c r="AIV114" s="98"/>
      <c r="AIW114" s="98"/>
      <c r="AIX114" s="98"/>
      <c r="AIY114" s="98"/>
      <c r="AIZ114" s="98"/>
      <c r="AJA114" s="98"/>
      <c r="AJB114" s="98"/>
      <c r="AJC114" s="98"/>
      <c r="AJD114" s="98"/>
      <c r="AJE114" s="98"/>
      <c r="AJF114" s="98"/>
      <c r="AJG114" s="98"/>
      <c r="AJH114" s="98"/>
      <c r="AJI114" s="98"/>
      <c r="AJJ114" s="98"/>
      <c r="AJK114" s="98"/>
      <c r="AJL114" s="98"/>
      <c r="AJM114" s="98"/>
      <c r="AJN114" s="98"/>
      <c r="AJO114" s="98"/>
      <c r="AJP114" s="98"/>
      <c r="AJQ114" s="98"/>
      <c r="AJR114" s="98"/>
      <c r="AJS114" s="98"/>
      <c r="AJT114" s="98"/>
      <c r="AJU114" s="98"/>
      <c r="AJV114" s="98"/>
      <c r="AJW114" s="98"/>
      <c r="AJX114" s="98"/>
      <c r="AJY114" s="98"/>
      <c r="AJZ114" s="98"/>
      <c r="AKA114" s="98"/>
      <c r="AKB114" s="98"/>
      <c r="AKC114" s="98"/>
      <c r="AKD114" s="98"/>
      <c r="AKE114" s="98"/>
      <c r="AKF114" s="98"/>
      <c r="AKG114" s="98"/>
      <c r="AKH114" s="98"/>
      <c r="AKI114" s="98"/>
      <c r="AKJ114" s="98"/>
      <c r="AKK114" s="98"/>
      <c r="AKL114" s="98"/>
      <c r="AKM114" s="98"/>
      <c r="AKN114" s="98"/>
      <c r="AKO114" s="98"/>
      <c r="AKP114" s="98"/>
      <c r="AKQ114" s="98"/>
      <c r="AKR114" s="98"/>
      <c r="AKS114" s="98"/>
      <c r="AKT114" s="98"/>
      <c r="AKU114" s="98"/>
      <c r="AKV114" s="98"/>
      <c r="AKW114" s="98"/>
      <c r="AKX114" s="98"/>
    </row>
    <row r="115" spans="1:986" s="88" customFormat="1" ht="12" x14ac:dyDescent="0.2">
      <c r="A115" s="249"/>
      <c r="B115" s="241" t="s">
        <v>334</v>
      </c>
      <c r="C115" s="166" t="str">
        <f>_xlfn.CONCAT(Leverancespecifikation[[#This Row],[ID]],Leverancespecifikation[[#This Row],[BYGNINGSDEL]])</f>
        <v>111Generiske Altaner/Svalegange</v>
      </c>
      <c r="D115" s="167"/>
      <c r="E115" s="167" t="s">
        <v>119</v>
      </c>
      <c r="F115" s="167"/>
      <c r="G115" s="167"/>
      <c r="H115" s="167"/>
      <c r="I115" s="167"/>
      <c r="J115" s="171">
        <v>4</v>
      </c>
      <c r="K115" s="331" t="s">
        <v>358</v>
      </c>
      <c r="L115" s="169" t="s">
        <v>103</v>
      </c>
      <c r="M115" s="86" t="str">
        <f>IFERROR(VLOOKUP(Leverancespecifikation[[#This Row],[ID-Bygningsdel]],'Data ændringslog'!A:G,7,FALSE),"P")</f>
        <v/>
      </c>
      <c r="N115" s="320" t="s">
        <v>99</v>
      </c>
      <c r="O115" s="117" t="str">
        <f>VLOOKUP(Leverancespecifikation[[#This Row],[ID-Bygningsdel]],'Data aktør'!A:H,2,FALSE)</f>
        <v>X</v>
      </c>
      <c r="P115" s="87" t="str">
        <f>VLOOKUP(Leverancespecifikation[[#This Row],[ID-Bygningsdel]],'Data aktør'!A:H,3,FALSE)</f>
        <v/>
      </c>
      <c r="Q115" s="87" t="str">
        <f>VLOOKUP(Leverancespecifikation[[#This Row],[ID-Bygningsdel]],'Data aktør'!A:H,4,FALSE)</f>
        <v/>
      </c>
      <c r="R115" s="87" t="str">
        <f>VLOOKUP(Leverancespecifikation[[#This Row],[ID-Bygningsdel]],'Data aktør'!A:H,5,FALSE)</f>
        <v/>
      </c>
      <c r="S115" s="87" t="str">
        <f>VLOOKUP(Leverancespecifikation[[#This Row],[ID-Bygningsdel]],'Data aktør'!A:H,6,FALSE)</f>
        <v/>
      </c>
      <c r="T115" s="87" t="str">
        <f>VLOOKUP(Leverancespecifikation[[#This Row],[ID-Bygningsdel]],'Data aktør'!A:H,7,FALSE)</f>
        <v/>
      </c>
      <c r="U115" s="118" t="str">
        <f>VLOOKUP(Leverancespecifikation[[#This Row],[ID-Bygningsdel]],'Data aktør'!A:H,8,FALSE)</f>
        <v/>
      </c>
      <c r="V115" s="110"/>
      <c r="W115" s="85"/>
      <c r="X115" s="85"/>
      <c r="Y115" s="85"/>
      <c r="Z115" s="85"/>
      <c r="AA115" s="85"/>
      <c r="AB115" s="167" t="s">
        <v>33</v>
      </c>
      <c r="AC115" s="167">
        <v>200</v>
      </c>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286"/>
      <c r="BM115" s="167"/>
      <c r="BN115" s="167"/>
      <c r="BO115" s="167"/>
      <c r="BP115" s="167"/>
      <c r="BQ115" s="167"/>
      <c r="BR115" s="167"/>
      <c r="BS115" s="167"/>
      <c r="BT115" s="167"/>
      <c r="BU115" s="167"/>
      <c r="BV115" s="167"/>
      <c r="BW115" s="167"/>
      <c r="BX115" s="167"/>
      <c r="BY115" s="167"/>
      <c r="BZ115" s="167"/>
      <c r="CA115" s="207"/>
      <c r="CB115" s="134"/>
      <c r="CC115" s="134"/>
      <c r="CD115" s="134"/>
      <c r="CE115" s="134"/>
      <c r="CF115" s="134"/>
      <c r="CG115" s="134"/>
      <c r="CH115" s="134"/>
      <c r="CI115" s="134"/>
      <c r="CJ115" s="134"/>
      <c r="CK115" s="134"/>
      <c r="CL115" s="134"/>
      <c r="CM115" s="134"/>
      <c r="CN115" s="134"/>
      <c r="CO115" s="134"/>
      <c r="CP115" s="134"/>
      <c r="CQ115" s="134"/>
      <c r="CR115" s="134"/>
      <c r="CS115" s="134"/>
      <c r="CT115" s="134"/>
      <c r="CU115" s="134"/>
      <c r="CV115" s="134"/>
      <c r="CW115" s="134"/>
      <c r="CX115" s="134"/>
      <c r="CY115" s="134"/>
      <c r="CZ115" s="134"/>
      <c r="DA115" s="134"/>
      <c r="DB115" s="134"/>
      <c r="DC115" s="134"/>
      <c r="DD115" s="134"/>
      <c r="DE115" s="134"/>
      <c r="DF115" s="134"/>
      <c r="DG115" s="134"/>
      <c r="DH115" s="134"/>
      <c r="DI115" s="134"/>
      <c r="DJ115" s="134"/>
      <c r="DK115" s="134"/>
      <c r="DL115" s="134"/>
      <c r="DM115" s="134"/>
      <c r="DN115" s="134"/>
      <c r="DO115" s="134"/>
      <c r="DP115" s="134"/>
      <c r="DQ115" s="134"/>
      <c r="DR115" s="134"/>
      <c r="DS115" s="134"/>
      <c r="DT115" s="134"/>
      <c r="DU115" s="134"/>
      <c r="DV115" s="134"/>
      <c r="DW115" s="134"/>
      <c r="DX115" s="134"/>
      <c r="DY115" s="134"/>
      <c r="DZ115" s="134"/>
      <c r="EA115" s="134"/>
      <c r="EB115" s="134"/>
      <c r="EC115" s="134"/>
      <c r="ED115" s="134"/>
      <c r="EE115" s="134"/>
      <c r="EF115" s="134"/>
      <c r="EG115" s="134"/>
      <c r="EH115" s="134"/>
      <c r="EI115" s="134"/>
      <c r="EJ115" s="134"/>
      <c r="EK115" s="134"/>
      <c r="EL115" s="134"/>
      <c r="EM115" s="134"/>
      <c r="EN115" s="134"/>
      <c r="EO115" s="134"/>
      <c r="EP115" s="134"/>
      <c r="EQ115" s="134"/>
      <c r="ER115" s="134"/>
      <c r="ES115" s="134"/>
      <c r="ET115" s="134"/>
      <c r="EU115" s="134"/>
      <c r="EV115" s="134"/>
      <c r="EW115" s="134"/>
      <c r="EX115" s="134"/>
      <c r="EY115" s="134"/>
      <c r="EZ115" s="134"/>
      <c r="FA115" s="134"/>
      <c r="FB115" s="134"/>
      <c r="FC115" s="134"/>
      <c r="FD115" s="134"/>
      <c r="FE115" s="134"/>
      <c r="FF115" s="134"/>
      <c r="FG115" s="134"/>
      <c r="FH115" s="134"/>
      <c r="FI115" s="134"/>
      <c r="FJ115" s="134"/>
      <c r="FK115" s="134"/>
      <c r="FL115" s="134"/>
      <c r="FM115" s="134"/>
      <c r="FN115" s="134"/>
      <c r="FO115" s="134"/>
      <c r="FP115" s="134"/>
      <c r="FQ115" s="134"/>
      <c r="FR115" s="134"/>
      <c r="FS115" s="134"/>
      <c r="FT115" s="134"/>
      <c r="FU115" s="134"/>
      <c r="FV115" s="134"/>
      <c r="FW115" s="134"/>
      <c r="FX115" s="134"/>
      <c r="FY115" s="134"/>
      <c r="FZ115" s="134"/>
      <c r="GA115" s="134"/>
      <c r="GB115" s="134"/>
      <c r="GC115" s="134"/>
      <c r="GD115" s="134"/>
      <c r="GE115" s="134"/>
      <c r="GF115" s="134"/>
      <c r="GG115" s="134"/>
      <c r="GH115" s="134"/>
      <c r="GI115" s="134"/>
      <c r="GJ115" s="134"/>
      <c r="GK115" s="134"/>
      <c r="GL115" s="134"/>
      <c r="GM115" s="134"/>
      <c r="GN115" s="134"/>
      <c r="GO115" s="134"/>
      <c r="GP115" s="134"/>
      <c r="GQ115" s="134"/>
      <c r="GR115" s="134"/>
      <c r="GS115" s="134"/>
      <c r="GT115" s="134"/>
      <c r="GU115" s="134"/>
      <c r="GV115" s="134"/>
      <c r="GW115" s="134"/>
      <c r="GX115" s="134"/>
      <c r="GY115" s="134"/>
      <c r="GZ115" s="134"/>
      <c r="HA115" s="134"/>
      <c r="HB115" s="134"/>
      <c r="HC115" s="134"/>
      <c r="HD115" s="134"/>
      <c r="HE115" s="134"/>
      <c r="HF115" s="134"/>
      <c r="HG115" s="134"/>
      <c r="HH115" s="134"/>
      <c r="HI115" s="134"/>
      <c r="HJ115" s="134"/>
      <c r="HK115" s="134"/>
      <c r="HL115" s="134"/>
      <c r="HM115" s="134"/>
      <c r="HN115" s="134"/>
      <c r="HO115" s="134"/>
      <c r="HP115" s="134"/>
      <c r="HQ115" s="134"/>
      <c r="HR115" s="134"/>
      <c r="HS115" s="134"/>
      <c r="HT115" s="134"/>
      <c r="HU115" s="134"/>
      <c r="HV115" s="134"/>
      <c r="HW115" s="134"/>
      <c r="HX115" s="134"/>
      <c r="HY115" s="134"/>
      <c r="HZ115" s="134"/>
      <c r="IA115" s="134"/>
      <c r="IB115" s="134"/>
      <c r="IC115" s="134"/>
      <c r="ID115" s="134"/>
      <c r="IE115" s="134"/>
      <c r="IF115" s="134"/>
      <c r="IG115" s="134"/>
      <c r="IH115" s="134"/>
      <c r="II115" s="134"/>
      <c r="IJ115" s="134"/>
      <c r="IK115" s="134"/>
      <c r="IL115" s="134"/>
      <c r="IM115" s="134"/>
      <c r="IN115" s="134"/>
      <c r="IO115" s="134"/>
      <c r="IP115" s="134"/>
      <c r="IQ115" s="134"/>
      <c r="IR115" s="134"/>
      <c r="IS115" s="134"/>
      <c r="IT115" s="134"/>
      <c r="IU115" s="134"/>
      <c r="IV115" s="134"/>
      <c r="IW115" s="134"/>
      <c r="IX115" s="134"/>
      <c r="IY115" s="134"/>
      <c r="IZ115" s="134"/>
      <c r="JA115" s="134"/>
      <c r="JB115" s="134"/>
      <c r="JC115" s="134"/>
      <c r="JD115" s="134"/>
      <c r="JE115" s="134"/>
      <c r="JF115" s="134"/>
      <c r="JG115" s="134"/>
      <c r="JH115" s="134"/>
      <c r="JI115" s="134"/>
      <c r="JJ115" s="134"/>
      <c r="JK115" s="134"/>
      <c r="JL115" s="134"/>
      <c r="JM115" s="134"/>
      <c r="JN115" s="134"/>
      <c r="JO115" s="134"/>
      <c r="JP115" s="134"/>
      <c r="JQ115" s="134"/>
      <c r="JR115" s="134"/>
      <c r="JS115" s="134"/>
      <c r="JT115" s="134"/>
      <c r="JU115" s="134"/>
      <c r="JV115" s="134"/>
      <c r="JW115" s="134"/>
      <c r="JX115" s="134"/>
      <c r="JY115" s="134"/>
      <c r="JZ115" s="134"/>
      <c r="KA115" s="134"/>
      <c r="KB115" s="134"/>
      <c r="KC115" s="134"/>
      <c r="KD115" s="134"/>
      <c r="KE115" s="134"/>
      <c r="KF115" s="134"/>
      <c r="KG115" s="134"/>
      <c r="KH115" s="134"/>
      <c r="KI115" s="134"/>
      <c r="KJ115" s="134"/>
      <c r="KK115" s="134"/>
      <c r="KL115" s="134"/>
      <c r="KM115" s="134"/>
      <c r="KN115" s="134"/>
      <c r="KO115" s="134"/>
      <c r="KP115" s="134"/>
      <c r="KQ115" s="134"/>
      <c r="KR115" s="134"/>
      <c r="KS115" s="134"/>
      <c r="KT115" s="134"/>
      <c r="KU115" s="134"/>
      <c r="KV115" s="134"/>
      <c r="KW115" s="134"/>
      <c r="KX115" s="134"/>
      <c r="KY115" s="134"/>
      <c r="KZ115" s="134"/>
      <c r="LA115" s="134"/>
      <c r="LB115" s="134"/>
      <c r="LC115" s="134"/>
      <c r="LD115" s="134"/>
      <c r="LE115" s="134"/>
      <c r="LF115" s="134"/>
      <c r="LG115" s="134"/>
      <c r="LH115" s="134"/>
      <c r="LI115" s="134"/>
      <c r="LJ115" s="134"/>
      <c r="LK115" s="134"/>
      <c r="LL115" s="134"/>
      <c r="LM115" s="134"/>
      <c r="LN115" s="134"/>
      <c r="LO115" s="134"/>
      <c r="LP115" s="134"/>
      <c r="LQ115" s="134"/>
      <c r="LR115" s="134"/>
      <c r="LS115" s="134"/>
      <c r="LT115" s="134"/>
      <c r="LU115" s="134"/>
      <c r="LV115" s="134"/>
      <c r="LW115" s="134"/>
      <c r="LX115" s="134"/>
      <c r="LY115" s="134"/>
      <c r="LZ115" s="134"/>
      <c r="MA115" s="134"/>
      <c r="MB115" s="134"/>
      <c r="MC115" s="134"/>
      <c r="MD115" s="134"/>
      <c r="ME115" s="134"/>
      <c r="MF115" s="134"/>
      <c r="MG115" s="134"/>
      <c r="MH115" s="134"/>
      <c r="MI115" s="134"/>
      <c r="MJ115" s="134"/>
      <c r="MK115" s="134"/>
      <c r="ML115" s="134"/>
      <c r="MM115" s="134"/>
      <c r="MN115" s="134"/>
      <c r="MO115" s="134"/>
      <c r="MP115" s="134"/>
      <c r="MQ115" s="134"/>
      <c r="MR115" s="134"/>
      <c r="MS115" s="134"/>
      <c r="MT115" s="134"/>
      <c r="MU115" s="134"/>
      <c r="MV115" s="134"/>
      <c r="MW115" s="134"/>
      <c r="MX115" s="134"/>
      <c r="MY115" s="134"/>
      <c r="MZ115" s="134"/>
      <c r="NA115" s="134"/>
      <c r="NB115" s="134"/>
      <c r="NC115" s="134"/>
      <c r="ND115" s="134"/>
      <c r="NE115" s="134"/>
      <c r="NF115" s="134"/>
      <c r="NG115" s="134"/>
      <c r="NH115" s="134"/>
      <c r="NI115" s="134"/>
      <c r="NJ115" s="134"/>
      <c r="NK115" s="134"/>
      <c r="NL115" s="134"/>
      <c r="NM115" s="134"/>
      <c r="NN115" s="134"/>
      <c r="NO115" s="134"/>
      <c r="NP115" s="134"/>
      <c r="NQ115" s="134"/>
      <c r="NR115" s="134"/>
      <c r="NS115" s="134"/>
      <c r="NT115" s="134"/>
      <c r="NU115" s="134"/>
      <c r="NV115" s="134"/>
      <c r="NW115" s="134"/>
      <c r="NX115" s="134"/>
      <c r="NY115" s="134"/>
      <c r="NZ115" s="134"/>
      <c r="OA115" s="134"/>
      <c r="OB115" s="134"/>
      <c r="OC115" s="134"/>
      <c r="OD115" s="134"/>
      <c r="OE115" s="134"/>
      <c r="OF115" s="134"/>
      <c r="OG115" s="134"/>
      <c r="OH115" s="134"/>
      <c r="OI115" s="134"/>
      <c r="OJ115" s="134"/>
      <c r="OK115" s="134"/>
      <c r="OL115" s="134"/>
      <c r="OM115" s="134"/>
      <c r="ON115" s="134"/>
      <c r="OO115" s="134"/>
      <c r="OP115" s="134"/>
      <c r="OQ115" s="134"/>
      <c r="OR115" s="134"/>
      <c r="OS115" s="134"/>
      <c r="OT115" s="134"/>
      <c r="OU115" s="134"/>
      <c r="OV115" s="134"/>
      <c r="OW115" s="134"/>
      <c r="OX115" s="134"/>
      <c r="OY115" s="134"/>
      <c r="OZ115" s="134"/>
      <c r="PA115" s="134"/>
      <c r="PB115" s="134"/>
      <c r="PC115" s="134"/>
      <c r="PD115" s="134"/>
      <c r="PE115" s="134"/>
      <c r="PF115" s="134"/>
      <c r="PG115" s="134"/>
      <c r="PH115" s="134"/>
      <c r="PI115" s="134"/>
      <c r="PJ115" s="134"/>
      <c r="PK115" s="134"/>
      <c r="PL115" s="134"/>
      <c r="PM115" s="134"/>
      <c r="PN115" s="134"/>
      <c r="PO115" s="134"/>
      <c r="PP115" s="134"/>
      <c r="PQ115" s="134"/>
      <c r="PR115" s="134"/>
      <c r="PS115" s="134"/>
      <c r="PT115" s="134"/>
      <c r="PU115" s="134"/>
      <c r="PV115" s="134"/>
      <c r="PW115" s="134"/>
      <c r="PX115" s="134"/>
      <c r="PY115" s="134"/>
      <c r="PZ115" s="134"/>
      <c r="QA115" s="134"/>
      <c r="QB115" s="134"/>
      <c r="QC115" s="134"/>
      <c r="QD115" s="134"/>
      <c r="QE115" s="134"/>
      <c r="QF115" s="134"/>
      <c r="QG115" s="134"/>
      <c r="QH115" s="134"/>
      <c r="QI115" s="134"/>
      <c r="QJ115" s="134"/>
      <c r="QK115" s="134"/>
      <c r="QL115" s="134"/>
      <c r="QM115" s="134"/>
      <c r="QN115" s="134"/>
      <c r="QO115" s="134"/>
      <c r="QP115" s="134"/>
      <c r="QQ115" s="134"/>
      <c r="QR115" s="134"/>
      <c r="QS115" s="134"/>
      <c r="QT115" s="134"/>
      <c r="QU115" s="134"/>
      <c r="QV115" s="134"/>
      <c r="QW115" s="134"/>
      <c r="QX115" s="134"/>
      <c r="QY115" s="134"/>
      <c r="QZ115" s="134"/>
      <c r="RA115" s="134"/>
      <c r="RB115" s="134"/>
      <c r="RC115" s="134"/>
      <c r="RD115" s="134"/>
      <c r="RE115" s="134"/>
      <c r="RF115" s="134"/>
      <c r="RG115" s="134"/>
      <c r="RH115" s="134"/>
      <c r="RI115" s="134"/>
      <c r="RJ115" s="134"/>
      <c r="RK115" s="134"/>
      <c r="RL115" s="134"/>
      <c r="RM115" s="134"/>
      <c r="RN115" s="134"/>
      <c r="RO115" s="134"/>
      <c r="RP115" s="134"/>
      <c r="RQ115" s="134"/>
      <c r="RR115" s="134"/>
      <c r="RS115" s="134"/>
      <c r="RT115" s="134"/>
      <c r="RU115" s="134"/>
      <c r="RV115" s="134"/>
      <c r="RW115" s="134"/>
      <c r="RX115" s="134"/>
      <c r="RY115" s="134"/>
      <c r="RZ115" s="134"/>
      <c r="SA115" s="134"/>
      <c r="SB115" s="134"/>
      <c r="SC115" s="134"/>
      <c r="SD115" s="134"/>
      <c r="SE115" s="134"/>
      <c r="SF115" s="134"/>
      <c r="SG115" s="134"/>
      <c r="SH115" s="134"/>
      <c r="SI115" s="134"/>
      <c r="SJ115" s="134"/>
      <c r="SK115" s="134"/>
      <c r="SL115" s="134"/>
      <c r="SM115" s="134"/>
      <c r="SN115" s="134"/>
      <c r="SO115" s="134"/>
      <c r="SP115" s="134"/>
      <c r="SQ115" s="134"/>
      <c r="SR115" s="134"/>
      <c r="SS115" s="134"/>
      <c r="ST115" s="134"/>
      <c r="SU115" s="134"/>
      <c r="SV115" s="134"/>
      <c r="SW115" s="134"/>
      <c r="SX115" s="134"/>
      <c r="SY115" s="134"/>
      <c r="SZ115" s="134"/>
      <c r="TA115" s="134"/>
      <c r="TB115" s="134"/>
      <c r="TC115" s="134"/>
      <c r="TD115" s="134"/>
      <c r="TE115" s="134"/>
      <c r="TF115" s="134"/>
      <c r="TG115" s="134"/>
      <c r="TH115" s="134"/>
      <c r="TI115" s="134"/>
      <c r="TJ115" s="134"/>
      <c r="TK115" s="134"/>
      <c r="TL115" s="134"/>
      <c r="TM115" s="134"/>
      <c r="TN115" s="134"/>
      <c r="TO115" s="134"/>
      <c r="TP115" s="134"/>
      <c r="TQ115" s="134"/>
      <c r="TR115" s="134"/>
      <c r="TS115" s="134"/>
      <c r="TT115" s="134"/>
      <c r="TU115" s="134"/>
      <c r="TV115" s="134"/>
      <c r="TW115" s="134"/>
      <c r="TX115" s="134"/>
      <c r="TY115" s="134"/>
      <c r="TZ115" s="134"/>
      <c r="UA115" s="134"/>
      <c r="UB115" s="134"/>
      <c r="UC115" s="134"/>
      <c r="UD115" s="134"/>
      <c r="UE115" s="134"/>
      <c r="UF115" s="134"/>
      <c r="UG115" s="134"/>
      <c r="UH115" s="134"/>
      <c r="UI115" s="134"/>
      <c r="UJ115" s="134"/>
      <c r="UK115" s="134"/>
      <c r="UL115" s="134"/>
      <c r="UM115" s="134"/>
      <c r="UN115" s="134"/>
      <c r="UO115" s="134"/>
      <c r="UP115" s="134"/>
      <c r="UQ115" s="134"/>
      <c r="UR115" s="134"/>
      <c r="US115" s="134"/>
      <c r="UT115" s="134"/>
      <c r="UU115" s="134"/>
      <c r="UV115" s="134"/>
      <c r="UW115" s="134"/>
      <c r="UX115" s="134"/>
      <c r="UY115" s="134"/>
      <c r="UZ115" s="134"/>
      <c r="VA115" s="134"/>
      <c r="VB115" s="134"/>
      <c r="VC115" s="134"/>
      <c r="VD115" s="134"/>
      <c r="VE115" s="134"/>
      <c r="VF115" s="134"/>
      <c r="VG115" s="134"/>
      <c r="VH115" s="134"/>
      <c r="VI115" s="134"/>
      <c r="VJ115" s="134"/>
      <c r="VK115" s="134"/>
      <c r="VL115" s="134"/>
      <c r="VM115" s="134"/>
      <c r="VN115" s="134"/>
      <c r="VO115" s="134"/>
      <c r="VP115" s="134"/>
      <c r="VQ115" s="134"/>
      <c r="VR115" s="134"/>
      <c r="VS115" s="134"/>
      <c r="VT115" s="134"/>
      <c r="VU115" s="134"/>
      <c r="VV115" s="134"/>
      <c r="VW115" s="134"/>
      <c r="VX115" s="134"/>
      <c r="VY115" s="134"/>
      <c r="VZ115" s="134"/>
      <c r="WA115" s="134"/>
      <c r="WB115" s="134"/>
      <c r="WC115" s="134"/>
      <c r="WD115" s="134"/>
      <c r="WE115" s="134"/>
      <c r="WF115" s="134"/>
      <c r="WG115" s="134"/>
      <c r="WH115" s="134"/>
      <c r="WI115" s="134"/>
      <c r="WJ115" s="134"/>
      <c r="WK115" s="134"/>
      <c r="WL115" s="134"/>
      <c r="WM115" s="134"/>
      <c r="WN115" s="134"/>
      <c r="WO115" s="134"/>
      <c r="WP115" s="134"/>
      <c r="WQ115" s="134"/>
      <c r="WR115" s="134"/>
      <c r="WS115" s="134"/>
      <c r="WT115" s="134"/>
      <c r="WU115" s="134"/>
      <c r="WV115" s="134"/>
      <c r="WW115" s="134"/>
      <c r="WX115" s="134"/>
      <c r="WY115" s="134"/>
      <c r="WZ115" s="134"/>
      <c r="XA115" s="134"/>
      <c r="XB115" s="134"/>
      <c r="XC115" s="134"/>
      <c r="XD115" s="134"/>
      <c r="XE115" s="134"/>
      <c r="XF115" s="134"/>
      <c r="XG115" s="134"/>
      <c r="XH115" s="134"/>
      <c r="XI115" s="134"/>
      <c r="XJ115" s="134"/>
      <c r="XK115" s="134"/>
      <c r="XL115" s="134"/>
      <c r="XM115" s="134"/>
      <c r="XN115" s="134"/>
      <c r="XO115" s="134"/>
      <c r="XP115" s="134"/>
      <c r="XQ115" s="134"/>
      <c r="XR115" s="134"/>
      <c r="XS115" s="134"/>
      <c r="XT115" s="134"/>
      <c r="XU115" s="134"/>
      <c r="XV115" s="134"/>
      <c r="XW115" s="134"/>
      <c r="XX115" s="134"/>
      <c r="XY115" s="134"/>
      <c r="XZ115" s="134"/>
      <c r="YA115" s="134"/>
      <c r="YB115" s="134"/>
      <c r="YC115" s="134"/>
      <c r="YD115" s="134"/>
      <c r="YE115" s="134"/>
      <c r="YF115" s="134"/>
      <c r="YG115" s="134"/>
      <c r="YH115" s="134"/>
      <c r="YI115" s="134"/>
      <c r="YJ115" s="134"/>
      <c r="YK115" s="134"/>
      <c r="YL115" s="134"/>
      <c r="YM115" s="134"/>
      <c r="YN115" s="134"/>
      <c r="YO115" s="134"/>
      <c r="YP115" s="134"/>
      <c r="YQ115" s="134"/>
      <c r="YR115" s="134"/>
      <c r="YS115" s="134"/>
      <c r="YT115" s="134"/>
      <c r="YU115" s="134"/>
      <c r="YV115" s="134"/>
      <c r="YW115" s="134"/>
      <c r="YX115" s="134"/>
      <c r="YY115" s="134"/>
      <c r="YZ115" s="134"/>
      <c r="ZA115" s="134"/>
      <c r="ZB115" s="134"/>
      <c r="ZC115" s="134"/>
      <c r="ZD115" s="134"/>
      <c r="ZE115" s="134"/>
      <c r="ZF115" s="134"/>
      <c r="ZG115" s="134"/>
      <c r="ZH115" s="134"/>
      <c r="ZI115" s="134"/>
      <c r="ZJ115" s="134"/>
      <c r="ZK115" s="134"/>
      <c r="ZL115" s="134"/>
      <c r="ZM115" s="134"/>
      <c r="ZN115" s="134"/>
      <c r="ZO115" s="134"/>
      <c r="ZP115" s="134"/>
      <c r="ZQ115" s="134"/>
      <c r="ZR115" s="134"/>
      <c r="ZS115" s="134"/>
      <c r="ZT115" s="134"/>
      <c r="ZU115" s="134"/>
      <c r="ZV115" s="134"/>
      <c r="ZW115" s="134"/>
      <c r="ZX115" s="134"/>
      <c r="ZY115" s="134"/>
      <c r="ZZ115" s="134"/>
      <c r="AAA115" s="134"/>
      <c r="AAB115" s="134"/>
      <c r="AAC115" s="134"/>
      <c r="AAD115" s="134"/>
      <c r="AAE115" s="134"/>
      <c r="AAF115" s="134"/>
      <c r="AAG115" s="134"/>
      <c r="AAH115" s="134"/>
      <c r="AAI115" s="134"/>
      <c r="AAJ115" s="134"/>
      <c r="AAK115" s="134"/>
      <c r="AAL115" s="134"/>
      <c r="AAM115" s="134"/>
      <c r="AAN115" s="134"/>
      <c r="AAO115" s="134"/>
      <c r="AAP115" s="134"/>
      <c r="AAQ115" s="134"/>
      <c r="AAR115" s="134"/>
      <c r="AAS115" s="134"/>
      <c r="AAT115" s="134"/>
      <c r="AAU115" s="134"/>
      <c r="AAV115" s="134"/>
      <c r="AAW115" s="134"/>
      <c r="AAX115" s="134"/>
      <c r="AAY115" s="134"/>
      <c r="AAZ115" s="134"/>
      <c r="ABA115" s="134"/>
      <c r="ABB115" s="134"/>
      <c r="ABC115" s="134"/>
      <c r="ABD115" s="134"/>
      <c r="ABE115" s="134"/>
      <c r="ABF115" s="134"/>
      <c r="ABG115" s="134"/>
      <c r="ABH115" s="134"/>
      <c r="ABI115" s="134"/>
      <c r="ABJ115" s="134"/>
      <c r="ABK115" s="134"/>
      <c r="ABL115" s="134"/>
      <c r="ABM115" s="134"/>
      <c r="ABN115" s="134"/>
      <c r="ABO115" s="134"/>
      <c r="ABP115" s="134"/>
      <c r="ABQ115" s="134"/>
      <c r="ABR115" s="134"/>
      <c r="ABS115" s="134"/>
      <c r="ABT115" s="134"/>
      <c r="ABU115" s="134"/>
      <c r="ABV115" s="134"/>
      <c r="ABW115" s="134"/>
      <c r="ABX115" s="134"/>
      <c r="ABY115" s="134"/>
      <c r="ABZ115" s="134"/>
      <c r="ACA115" s="134"/>
      <c r="ACB115" s="134"/>
      <c r="ACC115" s="134"/>
      <c r="ACD115" s="134"/>
      <c r="ACE115" s="134"/>
      <c r="ACF115" s="134"/>
      <c r="ACG115" s="134"/>
      <c r="ACH115" s="134"/>
      <c r="ACI115" s="134"/>
      <c r="ACJ115" s="134"/>
      <c r="ACK115" s="134"/>
      <c r="ACL115" s="134"/>
      <c r="ACM115" s="134"/>
      <c r="ACN115" s="134"/>
      <c r="ACO115" s="134"/>
      <c r="ACP115" s="134"/>
      <c r="ACQ115" s="134"/>
      <c r="ACR115" s="134"/>
      <c r="ACS115" s="134"/>
      <c r="ACT115" s="134"/>
      <c r="ACU115" s="134"/>
      <c r="ACV115" s="134"/>
      <c r="ACW115" s="134"/>
      <c r="ACX115" s="134"/>
      <c r="ACY115" s="134"/>
      <c r="ACZ115" s="134"/>
      <c r="ADA115" s="134"/>
      <c r="ADB115" s="134"/>
      <c r="ADC115" s="134"/>
      <c r="ADD115" s="134"/>
      <c r="ADE115" s="134"/>
      <c r="ADF115" s="134"/>
      <c r="ADG115" s="134"/>
      <c r="ADH115" s="134"/>
      <c r="ADI115" s="134"/>
      <c r="ADJ115" s="134"/>
      <c r="ADK115" s="134"/>
      <c r="ADL115" s="134"/>
      <c r="ADM115" s="134"/>
      <c r="ADN115" s="134"/>
      <c r="ADO115" s="134"/>
      <c r="ADP115" s="134"/>
      <c r="ADQ115" s="134"/>
      <c r="ADR115" s="134"/>
      <c r="ADS115" s="134"/>
      <c r="ADT115" s="134"/>
      <c r="ADU115" s="134"/>
      <c r="ADV115" s="134"/>
      <c r="ADW115" s="134"/>
      <c r="ADX115" s="134"/>
      <c r="ADY115" s="134"/>
      <c r="ADZ115" s="134"/>
      <c r="AEA115" s="134"/>
      <c r="AEB115" s="134"/>
      <c r="AEC115" s="134"/>
      <c r="AED115" s="134"/>
      <c r="AEE115" s="134"/>
      <c r="AEF115" s="134"/>
      <c r="AEG115" s="134"/>
      <c r="AEH115" s="134"/>
      <c r="AEI115" s="134"/>
      <c r="AEJ115" s="134"/>
      <c r="AEK115" s="134"/>
      <c r="AEL115" s="134"/>
      <c r="AEM115" s="134"/>
      <c r="AEN115" s="134"/>
      <c r="AEO115" s="134"/>
      <c r="AEP115" s="134"/>
      <c r="AEQ115" s="134"/>
      <c r="AER115" s="134"/>
      <c r="AES115" s="134"/>
      <c r="AET115" s="134"/>
      <c r="AEU115" s="134"/>
      <c r="AEV115" s="134"/>
      <c r="AEW115" s="134"/>
      <c r="AEX115" s="134"/>
      <c r="AEY115" s="134"/>
      <c r="AEZ115" s="134"/>
      <c r="AFA115" s="134"/>
      <c r="AFB115" s="134"/>
      <c r="AFC115" s="134"/>
      <c r="AFD115" s="134"/>
      <c r="AFE115" s="134"/>
      <c r="AFF115" s="134"/>
      <c r="AFG115" s="134"/>
      <c r="AFH115" s="134"/>
      <c r="AFI115" s="134"/>
      <c r="AFJ115" s="134"/>
      <c r="AFK115" s="134"/>
      <c r="AFL115" s="134"/>
      <c r="AFM115" s="134"/>
      <c r="AFN115" s="134"/>
      <c r="AFO115" s="134"/>
      <c r="AFP115" s="134"/>
      <c r="AFQ115" s="134"/>
      <c r="AFR115" s="134"/>
      <c r="AFS115" s="134"/>
      <c r="AFT115" s="134"/>
      <c r="AFU115" s="134"/>
      <c r="AFV115" s="134"/>
      <c r="AFW115" s="134"/>
      <c r="AFX115" s="134"/>
      <c r="AFY115" s="134"/>
      <c r="AFZ115" s="134"/>
      <c r="AGA115" s="134"/>
      <c r="AGB115" s="134"/>
      <c r="AGC115" s="134"/>
      <c r="AGD115" s="134"/>
      <c r="AGE115" s="134"/>
      <c r="AGF115" s="134"/>
      <c r="AGG115" s="134"/>
      <c r="AGH115" s="134"/>
      <c r="AGI115" s="134"/>
      <c r="AGJ115" s="134"/>
      <c r="AGK115" s="134"/>
      <c r="AGL115" s="134"/>
      <c r="AGM115" s="134"/>
      <c r="AGN115" s="134"/>
      <c r="AGO115" s="134"/>
      <c r="AGP115" s="134"/>
      <c r="AGQ115" s="134"/>
      <c r="AGR115" s="134"/>
      <c r="AGS115" s="134"/>
      <c r="AGT115" s="134"/>
      <c r="AGU115" s="134"/>
      <c r="AGV115" s="134"/>
      <c r="AGW115" s="134"/>
      <c r="AGX115" s="134"/>
      <c r="AGY115" s="134"/>
      <c r="AGZ115" s="134"/>
      <c r="AHA115" s="134"/>
      <c r="AHB115" s="134"/>
      <c r="AHC115" s="134"/>
      <c r="AHD115" s="134"/>
      <c r="AHE115" s="134"/>
      <c r="AHF115" s="134"/>
      <c r="AHG115" s="134"/>
      <c r="AHH115" s="134"/>
      <c r="AHI115" s="134"/>
      <c r="AHJ115" s="134"/>
      <c r="AHK115" s="134"/>
      <c r="AHL115" s="134"/>
      <c r="AHM115" s="134"/>
      <c r="AHN115" s="134"/>
      <c r="AHO115" s="134"/>
      <c r="AHP115" s="134"/>
      <c r="AHQ115" s="134"/>
      <c r="AHR115" s="134"/>
      <c r="AHS115" s="134"/>
      <c r="AHT115" s="134"/>
      <c r="AHU115" s="134"/>
      <c r="AHV115" s="134"/>
      <c r="AHW115" s="134"/>
      <c r="AHX115" s="134"/>
      <c r="AHY115" s="134"/>
      <c r="AHZ115" s="134"/>
      <c r="AIA115" s="134"/>
      <c r="AIB115" s="134"/>
      <c r="AIC115" s="134"/>
      <c r="AID115" s="134"/>
      <c r="AIE115" s="134"/>
      <c r="AIF115" s="134"/>
      <c r="AIG115" s="134"/>
      <c r="AIH115" s="134"/>
      <c r="AII115" s="134"/>
      <c r="AIJ115" s="134"/>
      <c r="AIK115" s="134"/>
      <c r="AIL115" s="134"/>
      <c r="AIM115" s="134"/>
      <c r="AIN115" s="134"/>
      <c r="AIO115" s="134"/>
      <c r="AIP115" s="134"/>
      <c r="AIQ115" s="134"/>
      <c r="AIR115" s="134"/>
      <c r="AIS115" s="134"/>
      <c r="AIT115" s="134"/>
      <c r="AIU115" s="134"/>
      <c r="AIV115" s="134"/>
      <c r="AIW115" s="134"/>
      <c r="AIX115" s="134"/>
      <c r="AIY115" s="134"/>
      <c r="AIZ115" s="134"/>
      <c r="AJA115" s="134"/>
      <c r="AJB115" s="134"/>
      <c r="AJC115" s="134"/>
      <c r="AJD115" s="134"/>
      <c r="AJE115" s="134"/>
      <c r="AJF115" s="134"/>
      <c r="AJG115" s="134"/>
      <c r="AJH115" s="134"/>
      <c r="AJI115" s="134"/>
      <c r="AJJ115" s="134"/>
      <c r="AJK115" s="134"/>
      <c r="AJL115" s="134"/>
      <c r="AJM115" s="134"/>
      <c r="AJN115" s="134"/>
      <c r="AJO115" s="134"/>
      <c r="AJP115" s="134"/>
      <c r="AJQ115" s="134"/>
      <c r="AJR115" s="134"/>
      <c r="AJS115" s="134"/>
      <c r="AJT115" s="134"/>
      <c r="AJU115" s="134"/>
      <c r="AJV115" s="134"/>
      <c r="AJW115" s="134"/>
      <c r="AJX115" s="134"/>
      <c r="AJY115" s="134"/>
      <c r="AJZ115" s="134"/>
      <c r="AKA115" s="134"/>
      <c r="AKB115" s="134"/>
      <c r="AKC115" s="134"/>
      <c r="AKD115" s="134"/>
      <c r="AKE115" s="134"/>
      <c r="AKF115" s="134"/>
      <c r="AKG115" s="134"/>
      <c r="AKH115" s="134"/>
      <c r="AKI115" s="134"/>
      <c r="AKJ115" s="134"/>
      <c r="AKK115" s="134"/>
      <c r="AKL115" s="134"/>
      <c r="AKM115" s="134"/>
      <c r="AKN115" s="134"/>
      <c r="AKO115" s="134"/>
      <c r="AKP115" s="134"/>
      <c r="AKQ115" s="134"/>
      <c r="AKR115" s="134"/>
      <c r="AKS115" s="134"/>
      <c r="AKT115" s="134"/>
      <c r="AKU115" s="134"/>
      <c r="AKV115" s="134"/>
      <c r="AKW115" s="134"/>
      <c r="AKX115" s="134"/>
    </row>
    <row r="116" spans="1:986" ht="12" x14ac:dyDescent="0.2">
      <c r="A116" s="249"/>
      <c r="B116" s="242" t="s">
        <v>336</v>
      </c>
      <c r="C116" s="170" t="str">
        <f>_xlfn.CONCAT(Leverancespecifikation[[#This Row],[ID]],Leverancespecifikation[[#This Row],[BYGNINGSDEL]])</f>
        <v>112Altaner</v>
      </c>
      <c r="E116" s="171" t="s">
        <v>1542</v>
      </c>
      <c r="I116" s="171"/>
      <c r="J116" s="171">
        <v>4</v>
      </c>
      <c r="K116" s="175" t="s">
        <v>360</v>
      </c>
      <c r="L116" s="172" t="s">
        <v>103</v>
      </c>
      <c r="M116" s="80" t="str">
        <f>IFERROR(VLOOKUP(Leverancespecifikation[[#This Row],[ID-Bygningsdel]],'Data ændringslog'!A:G,7,FALSE),"P")</f>
        <v/>
      </c>
      <c r="N116" s="321" t="s">
        <v>177</v>
      </c>
      <c r="O116" s="121" t="str">
        <f>VLOOKUP(Leverancespecifikation[[#This Row],[ID-Bygningsdel]],'Data aktør'!A:H,2,FALSE)</f>
        <v/>
      </c>
      <c r="P116" s="78" t="str">
        <f>VLOOKUP(Leverancespecifikation[[#This Row],[ID-Bygningsdel]],'Data aktør'!A:H,3,FALSE)</f>
        <v/>
      </c>
      <c r="Q116" s="78" t="str">
        <f>VLOOKUP(Leverancespecifikation[[#This Row],[ID-Bygningsdel]],'Data aktør'!A:H,4,FALSE)</f>
        <v/>
      </c>
      <c r="R116" s="78" t="str">
        <f>VLOOKUP(Leverancespecifikation[[#This Row],[ID-Bygningsdel]],'Data aktør'!A:H,5,FALSE)</f>
        <v/>
      </c>
      <c r="S116" s="78" t="str">
        <f>VLOOKUP(Leverancespecifikation[[#This Row],[ID-Bygningsdel]],'Data aktør'!A:H,6,FALSE)</f>
        <v/>
      </c>
      <c r="T116" s="78" t="str">
        <f>VLOOKUP(Leverancespecifikation[[#This Row],[ID-Bygningsdel]],'Data aktør'!A:H,7,FALSE)</f>
        <v/>
      </c>
      <c r="U116" s="122" t="str">
        <f>VLOOKUP(Leverancespecifikation[[#This Row],[ID-Bygningsdel]],'Data aktør'!A:H,8,FALSE)</f>
        <v/>
      </c>
      <c r="V116" s="112"/>
      <c r="W116" s="79"/>
      <c r="X116" s="79"/>
      <c r="Y116" s="79"/>
      <c r="Z116" s="79"/>
      <c r="AA116" s="79"/>
      <c r="AB116" s="171"/>
      <c r="AD116" s="171"/>
      <c r="AE116" s="171"/>
      <c r="AF116" s="171"/>
      <c r="AG116" s="171"/>
      <c r="AH116" s="171"/>
      <c r="AI116" s="171"/>
      <c r="AJ116" s="171"/>
      <c r="BV116" s="171"/>
      <c r="BW116" s="171"/>
      <c r="CB116" s="134"/>
    </row>
    <row r="117" spans="1:986" ht="12" x14ac:dyDescent="0.2">
      <c r="A117" s="249"/>
      <c r="B117" s="242" t="s">
        <v>338</v>
      </c>
      <c r="C117" s="170" t="str">
        <f>_xlfn.CONCAT(Leverancespecifikation[[#This Row],[ID]],Leverancespecifikation[[#This Row],[BYGNINGSDEL]])</f>
        <v>113Svalegang</v>
      </c>
      <c r="E117" s="171" t="s">
        <v>1542</v>
      </c>
      <c r="I117" s="171"/>
      <c r="J117" s="171">
        <v>4</v>
      </c>
      <c r="K117" s="175" t="s">
        <v>362</v>
      </c>
      <c r="L117" s="172" t="s">
        <v>103</v>
      </c>
      <c r="M117" s="80" t="str">
        <f>IFERROR(VLOOKUP(Leverancespecifikation[[#This Row],[ID-Bygningsdel]],'Data ændringslog'!A:G,7,FALSE),"P")</f>
        <v/>
      </c>
      <c r="N117" s="321" t="s">
        <v>177</v>
      </c>
      <c r="O117" s="121" t="str">
        <f>VLOOKUP(Leverancespecifikation[[#This Row],[ID-Bygningsdel]],'Data aktør'!A:H,2,FALSE)</f>
        <v/>
      </c>
      <c r="P117" s="78" t="str">
        <f>VLOOKUP(Leverancespecifikation[[#This Row],[ID-Bygningsdel]],'Data aktør'!A:H,3,FALSE)</f>
        <v/>
      </c>
      <c r="Q117" s="78" t="str">
        <f>VLOOKUP(Leverancespecifikation[[#This Row],[ID-Bygningsdel]],'Data aktør'!A:H,4,FALSE)</f>
        <v/>
      </c>
      <c r="R117" s="78" t="str">
        <f>VLOOKUP(Leverancespecifikation[[#This Row],[ID-Bygningsdel]],'Data aktør'!A:H,5,FALSE)</f>
        <v/>
      </c>
      <c r="S117" s="78" t="str">
        <f>VLOOKUP(Leverancespecifikation[[#This Row],[ID-Bygningsdel]],'Data aktør'!A:H,6,FALSE)</f>
        <v/>
      </c>
      <c r="T117" s="78" t="str">
        <f>VLOOKUP(Leverancespecifikation[[#This Row],[ID-Bygningsdel]],'Data aktør'!A:H,7,FALSE)</f>
        <v/>
      </c>
      <c r="U117" s="122" t="str">
        <f>VLOOKUP(Leverancespecifikation[[#This Row],[ID-Bygningsdel]],'Data aktør'!A:H,8,FALSE)</f>
        <v/>
      </c>
      <c r="V117" s="112"/>
      <c r="W117" s="79"/>
      <c r="X117" s="79"/>
      <c r="Y117" s="79"/>
      <c r="Z117" s="79"/>
      <c r="AA117" s="79"/>
      <c r="AB117" s="171"/>
      <c r="AD117" s="171"/>
      <c r="AE117" s="171"/>
      <c r="AF117" s="171"/>
      <c r="AG117" s="171"/>
      <c r="AH117" s="171"/>
      <c r="AI117" s="171"/>
      <c r="AJ117" s="171"/>
      <c r="BV117" s="171"/>
      <c r="BW117" s="171"/>
      <c r="CB117" s="134"/>
    </row>
    <row r="118" spans="1:986" s="104" customFormat="1" x14ac:dyDescent="0.2">
      <c r="A118" s="248"/>
      <c r="B118" s="240" t="s">
        <v>340</v>
      </c>
      <c r="C118" s="161" t="str">
        <f>_xlfn.CONCAT(Leverancespecifikation[[#This Row],[ID]],Leverancespecifikation[[#This Row],[BYGNINGSDEL]])</f>
        <v>114Trapper og ramper</v>
      </c>
      <c r="D118" s="162"/>
      <c r="E118" s="162"/>
      <c r="F118" s="162"/>
      <c r="G118" s="162"/>
      <c r="H118" s="162"/>
      <c r="I118" s="162"/>
      <c r="J118" s="163">
        <v>2</v>
      </c>
      <c r="K118" s="164" t="s">
        <v>364</v>
      </c>
      <c r="L118" s="165"/>
      <c r="M118" s="100" t="str">
        <f>IFERROR(VLOOKUP(Leverancespecifikation[[#This Row],[ID-Bygningsdel]],'Data ændringslog'!A:G,7,FALSE),"P")</f>
        <v/>
      </c>
      <c r="N118" s="201" t="s">
        <v>99</v>
      </c>
      <c r="O118" s="119"/>
      <c r="P118" s="101"/>
      <c r="Q118" s="101"/>
      <c r="R118" s="101"/>
      <c r="S118" s="101"/>
      <c r="T118" s="101"/>
      <c r="U118" s="120"/>
      <c r="V118" s="111"/>
      <c r="W118" s="102"/>
      <c r="X118" s="102"/>
      <c r="Y118" s="102"/>
      <c r="Z118" s="102"/>
      <c r="AA118" s="10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285"/>
      <c r="BM118" s="162"/>
      <c r="BN118" s="162"/>
      <c r="BO118" s="162"/>
      <c r="BP118" s="162"/>
      <c r="BQ118" s="162"/>
      <c r="BR118" s="162"/>
      <c r="BS118" s="162"/>
      <c r="BT118" s="162"/>
      <c r="BU118" s="162"/>
      <c r="BV118" s="162"/>
      <c r="BW118" s="162"/>
      <c r="BX118" s="162"/>
      <c r="BY118" s="162"/>
      <c r="BZ118" s="162"/>
      <c r="CA118" s="206"/>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98"/>
      <c r="EN118" s="98"/>
      <c r="EO118" s="98"/>
      <c r="EP118" s="98"/>
      <c r="EQ118" s="98"/>
      <c r="ER118" s="98"/>
      <c r="ES118" s="98"/>
      <c r="ET118" s="98"/>
      <c r="EU118" s="98"/>
      <c r="EV118" s="98"/>
      <c r="EW118" s="98"/>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c r="IW118" s="98"/>
      <c r="IX118" s="98"/>
      <c r="IY118" s="98"/>
      <c r="IZ118" s="98"/>
      <c r="JA118" s="98"/>
      <c r="JB118" s="98"/>
      <c r="JC118" s="98"/>
      <c r="JD118" s="98"/>
      <c r="JE118" s="98"/>
      <c r="JF118" s="98"/>
      <c r="JG118" s="98"/>
      <c r="JH118" s="98"/>
      <c r="JI118" s="98"/>
      <c r="JJ118" s="98"/>
      <c r="JK118" s="98"/>
      <c r="JL118" s="98"/>
      <c r="JM118" s="98"/>
      <c r="JN118" s="98"/>
      <c r="JO118" s="98"/>
      <c r="JP118" s="98"/>
      <c r="JQ118" s="98"/>
      <c r="JR118" s="98"/>
      <c r="JS118" s="98"/>
      <c r="JT118" s="98"/>
      <c r="JU118" s="98"/>
      <c r="JV118" s="98"/>
      <c r="JW118" s="98"/>
      <c r="JX118" s="98"/>
      <c r="JY118" s="98"/>
      <c r="JZ118" s="98"/>
      <c r="KA118" s="98"/>
      <c r="KB118" s="98"/>
      <c r="KC118" s="98"/>
      <c r="KD118" s="98"/>
      <c r="KE118" s="98"/>
      <c r="KF118" s="98"/>
      <c r="KG118" s="98"/>
      <c r="KH118" s="98"/>
      <c r="KI118" s="98"/>
      <c r="KJ118" s="98"/>
      <c r="KK118" s="98"/>
      <c r="KL118" s="98"/>
      <c r="KM118" s="98"/>
      <c r="KN118" s="98"/>
      <c r="KO118" s="98"/>
      <c r="KP118" s="98"/>
      <c r="KQ118" s="98"/>
      <c r="KR118" s="98"/>
      <c r="KS118" s="98"/>
      <c r="KT118" s="98"/>
      <c r="KU118" s="98"/>
      <c r="KV118" s="98"/>
      <c r="KW118" s="98"/>
      <c r="KX118" s="98"/>
      <c r="KY118" s="98"/>
      <c r="KZ118" s="98"/>
      <c r="LA118" s="98"/>
      <c r="LB118" s="98"/>
      <c r="LC118" s="98"/>
      <c r="LD118" s="98"/>
      <c r="LE118" s="98"/>
      <c r="LF118" s="98"/>
      <c r="LG118" s="98"/>
      <c r="LH118" s="98"/>
      <c r="LI118" s="98"/>
      <c r="LJ118" s="98"/>
      <c r="LK118" s="98"/>
      <c r="LL118" s="98"/>
      <c r="LM118" s="98"/>
      <c r="LN118" s="98"/>
      <c r="LO118" s="98"/>
      <c r="LP118" s="98"/>
      <c r="LQ118" s="98"/>
      <c r="LR118" s="98"/>
      <c r="LS118" s="98"/>
      <c r="LT118" s="98"/>
      <c r="LU118" s="98"/>
      <c r="LV118" s="98"/>
      <c r="LW118" s="98"/>
      <c r="LX118" s="98"/>
      <c r="LY118" s="98"/>
      <c r="LZ118" s="98"/>
      <c r="MA118" s="98"/>
      <c r="MB118" s="98"/>
      <c r="MC118" s="98"/>
      <c r="MD118" s="98"/>
      <c r="ME118" s="98"/>
      <c r="MF118" s="98"/>
      <c r="MG118" s="98"/>
      <c r="MH118" s="98"/>
      <c r="MI118" s="98"/>
      <c r="MJ118" s="98"/>
      <c r="MK118" s="98"/>
      <c r="ML118" s="98"/>
      <c r="MM118" s="98"/>
      <c r="MN118" s="98"/>
      <c r="MO118" s="98"/>
      <c r="MP118" s="98"/>
      <c r="MQ118" s="98"/>
      <c r="MR118" s="98"/>
      <c r="MS118" s="98"/>
      <c r="MT118" s="98"/>
      <c r="MU118" s="98"/>
      <c r="MV118" s="98"/>
      <c r="MW118" s="98"/>
      <c r="MX118" s="98"/>
      <c r="MY118" s="98"/>
      <c r="MZ118" s="98"/>
      <c r="NA118" s="98"/>
      <c r="NB118" s="98"/>
      <c r="NC118" s="98"/>
      <c r="ND118" s="98"/>
      <c r="NE118" s="98"/>
      <c r="NF118" s="98"/>
      <c r="NG118" s="98"/>
      <c r="NH118" s="98"/>
      <c r="NI118" s="98"/>
      <c r="NJ118" s="98"/>
      <c r="NK118" s="98"/>
      <c r="NL118" s="98"/>
      <c r="NM118" s="98"/>
      <c r="NN118" s="98"/>
      <c r="NO118" s="98"/>
      <c r="NP118" s="98"/>
      <c r="NQ118" s="98"/>
      <c r="NR118" s="98"/>
      <c r="NS118" s="98"/>
      <c r="NT118" s="98"/>
      <c r="NU118" s="98"/>
      <c r="NV118" s="98"/>
      <c r="NW118" s="98"/>
      <c r="NX118" s="98"/>
      <c r="NY118" s="98"/>
      <c r="NZ118" s="98"/>
      <c r="OA118" s="98"/>
      <c r="OB118" s="98"/>
      <c r="OC118" s="98"/>
      <c r="OD118" s="98"/>
      <c r="OE118" s="98"/>
      <c r="OF118" s="98"/>
      <c r="OG118" s="98"/>
      <c r="OH118" s="98"/>
      <c r="OI118" s="98"/>
      <c r="OJ118" s="98"/>
      <c r="OK118" s="98"/>
      <c r="OL118" s="98"/>
      <c r="OM118" s="98"/>
      <c r="ON118" s="98"/>
      <c r="OO118" s="98"/>
      <c r="OP118" s="98"/>
      <c r="OQ118" s="98"/>
      <c r="OR118" s="98"/>
      <c r="OS118" s="98"/>
      <c r="OT118" s="98"/>
      <c r="OU118" s="98"/>
      <c r="OV118" s="98"/>
      <c r="OW118" s="98"/>
      <c r="OX118" s="98"/>
      <c r="OY118" s="98"/>
      <c r="OZ118" s="98"/>
      <c r="PA118" s="98"/>
      <c r="PB118" s="98"/>
      <c r="PC118" s="98"/>
      <c r="PD118" s="98"/>
      <c r="PE118" s="98"/>
      <c r="PF118" s="98"/>
      <c r="PG118" s="98"/>
      <c r="PH118" s="98"/>
      <c r="PI118" s="98"/>
      <c r="PJ118" s="98"/>
      <c r="PK118" s="98"/>
      <c r="PL118" s="98"/>
      <c r="PM118" s="98"/>
      <c r="PN118" s="98"/>
      <c r="PO118" s="98"/>
      <c r="PP118" s="98"/>
      <c r="PQ118" s="98"/>
      <c r="PR118" s="98"/>
      <c r="PS118" s="98"/>
      <c r="PT118" s="98"/>
      <c r="PU118" s="98"/>
      <c r="PV118" s="98"/>
      <c r="PW118" s="98"/>
      <c r="PX118" s="98"/>
      <c r="PY118" s="98"/>
      <c r="PZ118" s="98"/>
      <c r="QA118" s="98"/>
      <c r="QB118" s="98"/>
      <c r="QC118" s="98"/>
      <c r="QD118" s="98"/>
      <c r="QE118" s="98"/>
      <c r="QF118" s="98"/>
      <c r="QG118" s="98"/>
      <c r="QH118" s="98"/>
      <c r="QI118" s="98"/>
      <c r="QJ118" s="98"/>
      <c r="QK118" s="98"/>
      <c r="QL118" s="98"/>
      <c r="QM118" s="98"/>
      <c r="QN118" s="98"/>
      <c r="QO118" s="98"/>
      <c r="QP118" s="98"/>
      <c r="QQ118" s="98"/>
      <c r="QR118" s="98"/>
      <c r="QS118" s="98"/>
      <c r="QT118" s="98"/>
      <c r="QU118" s="98"/>
      <c r="QV118" s="98"/>
      <c r="QW118" s="98"/>
      <c r="QX118" s="98"/>
      <c r="QY118" s="98"/>
      <c r="QZ118" s="98"/>
      <c r="RA118" s="98"/>
      <c r="RB118" s="98"/>
      <c r="RC118" s="98"/>
      <c r="RD118" s="98"/>
      <c r="RE118" s="98"/>
      <c r="RF118" s="98"/>
      <c r="RG118" s="98"/>
      <c r="RH118" s="98"/>
      <c r="RI118" s="98"/>
      <c r="RJ118" s="98"/>
      <c r="RK118" s="98"/>
      <c r="RL118" s="98"/>
      <c r="RM118" s="98"/>
      <c r="RN118" s="98"/>
      <c r="RO118" s="98"/>
      <c r="RP118" s="98"/>
      <c r="RQ118" s="98"/>
      <c r="RR118" s="98"/>
      <c r="RS118" s="98"/>
      <c r="RT118" s="98"/>
      <c r="RU118" s="98"/>
      <c r="RV118" s="98"/>
      <c r="RW118" s="98"/>
      <c r="RX118" s="98"/>
      <c r="RY118" s="98"/>
      <c r="RZ118" s="98"/>
      <c r="SA118" s="98"/>
      <c r="SB118" s="98"/>
      <c r="SC118" s="98"/>
      <c r="SD118" s="98"/>
      <c r="SE118" s="98"/>
      <c r="SF118" s="98"/>
      <c r="SG118" s="98"/>
      <c r="SH118" s="98"/>
      <c r="SI118" s="98"/>
      <c r="SJ118" s="98"/>
      <c r="SK118" s="98"/>
      <c r="SL118" s="98"/>
      <c r="SM118" s="98"/>
      <c r="SN118" s="98"/>
      <c r="SO118" s="98"/>
      <c r="SP118" s="98"/>
      <c r="SQ118" s="98"/>
      <c r="SR118" s="98"/>
      <c r="SS118" s="98"/>
      <c r="ST118" s="98"/>
      <c r="SU118" s="98"/>
      <c r="SV118" s="98"/>
      <c r="SW118" s="98"/>
      <c r="SX118" s="98"/>
      <c r="SY118" s="98"/>
      <c r="SZ118" s="98"/>
      <c r="TA118" s="98"/>
      <c r="TB118" s="98"/>
      <c r="TC118" s="98"/>
      <c r="TD118" s="98"/>
      <c r="TE118" s="98"/>
      <c r="TF118" s="98"/>
      <c r="TG118" s="98"/>
      <c r="TH118" s="98"/>
      <c r="TI118" s="98"/>
      <c r="TJ118" s="98"/>
      <c r="TK118" s="98"/>
      <c r="TL118" s="98"/>
      <c r="TM118" s="98"/>
      <c r="TN118" s="98"/>
      <c r="TO118" s="98"/>
      <c r="TP118" s="98"/>
      <c r="TQ118" s="98"/>
      <c r="TR118" s="98"/>
      <c r="TS118" s="98"/>
      <c r="TT118" s="98"/>
      <c r="TU118" s="98"/>
      <c r="TV118" s="98"/>
      <c r="TW118" s="98"/>
      <c r="TX118" s="98"/>
      <c r="TY118" s="98"/>
      <c r="TZ118" s="98"/>
      <c r="UA118" s="98"/>
      <c r="UB118" s="98"/>
      <c r="UC118" s="98"/>
      <c r="UD118" s="98"/>
      <c r="UE118" s="98"/>
      <c r="UF118" s="98"/>
      <c r="UG118" s="98"/>
      <c r="UH118" s="98"/>
      <c r="UI118" s="98"/>
      <c r="UJ118" s="98"/>
      <c r="UK118" s="98"/>
      <c r="UL118" s="98"/>
      <c r="UM118" s="98"/>
      <c r="UN118" s="98"/>
      <c r="UO118" s="98"/>
      <c r="UP118" s="98"/>
      <c r="UQ118" s="98"/>
      <c r="UR118" s="98"/>
      <c r="US118" s="98"/>
      <c r="UT118" s="98"/>
      <c r="UU118" s="98"/>
      <c r="UV118" s="98"/>
      <c r="UW118" s="98"/>
      <c r="UX118" s="98"/>
      <c r="UY118" s="98"/>
      <c r="UZ118" s="98"/>
      <c r="VA118" s="98"/>
      <c r="VB118" s="98"/>
      <c r="VC118" s="98"/>
      <c r="VD118" s="98"/>
      <c r="VE118" s="98"/>
      <c r="VF118" s="98"/>
      <c r="VG118" s="98"/>
      <c r="VH118" s="98"/>
      <c r="VI118" s="98"/>
      <c r="VJ118" s="98"/>
      <c r="VK118" s="98"/>
      <c r="VL118" s="98"/>
      <c r="VM118" s="98"/>
      <c r="VN118" s="98"/>
      <c r="VO118" s="98"/>
      <c r="VP118" s="98"/>
      <c r="VQ118" s="98"/>
      <c r="VR118" s="98"/>
      <c r="VS118" s="98"/>
      <c r="VT118" s="98"/>
      <c r="VU118" s="98"/>
      <c r="VV118" s="98"/>
      <c r="VW118" s="98"/>
      <c r="VX118" s="98"/>
      <c r="VY118" s="98"/>
      <c r="VZ118" s="98"/>
      <c r="WA118" s="98"/>
      <c r="WB118" s="98"/>
      <c r="WC118" s="98"/>
      <c r="WD118" s="98"/>
      <c r="WE118" s="98"/>
      <c r="WF118" s="98"/>
      <c r="WG118" s="98"/>
      <c r="WH118" s="98"/>
      <c r="WI118" s="98"/>
      <c r="WJ118" s="98"/>
      <c r="WK118" s="98"/>
      <c r="WL118" s="98"/>
      <c r="WM118" s="98"/>
      <c r="WN118" s="98"/>
      <c r="WO118" s="98"/>
      <c r="WP118" s="98"/>
      <c r="WQ118" s="98"/>
      <c r="WR118" s="98"/>
      <c r="WS118" s="98"/>
      <c r="WT118" s="98"/>
      <c r="WU118" s="98"/>
      <c r="WV118" s="98"/>
      <c r="WW118" s="98"/>
      <c r="WX118" s="98"/>
      <c r="WY118" s="98"/>
      <c r="WZ118" s="98"/>
      <c r="XA118" s="98"/>
      <c r="XB118" s="98"/>
      <c r="XC118" s="98"/>
      <c r="XD118" s="98"/>
      <c r="XE118" s="98"/>
      <c r="XF118" s="98"/>
      <c r="XG118" s="98"/>
      <c r="XH118" s="98"/>
      <c r="XI118" s="98"/>
      <c r="XJ118" s="98"/>
      <c r="XK118" s="98"/>
      <c r="XL118" s="98"/>
      <c r="XM118" s="98"/>
      <c r="XN118" s="98"/>
      <c r="XO118" s="98"/>
      <c r="XP118" s="98"/>
      <c r="XQ118" s="98"/>
      <c r="XR118" s="98"/>
      <c r="XS118" s="98"/>
      <c r="XT118" s="98"/>
      <c r="XU118" s="98"/>
      <c r="XV118" s="98"/>
      <c r="XW118" s="98"/>
      <c r="XX118" s="98"/>
      <c r="XY118" s="98"/>
      <c r="XZ118" s="98"/>
      <c r="YA118" s="98"/>
      <c r="YB118" s="98"/>
      <c r="YC118" s="98"/>
      <c r="YD118" s="98"/>
      <c r="YE118" s="98"/>
      <c r="YF118" s="98"/>
      <c r="YG118" s="98"/>
      <c r="YH118" s="98"/>
      <c r="YI118" s="98"/>
      <c r="YJ118" s="98"/>
      <c r="YK118" s="98"/>
      <c r="YL118" s="98"/>
      <c r="YM118" s="98"/>
      <c r="YN118" s="98"/>
      <c r="YO118" s="98"/>
      <c r="YP118" s="98"/>
      <c r="YQ118" s="98"/>
      <c r="YR118" s="98"/>
      <c r="YS118" s="98"/>
      <c r="YT118" s="98"/>
      <c r="YU118" s="98"/>
      <c r="YV118" s="98"/>
      <c r="YW118" s="98"/>
      <c r="YX118" s="98"/>
      <c r="YY118" s="98"/>
      <c r="YZ118" s="98"/>
      <c r="ZA118" s="98"/>
      <c r="ZB118" s="98"/>
      <c r="ZC118" s="98"/>
      <c r="ZD118" s="98"/>
      <c r="ZE118" s="98"/>
      <c r="ZF118" s="98"/>
      <c r="ZG118" s="98"/>
      <c r="ZH118" s="98"/>
      <c r="ZI118" s="98"/>
      <c r="ZJ118" s="98"/>
      <c r="ZK118" s="98"/>
      <c r="ZL118" s="98"/>
      <c r="ZM118" s="98"/>
      <c r="ZN118" s="98"/>
      <c r="ZO118" s="98"/>
      <c r="ZP118" s="98"/>
      <c r="ZQ118" s="98"/>
      <c r="ZR118" s="98"/>
      <c r="ZS118" s="98"/>
      <c r="ZT118" s="98"/>
      <c r="ZU118" s="98"/>
      <c r="ZV118" s="98"/>
      <c r="ZW118" s="98"/>
      <c r="ZX118" s="98"/>
      <c r="ZY118" s="98"/>
      <c r="ZZ118" s="98"/>
      <c r="AAA118" s="98"/>
      <c r="AAB118" s="98"/>
      <c r="AAC118" s="98"/>
      <c r="AAD118" s="98"/>
      <c r="AAE118" s="98"/>
      <c r="AAF118" s="98"/>
      <c r="AAG118" s="98"/>
      <c r="AAH118" s="98"/>
      <c r="AAI118" s="98"/>
      <c r="AAJ118" s="98"/>
      <c r="AAK118" s="98"/>
      <c r="AAL118" s="98"/>
      <c r="AAM118" s="98"/>
      <c r="AAN118" s="98"/>
      <c r="AAO118" s="98"/>
      <c r="AAP118" s="98"/>
      <c r="AAQ118" s="98"/>
      <c r="AAR118" s="98"/>
      <c r="AAS118" s="98"/>
      <c r="AAT118" s="98"/>
      <c r="AAU118" s="98"/>
      <c r="AAV118" s="98"/>
      <c r="AAW118" s="98"/>
      <c r="AAX118" s="98"/>
      <c r="AAY118" s="98"/>
      <c r="AAZ118" s="98"/>
      <c r="ABA118" s="98"/>
      <c r="ABB118" s="98"/>
      <c r="ABC118" s="98"/>
      <c r="ABD118" s="98"/>
      <c r="ABE118" s="98"/>
      <c r="ABF118" s="98"/>
      <c r="ABG118" s="98"/>
      <c r="ABH118" s="98"/>
      <c r="ABI118" s="98"/>
      <c r="ABJ118" s="98"/>
      <c r="ABK118" s="98"/>
      <c r="ABL118" s="98"/>
      <c r="ABM118" s="98"/>
      <c r="ABN118" s="98"/>
      <c r="ABO118" s="98"/>
      <c r="ABP118" s="98"/>
      <c r="ABQ118" s="98"/>
      <c r="ABR118" s="98"/>
      <c r="ABS118" s="98"/>
      <c r="ABT118" s="98"/>
      <c r="ABU118" s="98"/>
      <c r="ABV118" s="98"/>
      <c r="ABW118" s="98"/>
      <c r="ABX118" s="98"/>
      <c r="ABY118" s="98"/>
      <c r="ABZ118" s="98"/>
      <c r="ACA118" s="98"/>
      <c r="ACB118" s="98"/>
      <c r="ACC118" s="98"/>
      <c r="ACD118" s="98"/>
      <c r="ACE118" s="98"/>
      <c r="ACF118" s="98"/>
      <c r="ACG118" s="98"/>
      <c r="ACH118" s="98"/>
      <c r="ACI118" s="98"/>
      <c r="ACJ118" s="98"/>
      <c r="ACK118" s="98"/>
      <c r="ACL118" s="98"/>
      <c r="ACM118" s="98"/>
      <c r="ACN118" s="98"/>
      <c r="ACO118" s="98"/>
      <c r="ACP118" s="98"/>
      <c r="ACQ118" s="98"/>
      <c r="ACR118" s="98"/>
      <c r="ACS118" s="98"/>
      <c r="ACT118" s="98"/>
      <c r="ACU118" s="98"/>
      <c r="ACV118" s="98"/>
      <c r="ACW118" s="98"/>
      <c r="ACX118" s="98"/>
      <c r="ACY118" s="98"/>
      <c r="ACZ118" s="98"/>
      <c r="ADA118" s="98"/>
      <c r="ADB118" s="98"/>
      <c r="ADC118" s="98"/>
      <c r="ADD118" s="98"/>
      <c r="ADE118" s="98"/>
      <c r="ADF118" s="98"/>
      <c r="ADG118" s="98"/>
      <c r="ADH118" s="98"/>
      <c r="ADI118" s="98"/>
      <c r="ADJ118" s="98"/>
      <c r="ADK118" s="98"/>
      <c r="ADL118" s="98"/>
      <c r="ADM118" s="98"/>
      <c r="ADN118" s="98"/>
      <c r="ADO118" s="98"/>
      <c r="ADP118" s="98"/>
      <c r="ADQ118" s="98"/>
      <c r="ADR118" s="98"/>
      <c r="ADS118" s="98"/>
      <c r="ADT118" s="98"/>
      <c r="ADU118" s="98"/>
      <c r="ADV118" s="98"/>
      <c r="ADW118" s="98"/>
      <c r="ADX118" s="98"/>
      <c r="ADY118" s="98"/>
      <c r="ADZ118" s="98"/>
      <c r="AEA118" s="98"/>
      <c r="AEB118" s="98"/>
      <c r="AEC118" s="98"/>
      <c r="AED118" s="98"/>
      <c r="AEE118" s="98"/>
      <c r="AEF118" s="98"/>
      <c r="AEG118" s="98"/>
      <c r="AEH118" s="98"/>
      <c r="AEI118" s="98"/>
      <c r="AEJ118" s="98"/>
      <c r="AEK118" s="98"/>
      <c r="AEL118" s="98"/>
      <c r="AEM118" s="98"/>
      <c r="AEN118" s="98"/>
      <c r="AEO118" s="98"/>
      <c r="AEP118" s="98"/>
      <c r="AEQ118" s="98"/>
      <c r="AER118" s="98"/>
      <c r="AES118" s="98"/>
      <c r="AET118" s="98"/>
      <c r="AEU118" s="98"/>
      <c r="AEV118" s="98"/>
      <c r="AEW118" s="98"/>
      <c r="AEX118" s="98"/>
      <c r="AEY118" s="98"/>
      <c r="AEZ118" s="98"/>
      <c r="AFA118" s="98"/>
      <c r="AFB118" s="98"/>
      <c r="AFC118" s="98"/>
      <c r="AFD118" s="98"/>
      <c r="AFE118" s="98"/>
      <c r="AFF118" s="98"/>
      <c r="AFG118" s="98"/>
      <c r="AFH118" s="98"/>
      <c r="AFI118" s="98"/>
      <c r="AFJ118" s="98"/>
      <c r="AFK118" s="98"/>
      <c r="AFL118" s="98"/>
      <c r="AFM118" s="98"/>
      <c r="AFN118" s="98"/>
      <c r="AFO118" s="98"/>
      <c r="AFP118" s="98"/>
      <c r="AFQ118" s="98"/>
      <c r="AFR118" s="98"/>
      <c r="AFS118" s="98"/>
      <c r="AFT118" s="98"/>
      <c r="AFU118" s="98"/>
      <c r="AFV118" s="98"/>
      <c r="AFW118" s="98"/>
      <c r="AFX118" s="98"/>
      <c r="AFY118" s="98"/>
      <c r="AFZ118" s="98"/>
      <c r="AGA118" s="98"/>
      <c r="AGB118" s="98"/>
      <c r="AGC118" s="98"/>
      <c r="AGD118" s="98"/>
      <c r="AGE118" s="98"/>
      <c r="AGF118" s="98"/>
      <c r="AGG118" s="98"/>
      <c r="AGH118" s="98"/>
      <c r="AGI118" s="98"/>
      <c r="AGJ118" s="98"/>
      <c r="AGK118" s="98"/>
      <c r="AGL118" s="98"/>
      <c r="AGM118" s="98"/>
      <c r="AGN118" s="98"/>
      <c r="AGO118" s="98"/>
      <c r="AGP118" s="98"/>
      <c r="AGQ118" s="98"/>
      <c r="AGR118" s="98"/>
      <c r="AGS118" s="98"/>
      <c r="AGT118" s="98"/>
      <c r="AGU118" s="98"/>
      <c r="AGV118" s="98"/>
      <c r="AGW118" s="98"/>
      <c r="AGX118" s="98"/>
      <c r="AGY118" s="98"/>
      <c r="AGZ118" s="98"/>
      <c r="AHA118" s="98"/>
      <c r="AHB118" s="98"/>
      <c r="AHC118" s="98"/>
      <c r="AHD118" s="98"/>
      <c r="AHE118" s="98"/>
      <c r="AHF118" s="98"/>
      <c r="AHG118" s="98"/>
      <c r="AHH118" s="98"/>
      <c r="AHI118" s="98"/>
      <c r="AHJ118" s="98"/>
      <c r="AHK118" s="98"/>
      <c r="AHL118" s="98"/>
      <c r="AHM118" s="98"/>
      <c r="AHN118" s="98"/>
      <c r="AHO118" s="98"/>
      <c r="AHP118" s="98"/>
      <c r="AHQ118" s="98"/>
      <c r="AHR118" s="98"/>
      <c r="AHS118" s="98"/>
      <c r="AHT118" s="98"/>
      <c r="AHU118" s="98"/>
      <c r="AHV118" s="98"/>
      <c r="AHW118" s="98"/>
      <c r="AHX118" s="98"/>
      <c r="AHY118" s="98"/>
      <c r="AHZ118" s="98"/>
      <c r="AIA118" s="98"/>
      <c r="AIB118" s="98"/>
      <c r="AIC118" s="98"/>
      <c r="AID118" s="98"/>
      <c r="AIE118" s="98"/>
      <c r="AIF118" s="98"/>
      <c r="AIG118" s="98"/>
      <c r="AIH118" s="98"/>
      <c r="AII118" s="98"/>
      <c r="AIJ118" s="98"/>
      <c r="AIK118" s="98"/>
      <c r="AIL118" s="98"/>
      <c r="AIM118" s="98"/>
      <c r="AIN118" s="98"/>
      <c r="AIO118" s="98"/>
      <c r="AIP118" s="98"/>
      <c r="AIQ118" s="98"/>
      <c r="AIR118" s="98"/>
      <c r="AIS118" s="98"/>
      <c r="AIT118" s="98"/>
      <c r="AIU118" s="98"/>
      <c r="AIV118" s="98"/>
      <c r="AIW118" s="98"/>
      <c r="AIX118" s="98"/>
      <c r="AIY118" s="98"/>
      <c r="AIZ118" s="98"/>
      <c r="AJA118" s="98"/>
      <c r="AJB118" s="98"/>
      <c r="AJC118" s="98"/>
      <c r="AJD118" s="98"/>
      <c r="AJE118" s="98"/>
      <c r="AJF118" s="98"/>
      <c r="AJG118" s="98"/>
      <c r="AJH118" s="98"/>
      <c r="AJI118" s="98"/>
      <c r="AJJ118" s="98"/>
      <c r="AJK118" s="98"/>
      <c r="AJL118" s="98"/>
      <c r="AJM118" s="98"/>
      <c r="AJN118" s="98"/>
      <c r="AJO118" s="98"/>
      <c r="AJP118" s="98"/>
      <c r="AJQ118" s="98"/>
      <c r="AJR118" s="98"/>
      <c r="AJS118" s="98"/>
      <c r="AJT118" s="98"/>
      <c r="AJU118" s="98"/>
      <c r="AJV118" s="98"/>
      <c r="AJW118" s="98"/>
      <c r="AJX118" s="98"/>
      <c r="AJY118" s="98"/>
      <c r="AJZ118" s="98"/>
      <c r="AKA118" s="98"/>
      <c r="AKB118" s="98"/>
      <c r="AKC118" s="98"/>
      <c r="AKD118" s="98"/>
      <c r="AKE118" s="98"/>
      <c r="AKF118" s="98"/>
      <c r="AKG118" s="98"/>
      <c r="AKH118" s="98"/>
      <c r="AKI118" s="98"/>
      <c r="AKJ118" s="98"/>
      <c r="AKK118" s="98"/>
      <c r="AKL118" s="98"/>
      <c r="AKM118" s="98"/>
      <c r="AKN118" s="98"/>
      <c r="AKO118" s="98"/>
      <c r="AKP118" s="98"/>
      <c r="AKQ118" s="98"/>
      <c r="AKR118" s="98"/>
      <c r="AKS118" s="98"/>
      <c r="AKT118" s="98"/>
      <c r="AKU118" s="98"/>
      <c r="AKV118" s="98"/>
      <c r="AKW118" s="98"/>
      <c r="AKX118" s="98"/>
    </row>
    <row r="119" spans="1:986" ht="72" x14ac:dyDescent="0.2">
      <c r="A119" s="249"/>
      <c r="B119" s="242" t="s">
        <v>343</v>
      </c>
      <c r="C119" s="170" t="str">
        <f>_xlfn.CONCAT(Leverancespecifikation[[#This Row],[ID]],Leverancespecifikation[[#This Row],[BYGNINGSDEL]])</f>
        <v>115Pladsstøbte betontrapper</v>
      </c>
      <c r="E119" s="171">
        <v>241</v>
      </c>
      <c r="I119" s="171"/>
      <c r="J119" s="171">
        <v>4</v>
      </c>
      <c r="K119" s="175" t="s">
        <v>374</v>
      </c>
      <c r="L119" s="172" t="s">
        <v>366</v>
      </c>
      <c r="M119" s="80" t="str">
        <f>IFERROR(VLOOKUP(Leverancespecifikation[[#This Row],[ID-Bygningsdel]],'Data ændringslog'!A:G,7,FALSE),"P")</f>
        <v/>
      </c>
      <c r="N119" s="321" t="s">
        <v>99</v>
      </c>
      <c r="O119" s="121" t="str">
        <f>VLOOKUP(Leverancespecifikation[[#This Row],[ID-Bygningsdel]],'Data aktør'!A:H,2,FALSE)</f>
        <v>X</v>
      </c>
      <c r="P119" s="78" t="str">
        <f>VLOOKUP(Leverancespecifikation[[#This Row],[ID-Bygningsdel]],'Data aktør'!A:H,3,FALSE)</f>
        <v>X</v>
      </c>
      <c r="Q119" s="78" t="str">
        <f>VLOOKUP(Leverancespecifikation[[#This Row],[ID-Bygningsdel]],'Data aktør'!A:H,4,FALSE)</f>
        <v/>
      </c>
      <c r="R119" s="78" t="str">
        <f>VLOOKUP(Leverancespecifikation[[#This Row],[ID-Bygningsdel]],'Data aktør'!A:H,5,FALSE)</f>
        <v/>
      </c>
      <c r="S119" s="78" t="str">
        <f>VLOOKUP(Leverancespecifikation[[#This Row],[ID-Bygningsdel]],'Data aktør'!A:H,6,FALSE)</f>
        <v/>
      </c>
      <c r="T119" s="78" t="str">
        <f>VLOOKUP(Leverancespecifikation[[#This Row],[ID-Bygningsdel]],'Data aktør'!A:H,7,FALSE)</f>
        <v/>
      </c>
      <c r="U119" s="122" t="str">
        <f>VLOOKUP(Leverancespecifikation[[#This Row],[ID-Bygningsdel]],'Data aktør'!A:H,8,FALSE)</f>
        <v/>
      </c>
      <c r="V119" s="112"/>
      <c r="W119" s="79"/>
      <c r="X119" s="79"/>
      <c r="Y119" s="79"/>
      <c r="Z119" s="79"/>
      <c r="AA119" s="79"/>
      <c r="AB119" s="171" t="s">
        <v>33</v>
      </c>
      <c r="AC119" s="171">
        <v>200</v>
      </c>
      <c r="AD119" s="171"/>
      <c r="AE119" s="171"/>
      <c r="AF119" s="171"/>
      <c r="AG119" s="171"/>
      <c r="AH119" s="171"/>
      <c r="AI119" s="171"/>
      <c r="AJ119" s="171" t="s">
        <v>33</v>
      </c>
      <c r="AK119" s="171">
        <v>300</v>
      </c>
      <c r="AT119" s="171" t="s">
        <v>34</v>
      </c>
      <c r="AU119" s="171">
        <v>325</v>
      </c>
      <c r="BB119" s="171" t="s">
        <v>34</v>
      </c>
      <c r="BC119" s="171">
        <v>325</v>
      </c>
      <c r="BL119" s="287" t="s">
        <v>375</v>
      </c>
      <c r="BV119" s="171"/>
      <c r="BW119" s="171"/>
      <c r="CB119" s="134"/>
    </row>
    <row r="120" spans="1:986" ht="60" x14ac:dyDescent="0.2">
      <c r="A120" s="249"/>
      <c r="B120" s="242" t="s">
        <v>345</v>
      </c>
      <c r="C120" s="170" t="str">
        <f>_xlfn.CONCAT(Leverancespecifikation[[#This Row],[ID]],Leverancespecifikation[[#This Row],[BYGNINGSDEL]])</f>
        <v>116Elementtrapper, Beton A113, 5 (DP=Ent.)</v>
      </c>
      <c r="E120" s="171">
        <v>241</v>
      </c>
      <c r="I120" s="171"/>
      <c r="J120" s="171">
        <v>4</v>
      </c>
      <c r="K120" s="175" t="s">
        <v>368</v>
      </c>
      <c r="L120" s="172" t="s">
        <v>366</v>
      </c>
      <c r="M120" s="80" t="str">
        <f>IFERROR(VLOOKUP(Leverancespecifikation[[#This Row],[ID-Bygningsdel]],'Data ændringslog'!A:G,7,FALSE),"P")</f>
        <v/>
      </c>
      <c r="N120" s="321" t="s">
        <v>177</v>
      </c>
      <c r="O120" s="121" t="str">
        <f>VLOOKUP(Leverancespecifikation[[#This Row],[ID-Bygningsdel]],'Data aktør'!A:H,2,FALSE)</f>
        <v>X</v>
      </c>
      <c r="P120" s="78" t="str">
        <f>VLOOKUP(Leverancespecifikation[[#This Row],[ID-Bygningsdel]],'Data aktør'!A:H,3,FALSE)</f>
        <v/>
      </c>
      <c r="Q120" s="78" t="str">
        <f>VLOOKUP(Leverancespecifikation[[#This Row],[ID-Bygningsdel]],'Data aktør'!A:H,4,FALSE)</f>
        <v/>
      </c>
      <c r="R120" s="78" t="str">
        <f>VLOOKUP(Leverancespecifikation[[#This Row],[ID-Bygningsdel]],'Data aktør'!A:H,5,FALSE)</f>
        <v/>
      </c>
      <c r="S120" s="78" t="str">
        <f>VLOOKUP(Leverancespecifikation[[#This Row],[ID-Bygningsdel]],'Data aktør'!A:H,6,FALSE)</f>
        <v/>
      </c>
      <c r="T120" s="78" t="str">
        <f>VLOOKUP(Leverancespecifikation[[#This Row],[ID-Bygningsdel]],'Data aktør'!A:H,7,FALSE)</f>
        <v>X</v>
      </c>
      <c r="U120" s="122" t="str">
        <f>VLOOKUP(Leverancespecifikation[[#This Row],[ID-Bygningsdel]],'Data aktør'!A:H,8,FALSE)</f>
        <v/>
      </c>
      <c r="V120" s="112"/>
      <c r="W120" s="79"/>
      <c r="X120" s="79"/>
      <c r="Y120" s="79"/>
      <c r="Z120" s="79"/>
      <c r="AA120" s="79"/>
      <c r="AB120" s="171"/>
      <c r="AD120" s="171"/>
      <c r="AE120" s="171"/>
      <c r="AF120" s="171"/>
      <c r="AG120" s="171"/>
      <c r="AH120" s="171"/>
      <c r="AI120" s="171"/>
      <c r="AJ120" s="171" t="s">
        <v>33</v>
      </c>
      <c r="AK120" s="171">
        <v>300</v>
      </c>
      <c r="AT120" s="171" t="s">
        <v>33</v>
      </c>
      <c r="AU120" s="171">
        <v>300</v>
      </c>
      <c r="BB120" s="171" t="s">
        <v>38</v>
      </c>
      <c r="BC120" s="171">
        <v>325</v>
      </c>
      <c r="BL120" s="306" t="s">
        <v>369</v>
      </c>
      <c r="BV120" s="171"/>
      <c r="BW120" s="171"/>
      <c r="CB120" s="134"/>
    </row>
    <row r="121" spans="1:986" ht="60" x14ac:dyDescent="0.2">
      <c r="A121" s="249"/>
      <c r="B121" s="242" t="s">
        <v>347</v>
      </c>
      <c r="C121" s="170" t="str">
        <f>_xlfn.CONCAT(Leverancespecifikation[[#This Row],[ID]],Leverancespecifikation[[#This Row],[BYGNINGSDEL]])</f>
        <v>117Elementtrapper, Beton A113, 5 (DP=Rådg.)</v>
      </c>
      <c r="E121" s="171">
        <v>241</v>
      </c>
      <c r="I121" s="171"/>
      <c r="J121" s="171">
        <v>4</v>
      </c>
      <c r="K121" s="175" t="s">
        <v>371</v>
      </c>
      <c r="L121" s="172" t="s">
        <v>366</v>
      </c>
      <c r="M121" s="80" t="str">
        <f>IFERROR(VLOOKUP(Leverancespecifikation[[#This Row],[ID-Bygningsdel]],'Data ændringslog'!A:G,7,FALSE),"P")</f>
        <v/>
      </c>
      <c r="N121" s="321" t="s">
        <v>177</v>
      </c>
      <c r="O121" s="121" t="str">
        <f>VLOOKUP(Leverancespecifikation[[#This Row],[ID-Bygningsdel]],'Data aktør'!A:H,2,FALSE)</f>
        <v>X</v>
      </c>
      <c r="P121" s="78" t="str">
        <f>VLOOKUP(Leverancespecifikation[[#This Row],[ID-Bygningsdel]],'Data aktør'!A:H,3,FALSE)</f>
        <v/>
      </c>
      <c r="Q121" s="78" t="str">
        <f>VLOOKUP(Leverancespecifikation[[#This Row],[ID-Bygningsdel]],'Data aktør'!A:H,4,FALSE)</f>
        <v/>
      </c>
      <c r="R121" s="78" t="str">
        <f>VLOOKUP(Leverancespecifikation[[#This Row],[ID-Bygningsdel]],'Data aktør'!A:H,5,FALSE)</f>
        <v/>
      </c>
      <c r="S121" s="78" t="str">
        <f>VLOOKUP(Leverancespecifikation[[#This Row],[ID-Bygningsdel]],'Data aktør'!A:H,6,FALSE)</f>
        <v/>
      </c>
      <c r="T121" s="78" t="str">
        <f>VLOOKUP(Leverancespecifikation[[#This Row],[ID-Bygningsdel]],'Data aktør'!A:H,7,FALSE)</f>
        <v/>
      </c>
      <c r="U121" s="122" t="str">
        <f>VLOOKUP(Leverancespecifikation[[#This Row],[ID-Bygningsdel]],'Data aktør'!A:H,8,FALSE)</f>
        <v/>
      </c>
      <c r="V121" s="112"/>
      <c r="W121" s="79"/>
      <c r="X121" s="79"/>
      <c r="Y121" s="79"/>
      <c r="Z121" s="79"/>
      <c r="AA121" s="79"/>
      <c r="AB121" s="171"/>
      <c r="AD121" s="171"/>
      <c r="AE121" s="171"/>
      <c r="AF121" s="171"/>
      <c r="AG121" s="171"/>
      <c r="AH121" s="171"/>
      <c r="AI121" s="171"/>
      <c r="AJ121" s="171" t="s">
        <v>33</v>
      </c>
      <c r="AK121" s="171">
        <v>300</v>
      </c>
      <c r="AT121" s="171" t="s">
        <v>33</v>
      </c>
      <c r="AU121" s="171">
        <v>300</v>
      </c>
      <c r="BB121" s="171" t="s">
        <v>33</v>
      </c>
      <c r="BC121" s="171">
        <v>325</v>
      </c>
      <c r="BL121" s="287" t="s">
        <v>372</v>
      </c>
      <c r="BV121" s="171"/>
      <c r="BW121" s="171"/>
      <c r="CB121" s="134"/>
    </row>
    <row r="122" spans="1:986" ht="12" x14ac:dyDescent="0.2">
      <c r="A122" s="249"/>
      <c r="B122" s="242" t="s">
        <v>349</v>
      </c>
      <c r="C122" s="170" t="str">
        <f>_xlfn.CONCAT(Leverancespecifikation[[#This Row],[ID]],Leverancespecifikation[[#This Row],[BYGNINGSDEL]])</f>
        <v>118Ståltrapper</v>
      </c>
      <c r="E122" s="171">
        <v>243</v>
      </c>
      <c r="I122" s="171"/>
      <c r="J122" s="171">
        <v>4</v>
      </c>
      <c r="K122" s="175" t="s">
        <v>377</v>
      </c>
      <c r="L122" s="172" t="s">
        <v>366</v>
      </c>
      <c r="M122" s="80" t="str">
        <f>IFERROR(VLOOKUP(Leverancespecifikation[[#This Row],[ID-Bygningsdel]],'Data ændringslog'!A:G,7,FALSE),"P")</f>
        <v/>
      </c>
      <c r="N122" s="321" t="s">
        <v>99</v>
      </c>
      <c r="O122" s="121" t="str">
        <f>VLOOKUP(Leverancespecifikation[[#This Row],[ID-Bygningsdel]],'Data aktør'!A:H,2,FALSE)</f>
        <v>X</v>
      </c>
      <c r="P122" s="78" t="str">
        <f>VLOOKUP(Leverancespecifikation[[#This Row],[ID-Bygningsdel]],'Data aktør'!A:H,3,FALSE)</f>
        <v/>
      </c>
      <c r="Q122" s="78" t="str">
        <f>VLOOKUP(Leverancespecifikation[[#This Row],[ID-Bygningsdel]],'Data aktør'!A:H,4,FALSE)</f>
        <v/>
      </c>
      <c r="R122" s="78" t="str">
        <f>VLOOKUP(Leverancespecifikation[[#This Row],[ID-Bygningsdel]],'Data aktør'!A:H,5,FALSE)</f>
        <v/>
      </c>
      <c r="S122" s="78" t="str">
        <f>VLOOKUP(Leverancespecifikation[[#This Row],[ID-Bygningsdel]],'Data aktør'!A:H,6,FALSE)</f>
        <v/>
      </c>
      <c r="T122" s="78" t="str">
        <f>VLOOKUP(Leverancespecifikation[[#This Row],[ID-Bygningsdel]],'Data aktør'!A:H,7,FALSE)</f>
        <v/>
      </c>
      <c r="U122" s="122" t="str">
        <f>VLOOKUP(Leverancespecifikation[[#This Row],[ID-Bygningsdel]],'Data aktør'!A:H,8,FALSE)</f>
        <v/>
      </c>
      <c r="V122" s="112"/>
      <c r="W122" s="79"/>
      <c r="X122" s="79"/>
      <c r="Y122" s="79"/>
      <c r="Z122" s="79"/>
      <c r="AA122" s="79"/>
      <c r="AB122" s="171"/>
      <c r="AD122" s="171"/>
      <c r="AE122" s="171"/>
      <c r="AF122" s="171"/>
      <c r="AG122" s="171"/>
      <c r="AH122" s="171"/>
      <c r="AI122" s="171"/>
      <c r="AJ122" s="171" t="s">
        <v>33</v>
      </c>
      <c r="AK122" s="171">
        <v>300</v>
      </c>
      <c r="AT122" s="171" t="s">
        <v>33</v>
      </c>
      <c r="AU122" s="171">
        <v>325</v>
      </c>
      <c r="BB122" s="171" t="s">
        <v>33</v>
      </c>
      <c r="BC122" s="171">
        <v>325</v>
      </c>
      <c r="BV122" s="171"/>
      <c r="BW122" s="171"/>
      <c r="CB122" s="134"/>
    </row>
    <row r="123" spans="1:986" ht="12" x14ac:dyDescent="0.2">
      <c r="A123" s="249"/>
      <c r="B123" s="242" t="s">
        <v>351</v>
      </c>
      <c r="C123" s="170" t="str">
        <f>_xlfn.CONCAT(Leverancespecifikation[[#This Row],[ID]],Leverancespecifikation[[#This Row],[BYGNINGSDEL]])</f>
        <v>119Trætrapper</v>
      </c>
      <c r="E123" s="171">
        <v>243</v>
      </c>
      <c r="I123" s="171"/>
      <c r="J123" s="171">
        <v>4</v>
      </c>
      <c r="K123" s="175" t="s">
        <v>379</v>
      </c>
      <c r="L123" s="172" t="s">
        <v>366</v>
      </c>
      <c r="M123" s="80" t="str">
        <f>IFERROR(VLOOKUP(Leverancespecifikation[[#This Row],[ID-Bygningsdel]],'Data ændringslog'!A:G,7,FALSE),"P")</f>
        <v/>
      </c>
      <c r="N123" s="321" t="s">
        <v>99</v>
      </c>
      <c r="O123" s="121" t="str">
        <f>VLOOKUP(Leverancespecifikation[[#This Row],[ID-Bygningsdel]],'Data aktør'!A:H,2,FALSE)</f>
        <v>X</v>
      </c>
      <c r="P123" s="78" t="str">
        <f>VLOOKUP(Leverancespecifikation[[#This Row],[ID-Bygningsdel]],'Data aktør'!A:H,3,FALSE)</f>
        <v/>
      </c>
      <c r="Q123" s="78" t="str">
        <f>VLOOKUP(Leverancespecifikation[[#This Row],[ID-Bygningsdel]],'Data aktør'!A:H,4,FALSE)</f>
        <v/>
      </c>
      <c r="R123" s="78" t="str">
        <f>VLOOKUP(Leverancespecifikation[[#This Row],[ID-Bygningsdel]],'Data aktør'!A:H,5,FALSE)</f>
        <v/>
      </c>
      <c r="S123" s="78" t="str">
        <f>VLOOKUP(Leverancespecifikation[[#This Row],[ID-Bygningsdel]],'Data aktør'!A:H,6,FALSE)</f>
        <v/>
      </c>
      <c r="T123" s="78" t="str">
        <f>VLOOKUP(Leverancespecifikation[[#This Row],[ID-Bygningsdel]],'Data aktør'!A:H,7,FALSE)</f>
        <v/>
      </c>
      <c r="U123" s="122" t="str">
        <f>VLOOKUP(Leverancespecifikation[[#This Row],[ID-Bygningsdel]],'Data aktør'!A:H,8,FALSE)</f>
        <v/>
      </c>
      <c r="V123" s="112"/>
      <c r="W123" s="79"/>
      <c r="X123" s="79"/>
      <c r="Y123" s="79"/>
      <c r="Z123" s="79"/>
      <c r="AA123" s="79"/>
      <c r="AB123" s="171"/>
      <c r="AD123" s="171"/>
      <c r="AE123" s="171"/>
      <c r="AF123" s="171"/>
      <c r="AG123" s="171"/>
      <c r="AH123" s="171"/>
      <c r="AI123" s="171"/>
      <c r="AJ123" s="171" t="s">
        <v>33</v>
      </c>
      <c r="AK123" s="171">
        <v>300</v>
      </c>
      <c r="AT123" s="171" t="s">
        <v>33</v>
      </c>
      <c r="AU123" s="171">
        <v>325</v>
      </c>
      <c r="BB123" s="171" t="s">
        <v>33</v>
      </c>
      <c r="BC123" s="171">
        <v>325</v>
      </c>
      <c r="BV123" s="171"/>
      <c r="BW123" s="171"/>
      <c r="CB123" s="134"/>
    </row>
    <row r="124" spans="1:986" ht="12" x14ac:dyDescent="0.2">
      <c r="A124" s="249"/>
      <c r="B124" s="242" t="s">
        <v>353</v>
      </c>
      <c r="C124" s="170" t="str">
        <f>_xlfn.CONCAT(Leverancespecifikation[[#This Row],[ID]],Leverancespecifikation[[#This Row],[BYGNINGSDEL]])</f>
        <v>120Stiger og lejdere</v>
      </c>
      <c r="E124" s="171">
        <v>274</v>
      </c>
      <c r="I124" s="171"/>
      <c r="J124" s="171">
        <v>4</v>
      </c>
      <c r="K124" s="175" t="s">
        <v>381</v>
      </c>
      <c r="L124" s="172" t="s">
        <v>366</v>
      </c>
      <c r="M124" s="80" t="str">
        <f>IFERROR(VLOOKUP(Leverancespecifikation[[#This Row],[ID-Bygningsdel]],'Data ændringslog'!A:G,7,FALSE),"P")</f>
        <v/>
      </c>
      <c r="N124" s="321" t="s">
        <v>99</v>
      </c>
      <c r="O124" s="121" t="str">
        <f>VLOOKUP(Leverancespecifikation[[#This Row],[ID-Bygningsdel]],'Data aktør'!A:H,2,FALSE)</f>
        <v>X</v>
      </c>
      <c r="P124" s="78" t="str">
        <f>VLOOKUP(Leverancespecifikation[[#This Row],[ID-Bygningsdel]],'Data aktør'!A:H,3,FALSE)</f>
        <v/>
      </c>
      <c r="Q124" s="78" t="str">
        <f>VLOOKUP(Leverancespecifikation[[#This Row],[ID-Bygningsdel]],'Data aktør'!A:H,4,FALSE)</f>
        <v/>
      </c>
      <c r="R124" s="78" t="str">
        <f>VLOOKUP(Leverancespecifikation[[#This Row],[ID-Bygningsdel]],'Data aktør'!A:H,5,FALSE)</f>
        <v/>
      </c>
      <c r="S124" s="78" t="str">
        <f>VLOOKUP(Leverancespecifikation[[#This Row],[ID-Bygningsdel]],'Data aktør'!A:H,6,FALSE)</f>
        <v/>
      </c>
      <c r="T124" s="78" t="str">
        <f>VLOOKUP(Leverancespecifikation[[#This Row],[ID-Bygningsdel]],'Data aktør'!A:H,7,FALSE)</f>
        <v/>
      </c>
      <c r="U124" s="122" t="str">
        <f>VLOOKUP(Leverancespecifikation[[#This Row],[ID-Bygningsdel]],'Data aktør'!A:H,8,FALSE)</f>
        <v/>
      </c>
      <c r="V124" s="112"/>
      <c r="W124" s="79"/>
      <c r="X124" s="79"/>
      <c r="Y124" s="79"/>
      <c r="Z124" s="79"/>
      <c r="AA124" s="79"/>
      <c r="AB124" s="171"/>
      <c r="AD124" s="171"/>
      <c r="AE124" s="171"/>
      <c r="AF124" s="171"/>
      <c r="AG124" s="171"/>
      <c r="AH124" s="171"/>
      <c r="AI124" s="171"/>
      <c r="AJ124" s="171"/>
      <c r="AT124" s="171" t="s">
        <v>33</v>
      </c>
      <c r="AU124" s="171">
        <v>325</v>
      </c>
      <c r="BB124" s="171" t="s">
        <v>33</v>
      </c>
      <c r="BC124" s="171">
        <v>325</v>
      </c>
      <c r="BV124" s="171"/>
      <c r="BW124" s="171"/>
      <c r="CB124" s="134"/>
    </row>
    <row r="125" spans="1:986" ht="12" x14ac:dyDescent="0.2">
      <c r="A125" s="249"/>
      <c r="B125" s="242" t="s">
        <v>355</v>
      </c>
      <c r="C125" s="170" t="str">
        <f>_xlfn.CONCAT(Leverancespecifikation[[#This Row],[ID]],Leverancespecifikation[[#This Row],[BYGNINGSDEL]])</f>
        <v>121Ramper, Beton, Pladsstøbt</v>
      </c>
      <c r="E125" s="171">
        <v>245</v>
      </c>
      <c r="I125" s="171"/>
      <c r="J125" s="171">
        <v>4</v>
      </c>
      <c r="K125" s="175" t="s">
        <v>386</v>
      </c>
      <c r="L125" s="172" t="s">
        <v>301</v>
      </c>
      <c r="M125" s="80" t="str">
        <f>IFERROR(VLOOKUP(Leverancespecifikation[[#This Row],[ID-Bygningsdel]],'Data ændringslog'!A:G,7,FALSE),"P")</f>
        <v/>
      </c>
      <c r="N125" s="321" t="s">
        <v>99</v>
      </c>
      <c r="O125" s="121" t="str">
        <f>VLOOKUP(Leverancespecifikation[[#This Row],[ID-Bygningsdel]],'Data aktør'!A:H,2,FALSE)</f>
        <v/>
      </c>
      <c r="P125" s="78" t="str">
        <f>VLOOKUP(Leverancespecifikation[[#This Row],[ID-Bygningsdel]],'Data aktør'!A:H,3,FALSE)</f>
        <v>X</v>
      </c>
      <c r="Q125" s="78" t="str">
        <f>VLOOKUP(Leverancespecifikation[[#This Row],[ID-Bygningsdel]],'Data aktør'!A:H,4,FALSE)</f>
        <v/>
      </c>
      <c r="R125" s="78" t="str">
        <f>VLOOKUP(Leverancespecifikation[[#This Row],[ID-Bygningsdel]],'Data aktør'!A:H,5,FALSE)</f>
        <v/>
      </c>
      <c r="S125" s="78" t="str">
        <f>VLOOKUP(Leverancespecifikation[[#This Row],[ID-Bygningsdel]],'Data aktør'!A:H,6,FALSE)</f>
        <v/>
      </c>
      <c r="T125" s="78" t="str">
        <f>VLOOKUP(Leverancespecifikation[[#This Row],[ID-Bygningsdel]],'Data aktør'!A:H,7,FALSE)</f>
        <v/>
      </c>
      <c r="U125" s="122" t="str">
        <f>VLOOKUP(Leverancespecifikation[[#This Row],[ID-Bygningsdel]],'Data aktør'!A:H,8,FALSE)</f>
        <v/>
      </c>
      <c r="V125" s="112"/>
      <c r="W125" s="79"/>
      <c r="X125" s="79"/>
      <c r="Y125" s="79"/>
      <c r="Z125" s="79"/>
      <c r="AA125" s="79"/>
      <c r="AB125" s="171"/>
      <c r="AD125" s="171"/>
      <c r="AE125" s="171"/>
      <c r="AF125" s="171"/>
      <c r="AG125" s="171"/>
      <c r="AH125" s="171"/>
      <c r="AI125" s="171"/>
      <c r="AJ125" s="171" t="s">
        <v>34</v>
      </c>
      <c r="AK125" s="171">
        <v>300</v>
      </c>
      <c r="AT125" s="171" t="s">
        <v>34</v>
      </c>
      <c r="AU125" s="171">
        <v>325</v>
      </c>
      <c r="BB125" s="171" t="s">
        <v>34</v>
      </c>
      <c r="BC125" s="171">
        <v>325</v>
      </c>
      <c r="BL125" s="287" t="s">
        <v>384</v>
      </c>
      <c r="BV125" s="171"/>
      <c r="BW125" s="171"/>
      <c r="CB125" s="134"/>
    </row>
    <row r="126" spans="1:986" ht="12" x14ac:dyDescent="0.2">
      <c r="A126" s="249"/>
      <c r="B126" s="242" t="s">
        <v>357</v>
      </c>
      <c r="C126" s="170" t="str">
        <f>_xlfn.CONCAT(Leverancespecifikation[[#This Row],[ID]],Leverancespecifikation[[#This Row],[BYGNINGSDEL]])</f>
        <v>122Ramper, Beton, Prefabrikeret A113, 3R</v>
      </c>
      <c r="E126" s="171">
        <v>244</v>
      </c>
      <c r="I126" s="171"/>
      <c r="J126" s="171">
        <v>4</v>
      </c>
      <c r="K126" s="175" t="s">
        <v>383</v>
      </c>
      <c r="L126" s="172" t="s">
        <v>301</v>
      </c>
      <c r="M126" s="80" t="str">
        <f>IFERROR(VLOOKUP(Leverancespecifikation[[#This Row],[ID-Bygningsdel]],'Data ændringslog'!A:G,7,FALSE),"P")</f>
        <v/>
      </c>
      <c r="N126" s="321" t="s">
        <v>177</v>
      </c>
      <c r="O126" s="121" t="str">
        <f>VLOOKUP(Leverancespecifikation[[#This Row],[ID-Bygningsdel]],'Data aktør'!A:H,2,FALSE)</f>
        <v/>
      </c>
      <c r="P126" s="78" t="str">
        <f>VLOOKUP(Leverancespecifikation[[#This Row],[ID-Bygningsdel]],'Data aktør'!A:H,3,FALSE)</f>
        <v>X</v>
      </c>
      <c r="Q126" s="78" t="str">
        <f>VLOOKUP(Leverancespecifikation[[#This Row],[ID-Bygningsdel]],'Data aktør'!A:H,4,FALSE)</f>
        <v/>
      </c>
      <c r="R126" s="78" t="str">
        <f>VLOOKUP(Leverancespecifikation[[#This Row],[ID-Bygningsdel]],'Data aktør'!A:H,5,FALSE)</f>
        <v/>
      </c>
      <c r="S126" s="78" t="str">
        <f>VLOOKUP(Leverancespecifikation[[#This Row],[ID-Bygningsdel]],'Data aktør'!A:H,6,FALSE)</f>
        <v/>
      </c>
      <c r="T126" s="78" t="str">
        <f>VLOOKUP(Leverancespecifikation[[#This Row],[ID-Bygningsdel]],'Data aktør'!A:H,7,FALSE)</f>
        <v/>
      </c>
      <c r="U126" s="122" t="str">
        <f>VLOOKUP(Leverancespecifikation[[#This Row],[ID-Bygningsdel]],'Data aktør'!A:H,8,FALSE)</f>
        <v/>
      </c>
      <c r="V126" s="112"/>
      <c r="W126" s="79"/>
      <c r="X126" s="79"/>
      <c r="Y126" s="79"/>
      <c r="Z126" s="79"/>
      <c r="AA126" s="79"/>
      <c r="AB126" s="171"/>
      <c r="AD126" s="171"/>
      <c r="AE126" s="171"/>
      <c r="AF126" s="171"/>
      <c r="AG126" s="171"/>
      <c r="AH126" s="171"/>
      <c r="AI126" s="171"/>
      <c r="AJ126" s="171" t="s">
        <v>34</v>
      </c>
      <c r="AK126" s="171">
        <v>300</v>
      </c>
      <c r="AT126" s="171" t="s">
        <v>34</v>
      </c>
      <c r="AU126" s="171">
        <v>325</v>
      </c>
      <c r="BB126" s="171" t="s">
        <v>34</v>
      </c>
      <c r="BC126" s="171">
        <v>325</v>
      </c>
      <c r="BL126" s="287" t="s">
        <v>384</v>
      </c>
      <c r="BV126" s="171"/>
      <c r="BW126" s="171"/>
      <c r="CB126" s="134"/>
    </row>
    <row r="127" spans="1:986" ht="12" x14ac:dyDescent="0.2">
      <c r="A127" s="249"/>
      <c r="B127" s="242" t="s">
        <v>359</v>
      </c>
      <c r="C127" s="170" t="str">
        <f>_xlfn.CONCAT(Leverancespecifikation[[#This Row],[ID]],Leverancespecifikation[[#This Row],[BYGNINGSDEL]])</f>
        <v>123Ramper, Stål, Alu, Sammensatte</v>
      </c>
      <c r="E127" s="171">
        <v>246</v>
      </c>
      <c r="I127" s="171"/>
      <c r="J127" s="171">
        <v>4</v>
      </c>
      <c r="K127" s="175" t="s">
        <v>388</v>
      </c>
      <c r="L127" s="172" t="s">
        <v>366</v>
      </c>
      <c r="M127" s="80" t="str">
        <f>IFERROR(VLOOKUP(Leverancespecifikation[[#This Row],[ID-Bygningsdel]],'Data ændringslog'!A:G,7,FALSE),"P")</f>
        <v/>
      </c>
      <c r="N127" s="321" t="s">
        <v>99</v>
      </c>
      <c r="O127" s="121" t="str">
        <f>VLOOKUP(Leverancespecifikation[[#This Row],[ID-Bygningsdel]],'Data aktør'!A:H,2,FALSE)</f>
        <v>X</v>
      </c>
      <c r="P127" s="78" t="str">
        <f>VLOOKUP(Leverancespecifikation[[#This Row],[ID-Bygningsdel]],'Data aktør'!A:H,3,FALSE)</f>
        <v/>
      </c>
      <c r="Q127" s="78" t="str">
        <f>VLOOKUP(Leverancespecifikation[[#This Row],[ID-Bygningsdel]],'Data aktør'!A:H,4,FALSE)</f>
        <v/>
      </c>
      <c r="R127" s="78" t="str">
        <f>VLOOKUP(Leverancespecifikation[[#This Row],[ID-Bygningsdel]],'Data aktør'!A:H,5,FALSE)</f>
        <v/>
      </c>
      <c r="S127" s="78" t="str">
        <f>VLOOKUP(Leverancespecifikation[[#This Row],[ID-Bygningsdel]],'Data aktør'!A:H,6,FALSE)</f>
        <v/>
      </c>
      <c r="T127" s="78" t="str">
        <f>VLOOKUP(Leverancespecifikation[[#This Row],[ID-Bygningsdel]],'Data aktør'!A:H,7,FALSE)</f>
        <v/>
      </c>
      <c r="U127" s="122" t="str">
        <f>VLOOKUP(Leverancespecifikation[[#This Row],[ID-Bygningsdel]],'Data aktør'!A:H,8,FALSE)</f>
        <v/>
      </c>
      <c r="V127" s="112"/>
      <c r="W127" s="79"/>
      <c r="X127" s="79"/>
      <c r="Y127" s="79"/>
      <c r="Z127" s="79"/>
      <c r="AA127" s="79"/>
      <c r="AB127" s="171"/>
      <c r="AD127" s="171"/>
      <c r="AE127" s="171"/>
      <c r="AF127" s="171"/>
      <c r="AG127" s="171"/>
      <c r="AH127" s="171"/>
      <c r="AI127" s="171"/>
      <c r="AJ127" s="171" t="s">
        <v>33</v>
      </c>
      <c r="AK127" s="171">
        <v>300</v>
      </c>
      <c r="AT127" s="171" t="s">
        <v>33</v>
      </c>
      <c r="AU127" s="171">
        <v>325</v>
      </c>
      <c r="BB127" s="171" t="s">
        <v>33</v>
      </c>
      <c r="BC127" s="171">
        <v>325</v>
      </c>
      <c r="BV127" s="171"/>
      <c r="BW127" s="171"/>
      <c r="CB127" s="134"/>
    </row>
    <row r="128" spans="1:986" s="104" customFormat="1" x14ac:dyDescent="0.2">
      <c r="A128" s="248"/>
      <c r="B128" s="240" t="s">
        <v>361</v>
      </c>
      <c r="C128" s="161" t="str">
        <f>_xlfn.CONCAT(Leverancespecifikation[[#This Row],[ID]],Leverancespecifikation[[#This Row],[BYGNINGSDEL]])</f>
        <v>124Sammensatte bygningsdele</v>
      </c>
      <c r="D128" s="162"/>
      <c r="E128" s="162"/>
      <c r="F128" s="162"/>
      <c r="G128" s="162"/>
      <c r="H128" s="162"/>
      <c r="I128" s="162"/>
      <c r="J128" s="163">
        <v>2</v>
      </c>
      <c r="K128" s="164" t="s">
        <v>390</v>
      </c>
      <c r="L128" s="165"/>
      <c r="M128" s="100" t="str">
        <f>IFERROR(VLOOKUP(Leverancespecifikation[[#This Row],[ID-Bygningsdel]],'Data ændringslog'!A:G,7,FALSE),"P")</f>
        <v/>
      </c>
      <c r="N128" s="201" t="s">
        <v>103</v>
      </c>
      <c r="O128" s="119"/>
      <c r="P128" s="101"/>
      <c r="Q128" s="101"/>
      <c r="R128" s="101"/>
      <c r="S128" s="101"/>
      <c r="T128" s="101"/>
      <c r="U128" s="120"/>
      <c r="V128" s="111"/>
      <c r="W128" s="102"/>
      <c r="X128" s="102"/>
      <c r="Y128" s="102"/>
      <c r="Z128" s="102"/>
      <c r="AA128" s="10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285"/>
      <c r="BM128" s="162"/>
      <c r="BN128" s="162"/>
      <c r="BO128" s="162"/>
      <c r="BP128" s="162"/>
      <c r="BQ128" s="162"/>
      <c r="BR128" s="162"/>
      <c r="BS128" s="162"/>
      <c r="BT128" s="162"/>
      <c r="BU128" s="162"/>
      <c r="BV128" s="162"/>
      <c r="BW128" s="162"/>
      <c r="BX128" s="162"/>
      <c r="BY128" s="162"/>
      <c r="BZ128" s="162"/>
      <c r="CA128" s="206"/>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c r="DF128" s="98"/>
      <c r="DG128" s="98"/>
      <c r="DH128" s="98"/>
      <c r="DI128" s="98"/>
      <c r="DJ128" s="98"/>
      <c r="DK128" s="98"/>
      <c r="DL128" s="98"/>
      <c r="DM128" s="98"/>
      <c r="DN128" s="98"/>
      <c r="DO128" s="98"/>
      <c r="DP128" s="98"/>
      <c r="DQ128" s="98"/>
      <c r="DR128" s="98"/>
      <c r="DS128" s="98"/>
      <c r="DT128" s="98"/>
      <c r="DU128" s="98"/>
      <c r="DV128" s="98"/>
      <c r="DW128" s="98"/>
      <c r="DX128" s="98"/>
      <c r="DY128" s="98"/>
      <c r="DZ128" s="98"/>
      <c r="EA128" s="98"/>
      <c r="EB128" s="98"/>
      <c r="EC128" s="98"/>
      <c r="ED128" s="98"/>
      <c r="EE128" s="98"/>
      <c r="EF128" s="98"/>
      <c r="EG128" s="98"/>
      <c r="EH128" s="98"/>
      <c r="EI128" s="98"/>
      <c r="EJ128" s="98"/>
      <c r="EK128" s="98"/>
      <c r="EL128" s="98"/>
      <c r="EM128" s="98"/>
      <c r="EN128" s="98"/>
      <c r="EO128" s="98"/>
      <c r="EP128" s="98"/>
      <c r="EQ128" s="98"/>
      <c r="ER128" s="98"/>
      <c r="ES128" s="98"/>
      <c r="ET128" s="98"/>
      <c r="EU128" s="98"/>
      <c r="EV128" s="98"/>
      <c r="EW128" s="98"/>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c r="IW128" s="98"/>
      <c r="IX128" s="98"/>
      <c r="IY128" s="98"/>
      <c r="IZ128" s="98"/>
      <c r="JA128" s="98"/>
      <c r="JB128" s="98"/>
      <c r="JC128" s="98"/>
      <c r="JD128" s="98"/>
      <c r="JE128" s="98"/>
      <c r="JF128" s="98"/>
      <c r="JG128" s="98"/>
      <c r="JH128" s="98"/>
      <c r="JI128" s="98"/>
      <c r="JJ128" s="98"/>
      <c r="JK128" s="98"/>
      <c r="JL128" s="98"/>
      <c r="JM128" s="98"/>
      <c r="JN128" s="98"/>
      <c r="JO128" s="98"/>
      <c r="JP128" s="98"/>
      <c r="JQ128" s="98"/>
      <c r="JR128" s="98"/>
      <c r="JS128" s="98"/>
      <c r="JT128" s="98"/>
      <c r="JU128" s="98"/>
      <c r="JV128" s="98"/>
      <c r="JW128" s="98"/>
      <c r="JX128" s="98"/>
      <c r="JY128" s="98"/>
      <c r="JZ128" s="98"/>
      <c r="KA128" s="98"/>
      <c r="KB128" s="98"/>
      <c r="KC128" s="98"/>
      <c r="KD128" s="98"/>
      <c r="KE128" s="98"/>
      <c r="KF128" s="98"/>
      <c r="KG128" s="98"/>
      <c r="KH128" s="98"/>
      <c r="KI128" s="98"/>
      <c r="KJ128" s="98"/>
      <c r="KK128" s="98"/>
      <c r="KL128" s="98"/>
      <c r="KM128" s="98"/>
      <c r="KN128" s="98"/>
      <c r="KO128" s="98"/>
      <c r="KP128" s="98"/>
      <c r="KQ128" s="98"/>
      <c r="KR128" s="98"/>
      <c r="KS128" s="98"/>
      <c r="KT128" s="98"/>
      <c r="KU128" s="98"/>
      <c r="KV128" s="98"/>
      <c r="KW128" s="98"/>
      <c r="KX128" s="98"/>
      <c r="KY128" s="98"/>
      <c r="KZ128" s="98"/>
      <c r="LA128" s="98"/>
      <c r="LB128" s="98"/>
      <c r="LC128" s="98"/>
      <c r="LD128" s="98"/>
      <c r="LE128" s="98"/>
      <c r="LF128" s="98"/>
      <c r="LG128" s="98"/>
      <c r="LH128" s="98"/>
      <c r="LI128" s="98"/>
      <c r="LJ128" s="98"/>
      <c r="LK128" s="98"/>
      <c r="LL128" s="98"/>
      <c r="LM128" s="98"/>
      <c r="LN128" s="98"/>
      <c r="LO128" s="98"/>
      <c r="LP128" s="98"/>
      <c r="LQ128" s="98"/>
      <c r="LR128" s="98"/>
      <c r="LS128" s="98"/>
      <c r="LT128" s="98"/>
      <c r="LU128" s="98"/>
      <c r="LV128" s="98"/>
      <c r="LW128" s="98"/>
      <c r="LX128" s="98"/>
      <c r="LY128" s="98"/>
      <c r="LZ128" s="98"/>
      <c r="MA128" s="98"/>
      <c r="MB128" s="98"/>
      <c r="MC128" s="98"/>
      <c r="MD128" s="98"/>
      <c r="ME128" s="98"/>
      <c r="MF128" s="98"/>
      <c r="MG128" s="98"/>
      <c r="MH128" s="98"/>
      <c r="MI128" s="98"/>
      <c r="MJ128" s="98"/>
      <c r="MK128" s="98"/>
      <c r="ML128" s="98"/>
      <c r="MM128" s="98"/>
      <c r="MN128" s="98"/>
      <c r="MO128" s="98"/>
      <c r="MP128" s="98"/>
      <c r="MQ128" s="98"/>
      <c r="MR128" s="98"/>
      <c r="MS128" s="98"/>
      <c r="MT128" s="98"/>
      <c r="MU128" s="98"/>
      <c r="MV128" s="98"/>
      <c r="MW128" s="98"/>
      <c r="MX128" s="98"/>
      <c r="MY128" s="98"/>
      <c r="MZ128" s="98"/>
      <c r="NA128" s="98"/>
      <c r="NB128" s="98"/>
      <c r="NC128" s="98"/>
      <c r="ND128" s="98"/>
      <c r="NE128" s="98"/>
      <c r="NF128" s="98"/>
      <c r="NG128" s="98"/>
      <c r="NH128" s="98"/>
      <c r="NI128" s="98"/>
      <c r="NJ128" s="98"/>
      <c r="NK128" s="98"/>
      <c r="NL128" s="98"/>
      <c r="NM128" s="98"/>
      <c r="NN128" s="98"/>
      <c r="NO128" s="98"/>
      <c r="NP128" s="98"/>
      <c r="NQ128" s="98"/>
      <c r="NR128" s="98"/>
      <c r="NS128" s="98"/>
      <c r="NT128" s="98"/>
      <c r="NU128" s="98"/>
      <c r="NV128" s="98"/>
      <c r="NW128" s="98"/>
      <c r="NX128" s="98"/>
      <c r="NY128" s="98"/>
      <c r="NZ128" s="98"/>
      <c r="OA128" s="98"/>
      <c r="OB128" s="98"/>
      <c r="OC128" s="98"/>
      <c r="OD128" s="98"/>
      <c r="OE128" s="98"/>
      <c r="OF128" s="98"/>
      <c r="OG128" s="98"/>
      <c r="OH128" s="98"/>
      <c r="OI128" s="98"/>
      <c r="OJ128" s="98"/>
      <c r="OK128" s="98"/>
      <c r="OL128" s="98"/>
      <c r="OM128" s="98"/>
      <c r="ON128" s="98"/>
      <c r="OO128" s="98"/>
      <c r="OP128" s="98"/>
      <c r="OQ128" s="98"/>
      <c r="OR128" s="98"/>
      <c r="OS128" s="98"/>
      <c r="OT128" s="98"/>
      <c r="OU128" s="98"/>
      <c r="OV128" s="98"/>
      <c r="OW128" s="98"/>
      <c r="OX128" s="98"/>
      <c r="OY128" s="98"/>
      <c r="OZ128" s="98"/>
      <c r="PA128" s="98"/>
      <c r="PB128" s="98"/>
      <c r="PC128" s="98"/>
      <c r="PD128" s="98"/>
      <c r="PE128" s="98"/>
      <c r="PF128" s="98"/>
      <c r="PG128" s="98"/>
      <c r="PH128" s="98"/>
      <c r="PI128" s="98"/>
      <c r="PJ128" s="98"/>
      <c r="PK128" s="98"/>
      <c r="PL128" s="98"/>
      <c r="PM128" s="98"/>
      <c r="PN128" s="98"/>
      <c r="PO128" s="98"/>
      <c r="PP128" s="98"/>
      <c r="PQ128" s="98"/>
      <c r="PR128" s="98"/>
      <c r="PS128" s="98"/>
      <c r="PT128" s="98"/>
      <c r="PU128" s="98"/>
      <c r="PV128" s="98"/>
      <c r="PW128" s="98"/>
      <c r="PX128" s="98"/>
      <c r="PY128" s="98"/>
      <c r="PZ128" s="98"/>
      <c r="QA128" s="98"/>
      <c r="QB128" s="98"/>
      <c r="QC128" s="98"/>
      <c r="QD128" s="98"/>
      <c r="QE128" s="98"/>
      <c r="QF128" s="98"/>
      <c r="QG128" s="98"/>
      <c r="QH128" s="98"/>
      <c r="QI128" s="98"/>
      <c r="QJ128" s="98"/>
      <c r="QK128" s="98"/>
      <c r="QL128" s="98"/>
      <c r="QM128" s="98"/>
      <c r="QN128" s="98"/>
      <c r="QO128" s="98"/>
      <c r="QP128" s="98"/>
      <c r="QQ128" s="98"/>
      <c r="QR128" s="98"/>
      <c r="QS128" s="98"/>
      <c r="QT128" s="98"/>
      <c r="QU128" s="98"/>
      <c r="QV128" s="98"/>
      <c r="QW128" s="98"/>
      <c r="QX128" s="98"/>
      <c r="QY128" s="98"/>
      <c r="QZ128" s="98"/>
      <c r="RA128" s="98"/>
      <c r="RB128" s="98"/>
      <c r="RC128" s="98"/>
      <c r="RD128" s="98"/>
      <c r="RE128" s="98"/>
      <c r="RF128" s="98"/>
      <c r="RG128" s="98"/>
      <c r="RH128" s="98"/>
      <c r="RI128" s="98"/>
      <c r="RJ128" s="98"/>
      <c r="RK128" s="98"/>
      <c r="RL128" s="98"/>
      <c r="RM128" s="98"/>
      <c r="RN128" s="98"/>
      <c r="RO128" s="98"/>
      <c r="RP128" s="98"/>
      <c r="RQ128" s="98"/>
      <c r="RR128" s="98"/>
      <c r="RS128" s="98"/>
      <c r="RT128" s="98"/>
      <c r="RU128" s="98"/>
      <c r="RV128" s="98"/>
      <c r="RW128" s="98"/>
      <c r="RX128" s="98"/>
      <c r="RY128" s="98"/>
      <c r="RZ128" s="98"/>
      <c r="SA128" s="98"/>
      <c r="SB128" s="98"/>
      <c r="SC128" s="98"/>
      <c r="SD128" s="98"/>
      <c r="SE128" s="98"/>
      <c r="SF128" s="98"/>
      <c r="SG128" s="98"/>
      <c r="SH128" s="98"/>
      <c r="SI128" s="98"/>
      <c r="SJ128" s="98"/>
      <c r="SK128" s="98"/>
      <c r="SL128" s="98"/>
      <c r="SM128" s="98"/>
      <c r="SN128" s="98"/>
      <c r="SO128" s="98"/>
      <c r="SP128" s="98"/>
      <c r="SQ128" s="98"/>
      <c r="SR128" s="98"/>
      <c r="SS128" s="98"/>
      <c r="ST128" s="98"/>
      <c r="SU128" s="98"/>
      <c r="SV128" s="98"/>
      <c r="SW128" s="98"/>
      <c r="SX128" s="98"/>
      <c r="SY128" s="98"/>
      <c r="SZ128" s="98"/>
      <c r="TA128" s="98"/>
      <c r="TB128" s="98"/>
      <c r="TC128" s="98"/>
      <c r="TD128" s="98"/>
      <c r="TE128" s="98"/>
      <c r="TF128" s="98"/>
      <c r="TG128" s="98"/>
      <c r="TH128" s="98"/>
      <c r="TI128" s="98"/>
      <c r="TJ128" s="98"/>
      <c r="TK128" s="98"/>
      <c r="TL128" s="98"/>
      <c r="TM128" s="98"/>
      <c r="TN128" s="98"/>
      <c r="TO128" s="98"/>
      <c r="TP128" s="98"/>
      <c r="TQ128" s="98"/>
      <c r="TR128" s="98"/>
      <c r="TS128" s="98"/>
      <c r="TT128" s="98"/>
      <c r="TU128" s="98"/>
      <c r="TV128" s="98"/>
      <c r="TW128" s="98"/>
      <c r="TX128" s="98"/>
      <c r="TY128" s="98"/>
      <c r="TZ128" s="98"/>
      <c r="UA128" s="98"/>
      <c r="UB128" s="98"/>
      <c r="UC128" s="98"/>
      <c r="UD128" s="98"/>
      <c r="UE128" s="98"/>
      <c r="UF128" s="98"/>
      <c r="UG128" s="98"/>
      <c r="UH128" s="98"/>
      <c r="UI128" s="98"/>
      <c r="UJ128" s="98"/>
      <c r="UK128" s="98"/>
      <c r="UL128" s="98"/>
      <c r="UM128" s="98"/>
      <c r="UN128" s="98"/>
      <c r="UO128" s="98"/>
      <c r="UP128" s="98"/>
      <c r="UQ128" s="98"/>
      <c r="UR128" s="98"/>
      <c r="US128" s="98"/>
      <c r="UT128" s="98"/>
      <c r="UU128" s="98"/>
      <c r="UV128" s="98"/>
      <c r="UW128" s="98"/>
      <c r="UX128" s="98"/>
      <c r="UY128" s="98"/>
      <c r="UZ128" s="98"/>
      <c r="VA128" s="98"/>
      <c r="VB128" s="98"/>
      <c r="VC128" s="98"/>
      <c r="VD128" s="98"/>
      <c r="VE128" s="98"/>
      <c r="VF128" s="98"/>
      <c r="VG128" s="98"/>
      <c r="VH128" s="98"/>
      <c r="VI128" s="98"/>
      <c r="VJ128" s="98"/>
      <c r="VK128" s="98"/>
      <c r="VL128" s="98"/>
      <c r="VM128" s="98"/>
      <c r="VN128" s="98"/>
      <c r="VO128" s="98"/>
      <c r="VP128" s="98"/>
      <c r="VQ128" s="98"/>
      <c r="VR128" s="98"/>
      <c r="VS128" s="98"/>
      <c r="VT128" s="98"/>
      <c r="VU128" s="98"/>
      <c r="VV128" s="98"/>
      <c r="VW128" s="98"/>
      <c r="VX128" s="98"/>
      <c r="VY128" s="98"/>
      <c r="VZ128" s="98"/>
      <c r="WA128" s="98"/>
      <c r="WB128" s="98"/>
      <c r="WC128" s="98"/>
      <c r="WD128" s="98"/>
      <c r="WE128" s="98"/>
      <c r="WF128" s="98"/>
      <c r="WG128" s="98"/>
      <c r="WH128" s="98"/>
      <c r="WI128" s="98"/>
      <c r="WJ128" s="98"/>
      <c r="WK128" s="98"/>
      <c r="WL128" s="98"/>
      <c r="WM128" s="98"/>
      <c r="WN128" s="98"/>
      <c r="WO128" s="98"/>
      <c r="WP128" s="98"/>
      <c r="WQ128" s="98"/>
      <c r="WR128" s="98"/>
      <c r="WS128" s="98"/>
      <c r="WT128" s="98"/>
      <c r="WU128" s="98"/>
      <c r="WV128" s="98"/>
      <c r="WW128" s="98"/>
      <c r="WX128" s="98"/>
      <c r="WY128" s="98"/>
      <c r="WZ128" s="98"/>
      <c r="XA128" s="98"/>
      <c r="XB128" s="98"/>
      <c r="XC128" s="98"/>
      <c r="XD128" s="98"/>
      <c r="XE128" s="98"/>
      <c r="XF128" s="98"/>
      <c r="XG128" s="98"/>
      <c r="XH128" s="98"/>
      <c r="XI128" s="98"/>
      <c r="XJ128" s="98"/>
      <c r="XK128" s="98"/>
      <c r="XL128" s="98"/>
      <c r="XM128" s="98"/>
      <c r="XN128" s="98"/>
      <c r="XO128" s="98"/>
      <c r="XP128" s="98"/>
      <c r="XQ128" s="98"/>
      <c r="XR128" s="98"/>
      <c r="XS128" s="98"/>
      <c r="XT128" s="98"/>
      <c r="XU128" s="98"/>
      <c r="XV128" s="98"/>
      <c r="XW128" s="98"/>
      <c r="XX128" s="98"/>
      <c r="XY128" s="98"/>
      <c r="XZ128" s="98"/>
      <c r="YA128" s="98"/>
      <c r="YB128" s="98"/>
      <c r="YC128" s="98"/>
      <c r="YD128" s="98"/>
      <c r="YE128" s="98"/>
      <c r="YF128" s="98"/>
      <c r="YG128" s="98"/>
      <c r="YH128" s="98"/>
      <c r="YI128" s="98"/>
      <c r="YJ128" s="98"/>
      <c r="YK128" s="98"/>
      <c r="YL128" s="98"/>
      <c r="YM128" s="98"/>
      <c r="YN128" s="98"/>
      <c r="YO128" s="98"/>
      <c r="YP128" s="98"/>
      <c r="YQ128" s="98"/>
      <c r="YR128" s="98"/>
      <c r="YS128" s="98"/>
      <c r="YT128" s="98"/>
      <c r="YU128" s="98"/>
      <c r="YV128" s="98"/>
      <c r="YW128" s="98"/>
      <c r="YX128" s="98"/>
      <c r="YY128" s="98"/>
      <c r="YZ128" s="98"/>
      <c r="ZA128" s="98"/>
      <c r="ZB128" s="98"/>
      <c r="ZC128" s="98"/>
      <c r="ZD128" s="98"/>
      <c r="ZE128" s="98"/>
      <c r="ZF128" s="98"/>
      <c r="ZG128" s="98"/>
      <c r="ZH128" s="98"/>
      <c r="ZI128" s="98"/>
      <c r="ZJ128" s="98"/>
      <c r="ZK128" s="98"/>
      <c r="ZL128" s="98"/>
      <c r="ZM128" s="98"/>
      <c r="ZN128" s="98"/>
      <c r="ZO128" s="98"/>
      <c r="ZP128" s="98"/>
      <c r="ZQ128" s="98"/>
      <c r="ZR128" s="98"/>
      <c r="ZS128" s="98"/>
      <c r="ZT128" s="98"/>
      <c r="ZU128" s="98"/>
      <c r="ZV128" s="98"/>
      <c r="ZW128" s="98"/>
      <c r="ZX128" s="98"/>
      <c r="ZY128" s="98"/>
      <c r="ZZ128" s="98"/>
      <c r="AAA128" s="98"/>
      <c r="AAB128" s="98"/>
      <c r="AAC128" s="98"/>
      <c r="AAD128" s="98"/>
      <c r="AAE128" s="98"/>
      <c r="AAF128" s="98"/>
      <c r="AAG128" s="98"/>
      <c r="AAH128" s="98"/>
      <c r="AAI128" s="98"/>
      <c r="AAJ128" s="98"/>
      <c r="AAK128" s="98"/>
      <c r="AAL128" s="98"/>
      <c r="AAM128" s="98"/>
      <c r="AAN128" s="98"/>
      <c r="AAO128" s="98"/>
      <c r="AAP128" s="98"/>
      <c r="AAQ128" s="98"/>
      <c r="AAR128" s="98"/>
      <c r="AAS128" s="98"/>
      <c r="AAT128" s="98"/>
      <c r="AAU128" s="98"/>
      <c r="AAV128" s="98"/>
      <c r="AAW128" s="98"/>
      <c r="AAX128" s="98"/>
      <c r="AAY128" s="98"/>
      <c r="AAZ128" s="98"/>
      <c r="ABA128" s="98"/>
      <c r="ABB128" s="98"/>
      <c r="ABC128" s="98"/>
      <c r="ABD128" s="98"/>
      <c r="ABE128" s="98"/>
      <c r="ABF128" s="98"/>
      <c r="ABG128" s="98"/>
      <c r="ABH128" s="98"/>
      <c r="ABI128" s="98"/>
      <c r="ABJ128" s="98"/>
      <c r="ABK128" s="98"/>
      <c r="ABL128" s="98"/>
      <c r="ABM128" s="98"/>
      <c r="ABN128" s="98"/>
      <c r="ABO128" s="98"/>
      <c r="ABP128" s="98"/>
      <c r="ABQ128" s="98"/>
      <c r="ABR128" s="98"/>
      <c r="ABS128" s="98"/>
      <c r="ABT128" s="98"/>
      <c r="ABU128" s="98"/>
      <c r="ABV128" s="98"/>
      <c r="ABW128" s="98"/>
      <c r="ABX128" s="98"/>
      <c r="ABY128" s="98"/>
      <c r="ABZ128" s="98"/>
      <c r="ACA128" s="98"/>
      <c r="ACB128" s="98"/>
      <c r="ACC128" s="98"/>
      <c r="ACD128" s="98"/>
      <c r="ACE128" s="98"/>
      <c r="ACF128" s="98"/>
      <c r="ACG128" s="98"/>
      <c r="ACH128" s="98"/>
      <c r="ACI128" s="98"/>
      <c r="ACJ128" s="98"/>
      <c r="ACK128" s="98"/>
      <c r="ACL128" s="98"/>
      <c r="ACM128" s="98"/>
      <c r="ACN128" s="98"/>
      <c r="ACO128" s="98"/>
      <c r="ACP128" s="98"/>
      <c r="ACQ128" s="98"/>
      <c r="ACR128" s="98"/>
      <c r="ACS128" s="98"/>
      <c r="ACT128" s="98"/>
      <c r="ACU128" s="98"/>
      <c r="ACV128" s="98"/>
      <c r="ACW128" s="98"/>
      <c r="ACX128" s="98"/>
      <c r="ACY128" s="98"/>
      <c r="ACZ128" s="98"/>
      <c r="ADA128" s="98"/>
      <c r="ADB128" s="98"/>
      <c r="ADC128" s="98"/>
      <c r="ADD128" s="98"/>
      <c r="ADE128" s="98"/>
      <c r="ADF128" s="98"/>
      <c r="ADG128" s="98"/>
      <c r="ADH128" s="98"/>
      <c r="ADI128" s="98"/>
      <c r="ADJ128" s="98"/>
      <c r="ADK128" s="98"/>
      <c r="ADL128" s="98"/>
      <c r="ADM128" s="98"/>
      <c r="ADN128" s="98"/>
      <c r="ADO128" s="98"/>
      <c r="ADP128" s="98"/>
      <c r="ADQ128" s="98"/>
      <c r="ADR128" s="98"/>
      <c r="ADS128" s="98"/>
      <c r="ADT128" s="98"/>
      <c r="ADU128" s="98"/>
      <c r="ADV128" s="98"/>
      <c r="ADW128" s="98"/>
      <c r="ADX128" s="98"/>
      <c r="ADY128" s="98"/>
      <c r="ADZ128" s="98"/>
      <c r="AEA128" s="98"/>
      <c r="AEB128" s="98"/>
      <c r="AEC128" s="98"/>
      <c r="AED128" s="98"/>
      <c r="AEE128" s="98"/>
      <c r="AEF128" s="98"/>
      <c r="AEG128" s="98"/>
      <c r="AEH128" s="98"/>
      <c r="AEI128" s="98"/>
      <c r="AEJ128" s="98"/>
      <c r="AEK128" s="98"/>
      <c r="AEL128" s="98"/>
      <c r="AEM128" s="98"/>
      <c r="AEN128" s="98"/>
      <c r="AEO128" s="98"/>
      <c r="AEP128" s="98"/>
      <c r="AEQ128" s="98"/>
      <c r="AER128" s="98"/>
      <c r="AES128" s="98"/>
      <c r="AET128" s="98"/>
      <c r="AEU128" s="98"/>
      <c r="AEV128" s="98"/>
      <c r="AEW128" s="98"/>
      <c r="AEX128" s="98"/>
      <c r="AEY128" s="98"/>
      <c r="AEZ128" s="98"/>
      <c r="AFA128" s="98"/>
      <c r="AFB128" s="98"/>
      <c r="AFC128" s="98"/>
      <c r="AFD128" s="98"/>
      <c r="AFE128" s="98"/>
      <c r="AFF128" s="98"/>
      <c r="AFG128" s="98"/>
      <c r="AFH128" s="98"/>
      <c r="AFI128" s="98"/>
      <c r="AFJ128" s="98"/>
      <c r="AFK128" s="98"/>
      <c r="AFL128" s="98"/>
      <c r="AFM128" s="98"/>
      <c r="AFN128" s="98"/>
      <c r="AFO128" s="98"/>
      <c r="AFP128" s="98"/>
      <c r="AFQ128" s="98"/>
      <c r="AFR128" s="98"/>
      <c r="AFS128" s="98"/>
      <c r="AFT128" s="98"/>
      <c r="AFU128" s="98"/>
      <c r="AFV128" s="98"/>
      <c r="AFW128" s="98"/>
      <c r="AFX128" s="98"/>
      <c r="AFY128" s="98"/>
      <c r="AFZ128" s="98"/>
      <c r="AGA128" s="98"/>
      <c r="AGB128" s="98"/>
      <c r="AGC128" s="98"/>
      <c r="AGD128" s="98"/>
      <c r="AGE128" s="98"/>
      <c r="AGF128" s="98"/>
      <c r="AGG128" s="98"/>
      <c r="AGH128" s="98"/>
      <c r="AGI128" s="98"/>
      <c r="AGJ128" s="98"/>
      <c r="AGK128" s="98"/>
      <c r="AGL128" s="98"/>
      <c r="AGM128" s="98"/>
      <c r="AGN128" s="98"/>
      <c r="AGO128" s="98"/>
      <c r="AGP128" s="98"/>
      <c r="AGQ128" s="98"/>
      <c r="AGR128" s="98"/>
      <c r="AGS128" s="98"/>
      <c r="AGT128" s="98"/>
      <c r="AGU128" s="98"/>
      <c r="AGV128" s="98"/>
      <c r="AGW128" s="98"/>
      <c r="AGX128" s="98"/>
      <c r="AGY128" s="98"/>
      <c r="AGZ128" s="98"/>
      <c r="AHA128" s="98"/>
      <c r="AHB128" s="98"/>
      <c r="AHC128" s="98"/>
      <c r="AHD128" s="98"/>
      <c r="AHE128" s="98"/>
      <c r="AHF128" s="98"/>
      <c r="AHG128" s="98"/>
      <c r="AHH128" s="98"/>
      <c r="AHI128" s="98"/>
      <c r="AHJ128" s="98"/>
      <c r="AHK128" s="98"/>
      <c r="AHL128" s="98"/>
      <c r="AHM128" s="98"/>
      <c r="AHN128" s="98"/>
      <c r="AHO128" s="98"/>
      <c r="AHP128" s="98"/>
      <c r="AHQ128" s="98"/>
      <c r="AHR128" s="98"/>
      <c r="AHS128" s="98"/>
      <c r="AHT128" s="98"/>
      <c r="AHU128" s="98"/>
      <c r="AHV128" s="98"/>
      <c r="AHW128" s="98"/>
      <c r="AHX128" s="98"/>
      <c r="AHY128" s="98"/>
      <c r="AHZ128" s="98"/>
      <c r="AIA128" s="98"/>
      <c r="AIB128" s="98"/>
      <c r="AIC128" s="98"/>
      <c r="AID128" s="98"/>
      <c r="AIE128" s="98"/>
      <c r="AIF128" s="98"/>
      <c r="AIG128" s="98"/>
      <c r="AIH128" s="98"/>
      <c r="AII128" s="98"/>
      <c r="AIJ128" s="98"/>
      <c r="AIK128" s="98"/>
      <c r="AIL128" s="98"/>
      <c r="AIM128" s="98"/>
      <c r="AIN128" s="98"/>
      <c r="AIO128" s="98"/>
      <c r="AIP128" s="98"/>
      <c r="AIQ128" s="98"/>
      <c r="AIR128" s="98"/>
      <c r="AIS128" s="98"/>
      <c r="AIT128" s="98"/>
      <c r="AIU128" s="98"/>
      <c r="AIV128" s="98"/>
      <c r="AIW128" s="98"/>
      <c r="AIX128" s="98"/>
      <c r="AIY128" s="98"/>
      <c r="AIZ128" s="98"/>
      <c r="AJA128" s="98"/>
      <c r="AJB128" s="98"/>
      <c r="AJC128" s="98"/>
      <c r="AJD128" s="98"/>
      <c r="AJE128" s="98"/>
      <c r="AJF128" s="98"/>
      <c r="AJG128" s="98"/>
      <c r="AJH128" s="98"/>
      <c r="AJI128" s="98"/>
      <c r="AJJ128" s="98"/>
      <c r="AJK128" s="98"/>
      <c r="AJL128" s="98"/>
      <c r="AJM128" s="98"/>
      <c r="AJN128" s="98"/>
      <c r="AJO128" s="98"/>
      <c r="AJP128" s="98"/>
      <c r="AJQ128" s="98"/>
      <c r="AJR128" s="98"/>
      <c r="AJS128" s="98"/>
      <c r="AJT128" s="98"/>
      <c r="AJU128" s="98"/>
      <c r="AJV128" s="98"/>
      <c r="AJW128" s="98"/>
      <c r="AJX128" s="98"/>
      <c r="AJY128" s="98"/>
      <c r="AJZ128" s="98"/>
      <c r="AKA128" s="98"/>
      <c r="AKB128" s="98"/>
      <c r="AKC128" s="98"/>
      <c r="AKD128" s="98"/>
      <c r="AKE128" s="98"/>
      <c r="AKF128" s="98"/>
      <c r="AKG128" s="98"/>
      <c r="AKH128" s="98"/>
      <c r="AKI128" s="98"/>
      <c r="AKJ128" s="98"/>
      <c r="AKK128" s="98"/>
      <c r="AKL128" s="98"/>
      <c r="AKM128" s="98"/>
      <c r="AKN128" s="98"/>
      <c r="AKO128" s="98"/>
      <c r="AKP128" s="98"/>
      <c r="AKQ128" s="98"/>
      <c r="AKR128" s="98"/>
      <c r="AKS128" s="98"/>
      <c r="AKT128" s="98"/>
      <c r="AKU128" s="98"/>
      <c r="AKV128" s="98"/>
      <c r="AKW128" s="98"/>
      <c r="AKX128" s="98"/>
    </row>
    <row r="129" spans="1:986" ht="12" x14ac:dyDescent="0.2">
      <c r="A129" s="249"/>
      <c r="B129" s="242" t="s">
        <v>363</v>
      </c>
      <c r="C129" s="170" t="str">
        <f>_xlfn.CONCAT(Leverancespecifikation[[#This Row],[ID]],Leverancespecifikation[[#This Row],[BYGNINGSDEL]])</f>
        <v>125Badekabiner</v>
      </c>
      <c r="E129" s="329" t="s">
        <v>251</v>
      </c>
      <c r="I129" s="171"/>
      <c r="J129" s="171">
        <v>4</v>
      </c>
      <c r="K129" s="175" t="s">
        <v>392</v>
      </c>
      <c r="L129" s="172" t="s">
        <v>103</v>
      </c>
      <c r="M129" s="80" t="str">
        <f>IFERROR(VLOOKUP(Leverancespecifikation[[#This Row],[ID-Bygningsdel]],'Data ændringslog'!A:G,7,FALSE),"P")</f>
        <v/>
      </c>
      <c r="N129" s="321" t="s">
        <v>103</v>
      </c>
      <c r="O129" s="121" t="str">
        <f>VLOOKUP(Leverancespecifikation[[#This Row],[ID-Bygningsdel]],'Data aktør'!A:H,2,FALSE)</f>
        <v/>
      </c>
      <c r="P129" s="78" t="str">
        <f>VLOOKUP(Leverancespecifikation[[#This Row],[ID-Bygningsdel]],'Data aktør'!A:H,3,FALSE)</f>
        <v/>
      </c>
      <c r="Q129" s="78" t="str">
        <f>VLOOKUP(Leverancespecifikation[[#This Row],[ID-Bygningsdel]],'Data aktør'!A:H,4,FALSE)</f>
        <v/>
      </c>
      <c r="R129" s="78" t="str">
        <f>VLOOKUP(Leverancespecifikation[[#This Row],[ID-Bygningsdel]],'Data aktør'!A:H,5,FALSE)</f>
        <v/>
      </c>
      <c r="S129" s="78" t="str">
        <f>VLOOKUP(Leverancespecifikation[[#This Row],[ID-Bygningsdel]],'Data aktør'!A:H,6,FALSE)</f>
        <v/>
      </c>
      <c r="T129" s="78" t="str">
        <f>VLOOKUP(Leverancespecifikation[[#This Row],[ID-Bygningsdel]],'Data aktør'!A:H,7,FALSE)</f>
        <v/>
      </c>
      <c r="U129" s="122" t="str">
        <f>VLOOKUP(Leverancespecifikation[[#This Row],[ID-Bygningsdel]],'Data aktør'!A:H,8,FALSE)</f>
        <v/>
      </c>
      <c r="V129" s="112"/>
      <c r="W129" s="79"/>
      <c r="X129" s="79"/>
      <c r="Y129" s="79"/>
      <c r="Z129" s="79"/>
      <c r="AA129" s="79"/>
      <c r="AB129" s="171"/>
      <c r="AD129" s="171"/>
      <c r="AE129" s="171"/>
      <c r="AF129" s="171"/>
      <c r="AG129" s="171"/>
      <c r="AH129" s="171"/>
      <c r="AI129" s="171"/>
      <c r="AJ129" s="171"/>
      <c r="BV129" s="171"/>
      <c r="BW129" s="171"/>
      <c r="CB129" s="134"/>
    </row>
    <row r="130" spans="1:986" ht="12" x14ac:dyDescent="0.2">
      <c r="A130" s="249"/>
      <c r="B130" s="242" t="s">
        <v>365</v>
      </c>
      <c r="C130" s="170" t="str">
        <f>_xlfn.CONCAT(Leverancespecifikation[[#This Row],[ID]],Leverancespecifikation[[#This Row],[BYGNINGSDEL]])</f>
        <v>126Elevatorer, lifte og eskalatorer</v>
      </c>
      <c r="E130" s="171">
        <v>681</v>
      </c>
      <c r="I130" s="171"/>
      <c r="J130" s="171">
        <v>3</v>
      </c>
      <c r="K130" s="333" t="s">
        <v>1539</v>
      </c>
      <c r="L130" s="172" t="s">
        <v>103</v>
      </c>
      <c r="M130" s="80" t="str">
        <f>IFERROR(VLOOKUP(Leverancespecifikation[[#This Row],[ID-Bygningsdel]],'Data ændringslog'!A:G,7,FALSE),"P")</f>
        <v/>
      </c>
      <c r="N130" s="321" t="s">
        <v>103</v>
      </c>
      <c r="O130" s="121" t="str">
        <f>VLOOKUP(Leverancespecifikation[[#This Row],[ID-Bygningsdel]],'Data aktør'!A:H,2,FALSE)</f>
        <v/>
      </c>
      <c r="P130" s="78" t="str">
        <f>VLOOKUP(Leverancespecifikation[[#This Row],[ID-Bygningsdel]],'Data aktør'!A:H,3,FALSE)</f>
        <v/>
      </c>
      <c r="Q130" s="78" t="str">
        <f>VLOOKUP(Leverancespecifikation[[#This Row],[ID-Bygningsdel]],'Data aktør'!A:H,4,FALSE)</f>
        <v/>
      </c>
      <c r="R130" s="78" t="str">
        <f>VLOOKUP(Leverancespecifikation[[#This Row],[ID-Bygningsdel]],'Data aktør'!A:H,5,FALSE)</f>
        <v/>
      </c>
      <c r="S130" s="78" t="str">
        <f>VLOOKUP(Leverancespecifikation[[#This Row],[ID-Bygningsdel]],'Data aktør'!A:H,6,FALSE)</f>
        <v/>
      </c>
      <c r="T130" s="78" t="str">
        <f>VLOOKUP(Leverancespecifikation[[#This Row],[ID-Bygningsdel]],'Data aktør'!A:H,7,FALSE)</f>
        <v/>
      </c>
      <c r="U130" s="122" t="str">
        <f>VLOOKUP(Leverancespecifikation[[#This Row],[ID-Bygningsdel]],'Data aktør'!A:H,8,FALSE)</f>
        <v/>
      </c>
      <c r="V130" s="112"/>
      <c r="W130" s="79"/>
      <c r="X130" s="79"/>
      <c r="Y130" s="79"/>
      <c r="Z130" s="79"/>
      <c r="AA130" s="79"/>
      <c r="AB130" s="171"/>
      <c r="AD130" s="171"/>
      <c r="AE130" s="171"/>
      <c r="AF130" s="171"/>
      <c r="AG130" s="171"/>
      <c r="AH130" s="171"/>
      <c r="AI130" s="171"/>
      <c r="AJ130" s="171"/>
      <c r="BV130" s="171"/>
      <c r="BW130" s="171"/>
      <c r="CB130" s="134"/>
    </row>
    <row r="131" spans="1:986" ht="12" x14ac:dyDescent="0.2">
      <c r="A131" s="249"/>
      <c r="B131" s="242" t="s">
        <v>367</v>
      </c>
      <c r="C131" s="170" t="str">
        <f>_xlfn.CONCAT(Leverancespecifikation[[#This Row],[ID]],Leverancespecifikation[[#This Row],[BYGNINGSDEL]])</f>
        <v>127Elevator</v>
      </c>
      <c r="E131" s="171">
        <v>681</v>
      </c>
      <c r="I131" s="171"/>
      <c r="J131" s="171">
        <v>4</v>
      </c>
      <c r="K131" s="175" t="s">
        <v>1536</v>
      </c>
      <c r="L131" s="172" t="s">
        <v>103</v>
      </c>
      <c r="M131" s="80" t="str">
        <f>IFERROR(VLOOKUP(Leverancespecifikation[[#This Row],[ID-Bygningsdel]],'Data ændringslog'!A:G,7,FALSE),"P")</f>
        <v/>
      </c>
      <c r="N131" s="321" t="s">
        <v>103</v>
      </c>
      <c r="O131" s="121" t="str">
        <f>VLOOKUP(Leverancespecifikation[[#This Row],[ID-Bygningsdel]],'Data aktør'!A:H,2,FALSE)</f>
        <v/>
      </c>
      <c r="P131" s="78" t="str">
        <f>VLOOKUP(Leverancespecifikation[[#This Row],[ID-Bygningsdel]],'Data aktør'!A:H,3,FALSE)</f>
        <v/>
      </c>
      <c r="Q131" s="78" t="str">
        <f>VLOOKUP(Leverancespecifikation[[#This Row],[ID-Bygningsdel]],'Data aktør'!A:H,4,FALSE)</f>
        <v/>
      </c>
      <c r="R131" s="78" t="str">
        <f>VLOOKUP(Leverancespecifikation[[#This Row],[ID-Bygningsdel]],'Data aktør'!A:H,5,FALSE)</f>
        <v/>
      </c>
      <c r="S131" s="78" t="str">
        <f>VLOOKUP(Leverancespecifikation[[#This Row],[ID-Bygningsdel]],'Data aktør'!A:H,6,FALSE)</f>
        <v/>
      </c>
      <c r="T131" s="78" t="str">
        <f>VLOOKUP(Leverancespecifikation[[#This Row],[ID-Bygningsdel]],'Data aktør'!A:H,7,FALSE)</f>
        <v/>
      </c>
      <c r="U131" s="122" t="str">
        <f>VLOOKUP(Leverancespecifikation[[#This Row],[ID-Bygningsdel]],'Data aktør'!A:H,8,FALSE)</f>
        <v/>
      </c>
      <c r="V131" s="112"/>
      <c r="W131" s="79"/>
      <c r="X131" s="79"/>
      <c r="Y131" s="79"/>
      <c r="Z131" s="79"/>
      <c r="AA131" s="79"/>
      <c r="AB131" s="171"/>
      <c r="AD131" s="171"/>
      <c r="AE131" s="171"/>
      <c r="AF131" s="171"/>
      <c r="AG131" s="171"/>
      <c r="AH131" s="171"/>
      <c r="AI131" s="171"/>
      <c r="AJ131" s="171"/>
      <c r="BV131" s="171"/>
      <c r="BW131" s="171"/>
      <c r="CB131" s="134"/>
    </row>
    <row r="132" spans="1:986" ht="12" x14ac:dyDescent="0.2">
      <c r="A132" s="249"/>
      <c r="B132" s="242" t="s">
        <v>370</v>
      </c>
      <c r="C132" s="170" t="str">
        <f>_xlfn.CONCAT(Leverancespecifikation[[#This Row],[ID]],Leverancespecifikation[[#This Row],[BYGNINGSDEL]])</f>
        <v>128Lift</v>
      </c>
      <c r="E132" s="171">
        <v>681</v>
      </c>
      <c r="I132" s="171"/>
      <c r="J132" s="171">
        <v>4</v>
      </c>
      <c r="K132" s="175" t="s">
        <v>1537</v>
      </c>
      <c r="L132" s="172" t="s">
        <v>103</v>
      </c>
      <c r="M132" s="80" t="str">
        <f>IFERROR(VLOOKUP(Leverancespecifikation[[#This Row],[ID-Bygningsdel]],'Data ændringslog'!A:G,7,FALSE),"P")</f>
        <v/>
      </c>
      <c r="N132" s="321" t="s">
        <v>103</v>
      </c>
      <c r="O132" s="121" t="str">
        <f>VLOOKUP(Leverancespecifikation[[#This Row],[ID-Bygningsdel]],'Data aktør'!A:H,2,FALSE)</f>
        <v/>
      </c>
      <c r="P132" s="78" t="str">
        <f>VLOOKUP(Leverancespecifikation[[#This Row],[ID-Bygningsdel]],'Data aktør'!A:H,3,FALSE)</f>
        <v/>
      </c>
      <c r="Q132" s="78" t="str">
        <f>VLOOKUP(Leverancespecifikation[[#This Row],[ID-Bygningsdel]],'Data aktør'!A:H,4,FALSE)</f>
        <v/>
      </c>
      <c r="R132" s="78" t="str">
        <f>VLOOKUP(Leverancespecifikation[[#This Row],[ID-Bygningsdel]],'Data aktør'!A:H,5,FALSE)</f>
        <v/>
      </c>
      <c r="S132" s="78" t="str">
        <f>VLOOKUP(Leverancespecifikation[[#This Row],[ID-Bygningsdel]],'Data aktør'!A:H,6,FALSE)</f>
        <v/>
      </c>
      <c r="T132" s="78" t="str">
        <f>VLOOKUP(Leverancespecifikation[[#This Row],[ID-Bygningsdel]],'Data aktør'!A:H,7,FALSE)</f>
        <v/>
      </c>
      <c r="U132" s="122" t="str">
        <f>VLOOKUP(Leverancespecifikation[[#This Row],[ID-Bygningsdel]],'Data aktør'!A:H,8,FALSE)</f>
        <v/>
      </c>
      <c r="V132" s="112"/>
      <c r="W132" s="79"/>
      <c r="X132" s="79"/>
      <c r="Y132" s="79"/>
      <c r="Z132" s="79"/>
      <c r="AA132" s="79"/>
      <c r="AB132" s="171"/>
      <c r="AD132" s="171"/>
      <c r="AE132" s="171"/>
      <c r="AF132" s="171"/>
      <c r="AG132" s="171"/>
      <c r="AH132" s="171"/>
      <c r="AI132" s="171"/>
      <c r="AJ132" s="171"/>
      <c r="BV132" s="171"/>
      <c r="BW132" s="171"/>
      <c r="CB132" s="134"/>
    </row>
    <row r="133" spans="1:986" ht="12" x14ac:dyDescent="0.2">
      <c r="A133" s="249"/>
      <c r="B133" s="242" t="s">
        <v>373</v>
      </c>
      <c r="C133" s="170" t="str">
        <f>_xlfn.CONCAT(Leverancespecifikation[[#This Row],[ID]],Leverancespecifikation[[#This Row],[BYGNINGSDEL]])</f>
        <v>129Eskalator</v>
      </c>
      <c r="E133" s="171">
        <v>681</v>
      </c>
      <c r="I133" s="171"/>
      <c r="J133" s="171">
        <v>4</v>
      </c>
      <c r="K133" s="175" t="s">
        <v>1538</v>
      </c>
      <c r="L133" s="172" t="s">
        <v>103</v>
      </c>
      <c r="M133" s="80" t="str">
        <f>IFERROR(VLOOKUP(Leverancespecifikation[[#This Row],[ID-Bygningsdel]],'Data ændringslog'!A:G,7,FALSE),"P")</f>
        <v/>
      </c>
      <c r="N133" s="321" t="s">
        <v>103</v>
      </c>
      <c r="O133" s="121" t="str">
        <f>VLOOKUP(Leverancespecifikation[[#This Row],[ID-Bygningsdel]],'Data aktør'!A:H,2,FALSE)</f>
        <v/>
      </c>
      <c r="P133" s="78" t="str">
        <f>VLOOKUP(Leverancespecifikation[[#This Row],[ID-Bygningsdel]],'Data aktør'!A:H,3,FALSE)</f>
        <v/>
      </c>
      <c r="Q133" s="78" t="str">
        <f>VLOOKUP(Leverancespecifikation[[#This Row],[ID-Bygningsdel]],'Data aktør'!A:H,4,FALSE)</f>
        <v/>
      </c>
      <c r="R133" s="78" t="str">
        <f>VLOOKUP(Leverancespecifikation[[#This Row],[ID-Bygningsdel]],'Data aktør'!A:H,5,FALSE)</f>
        <v/>
      </c>
      <c r="S133" s="78" t="str">
        <f>VLOOKUP(Leverancespecifikation[[#This Row],[ID-Bygningsdel]],'Data aktør'!A:H,6,FALSE)</f>
        <v/>
      </c>
      <c r="T133" s="78" t="str">
        <f>VLOOKUP(Leverancespecifikation[[#This Row],[ID-Bygningsdel]],'Data aktør'!A:H,7,FALSE)</f>
        <v/>
      </c>
      <c r="U133" s="122" t="str">
        <f>VLOOKUP(Leverancespecifikation[[#This Row],[ID-Bygningsdel]],'Data aktør'!A:H,8,FALSE)</f>
        <v/>
      </c>
      <c r="V133" s="112"/>
      <c r="W133" s="79"/>
      <c r="X133" s="79"/>
      <c r="Y133" s="79"/>
      <c r="Z133" s="79"/>
      <c r="AA133" s="79"/>
      <c r="AB133" s="171"/>
      <c r="AD133" s="171"/>
      <c r="AE133" s="171"/>
      <c r="AF133" s="171"/>
      <c r="AG133" s="171"/>
      <c r="AH133" s="171"/>
      <c r="AI133" s="171"/>
      <c r="AJ133" s="171"/>
      <c r="BV133" s="171"/>
      <c r="BW133" s="171"/>
      <c r="CB133" s="134"/>
    </row>
    <row r="134" spans="1:986" s="104" customFormat="1" x14ac:dyDescent="0.2">
      <c r="A134" s="248"/>
      <c r="B134" s="240" t="s">
        <v>376</v>
      </c>
      <c r="C134" s="161" t="str">
        <f>_xlfn.CONCAT(Leverancespecifikation[[#This Row],[ID]],Leverancespecifikation[[#This Row],[BYGNINGSDEL]])</f>
        <v>130Øvrige Konstruktionsobjekter</v>
      </c>
      <c r="D134" s="162"/>
      <c r="E134" s="162"/>
      <c r="F134" s="162"/>
      <c r="G134" s="162"/>
      <c r="H134" s="162"/>
      <c r="I134" s="162"/>
      <c r="J134" s="163">
        <v>2</v>
      </c>
      <c r="K134" s="164" t="s">
        <v>394</v>
      </c>
      <c r="L134" s="165"/>
      <c r="M134" s="100" t="str">
        <f>IFERROR(VLOOKUP(Leverancespecifikation[[#This Row],[ID-Bygningsdel]],'Data ændringslog'!A:G,7,FALSE),"P")</f>
        <v/>
      </c>
      <c r="N134" s="201" t="s">
        <v>103</v>
      </c>
      <c r="O134" s="119"/>
      <c r="P134" s="101"/>
      <c r="Q134" s="101"/>
      <c r="R134" s="101"/>
      <c r="S134" s="101"/>
      <c r="T134" s="101"/>
      <c r="U134" s="120"/>
      <c r="V134" s="111"/>
      <c r="W134" s="102"/>
      <c r="X134" s="102"/>
      <c r="Y134" s="102"/>
      <c r="Z134" s="102"/>
      <c r="AA134" s="10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285"/>
      <c r="BM134" s="162"/>
      <c r="BN134" s="162"/>
      <c r="BO134" s="162"/>
      <c r="BP134" s="162"/>
      <c r="BQ134" s="162"/>
      <c r="BR134" s="162"/>
      <c r="BS134" s="162"/>
      <c r="BT134" s="162"/>
      <c r="BU134" s="162"/>
      <c r="BV134" s="162"/>
      <c r="BW134" s="162"/>
      <c r="BX134" s="162"/>
      <c r="BY134" s="162"/>
      <c r="BZ134" s="162"/>
      <c r="CA134" s="206"/>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8"/>
      <c r="DI134" s="98"/>
      <c r="DJ134" s="98"/>
      <c r="DK134" s="98"/>
      <c r="DL134" s="98"/>
      <c r="DM134" s="98"/>
      <c r="DN134" s="98"/>
      <c r="DO134" s="98"/>
      <c r="DP134" s="98"/>
      <c r="DQ134" s="98"/>
      <c r="DR134" s="98"/>
      <c r="DS134" s="98"/>
      <c r="DT134" s="98"/>
      <c r="DU134" s="98"/>
      <c r="DV134" s="98"/>
      <c r="DW134" s="98"/>
      <c r="DX134" s="98"/>
      <c r="DY134" s="98"/>
      <c r="DZ134" s="98"/>
      <c r="EA134" s="98"/>
      <c r="EB134" s="98"/>
      <c r="EC134" s="98"/>
      <c r="ED134" s="98"/>
      <c r="EE134" s="98"/>
      <c r="EF134" s="98"/>
      <c r="EG134" s="98"/>
      <c r="EH134" s="98"/>
      <c r="EI134" s="98"/>
      <c r="EJ134" s="98"/>
      <c r="EK134" s="98"/>
      <c r="EL134" s="98"/>
      <c r="EM134" s="98"/>
      <c r="EN134" s="98"/>
      <c r="EO134" s="98"/>
      <c r="EP134" s="98"/>
      <c r="EQ134" s="98"/>
      <c r="ER134" s="98"/>
      <c r="ES134" s="98"/>
      <c r="ET134" s="98"/>
      <c r="EU134" s="98"/>
      <c r="EV134" s="98"/>
      <c r="EW134" s="98"/>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c r="IW134" s="98"/>
      <c r="IX134" s="98"/>
      <c r="IY134" s="98"/>
      <c r="IZ134" s="98"/>
      <c r="JA134" s="98"/>
      <c r="JB134" s="98"/>
      <c r="JC134" s="98"/>
      <c r="JD134" s="98"/>
      <c r="JE134" s="98"/>
      <c r="JF134" s="98"/>
      <c r="JG134" s="98"/>
      <c r="JH134" s="98"/>
      <c r="JI134" s="98"/>
      <c r="JJ134" s="98"/>
      <c r="JK134" s="98"/>
      <c r="JL134" s="98"/>
      <c r="JM134" s="98"/>
      <c r="JN134" s="98"/>
      <c r="JO134" s="98"/>
      <c r="JP134" s="98"/>
      <c r="JQ134" s="98"/>
      <c r="JR134" s="98"/>
      <c r="JS134" s="98"/>
      <c r="JT134" s="98"/>
      <c r="JU134" s="98"/>
      <c r="JV134" s="98"/>
      <c r="JW134" s="98"/>
      <c r="JX134" s="98"/>
      <c r="JY134" s="98"/>
      <c r="JZ134" s="98"/>
      <c r="KA134" s="98"/>
      <c r="KB134" s="98"/>
      <c r="KC134" s="98"/>
      <c r="KD134" s="98"/>
      <c r="KE134" s="98"/>
      <c r="KF134" s="98"/>
      <c r="KG134" s="98"/>
      <c r="KH134" s="98"/>
      <c r="KI134" s="98"/>
      <c r="KJ134" s="98"/>
      <c r="KK134" s="98"/>
      <c r="KL134" s="98"/>
      <c r="KM134" s="98"/>
      <c r="KN134" s="98"/>
      <c r="KO134" s="98"/>
      <c r="KP134" s="98"/>
      <c r="KQ134" s="98"/>
      <c r="KR134" s="98"/>
      <c r="KS134" s="98"/>
      <c r="KT134" s="98"/>
      <c r="KU134" s="98"/>
      <c r="KV134" s="98"/>
      <c r="KW134" s="98"/>
      <c r="KX134" s="98"/>
      <c r="KY134" s="98"/>
      <c r="KZ134" s="98"/>
      <c r="LA134" s="98"/>
      <c r="LB134" s="98"/>
      <c r="LC134" s="98"/>
      <c r="LD134" s="98"/>
      <c r="LE134" s="98"/>
      <c r="LF134" s="98"/>
      <c r="LG134" s="98"/>
      <c r="LH134" s="98"/>
      <c r="LI134" s="98"/>
      <c r="LJ134" s="98"/>
      <c r="LK134" s="98"/>
      <c r="LL134" s="98"/>
      <c r="LM134" s="98"/>
      <c r="LN134" s="98"/>
      <c r="LO134" s="98"/>
      <c r="LP134" s="98"/>
      <c r="LQ134" s="98"/>
      <c r="LR134" s="98"/>
      <c r="LS134" s="98"/>
      <c r="LT134" s="98"/>
      <c r="LU134" s="98"/>
      <c r="LV134" s="98"/>
      <c r="LW134" s="98"/>
      <c r="LX134" s="98"/>
      <c r="LY134" s="98"/>
      <c r="LZ134" s="98"/>
      <c r="MA134" s="98"/>
      <c r="MB134" s="98"/>
      <c r="MC134" s="98"/>
      <c r="MD134" s="98"/>
      <c r="ME134" s="98"/>
      <c r="MF134" s="98"/>
      <c r="MG134" s="98"/>
      <c r="MH134" s="98"/>
      <c r="MI134" s="98"/>
      <c r="MJ134" s="98"/>
      <c r="MK134" s="98"/>
      <c r="ML134" s="98"/>
      <c r="MM134" s="98"/>
      <c r="MN134" s="98"/>
      <c r="MO134" s="98"/>
      <c r="MP134" s="98"/>
      <c r="MQ134" s="98"/>
      <c r="MR134" s="98"/>
      <c r="MS134" s="98"/>
      <c r="MT134" s="98"/>
      <c r="MU134" s="98"/>
      <c r="MV134" s="98"/>
      <c r="MW134" s="98"/>
      <c r="MX134" s="98"/>
      <c r="MY134" s="98"/>
      <c r="MZ134" s="98"/>
      <c r="NA134" s="98"/>
      <c r="NB134" s="98"/>
      <c r="NC134" s="98"/>
      <c r="ND134" s="98"/>
      <c r="NE134" s="98"/>
      <c r="NF134" s="98"/>
      <c r="NG134" s="98"/>
      <c r="NH134" s="98"/>
      <c r="NI134" s="98"/>
      <c r="NJ134" s="98"/>
      <c r="NK134" s="98"/>
      <c r="NL134" s="98"/>
      <c r="NM134" s="98"/>
      <c r="NN134" s="98"/>
      <c r="NO134" s="98"/>
      <c r="NP134" s="98"/>
      <c r="NQ134" s="98"/>
      <c r="NR134" s="98"/>
      <c r="NS134" s="98"/>
      <c r="NT134" s="98"/>
      <c r="NU134" s="98"/>
      <c r="NV134" s="98"/>
      <c r="NW134" s="98"/>
      <c r="NX134" s="98"/>
      <c r="NY134" s="98"/>
      <c r="NZ134" s="98"/>
      <c r="OA134" s="98"/>
      <c r="OB134" s="98"/>
      <c r="OC134" s="98"/>
      <c r="OD134" s="98"/>
      <c r="OE134" s="98"/>
      <c r="OF134" s="98"/>
      <c r="OG134" s="98"/>
      <c r="OH134" s="98"/>
      <c r="OI134" s="98"/>
      <c r="OJ134" s="98"/>
      <c r="OK134" s="98"/>
      <c r="OL134" s="98"/>
      <c r="OM134" s="98"/>
      <c r="ON134" s="98"/>
      <c r="OO134" s="98"/>
      <c r="OP134" s="98"/>
      <c r="OQ134" s="98"/>
      <c r="OR134" s="98"/>
      <c r="OS134" s="98"/>
      <c r="OT134" s="98"/>
      <c r="OU134" s="98"/>
      <c r="OV134" s="98"/>
      <c r="OW134" s="98"/>
      <c r="OX134" s="98"/>
      <c r="OY134" s="98"/>
      <c r="OZ134" s="98"/>
      <c r="PA134" s="98"/>
      <c r="PB134" s="98"/>
      <c r="PC134" s="98"/>
      <c r="PD134" s="98"/>
      <c r="PE134" s="98"/>
      <c r="PF134" s="98"/>
      <c r="PG134" s="98"/>
      <c r="PH134" s="98"/>
      <c r="PI134" s="98"/>
      <c r="PJ134" s="98"/>
      <c r="PK134" s="98"/>
      <c r="PL134" s="98"/>
      <c r="PM134" s="98"/>
      <c r="PN134" s="98"/>
      <c r="PO134" s="98"/>
      <c r="PP134" s="98"/>
      <c r="PQ134" s="98"/>
      <c r="PR134" s="98"/>
      <c r="PS134" s="98"/>
      <c r="PT134" s="98"/>
      <c r="PU134" s="98"/>
      <c r="PV134" s="98"/>
      <c r="PW134" s="98"/>
      <c r="PX134" s="98"/>
      <c r="PY134" s="98"/>
      <c r="PZ134" s="98"/>
      <c r="QA134" s="98"/>
      <c r="QB134" s="98"/>
      <c r="QC134" s="98"/>
      <c r="QD134" s="98"/>
      <c r="QE134" s="98"/>
      <c r="QF134" s="98"/>
      <c r="QG134" s="98"/>
      <c r="QH134" s="98"/>
      <c r="QI134" s="98"/>
      <c r="QJ134" s="98"/>
      <c r="QK134" s="98"/>
      <c r="QL134" s="98"/>
      <c r="QM134" s="98"/>
      <c r="QN134" s="98"/>
      <c r="QO134" s="98"/>
      <c r="QP134" s="98"/>
      <c r="QQ134" s="98"/>
      <c r="QR134" s="98"/>
      <c r="QS134" s="98"/>
      <c r="QT134" s="98"/>
      <c r="QU134" s="98"/>
      <c r="QV134" s="98"/>
      <c r="QW134" s="98"/>
      <c r="QX134" s="98"/>
      <c r="QY134" s="98"/>
      <c r="QZ134" s="98"/>
      <c r="RA134" s="98"/>
      <c r="RB134" s="98"/>
      <c r="RC134" s="98"/>
      <c r="RD134" s="98"/>
      <c r="RE134" s="98"/>
      <c r="RF134" s="98"/>
      <c r="RG134" s="98"/>
      <c r="RH134" s="98"/>
      <c r="RI134" s="98"/>
      <c r="RJ134" s="98"/>
      <c r="RK134" s="98"/>
      <c r="RL134" s="98"/>
      <c r="RM134" s="98"/>
      <c r="RN134" s="98"/>
      <c r="RO134" s="98"/>
      <c r="RP134" s="98"/>
      <c r="RQ134" s="98"/>
      <c r="RR134" s="98"/>
      <c r="RS134" s="98"/>
      <c r="RT134" s="98"/>
      <c r="RU134" s="98"/>
      <c r="RV134" s="98"/>
      <c r="RW134" s="98"/>
      <c r="RX134" s="98"/>
      <c r="RY134" s="98"/>
      <c r="RZ134" s="98"/>
      <c r="SA134" s="98"/>
      <c r="SB134" s="98"/>
      <c r="SC134" s="98"/>
      <c r="SD134" s="98"/>
      <c r="SE134" s="98"/>
      <c r="SF134" s="98"/>
      <c r="SG134" s="98"/>
      <c r="SH134" s="98"/>
      <c r="SI134" s="98"/>
      <c r="SJ134" s="98"/>
      <c r="SK134" s="98"/>
      <c r="SL134" s="98"/>
      <c r="SM134" s="98"/>
      <c r="SN134" s="98"/>
      <c r="SO134" s="98"/>
      <c r="SP134" s="98"/>
      <c r="SQ134" s="98"/>
      <c r="SR134" s="98"/>
      <c r="SS134" s="98"/>
      <c r="ST134" s="98"/>
      <c r="SU134" s="98"/>
      <c r="SV134" s="98"/>
      <c r="SW134" s="98"/>
      <c r="SX134" s="98"/>
      <c r="SY134" s="98"/>
      <c r="SZ134" s="98"/>
      <c r="TA134" s="98"/>
      <c r="TB134" s="98"/>
      <c r="TC134" s="98"/>
      <c r="TD134" s="98"/>
      <c r="TE134" s="98"/>
      <c r="TF134" s="98"/>
      <c r="TG134" s="98"/>
      <c r="TH134" s="98"/>
      <c r="TI134" s="98"/>
      <c r="TJ134" s="98"/>
      <c r="TK134" s="98"/>
      <c r="TL134" s="98"/>
      <c r="TM134" s="98"/>
      <c r="TN134" s="98"/>
      <c r="TO134" s="98"/>
      <c r="TP134" s="98"/>
      <c r="TQ134" s="98"/>
      <c r="TR134" s="98"/>
      <c r="TS134" s="98"/>
      <c r="TT134" s="98"/>
      <c r="TU134" s="98"/>
      <c r="TV134" s="98"/>
      <c r="TW134" s="98"/>
      <c r="TX134" s="98"/>
      <c r="TY134" s="98"/>
      <c r="TZ134" s="98"/>
      <c r="UA134" s="98"/>
      <c r="UB134" s="98"/>
      <c r="UC134" s="98"/>
      <c r="UD134" s="98"/>
      <c r="UE134" s="98"/>
      <c r="UF134" s="98"/>
      <c r="UG134" s="98"/>
      <c r="UH134" s="98"/>
      <c r="UI134" s="98"/>
      <c r="UJ134" s="98"/>
      <c r="UK134" s="98"/>
      <c r="UL134" s="98"/>
      <c r="UM134" s="98"/>
      <c r="UN134" s="98"/>
      <c r="UO134" s="98"/>
      <c r="UP134" s="98"/>
      <c r="UQ134" s="98"/>
      <c r="UR134" s="98"/>
      <c r="US134" s="98"/>
      <c r="UT134" s="98"/>
      <c r="UU134" s="98"/>
      <c r="UV134" s="98"/>
      <c r="UW134" s="98"/>
      <c r="UX134" s="98"/>
      <c r="UY134" s="98"/>
      <c r="UZ134" s="98"/>
      <c r="VA134" s="98"/>
      <c r="VB134" s="98"/>
      <c r="VC134" s="98"/>
      <c r="VD134" s="98"/>
      <c r="VE134" s="98"/>
      <c r="VF134" s="98"/>
      <c r="VG134" s="98"/>
      <c r="VH134" s="98"/>
      <c r="VI134" s="98"/>
      <c r="VJ134" s="98"/>
      <c r="VK134" s="98"/>
      <c r="VL134" s="98"/>
      <c r="VM134" s="98"/>
      <c r="VN134" s="98"/>
      <c r="VO134" s="98"/>
      <c r="VP134" s="98"/>
      <c r="VQ134" s="98"/>
      <c r="VR134" s="98"/>
      <c r="VS134" s="98"/>
      <c r="VT134" s="98"/>
      <c r="VU134" s="98"/>
      <c r="VV134" s="98"/>
      <c r="VW134" s="98"/>
      <c r="VX134" s="98"/>
      <c r="VY134" s="98"/>
      <c r="VZ134" s="98"/>
      <c r="WA134" s="98"/>
      <c r="WB134" s="98"/>
      <c r="WC134" s="98"/>
      <c r="WD134" s="98"/>
      <c r="WE134" s="98"/>
      <c r="WF134" s="98"/>
      <c r="WG134" s="98"/>
      <c r="WH134" s="98"/>
      <c r="WI134" s="98"/>
      <c r="WJ134" s="98"/>
      <c r="WK134" s="98"/>
      <c r="WL134" s="98"/>
      <c r="WM134" s="98"/>
      <c r="WN134" s="98"/>
      <c r="WO134" s="98"/>
      <c r="WP134" s="98"/>
      <c r="WQ134" s="98"/>
      <c r="WR134" s="98"/>
      <c r="WS134" s="98"/>
      <c r="WT134" s="98"/>
      <c r="WU134" s="98"/>
      <c r="WV134" s="98"/>
      <c r="WW134" s="98"/>
      <c r="WX134" s="98"/>
      <c r="WY134" s="98"/>
      <c r="WZ134" s="98"/>
      <c r="XA134" s="98"/>
      <c r="XB134" s="98"/>
      <c r="XC134" s="98"/>
      <c r="XD134" s="98"/>
      <c r="XE134" s="98"/>
      <c r="XF134" s="98"/>
      <c r="XG134" s="98"/>
      <c r="XH134" s="98"/>
      <c r="XI134" s="98"/>
      <c r="XJ134" s="98"/>
      <c r="XK134" s="98"/>
      <c r="XL134" s="98"/>
      <c r="XM134" s="98"/>
      <c r="XN134" s="98"/>
      <c r="XO134" s="98"/>
      <c r="XP134" s="98"/>
      <c r="XQ134" s="98"/>
      <c r="XR134" s="98"/>
      <c r="XS134" s="98"/>
      <c r="XT134" s="98"/>
      <c r="XU134" s="98"/>
      <c r="XV134" s="98"/>
      <c r="XW134" s="98"/>
      <c r="XX134" s="98"/>
      <c r="XY134" s="98"/>
      <c r="XZ134" s="98"/>
      <c r="YA134" s="98"/>
      <c r="YB134" s="98"/>
      <c r="YC134" s="98"/>
      <c r="YD134" s="98"/>
      <c r="YE134" s="98"/>
      <c r="YF134" s="98"/>
      <c r="YG134" s="98"/>
      <c r="YH134" s="98"/>
      <c r="YI134" s="98"/>
      <c r="YJ134" s="98"/>
      <c r="YK134" s="98"/>
      <c r="YL134" s="98"/>
      <c r="YM134" s="98"/>
      <c r="YN134" s="98"/>
      <c r="YO134" s="98"/>
      <c r="YP134" s="98"/>
      <c r="YQ134" s="98"/>
      <c r="YR134" s="98"/>
      <c r="YS134" s="98"/>
      <c r="YT134" s="98"/>
      <c r="YU134" s="98"/>
      <c r="YV134" s="98"/>
      <c r="YW134" s="98"/>
      <c r="YX134" s="98"/>
      <c r="YY134" s="98"/>
      <c r="YZ134" s="98"/>
      <c r="ZA134" s="98"/>
      <c r="ZB134" s="98"/>
      <c r="ZC134" s="98"/>
      <c r="ZD134" s="98"/>
      <c r="ZE134" s="98"/>
      <c r="ZF134" s="98"/>
      <c r="ZG134" s="98"/>
      <c r="ZH134" s="98"/>
      <c r="ZI134" s="98"/>
      <c r="ZJ134" s="98"/>
      <c r="ZK134" s="98"/>
      <c r="ZL134" s="98"/>
      <c r="ZM134" s="98"/>
      <c r="ZN134" s="98"/>
      <c r="ZO134" s="98"/>
      <c r="ZP134" s="98"/>
      <c r="ZQ134" s="98"/>
      <c r="ZR134" s="98"/>
      <c r="ZS134" s="98"/>
      <c r="ZT134" s="98"/>
      <c r="ZU134" s="98"/>
      <c r="ZV134" s="98"/>
      <c r="ZW134" s="98"/>
      <c r="ZX134" s="98"/>
      <c r="ZY134" s="98"/>
      <c r="ZZ134" s="98"/>
      <c r="AAA134" s="98"/>
      <c r="AAB134" s="98"/>
      <c r="AAC134" s="98"/>
      <c r="AAD134" s="98"/>
      <c r="AAE134" s="98"/>
      <c r="AAF134" s="98"/>
      <c r="AAG134" s="98"/>
      <c r="AAH134" s="98"/>
      <c r="AAI134" s="98"/>
      <c r="AAJ134" s="98"/>
      <c r="AAK134" s="98"/>
      <c r="AAL134" s="98"/>
      <c r="AAM134" s="98"/>
      <c r="AAN134" s="98"/>
      <c r="AAO134" s="98"/>
      <c r="AAP134" s="98"/>
      <c r="AAQ134" s="98"/>
      <c r="AAR134" s="98"/>
      <c r="AAS134" s="98"/>
      <c r="AAT134" s="98"/>
      <c r="AAU134" s="98"/>
      <c r="AAV134" s="98"/>
      <c r="AAW134" s="98"/>
      <c r="AAX134" s="98"/>
      <c r="AAY134" s="98"/>
      <c r="AAZ134" s="98"/>
      <c r="ABA134" s="98"/>
      <c r="ABB134" s="98"/>
      <c r="ABC134" s="98"/>
      <c r="ABD134" s="98"/>
      <c r="ABE134" s="98"/>
      <c r="ABF134" s="98"/>
      <c r="ABG134" s="98"/>
      <c r="ABH134" s="98"/>
      <c r="ABI134" s="98"/>
      <c r="ABJ134" s="98"/>
      <c r="ABK134" s="98"/>
      <c r="ABL134" s="98"/>
      <c r="ABM134" s="98"/>
      <c r="ABN134" s="98"/>
      <c r="ABO134" s="98"/>
      <c r="ABP134" s="98"/>
      <c r="ABQ134" s="98"/>
      <c r="ABR134" s="98"/>
      <c r="ABS134" s="98"/>
      <c r="ABT134" s="98"/>
      <c r="ABU134" s="98"/>
      <c r="ABV134" s="98"/>
      <c r="ABW134" s="98"/>
      <c r="ABX134" s="98"/>
      <c r="ABY134" s="98"/>
      <c r="ABZ134" s="98"/>
      <c r="ACA134" s="98"/>
      <c r="ACB134" s="98"/>
      <c r="ACC134" s="98"/>
      <c r="ACD134" s="98"/>
      <c r="ACE134" s="98"/>
      <c r="ACF134" s="98"/>
      <c r="ACG134" s="98"/>
      <c r="ACH134" s="98"/>
      <c r="ACI134" s="98"/>
      <c r="ACJ134" s="98"/>
      <c r="ACK134" s="98"/>
      <c r="ACL134" s="98"/>
      <c r="ACM134" s="98"/>
      <c r="ACN134" s="98"/>
      <c r="ACO134" s="98"/>
      <c r="ACP134" s="98"/>
      <c r="ACQ134" s="98"/>
      <c r="ACR134" s="98"/>
      <c r="ACS134" s="98"/>
      <c r="ACT134" s="98"/>
      <c r="ACU134" s="98"/>
      <c r="ACV134" s="98"/>
      <c r="ACW134" s="98"/>
      <c r="ACX134" s="98"/>
      <c r="ACY134" s="98"/>
      <c r="ACZ134" s="98"/>
      <c r="ADA134" s="98"/>
      <c r="ADB134" s="98"/>
      <c r="ADC134" s="98"/>
      <c r="ADD134" s="98"/>
      <c r="ADE134" s="98"/>
      <c r="ADF134" s="98"/>
      <c r="ADG134" s="98"/>
      <c r="ADH134" s="98"/>
      <c r="ADI134" s="98"/>
      <c r="ADJ134" s="98"/>
      <c r="ADK134" s="98"/>
      <c r="ADL134" s="98"/>
      <c r="ADM134" s="98"/>
      <c r="ADN134" s="98"/>
      <c r="ADO134" s="98"/>
      <c r="ADP134" s="98"/>
      <c r="ADQ134" s="98"/>
      <c r="ADR134" s="98"/>
      <c r="ADS134" s="98"/>
      <c r="ADT134" s="98"/>
      <c r="ADU134" s="98"/>
      <c r="ADV134" s="98"/>
      <c r="ADW134" s="98"/>
      <c r="ADX134" s="98"/>
      <c r="ADY134" s="98"/>
      <c r="ADZ134" s="98"/>
      <c r="AEA134" s="98"/>
      <c r="AEB134" s="98"/>
      <c r="AEC134" s="98"/>
      <c r="AED134" s="98"/>
      <c r="AEE134" s="98"/>
      <c r="AEF134" s="98"/>
      <c r="AEG134" s="98"/>
      <c r="AEH134" s="98"/>
      <c r="AEI134" s="98"/>
      <c r="AEJ134" s="98"/>
      <c r="AEK134" s="98"/>
      <c r="AEL134" s="98"/>
      <c r="AEM134" s="98"/>
      <c r="AEN134" s="98"/>
      <c r="AEO134" s="98"/>
      <c r="AEP134" s="98"/>
      <c r="AEQ134" s="98"/>
      <c r="AER134" s="98"/>
      <c r="AES134" s="98"/>
      <c r="AET134" s="98"/>
      <c r="AEU134" s="98"/>
      <c r="AEV134" s="98"/>
      <c r="AEW134" s="98"/>
      <c r="AEX134" s="98"/>
      <c r="AEY134" s="98"/>
      <c r="AEZ134" s="98"/>
      <c r="AFA134" s="98"/>
      <c r="AFB134" s="98"/>
      <c r="AFC134" s="98"/>
      <c r="AFD134" s="98"/>
      <c r="AFE134" s="98"/>
      <c r="AFF134" s="98"/>
      <c r="AFG134" s="98"/>
      <c r="AFH134" s="98"/>
      <c r="AFI134" s="98"/>
      <c r="AFJ134" s="98"/>
      <c r="AFK134" s="98"/>
      <c r="AFL134" s="98"/>
      <c r="AFM134" s="98"/>
      <c r="AFN134" s="98"/>
      <c r="AFO134" s="98"/>
      <c r="AFP134" s="98"/>
      <c r="AFQ134" s="98"/>
      <c r="AFR134" s="98"/>
      <c r="AFS134" s="98"/>
      <c r="AFT134" s="98"/>
      <c r="AFU134" s="98"/>
      <c r="AFV134" s="98"/>
      <c r="AFW134" s="98"/>
      <c r="AFX134" s="98"/>
      <c r="AFY134" s="98"/>
      <c r="AFZ134" s="98"/>
      <c r="AGA134" s="98"/>
      <c r="AGB134" s="98"/>
      <c r="AGC134" s="98"/>
      <c r="AGD134" s="98"/>
      <c r="AGE134" s="98"/>
      <c r="AGF134" s="98"/>
      <c r="AGG134" s="98"/>
      <c r="AGH134" s="98"/>
      <c r="AGI134" s="98"/>
      <c r="AGJ134" s="98"/>
      <c r="AGK134" s="98"/>
      <c r="AGL134" s="98"/>
      <c r="AGM134" s="98"/>
      <c r="AGN134" s="98"/>
      <c r="AGO134" s="98"/>
      <c r="AGP134" s="98"/>
      <c r="AGQ134" s="98"/>
      <c r="AGR134" s="98"/>
      <c r="AGS134" s="98"/>
      <c r="AGT134" s="98"/>
      <c r="AGU134" s="98"/>
      <c r="AGV134" s="98"/>
      <c r="AGW134" s="98"/>
      <c r="AGX134" s="98"/>
      <c r="AGY134" s="98"/>
      <c r="AGZ134" s="98"/>
      <c r="AHA134" s="98"/>
      <c r="AHB134" s="98"/>
      <c r="AHC134" s="98"/>
      <c r="AHD134" s="98"/>
      <c r="AHE134" s="98"/>
      <c r="AHF134" s="98"/>
      <c r="AHG134" s="98"/>
      <c r="AHH134" s="98"/>
      <c r="AHI134" s="98"/>
      <c r="AHJ134" s="98"/>
      <c r="AHK134" s="98"/>
      <c r="AHL134" s="98"/>
      <c r="AHM134" s="98"/>
      <c r="AHN134" s="98"/>
      <c r="AHO134" s="98"/>
      <c r="AHP134" s="98"/>
      <c r="AHQ134" s="98"/>
      <c r="AHR134" s="98"/>
      <c r="AHS134" s="98"/>
      <c r="AHT134" s="98"/>
      <c r="AHU134" s="98"/>
      <c r="AHV134" s="98"/>
      <c r="AHW134" s="98"/>
      <c r="AHX134" s="98"/>
      <c r="AHY134" s="98"/>
      <c r="AHZ134" s="98"/>
      <c r="AIA134" s="98"/>
      <c r="AIB134" s="98"/>
      <c r="AIC134" s="98"/>
      <c r="AID134" s="98"/>
      <c r="AIE134" s="98"/>
      <c r="AIF134" s="98"/>
      <c r="AIG134" s="98"/>
      <c r="AIH134" s="98"/>
      <c r="AII134" s="98"/>
      <c r="AIJ134" s="98"/>
      <c r="AIK134" s="98"/>
      <c r="AIL134" s="98"/>
      <c r="AIM134" s="98"/>
      <c r="AIN134" s="98"/>
      <c r="AIO134" s="98"/>
      <c r="AIP134" s="98"/>
      <c r="AIQ134" s="98"/>
      <c r="AIR134" s="98"/>
      <c r="AIS134" s="98"/>
      <c r="AIT134" s="98"/>
      <c r="AIU134" s="98"/>
      <c r="AIV134" s="98"/>
      <c r="AIW134" s="98"/>
      <c r="AIX134" s="98"/>
      <c r="AIY134" s="98"/>
      <c r="AIZ134" s="98"/>
      <c r="AJA134" s="98"/>
      <c r="AJB134" s="98"/>
      <c r="AJC134" s="98"/>
      <c r="AJD134" s="98"/>
      <c r="AJE134" s="98"/>
      <c r="AJF134" s="98"/>
      <c r="AJG134" s="98"/>
      <c r="AJH134" s="98"/>
      <c r="AJI134" s="98"/>
      <c r="AJJ134" s="98"/>
      <c r="AJK134" s="98"/>
      <c r="AJL134" s="98"/>
      <c r="AJM134" s="98"/>
      <c r="AJN134" s="98"/>
      <c r="AJO134" s="98"/>
      <c r="AJP134" s="98"/>
      <c r="AJQ134" s="98"/>
      <c r="AJR134" s="98"/>
      <c r="AJS134" s="98"/>
      <c r="AJT134" s="98"/>
      <c r="AJU134" s="98"/>
      <c r="AJV134" s="98"/>
      <c r="AJW134" s="98"/>
      <c r="AJX134" s="98"/>
      <c r="AJY134" s="98"/>
      <c r="AJZ134" s="98"/>
      <c r="AKA134" s="98"/>
      <c r="AKB134" s="98"/>
      <c r="AKC134" s="98"/>
      <c r="AKD134" s="98"/>
      <c r="AKE134" s="98"/>
      <c r="AKF134" s="98"/>
      <c r="AKG134" s="98"/>
      <c r="AKH134" s="98"/>
      <c r="AKI134" s="98"/>
      <c r="AKJ134" s="98"/>
      <c r="AKK134" s="98"/>
      <c r="AKL134" s="98"/>
      <c r="AKM134" s="98"/>
      <c r="AKN134" s="98"/>
      <c r="AKO134" s="98"/>
      <c r="AKP134" s="98"/>
      <c r="AKQ134" s="98"/>
      <c r="AKR134" s="98"/>
      <c r="AKS134" s="98"/>
      <c r="AKT134" s="98"/>
      <c r="AKU134" s="98"/>
      <c r="AKV134" s="98"/>
      <c r="AKW134" s="98"/>
      <c r="AKX134" s="98"/>
    </row>
    <row r="135" spans="1:986" s="90" customFormat="1" ht="12" x14ac:dyDescent="0.2">
      <c r="A135" s="250"/>
      <c r="B135" s="242" t="s">
        <v>378</v>
      </c>
      <c r="C135" s="170" t="str">
        <f>_xlfn.CONCAT(Leverancespecifikation[[#This Row],[ID]],Leverancespecifikation[[#This Row],[BYGNINGSDEL]])</f>
        <v>131Trækforbindelser</v>
      </c>
      <c r="D135" s="171"/>
      <c r="E135" s="171" t="s">
        <v>103</v>
      </c>
      <c r="F135" s="171"/>
      <c r="G135" s="171"/>
      <c r="H135" s="171"/>
      <c r="I135" s="171"/>
      <c r="J135" s="171">
        <v>3</v>
      </c>
      <c r="K135" s="333" t="s">
        <v>396</v>
      </c>
      <c r="L135" s="172" t="s">
        <v>103</v>
      </c>
      <c r="M135" s="80" t="str">
        <f>IFERROR(VLOOKUP(Leverancespecifikation[[#This Row],[ID-Bygningsdel]],'Data ændringslog'!A:G,7,FALSE),"P")</f>
        <v/>
      </c>
      <c r="N135" s="321" t="s">
        <v>103</v>
      </c>
      <c r="O135" s="121" t="str">
        <f>VLOOKUP(Leverancespecifikation[[#This Row],[ID-Bygningsdel]],'Data aktør'!A:H,2,FALSE)</f>
        <v/>
      </c>
      <c r="P135" s="78" t="str">
        <f>VLOOKUP(Leverancespecifikation[[#This Row],[ID-Bygningsdel]],'Data aktør'!A:H,3,FALSE)</f>
        <v/>
      </c>
      <c r="Q135" s="78" t="str">
        <f>VLOOKUP(Leverancespecifikation[[#This Row],[ID-Bygningsdel]],'Data aktør'!A:H,4,FALSE)</f>
        <v/>
      </c>
      <c r="R135" s="78" t="str">
        <f>VLOOKUP(Leverancespecifikation[[#This Row],[ID-Bygningsdel]],'Data aktør'!A:H,5,FALSE)</f>
        <v/>
      </c>
      <c r="S135" s="78" t="str">
        <f>VLOOKUP(Leverancespecifikation[[#This Row],[ID-Bygningsdel]],'Data aktør'!A:H,6,FALSE)</f>
        <v/>
      </c>
      <c r="T135" s="78" t="str">
        <f>VLOOKUP(Leverancespecifikation[[#This Row],[ID-Bygningsdel]],'Data aktør'!A:H,7,FALSE)</f>
        <v/>
      </c>
      <c r="U135" s="122" t="str">
        <f>VLOOKUP(Leverancespecifikation[[#This Row],[ID-Bygningsdel]],'Data aktør'!A:H,8,FALSE)</f>
        <v/>
      </c>
      <c r="V135" s="115"/>
      <c r="W135" s="89"/>
      <c r="X135" s="89"/>
      <c r="Y135" s="89"/>
      <c r="Z135" s="89"/>
      <c r="AA135" s="89"/>
      <c r="AB135" s="211"/>
      <c r="AC135" s="171"/>
      <c r="AD135" s="211"/>
      <c r="AE135" s="211"/>
      <c r="AF135" s="211"/>
      <c r="AG135" s="211"/>
      <c r="AH135" s="211"/>
      <c r="AI135" s="211"/>
      <c r="AJ135" s="211"/>
      <c r="AK135" s="171"/>
      <c r="AL135" s="211"/>
      <c r="AM135" s="171"/>
      <c r="AN135" s="211"/>
      <c r="AO135" s="211"/>
      <c r="AP135" s="211"/>
      <c r="AQ135" s="211"/>
      <c r="AR135" s="211"/>
      <c r="AS135" s="211"/>
      <c r="AT135" s="211"/>
      <c r="AU135" s="171"/>
      <c r="AV135" s="211"/>
      <c r="AW135" s="211"/>
      <c r="AX135" s="211"/>
      <c r="AY135" s="211"/>
      <c r="AZ135" s="211"/>
      <c r="BA135" s="211"/>
      <c r="BB135" s="211"/>
      <c r="BC135" s="171"/>
      <c r="BD135" s="211"/>
      <c r="BE135" s="211"/>
      <c r="BF135" s="211"/>
      <c r="BG135" s="211"/>
      <c r="BH135" s="211"/>
      <c r="BI135" s="211"/>
      <c r="BJ135" s="211"/>
      <c r="BK135" s="171"/>
      <c r="BL135" s="287"/>
      <c r="BM135" s="171"/>
      <c r="BN135" s="211"/>
      <c r="BO135" s="211"/>
      <c r="BP135" s="211"/>
      <c r="BQ135" s="211"/>
      <c r="BR135" s="211"/>
      <c r="BS135" s="211"/>
      <c r="BT135" s="211"/>
      <c r="BU135" s="171"/>
      <c r="BV135" s="171"/>
      <c r="BW135" s="211"/>
      <c r="BX135" s="211"/>
      <c r="BY135" s="211"/>
      <c r="BZ135" s="211"/>
      <c r="CA135" s="208"/>
      <c r="CB135" s="141"/>
      <c r="CC135" s="141"/>
      <c r="CD135" s="141"/>
      <c r="CE135" s="141"/>
      <c r="CF135" s="141"/>
      <c r="CG135" s="141"/>
      <c r="CH135" s="141"/>
      <c r="CI135" s="141"/>
      <c r="CJ135" s="141"/>
      <c r="CK135" s="141"/>
      <c r="CL135" s="141"/>
      <c r="CM135" s="141"/>
      <c r="CN135" s="141"/>
      <c r="CO135" s="141"/>
      <c r="CP135" s="141"/>
      <c r="CQ135" s="141"/>
      <c r="CR135" s="141"/>
      <c r="CS135" s="141"/>
      <c r="CT135" s="141"/>
      <c r="CU135" s="141"/>
      <c r="CV135" s="141"/>
      <c r="CW135" s="141"/>
      <c r="CX135" s="141"/>
      <c r="CY135" s="141"/>
      <c r="CZ135" s="141"/>
      <c r="DA135" s="141"/>
      <c r="DB135" s="141"/>
      <c r="DC135" s="141"/>
      <c r="DD135" s="141"/>
      <c r="DE135" s="141"/>
      <c r="DF135" s="141"/>
      <c r="DG135" s="141"/>
      <c r="DH135" s="141"/>
      <c r="DI135" s="141"/>
      <c r="DJ135" s="141"/>
      <c r="DK135" s="141"/>
      <c r="DL135" s="141"/>
      <c r="DM135" s="141"/>
      <c r="DN135" s="141"/>
      <c r="DO135" s="141"/>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41"/>
      <c r="EO135" s="141"/>
      <c r="EP135" s="141"/>
      <c r="EQ135" s="141"/>
      <c r="ER135" s="141"/>
      <c r="ES135" s="141"/>
      <c r="ET135" s="141"/>
      <c r="EU135" s="141"/>
      <c r="EV135" s="141"/>
      <c r="EW135" s="141"/>
      <c r="EX135" s="141"/>
      <c r="EY135" s="141"/>
      <c r="EZ135" s="141"/>
      <c r="FA135" s="141"/>
      <c r="FB135" s="141"/>
      <c r="FC135" s="141"/>
      <c r="FD135" s="141"/>
      <c r="FE135" s="141"/>
      <c r="FF135" s="141"/>
      <c r="FG135" s="141"/>
      <c r="FH135" s="141"/>
      <c r="FI135" s="141"/>
      <c r="FJ135" s="141"/>
      <c r="FK135" s="141"/>
      <c r="FL135" s="141"/>
      <c r="FM135" s="141"/>
      <c r="FN135" s="141"/>
      <c r="FO135" s="141"/>
      <c r="FP135" s="141"/>
      <c r="FQ135" s="141"/>
      <c r="FR135" s="141"/>
      <c r="FS135" s="141"/>
      <c r="FT135" s="141"/>
      <c r="FU135" s="141"/>
      <c r="FV135" s="141"/>
      <c r="FW135" s="141"/>
      <c r="FX135" s="141"/>
      <c r="FY135" s="141"/>
      <c r="FZ135" s="141"/>
      <c r="GA135" s="141"/>
      <c r="GB135" s="141"/>
      <c r="GC135" s="141"/>
      <c r="GD135" s="141"/>
      <c r="GE135" s="141"/>
      <c r="GF135" s="141"/>
      <c r="GG135" s="141"/>
      <c r="GH135" s="141"/>
      <c r="GI135" s="141"/>
      <c r="GJ135" s="141"/>
      <c r="GK135" s="141"/>
      <c r="GL135" s="141"/>
      <c r="GM135" s="141"/>
      <c r="GN135" s="141"/>
      <c r="GO135" s="141"/>
      <c r="GP135" s="141"/>
      <c r="GQ135" s="141"/>
      <c r="GR135" s="141"/>
      <c r="GS135" s="141"/>
      <c r="GT135" s="141"/>
      <c r="GU135" s="141"/>
      <c r="GV135" s="141"/>
      <c r="GW135" s="141"/>
      <c r="GX135" s="141"/>
      <c r="GY135" s="141"/>
      <c r="GZ135" s="141"/>
      <c r="HA135" s="141"/>
      <c r="HB135" s="141"/>
      <c r="HC135" s="141"/>
      <c r="HD135" s="141"/>
      <c r="HE135" s="141"/>
      <c r="HF135" s="141"/>
      <c r="HG135" s="141"/>
      <c r="HH135" s="141"/>
      <c r="HI135" s="141"/>
      <c r="HJ135" s="141"/>
      <c r="HK135" s="141"/>
      <c r="HL135" s="141"/>
      <c r="HM135" s="141"/>
      <c r="HN135" s="141"/>
      <c r="HO135" s="141"/>
      <c r="HP135" s="141"/>
      <c r="HQ135" s="141"/>
      <c r="HR135" s="141"/>
      <c r="HS135" s="141"/>
      <c r="HT135" s="141"/>
      <c r="HU135" s="141"/>
      <c r="HV135" s="141"/>
      <c r="HW135" s="141"/>
      <c r="HX135" s="141"/>
      <c r="HY135" s="141"/>
      <c r="HZ135" s="141"/>
      <c r="IA135" s="141"/>
      <c r="IB135" s="141"/>
      <c r="IC135" s="141"/>
      <c r="ID135" s="141"/>
      <c r="IE135" s="141"/>
      <c r="IF135" s="141"/>
      <c r="IG135" s="141"/>
      <c r="IH135" s="141"/>
      <c r="II135" s="141"/>
      <c r="IJ135" s="141"/>
      <c r="IK135" s="141"/>
      <c r="IL135" s="141"/>
      <c r="IM135" s="141"/>
      <c r="IN135" s="141"/>
      <c r="IO135" s="141"/>
      <c r="IP135" s="141"/>
      <c r="IQ135" s="141"/>
      <c r="IR135" s="141"/>
      <c r="IS135" s="141"/>
      <c r="IT135" s="141"/>
      <c r="IU135" s="141"/>
      <c r="IV135" s="141"/>
      <c r="IW135" s="141"/>
      <c r="IX135" s="141"/>
      <c r="IY135" s="141"/>
      <c r="IZ135" s="141"/>
      <c r="JA135" s="141"/>
      <c r="JB135" s="141"/>
      <c r="JC135" s="141"/>
      <c r="JD135" s="141"/>
      <c r="JE135" s="141"/>
      <c r="JF135" s="141"/>
      <c r="JG135" s="141"/>
      <c r="JH135" s="141"/>
      <c r="JI135" s="141"/>
      <c r="JJ135" s="141"/>
      <c r="JK135" s="141"/>
      <c r="JL135" s="141"/>
      <c r="JM135" s="141"/>
      <c r="JN135" s="141"/>
      <c r="JO135" s="141"/>
      <c r="JP135" s="141"/>
      <c r="JQ135" s="141"/>
      <c r="JR135" s="141"/>
      <c r="JS135" s="141"/>
      <c r="JT135" s="141"/>
      <c r="JU135" s="141"/>
      <c r="JV135" s="141"/>
      <c r="JW135" s="141"/>
      <c r="JX135" s="141"/>
      <c r="JY135" s="141"/>
      <c r="JZ135" s="141"/>
      <c r="KA135" s="141"/>
      <c r="KB135" s="141"/>
      <c r="KC135" s="141"/>
      <c r="KD135" s="141"/>
      <c r="KE135" s="141"/>
      <c r="KF135" s="141"/>
      <c r="KG135" s="141"/>
      <c r="KH135" s="141"/>
      <c r="KI135" s="141"/>
      <c r="KJ135" s="141"/>
      <c r="KK135" s="141"/>
      <c r="KL135" s="141"/>
      <c r="KM135" s="141"/>
      <c r="KN135" s="141"/>
      <c r="KO135" s="141"/>
      <c r="KP135" s="141"/>
      <c r="KQ135" s="141"/>
      <c r="KR135" s="141"/>
      <c r="KS135" s="141"/>
      <c r="KT135" s="141"/>
      <c r="KU135" s="141"/>
      <c r="KV135" s="141"/>
      <c r="KW135" s="141"/>
      <c r="KX135" s="141"/>
      <c r="KY135" s="141"/>
      <c r="KZ135" s="141"/>
      <c r="LA135" s="141"/>
      <c r="LB135" s="141"/>
      <c r="LC135" s="141"/>
      <c r="LD135" s="141"/>
      <c r="LE135" s="141"/>
      <c r="LF135" s="141"/>
      <c r="LG135" s="141"/>
      <c r="LH135" s="141"/>
      <c r="LI135" s="141"/>
      <c r="LJ135" s="141"/>
      <c r="LK135" s="141"/>
      <c r="LL135" s="141"/>
      <c r="LM135" s="141"/>
      <c r="LN135" s="141"/>
      <c r="LO135" s="141"/>
      <c r="LP135" s="141"/>
      <c r="LQ135" s="141"/>
      <c r="LR135" s="141"/>
      <c r="LS135" s="141"/>
      <c r="LT135" s="141"/>
      <c r="LU135" s="141"/>
      <c r="LV135" s="141"/>
      <c r="LW135" s="141"/>
      <c r="LX135" s="141"/>
      <c r="LY135" s="141"/>
      <c r="LZ135" s="141"/>
      <c r="MA135" s="141"/>
      <c r="MB135" s="141"/>
      <c r="MC135" s="141"/>
      <c r="MD135" s="141"/>
      <c r="ME135" s="141"/>
      <c r="MF135" s="141"/>
      <c r="MG135" s="141"/>
      <c r="MH135" s="141"/>
      <c r="MI135" s="141"/>
      <c r="MJ135" s="141"/>
      <c r="MK135" s="141"/>
      <c r="ML135" s="141"/>
      <c r="MM135" s="141"/>
      <c r="MN135" s="141"/>
      <c r="MO135" s="141"/>
      <c r="MP135" s="141"/>
      <c r="MQ135" s="141"/>
      <c r="MR135" s="141"/>
      <c r="MS135" s="141"/>
      <c r="MT135" s="141"/>
      <c r="MU135" s="141"/>
      <c r="MV135" s="141"/>
      <c r="MW135" s="141"/>
      <c r="MX135" s="141"/>
      <c r="MY135" s="141"/>
      <c r="MZ135" s="141"/>
      <c r="NA135" s="141"/>
      <c r="NB135" s="141"/>
      <c r="NC135" s="141"/>
      <c r="ND135" s="141"/>
      <c r="NE135" s="141"/>
      <c r="NF135" s="141"/>
      <c r="NG135" s="141"/>
      <c r="NH135" s="141"/>
      <c r="NI135" s="141"/>
      <c r="NJ135" s="141"/>
      <c r="NK135" s="141"/>
      <c r="NL135" s="141"/>
      <c r="NM135" s="141"/>
      <c r="NN135" s="141"/>
      <c r="NO135" s="141"/>
      <c r="NP135" s="141"/>
      <c r="NQ135" s="141"/>
      <c r="NR135" s="141"/>
      <c r="NS135" s="141"/>
      <c r="NT135" s="141"/>
      <c r="NU135" s="141"/>
      <c r="NV135" s="141"/>
      <c r="NW135" s="141"/>
      <c r="NX135" s="141"/>
      <c r="NY135" s="141"/>
      <c r="NZ135" s="141"/>
      <c r="OA135" s="141"/>
      <c r="OB135" s="141"/>
      <c r="OC135" s="141"/>
      <c r="OD135" s="141"/>
      <c r="OE135" s="141"/>
      <c r="OF135" s="141"/>
      <c r="OG135" s="141"/>
      <c r="OH135" s="141"/>
      <c r="OI135" s="141"/>
      <c r="OJ135" s="141"/>
      <c r="OK135" s="141"/>
      <c r="OL135" s="141"/>
      <c r="OM135" s="141"/>
      <c r="ON135" s="141"/>
      <c r="OO135" s="141"/>
      <c r="OP135" s="141"/>
      <c r="OQ135" s="141"/>
      <c r="OR135" s="141"/>
      <c r="OS135" s="141"/>
      <c r="OT135" s="141"/>
      <c r="OU135" s="141"/>
      <c r="OV135" s="141"/>
      <c r="OW135" s="141"/>
      <c r="OX135" s="141"/>
      <c r="OY135" s="141"/>
      <c r="OZ135" s="141"/>
      <c r="PA135" s="141"/>
      <c r="PB135" s="141"/>
      <c r="PC135" s="141"/>
      <c r="PD135" s="141"/>
      <c r="PE135" s="141"/>
      <c r="PF135" s="141"/>
      <c r="PG135" s="141"/>
      <c r="PH135" s="141"/>
      <c r="PI135" s="141"/>
      <c r="PJ135" s="141"/>
      <c r="PK135" s="141"/>
      <c r="PL135" s="141"/>
      <c r="PM135" s="141"/>
      <c r="PN135" s="141"/>
      <c r="PO135" s="141"/>
      <c r="PP135" s="141"/>
      <c r="PQ135" s="141"/>
      <c r="PR135" s="141"/>
      <c r="PS135" s="141"/>
      <c r="PT135" s="141"/>
      <c r="PU135" s="141"/>
      <c r="PV135" s="141"/>
      <c r="PW135" s="141"/>
      <c r="PX135" s="141"/>
      <c r="PY135" s="141"/>
      <c r="PZ135" s="141"/>
      <c r="QA135" s="141"/>
      <c r="QB135" s="141"/>
      <c r="QC135" s="141"/>
      <c r="QD135" s="141"/>
      <c r="QE135" s="141"/>
      <c r="QF135" s="141"/>
      <c r="QG135" s="141"/>
      <c r="QH135" s="141"/>
      <c r="QI135" s="141"/>
      <c r="QJ135" s="141"/>
      <c r="QK135" s="141"/>
      <c r="QL135" s="141"/>
      <c r="QM135" s="141"/>
      <c r="QN135" s="141"/>
      <c r="QO135" s="141"/>
      <c r="QP135" s="141"/>
      <c r="QQ135" s="141"/>
      <c r="QR135" s="141"/>
      <c r="QS135" s="141"/>
      <c r="QT135" s="141"/>
      <c r="QU135" s="141"/>
      <c r="QV135" s="141"/>
      <c r="QW135" s="141"/>
      <c r="QX135" s="141"/>
      <c r="QY135" s="141"/>
      <c r="QZ135" s="141"/>
      <c r="RA135" s="141"/>
      <c r="RB135" s="141"/>
      <c r="RC135" s="141"/>
      <c r="RD135" s="141"/>
      <c r="RE135" s="141"/>
      <c r="RF135" s="141"/>
      <c r="RG135" s="141"/>
      <c r="RH135" s="141"/>
      <c r="RI135" s="141"/>
      <c r="RJ135" s="141"/>
      <c r="RK135" s="141"/>
      <c r="RL135" s="141"/>
      <c r="RM135" s="141"/>
      <c r="RN135" s="141"/>
      <c r="RO135" s="141"/>
      <c r="RP135" s="141"/>
      <c r="RQ135" s="141"/>
      <c r="RR135" s="141"/>
      <c r="RS135" s="141"/>
      <c r="RT135" s="141"/>
      <c r="RU135" s="141"/>
      <c r="RV135" s="141"/>
      <c r="RW135" s="141"/>
      <c r="RX135" s="141"/>
      <c r="RY135" s="141"/>
      <c r="RZ135" s="141"/>
      <c r="SA135" s="141"/>
      <c r="SB135" s="141"/>
      <c r="SC135" s="141"/>
      <c r="SD135" s="141"/>
      <c r="SE135" s="141"/>
      <c r="SF135" s="141"/>
      <c r="SG135" s="141"/>
      <c r="SH135" s="141"/>
      <c r="SI135" s="141"/>
      <c r="SJ135" s="141"/>
      <c r="SK135" s="141"/>
      <c r="SL135" s="141"/>
      <c r="SM135" s="141"/>
      <c r="SN135" s="141"/>
      <c r="SO135" s="141"/>
      <c r="SP135" s="141"/>
      <c r="SQ135" s="141"/>
      <c r="SR135" s="141"/>
      <c r="SS135" s="141"/>
      <c r="ST135" s="141"/>
      <c r="SU135" s="141"/>
      <c r="SV135" s="141"/>
      <c r="SW135" s="141"/>
      <c r="SX135" s="141"/>
      <c r="SY135" s="141"/>
      <c r="SZ135" s="141"/>
      <c r="TA135" s="141"/>
      <c r="TB135" s="141"/>
      <c r="TC135" s="141"/>
      <c r="TD135" s="141"/>
      <c r="TE135" s="141"/>
      <c r="TF135" s="141"/>
      <c r="TG135" s="141"/>
      <c r="TH135" s="141"/>
      <c r="TI135" s="141"/>
      <c r="TJ135" s="141"/>
      <c r="TK135" s="141"/>
      <c r="TL135" s="141"/>
      <c r="TM135" s="141"/>
      <c r="TN135" s="141"/>
      <c r="TO135" s="141"/>
      <c r="TP135" s="141"/>
      <c r="TQ135" s="141"/>
      <c r="TR135" s="141"/>
      <c r="TS135" s="141"/>
      <c r="TT135" s="141"/>
      <c r="TU135" s="141"/>
      <c r="TV135" s="141"/>
      <c r="TW135" s="141"/>
      <c r="TX135" s="141"/>
      <c r="TY135" s="141"/>
      <c r="TZ135" s="141"/>
      <c r="UA135" s="141"/>
      <c r="UB135" s="141"/>
      <c r="UC135" s="141"/>
      <c r="UD135" s="141"/>
      <c r="UE135" s="141"/>
      <c r="UF135" s="141"/>
      <c r="UG135" s="141"/>
      <c r="UH135" s="141"/>
      <c r="UI135" s="141"/>
      <c r="UJ135" s="141"/>
      <c r="UK135" s="141"/>
      <c r="UL135" s="141"/>
      <c r="UM135" s="141"/>
      <c r="UN135" s="141"/>
      <c r="UO135" s="141"/>
      <c r="UP135" s="141"/>
      <c r="UQ135" s="141"/>
      <c r="UR135" s="141"/>
      <c r="US135" s="141"/>
      <c r="UT135" s="141"/>
      <c r="UU135" s="141"/>
      <c r="UV135" s="141"/>
      <c r="UW135" s="141"/>
      <c r="UX135" s="141"/>
      <c r="UY135" s="141"/>
      <c r="UZ135" s="141"/>
      <c r="VA135" s="141"/>
      <c r="VB135" s="141"/>
      <c r="VC135" s="141"/>
      <c r="VD135" s="141"/>
      <c r="VE135" s="141"/>
      <c r="VF135" s="141"/>
      <c r="VG135" s="141"/>
      <c r="VH135" s="141"/>
      <c r="VI135" s="141"/>
      <c r="VJ135" s="141"/>
      <c r="VK135" s="141"/>
      <c r="VL135" s="141"/>
      <c r="VM135" s="141"/>
      <c r="VN135" s="141"/>
      <c r="VO135" s="141"/>
      <c r="VP135" s="141"/>
      <c r="VQ135" s="141"/>
      <c r="VR135" s="141"/>
      <c r="VS135" s="141"/>
      <c r="VT135" s="141"/>
      <c r="VU135" s="141"/>
      <c r="VV135" s="141"/>
      <c r="VW135" s="141"/>
      <c r="VX135" s="141"/>
      <c r="VY135" s="141"/>
      <c r="VZ135" s="141"/>
      <c r="WA135" s="141"/>
      <c r="WB135" s="141"/>
      <c r="WC135" s="141"/>
      <c r="WD135" s="141"/>
      <c r="WE135" s="141"/>
      <c r="WF135" s="141"/>
      <c r="WG135" s="141"/>
      <c r="WH135" s="141"/>
      <c r="WI135" s="141"/>
      <c r="WJ135" s="141"/>
      <c r="WK135" s="141"/>
      <c r="WL135" s="141"/>
      <c r="WM135" s="141"/>
      <c r="WN135" s="141"/>
      <c r="WO135" s="141"/>
      <c r="WP135" s="141"/>
      <c r="WQ135" s="141"/>
      <c r="WR135" s="141"/>
      <c r="WS135" s="141"/>
      <c r="WT135" s="141"/>
      <c r="WU135" s="141"/>
      <c r="WV135" s="141"/>
      <c r="WW135" s="141"/>
      <c r="WX135" s="141"/>
      <c r="WY135" s="141"/>
      <c r="WZ135" s="141"/>
      <c r="XA135" s="141"/>
      <c r="XB135" s="141"/>
      <c r="XC135" s="141"/>
      <c r="XD135" s="141"/>
      <c r="XE135" s="141"/>
      <c r="XF135" s="141"/>
      <c r="XG135" s="141"/>
      <c r="XH135" s="141"/>
      <c r="XI135" s="141"/>
      <c r="XJ135" s="141"/>
      <c r="XK135" s="141"/>
      <c r="XL135" s="141"/>
      <c r="XM135" s="141"/>
      <c r="XN135" s="141"/>
      <c r="XO135" s="141"/>
      <c r="XP135" s="141"/>
      <c r="XQ135" s="141"/>
      <c r="XR135" s="141"/>
      <c r="XS135" s="141"/>
      <c r="XT135" s="141"/>
      <c r="XU135" s="141"/>
      <c r="XV135" s="141"/>
      <c r="XW135" s="141"/>
      <c r="XX135" s="141"/>
      <c r="XY135" s="141"/>
      <c r="XZ135" s="141"/>
      <c r="YA135" s="141"/>
      <c r="YB135" s="141"/>
      <c r="YC135" s="141"/>
      <c r="YD135" s="141"/>
      <c r="YE135" s="141"/>
      <c r="YF135" s="141"/>
      <c r="YG135" s="141"/>
      <c r="YH135" s="141"/>
      <c r="YI135" s="141"/>
      <c r="YJ135" s="141"/>
      <c r="YK135" s="141"/>
      <c r="YL135" s="141"/>
      <c r="YM135" s="141"/>
      <c r="YN135" s="141"/>
      <c r="YO135" s="141"/>
      <c r="YP135" s="141"/>
      <c r="YQ135" s="141"/>
      <c r="YR135" s="141"/>
      <c r="YS135" s="141"/>
      <c r="YT135" s="141"/>
      <c r="YU135" s="141"/>
      <c r="YV135" s="141"/>
      <c r="YW135" s="141"/>
      <c r="YX135" s="141"/>
      <c r="YY135" s="141"/>
      <c r="YZ135" s="141"/>
      <c r="ZA135" s="141"/>
      <c r="ZB135" s="141"/>
      <c r="ZC135" s="141"/>
      <c r="ZD135" s="141"/>
      <c r="ZE135" s="141"/>
      <c r="ZF135" s="141"/>
      <c r="ZG135" s="141"/>
      <c r="ZH135" s="141"/>
      <c r="ZI135" s="141"/>
      <c r="ZJ135" s="141"/>
      <c r="ZK135" s="141"/>
      <c r="ZL135" s="141"/>
      <c r="ZM135" s="141"/>
      <c r="ZN135" s="141"/>
      <c r="ZO135" s="141"/>
      <c r="ZP135" s="141"/>
      <c r="ZQ135" s="141"/>
      <c r="ZR135" s="141"/>
      <c r="ZS135" s="141"/>
      <c r="ZT135" s="141"/>
      <c r="ZU135" s="141"/>
      <c r="ZV135" s="141"/>
      <c r="ZW135" s="141"/>
      <c r="ZX135" s="141"/>
      <c r="ZY135" s="141"/>
      <c r="ZZ135" s="141"/>
      <c r="AAA135" s="141"/>
      <c r="AAB135" s="141"/>
      <c r="AAC135" s="141"/>
      <c r="AAD135" s="141"/>
      <c r="AAE135" s="141"/>
      <c r="AAF135" s="141"/>
      <c r="AAG135" s="141"/>
      <c r="AAH135" s="141"/>
      <c r="AAI135" s="141"/>
      <c r="AAJ135" s="141"/>
      <c r="AAK135" s="141"/>
      <c r="AAL135" s="141"/>
      <c r="AAM135" s="141"/>
      <c r="AAN135" s="141"/>
      <c r="AAO135" s="141"/>
      <c r="AAP135" s="141"/>
      <c r="AAQ135" s="141"/>
      <c r="AAR135" s="141"/>
      <c r="AAS135" s="141"/>
      <c r="AAT135" s="141"/>
      <c r="AAU135" s="141"/>
      <c r="AAV135" s="141"/>
      <c r="AAW135" s="141"/>
      <c r="AAX135" s="141"/>
      <c r="AAY135" s="141"/>
      <c r="AAZ135" s="141"/>
      <c r="ABA135" s="141"/>
      <c r="ABB135" s="141"/>
      <c r="ABC135" s="141"/>
      <c r="ABD135" s="141"/>
      <c r="ABE135" s="141"/>
      <c r="ABF135" s="141"/>
      <c r="ABG135" s="141"/>
      <c r="ABH135" s="141"/>
      <c r="ABI135" s="141"/>
      <c r="ABJ135" s="141"/>
      <c r="ABK135" s="141"/>
      <c r="ABL135" s="141"/>
      <c r="ABM135" s="141"/>
      <c r="ABN135" s="141"/>
      <c r="ABO135" s="141"/>
      <c r="ABP135" s="141"/>
      <c r="ABQ135" s="141"/>
      <c r="ABR135" s="141"/>
      <c r="ABS135" s="141"/>
      <c r="ABT135" s="141"/>
      <c r="ABU135" s="141"/>
      <c r="ABV135" s="141"/>
      <c r="ABW135" s="141"/>
      <c r="ABX135" s="141"/>
      <c r="ABY135" s="141"/>
      <c r="ABZ135" s="141"/>
      <c r="ACA135" s="141"/>
      <c r="ACB135" s="141"/>
      <c r="ACC135" s="141"/>
      <c r="ACD135" s="141"/>
      <c r="ACE135" s="141"/>
      <c r="ACF135" s="141"/>
      <c r="ACG135" s="141"/>
      <c r="ACH135" s="141"/>
      <c r="ACI135" s="141"/>
      <c r="ACJ135" s="141"/>
      <c r="ACK135" s="141"/>
      <c r="ACL135" s="141"/>
      <c r="ACM135" s="141"/>
      <c r="ACN135" s="141"/>
      <c r="ACO135" s="141"/>
      <c r="ACP135" s="141"/>
      <c r="ACQ135" s="141"/>
      <c r="ACR135" s="141"/>
      <c r="ACS135" s="141"/>
      <c r="ACT135" s="141"/>
      <c r="ACU135" s="141"/>
      <c r="ACV135" s="141"/>
      <c r="ACW135" s="141"/>
      <c r="ACX135" s="141"/>
      <c r="ACY135" s="141"/>
      <c r="ACZ135" s="141"/>
      <c r="ADA135" s="141"/>
      <c r="ADB135" s="141"/>
      <c r="ADC135" s="141"/>
      <c r="ADD135" s="141"/>
      <c r="ADE135" s="141"/>
      <c r="ADF135" s="141"/>
      <c r="ADG135" s="141"/>
      <c r="ADH135" s="141"/>
      <c r="ADI135" s="141"/>
      <c r="ADJ135" s="141"/>
      <c r="ADK135" s="141"/>
      <c r="ADL135" s="141"/>
      <c r="ADM135" s="141"/>
      <c r="ADN135" s="141"/>
      <c r="ADO135" s="141"/>
      <c r="ADP135" s="141"/>
      <c r="ADQ135" s="141"/>
      <c r="ADR135" s="141"/>
      <c r="ADS135" s="141"/>
      <c r="ADT135" s="141"/>
      <c r="ADU135" s="141"/>
      <c r="ADV135" s="141"/>
      <c r="ADW135" s="141"/>
      <c r="ADX135" s="141"/>
      <c r="ADY135" s="141"/>
      <c r="ADZ135" s="141"/>
      <c r="AEA135" s="141"/>
      <c r="AEB135" s="141"/>
      <c r="AEC135" s="141"/>
      <c r="AED135" s="141"/>
      <c r="AEE135" s="141"/>
      <c r="AEF135" s="141"/>
      <c r="AEG135" s="141"/>
      <c r="AEH135" s="141"/>
      <c r="AEI135" s="141"/>
      <c r="AEJ135" s="141"/>
      <c r="AEK135" s="141"/>
      <c r="AEL135" s="141"/>
      <c r="AEM135" s="141"/>
      <c r="AEN135" s="141"/>
      <c r="AEO135" s="141"/>
      <c r="AEP135" s="141"/>
      <c r="AEQ135" s="141"/>
      <c r="AER135" s="141"/>
      <c r="AES135" s="141"/>
      <c r="AET135" s="141"/>
      <c r="AEU135" s="141"/>
      <c r="AEV135" s="141"/>
      <c r="AEW135" s="141"/>
      <c r="AEX135" s="141"/>
      <c r="AEY135" s="141"/>
      <c r="AEZ135" s="141"/>
      <c r="AFA135" s="141"/>
      <c r="AFB135" s="141"/>
      <c r="AFC135" s="141"/>
      <c r="AFD135" s="141"/>
      <c r="AFE135" s="141"/>
      <c r="AFF135" s="141"/>
      <c r="AFG135" s="141"/>
      <c r="AFH135" s="141"/>
      <c r="AFI135" s="141"/>
      <c r="AFJ135" s="141"/>
      <c r="AFK135" s="141"/>
      <c r="AFL135" s="141"/>
      <c r="AFM135" s="141"/>
      <c r="AFN135" s="141"/>
      <c r="AFO135" s="141"/>
      <c r="AFP135" s="141"/>
      <c r="AFQ135" s="141"/>
      <c r="AFR135" s="141"/>
      <c r="AFS135" s="141"/>
      <c r="AFT135" s="141"/>
      <c r="AFU135" s="141"/>
      <c r="AFV135" s="141"/>
      <c r="AFW135" s="141"/>
      <c r="AFX135" s="141"/>
      <c r="AFY135" s="141"/>
      <c r="AFZ135" s="141"/>
      <c r="AGA135" s="141"/>
      <c r="AGB135" s="141"/>
      <c r="AGC135" s="141"/>
      <c r="AGD135" s="141"/>
      <c r="AGE135" s="141"/>
      <c r="AGF135" s="141"/>
      <c r="AGG135" s="141"/>
      <c r="AGH135" s="141"/>
      <c r="AGI135" s="141"/>
      <c r="AGJ135" s="141"/>
      <c r="AGK135" s="141"/>
      <c r="AGL135" s="141"/>
      <c r="AGM135" s="141"/>
      <c r="AGN135" s="141"/>
      <c r="AGO135" s="141"/>
      <c r="AGP135" s="141"/>
      <c r="AGQ135" s="141"/>
      <c r="AGR135" s="141"/>
      <c r="AGS135" s="141"/>
      <c r="AGT135" s="141"/>
      <c r="AGU135" s="141"/>
      <c r="AGV135" s="141"/>
      <c r="AGW135" s="141"/>
      <c r="AGX135" s="141"/>
      <c r="AGY135" s="141"/>
      <c r="AGZ135" s="141"/>
      <c r="AHA135" s="141"/>
      <c r="AHB135" s="141"/>
      <c r="AHC135" s="141"/>
      <c r="AHD135" s="141"/>
      <c r="AHE135" s="141"/>
      <c r="AHF135" s="141"/>
      <c r="AHG135" s="141"/>
      <c r="AHH135" s="141"/>
      <c r="AHI135" s="141"/>
      <c r="AHJ135" s="141"/>
      <c r="AHK135" s="141"/>
      <c r="AHL135" s="141"/>
      <c r="AHM135" s="141"/>
      <c r="AHN135" s="141"/>
      <c r="AHO135" s="141"/>
      <c r="AHP135" s="141"/>
      <c r="AHQ135" s="141"/>
      <c r="AHR135" s="141"/>
      <c r="AHS135" s="141"/>
      <c r="AHT135" s="141"/>
      <c r="AHU135" s="141"/>
      <c r="AHV135" s="141"/>
      <c r="AHW135" s="141"/>
      <c r="AHX135" s="141"/>
      <c r="AHY135" s="141"/>
      <c r="AHZ135" s="141"/>
      <c r="AIA135" s="141"/>
      <c r="AIB135" s="141"/>
      <c r="AIC135" s="141"/>
      <c r="AID135" s="141"/>
      <c r="AIE135" s="141"/>
      <c r="AIF135" s="141"/>
      <c r="AIG135" s="141"/>
      <c r="AIH135" s="141"/>
      <c r="AII135" s="141"/>
      <c r="AIJ135" s="141"/>
      <c r="AIK135" s="141"/>
      <c r="AIL135" s="141"/>
      <c r="AIM135" s="141"/>
      <c r="AIN135" s="141"/>
      <c r="AIO135" s="141"/>
      <c r="AIP135" s="141"/>
      <c r="AIQ135" s="141"/>
      <c r="AIR135" s="141"/>
      <c r="AIS135" s="141"/>
      <c r="AIT135" s="141"/>
      <c r="AIU135" s="141"/>
      <c r="AIV135" s="141"/>
      <c r="AIW135" s="141"/>
      <c r="AIX135" s="141"/>
      <c r="AIY135" s="141"/>
      <c r="AIZ135" s="141"/>
      <c r="AJA135" s="141"/>
      <c r="AJB135" s="141"/>
      <c r="AJC135" s="141"/>
      <c r="AJD135" s="141"/>
      <c r="AJE135" s="141"/>
      <c r="AJF135" s="141"/>
      <c r="AJG135" s="141"/>
      <c r="AJH135" s="141"/>
      <c r="AJI135" s="141"/>
      <c r="AJJ135" s="141"/>
      <c r="AJK135" s="141"/>
      <c r="AJL135" s="141"/>
      <c r="AJM135" s="141"/>
      <c r="AJN135" s="141"/>
      <c r="AJO135" s="141"/>
      <c r="AJP135" s="141"/>
      <c r="AJQ135" s="141"/>
      <c r="AJR135" s="141"/>
      <c r="AJS135" s="141"/>
      <c r="AJT135" s="141"/>
      <c r="AJU135" s="141"/>
      <c r="AJV135" s="141"/>
      <c r="AJW135" s="141"/>
      <c r="AJX135" s="141"/>
      <c r="AJY135" s="141"/>
      <c r="AJZ135" s="141"/>
      <c r="AKA135" s="141"/>
      <c r="AKB135" s="141"/>
      <c r="AKC135" s="141"/>
      <c r="AKD135" s="141"/>
      <c r="AKE135" s="141"/>
      <c r="AKF135" s="141"/>
      <c r="AKG135" s="141"/>
      <c r="AKH135" s="141"/>
      <c r="AKI135" s="141"/>
      <c r="AKJ135" s="141"/>
      <c r="AKK135" s="141"/>
      <c r="AKL135" s="141"/>
      <c r="AKM135" s="141"/>
      <c r="AKN135" s="141"/>
      <c r="AKO135" s="141"/>
      <c r="AKP135" s="141"/>
      <c r="AKQ135" s="141"/>
      <c r="AKR135" s="141"/>
      <c r="AKS135" s="141"/>
      <c r="AKT135" s="141"/>
      <c r="AKU135" s="141"/>
      <c r="AKV135" s="141"/>
      <c r="AKW135" s="141"/>
      <c r="AKX135" s="141"/>
    </row>
    <row r="136" spans="1:986" ht="24" x14ac:dyDescent="0.2">
      <c r="A136" s="249"/>
      <c r="B136" s="242" t="s">
        <v>380</v>
      </c>
      <c r="C136" s="170" t="str">
        <f>_xlfn.CONCAT(Leverancespecifikation[[#This Row],[ID]],Leverancespecifikation[[#This Row],[BYGNINGSDEL]])</f>
        <v>132Korrugerede rør og trækforbindelser i betonelementer</v>
      </c>
      <c r="E136" s="171" t="s">
        <v>103</v>
      </c>
      <c r="I136" s="171"/>
      <c r="J136" s="171">
        <v>4</v>
      </c>
      <c r="K136" s="175" t="s">
        <v>398</v>
      </c>
      <c r="L136" s="172" t="s">
        <v>103</v>
      </c>
      <c r="M136" s="80" t="str">
        <f>IFERROR(VLOOKUP(Leverancespecifikation[[#This Row],[ID-Bygningsdel]],'Data ændringslog'!A:G,7,FALSE),"P")</f>
        <v/>
      </c>
      <c r="N136" s="321" t="s">
        <v>103</v>
      </c>
      <c r="O136" s="121" t="str">
        <f>VLOOKUP(Leverancespecifikation[[#This Row],[ID-Bygningsdel]],'Data aktør'!A:H,2,FALSE)</f>
        <v/>
      </c>
      <c r="P136" s="78" t="str">
        <f>VLOOKUP(Leverancespecifikation[[#This Row],[ID-Bygningsdel]],'Data aktør'!A:H,3,FALSE)</f>
        <v>X</v>
      </c>
      <c r="Q136" s="78" t="str">
        <f>VLOOKUP(Leverancespecifikation[[#This Row],[ID-Bygningsdel]],'Data aktør'!A:H,4,FALSE)</f>
        <v/>
      </c>
      <c r="R136" s="78" t="str">
        <f>VLOOKUP(Leverancespecifikation[[#This Row],[ID-Bygningsdel]],'Data aktør'!A:H,5,FALSE)</f>
        <v/>
      </c>
      <c r="S136" s="78" t="str">
        <f>VLOOKUP(Leverancespecifikation[[#This Row],[ID-Bygningsdel]],'Data aktør'!A:H,6,FALSE)</f>
        <v/>
      </c>
      <c r="T136" s="78" t="str">
        <f>VLOOKUP(Leverancespecifikation[[#This Row],[ID-Bygningsdel]],'Data aktør'!A:H,7,FALSE)</f>
        <v/>
      </c>
      <c r="U136" s="122" t="str">
        <f>VLOOKUP(Leverancespecifikation[[#This Row],[ID-Bygningsdel]],'Data aktør'!A:H,8,FALSE)</f>
        <v/>
      </c>
      <c r="V136" s="112"/>
      <c r="W136" s="79"/>
      <c r="X136" s="79"/>
      <c r="Y136" s="79"/>
      <c r="Z136" s="79"/>
      <c r="AA136" s="79"/>
      <c r="AB136" s="171"/>
      <c r="AD136" s="171"/>
      <c r="AE136" s="171"/>
      <c r="AF136" s="171"/>
      <c r="AG136" s="171"/>
      <c r="AH136" s="171"/>
      <c r="AI136" s="171"/>
      <c r="AJ136" s="171" t="s">
        <v>34</v>
      </c>
      <c r="AT136" s="171" t="s">
        <v>34</v>
      </c>
      <c r="BB136" s="171" t="s">
        <v>34</v>
      </c>
      <c r="BV136" s="171"/>
      <c r="BW136" s="171"/>
      <c r="CB136" s="134"/>
    </row>
    <row r="137" spans="1:986" ht="24" x14ac:dyDescent="0.2">
      <c r="A137" s="249"/>
      <c r="B137" s="242" t="s">
        <v>382</v>
      </c>
      <c r="C137" s="170" t="str">
        <f>_xlfn.CONCAT(Leverancespecifikation[[#This Row],[ID]],Leverancespecifikation[[#This Row],[BYGNINGSDEL]])</f>
        <v xml:space="preserve">133Korrugerede rør inkl. armering og trækforbindelser i betonelementer </v>
      </c>
      <c r="E137" s="171" t="s">
        <v>103</v>
      </c>
      <c r="I137" s="171"/>
      <c r="J137" s="171">
        <v>4</v>
      </c>
      <c r="K137" s="175" t="s">
        <v>400</v>
      </c>
      <c r="L137" s="172" t="s">
        <v>103</v>
      </c>
      <c r="M137" s="80" t="str">
        <f>IFERROR(VLOOKUP(Leverancespecifikation[[#This Row],[ID-Bygningsdel]],'Data ændringslog'!A:G,7,FALSE),"P")</f>
        <v/>
      </c>
      <c r="N137" s="321" t="s">
        <v>103</v>
      </c>
      <c r="O137" s="121" t="str">
        <f>VLOOKUP(Leverancespecifikation[[#This Row],[ID-Bygningsdel]],'Data aktør'!A:H,2,FALSE)</f>
        <v/>
      </c>
      <c r="P137" s="78" t="str">
        <f>VLOOKUP(Leverancespecifikation[[#This Row],[ID-Bygningsdel]],'Data aktør'!A:H,3,FALSE)</f>
        <v>X</v>
      </c>
      <c r="Q137" s="78" t="str">
        <f>VLOOKUP(Leverancespecifikation[[#This Row],[ID-Bygningsdel]],'Data aktør'!A:H,4,FALSE)</f>
        <v/>
      </c>
      <c r="R137" s="78" t="str">
        <f>VLOOKUP(Leverancespecifikation[[#This Row],[ID-Bygningsdel]],'Data aktør'!A:H,5,FALSE)</f>
        <v/>
      </c>
      <c r="S137" s="78" t="str">
        <f>VLOOKUP(Leverancespecifikation[[#This Row],[ID-Bygningsdel]],'Data aktør'!A:H,6,FALSE)</f>
        <v/>
      </c>
      <c r="T137" s="78" t="str">
        <f>VLOOKUP(Leverancespecifikation[[#This Row],[ID-Bygningsdel]],'Data aktør'!A:H,7,FALSE)</f>
        <v/>
      </c>
      <c r="U137" s="122" t="str">
        <f>VLOOKUP(Leverancespecifikation[[#This Row],[ID-Bygningsdel]],'Data aktør'!A:H,8,FALSE)</f>
        <v/>
      </c>
      <c r="V137" s="112"/>
      <c r="W137" s="79"/>
      <c r="X137" s="79"/>
      <c r="Y137" s="79"/>
      <c r="Z137" s="79"/>
      <c r="AA137" s="79"/>
      <c r="AB137" s="171"/>
      <c r="AD137" s="171"/>
      <c r="AE137" s="171"/>
      <c r="AF137" s="171"/>
      <c r="AG137" s="171"/>
      <c r="AH137" s="171"/>
      <c r="AI137" s="171"/>
      <c r="AJ137" s="171" t="s">
        <v>34</v>
      </c>
      <c r="AT137" s="171" t="s">
        <v>34</v>
      </c>
      <c r="BB137" s="171" t="s">
        <v>34</v>
      </c>
      <c r="BV137" s="171"/>
      <c r="BW137" s="171"/>
      <c r="CB137" s="134"/>
    </row>
    <row r="138" spans="1:986" ht="12" x14ac:dyDescent="0.2">
      <c r="A138" s="249"/>
      <c r="B138" s="242" t="s">
        <v>385</v>
      </c>
      <c r="C138" s="170" t="str">
        <f>_xlfn.CONCAT(Leverancespecifikation[[#This Row],[ID]],Leverancespecifikation[[#This Row],[BYGNINGSDEL]])</f>
        <v>134Fugelåse</v>
      </c>
      <c r="E138" s="171" t="s">
        <v>103</v>
      </c>
      <c r="I138" s="171"/>
      <c r="J138" s="171">
        <v>3</v>
      </c>
      <c r="K138" s="333" t="s">
        <v>402</v>
      </c>
      <c r="L138" s="172" t="s">
        <v>103</v>
      </c>
      <c r="M138" s="80" t="str">
        <f>IFERROR(VLOOKUP(Leverancespecifikation[[#This Row],[ID-Bygningsdel]],'Data ændringslog'!A:G,7,FALSE),"P")</f>
        <v/>
      </c>
      <c r="N138" s="321" t="s">
        <v>103</v>
      </c>
      <c r="O138" s="121" t="str">
        <f>VLOOKUP(Leverancespecifikation[[#This Row],[ID-Bygningsdel]],'Data aktør'!A:H,2,FALSE)</f>
        <v/>
      </c>
      <c r="P138" s="78" t="str">
        <f>VLOOKUP(Leverancespecifikation[[#This Row],[ID-Bygningsdel]],'Data aktør'!A:H,3,FALSE)</f>
        <v/>
      </c>
      <c r="Q138" s="78" t="str">
        <f>VLOOKUP(Leverancespecifikation[[#This Row],[ID-Bygningsdel]],'Data aktør'!A:H,4,FALSE)</f>
        <v/>
      </c>
      <c r="R138" s="78" t="str">
        <f>VLOOKUP(Leverancespecifikation[[#This Row],[ID-Bygningsdel]],'Data aktør'!A:H,5,FALSE)</f>
        <v/>
      </c>
      <c r="S138" s="78" t="str">
        <f>VLOOKUP(Leverancespecifikation[[#This Row],[ID-Bygningsdel]],'Data aktør'!A:H,6,FALSE)</f>
        <v/>
      </c>
      <c r="T138" s="78" t="str">
        <f>VLOOKUP(Leverancespecifikation[[#This Row],[ID-Bygningsdel]],'Data aktør'!A:H,7,FALSE)</f>
        <v/>
      </c>
      <c r="U138" s="122" t="str">
        <f>VLOOKUP(Leverancespecifikation[[#This Row],[ID-Bygningsdel]],'Data aktør'!A:H,8,FALSE)</f>
        <v/>
      </c>
      <c r="V138" s="112"/>
      <c r="W138" s="79"/>
      <c r="X138" s="79"/>
      <c r="Y138" s="79"/>
      <c r="Z138" s="79"/>
      <c r="AA138" s="79"/>
      <c r="AB138" s="171"/>
      <c r="AD138" s="171"/>
      <c r="AE138" s="171"/>
      <c r="AF138" s="171"/>
      <c r="AG138" s="171"/>
      <c r="AH138" s="171"/>
      <c r="AI138" s="171"/>
      <c r="AJ138" s="171"/>
      <c r="BV138" s="171"/>
      <c r="BW138" s="171"/>
      <c r="CB138" s="134"/>
    </row>
    <row r="139" spans="1:986" ht="24" x14ac:dyDescent="0.2">
      <c r="A139" s="249"/>
      <c r="B139" s="242" t="s">
        <v>387</v>
      </c>
      <c r="C139" s="170" t="str">
        <f>_xlfn.CONCAT(Leverancespecifikation[[#This Row],[ID]],Leverancespecifikation[[#This Row],[BYGNINGSDEL]])</f>
        <v>135Fugelåse - Hovedgeometri med udsparinger og fugebredder</v>
      </c>
      <c r="E139" s="171" t="s">
        <v>103</v>
      </c>
      <c r="I139" s="171"/>
      <c r="J139" s="171">
        <v>4</v>
      </c>
      <c r="K139" s="175" t="s">
        <v>404</v>
      </c>
      <c r="L139" s="172" t="s">
        <v>103</v>
      </c>
      <c r="M139" s="80" t="str">
        <f>IFERROR(VLOOKUP(Leverancespecifikation[[#This Row],[ID-Bygningsdel]],'Data ændringslog'!A:G,7,FALSE),"P")</f>
        <v/>
      </c>
      <c r="N139" s="321" t="s">
        <v>103</v>
      </c>
      <c r="O139" s="121" t="str">
        <f>VLOOKUP(Leverancespecifikation[[#This Row],[ID-Bygningsdel]],'Data aktør'!A:H,2,FALSE)</f>
        <v/>
      </c>
      <c r="P139" s="78" t="str">
        <f>VLOOKUP(Leverancespecifikation[[#This Row],[ID-Bygningsdel]],'Data aktør'!A:H,3,FALSE)</f>
        <v>X</v>
      </c>
      <c r="Q139" s="78" t="str">
        <f>VLOOKUP(Leverancespecifikation[[#This Row],[ID-Bygningsdel]],'Data aktør'!A:H,4,FALSE)</f>
        <v/>
      </c>
      <c r="R139" s="78" t="str">
        <f>VLOOKUP(Leverancespecifikation[[#This Row],[ID-Bygningsdel]],'Data aktør'!A:H,5,FALSE)</f>
        <v/>
      </c>
      <c r="S139" s="78" t="str">
        <f>VLOOKUP(Leverancespecifikation[[#This Row],[ID-Bygningsdel]],'Data aktør'!A:H,6,FALSE)</f>
        <v/>
      </c>
      <c r="T139" s="78" t="str">
        <f>VLOOKUP(Leverancespecifikation[[#This Row],[ID-Bygningsdel]],'Data aktør'!A:H,7,FALSE)</f>
        <v/>
      </c>
      <c r="U139" s="122" t="str">
        <f>VLOOKUP(Leverancespecifikation[[#This Row],[ID-Bygningsdel]],'Data aktør'!A:H,8,FALSE)</f>
        <v/>
      </c>
      <c r="V139" s="112"/>
      <c r="W139" s="79"/>
      <c r="X139" s="79"/>
      <c r="Y139" s="79"/>
      <c r="Z139" s="79"/>
      <c r="AA139" s="79"/>
      <c r="AB139" s="171"/>
      <c r="AD139" s="171"/>
      <c r="AE139" s="171"/>
      <c r="AF139" s="171"/>
      <c r="AG139" s="171"/>
      <c r="AH139" s="171"/>
      <c r="AI139" s="171"/>
      <c r="AJ139" s="171" t="s">
        <v>34</v>
      </c>
      <c r="AT139" s="171" t="s">
        <v>34</v>
      </c>
      <c r="BB139" s="171" t="s">
        <v>34</v>
      </c>
      <c r="BV139" s="171"/>
      <c r="BW139" s="171"/>
      <c r="CB139" s="134"/>
    </row>
    <row r="140" spans="1:986" ht="38.25" customHeight="1" x14ac:dyDescent="0.2">
      <c r="A140" s="249"/>
      <c r="B140" s="242" t="s">
        <v>389</v>
      </c>
      <c r="C140" s="170" t="str">
        <f>_xlfn.CONCAT(Leverancespecifikation[[#This Row],[ID]],Leverancespecifikation[[#This Row],[BYGNINGSDEL]])</f>
        <v xml:space="preserve">136Fugelåse - Hovedgeometri med udsparinger og fugebredder inkl. wirebokse, wireløkker og U-bøjler </v>
      </c>
      <c r="E140" s="171" t="s">
        <v>103</v>
      </c>
      <c r="I140" s="171"/>
      <c r="J140" s="171">
        <v>4</v>
      </c>
      <c r="K140" s="175" t="s">
        <v>406</v>
      </c>
      <c r="L140" s="172" t="s">
        <v>103</v>
      </c>
      <c r="M140" s="80" t="str">
        <f>IFERROR(VLOOKUP(Leverancespecifikation[[#This Row],[ID-Bygningsdel]],'Data ændringslog'!A:G,7,FALSE),"P")</f>
        <v/>
      </c>
      <c r="N140" s="321" t="s">
        <v>103</v>
      </c>
      <c r="O140" s="121" t="str">
        <f>VLOOKUP(Leverancespecifikation[[#This Row],[ID-Bygningsdel]],'Data aktør'!A:H,2,FALSE)</f>
        <v/>
      </c>
      <c r="P140" s="78" t="str">
        <f>VLOOKUP(Leverancespecifikation[[#This Row],[ID-Bygningsdel]],'Data aktør'!A:H,3,FALSE)</f>
        <v>X</v>
      </c>
      <c r="Q140" s="78" t="str">
        <f>VLOOKUP(Leverancespecifikation[[#This Row],[ID-Bygningsdel]],'Data aktør'!A:H,4,FALSE)</f>
        <v/>
      </c>
      <c r="R140" s="78" t="str">
        <f>VLOOKUP(Leverancespecifikation[[#This Row],[ID-Bygningsdel]],'Data aktør'!A:H,5,FALSE)</f>
        <v/>
      </c>
      <c r="S140" s="78" t="str">
        <f>VLOOKUP(Leverancespecifikation[[#This Row],[ID-Bygningsdel]],'Data aktør'!A:H,6,FALSE)</f>
        <v/>
      </c>
      <c r="T140" s="78" t="str">
        <f>VLOOKUP(Leverancespecifikation[[#This Row],[ID-Bygningsdel]],'Data aktør'!A:H,7,FALSE)</f>
        <v/>
      </c>
      <c r="U140" s="122" t="str">
        <f>VLOOKUP(Leverancespecifikation[[#This Row],[ID-Bygningsdel]],'Data aktør'!A:H,8,FALSE)</f>
        <v/>
      </c>
      <c r="V140" s="112"/>
      <c r="W140" s="79"/>
      <c r="X140" s="79"/>
      <c r="Y140" s="79"/>
      <c r="Z140" s="79"/>
      <c r="AA140" s="79"/>
      <c r="AB140" s="171"/>
      <c r="AD140" s="171"/>
      <c r="AE140" s="171"/>
      <c r="AF140" s="171"/>
      <c r="AG140" s="171"/>
      <c r="AH140" s="171"/>
      <c r="AI140" s="171"/>
      <c r="AJ140" s="171" t="s">
        <v>34</v>
      </c>
      <c r="AT140" s="171" t="s">
        <v>34</v>
      </c>
      <c r="BB140" s="171" t="s">
        <v>34</v>
      </c>
      <c r="BV140" s="171"/>
      <c r="BW140" s="171"/>
      <c r="CB140" s="134"/>
    </row>
    <row r="141" spans="1:986" ht="12" x14ac:dyDescent="0.2">
      <c r="A141" s="249"/>
      <c r="B141" s="242" t="s">
        <v>391</v>
      </c>
      <c r="C141" s="170" t="str">
        <f>_xlfn.CONCAT(Leverancespecifikation[[#This Row],[ID]],Leverancespecifikation[[#This Row],[BYGNINGSDEL]])</f>
        <v>137Understøbninger under betonelementer</v>
      </c>
      <c r="E141" s="171" t="s">
        <v>103</v>
      </c>
      <c r="I141" s="171"/>
      <c r="J141" s="171">
        <v>4</v>
      </c>
      <c r="K141" s="175" t="s">
        <v>408</v>
      </c>
      <c r="L141" s="172" t="s">
        <v>103</v>
      </c>
      <c r="M141" s="80" t="str">
        <f>IFERROR(VLOOKUP(Leverancespecifikation[[#This Row],[ID-Bygningsdel]],'Data ændringslog'!A:G,7,FALSE),"P")</f>
        <v/>
      </c>
      <c r="N141" s="321" t="s">
        <v>103</v>
      </c>
      <c r="O141" s="121" t="str">
        <f>VLOOKUP(Leverancespecifikation[[#This Row],[ID-Bygningsdel]],'Data aktør'!A:H,2,FALSE)</f>
        <v/>
      </c>
      <c r="P141" s="78" t="str">
        <f>VLOOKUP(Leverancespecifikation[[#This Row],[ID-Bygningsdel]],'Data aktør'!A:H,3,FALSE)</f>
        <v>X</v>
      </c>
      <c r="Q141" s="78" t="str">
        <f>VLOOKUP(Leverancespecifikation[[#This Row],[ID-Bygningsdel]],'Data aktør'!A:H,4,FALSE)</f>
        <v/>
      </c>
      <c r="R141" s="78" t="str">
        <f>VLOOKUP(Leverancespecifikation[[#This Row],[ID-Bygningsdel]],'Data aktør'!A:H,5,FALSE)</f>
        <v/>
      </c>
      <c r="S141" s="78" t="str">
        <f>VLOOKUP(Leverancespecifikation[[#This Row],[ID-Bygningsdel]],'Data aktør'!A:H,6,FALSE)</f>
        <v/>
      </c>
      <c r="T141" s="78" t="str">
        <f>VLOOKUP(Leverancespecifikation[[#This Row],[ID-Bygningsdel]],'Data aktør'!A:H,7,FALSE)</f>
        <v/>
      </c>
      <c r="U141" s="122" t="str">
        <f>VLOOKUP(Leverancespecifikation[[#This Row],[ID-Bygningsdel]],'Data aktør'!A:H,8,FALSE)</f>
        <v/>
      </c>
      <c r="V141" s="112"/>
      <c r="W141" s="79"/>
      <c r="X141" s="79"/>
      <c r="Y141" s="79"/>
      <c r="Z141" s="79"/>
      <c r="AA141" s="79"/>
      <c r="AB141" s="171"/>
      <c r="AD141" s="171"/>
      <c r="AE141" s="171"/>
      <c r="AF141" s="171"/>
      <c r="AG141" s="171"/>
      <c r="AH141" s="171"/>
      <c r="AI141" s="171"/>
      <c r="AJ141" s="171" t="s">
        <v>34</v>
      </c>
      <c r="AT141" s="171" t="s">
        <v>34</v>
      </c>
      <c r="BB141" s="171" t="s">
        <v>34</v>
      </c>
      <c r="BV141" s="171"/>
      <c r="BW141" s="171"/>
      <c r="CB141" s="134"/>
    </row>
    <row r="142" spans="1:986" ht="12" x14ac:dyDescent="0.2">
      <c r="A142" s="249"/>
      <c r="B142" s="242" t="s">
        <v>393</v>
      </c>
      <c r="C142" s="170" t="str">
        <f>_xlfn.CONCAT(Leverancespecifikation[[#This Row],[ID]],Leverancespecifikation[[#This Row],[BYGNINGSDEL]])</f>
        <v>138Kant- og dækudstøbninger</v>
      </c>
      <c r="E142" s="171" t="s">
        <v>103</v>
      </c>
      <c r="I142" s="171"/>
      <c r="J142" s="171">
        <v>4</v>
      </c>
      <c r="K142" s="175" t="s">
        <v>410</v>
      </c>
      <c r="L142" s="172" t="s">
        <v>103</v>
      </c>
      <c r="M142" s="80" t="str">
        <f>IFERROR(VLOOKUP(Leverancespecifikation[[#This Row],[ID-Bygningsdel]],'Data ændringslog'!A:G,7,FALSE),"P")</f>
        <v/>
      </c>
      <c r="N142" s="321" t="s">
        <v>103</v>
      </c>
      <c r="O142" s="121" t="str">
        <f>VLOOKUP(Leverancespecifikation[[#This Row],[ID-Bygningsdel]],'Data aktør'!A:H,2,FALSE)</f>
        <v/>
      </c>
      <c r="P142" s="78" t="str">
        <f>VLOOKUP(Leverancespecifikation[[#This Row],[ID-Bygningsdel]],'Data aktør'!A:H,3,FALSE)</f>
        <v>X</v>
      </c>
      <c r="Q142" s="78" t="str">
        <f>VLOOKUP(Leverancespecifikation[[#This Row],[ID-Bygningsdel]],'Data aktør'!A:H,4,FALSE)</f>
        <v/>
      </c>
      <c r="R142" s="78" t="str">
        <f>VLOOKUP(Leverancespecifikation[[#This Row],[ID-Bygningsdel]],'Data aktør'!A:H,5,FALSE)</f>
        <v/>
      </c>
      <c r="S142" s="78" t="str">
        <f>VLOOKUP(Leverancespecifikation[[#This Row],[ID-Bygningsdel]],'Data aktør'!A:H,6,FALSE)</f>
        <v/>
      </c>
      <c r="T142" s="78" t="str">
        <f>VLOOKUP(Leverancespecifikation[[#This Row],[ID-Bygningsdel]],'Data aktør'!A:H,7,FALSE)</f>
        <v/>
      </c>
      <c r="U142" s="122" t="str">
        <f>VLOOKUP(Leverancespecifikation[[#This Row],[ID-Bygningsdel]],'Data aktør'!A:H,8,FALSE)</f>
        <v/>
      </c>
      <c r="V142" s="112"/>
      <c r="W142" s="79"/>
      <c r="X142" s="79"/>
      <c r="Y142" s="79"/>
      <c r="Z142" s="79"/>
      <c r="AA142" s="79"/>
      <c r="AB142" s="171"/>
      <c r="AD142" s="171"/>
      <c r="AE142" s="171"/>
      <c r="AF142" s="171"/>
      <c r="AG142" s="171"/>
      <c r="AH142" s="171"/>
      <c r="AI142" s="171"/>
      <c r="AJ142" s="171" t="s">
        <v>34</v>
      </c>
      <c r="AT142" s="171" t="s">
        <v>34</v>
      </c>
      <c r="BB142" s="171" t="s">
        <v>34</v>
      </c>
      <c r="BV142" s="171"/>
      <c r="BW142" s="171"/>
      <c r="CB142" s="134"/>
    </row>
    <row r="143" spans="1:986" ht="12" x14ac:dyDescent="0.2">
      <c r="A143" s="249"/>
      <c r="B143" s="242" t="s">
        <v>395</v>
      </c>
      <c r="C143" s="170" t="str">
        <f>_xlfn.CONCAT(Leverancespecifikation[[#This Row],[ID]],Leverancespecifikation[[#This Row],[BYGNINGSDEL]])</f>
        <v>139Dorne til trapper, reposser og ramper</v>
      </c>
      <c r="E143" s="171" t="s">
        <v>103</v>
      </c>
      <c r="I143" s="171"/>
      <c r="J143" s="171">
        <v>4</v>
      </c>
      <c r="K143" s="175" t="s">
        <v>412</v>
      </c>
      <c r="L143" s="172" t="s">
        <v>366</v>
      </c>
      <c r="M143" s="80" t="str">
        <f>IFERROR(VLOOKUP(Leverancespecifikation[[#This Row],[ID-Bygningsdel]],'Data ændringslog'!A:G,7,FALSE),"P")</f>
        <v/>
      </c>
      <c r="N143" s="321" t="s">
        <v>103</v>
      </c>
      <c r="O143" s="121" t="str">
        <f>VLOOKUP(Leverancespecifikation[[#This Row],[ID-Bygningsdel]],'Data aktør'!A:H,2,FALSE)</f>
        <v/>
      </c>
      <c r="P143" s="78" t="str">
        <f>VLOOKUP(Leverancespecifikation[[#This Row],[ID-Bygningsdel]],'Data aktør'!A:H,3,FALSE)</f>
        <v>X</v>
      </c>
      <c r="Q143" s="78" t="str">
        <f>VLOOKUP(Leverancespecifikation[[#This Row],[ID-Bygningsdel]],'Data aktør'!A:H,4,FALSE)</f>
        <v/>
      </c>
      <c r="R143" s="78" t="str">
        <f>VLOOKUP(Leverancespecifikation[[#This Row],[ID-Bygningsdel]],'Data aktør'!A:H,5,FALSE)</f>
        <v/>
      </c>
      <c r="S143" s="78" t="str">
        <f>VLOOKUP(Leverancespecifikation[[#This Row],[ID-Bygningsdel]],'Data aktør'!A:H,6,FALSE)</f>
        <v/>
      </c>
      <c r="T143" s="78" t="str">
        <f>VLOOKUP(Leverancespecifikation[[#This Row],[ID-Bygningsdel]],'Data aktør'!A:H,7,FALSE)</f>
        <v/>
      </c>
      <c r="U143" s="122" t="str">
        <f>VLOOKUP(Leverancespecifikation[[#This Row],[ID-Bygningsdel]],'Data aktør'!A:H,8,FALSE)</f>
        <v/>
      </c>
      <c r="V143" s="112"/>
      <c r="W143" s="79"/>
      <c r="X143" s="79"/>
      <c r="Y143" s="79"/>
      <c r="Z143" s="79"/>
      <c r="AA143" s="79"/>
      <c r="AB143" s="171"/>
      <c r="AD143" s="171"/>
      <c r="AE143" s="171"/>
      <c r="AF143" s="171"/>
      <c r="AG143" s="171"/>
      <c r="AH143" s="171"/>
      <c r="AI143" s="171"/>
      <c r="AJ143" s="171" t="s">
        <v>34</v>
      </c>
      <c r="AT143" s="171" t="s">
        <v>34</v>
      </c>
      <c r="BB143" s="171" t="s">
        <v>34</v>
      </c>
      <c r="BV143" s="171"/>
      <c r="BW143" s="171"/>
      <c r="CB143" s="134"/>
    </row>
    <row r="144" spans="1:986" ht="12" x14ac:dyDescent="0.2">
      <c r="A144" s="249"/>
      <c r="B144" s="242" t="s">
        <v>397</v>
      </c>
      <c r="C144" s="170" t="str">
        <f>_xlfn.CONCAT(Leverancespecifikation[[#This Row],[ID]],Leverancespecifikation[[#This Row],[BYGNINGSDEL]])</f>
        <v>140Dilatationsfuger i dæk og vægge</v>
      </c>
      <c r="E144" s="171" t="s">
        <v>103</v>
      </c>
      <c r="I144" s="171"/>
      <c r="J144" s="171">
        <v>4</v>
      </c>
      <c r="K144" s="175" t="s">
        <v>414</v>
      </c>
      <c r="L144" s="172" t="s">
        <v>174</v>
      </c>
      <c r="M144" s="80" t="str">
        <f>IFERROR(VLOOKUP(Leverancespecifikation[[#This Row],[ID-Bygningsdel]],'Data ændringslog'!A:G,7,FALSE),"P")</f>
        <v/>
      </c>
      <c r="N144" s="321" t="s">
        <v>103</v>
      </c>
      <c r="O144" s="121" t="str">
        <f>VLOOKUP(Leverancespecifikation[[#This Row],[ID-Bygningsdel]],'Data aktør'!A:H,2,FALSE)</f>
        <v/>
      </c>
      <c r="P144" s="78" t="str">
        <f>VLOOKUP(Leverancespecifikation[[#This Row],[ID-Bygningsdel]],'Data aktør'!A:H,3,FALSE)</f>
        <v>X</v>
      </c>
      <c r="Q144" s="78" t="str">
        <f>VLOOKUP(Leverancespecifikation[[#This Row],[ID-Bygningsdel]],'Data aktør'!A:H,4,FALSE)</f>
        <v/>
      </c>
      <c r="R144" s="78" t="str">
        <f>VLOOKUP(Leverancespecifikation[[#This Row],[ID-Bygningsdel]],'Data aktør'!A:H,5,FALSE)</f>
        <v/>
      </c>
      <c r="S144" s="78" t="str">
        <f>VLOOKUP(Leverancespecifikation[[#This Row],[ID-Bygningsdel]],'Data aktør'!A:H,6,FALSE)</f>
        <v/>
      </c>
      <c r="T144" s="78" t="str">
        <f>VLOOKUP(Leverancespecifikation[[#This Row],[ID-Bygningsdel]],'Data aktør'!A:H,7,FALSE)</f>
        <v/>
      </c>
      <c r="U144" s="122" t="str">
        <f>VLOOKUP(Leverancespecifikation[[#This Row],[ID-Bygningsdel]],'Data aktør'!A:H,8,FALSE)</f>
        <v/>
      </c>
      <c r="V144" s="112"/>
      <c r="W144" s="79"/>
      <c r="X144" s="79"/>
      <c r="Y144" s="79"/>
      <c r="Z144" s="79"/>
      <c r="AA144" s="79"/>
      <c r="AB144" s="171"/>
      <c r="AD144" s="171"/>
      <c r="AE144" s="171"/>
      <c r="AF144" s="171"/>
      <c r="AG144" s="171"/>
      <c r="AH144" s="171"/>
      <c r="AI144" s="171"/>
      <c r="AJ144" s="171" t="s">
        <v>34</v>
      </c>
      <c r="AT144" s="171" t="s">
        <v>34</v>
      </c>
      <c r="BB144" s="171" t="s">
        <v>34</v>
      </c>
      <c r="BV144" s="171"/>
      <c r="BW144" s="171"/>
      <c r="CB144" s="134"/>
    </row>
    <row r="145" spans="1:986" s="81" customFormat="1" ht="12.75" collapsed="1" x14ac:dyDescent="0.2">
      <c r="A145" s="249"/>
      <c r="B145" s="242" t="s">
        <v>399</v>
      </c>
      <c r="C145" s="170" t="str">
        <f>_xlfn.CONCAT(Leverancespecifikation[[#This Row],[ID]],Leverancespecifikation[[#This Row],[BYGNINGSDEL]])</f>
        <v>141Lejer- og lejeplader</v>
      </c>
      <c r="D145" s="171"/>
      <c r="E145" s="171" t="s">
        <v>103</v>
      </c>
      <c r="F145" s="171"/>
      <c r="G145" s="171"/>
      <c r="H145" s="171"/>
      <c r="I145" s="171"/>
      <c r="J145" s="171">
        <v>4</v>
      </c>
      <c r="K145" s="175" t="s">
        <v>416</v>
      </c>
      <c r="L145" s="172" t="s">
        <v>103</v>
      </c>
      <c r="M145" s="80" t="str">
        <f>IFERROR(VLOOKUP(Leverancespecifikation[[#This Row],[ID-Bygningsdel]],'Data ændringslog'!A:G,7,FALSE),"P")</f>
        <v/>
      </c>
      <c r="N145" s="321" t="s">
        <v>103</v>
      </c>
      <c r="O145" s="121" t="str">
        <f>VLOOKUP(Leverancespecifikation[[#This Row],[ID-Bygningsdel]],'Data aktør'!A:H,2,FALSE)</f>
        <v/>
      </c>
      <c r="P145" s="78" t="str">
        <f>VLOOKUP(Leverancespecifikation[[#This Row],[ID-Bygningsdel]],'Data aktør'!A:H,3,FALSE)</f>
        <v>X</v>
      </c>
      <c r="Q145" s="78" t="str">
        <f>VLOOKUP(Leverancespecifikation[[#This Row],[ID-Bygningsdel]],'Data aktør'!A:H,4,FALSE)</f>
        <v/>
      </c>
      <c r="R145" s="78" t="str">
        <f>VLOOKUP(Leverancespecifikation[[#This Row],[ID-Bygningsdel]],'Data aktør'!A:H,5,FALSE)</f>
        <v/>
      </c>
      <c r="S145" s="78" t="str">
        <f>VLOOKUP(Leverancespecifikation[[#This Row],[ID-Bygningsdel]],'Data aktør'!A:H,6,FALSE)</f>
        <v/>
      </c>
      <c r="T145" s="78" t="str">
        <f>VLOOKUP(Leverancespecifikation[[#This Row],[ID-Bygningsdel]],'Data aktør'!A:H,7,FALSE)</f>
        <v/>
      </c>
      <c r="U145" s="122" t="str">
        <f>VLOOKUP(Leverancespecifikation[[#This Row],[ID-Bygningsdel]],'Data aktør'!A:H,8,FALSE)</f>
        <v/>
      </c>
      <c r="V145" s="112"/>
      <c r="W145" s="79"/>
      <c r="X145" s="79"/>
      <c r="Y145" s="79"/>
      <c r="Z145" s="79"/>
      <c r="AA145" s="79"/>
      <c r="AB145" s="171"/>
      <c r="AC145" s="171"/>
      <c r="AD145" s="171"/>
      <c r="AE145" s="171"/>
      <c r="AF145" s="171"/>
      <c r="AG145" s="171"/>
      <c r="AH145" s="171"/>
      <c r="AI145" s="171"/>
      <c r="AJ145" s="171" t="s">
        <v>34</v>
      </c>
      <c r="AK145" s="171"/>
      <c r="AL145" s="171"/>
      <c r="AM145" s="171"/>
      <c r="AN145" s="171"/>
      <c r="AO145" s="171"/>
      <c r="AP145" s="171"/>
      <c r="AQ145" s="171"/>
      <c r="AR145" s="171"/>
      <c r="AS145" s="171"/>
      <c r="AT145" s="171" t="s">
        <v>34</v>
      </c>
      <c r="AU145" s="171"/>
      <c r="AV145" s="171"/>
      <c r="AW145" s="171"/>
      <c r="AX145" s="171"/>
      <c r="AY145" s="171"/>
      <c r="AZ145" s="171"/>
      <c r="BA145" s="171"/>
      <c r="BB145" s="171" t="s">
        <v>34</v>
      </c>
      <c r="BC145" s="171"/>
      <c r="BD145" s="171"/>
      <c r="BE145" s="171"/>
      <c r="BF145" s="171"/>
      <c r="BG145" s="171"/>
      <c r="BH145" s="171"/>
      <c r="BI145" s="171"/>
      <c r="BJ145" s="171"/>
      <c r="BK145" s="171"/>
      <c r="BL145" s="287"/>
      <c r="BM145" s="171"/>
      <c r="BN145" s="171"/>
      <c r="BO145" s="171"/>
      <c r="BP145" s="171"/>
      <c r="BQ145" s="171"/>
      <c r="BR145" s="171"/>
      <c r="BS145" s="171"/>
      <c r="BT145" s="171"/>
      <c r="BU145" s="171"/>
      <c r="BV145" s="171"/>
      <c r="BW145" s="171"/>
      <c r="BX145" s="171"/>
      <c r="BY145" s="171"/>
      <c r="BZ145" s="171"/>
      <c r="CA145" s="208"/>
      <c r="CB145" s="140"/>
      <c r="CC145" s="140"/>
      <c r="CD145" s="140"/>
      <c r="CE145" s="140"/>
      <c r="CF145" s="140"/>
      <c r="CG145" s="140"/>
      <c r="CH145" s="140"/>
      <c r="CI145" s="140"/>
      <c r="CJ145" s="140"/>
      <c r="CK145" s="140"/>
      <c r="CL145" s="140"/>
      <c r="CM145" s="140"/>
      <c r="CN145" s="140"/>
      <c r="CO145" s="140"/>
      <c r="CP145" s="140"/>
      <c r="CQ145" s="140"/>
      <c r="CR145" s="140"/>
      <c r="CS145" s="140"/>
      <c r="CT145" s="140"/>
      <c r="CU145" s="140"/>
      <c r="CV145" s="140"/>
      <c r="CW145" s="140"/>
      <c r="CX145" s="140"/>
      <c r="CY145" s="140"/>
      <c r="CZ145" s="140"/>
      <c r="DA145" s="140"/>
      <c r="DB145" s="140"/>
      <c r="DC145" s="140"/>
      <c r="DD145" s="140"/>
      <c r="DE145" s="140"/>
      <c r="DF145" s="140"/>
      <c r="DG145" s="140"/>
      <c r="DH145" s="140"/>
      <c r="DI145" s="140"/>
      <c r="DJ145" s="140"/>
      <c r="DK145" s="140"/>
      <c r="DL145" s="140"/>
      <c r="DM145" s="140"/>
      <c r="DN145" s="140"/>
      <c r="DO145" s="140"/>
      <c r="DP145" s="140"/>
      <c r="DQ145" s="140"/>
      <c r="DR145" s="140"/>
      <c r="DS145" s="140"/>
      <c r="DT145" s="140"/>
      <c r="DU145" s="140"/>
      <c r="DV145" s="140"/>
      <c r="DW145" s="140"/>
      <c r="DX145" s="140"/>
      <c r="DY145" s="140"/>
      <c r="DZ145" s="140"/>
      <c r="EA145" s="140"/>
      <c r="EB145" s="140"/>
      <c r="EC145" s="140"/>
      <c r="ED145" s="140"/>
      <c r="EE145" s="140"/>
      <c r="EF145" s="140"/>
      <c r="EG145" s="140"/>
      <c r="EH145" s="140"/>
      <c r="EI145" s="140"/>
      <c r="EJ145" s="140"/>
      <c r="EK145" s="140"/>
      <c r="EL145" s="140"/>
      <c r="EM145" s="140"/>
      <c r="EN145" s="140"/>
      <c r="EO145" s="140"/>
      <c r="EP145" s="140"/>
      <c r="EQ145" s="140"/>
      <c r="ER145" s="140"/>
      <c r="ES145" s="140"/>
      <c r="ET145" s="140"/>
      <c r="EU145" s="140"/>
      <c r="EV145" s="140"/>
      <c r="EW145" s="140"/>
      <c r="EX145" s="140"/>
      <c r="EY145" s="140"/>
      <c r="EZ145" s="140"/>
      <c r="FA145" s="140"/>
      <c r="FB145" s="140"/>
      <c r="FC145" s="140"/>
      <c r="FD145" s="140"/>
      <c r="FE145" s="140"/>
      <c r="FF145" s="140"/>
      <c r="FG145" s="140"/>
      <c r="FH145" s="140"/>
      <c r="FI145" s="140"/>
      <c r="FJ145" s="140"/>
      <c r="FK145" s="140"/>
      <c r="FL145" s="140"/>
      <c r="FM145" s="140"/>
      <c r="FN145" s="140"/>
      <c r="FO145" s="140"/>
      <c r="FP145" s="140"/>
      <c r="FQ145" s="140"/>
      <c r="FR145" s="140"/>
      <c r="FS145" s="140"/>
      <c r="FT145" s="140"/>
      <c r="FU145" s="140"/>
      <c r="FV145" s="140"/>
      <c r="FW145" s="140"/>
      <c r="FX145" s="140"/>
      <c r="FY145" s="140"/>
      <c r="FZ145" s="140"/>
      <c r="GA145" s="140"/>
      <c r="GB145" s="140"/>
      <c r="GC145" s="140"/>
      <c r="GD145" s="140"/>
      <c r="GE145" s="140"/>
      <c r="GF145" s="140"/>
      <c r="GG145" s="140"/>
      <c r="GH145" s="140"/>
      <c r="GI145" s="140"/>
      <c r="GJ145" s="140"/>
      <c r="GK145" s="140"/>
      <c r="GL145" s="140"/>
      <c r="GM145" s="140"/>
      <c r="GN145" s="140"/>
      <c r="GO145" s="140"/>
      <c r="GP145" s="140"/>
      <c r="GQ145" s="140"/>
      <c r="GR145" s="140"/>
      <c r="GS145" s="140"/>
      <c r="GT145" s="140"/>
      <c r="GU145" s="140"/>
      <c r="GV145" s="140"/>
      <c r="GW145" s="140"/>
      <c r="GX145" s="140"/>
      <c r="GY145" s="140"/>
      <c r="GZ145" s="140"/>
      <c r="HA145" s="140"/>
      <c r="HB145" s="140"/>
      <c r="HC145" s="140"/>
      <c r="HD145" s="140"/>
      <c r="HE145" s="140"/>
      <c r="HF145" s="140"/>
      <c r="HG145" s="140"/>
      <c r="HH145" s="140"/>
      <c r="HI145" s="140"/>
      <c r="HJ145" s="140"/>
      <c r="HK145" s="140"/>
      <c r="HL145" s="140"/>
      <c r="HM145" s="140"/>
      <c r="HN145" s="140"/>
      <c r="HO145" s="140"/>
      <c r="HP145" s="140"/>
      <c r="HQ145" s="140"/>
      <c r="HR145" s="140"/>
      <c r="HS145" s="140"/>
      <c r="HT145" s="140"/>
      <c r="HU145" s="140"/>
      <c r="HV145" s="140"/>
      <c r="HW145" s="140"/>
      <c r="HX145" s="140"/>
      <c r="HY145" s="140"/>
      <c r="HZ145" s="140"/>
      <c r="IA145" s="140"/>
      <c r="IB145" s="140"/>
      <c r="IC145" s="140"/>
      <c r="ID145" s="140"/>
      <c r="IE145" s="140"/>
      <c r="IF145" s="140"/>
      <c r="IG145" s="140"/>
      <c r="IH145" s="140"/>
      <c r="II145" s="140"/>
      <c r="IJ145" s="140"/>
      <c r="IK145" s="140"/>
      <c r="IL145" s="140"/>
      <c r="IM145" s="140"/>
      <c r="IN145" s="140"/>
      <c r="IO145" s="140"/>
      <c r="IP145" s="140"/>
      <c r="IQ145" s="140"/>
      <c r="IR145" s="140"/>
      <c r="IS145" s="140"/>
      <c r="IT145" s="140"/>
      <c r="IU145" s="140"/>
      <c r="IV145" s="140"/>
      <c r="IW145" s="140"/>
      <c r="IX145" s="140"/>
      <c r="IY145" s="140"/>
      <c r="IZ145" s="140"/>
      <c r="JA145" s="140"/>
      <c r="JB145" s="140"/>
      <c r="JC145" s="140"/>
      <c r="JD145" s="140"/>
      <c r="JE145" s="140"/>
      <c r="JF145" s="140"/>
      <c r="JG145" s="140"/>
      <c r="JH145" s="140"/>
      <c r="JI145" s="140"/>
      <c r="JJ145" s="140"/>
      <c r="JK145" s="140"/>
      <c r="JL145" s="140"/>
      <c r="JM145" s="140"/>
      <c r="JN145" s="140"/>
      <c r="JO145" s="140"/>
      <c r="JP145" s="140"/>
      <c r="JQ145" s="140"/>
      <c r="JR145" s="140"/>
      <c r="JS145" s="140"/>
      <c r="JT145" s="140"/>
      <c r="JU145" s="140"/>
      <c r="JV145" s="140"/>
      <c r="JW145" s="140"/>
      <c r="JX145" s="140"/>
      <c r="JY145" s="140"/>
      <c r="JZ145" s="140"/>
      <c r="KA145" s="140"/>
      <c r="KB145" s="140"/>
      <c r="KC145" s="140"/>
      <c r="KD145" s="140"/>
      <c r="KE145" s="140"/>
      <c r="KF145" s="140"/>
      <c r="KG145" s="140"/>
      <c r="KH145" s="140"/>
      <c r="KI145" s="140"/>
      <c r="KJ145" s="140"/>
      <c r="KK145" s="140"/>
      <c r="KL145" s="140"/>
      <c r="KM145" s="140"/>
      <c r="KN145" s="140"/>
      <c r="KO145" s="140"/>
      <c r="KP145" s="140"/>
      <c r="KQ145" s="140"/>
      <c r="KR145" s="140"/>
      <c r="KS145" s="140"/>
      <c r="KT145" s="140"/>
      <c r="KU145" s="140"/>
      <c r="KV145" s="140"/>
      <c r="KW145" s="140"/>
      <c r="KX145" s="140"/>
      <c r="KY145" s="140"/>
      <c r="KZ145" s="140"/>
      <c r="LA145" s="140"/>
      <c r="LB145" s="140"/>
      <c r="LC145" s="140"/>
      <c r="LD145" s="140"/>
      <c r="LE145" s="140"/>
      <c r="LF145" s="140"/>
      <c r="LG145" s="140"/>
      <c r="LH145" s="140"/>
      <c r="LI145" s="140"/>
      <c r="LJ145" s="140"/>
      <c r="LK145" s="140"/>
      <c r="LL145" s="140"/>
      <c r="LM145" s="140"/>
      <c r="LN145" s="140"/>
      <c r="LO145" s="140"/>
      <c r="LP145" s="140"/>
      <c r="LQ145" s="140"/>
      <c r="LR145" s="140"/>
      <c r="LS145" s="140"/>
      <c r="LT145" s="140"/>
      <c r="LU145" s="140"/>
      <c r="LV145" s="140"/>
      <c r="LW145" s="140"/>
      <c r="LX145" s="140"/>
      <c r="LY145" s="140"/>
      <c r="LZ145" s="140"/>
      <c r="MA145" s="140"/>
      <c r="MB145" s="140"/>
      <c r="MC145" s="140"/>
      <c r="MD145" s="140"/>
      <c r="ME145" s="140"/>
      <c r="MF145" s="140"/>
      <c r="MG145" s="140"/>
      <c r="MH145" s="140"/>
      <c r="MI145" s="140"/>
      <c r="MJ145" s="140"/>
      <c r="MK145" s="140"/>
      <c r="ML145" s="140"/>
      <c r="MM145" s="140"/>
      <c r="MN145" s="140"/>
      <c r="MO145" s="140"/>
      <c r="MP145" s="140"/>
      <c r="MQ145" s="140"/>
      <c r="MR145" s="140"/>
      <c r="MS145" s="140"/>
      <c r="MT145" s="140"/>
      <c r="MU145" s="140"/>
      <c r="MV145" s="140"/>
      <c r="MW145" s="140"/>
      <c r="MX145" s="140"/>
      <c r="MY145" s="140"/>
      <c r="MZ145" s="140"/>
      <c r="NA145" s="140"/>
      <c r="NB145" s="140"/>
      <c r="NC145" s="140"/>
      <c r="ND145" s="140"/>
      <c r="NE145" s="140"/>
      <c r="NF145" s="140"/>
      <c r="NG145" s="140"/>
      <c r="NH145" s="140"/>
      <c r="NI145" s="140"/>
      <c r="NJ145" s="140"/>
      <c r="NK145" s="140"/>
      <c r="NL145" s="140"/>
      <c r="NM145" s="140"/>
      <c r="NN145" s="140"/>
      <c r="NO145" s="140"/>
      <c r="NP145" s="140"/>
      <c r="NQ145" s="140"/>
      <c r="NR145" s="140"/>
      <c r="NS145" s="140"/>
      <c r="NT145" s="140"/>
      <c r="NU145" s="140"/>
      <c r="NV145" s="140"/>
      <c r="NW145" s="140"/>
      <c r="NX145" s="140"/>
      <c r="NY145" s="140"/>
      <c r="NZ145" s="140"/>
      <c r="OA145" s="140"/>
      <c r="OB145" s="140"/>
      <c r="OC145" s="140"/>
      <c r="OD145" s="140"/>
      <c r="OE145" s="140"/>
      <c r="OF145" s="140"/>
      <c r="OG145" s="140"/>
      <c r="OH145" s="140"/>
      <c r="OI145" s="140"/>
      <c r="OJ145" s="140"/>
      <c r="OK145" s="140"/>
      <c r="OL145" s="140"/>
      <c r="OM145" s="140"/>
      <c r="ON145" s="140"/>
      <c r="OO145" s="140"/>
      <c r="OP145" s="140"/>
      <c r="OQ145" s="140"/>
      <c r="OR145" s="140"/>
      <c r="OS145" s="140"/>
      <c r="OT145" s="140"/>
      <c r="OU145" s="140"/>
      <c r="OV145" s="140"/>
      <c r="OW145" s="140"/>
      <c r="OX145" s="140"/>
      <c r="OY145" s="140"/>
      <c r="OZ145" s="140"/>
      <c r="PA145" s="140"/>
      <c r="PB145" s="140"/>
      <c r="PC145" s="140"/>
      <c r="PD145" s="140"/>
      <c r="PE145" s="140"/>
      <c r="PF145" s="140"/>
      <c r="PG145" s="140"/>
      <c r="PH145" s="140"/>
      <c r="PI145" s="140"/>
      <c r="PJ145" s="140"/>
      <c r="PK145" s="140"/>
      <c r="PL145" s="140"/>
      <c r="PM145" s="140"/>
      <c r="PN145" s="140"/>
      <c r="PO145" s="140"/>
      <c r="PP145" s="140"/>
      <c r="PQ145" s="140"/>
      <c r="PR145" s="140"/>
      <c r="PS145" s="140"/>
      <c r="PT145" s="140"/>
      <c r="PU145" s="140"/>
      <c r="PV145" s="140"/>
      <c r="PW145" s="140"/>
      <c r="PX145" s="140"/>
      <c r="PY145" s="140"/>
      <c r="PZ145" s="140"/>
      <c r="QA145" s="140"/>
      <c r="QB145" s="140"/>
      <c r="QC145" s="140"/>
      <c r="QD145" s="140"/>
      <c r="QE145" s="140"/>
      <c r="QF145" s="140"/>
      <c r="QG145" s="140"/>
      <c r="QH145" s="140"/>
      <c r="QI145" s="140"/>
      <c r="QJ145" s="140"/>
      <c r="QK145" s="140"/>
      <c r="QL145" s="140"/>
      <c r="QM145" s="140"/>
      <c r="QN145" s="140"/>
      <c r="QO145" s="140"/>
      <c r="QP145" s="140"/>
      <c r="QQ145" s="140"/>
      <c r="QR145" s="140"/>
      <c r="QS145" s="140"/>
      <c r="QT145" s="140"/>
      <c r="QU145" s="140"/>
      <c r="QV145" s="140"/>
      <c r="QW145" s="140"/>
      <c r="QX145" s="140"/>
      <c r="QY145" s="140"/>
      <c r="QZ145" s="140"/>
      <c r="RA145" s="140"/>
      <c r="RB145" s="140"/>
      <c r="RC145" s="140"/>
      <c r="RD145" s="140"/>
      <c r="RE145" s="140"/>
      <c r="RF145" s="140"/>
      <c r="RG145" s="140"/>
      <c r="RH145" s="140"/>
      <c r="RI145" s="140"/>
      <c r="RJ145" s="140"/>
      <c r="RK145" s="140"/>
      <c r="RL145" s="140"/>
      <c r="RM145" s="140"/>
      <c r="RN145" s="140"/>
      <c r="RO145" s="140"/>
      <c r="RP145" s="140"/>
      <c r="RQ145" s="140"/>
      <c r="RR145" s="140"/>
      <c r="RS145" s="140"/>
      <c r="RT145" s="140"/>
      <c r="RU145" s="140"/>
      <c r="RV145" s="140"/>
      <c r="RW145" s="140"/>
      <c r="RX145" s="140"/>
      <c r="RY145" s="140"/>
      <c r="RZ145" s="140"/>
      <c r="SA145" s="140"/>
      <c r="SB145" s="140"/>
      <c r="SC145" s="140"/>
      <c r="SD145" s="140"/>
      <c r="SE145" s="140"/>
      <c r="SF145" s="140"/>
      <c r="SG145" s="140"/>
      <c r="SH145" s="140"/>
      <c r="SI145" s="140"/>
      <c r="SJ145" s="140"/>
      <c r="SK145" s="140"/>
      <c r="SL145" s="140"/>
      <c r="SM145" s="140"/>
      <c r="SN145" s="140"/>
      <c r="SO145" s="140"/>
      <c r="SP145" s="140"/>
      <c r="SQ145" s="140"/>
      <c r="SR145" s="140"/>
      <c r="SS145" s="140"/>
      <c r="ST145" s="140"/>
      <c r="SU145" s="140"/>
      <c r="SV145" s="140"/>
      <c r="SW145" s="140"/>
      <c r="SX145" s="140"/>
      <c r="SY145" s="140"/>
      <c r="SZ145" s="140"/>
      <c r="TA145" s="140"/>
      <c r="TB145" s="140"/>
      <c r="TC145" s="140"/>
      <c r="TD145" s="140"/>
      <c r="TE145" s="140"/>
      <c r="TF145" s="140"/>
      <c r="TG145" s="140"/>
      <c r="TH145" s="140"/>
      <c r="TI145" s="140"/>
      <c r="TJ145" s="140"/>
      <c r="TK145" s="140"/>
      <c r="TL145" s="140"/>
      <c r="TM145" s="140"/>
      <c r="TN145" s="140"/>
      <c r="TO145" s="140"/>
      <c r="TP145" s="140"/>
      <c r="TQ145" s="140"/>
      <c r="TR145" s="140"/>
      <c r="TS145" s="140"/>
      <c r="TT145" s="140"/>
      <c r="TU145" s="140"/>
      <c r="TV145" s="140"/>
      <c r="TW145" s="140"/>
      <c r="TX145" s="140"/>
      <c r="TY145" s="140"/>
      <c r="TZ145" s="140"/>
      <c r="UA145" s="140"/>
      <c r="UB145" s="140"/>
      <c r="UC145" s="140"/>
      <c r="UD145" s="140"/>
      <c r="UE145" s="140"/>
      <c r="UF145" s="140"/>
      <c r="UG145" s="140"/>
      <c r="UH145" s="140"/>
      <c r="UI145" s="140"/>
      <c r="UJ145" s="140"/>
      <c r="UK145" s="140"/>
      <c r="UL145" s="140"/>
      <c r="UM145" s="140"/>
      <c r="UN145" s="140"/>
      <c r="UO145" s="140"/>
      <c r="UP145" s="140"/>
      <c r="UQ145" s="140"/>
      <c r="UR145" s="140"/>
      <c r="US145" s="140"/>
      <c r="UT145" s="140"/>
      <c r="UU145" s="140"/>
      <c r="UV145" s="140"/>
      <c r="UW145" s="140"/>
      <c r="UX145" s="140"/>
      <c r="UY145" s="140"/>
      <c r="UZ145" s="140"/>
      <c r="VA145" s="140"/>
      <c r="VB145" s="140"/>
      <c r="VC145" s="140"/>
      <c r="VD145" s="140"/>
      <c r="VE145" s="140"/>
      <c r="VF145" s="140"/>
      <c r="VG145" s="140"/>
      <c r="VH145" s="140"/>
      <c r="VI145" s="140"/>
      <c r="VJ145" s="140"/>
      <c r="VK145" s="140"/>
      <c r="VL145" s="140"/>
      <c r="VM145" s="140"/>
      <c r="VN145" s="140"/>
      <c r="VO145" s="140"/>
      <c r="VP145" s="140"/>
      <c r="VQ145" s="140"/>
      <c r="VR145" s="140"/>
      <c r="VS145" s="140"/>
      <c r="VT145" s="140"/>
      <c r="VU145" s="140"/>
      <c r="VV145" s="140"/>
      <c r="VW145" s="140"/>
      <c r="VX145" s="140"/>
      <c r="VY145" s="140"/>
      <c r="VZ145" s="140"/>
      <c r="WA145" s="140"/>
      <c r="WB145" s="140"/>
      <c r="WC145" s="140"/>
      <c r="WD145" s="140"/>
      <c r="WE145" s="140"/>
      <c r="WF145" s="140"/>
      <c r="WG145" s="140"/>
      <c r="WH145" s="140"/>
      <c r="WI145" s="140"/>
      <c r="WJ145" s="140"/>
      <c r="WK145" s="140"/>
      <c r="WL145" s="140"/>
      <c r="WM145" s="140"/>
      <c r="WN145" s="140"/>
      <c r="WO145" s="140"/>
      <c r="WP145" s="140"/>
      <c r="WQ145" s="140"/>
      <c r="WR145" s="140"/>
      <c r="WS145" s="140"/>
      <c r="WT145" s="140"/>
      <c r="WU145" s="140"/>
      <c r="WV145" s="140"/>
      <c r="WW145" s="140"/>
      <c r="WX145" s="140"/>
      <c r="WY145" s="140"/>
      <c r="WZ145" s="140"/>
      <c r="XA145" s="140"/>
      <c r="XB145" s="140"/>
      <c r="XC145" s="140"/>
      <c r="XD145" s="140"/>
      <c r="XE145" s="140"/>
      <c r="XF145" s="140"/>
      <c r="XG145" s="140"/>
      <c r="XH145" s="140"/>
      <c r="XI145" s="140"/>
      <c r="XJ145" s="140"/>
      <c r="XK145" s="140"/>
      <c r="XL145" s="140"/>
      <c r="XM145" s="140"/>
      <c r="XN145" s="140"/>
      <c r="XO145" s="140"/>
      <c r="XP145" s="140"/>
      <c r="XQ145" s="140"/>
      <c r="XR145" s="140"/>
      <c r="XS145" s="140"/>
      <c r="XT145" s="140"/>
      <c r="XU145" s="140"/>
      <c r="XV145" s="140"/>
      <c r="XW145" s="140"/>
      <c r="XX145" s="140"/>
      <c r="XY145" s="140"/>
      <c r="XZ145" s="140"/>
      <c r="YA145" s="140"/>
      <c r="YB145" s="140"/>
      <c r="YC145" s="140"/>
      <c r="YD145" s="140"/>
      <c r="YE145" s="140"/>
      <c r="YF145" s="140"/>
      <c r="YG145" s="140"/>
      <c r="YH145" s="140"/>
      <c r="YI145" s="140"/>
      <c r="YJ145" s="140"/>
      <c r="YK145" s="140"/>
      <c r="YL145" s="140"/>
      <c r="YM145" s="140"/>
      <c r="YN145" s="140"/>
      <c r="YO145" s="140"/>
      <c r="YP145" s="140"/>
      <c r="YQ145" s="140"/>
      <c r="YR145" s="140"/>
      <c r="YS145" s="140"/>
      <c r="YT145" s="140"/>
      <c r="YU145" s="140"/>
      <c r="YV145" s="140"/>
      <c r="YW145" s="140"/>
      <c r="YX145" s="140"/>
      <c r="YY145" s="140"/>
      <c r="YZ145" s="140"/>
      <c r="ZA145" s="140"/>
      <c r="ZB145" s="140"/>
      <c r="ZC145" s="140"/>
      <c r="ZD145" s="140"/>
      <c r="ZE145" s="140"/>
      <c r="ZF145" s="140"/>
      <c r="ZG145" s="140"/>
      <c r="ZH145" s="140"/>
      <c r="ZI145" s="140"/>
      <c r="ZJ145" s="140"/>
      <c r="ZK145" s="140"/>
      <c r="ZL145" s="140"/>
      <c r="ZM145" s="140"/>
      <c r="ZN145" s="140"/>
      <c r="ZO145" s="140"/>
      <c r="ZP145" s="140"/>
      <c r="ZQ145" s="140"/>
      <c r="ZR145" s="140"/>
      <c r="ZS145" s="140"/>
      <c r="ZT145" s="140"/>
      <c r="ZU145" s="140"/>
      <c r="ZV145" s="140"/>
      <c r="ZW145" s="140"/>
      <c r="ZX145" s="140"/>
      <c r="ZY145" s="140"/>
      <c r="ZZ145" s="140"/>
      <c r="AAA145" s="140"/>
      <c r="AAB145" s="140"/>
      <c r="AAC145" s="140"/>
      <c r="AAD145" s="140"/>
      <c r="AAE145" s="140"/>
      <c r="AAF145" s="140"/>
      <c r="AAG145" s="140"/>
      <c r="AAH145" s="140"/>
      <c r="AAI145" s="140"/>
      <c r="AAJ145" s="140"/>
      <c r="AAK145" s="140"/>
      <c r="AAL145" s="140"/>
      <c r="AAM145" s="140"/>
      <c r="AAN145" s="140"/>
      <c r="AAO145" s="140"/>
      <c r="AAP145" s="140"/>
      <c r="AAQ145" s="140"/>
      <c r="AAR145" s="140"/>
      <c r="AAS145" s="140"/>
      <c r="AAT145" s="140"/>
      <c r="AAU145" s="140"/>
      <c r="AAV145" s="140"/>
      <c r="AAW145" s="140"/>
      <c r="AAX145" s="140"/>
      <c r="AAY145" s="140"/>
      <c r="AAZ145" s="140"/>
      <c r="ABA145" s="140"/>
      <c r="ABB145" s="140"/>
      <c r="ABC145" s="140"/>
      <c r="ABD145" s="140"/>
      <c r="ABE145" s="140"/>
      <c r="ABF145" s="140"/>
      <c r="ABG145" s="140"/>
      <c r="ABH145" s="140"/>
      <c r="ABI145" s="140"/>
      <c r="ABJ145" s="140"/>
      <c r="ABK145" s="140"/>
      <c r="ABL145" s="140"/>
      <c r="ABM145" s="140"/>
      <c r="ABN145" s="140"/>
      <c r="ABO145" s="140"/>
      <c r="ABP145" s="140"/>
      <c r="ABQ145" s="140"/>
      <c r="ABR145" s="140"/>
      <c r="ABS145" s="140"/>
      <c r="ABT145" s="140"/>
      <c r="ABU145" s="140"/>
      <c r="ABV145" s="140"/>
      <c r="ABW145" s="140"/>
      <c r="ABX145" s="140"/>
      <c r="ABY145" s="140"/>
      <c r="ABZ145" s="140"/>
      <c r="ACA145" s="140"/>
      <c r="ACB145" s="140"/>
      <c r="ACC145" s="140"/>
      <c r="ACD145" s="140"/>
      <c r="ACE145" s="140"/>
      <c r="ACF145" s="140"/>
      <c r="ACG145" s="140"/>
      <c r="ACH145" s="140"/>
      <c r="ACI145" s="140"/>
      <c r="ACJ145" s="140"/>
      <c r="ACK145" s="140"/>
      <c r="ACL145" s="140"/>
      <c r="ACM145" s="140"/>
      <c r="ACN145" s="140"/>
      <c r="ACO145" s="140"/>
      <c r="ACP145" s="140"/>
      <c r="ACQ145" s="140"/>
      <c r="ACR145" s="140"/>
      <c r="ACS145" s="140"/>
      <c r="ACT145" s="140"/>
      <c r="ACU145" s="140"/>
      <c r="ACV145" s="140"/>
      <c r="ACW145" s="140"/>
      <c r="ACX145" s="140"/>
      <c r="ACY145" s="140"/>
      <c r="ACZ145" s="140"/>
      <c r="ADA145" s="140"/>
      <c r="ADB145" s="140"/>
      <c r="ADC145" s="140"/>
      <c r="ADD145" s="140"/>
      <c r="ADE145" s="140"/>
      <c r="ADF145" s="140"/>
      <c r="ADG145" s="140"/>
      <c r="ADH145" s="140"/>
      <c r="ADI145" s="140"/>
      <c r="ADJ145" s="140"/>
      <c r="ADK145" s="140"/>
      <c r="ADL145" s="140"/>
      <c r="ADM145" s="140"/>
      <c r="ADN145" s="140"/>
      <c r="ADO145" s="140"/>
      <c r="ADP145" s="140"/>
      <c r="ADQ145" s="140"/>
      <c r="ADR145" s="140"/>
      <c r="ADS145" s="140"/>
      <c r="ADT145" s="140"/>
      <c r="ADU145" s="140"/>
      <c r="ADV145" s="140"/>
      <c r="ADW145" s="140"/>
      <c r="ADX145" s="140"/>
      <c r="ADY145" s="140"/>
      <c r="ADZ145" s="140"/>
      <c r="AEA145" s="140"/>
      <c r="AEB145" s="140"/>
      <c r="AEC145" s="140"/>
      <c r="AED145" s="140"/>
      <c r="AEE145" s="140"/>
      <c r="AEF145" s="140"/>
      <c r="AEG145" s="140"/>
      <c r="AEH145" s="140"/>
      <c r="AEI145" s="140"/>
      <c r="AEJ145" s="140"/>
      <c r="AEK145" s="140"/>
      <c r="AEL145" s="140"/>
      <c r="AEM145" s="140"/>
      <c r="AEN145" s="140"/>
      <c r="AEO145" s="140"/>
      <c r="AEP145" s="140"/>
      <c r="AEQ145" s="140"/>
      <c r="AER145" s="140"/>
      <c r="AES145" s="140"/>
      <c r="AET145" s="140"/>
      <c r="AEU145" s="140"/>
      <c r="AEV145" s="140"/>
      <c r="AEW145" s="140"/>
      <c r="AEX145" s="140"/>
      <c r="AEY145" s="140"/>
      <c r="AEZ145" s="140"/>
      <c r="AFA145" s="140"/>
      <c r="AFB145" s="140"/>
      <c r="AFC145" s="140"/>
      <c r="AFD145" s="140"/>
      <c r="AFE145" s="140"/>
      <c r="AFF145" s="140"/>
      <c r="AFG145" s="140"/>
      <c r="AFH145" s="140"/>
      <c r="AFI145" s="140"/>
      <c r="AFJ145" s="140"/>
      <c r="AFK145" s="140"/>
      <c r="AFL145" s="140"/>
      <c r="AFM145" s="140"/>
      <c r="AFN145" s="140"/>
      <c r="AFO145" s="140"/>
      <c r="AFP145" s="140"/>
      <c r="AFQ145" s="140"/>
      <c r="AFR145" s="140"/>
      <c r="AFS145" s="140"/>
      <c r="AFT145" s="140"/>
      <c r="AFU145" s="140"/>
      <c r="AFV145" s="140"/>
      <c r="AFW145" s="140"/>
      <c r="AFX145" s="140"/>
      <c r="AFY145" s="140"/>
      <c r="AFZ145" s="140"/>
      <c r="AGA145" s="140"/>
      <c r="AGB145" s="140"/>
      <c r="AGC145" s="140"/>
      <c r="AGD145" s="140"/>
      <c r="AGE145" s="140"/>
      <c r="AGF145" s="140"/>
      <c r="AGG145" s="140"/>
      <c r="AGH145" s="140"/>
      <c r="AGI145" s="140"/>
      <c r="AGJ145" s="140"/>
      <c r="AGK145" s="140"/>
      <c r="AGL145" s="140"/>
      <c r="AGM145" s="140"/>
      <c r="AGN145" s="140"/>
      <c r="AGO145" s="140"/>
      <c r="AGP145" s="140"/>
      <c r="AGQ145" s="140"/>
      <c r="AGR145" s="140"/>
      <c r="AGS145" s="140"/>
      <c r="AGT145" s="140"/>
      <c r="AGU145" s="140"/>
      <c r="AGV145" s="140"/>
      <c r="AGW145" s="140"/>
      <c r="AGX145" s="140"/>
      <c r="AGY145" s="140"/>
      <c r="AGZ145" s="140"/>
      <c r="AHA145" s="140"/>
      <c r="AHB145" s="140"/>
      <c r="AHC145" s="140"/>
      <c r="AHD145" s="140"/>
      <c r="AHE145" s="140"/>
      <c r="AHF145" s="140"/>
      <c r="AHG145" s="140"/>
      <c r="AHH145" s="140"/>
      <c r="AHI145" s="140"/>
      <c r="AHJ145" s="140"/>
      <c r="AHK145" s="140"/>
      <c r="AHL145" s="140"/>
      <c r="AHM145" s="140"/>
      <c r="AHN145" s="140"/>
      <c r="AHO145" s="140"/>
      <c r="AHP145" s="140"/>
      <c r="AHQ145" s="140"/>
      <c r="AHR145" s="140"/>
      <c r="AHS145" s="140"/>
      <c r="AHT145" s="140"/>
      <c r="AHU145" s="140"/>
      <c r="AHV145" s="140"/>
      <c r="AHW145" s="140"/>
      <c r="AHX145" s="140"/>
      <c r="AHY145" s="140"/>
      <c r="AHZ145" s="140"/>
      <c r="AIA145" s="140"/>
      <c r="AIB145" s="140"/>
      <c r="AIC145" s="140"/>
      <c r="AID145" s="140"/>
      <c r="AIE145" s="140"/>
      <c r="AIF145" s="140"/>
      <c r="AIG145" s="140"/>
      <c r="AIH145" s="140"/>
      <c r="AII145" s="140"/>
      <c r="AIJ145" s="140"/>
      <c r="AIK145" s="140"/>
      <c r="AIL145" s="140"/>
      <c r="AIM145" s="140"/>
      <c r="AIN145" s="140"/>
      <c r="AIO145" s="140"/>
      <c r="AIP145" s="140"/>
      <c r="AIQ145" s="140"/>
      <c r="AIR145" s="140"/>
      <c r="AIS145" s="140"/>
      <c r="AIT145" s="140"/>
      <c r="AIU145" s="140"/>
      <c r="AIV145" s="140"/>
      <c r="AIW145" s="140"/>
      <c r="AIX145" s="140"/>
      <c r="AIY145" s="140"/>
      <c r="AIZ145" s="140"/>
      <c r="AJA145" s="140"/>
      <c r="AJB145" s="140"/>
      <c r="AJC145" s="140"/>
      <c r="AJD145" s="140"/>
      <c r="AJE145" s="140"/>
      <c r="AJF145" s="140"/>
      <c r="AJG145" s="140"/>
      <c r="AJH145" s="140"/>
      <c r="AJI145" s="140"/>
      <c r="AJJ145" s="140"/>
      <c r="AJK145" s="140"/>
      <c r="AJL145" s="140"/>
      <c r="AJM145" s="140"/>
      <c r="AJN145" s="140"/>
      <c r="AJO145" s="140"/>
      <c r="AJP145" s="140"/>
      <c r="AJQ145" s="140"/>
      <c r="AJR145" s="140"/>
      <c r="AJS145" s="140"/>
      <c r="AJT145" s="140"/>
      <c r="AJU145" s="140"/>
      <c r="AJV145" s="140"/>
      <c r="AJW145" s="140"/>
      <c r="AJX145" s="140"/>
      <c r="AJY145" s="140"/>
      <c r="AJZ145" s="140"/>
      <c r="AKA145" s="140"/>
      <c r="AKB145" s="140"/>
      <c r="AKC145" s="140"/>
      <c r="AKD145" s="140"/>
      <c r="AKE145" s="140"/>
      <c r="AKF145" s="140"/>
      <c r="AKG145" s="140"/>
      <c r="AKH145" s="140"/>
      <c r="AKI145" s="140"/>
      <c r="AKJ145" s="140"/>
      <c r="AKK145" s="140"/>
      <c r="AKL145" s="140"/>
      <c r="AKM145" s="140"/>
      <c r="AKN145" s="140"/>
      <c r="AKO145" s="140"/>
      <c r="AKP145" s="140"/>
      <c r="AKQ145" s="140"/>
      <c r="AKR145" s="140"/>
      <c r="AKS145" s="140"/>
      <c r="AKT145" s="140"/>
      <c r="AKU145" s="140"/>
      <c r="AKV145" s="140"/>
      <c r="AKW145" s="140"/>
      <c r="AKX145" s="140"/>
    </row>
    <row r="146" spans="1:986" ht="27.95" customHeight="1" x14ac:dyDescent="0.2">
      <c r="A146" s="249"/>
      <c r="B146" s="239" t="s">
        <v>401</v>
      </c>
      <c r="C146" s="155" t="str">
        <f>_xlfn.CONCAT(Leverancespecifikation[[#This Row],[ID]],Leverancespecifikation[[#This Row],[BYGNINGSDEL]])</f>
        <v>142Komplettering</v>
      </c>
      <c r="D146" s="173"/>
      <c r="E146" s="173"/>
      <c r="F146" s="173"/>
      <c r="G146" s="173"/>
      <c r="H146" s="173"/>
      <c r="I146" s="174"/>
      <c r="J146" s="158">
        <v>1</v>
      </c>
      <c r="K146" s="159" t="s">
        <v>418</v>
      </c>
      <c r="L146" s="160"/>
      <c r="M146" s="82" t="str">
        <f>IFERROR(VLOOKUP(Leverancespecifikation[[#This Row],[ID-Bygningsdel]],'Data ændringslog'!A:G,7,FALSE),"P")</f>
        <v/>
      </c>
      <c r="N146" s="205" t="s">
        <v>99</v>
      </c>
      <c r="O146" s="264"/>
      <c r="P146" s="265"/>
      <c r="Q146" s="265"/>
      <c r="R146" s="265"/>
      <c r="S146" s="265"/>
      <c r="T146" s="265"/>
      <c r="U146" s="266"/>
      <c r="V146" s="113"/>
      <c r="W146" s="83"/>
      <c r="X146" s="83"/>
      <c r="Y146" s="83"/>
      <c r="Z146" s="83"/>
      <c r="AA146" s="83"/>
      <c r="AB146" s="209"/>
      <c r="AC146" s="173"/>
      <c r="AD146" s="209"/>
      <c r="AE146" s="209"/>
      <c r="AF146" s="209"/>
      <c r="AG146" s="209"/>
      <c r="AH146" s="209"/>
      <c r="AI146" s="209"/>
      <c r="AJ146" s="209"/>
      <c r="AK146" s="173"/>
      <c r="AL146" s="209"/>
      <c r="AM146" s="173"/>
      <c r="AN146" s="209"/>
      <c r="AO146" s="209"/>
      <c r="AP146" s="209"/>
      <c r="AQ146" s="209"/>
      <c r="AR146" s="209"/>
      <c r="AS146" s="209"/>
      <c r="AT146" s="209"/>
      <c r="AU146" s="173"/>
      <c r="AV146" s="209"/>
      <c r="AW146" s="209"/>
      <c r="AX146" s="209"/>
      <c r="AY146" s="209"/>
      <c r="AZ146" s="209"/>
      <c r="BA146" s="209"/>
      <c r="BB146" s="209"/>
      <c r="BC146" s="173"/>
      <c r="BD146" s="209"/>
      <c r="BE146" s="209"/>
      <c r="BF146" s="209"/>
      <c r="BG146" s="209"/>
      <c r="BH146" s="209"/>
      <c r="BI146" s="209"/>
      <c r="BJ146" s="209"/>
      <c r="BK146" s="173"/>
      <c r="BL146" s="288"/>
      <c r="BM146" s="174"/>
      <c r="BN146" s="209"/>
      <c r="BO146" s="209"/>
      <c r="BP146" s="209"/>
      <c r="BQ146" s="209"/>
      <c r="BR146" s="209"/>
      <c r="BS146" s="209"/>
      <c r="BT146" s="209"/>
      <c r="BU146" s="173"/>
      <c r="BV146" s="174"/>
      <c r="BW146" s="209"/>
      <c r="BX146" s="209"/>
      <c r="BY146" s="209"/>
      <c r="BZ146" s="209"/>
      <c r="CA146" s="200"/>
      <c r="CB146" s="134"/>
    </row>
    <row r="147" spans="1:986" s="104" customFormat="1" x14ac:dyDescent="0.2">
      <c r="A147" s="248"/>
      <c r="B147" s="240" t="s">
        <v>403</v>
      </c>
      <c r="C147" s="161" t="str">
        <f>_xlfn.CONCAT(Leverancespecifikation[[#This Row],[ID]],Leverancespecifikation[[#This Row],[BYGNINGSDEL]])</f>
        <v>143Døre, vinduer og Porte</v>
      </c>
      <c r="D147" s="162"/>
      <c r="E147" s="162"/>
      <c r="F147" s="162"/>
      <c r="G147" s="162"/>
      <c r="H147" s="162"/>
      <c r="I147" s="162"/>
      <c r="J147" s="163">
        <v>2</v>
      </c>
      <c r="K147" s="164" t="s">
        <v>420</v>
      </c>
      <c r="L147" s="165"/>
      <c r="M147" s="100" t="str">
        <f>IFERROR(VLOOKUP(Leverancespecifikation[[#This Row],[ID-Bygningsdel]],'Data ændringslog'!A:G,7,FALSE),"P")</f>
        <v/>
      </c>
      <c r="N147" s="201" t="s">
        <v>99</v>
      </c>
      <c r="O147" s="119"/>
      <c r="P147" s="101"/>
      <c r="Q147" s="101"/>
      <c r="R147" s="101"/>
      <c r="S147" s="101"/>
      <c r="T147" s="101"/>
      <c r="U147" s="120"/>
      <c r="V147" s="111"/>
      <c r="W147" s="102"/>
      <c r="X147" s="102"/>
      <c r="Y147" s="102"/>
      <c r="Z147" s="102"/>
      <c r="AA147" s="10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285"/>
      <c r="BM147" s="162"/>
      <c r="BN147" s="162"/>
      <c r="BO147" s="162"/>
      <c r="BP147" s="162"/>
      <c r="BQ147" s="162"/>
      <c r="BR147" s="162"/>
      <c r="BS147" s="162"/>
      <c r="BT147" s="162"/>
      <c r="BU147" s="162"/>
      <c r="BV147" s="162"/>
      <c r="BW147" s="162"/>
      <c r="BX147" s="162"/>
      <c r="BY147" s="162"/>
      <c r="BZ147" s="162"/>
      <c r="CA147" s="206"/>
      <c r="CB147" s="98"/>
      <c r="CC147" s="98"/>
      <c r="CD147" s="98"/>
      <c r="CE147" s="98"/>
      <c r="CF147" s="98"/>
      <c r="CG147" s="98"/>
      <c r="CH147" s="98"/>
      <c r="CI147" s="98"/>
      <c r="CJ147" s="98"/>
      <c r="CK147" s="98"/>
      <c r="CL147" s="98"/>
      <c r="CM147" s="98"/>
      <c r="CN147" s="98"/>
      <c r="CO147" s="98"/>
      <c r="CP147" s="98"/>
      <c r="CQ147" s="98"/>
      <c r="CR147" s="98"/>
      <c r="CS147" s="98"/>
      <c r="CT147" s="98"/>
      <c r="CU147" s="98"/>
      <c r="CV147" s="98"/>
      <c r="CW147" s="98"/>
      <c r="CX147" s="98"/>
      <c r="CY147" s="98"/>
      <c r="CZ147" s="98"/>
      <c r="DA147" s="98"/>
      <c r="DB147" s="98"/>
      <c r="DC147" s="98"/>
      <c r="DD147" s="98"/>
      <c r="DE147" s="98"/>
      <c r="DF147" s="98"/>
      <c r="DG147" s="98"/>
      <c r="DH147" s="98"/>
      <c r="DI147" s="98"/>
      <c r="DJ147" s="98"/>
      <c r="DK147" s="98"/>
      <c r="DL147" s="98"/>
      <c r="DM147" s="98"/>
      <c r="DN147" s="98"/>
      <c r="DO147" s="98"/>
      <c r="DP147" s="98"/>
      <c r="DQ147" s="98"/>
      <c r="DR147" s="98"/>
      <c r="DS147" s="98"/>
      <c r="DT147" s="98"/>
      <c r="DU147" s="98"/>
      <c r="DV147" s="98"/>
      <c r="DW147" s="98"/>
      <c r="DX147" s="98"/>
      <c r="DY147" s="98"/>
      <c r="DZ147" s="98"/>
      <c r="EA147" s="98"/>
      <c r="EB147" s="98"/>
      <c r="EC147" s="98"/>
      <c r="ED147" s="98"/>
      <c r="EE147" s="98"/>
      <c r="EF147" s="98"/>
      <c r="EG147" s="98"/>
      <c r="EH147" s="98"/>
      <c r="EI147" s="98"/>
      <c r="EJ147" s="98"/>
      <c r="EK147" s="98"/>
      <c r="EL147" s="98"/>
      <c r="EM147" s="98"/>
      <c r="EN147" s="98"/>
      <c r="EO147" s="98"/>
      <c r="EP147" s="98"/>
      <c r="EQ147" s="98"/>
      <c r="ER147" s="98"/>
      <c r="ES147" s="98"/>
      <c r="ET147" s="98"/>
      <c r="EU147" s="98"/>
      <c r="EV147" s="98"/>
      <c r="EW147" s="98"/>
      <c r="EX147" s="98"/>
      <c r="EY147" s="98"/>
      <c r="EZ147" s="98"/>
      <c r="FA147" s="98"/>
      <c r="FB147" s="98"/>
      <c r="FC147" s="98"/>
      <c r="FD147" s="98"/>
      <c r="FE147" s="98"/>
      <c r="FF147" s="98"/>
      <c r="FG147" s="98"/>
      <c r="FH147" s="98"/>
      <c r="FI147" s="98"/>
      <c r="FJ147" s="98"/>
      <c r="FK147" s="98"/>
      <c r="FL147" s="98"/>
      <c r="FM147" s="98"/>
      <c r="FN147" s="98"/>
      <c r="FO147" s="98"/>
      <c r="FP147" s="98"/>
      <c r="FQ147" s="98"/>
      <c r="FR147" s="98"/>
      <c r="FS147" s="98"/>
      <c r="FT147" s="98"/>
      <c r="FU147" s="98"/>
      <c r="FV147" s="98"/>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c r="IW147" s="98"/>
      <c r="IX147" s="98"/>
      <c r="IY147" s="98"/>
      <c r="IZ147" s="98"/>
      <c r="JA147" s="98"/>
      <c r="JB147" s="98"/>
      <c r="JC147" s="98"/>
      <c r="JD147" s="98"/>
      <c r="JE147" s="98"/>
      <c r="JF147" s="98"/>
      <c r="JG147" s="98"/>
      <c r="JH147" s="98"/>
      <c r="JI147" s="98"/>
      <c r="JJ147" s="98"/>
      <c r="JK147" s="98"/>
      <c r="JL147" s="98"/>
      <c r="JM147" s="98"/>
      <c r="JN147" s="98"/>
      <c r="JO147" s="98"/>
      <c r="JP147" s="98"/>
      <c r="JQ147" s="98"/>
      <c r="JR147" s="98"/>
      <c r="JS147" s="98"/>
      <c r="JT147" s="98"/>
      <c r="JU147" s="98"/>
      <c r="JV147" s="98"/>
      <c r="JW147" s="98"/>
      <c r="JX147" s="98"/>
      <c r="JY147" s="98"/>
      <c r="JZ147" s="98"/>
      <c r="KA147" s="98"/>
      <c r="KB147" s="98"/>
      <c r="KC147" s="98"/>
      <c r="KD147" s="98"/>
      <c r="KE147" s="98"/>
      <c r="KF147" s="98"/>
      <c r="KG147" s="98"/>
      <c r="KH147" s="98"/>
      <c r="KI147" s="98"/>
      <c r="KJ147" s="98"/>
      <c r="KK147" s="98"/>
      <c r="KL147" s="98"/>
      <c r="KM147" s="98"/>
      <c r="KN147" s="98"/>
      <c r="KO147" s="98"/>
      <c r="KP147" s="98"/>
      <c r="KQ147" s="98"/>
      <c r="KR147" s="98"/>
      <c r="KS147" s="98"/>
      <c r="KT147" s="98"/>
      <c r="KU147" s="98"/>
      <c r="KV147" s="98"/>
      <c r="KW147" s="98"/>
      <c r="KX147" s="98"/>
      <c r="KY147" s="98"/>
      <c r="KZ147" s="98"/>
      <c r="LA147" s="98"/>
      <c r="LB147" s="98"/>
      <c r="LC147" s="98"/>
      <c r="LD147" s="98"/>
      <c r="LE147" s="98"/>
      <c r="LF147" s="98"/>
      <c r="LG147" s="98"/>
      <c r="LH147" s="98"/>
      <c r="LI147" s="98"/>
      <c r="LJ147" s="98"/>
      <c r="LK147" s="98"/>
      <c r="LL147" s="98"/>
      <c r="LM147" s="98"/>
      <c r="LN147" s="98"/>
      <c r="LO147" s="98"/>
      <c r="LP147" s="98"/>
      <c r="LQ147" s="98"/>
      <c r="LR147" s="98"/>
      <c r="LS147" s="98"/>
      <c r="LT147" s="98"/>
      <c r="LU147" s="98"/>
      <c r="LV147" s="98"/>
      <c r="LW147" s="98"/>
      <c r="LX147" s="98"/>
      <c r="LY147" s="98"/>
      <c r="LZ147" s="98"/>
      <c r="MA147" s="98"/>
      <c r="MB147" s="98"/>
      <c r="MC147" s="98"/>
      <c r="MD147" s="98"/>
      <c r="ME147" s="98"/>
      <c r="MF147" s="98"/>
      <c r="MG147" s="98"/>
      <c r="MH147" s="98"/>
      <c r="MI147" s="98"/>
      <c r="MJ147" s="98"/>
      <c r="MK147" s="98"/>
      <c r="ML147" s="98"/>
      <c r="MM147" s="98"/>
      <c r="MN147" s="98"/>
      <c r="MO147" s="98"/>
      <c r="MP147" s="98"/>
      <c r="MQ147" s="98"/>
      <c r="MR147" s="98"/>
      <c r="MS147" s="98"/>
      <c r="MT147" s="98"/>
      <c r="MU147" s="98"/>
      <c r="MV147" s="98"/>
      <c r="MW147" s="98"/>
      <c r="MX147" s="98"/>
      <c r="MY147" s="98"/>
      <c r="MZ147" s="98"/>
      <c r="NA147" s="98"/>
      <c r="NB147" s="98"/>
      <c r="NC147" s="98"/>
      <c r="ND147" s="98"/>
      <c r="NE147" s="98"/>
      <c r="NF147" s="98"/>
      <c r="NG147" s="98"/>
      <c r="NH147" s="98"/>
      <c r="NI147" s="98"/>
      <c r="NJ147" s="98"/>
      <c r="NK147" s="98"/>
      <c r="NL147" s="98"/>
      <c r="NM147" s="98"/>
      <c r="NN147" s="98"/>
      <c r="NO147" s="98"/>
      <c r="NP147" s="98"/>
      <c r="NQ147" s="98"/>
      <c r="NR147" s="98"/>
      <c r="NS147" s="98"/>
      <c r="NT147" s="98"/>
      <c r="NU147" s="98"/>
      <c r="NV147" s="98"/>
      <c r="NW147" s="98"/>
      <c r="NX147" s="98"/>
      <c r="NY147" s="98"/>
      <c r="NZ147" s="98"/>
      <c r="OA147" s="98"/>
      <c r="OB147" s="98"/>
      <c r="OC147" s="98"/>
      <c r="OD147" s="98"/>
      <c r="OE147" s="98"/>
      <c r="OF147" s="98"/>
      <c r="OG147" s="98"/>
      <c r="OH147" s="98"/>
      <c r="OI147" s="98"/>
      <c r="OJ147" s="98"/>
      <c r="OK147" s="98"/>
      <c r="OL147" s="98"/>
      <c r="OM147" s="98"/>
      <c r="ON147" s="98"/>
      <c r="OO147" s="98"/>
      <c r="OP147" s="98"/>
      <c r="OQ147" s="98"/>
      <c r="OR147" s="98"/>
      <c r="OS147" s="98"/>
      <c r="OT147" s="98"/>
      <c r="OU147" s="98"/>
      <c r="OV147" s="98"/>
      <c r="OW147" s="98"/>
      <c r="OX147" s="98"/>
      <c r="OY147" s="98"/>
      <c r="OZ147" s="98"/>
      <c r="PA147" s="98"/>
      <c r="PB147" s="98"/>
      <c r="PC147" s="98"/>
      <c r="PD147" s="98"/>
      <c r="PE147" s="98"/>
      <c r="PF147" s="98"/>
      <c r="PG147" s="98"/>
      <c r="PH147" s="98"/>
      <c r="PI147" s="98"/>
      <c r="PJ147" s="98"/>
      <c r="PK147" s="98"/>
      <c r="PL147" s="98"/>
      <c r="PM147" s="98"/>
      <c r="PN147" s="98"/>
      <c r="PO147" s="98"/>
      <c r="PP147" s="98"/>
      <c r="PQ147" s="98"/>
      <c r="PR147" s="98"/>
      <c r="PS147" s="98"/>
      <c r="PT147" s="98"/>
      <c r="PU147" s="98"/>
      <c r="PV147" s="98"/>
      <c r="PW147" s="98"/>
      <c r="PX147" s="98"/>
      <c r="PY147" s="98"/>
      <c r="PZ147" s="98"/>
      <c r="QA147" s="98"/>
      <c r="QB147" s="98"/>
      <c r="QC147" s="98"/>
      <c r="QD147" s="98"/>
      <c r="QE147" s="98"/>
      <c r="QF147" s="98"/>
      <c r="QG147" s="98"/>
      <c r="QH147" s="98"/>
      <c r="QI147" s="98"/>
      <c r="QJ147" s="98"/>
      <c r="QK147" s="98"/>
      <c r="QL147" s="98"/>
      <c r="QM147" s="98"/>
      <c r="QN147" s="98"/>
      <c r="QO147" s="98"/>
      <c r="QP147" s="98"/>
      <c r="QQ147" s="98"/>
      <c r="QR147" s="98"/>
      <c r="QS147" s="98"/>
      <c r="QT147" s="98"/>
      <c r="QU147" s="98"/>
      <c r="QV147" s="98"/>
      <c r="QW147" s="98"/>
      <c r="QX147" s="98"/>
      <c r="QY147" s="98"/>
      <c r="QZ147" s="98"/>
      <c r="RA147" s="98"/>
      <c r="RB147" s="98"/>
      <c r="RC147" s="98"/>
      <c r="RD147" s="98"/>
      <c r="RE147" s="98"/>
      <c r="RF147" s="98"/>
      <c r="RG147" s="98"/>
      <c r="RH147" s="98"/>
      <c r="RI147" s="98"/>
      <c r="RJ147" s="98"/>
      <c r="RK147" s="98"/>
      <c r="RL147" s="98"/>
      <c r="RM147" s="98"/>
      <c r="RN147" s="98"/>
      <c r="RO147" s="98"/>
      <c r="RP147" s="98"/>
      <c r="RQ147" s="98"/>
      <c r="RR147" s="98"/>
      <c r="RS147" s="98"/>
      <c r="RT147" s="98"/>
      <c r="RU147" s="98"/>
      <c r="RV147" s="98"/>
      <c r="RW147" s="98"/>
      <c r="RX147" s="98"/>
      <c r="RY147" s="98"/>
      <c r="RZ147" s="98"/>
      <c r="SA147" s="98"/>
      <c r="SB147" s="98"/>
      <c r="SC147" s="98"/>
      <c r="SD147" s="98"/>
      <c r="SE147" s="98"/>
      <c r="SF147" s="98"/>
      <c r="SG147" s="98"/>
      <c r="SH147" s="98"/>
      <c r="SI147" s="98"/>
      <c r="SJ147" s="98"/>
      <c r="SK147" s="98"/>
      <c r="SL147" s="98"/>
      <c r="SM147" s="98"/>
      <c r="SN147" s="98"/>
      <c r="SO147" s="98"/>
      <c r="SP147" s="98"/>
      <c r="SQ147" s="98"/>
      <c r="SR147" s="98"/>
      <c r="SS147" s="98"/>
      <c r="ST147" s="98"/>
      <c r="SU147" s="98"/>
      <c r="SV147" s="98"/>
      <c r="SW147" s="98"/>
      <c r="SX147" s="98"/>
      <c r="SY147" s="98"/>
      <c r="SZ147" s="98"/>
      <c r="TA147" s="98"/>
      <c r="TB147" s="98"/>
      <c r="TC147" s="98"/>
      <c r="TD147" s="98"/>
      <c r="TE147" s="98"/>
      <c r="TF147" s="98"/>
      <c r="TG147" s="98"/>
      <c r="TH147" s="98"/>
      <c r="TI147" s="98"/>
      <c r="TJ147" s="98"/>
      <c r="TK147" s="98"/>
      <c r="TL147" s="98"/>
      <c r="TM147" s="98"/>
      <c r="TN147" s="98"/>
      <c r="TO147" s="98"/>
      <c r="TP147" s="98"/>
      <c r="TQ147" s="98"/>
      <c r="TR147" s="98"/>
      <c r="TS147" s="98"/>
      <c r="TT147" s="98"/>
      <c r="TU147" s="98"/>
      <c r="TV147" s="98"/>
      <c r="TW147" s="98"/>
      <c r="TX147" s="98"/>
      <c r="TY147" s="98"/>
      <c r="TZ147" s="98"/>
      <c r="UA147" s="98"/>
      <c r="UB147" s="98"/>
      <c r="UC147" s="98"/>
      <c r="UD147" s="98"/>
      <c r="UE147" s="98"/>
      <c r="UF147" s="98"/>
      <c r="UG147" s="98"/>
      <c r="UH147" s="98"/>
      <c r="UI147" s="98"/>
      <c r="UJ147" s="98"/>
      <c r="UK147" s="98"/>
      <c r="UL147" s="98"/>
      <c r="UM147" s="98"/>
      <c r="UN147" s="98"/>
      <c r="UO147" s="98"/>
      <c r="UP147" s="98"/>
      <c r="UQ147" s="98"/>
      <c r="UR147" s="98"/>
      <c r="US147" s="98"/>
      <c r="UT147" s="98"/>
      <c r="UU147" s="98"/>
      <c r="UV147" s="98"/>
      <c r="UW147" s="98"/>
      <c r="UX147" s="98"/>
      <c r="UY147" s="98"/>
      <c r="UZ147" s="98"/>
      <c r="VA147" s="98"/>
      <c r="VB147" s="98"/>
      <c r="VC147" s="98"/>
      <c r="VD147" s="98"/>
      <c r="VE147" s="98"/>
      <c r="VF147" s="98"/>
      <c r="VG147" s="98"/>
      <c r="VH147" s="98"/>
      <c r="VI147" s="98"/>
      <c r="VJ147" s="98"/>
      <c r="VK147" s="98"/>
      <c r="VL147" s="98"/>
      <c r="VM147" s="98"/>
      <c r="VN147" s="98"/>
      <c r="VO147" s="98"/>
      <c r="VP147" s="98"/>
      <c r="VQ147" s="98"/>
      <c r="VR147" s="98"/>
      <c r="VS147" s="98"/>
      <c r="VT147" s="98"/>
      <c r="VU147" s="98"/>
      <c r="VV147" s="98"/>
      <c r="VW147" s="98"/>
      <c r="VX147" s="98"/>
      <c r="VY147" s="98"/>
      <c r="VZ147" s="98"/>
      <c r="WA147" s="98"/>
      <c r="WB147" s="98"/>
      <c r="WC147" s="98"/>
      <c r="WD147" s="98"/>
      <c r="WE147" s="98"/>
      <c r="WF147" s="98"/>
      <c r="WG147" s="98"/>
      <c r="WH147" s="98"/>
      <c r="WI147" s="98"/>
      <c r="WJ147" s="98"/>
      <c r="WK147" s="98"/>
      <c r="WL147" s="98"/>
      <c r="WM147" s="98"/>
      <c r="WN147" s="98"/>
      <c r="WO147" s="98"/>
      <c r="WP147" s="98"/>
      <c r="WQ147" s="98"/>
      <c r="WR147" s="98"/>
      <c r="WS147" s="98"/>
      <c r="WT147" s="98"/>
      <c r="WU147" s="98"/>
      <c r="WV147" s="98"/>
      <c r="WW147" s="98"/>
      <c r="WX147" s="98"/>
      <c r="WY147" s="98"/>
      <c r="WZ147" s="98"/>
      <c r="XA147" s="98"/>
      <c r="XB147" s="98"/>
      <c r="XC147" s="98"/>
      <c r="XD147" s="98"/>
      <c r="XE147" s="98"/>
      <c r="XF147" s="98"/>
      <c r="XG147" s="98"/>
      <c r="XH147" s="98"/>
      <c r="XI147" s="98"/>
      <c r="XJ147" s="98"/>
      <c r="XK147" s="98"/>
      <c r="XL147" s="98"/>
      <c r="XM147" s="98"/>
      <c r="XN147" s="98"/>
      <c r="XO147" s="98"/>
      <c r="XP147" s="98"/>
      <c r="XQ147" s="98"/>
      <c r="XR147" s="98"/>
      <c r="XS147" s="98"/>
      <c r="XT147" s="98"/>
      <c r="XU147" s="98"/>
      <c r="XV147" s="98"/>
      <c r="XW147" s="98"/>
      <c r="XX147" s="98"/>
      <c r="XY147" s="98"/>
      <c r="XZ147" s="98"/>
      <c r="YA147" s="98"/>
      <c r="YB147" s="98"/>
      <c r="YC147" s="98"/>
      <c r="YD147" s="98"/>
      <c r="YE147" s="98"/>
      <c r="YF147" s="98"/>
      <c r="YG147" s="98"/>
      <c r="YH147" s="98"/>
      <c r="YI147" s="98"/>
      <c r="YJ147" s="98"/>
      <c r="YK147" s="98"/>
      <c r="YL147" s="98"/>
      <c r="YM147" s="98"/>
      <c r="YN147" s="98"/>
      <c r="YO147" s="98"/>
      <c r="YP147" s="98"/>
      <c r="YQ147" s="98"/>
      <c r="YR147" s="98"/>
      <c r="YS147" s="98"/>
      <c r="YT147" s="98"/>
      <c r="YU147" s="98"/>
      <c r="YV147" s="98"/>
      <c r="YW147" s="98"/>
      <c r="YX147" s="98"/>
      <c r="YY147" s="98"/>
      <c r="YZ147" s="98"/>
      <c r="ZA147" s="98"/>
      <c r="ZB147" s="98"/>
      <c r="ZC147" s="98"/>
      <c r="ZD147" s="98"/>
      <c r="ZE147" s="98"/>
      <c r="ZF147" s="98"/>
      <c r="ZG147" s="98"/>
      <c r="ZH147" s="98"/>
      <c r="ZI147" s="98"/>
      <c r="ZJ147" s="98"/>
      <c r="ZK147" s="98"/>
      <c r="ZL147" s="98"/>
      <c r="ZM147" s="98"/>
      <c r="ZN147" s="98"/>
      <c r="ZO147" s="98"/>
      <c r="ZP147" s="98"/>
      <c r="ZQ147" s="98"/>
      <c r="ZR147" s="98"/>
      <c r="ZS147" s="98"/>
      <c r="ZT147" s="98"/>
      <c r="ZU147" s="98"/>
      <c r="ZV147" s="98"/>
      <c r="ZW147" s="98"/>
      <c r="ZX147" s="98"/>
      <c r="ZY147" s="98"/>
      <c r="ZZ147" s="98"/>
      <c r="AAA147" s="98"/>
      <c r="AAB147" s="98"/>
      <c r="AAC147" s="98"/>
      <c r="AAD147" s="98"/>
      <c r="AAE147" s="98"/>
      <c r="AAF147" s="98"/>
      <c r="AAG147" s="98"/>
      <c r="AAH147" s="98"/>
      <c r="AAI147" s="98"/>
      <c r="AAJ147" s="98"/>
      <c r="AAK147" s="98"/>
      <c r="AAL147" s="98"/>
      <c r="AAM147" s="98"/>
      <c r="AAN147" s="98"/>
      <c r="AAO147" s="98"/>
      <c r="AAP147" s="98"/>
      <c r="AAQ147" s="98"/>
      <c r="AAR147" s="98"/>
      <c r="AAS147" s="98"/>
      <c r="AAT147" s="98"/>
      <c r="AAU147" s="98"/>
      <c r="AAV147" s="98"/>
      <c r="AAW147" s="98"/>
      <c r="AAX147" s="98"/>
      <c r="AAY147" s="98"/>
      <c r="AAZ147" s="98"/>
      <c r="ABA147" s="98"/>
      <c r="ABB147" s="98"/>
      <c r="ABC147" s="98"/>
      <c r="ABD147" s="98"/>
      <c r="ABE147" s="98"/>
      <c r="ABF147" s="98"/>
      <c r="ABG147" s="98"/>
      <c r="ABH147" s="98"/>
      <c r="ABI147" s="98"/>
      <c r="ABJ147" s="98"/>
      <c r="ABK147" s="98"/>
      <c r="ABL147" s="98"/>
      <c r="ABM147" s="98"/>
      <c r="ABN147" s="98"/>
      <c r="ABO147" s="98"/>
      <c r="ABP147" s="98"/>
      <c r="ABQ147" s="98"/>
      <c r="ABR147" s="98"/>
      <c r="ABS147" s="98"/>
      <c r="ABT147" s="98"/>
      <c r="ABU147" s="98"/>
      <c r="ABV147" s="98"/>
      <c r="ABW147" s="98"/>
      <c r="ABX147" s="98"/>
      <c r="ABY147" s="98"/>
      <c r="ABZ147" s="98"/>
      <c r="ACA147" s="98"/>
      <c r="ACB147" s="98"/>
      <c r="ACC147" s="98"/>
      <c r="ACD147" s="98"/>
      <c r="ACE147" s="98"/>
      <c r="ACF147" s="98"/>
      <c r="ACG147" s="98"/>
      <c r="ACH147" s="98"/>
      <c r="ACI147" s="98"/>
      <c r="ACJ147" s="98"/>
      <c r="ACK147" s="98"/>
      <c r="ACL147" s="98"/>
      <c r="ACM147" s="98"/>
      <c r="ACN147" s="98"/>
      <c r="ACO147" s="98"/>
      <c r="ACP147" s="98"/>
      <c r="ACQ147" s="98"/>
      <c r="ACR147" s="98"/>
      <c r="ACS147" s="98"/>
      <c r="ACT147" s="98"/>
      <c r="ACU147" s="98"/>
      <c r="ACV147" s="98"/>
      <c r="ACW147" s="98"/>
      <c r="ACX147" s="98"/>
      <c r="ACY147" s="98"/>
      <c r="ACZ147" s="98"/>
      <c r="ADA147" s="98"/>
      <c r="ADB147" s="98"/>
      <c r="ADC147" s="98"/>
      <c r="ADD147" s="98"/>
      <c r="ADE147" s="98"/>
      <c r="ADF147" s="98"/>
      <c r="ADG147" s="98"/>
      <c r="ADH147" s="98"/>
      <c r="ADI147" s="98"/>
      <c r="ADJ147" s="98"/>
      <c r="ADK147" s="98"/>
      <c r="ADL147" s="98"/>
      <c r="ADM147" s="98"/>
      <c r="ADN147" s="98"/>
      <c r="ADO147" s="98"/>
      <c r="ADP147" s="98"/>
      <c r="ADQ147" s="98"/>
      <c r="ADR147" s="98"/>
      <c r="ADS147" s="98"/>
      <c r="ADT147" s="98"/>
      <c r="ADU147" s="98"/>
      <c r="ADV147" s="98"/>
      <c r="ADW147" s="98"/>
      <c r="ADX147" s="98"/>
      <c r="ADY147" s="98"/>
      <c r="ADZ147" s="98"/>
      <c r="AEA147" s="98"/>
      <c r="AEB147" s="98"/>
      <c r="AEC147" s="98"/>
      <c r="AED147" s="98"/>
      <c r="AEE147" s="98"/>
      <c r="AEF147" s="98"/>
      <c r="AEG147" s="98"/>
      <c r="AEH147" s="98"/>
      <c r="AEI147" s="98"/>
      <c r="AEJ147" s="98"/>
      <c r="AEK147" s="98"/>
      <c r="AEL147" s="98"/>
      <c r="AEM147" s="98"/>
      <c r="AEN147" s="98"/>
      <c r="AEO147" s="98"/>
      <c r="AEP147" s="98"/>
      <c r="AEQ147" s="98"/>
      <c r="AER147" s="98"/>
      <c r="AES147" s="98"/>
      <c r="AET147" s="98"/>
      <c r="AEU147" s="98"/>
      <c r="AEV147" s="98"/>
      <c r="AEW147" s="98"/>
      <c r="AEX147" s="98"/>
      <c r="AEY147" s="98"/>
      <c r="AEZ147" s="98"/>
      <c r="AFA147" s="98"/>
      <c r="AFB147" s="98"/>
      <c r="AFC147" s="98"/>
      <c r="AFD147" s="98"/>
      <c r="AFE147" s="98"/>
      <c r="AFF147" s="98"/>
      <c r="AFG147" s="98"/>
      <c r="AFH147" s="98"/>
      <c r="AFI147" s="98"/>
      <c r="AFJ147" s="98"/>
      <c r="AFK147" s="98"/>
      <c r="AFL147" s="98"/>
      <c r="AFM147" s="98"/>
      <c r="AFN147" s="98"/>
      <c r="AFO147" s="98"/>
      <c r="AFP147" s="98"/>
      <c r="AFQ147" s="98"/>
      <c r="AFR147" s="98"/>
      <c r="AFS147" s="98"/>
      <c r="AFT147" s="98"/>
      <c r="AFU147" s="98"/>
      <c r="AFV147" s="98"/>
      <c r="AFW147" s="98"/>
      <c r="AFX147" s="98"/>
      <c r="AFY147" s="98"/>
      <c r="AFZ147" s="98"/>
      <c r="AGA147" s="98"/>
      <c r="AGB147" s="98"/>
      <c r="AGC147" s="98"/>
      <c r="AGD147" s="98"/>
      <c r="AGE147" s="98"/>
      <c r="AGF147" s="98"/>
      <c r="AGG147" s="98"/>
      <c r="AGH147" s="98"/>
      <c r="AGI147" s="98"/>
      <c r="AGJ147" s="98"/>
      <c r="AGK147" s="98"/>
      <c r="AGL147" s="98"/>
      <c r="AGM147" s="98"/>
      <c r="AGN147" s="98"/>
      <c r="AGO147" s="98"/>
      <c r="AGP147" s="98"/>
      <c r="AGQ147" s="98"/>
      <c r="AGR147" s="98"/>
      <c r="AGS147" s="98"/>
      <c r="AGT147" s="98"/>
      <c r="AGU147" s="98"/>
      <c r="AGV147" s="98"/>
      <c r="AGW147" s="98"/>
      <c r="AGX147" s="98"/>
      <c r="AGY147" s="98"/>
      <c r="AGZ147" s="98"/>
      <c r="AHA147" s="98"/>
      <c r="AHB147" s="98"/>
      <c r="AHC147" s="98"/>
      <c r="AHD147" s="98"/>
      <c r="AHE147" s="98"/>
      <c r="AHF147" s="98"/>
      <c r="AHG147" s="98"/>
      <c r="AHH147" s="98"/>
      <c r="AHI147" s="98"/>
      <c r="AHJ147" s="98"/>
      <c r="AHK147" s="98"/>
      <c r="AHL147" s="98"/>
      <c r="AHM147" s="98"/>
      <c r="AHN147" s="98"/>
      <c r="AHO147" s="98"/>
      <c r="AHP147" s="98"/>
      <c r="AHQ147" s="98"/>
      <c r="AHR147" s="98"/>
      <c r="AHS147" s="98"/>
      <c r="AHT147" s="98"/>
      <c r="AHU147" s="98"/>
      <c r="AHV147" s="98"/>
      <c r="AHW147" s="98"/>
      <c r="AHX147" s="98"/>
      <c r="AHY147" s="98"/>
      <c r="AHZ147" s="98"/>
      <c r="AIA147" s="98"/>
      <c r="AIB147" s="98"/>
      <c r="AIC147" s="98"/>
      <c r="AID147" s="98"/>
      <c r="AIE147" s="98"/>
      <c r="AIF147" s="98"/>
      <c r="AIG147" s="98"/>
      <c r="AIH147" s="98"/>
      <c r="AII147" s="98"/>
      <c r="AIJ147" s="98"/>
      <c r="AIK147" s="98"/>
      <c r="AIL147" s="98"/>
      <c r="AIM147" s="98"/>
      <c r="AIN147" s="98"/>
      <c r="AIO147" s="98"/>
      <c r="AIP147" s="98"/>
      <c r="AIQ147" s="98"/>
      <c r="AIR147" s="98"/>
      <c r="AIS147" s="98"/>
      <c r="AIT147" s="98"/>
      <c r="AIU147" s="98"/>
      <c r="AIV147" s="98"/>
      <c r="AIW147" s="98"/>
      <c r="AIX147" s="98"/>
      <c r="AIY147" s="98"/>
      <c r="AIZ147" s="98"/>
      <c r="AJA147" s="98"/>
      <c r="AJB147" s="98"/>
      <c r="AJC147" s="98"/>
      <c r="AJD147" s="98"/>
      <c r="AJE147" s="98"/>
      <c r="AJF147" s="98"/>
      <c r="AJG147" s="98"/>
      <c r="AJH147" s="98"/>
      <c r="AJI147" s="98"/>
      <c r="AJJ147" s="98"/>
      <c r="AJK147" s="98"/>
      <c r="AJL147" s="98"/>
      <c r="AJM147" s="98"/>
      <c r="AJN147" s="98"/>
      <c r="AJO147" s="98"/>
      <c r="AJP147" s="98"/>
      <c r="AJQ147" s="98"/>
      <c r="AJR147" s="98"/>
      <c r="AJS147" s="98"/>
      <c r="AJT147" s="98"/>
      <c r="AJU147" s="98"/>
      <c r="AJV147" s="98"/>
      <c r="AJW147" s="98"/>
      <c r="AJX147" s="98"/>
      <c r="AJY147" s="98"/>
      <c r="AJZ147" s="98"/>
      <c r="AKA147" s="98"/>
      <c r="AKB147" s="98"/>
      <c r="AKC147" s="98"/>
      <c r="AKD147" s="98"/>
      <c r="AKE147" s="98"/>
      <c r="AKF147" s="98"/>
      <c r="AKG147" s="98"/>
      <c r="AKH147" s="98"/>
      <c r="AKI147" s="98"/>
      <c r="AKJ147" s="98"/>
      <c r="AKK147" s="98"/>
      <c r="AKL147" s="98"/>
      <c r="AKM147" s="98"/>
      <c r="AKN147" s="98"/>
      <c r="AKO147" s="98"/>
      <c r="AKP147" s="98"/>
      <c r="AKQ147" s="98"/>
      <c r="AKR147" s="98"/>
      <c r="AKS147" s="98"/>
      <c r="AKT147" s="98"/>
      <c r="AKU147" s="98"/>
      <c r="AKV147" s="98"/>
      <c r="AKW147" s="98"/>
      <c r="AKX147" s="98"/>
    </row>
    <row r="148" spans="1:986" s="88" customFormat="1" ht="12" x14ac:dyDescent="0.2">
      <c r="A148" s="249"/>
      <c r="B148" s="241" t="s">
        <v>405</v>
      </c>
      <c r="C148" s="166" t="str">
        <f>_xlfn.CONCAT(Leverancespecifikation[[#This Row],[ID]],Leverancespecifikation[[#This Row],[BYGNINGSDEL]])</f>
        <v>144Vinduer</v>
      </c>
      <c r="D148" s="167"/>
      <c r="E148" s="167" t="s">
        <v>1543</v>
      </c>
      <c r="F148" s="167"/>
      <c r="G148" s="167"/>
      <c r="H148" s="167"/>
      <c r="I148" s="167"/>
      <c r="J148" s="171">
        <v>4</v>
      </c>
      <c r="K148" s="331" t="s">
        <v>422</v>
      </c>
      <c r="L148" s="169" t="s">
        <v>423</v>
      </c>
      <c r="M148" s="86" t="str">
        <f>IFERROR(VLOOKUP(Leverancespecifikation[[#This Row],[ID-Bygningsdel]],'Data ændringslog'!A:G,7,FALSE),"P")</f>
        <v/>
      </c>
      <c r="N148" s="320" t="s">
        <v>99</v>
      </c>
      <c r="O148" s="117" t="str">
        <f>VLOOKUP(Leverancespecifikation[[#This Row],[ID-Bygningsdel]],'Data aktør'!A:H,2,FALSE)</f>
        <v>X</v>
      </c>
      <c r="P148" s="87" t="str">
        <f>VLOOKUP(Leverancespecifikation[[#This Row],[ID-Bygningsdel]],'Data aktør'!A:H,3,FALSE)</f>
        <v/>
      </c>
      <c r="Q148" s="87" t="str">
        <f>VLOOKUP(Leverancespecifikation[[#This Row],[ID-Bygningsdel]],'Data aktør'!A:H,4,FALSE)</f>
        <v/>
      </c>
      <c r="R148" s="87" t="str">
        <f>VLOOKUP(Leverancespecifikation[[#This Row],[ID-Bygningsdel]],'Data aktør'!A:H,5,FALSE)</f>
        <v/>
      </c>
      <c r="S148" s="87" t="str">
        <f>VLOOKUP(Leverancespecifikation[[#This Row],[ID-Bygningsdel]],'Data aktør'!A:H,6,FALSE)</f>
        <v/>
      </c>
      <c r="T148" s="87" t="str">
        <f>VLOOKUP(Leverancespecifikation[[#This Row],[ID-Bygningsdel]],'Data aktør'!A:H,7,FALSE)</f>
        <v/>
      </c>
      <c r="U148" s="118" t="str">
        <f>VLOOKUP(Leverancespecifikation[[#This Row],[ID-Bygningsdel]],'Data aktør'!A:H,8,FALSE)</f>
        <v/>
      </c>
      <c r="V148" s="110"/>
      <c r="W148" s="85"/>
      <c r="X148" s="85"/>
      <c r="Y148" s="85"/>
      <c r="Z148" s="85"/>
      <c r="AA148" s="85"/>
      <c r="AB148" s="167" t="s">
        <v>33</v>
      </c>
      <c r="AC148" s="167">
        <v>200</v>
      </c>
      <c r="AD148" s="167"/>
      <c r="AE148" s="167"/>
      <c r="AF148" s="167"/>
      <c r="AG148" s="167"/>
      <c r="AH148" s="167"/>
      <c r="AI148" s="167"/>
      <c r="AJ148" s="167" t="s">
        <v>33</v>
      </c>
      <c r="AK148" s="167">
        <v>300</v>
      </c>
      <c r="AL148" s="167"/>
      <c r="AM148" s="167"/>
      <c r="AN148" s="167"/>
      <c r="AO148" s="167"/>
      <c r="AP148" s="167"/>
      <c r="AQ148" s="167"/>
      <c r="AR148" s="167"/>
      <c r="AS148" s="167"/>
      <c r="AT148" s="167" t="s">
        <v>33</v>
      </c>
      <c r="AU148" s="167">
        <v>325</v>
      </c>
      <c r="AV148" s="167"/>
      <c r="AW148" s="167"/>
      <c r="AX148" s="167"/>
      <c r="AY148" s="167"/>
      <c r="AZ148" s="167"/>
      <c r="BA148" s="167"/>
      <c r="BB148" s="167" t="s">
        <v>33</v>
      </c>
      <c r="BC148" s="167">
        <v>325</v>
      </c>
      <c r="BD148" s="167"/>
      <c r="BE148" s="167"/>
      <c r="BF148" s="167"/>
      <c r="BG148" s="167"/>
      <c r="BH148" s="167"/>
      <c r="BI148" s="167"/>
      <c r="BJ148" s="167"/>
      <c r="BK148" s="167"/>
      <c r="BL148" s="286" t="s">
        <v>424</v>
      </c>
      <c r="BM148" s="167"/>
      <c r="BN148" s="167"/>
      <c r="BO148" s="167"/>
      <c r="BP148" s="167"/>
      <c r="BQ148" s="167"/>
      <c r="BR148" s="167"/>
      <c r="BS148" s="167"/>
      <c r="BT148" s="167"/>
      <c r="BU148" s="167"/>
      <c r="BV148" s="167"/>
      <c r="BW148" s="167"/>
      <c r="BX148" s="167"/>
      <c r="BY148" s="167"/>
      <c r="BZ148" s="167"/>
      <c r="CA148" s="207"/>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c r="CX148" s="134"/>
      <c r="CY148" s="134"/>
      <c r="CZ148" s="134"/>
      <c r="DA148" s="134"/>
      <c r="DB148" s="134"/>
      <c r="DC148" s="134"/>
      <c r="DD148" s="134"/>
      <c r="DE148" s="134"/>
      <c r="DF148" s="134"/>
      <c r="DG148" s="134"/>
      <c r="DH148" s="134"/>
      <c r="DI148" s="134"/>
      <c r="DJ148" s="134"/>
      <c r="DK148" s="134"/>
      <c r="DL148" s="134"/>
      <c r="DM148" s="134"/>
      <c r="DN148" s="134"/>
      <c r="DO148" s="134"/>
      <c r="DP148" s="134"/>
      <c r="DQ148" s="134"/>
      <c r="DR148" s="134"/>
      <c r="DS148" s="134"/>
      <c r="DT148" s="134"/>
      <c r="DU148" s="134"/>
      <c r="DV148" s="134"/>
      <c r="DW148" s="134"/>
      <c r="DX148" s="134"/>
      <c r="DY148" s="134"/>
      <c r="DZ148" s="134"/>
      <c r="EA148" s="134"/>
      <c r="EB148" s="134"/>
      <c r="EC148" s="134"/>
      <c r="ED148" s="134"/>
      <c r="EE148" s="134"/>
      <c r="EF148" s="134"/>
      <c r="EG148" s="134"/>
      <c r="EH148" s="134"/>
      <c r="EI148" s="134"/>
      <c r="EJ148" s="134"/>
      <c r="EK148" s="134"/>
      <c r="EL148" s="134"/>
      <c r="EM148" s="134"/>
      <c r="EN148" s="134"/>
      <c r="EO148" s="134"/>
      <c r="EP148" s="134"/>
      <c r="EQ148" s="134"/>
      <c r="ER148" s="134"/>
      <c r="ES148" s="134"/>
      <c r="ET148" s="134"/>
      <c r="EU148" s="134"/>
      <c r="EV148" s="134"/>
      <c r="EW148" s="134"/>
      <c r="EX148" s="134"/>
      <c r="EY148" s="134"/>
      <c r="EZ148" s="134"/>
      <c r="FA148" s="134"/>
      <c r="FB148" s="134"/>
      <c r="FC148" s="134"/>
      <c r="FD148" s="134"/>
      <c r="FE148" s="134"/>
      <c r="FF148" s="134"/>
      <c r="FG148" s="134"/>
      <c r="FH148" s="134"/>
      <c r="FI148" s="134"/>
      <c r="FJ148" s="134"/>
      <c r="FK148" s="134"/>
      <c r="FL148" s="134"/>
      <c r="FM148" s="134"/>
      <c r="FN148" s="134"/>
      <c r="FO148" s="134"/>
      <c r="FP148" s="134"/>
      <c r="FQ148" s="134"/>
      <c r="FR148" s="134"/>
      <c r="FS148" s="134"/>
      <c r="FT148" s="134"/>
      <c r="FU148" s="134"/>
      <c r="FV148" s="134"/>
      <c r="FW148" s="134"/>
      <c r="FX148" s="134"/>
      <c r="FY148" s="134"/>
      <c r="FZ148" s="134"/>
      <c r="GA148" s="134"/>
      <c r="GB148" s="134"/>
      <c r="GC148" s="134"/>
      <c r="GD148" s="134"/>
      <c r="GE148" s="134"/>
      <c r="GF148" s="134"/>
      <c r="GG148" s="134"/>
      <c r="GH148" s="134"/>
      <c r="GI148" s="134"/>
      <c r="GJ148" s="134"/>
      <c r="GK148" s="134"/>
      <c r="GL148" s="134"/>
      <c r="GM148" s="134"/>
      <c r="GN148" s="134"/>
      <c r="GO148" s="134"/>
      <c r="GP148" s="134"/>
      <c r="GQ148" s="134"/>
      <c r="GR148" s="134"/>
      <c r="GS148" s="134"/>
      <c r="GT148" s="134"/>
      <c r="GU148" s="134"/>
      <c r="GV148" s="134"/>
      <c r="GW148" s="134"/>
      <c r="GX148" s="134"/>
      <c r="GY148" s="134"/>
      <c r="GZ148" s="134"/>
      <c r="HA148" s="134"/>
      <c r="HB148" s="134"/>
      <c r="HC148" s="134"/>
      <c r="HD148" s="134"/>
      <c r="HE148" s="134"/>
      <c r="HF148" s="134"/>
      <c r="HG148" s="134"/>
      <c r="HH148" s="134"/>
      <c r="HI148" s="134"/>
      <c r="HJ148" s="134"/>
      <c r="HK148" s="134"/>
      <c r="HL148" s="134"/>
      <c r="HM148" s="134"/>
      <c r="HN148" s="134"/>
      <c r="HO148" s="134"/>
      <c r="HP148" s="134"/>
      <c r="HQ148" s="134"/>
      <c r="HR148" s="134"/>
      <c r="HS148" s="134"/>
      <c r="HT148" s="134"/>
      <c r="HU148" s="134"/>
      <c r="HV148" s="134"/>
      <c r="HW148" s="134"/>
      <c r="HX148" s="134"/>
      <c r="HY148" s="134"/>
      <c r="HZ148" s="134"/>
      <c r="IA148" s="134"/>
      <c r="IB148" s="134"/>
      <c r="IC148" s="134"/>
      <c r="ID148" s="134"/>
      <c r="IE148" s="134"/>
      <c r="IF148" s="134"/>
      <c r="IG148" s="134"/>
      <c r="IH148" s="134"/>
      <c r="II148" s="134"/>
      <c r="IJ148" s="134"/>
      <c r="IK148" s="134"/>
      <c r="IL148" s="134"/>
      <c r="IM148" s="134"/>
      <c r="IN148" s="134"/>
      <c r="IO148" s="134"/>
      <c r="IP148" s="134"/>
      <c r="IQ148" s="134"/>
      <c r="IR148" s="134"/>
      <c r="IS148" s="134"/>
      <c r="IT148" s="134"/>
      <c r="IU148" s="134"/>
      <c r="IV148" s="134"/>
      <c r="IW148" s="134"/>
      <c r="IX148" s="134"/>
      <c r="IY148" s="134"/>
      <c r="IZ148" s="134"/>
      <c r="JA148" s="134"/>
      <c r="JB148" s="134"/>
      <c r="JC148" s="134"/>
      <c r="JD148" s="134"/>
      <c r="JE148" s="134"/>
      <c r="JF148" s="134"/>
      <c r="JG148" s="134"/>
      <c r="JH148" s="134"/>
      <c r="JI148" s="134"/>
      <c r="JJ148" s="134"/>
      <c r="JK148" s="134"/>
      <c r="JL148" s="134"/>
      <c r="JM148" s="134"/>
      <c r="JN148" s="134"/>
      <c r="JO148" s="134"/>
      <c r="JP148" s="134"/>
      <c r="JQ148" s="134"/>
      <c r="JR148" s="134"/>
      <c r="JS148" s="134"/>
      <c r="JT148" s="134"/>
      <c r="JU148" s="134"/>
      <c r="JV148" s="134"/>
      <c r="JW148" s="134"/>
      <c r="JX148" s="134"/>
      <c r="JY148" s="134"/>
      <c r="JZ148" s="134"/>
      <c r="KA148" s="134"/>
      <c r="KB148" s="134"/>
      <c r="KC148" s="134"/>
      <c r="KD148" s="134"/>
      <c r="KE148" s="134"/>
      <c r="KF148" s="134"/>
      <c r="KG148" s="134"/>
      <c r="KH148" s="134"/>
      <c r="KI148" s="134"/>
      <c r="KJ148" s="134"/>
      <c r="KK148" s="134"/>
      <c r="KL148" s="134"/>
      <c r="KM148" s="134"/>
      <c r="KN148" s="134"/>
      <c r="KO148" s="134"/>
      <c r="KP148" s="134"/>
      <c r="KQ148" s="134"/>
      <c r="KR148" s="134"/>
      <c r="KS148" s="134"/>
      <c r="KT148" s="134"/>
      <c r="KU148" s="134"/>
      <c r="KV148" s="134"/>
      <c r="KW148" s="134"/>
      <c r="KX148" s="134"/>
      <c r="KY148" s="134"/>
      <c r="KZ148" s="134"/>
      <c r="LA148" s="134"/>
      <c r="LB148" s="134"/>
      <c r="LC148" s="134"/>
      <c r="LD148" s="134"/>
      <c r="LE148" s="134"/>
      <c r="LF148" s="134"/>
      <c r="LG148" s="134"/>
      <c r="LH148" s="134"/>
      <c r="LI148" s="134"/>
      <c r="LJ148" s="134"/>
      <c r="LK148" s="134"/>
      <c r="LL148" s="134"/>
      <c r="LM148" s="134"/>
      <c r="LN148" s="134"/>
      <c r="LO148" s="134"/>
      <c r="LP148" s="134"/>
      <c r="LQ148" s="134"/>
      <c r="LR148" s="134"/>
      <c r="LS148" s="134"/>
      <c r="LT148" s="134"/>
      <c r="LU148" s="134"/>
      <c r="LV148" s="134"/>
      <c r="LW148" s="134"/>
      <c r="LX148" s="134"/>
      <c r="LY148" s="134"/>
      <c r="LZ148" s="134"/>
      <c r="MA148" s="134"/>
      <c r="MB148" s="134"/>
      <c r="MC148" s="134"/>
      <c r="MD148" s="134"/>
      <c r="ME148" s="134"/>
      <c r="MF148" s="134"/>
      <c r="MG148" s="134"/>
      <c r="MH148" s="134"/>
      <c r="MI148" s="134"/>
      <c r="MJ148" s="134"/>
      <c r="MK148" s="134"/>
      <c r="ML148" s="134"/>
      <c r="MM148" s="134"/>
      <c r="MN148" s="134"/>
      <c r="MO148" s="134"/>
      <c r="MP148" s="134"/>
      <c r="MQ148" s="134"/>
      <c r="MR148" s="134"/>
      <c r="MS148" s="134"/>
      <c r="MT148" s="134"/>
      <c r="MU148" s="134"/>
      <c r="MV148" s="134"/>
      <c r="MW148" s="134"/>
      <c r="MX148" s="134"/>
      <c r="MY148" s="134"/>
      <c r="MZ148" s="134"/>
      <c r="NA148" s="134"/>
      <c r="NB148" s="134"/>
      <c r="NC148" s="134"/>
      <c r="ND148" s="134"/>
      <c r="NE148" s="134"/>
      <c r="NF148" s="134"/>
      <c r="NG148" s="134"/>
      <c r="NH148" s="134"/>
      <c r="NI148" s="134"/>
      <c r="NJ148" s="134"/>
      <c r="NK148" s="134"/>
      <c r="NL148" s="134"/>
      <c r="NM148" s="134"/>
      <c r="NN148" s="134"/>
      <c r="NO148" s="134"/>
      <c r="NP148" s="134"/>
      <c r="NQ148" s="134"/>
      <c r="NR148" s="134"/>
      <c r="NS148" s="134"/>
      <c r="NT148" s="134"/>
      <c r="NU148" s="134"/>
      <c r="NV148" s="134"/>
      <c r="NW148" s="134"/>
      <c r="NX148" s="134"/>
      <c r="NY148" s="134"/>
      <c r="NZ148" s="134"/>
      <c r="OA148" s="134"/>
      <c r="OB148" s="134"/>
      <c r="OC148" s="134"/>
      <c r="OD148" s="134"/>
      <c r="OE148" s="134"/>
      <c r="OF148" s="134"/>
      <c r="OG148" s="134"/>
      <c r="OH148" s="134"/>
      <c r="OI148" s="134"/>
      <c r="OJ148" s="134"/>
      <c r="OK148" s="134"/>
      <c r="OL148" s="134"/>
      <c r="OM148" s="134"/>
      <c r="ON148" s="134"/>
      <c r="OO148" s="134"/>
      <c r="OP148" s="134"/>
      <c r="OQ148" s="134"/>
      <c r="OR148" s="134"/>
      <c r="OS148" s="134"/>
      <c r="OT148" s="134"/>
      <c r="OU148" s="134"/>
      <c r="OV148" s="134"/>
      <c r="OW148" s="134"/>
      <c r="OX148" s="134"/>
      <c r="OY148" s="134"/>
      <c r="OZ148" s="134"/>
      <c r="PA148" s="134"/>
      <c r="PB148" s="134"/>
      <c r="PC148" s="134"/>
      <c r="PD148" s="134"/>
      <c r="PE148" s="134"/>
      <c r="PF148" s="134"/>
      <c r="PG148" s="134"/>
      <c r="PH148" s="134"/>
      <c r="PI148" s="134"/>
      <c r="PJ148" s="134"/>
      <c r="PK148" s="134"/>
      <c r="PL148" s="134"/>
      <c r="PM148" s="134"/>
      <c r="PN148" s="134"/>
      <c r="PO148" s="134"/>
      <c r="PP148" s="134"/>
      <c r="PQ148" s="134"/>
      <c r="PR148" s="134"/>
      <c r="PS148" s="134"/>
      <c r="PT148" s="134"/>
      <c r="PU148" s="134"/>
      <c r="PV148" s="134"/>
      <c r="PW148" s="134"/>
      <c r="PX148" s="134"/>
      <c r="PY148" s="134"/>
      <c r="PZ148" s="134"/>
      <c r="QA148" s="134"/>
      <c r="QB148" s="134"/>
      <c r="QC148" s="134"/>
      <c r="QD148" s="134"/>
      <c r="QE148" s="134"/>
      <c r="QF148" s="134"/>
      <c r="QG148" s="134"/>
      <c r="QH148" s="134"/>
      <c r="QI148" s="134"/>
      <c r="QJ148" s="134"/>
      <c r="QK148" s="134"/>
      <c r="QL148" s="134"/>
      <c r="QM148" s="134"/>
      <c r="QN148" s="134"/>
      <c r="QO148" s="134"/>
      <c r="QP148" s="134"/>
      <c r="QQ148" s="134"/>
      <c r="QR148" s="134"/>
      <c r="QS148" s="134"/>
      <c r="QT148" s="134"/>
      <c r="QU148" s="134"/>
      <c r="QV148" s="134"/>
      <c r="QW148" s="134"/>
      <c r="QX148" s="134"/>
      <c r="QY148" s="134"/>
      <c r="QZ148" s="134"/>
      <c r="RA148" s="134"/>
      <c r="RB148" s="134"/>
      <c r="RC148" s="134"/>
      <c r="RD148" s="134"/>
      <c r="RE148" s="134"/>
      <c r="RF148" s="134"/>
      <c r="RG148" s="134"/>
      <c r="RH148" s="134"/>
      <c r="RI148" s="134"/>
      <c r="RJ148" s="134"/>
      <c r="RK148" s="134"/>
      <c r="RL148" s="134"/>
      <c r="RM148" s="134"/>
      <c r="RN148" s="134"/>
      <c r="RO148" s="134"/>
      <c r="RP148" s="134"/>
      <c r="RQ148" s="134"/>
      <c r="RR148" s="134"/>
      <c r="RS148" s="134"/>
      <c r="RT148" s="134"/>
      <c r="RU148" s="134"/>
      <c r="RV148" s="134"/>
      <c r="RW148" s="134"/>
      <c r="RX148" s="134"/>
      <c r="RY148" s="134"/>
      <c r="RZ148" s="134"/>
      <c r="SA148" s="134"/>
      <c r="SB148" s="134"/>
      <c r="SC148" s="134"/>
      <c r="SD148" s="134"/>
      <c r="SE148" s="134"/>
      <c r="SF148" s="134"/>
      <c r="SG148" s="134"/>
      <c r="SH148" s="134"/>
      <c r="SI148" s="134"/>
      <c r="SJ148" s="134"/>
      <c r="SK148" s="134"/>
      <c r="SL148" s="134"/>
      <c r="SM148" s="134"/>
      <c r="SN148" s="134"/>
      <c r="SO148" s="134"/>
      <c r="SP148" s="134"/>
      <c r="SQ148" s="134"/>
      <c r="SR148" s="134"/>
      <c r="SS148" s="134"/>
      <c r="ST148" s="134"/>
      <c r="SU148" s="134"/>
      <c r="SV148" s="134"/>
      <c r="SW148" s="134"/>
      <c r="SX148" s="134"/>
      <c r="SY148" s="134"/>
      <c r="SZ148" s="134"/>
      <c r="TA148" s="134"/>
      <c r="TB148" s="134"/>
      <c r="TC148" s="134"/>
      <c r="TD148" s="134"/>
      <c r="TE148" s="134"/>
      <c r="TF148" s="134"/>
      <c r="TG148" s="134"/>
      <c r="TH148" s="134"/>
      <c r="TI148" s="134"/>
      <c r="TJ148" s="134"/>
      <c r="TK148" s="134"/>
      <c r="TL148" s="134"/>
      <c r="TM148" s="134"/>
      <c r="TN148" s="134"/>
      <c r="TO148" s="134"/>
      <c r="TP148" s="134"/>
      <c r="TQ148" s="134"/>
      <c r="TR148" s="134"/>
      <c r="TS148" s="134"/>
      <c r="TT148" s="134"/>
      <c r="TU148" s="134"/>
      <c r="TV148" s="134"/>
      <c r="TW148" s="134"/>
      <c r="TX148" s="134"/>
      <c r="TY148" s="134"/>
      <c r="TZ148" s="134"/>
      <c r="UA148" s="134"/>
      <c r="UB148" s="134"/>
      <c r="UC148" s="134"/>
      <c r="UD148" s="134"/>
      <c r="UE148" s="134"/>
      <c r="UF148" s="134"/>
      <c r="UG148" s="134"/>
      <c r="UH148" s="134"/>
      <c r="UI148" s="134"/>
      <c r="UJ148" s="134"/>
      <c r="UK148" s="134"/>
      <c r="UL148" s="134"/>
      <c r="UM148" s="134"/>
      <c r="UN148" s="134"/>
      <c r="UO148" s="134"/>
      <c r="UP148" s="134"/>
      <c r="UQ148" s="134"/>
      <c r="UR148" s="134"/>
      <c r="US148" s="134"/>
      <c r="UT148" s="134"/>
      <c r="UU148" s="134"/>
      <c r="UV148" s="134"/>
      <c r="UW148" s="134"/>
      <c r="UX148" s="134"/>
      <c r="UY148" s="134"/>
      <c r="UZ148" s="134"/>
      <c r="VA148" s="134"/>
      <c r="VB148" s="134"/>
      <c r="VC148" s="134"/>
      <c r="VD148" s="134"/>
      <c r="VE148" s="134"/>
      <c r="VF148" s="134"/>
      <c r="VG148" s="134"/>
      <c r="VH148" s="134"/>
      <c r="VI148" s="134"/>
      <c r="VJ148" s="134"/>
      <c r="VK148" s="134"/>
      <c r="VL148" s="134"/>
      <c r="VM148" s="134"/>
      <c r="VN148" s="134"/>
      <c r="VO148" s="134"/>
      <c r="VP148" s="134"/>
      <c r="VQ148" s="134"/>
      <c r="VR148" s="134"/>
      <c r="VS148" s="134"/>
      <c r="VT148" s="134"/>
      <c r="VU148" s="134"/>
      <c r="VV148" s="134"/>
      <c r="VW148" s="134"/>
      <c r="VX148" s="134"/>
      <c r="VY148" s="134"/>
      <c r="VZ148" s="134"/>
      <c r="WA148" s="134"/>
      <c r="WB148" s="134"/>
      <c r="WC148" s="134"/>
      <c r="WD148" s="134"/>
      <c r="WE148" s="134"/>
      <c r="WF148" s="134"/>
      <c r="WG148" s="134"/>
      <c r="WH148" s="134"/>
      <c r="WI148" s="134"/>
      <c r="WJ148" s="134"/>
      <c r="WK148" s="134"/>
      <c r="WL148" s="134"/>
      <c r="WM148" s="134"/>
      <c r="WN148" s="134"/>
      <c r="WO148" s="134"/>
      <c r="WP148" s="134"/>
      <c r="WQ148" s="134"/>
      <c r="WR148" s="134"/>
      <c r="WS148" s="134"/>
      <c r="WT148" s="134"/>
      <c r="WU148" s="134"/>
      <c r="WV148" s="134"/>
      <c r="WW148" s="134"/>
      <c r="WX148" s="134"/>
      <c r="WY148" s="134"/>
      <c r="WZ148" s="134"/>
      <c r="XA148" s="134"/>
      <c r="XB148" s="134"/>
      <c r="XC148" s="134"/>
      <c r="XD148" s="134"/>
      <c r="XE148" s="134"/>
      <c r="XF148" s="134"/>
      <c r="XG148" s="134"/>
      <c r="XH148" s="134"/>
      <c r="XI148" s="134"/>
      <c r="XJ148" s="134"/>
      <c r="XK148" s="134"/>
      <c r="XL148" s="134"/>
      <c r="XM148" s="134"/>
      <c r="XN148" s="134"/>
      <c r="XO148" s="134"/>
      <c r="XP148" s="134"/>
      <c r="XQ148" s="134"/>
      <c r="XR148" s="134"/>
      <c r="XS148" s="134"/>
      <c r="XT148" s="134"/>
      <c r="XU148" s="134"/>
      <c r="XV148" s="134"/>
      <c r="XW148" s="134"/>
      <c r="XX148" s="134"/>
      <c r="XY148" s="134"/>
      <c r="XZ148" s="134"/>
      <c r="YA148" s="134"/>
      <c r="YB148" s="134"/>
      <c r="YC148" s="134"/>
      <c r="YD148" s="134"/>
      <c r="YE148" s="134"/>
      <c r="YF148" s="134"/>
      <c r="YG148" s="134"/>
      <c r="YH148" s="134"/>
      <c r="YI148" s="134"/>
      <c r="YJ148" s="134"/>
      <c r="YK148" s="134"/>
      <c r="YL148" s="134"/>
      <c r="YM148" s="134"/>
      <c r="YN148" s="134"/>
      <c r="YO148" s="134"/>
      <c r="YP148" s="134"/>
      <c r="YQ148" s="134"/>
      <c r="YR148" s="134"/>
      <c r="YS148" s="134"/>
      <c r="YT148" s="134"/>
      <c r="YU148" s="134"/>
      <c r="YV148" s="134"/>
      <c r="YW148" s="134"/>
      <c r="YX148" s="134"/>
      <c r="YY148" s="134"/>
      <c r="YZ148" s="134"/>
      <c r="ZA148" s="134"/>
      <c r="ZB148" s="134"/>
      <c r="ZC148" s="134"/>
      <c r="ZD148" s="134"/>
      <c r="ZE148" s="134"/>
      <c r="ZF148" s="134"/>
      <c r="ZG148" s="134"/>
      <c r="ZH148" s="134"/>
      <c r="ZI148" s="134"/>
      <c r="ZJ148" s="134"/>
      <c r="ZK148" s="134"/>
      <c r="ZL148" s="134"/>
      <c r="ZM148" s="134"/>
      <c r="ZN148" s="134"/>
      <c r="ZO148" s="134"/>
      <c r="ZP148" s="134"/>
      <c r="ZQ148" s="134"/>
      <c r="ZR148" s="134"/>
      <c r="ZS148" s="134"/>
      <c r="ZT148" s="134"/>
      <c r="ZU148" s="134"/>
      <c r="ZV148" s="134"/>
      <c r="ZW148" s="134"/>
      <c r="ZX148" s="134"/>
      <c r="ZY148" s="134"/>
      <c r="ZZ148" s="134"/>
      <c r="AAA148" s="134"/>
      <c r="AAB148" s="134"/>
      <c r="AAC148" s="134"/>
      <c r="AAD148" s="134"/>
      <c r="AAE148" s="134"/>
      <c r="AAF148" s="134"/>
      <c r="AAG148" s="134"/>
      <c r="AAH148" s="134"/>
      <c r="AAI148" s="134"/>
      <c r="AAJ148" s="134"/>
      <c r="AAK148" s="134"/>
      <c r="AAL148" s="134"/>
      <c r="AAM148" s="134"/>
      <c r="AAN148" s="134"/>
      <c r="AAO148" s="134"/>
      <c r="AAP148" s="134"/>
      <c r="AAQ148" s="134"/>
      <c r="AAR148" s="134"/>
      <c r="AAS148" s="134"/>
      <c r="AAT148" s="134"/>
      <c r="AAU148" s="134"/>
      <c r="AAV148" s="134"/>
      <c r="AAW148" s="134"/>
      <c r="AAX148" s="134"/>
      <c r="AAY148" s="134"/>
      <c r="AAZ148" s="134"/>
      <c r="ABA148" s="134"/>
      <c r="ABB148" s="134"/>
      <c r="ABC148" s="134"/>
      <c r="ABD148" s="134"/>
      <c r="ABE148" s="134"/>
      <c r="ABF148" s="134"/>
      <c r="ABG148" s="134"/>
      <c r="ABH148" s="134"/>
      <c r="ABI148" s="134"/>
      <c r="ABJ148" s="134"/>
      <c r="ABK148" s="134"/>
      <c r="ABL148" s="134"/>
      <c r="ABM148" s="134"/>
      <c r="ABN148" s="134"/>
      <c r="ABO148" s="134"/>
      <c r="ABP148" s="134"/>
      <c r="ABQ148" s="134"/>
      <c r="ABR148" s="134"/>
      <c r="ABS148" s="134"/>
      <c r="ABT148" s="134"/>
      <c r="ABU148" s="134"/>
      <c r="ABV148" s="134"/>
      <c r="ABW148" s="134"/>
      <c r="ABX148" s="134"/>
      <c r="ABY148" s="134"/>
      <c r="ABZ148" s="134"/>
      <c r="ACA148" s="134"/>
      <c r="ACB148" s="134"/>
      <c r="ACC148" s="134"/>
      <c r="ACD148" s="134"/>
      <c r="ACE148" s="134"/>
      <c r="ACF148" s="134"/>
      <c r="ACG148" s="134"/>
      <c r="ACH148" s="134"/>
      <c r="ACI148" s="134"/>
      <c r="ACJ148" s="134"/>
      <c r="ACK148" s="134"/>
      <c r="ACL148" s="134"/>
      <c r="ACM148" s="134"/>
      <c r="ACN148" s="134"/>
      <c r="ACO148" s="134"/>
      <c r="ACP148" s="134"/>
      <c r="ACQ148" s="134"/>
      <c r="ACR148" s="134"/>
      <c r="ACS148" s="134"/>
      <c r="ACT148" s="134"/>
      <c r="ACU148" s="134"/>
      <c r="ACV148" s="134"/>
      <c r="ACW148" s="134"/>
      <c r="ACX148" s="134"/>
      <c r="ACY148" s="134"/>
      <c r="ACZ148" s="134"/>
      <c r="ADA148" s="134"/>
      <c r="ADB148" s="134"/>
      <c r="ADC148" s="134"/>
      <c r="ADD148" s="134"/>
      <c r="ADE148" s="134"/>
      <c r="ADF148" s="134"/>
      <c r="ADG148" s="134"/>
      <c r="ADH148" s="134"/>
      <c r="ADI148" s="134"/>
      <c r="ADJ148" s="134"/>
      <c r="ADK148" s="134"/>
      <c r="ADL148" s="134"/>
      <c r="ADM148" s="134"/>
      <c r="ADN148" s="134"/>
      <c r="ADO148" s="134"/>
      <c r="ADP148" s="134"/>
      <c r="ADQ148" s="134"/>
      <c r="ADR148" s="134"/>
      <c r="ADS148" s="134"/>
      <c r="ADT148" s="134"/>
      <c r="ADU148" s="134"/>
      <c r="ADV148" s="134"/>
      <c r="ADW148" s="134"/>
      <c r="ADX148" s="134"/>
      <c r="ADY148" s="134"/>
      <c r="ADZ148" s="134"/>
      <c r="AEA148" s="134"/>
      <c r="AEB148" s="134"/>
      <c r="AEC148" s="134"/>
      <c r="AED148" s="134"/>
      <c r="AEE148" s="134"/>
      <c r="AEF148" s="134"/>
      <c r="AEG148" s="134"/>
      <c r="AEH148" s="134"/>
      <c r="AEI148" s="134"/>
      <c r="AEJ148" s="134"/>
      <c r="AEK148" s="134"/>
      <c r="AEL148" s="134"/>
      <c r="AEM148" s="134"/>
      <c r="AEN148" s="134"/>
      <c r="AEO148" s="134"/>
      <c r="AEP148" s="134"/>
      <c r="AEQ148" s="134"/>
      <c r="AER148" s="134"/>
      <c r="AES148" s="134"/>
      <c r="AET148" s="134"/>
      <c r="AEU148" s="134"/>
      <c r="AEV148" s="134"/>
      <c r="AEW148" s="134"/>
      <c r="AEX148" s="134"/>
      <c r="AEY148" s="134"/>
      <c r="AEZ148" s="134"/>
      <c r="AFA148" s="134"/>
      <c r="AFB148" s="134"/>
      <c r="AFC148" s="134"/>
      <c r="AFD148" s="134"/>
      <c r="AFE148" s="134"/>
      <c r="AFF148" s="134"/>
      <c r="AFG148" s="134"/>
      <c r="AFH148" s="134"/>
      <c r="AFI148" s="134"/>
      <c r="AFJ148" s="134"/>
      <c r="AFK148" s="134"/>
      <c r="AFL148" s="134"/>
      <c r="AFM148" s="134"/>
      <c r="AFN148" s="134"/>
      <c r="AFO148" s="134"/>
      <c r="AFP148" s="134"/>
      <c r="AFQ148" s="134"/>
      <c r="AFR148" s="134"/>
      <c r="AFS148" s="134"/>
      <c r="AFT148" s="134"/>
      <c r="AFU148" s="134"/>
      <c r="AFV148" s="134"/>
      <c r="AFW148" s="134"/>
      <c r="AFX148" s="134"/>
      <c r="AFY148" s="134"/>
      <c r="AFZ148" s="134"/>
      <c r="AGA148" s="134"/>
      <c r="AGB148" s="134"/>
      <c r="AGC148" s="134"/>
      <c r="AGD148" s="134"/>
      <c r="AGE148" s="134"/>
      <c r="AGF148" s="134"/>
      <c r="AGG148" s="134"/>
      <c r="AGH148" s="134"/>
      <c r="AGI148" s="134"/>
      <c r="AGJ148" s="134"/>
      <c r="AGK148" s="134"/>
      <c r="AGL148" s="134"/>
      <c r="AGM148" s="134"/>
      <c r="AGN148" s="134"/>
      <c r="AGO148" s="134"/>
      <c r="AGP148" s="134"/>
      <c r="AGQ148" s="134"/>
      <c r="AGR148" s="134"/>
      <c r="AGS148" s="134"/>
      <c r="AGT148" s="134"/>
      <c r="AGU148" s="134"/>
      <c r="AGV148" s="134"/>
      <c r="AGW148" s="134"/>
      <c r="AGX148" s="134"/>
      <c r="AGY148" s="134"/>
      <c r="AGZ148" s="134"/>
      <c r="AHA148" s="134"/>
      <c r="AHB148" s="134"/>
      <c r="AHC148" s="134"/>
      <c r="AHD148" s="134"/>
      <c r="AHE148" s="134"/>
      <c r="AHF148" s="134"/>
      <c r="AHG148" s="134"/>
      <c r="AHH148" s="134"/>
      <c r="AHI148" s="134"/>
      <c r="AHJ148" s="134"/>
      <c r="AHK148" s="134"/>
      <c r="AHL148" s="134"/>
      <c r="AHM148" s="134"/>
      <c r="AHN148" s="134"/>
      <c r="AHO148" s="134"/>
      <c r="AHP148" s="134"/>
      <c r="AHQ148" s="134"/>
      <c r="AHR148" s="134"/>
      <c r="AHS148" s="134"/>
      <c r="AHT148" s="134"/>
      <c r="AHU148" s="134"/>
      <c r="AHV148" s="134"/>
      <c r="AHW148" s="134"/>
      <c r="AHX148" s="134"/>
      <c r="AHY148" s="134"/>
      <c r="AHZ148" s="134"/>
      <c r="AIA148" s="134"/>
      <c r="AIB148" s="134"/>
      <c r="AIC148" s="134"/>
      <c r="AID148" s="134"/>
      <c r="AIE148" s="134"/>
      <c r="AIF148" s="134"/>
      <c r="AIG148" s="134"/>
      <c r="AIH148" s="134"/>
      <c r="AII148" s="134"/>
      <c r="AIJ148" s="134"/>
      <c r="AIK148" s="134"/>
      <c r="AIL148" s="134"/>
      <c r="AIM148" s="134"/>
      <c r="AIN148" s="134"/>
      <c r="AIO148" s="134"/>
      <c r="AIP148" s="134"/>
      <c r="AIQ148" s="134"/>
      <c r="AIR148" s="134"/>
      <c r="AIS148" s="134"/>
      <c r="AIT148" s="134"/>
      <c r="AIU148" s="134"/>
      <c r="AIV148" s="134"/>
      <c r="AIW148" s="134"/>
      <c r="AIX148" s="134"/>
      <c r="AIY148" s="134"/>
      <c r="AIZ148" s="134"/>
      <c r="AJA148" s="134"/>
      <c r="AJB148" s="134"/>
      <c r="AJC148" s="134"/>
      <c r="AJD148" s="134"/>
      <c r="AJE148" s="134"/>
      <c r="AJF148" s="134"/>
      <c r="AJG148" s="134"/>
      <c r="AJH148" s="134"/>
      <c r="AJI148" s="134"/>
      <c r="AJJ148" s="134"/>
      <c r="AJK148" s="134"/>
      <c r="AJL148" s="134"/>
      <c r="AJM148" s="134"/>
      <c r="AJN148" s="134"/>
      <c r="AJO148" s="134"/>
      <c r="AJP148" s="134"/>
      <c r="AJQ148" s="134"/>
      <c r="AJR148" s="134"/>
      <c r="AJS148" s="134"/>
      <c r="AJT148" s="134"/>
      <c r="AJU148" s="134"/>
      <c r="AJV148" s="134"/>
      <c r="AJW148" s="134"/>
      <c r="AJX148" s="134"/>
      <c r="AJY148" s="134"/>
      <c r="AJZ148" s="134"/>
      <c r="AKA148" s="134"/>
      <c r="AKB148" s="134"/>
      <c r="AKC148" s="134"/>
      <c r="AKD148" s="134"/>
      <c r="AKE148" s="134"/>
      <c r="AKF148" s="134"/>
      <c r="AKG148" s="134"/>
      <c r="AKH148" s="134"/>
      <c r="AKI148" s="134"/>
      <c r="AKJ148" s="134"/>
      <c r="AKK148" s="134"/>
      <c r="AKL148" s="134"/>
      <c r="AKM148" s="134"/>
      <c r="AKN148" s="134"/>
      <c r="AKO148" s="134"/>
      <c r="AKP148" s="134"/>
      <c r="AKQ148" s="134"/>
      <c r="AKR148" s="134"/>
      <c r="AKS148" s="134"/>
      <c r="AKT148" s="134"/>
      <c r="AKU148" s="134"/>
      <c r="AKV148" s="134"/>
      <c r="AKW148" s="134"/>
      <c r="AKX148" s="134"/>
    </row>
    <row r="149" spans="1:986" ht="12" x14ac:dyDescent="0.2">
      <c r="A149" s="249"/>
      <c r="B149" s="242" t="s">
        <v>407</v>
      </c>
      <c r="C149" s="170" t="str">
        <f>_xlfn.CONCAT(Leverancespecifikation[[#This Row],[ID]],Leverancespecifikation[[#This Row],[BYGNINGSDEL]])</f>
        <v>145Ovenlys, røg- og taglemme</v>
      </c>
      <c r="E149" s="171">
        <v>372</v>
      </c>
      <c r="I149" s="171"/>
      <c r="J149" s="171">
        <v>4</v>
      </c>
      <c r="K149" s="175" t="s">
        <v>426</v>
      </c>
      <c r="L149" s="172" t="s">
        <v>423</v>
      </c>
      <c r="M149" s="80" t="str">
        <f>IFERROR(VLOOKUP(Leverancespecifikation[[#This Row],[ID-Bygningsdel]],'Data ændringslog'!A:G,7,FALSE),"P")</f>
        <v/>
      </c>
      <c r="N149" s="321" t="s">
        <v>99</v>
      </c>
      <c r="O149" s="121" t="str">
        <f>VLOOKUP(Leverancespecifikation[[#This Row],[ID-Bygningsdel]],'Data aktør'!A:H,2,FALSE)</f>
        <v>X</v>
      </c>
      <c r="P149" s="78" t="str">
        <f>VLOOKUP(Leverancespecifikation[[#This Row],[ID-Bygningsdel]],'Data aktør'!A:H,3,FALSE)</f>
        <v/>
      </c>
      <c r="Q149" s="78" t="str">
        <f>VLOOKUP(Leverancespecifikation[[#This Row],[ID-Bygningsdel]],'Data aktør'!A:H,4,FALSE)</f>
        <v/>
      </c>
      <c r="R149" s="78" t="str">
        <f>VLOOKUP(Leverancespecifikation[[#This Row],[ID-Bygningsdel]],'Data aktør'!A:H,5,FALSE)</f>
        <v/>
      </c>
      <c r="S149" s="78" t="str">
        <f>VLOOKUP(Leverancespecifikation[[#This Row],[ID-Bygningsdel]],'Data aktør'!A:H,6,FALSE)</f>
        <v/>
      </c>
      <c r="T149" s="78" t="str">
        <f>VLOOKUP(Leverancespecifikation[[#This Row],[ID-Bygningsdel]],'Data aktør'!A:H,7,FALSE)</f>
        <v/>
      </c>
      <c r="U149" s="122" t="str">
        <f>VLOOKUP(Leverancespecifikation[[#This Row],[ID-Bygningsdel]],'Data aktør'!A:H,8,FALSE)</f>
        <v/>
      </c>
      <c r="V149" s="112"/>
      <c r="W149" s="79"/>
      <c r="X149" s="79"/>
      <c r="Y149" s="79"/>
      <c r="Z149" s="79"/>
      <c r="AA149" s="79"/>
      <c r="AB149" s="171"/>
      <c r="AD149" s="171"/>
      <c r="AE149" s="171"/>
      <c r="AF149" s="171"/>
      <c r="AG149" s="171"/>
      <c r="AH149" s="171"/>
      <c r="AI149" s="171"/>
      <c r="AJ149" s="171" t="s">
        <v>33</v>
      </c>
      <c r="AK149" s="171">
        <v>300</v>
      </c>
      <c r="AT149" s="171" t="s">
        <v>33</v>
      </c>
      <c r="AU149" s="171">
        <v>325</v>
      </c>
      <c r="BB149" s="171" t="s">
        <v>33</v>
      </c>
      <c r="BC149" s="171">
        <v>325</v>
      </c>
      <c r="BV149" s="171"/>
      <c r="BW149" s="171"/>
      <c r="CB149" s="134"/>
    </row>
    <row r="150" spans="1:986" ht="12" x14ac:dyDescent="0.2">
      <c r="A150" s="249"/>
      <c r="B150" s="242" t="s">
        <v>409</v>
      </c>
      <c r="C150" s="170" t="str">
        <f>_xlfn.CONCAT(Leverancespecifikation[[#This Row],[ID]],Leverancespecifikation[[#This Row],[BYGNINGSDEL]])</f>
        <v>146Døre</v>
      </c>
      <c r="E150" s="171" t="s">
        <v>1544</v>
      </c>
      <c r="I150" s="171"/>
      <c r="J150" s="171">
        <v>4</v>
      </c>
      <c r="K150" s="175" t="s">
        <v>428</v>
      </c>
      <c r="L150" s="172" t="s">
        <v>429</v>
      </c>
      <c r="M150" s="80" t="str">
        <f>IFERROR(VLOOKUP(Leverancespecifikation[[#This Row],[ID-Bygningsdel]],'Data ændringslog'!A:G,7,FALSE),"P")</f>
        <v/>
      </c>
      <c r="N150" s="321" t="s">
        <v>99</v>
      </c>
      <c r="O150" s="121" t="str">
        <f>VLOOKUP(Leverancespecifikation[[#This Row],[ID-Bygningsdel]],'Data aktør'!A:H,2,FALSE)</f>
        <v>X</v>
      </c>
      <c r="P150" s="78" t="str">
        <f>VLOOKUP(Leverancespecifikation[[#This Row],[ID-Bygningsdel]],'Data aktør'!A:H,3,FALSE)</f>
        <v/>
      </c>
      <c r="Q150" s="78" t="str">
        <f>VLOOKUP(Leverancespecifikation[[#This Row],[ID-Bygningsdel]],'Data aktør'!A:H,4,FALSE)</f>
        <v/>
      </c>
      <c r="R150" s="78" t="str">
        <f>VLOOKUP(Leverancespecifikation[[#This Row],[ID-Bygningsdel]],'Data aktør'!A:H,5,FALSE)</f>
        <v/>
      </c>
      <c r="S150" s="78" t="str">
        <f>VLOOKUP(Leverancespecifikation[[#This Row],[ID-Bygningsdel]],'Data aktør'!A:H,6,FALSE)</f>
        <v/>
      </c>
      <c r="T150" s="78" t="str">
        <f>VLOOKUP(Leverancespecifikation[[#This Row],[ID-Bygningsdel]],'Data aktør'!A:H,7,FALSE)</f>
        <v/>
      </c>
      <c r="U150" s="122" t="str">
        <f>VLOOKUP(Leverancespecifikation[[#This Row],[ID-Bygningsdel]],'Data aktør'!A:H,8,FALSE)</f>
        <v/>
      </c>
      <c r="V150" s="112"/>
      <c r="W150" s="79"/>
      <c r="X150" s="79"/>
      <c r="Y150" s="79"/>
      <c r="Z150" s="79"/>
      <c r="AA150" s="79"/>
      <c r="AB150" s="171" t="s">
        <v>33</v>
      </c>
      <c r="AC150" s="171">
        <v>200</v>
      </c>
      <c r="AD150" s="171"/>
      <c r="AE150" s="171"/>
      <c r="AF150" s="171"/>
      <c r="AG150" s="171"/>
      <c r="AH150" s="171"/>
      <c r="AI150" s="171"/>
      <c r="AJ150" s="171" t="s">
        <v>33</v>
      </c>
      <c r="AK150" s="171">
        <v>300</v>
      </c>
      <c r="AT150" s="171" t="s">
        <v>33</v>
      </c>
      <c r="AU150" s="171">
        <v>325</v>
      </c>
      <c r="BB150" s="171" t="s">
        <v>33</v>
      </c>
      <c r="BC150" s="171">
        <v>325</v>
      </c>
      <c r="BV150" s="171"/>
      <c r="BW150" s="171"/>
      <c r="CB150" s="134"/>
    </row>
    <row r="151" spans="1:986" ht="12" x14ac:dyDescent="0.2">
      <c r="A151" s="249"/>
      <c r="B151" s="242" t="s">
        <v>411</v>
      </c>
      <c r="C151" s="170" t="str">
        <f>_xlfn.CONCAT(Leverancespecifikation[[#This Row],[ID]],Leverancespecifikation[[#This Row],[BYGNINGSDEL]])</f>
        <v>147Karruseldøre</v>
      </c>
      <c r="E151" s="171" t="s">
        <v>1545</v>
      </c>
      <c r="I151" s="171"/>
      <c r="J151" s="171">
        <v>4</v>
      </c>
      <c r="K151" s="175" t="s">
        <v>431</v>
      </c>
      <c r="L151" s="172" t="s">
        <v>429</v>
      </c>
      <c r="M151" s="80" t="str">
        <f>IFERROR(VLOOKUP(Leverancespecifikation[[#This Row],[ID-Bygningsdel]],'Data ændringslog'!A:G,7,FALSE),"P")</f>
        <v/>
      </c>
      <c r="N151" s="321" t="s">
        <v>99</v>
      </c>
      <c r="O151" s="121" t="str">
        <f>VLOOKUP(Leverancespecifikation[[#This Row],[ID-Bygningsdel]],'Data aktør'!A:H,2,FALSE)</f>
        <v>X</v>
      </c>
      <c r="P151" s="78" t="str">
        <f>VLOOKUP(Leverancespecifikation[[#This Row],[ID-Bygningsdel]],'Data aktør'!A:H,3,FALSE)</f>
        <v/>
      </c>
      <c r="Q151" s="78" t="str">
        <f>VLOOKUP(Leverancespecifikation[[#This Row],[ID-Bygningsdel]],'Data aktør'!A:H,4,FALSE)</f>
        <v/>
      </c>
      <c r="R151" s="78" t="str">
        <f>VLOOKUP(Leverancespecifikation[[#This Row],[ID-Bygningsdel]],'Data aktør'!A:H,5,FALSE)</f>
        <v/>
      </c>
      <c r="S151" s="78" t="str">
        <f>VLOOKUP(Leverancespecifikation[[#This Row],[ID-Bygningsdel]],'Data aktør'!A:H,6,FALSE)</f>
        <v/>
      </c>
      <c r="T151" s="78" t="str">
        <f>VLOOKUP(Leverancespecifikation[[#This Row],[ID-Bygningsdel]],'Data aktør'!A:H,7,FALSE)</f>
        <v/>
      </c>
      <c r="U151" s="122" t="str">
        <f>VLOOKUP(Leverancespecifikation[[#This Row],[ID-Bygningsdel]],'Data aktør'!A:H,8,FALSE)</f>
        <v/>
      </c>
      <c r="V151" s="112"/>
      <c r="W151" s="79"/>
      <c r="X151" s="79"/>
      <c r="Y151" s="79"/>
      <c r="Z151" s="79"/>
      <c r="AA151" s="79"/>
      <c r="AB151" s="171"/>
      <c r="AD151" s="171"/>
      <c r="AE151" s="171"/>
      <c r="AF151" s="171"/>
      <c r="AG151" s="171"/>
      <c r="AH151" s="171"/>
      <c r="AI151" s="171"/>
      <c r="AJ151" s="171" t="s">
        <v>33</v>
      </c>
      <c r="AK151" s="171">
        <v>300</v>
      </c>
      <c r="AT151" s="171" t="s">
        <v>33</v>
      </c>
      <c r="AU151" s="171">
        <v>325</v>
      </c>
      <c r="BB151" s="171" t="s">
        <v>33</v>
      </c>
      <c r="BC151" s="171">
        <v>325</v>
      </c>
      <c r="BV151" s="171"/>
      <c r="BW151" s="171"/>
      <c r="CB151" s="134"/>
    </row>
    <row r="152" spans="1:986" ht="12" x14ac:dyDescent="0.2">
      <c r="A152" s="249"/>
      <c r="B152" s="242" t="s">
        <v>413</v>
      </c>
      <c r="C152" s="170" t="str">
        <f>_xlfn.CONCAT(Leverancespecifikation[[#This Row],[ID]],Leverancespecifikation[[#This Row],[BYGNINGSDEL]])</f>
        <v>148Porte</v>
      </c>
      <c r="E152" s="171" t="s">
        <v>1545</v>
      </c>
      <c r="I152" s="171"/>
      <c r="J152" s="171">
        <v>4</v>
      </c>
      <c r="K152" s="175" t="s">
        <v>433</v>
      </c>
      <c r="L152" s="172" t="s">
        <v>429</v>
      </c>
      <c r="M152" s="80" t="str">
        <f>IFERROR(VLOOKUP(Leverancespecifikation[[#This Row],[ID-Bygningsdel]],'Data ændringslog'!A:G,7,FALSE),"P")</f>
        <v/>
      </c>
      <c r="N152" s="321" t="s">
        <v>99</v>
      </c>
      <c r="O152" s="121" t="str">
        <f>VLOOKUP(Leverancespecifikation[[#This Row],[ID-Bygningsdel]],'Data aktør'!A:H,2,FALSE)</f>
        <v>X</v>
      </c>
      <c r="P152" s="78" t="str">
        <f>VLOOKUP(Leverancespecifikation[[#This Row],[ID-Bygningsdel]],'Data aktør'!A:H,3,FALSE)</f>
        <v/>
      </c>
      <c r="Q152" s="78" t="str">
        <f>VLOOKUP(Leverancespecifikation[[#This Row],[ID-Bygningsdel]],'Data aktør'!A:H,4,FALSE)</f>
        <v/>
      </c>
      <c r="R152" s="78" t="str">
        <f>VLOOKUP(Leverancespecifikation[[#This Row],[ID-Bygningsdel]],'Data aktør'!A:H,5,FALSE)</f>
        <v/>
      </c>
      <c r="S152" s="78" t="str">
        <f>VLOOKUP(Leverancespecifikation[[#This Row],[ID-Bygningsdel]],'Data aktør'!A:H,6,FALSE)</f>
        <v/>
      </c>
      <c r="T152" s="78" t="str">
        <f>VLOOKUP(Leverancespecifikation[[#This Row],[ID-Bygningsdel]],'Data aktør'!A:H,7,FALSE)</f>
        <v/>
      </c>
      <c r="U152" s="122" t="str">
        <f>VLOOKUP(Leverancespecifikation[[#This Row],[ID-Bygningsdel]],'Data aktør'!A:H,8,FALSE)</f>
        <v/>
      </c>
      <c r="V152" s="112"/>
      <c r="W152" s="79"/>
      <c r="X152" s="79"/>
      <c r="Y152" s="79"/>
      <c r="Z152" s="79"/>
      <c r="AA152" s="79"/>
      <c r="AB152" s="171"/>
      <c r="AD152" s="171"/>
      <c r="AE152" s="171"/>
      <c r="AF152" s="171"/>
      <c r="AG152" s="171"/>
      <c r="AH152" s="171"/>
      <c r="AI152" s="171"/>
      <c r="AJ152" s="171" t="s">
        <v>33</v>
      </c>
      <c r="AK152" s="171">
        <v>300</v>
      </c>
      <c r="AT152" s="171" t="s">
        <v>33</v>
      </c>
      <c r="AU152" s="171">
        <v>325</v>
      </c>
      <c r="BB152" s="171" t="s">
        <v>33</v>
      </c>
      <c r="BC152" s="171">
        <v>325</v>
      </c>
      <c r="BV152" s="171"/>
      <c r="BW152" s="171"/>
      <c r="CB152" s="134"/>
    </row>
    <row r="153" spans="1:986" ht="12" x14ac:dyDescent="0.2">
      <c r="A153" s="249"/>
      <c r="B153" s="242" t="s">
        <v>415</v>
      </c>
      <c r="C153" s="170" t="str">
        <f>_xlfn.CONCAT(Leverancespecifikation[[#This Row],[ID]],Leverancespecifikation[[#This Row],[BYGNINGSDEL]])</f>
        <v>149Jalousier og gitre</v>
      </c>
      <c r="E153" s="171" t="s">
        <v>1546</v>
      </c>
      <c r="I153" s="171"/>
      <c r="J153" s="171">
        <v>4</v>
      </c>
      <c r="K153" s="175" t="s">
        <v>435</v>
      </c>
      <c r="L153" s="172" t="s">
        <v>429</v>
      </c>
      <c r="M153" s="80" t="str">
        <f>IFERROR(VLOOKUP(Leverancespecifikation[[#This Row],[ID-Bygningsdel]],'Data ændringslog'!A:G,7,FALSE),"P")</f>
        <v/>
      </c>
      <c r="N153" s="321" t="s">
        <v>99</v>
      </c>
      <c r="O153" s="121" t="str">
        <f>VLOOKUP(Leverancespecifikation[[#This Row],[ID-Bygningsdel]],'Data aktør'!A:H,2,FALSE)</f>
        <v>X</v>
      </c>
      <c r="P153" s="78" t="str">
        <f>VLOOKUP(Leverancespecifikation[[#This Row],[ID-Bygningsdel]],'Data aktør'!A:H,3,FALSE)</f>
        <v/>
      </c>
      <c r="Q153" s="78" t="str">
        <f>VLOOKUP(Leverancespecifikation[[#This Row],[ID-Bygningsdel]],'Data aktør'!A:H,4,FALSE)</f>
        <v/>
      </c>
      <c r="R153" s="78" t="str">
        <f>VLOOKUP(Leverancespecifikation[[#This Row],[ID-Bygningsdel]],'Data aktør'!A:H,5,FALSE)</f>
        <v/>
      </c>
      <c r="S153" s="78" t="str">
        <f>VLOOKUP(Leverancespecifikation[[#This Row],[ID-Bygningsdel]],'Data aktør'!A:H,6,FALSE)</f>
        <v/>
      </c>
      <c r="T153" s="78" t="str">
        <f>VLOOKUP(Leverancespecifikation[[#This Row],[ID-Bygningsdel]],'Data aktør'!A:H,7,FALSE)</f>
        <v/>
      </c>
      <c r="U153" s="122" t="str">
        <f>VLOOKUP(Leverancespecifikation[[#This Row],[ID-Bygningsdel]],'Data aktør'!A:H,8,FALSE)</f>
        <v/>
      </c>
      <c r="V153" s="112"/>
      <c r="W153" s="79"/>
      <c r="X153" s="79"/>
      <c r="Y153" s="79"/>
      <c r="Z153" s="79"/>
      <c r="AA153" s="79"/>
      <c r="AB153" s="171"/>
      <c r="AD153" s="171"/>
      <c r="AE153" s="171"/>
      <c r="AF153" s="171"/>
      <c r="AG153" s="171"/>
      <c r="AH153" s="171"/>
      <c r="AI153" s="171"/>
      <c r="AJ153" s="171" t="s">
        <v>33</v>
      </c>
      <c r="AK153" s="171">
        <v>300</v>
      </c>
      <c r="AT153" s="171" t="s">
        <v>33</v>
      </c>
      <c r="AU153" s="171">
        <v>325</v>
      </c>
      <c r="BB153" s="171" t="s">
        <v>33</v>
      </c>
      <c r="BC153" s="171">
        <v>325</v>
      </c>
      <c r="BV153" s="171"/>
      <c r="BW153" s="171"/>
      <c r="CB153" s="134"/>
    </row>
    <row r="154" spans="1:986" s="104" customFormat="1" x14ac:dyDescent="0.2">
      <c r="A154" s="248"/>
      <c r="B154" s="240" t="s">
        <v>417</v>
      </c>
      <c r="C154" s="161" t="str">
        <f>_xlfn.CONCAT(Leverancespecifikation[[#This Row],[ID]],Leverancespecifikation[[#This Row],[BYGNINGSDEL]])</f>
        <v>150Facadekomplettering</v>
      </c>
      <c r="D154" s="162"/>
      <c r="E154" s="162"/>
      <c r="F154" s="162"/>
      <c r="G154" s="162"/>
      <c r="H154" s="162"/>
      <c r="I154" s="162"/>
      <c r="J154" s="163">
        <v>2</v>
      </c>
      <c r="K154" s="164" t="s">
        <v>437</v>
      </c>
      <c r="L154" s="165"/>
      <c r="M154" s="100" t="str">
        <f>IFERROR(VLOOKUP(Leverancespecifikation[[#This Row],[ID-Bygningsdel]],'Data ændringslog'!A:G,7,FALSE),"P")</f>
        <v/>
      </c>
      <c r="N154" s="201" t="s">
        <v>99</v>
      </c>
      <c r="O154" s="119"/>
      <c r="P154" s="101"/>
      <c r="Q154" s="101"/>
      <c r="R154" s="101"/>
      <c r="S154" s="101"/>
      <c r="T154" s="101"/>
      <c r="U154" s="120"/>
      <c r="V154" s="111"/>
      <c r="W154" s="102"/>
      <c r="X154" s="102"/>
      <c r="Y154" s="102"/>
      <c r="Z154" s="102"/>
      <c r="AA154" s="10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285"/>
      <c r="BM154" s="162"/>
      <c r="BN154" s="162"/>
      <c r="BO154" s="162"/>
      <c r="BP154" s="162"/>
      <c r="BQ154" s="162"/>
      <c r="BR154" s="162"/>
      <c r="BS154" s="162"/>
      <c r="BT154" s="162"/>
      <c r="BU154" s="162"/>
      <c r="BV154" s="162"/>
      <c r="BW154" s="162"/>
      <c r="BX154" s="162"/>
      <c r="BY154" s="162"/>
      <c r="BZ154" s="162"/>
      <c r="CA154" s="206"/>
      <c r="CB154" s="98"/>
      <c r="CC154" s="98"/>
      <c r="CD154" s="98"/>
      <c r="CE154" s="98"/>
      <c r="CF154" s="98"/>
      <c r="CG154" s="98"/>
      <c r="CH154" s="98"/>
      <c r="CI154" s="98"/>
      <c r="CJ154" s="98"/>
      <c r="CK154" s="98"/>
      <c r="CL154" s="98"/>
      <c r="CM154" s="98"/>
      <c r="CN154" s="98"/>
      <c r="CO154" s="98"/>
      <c r="CP154" s="98"/>
      <c r="CQ154" s="98"/>
      <c r="CR154" s="98"/>
      <c r="CS154" s="98"/>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c r="DP154" s="98"/>
      <c r="DQ154" s="98"/>
      <c r="DR154" s="98"/>
      <c r="DS154" s="98"/>
      <c r="DT154" s="98"/>
      <c r="DU154" s="98"/>
      <c r="DV154" s="98"/>
      <c r="DW154" s="98"/>
      <c r="DX154" s="98"/>
      <c r="DY154" s="98"/>
      <c r="DZ154" s="98"/>
      <c r="EA154" s="98"/>
      <c r="EB154" s="98"/>
      <c r="EC154" s="98"/>
      <c r="ED154" s="98"/>
      <c r="EE154" s="98"/>
      <c r="EF154" s="98"/>
      <c r="EG154" s="98"/>
      <c r="EH154" s="98"/>
      <c r="EI154" s="98"/>
      <c r="EJ154" s="98"/>
      <c r="EK154" s="98"/>
      <c r="EL154" s="98"/>
      <c r="EM154" s="98"/>
      <c r="EN154" s="98"/>
      <c r="EO154" s="98"/>
      <c r="EP154" s="98"/>
      <c r="EQ154" s="98"/>
      <c r="ER154" s="98"/>
      <c r="ES154" s="98"/>
      <c r="ET154" s="98"/>
      <c r="EU154" s="98"/>
      <c r="EV154" s="98"/>
      <c r="EW154" s="98"/>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c r="IW154" s="98"/>
      <c r="IX154" s="98"/>
      <c r="IY154" s="98"/>
      <c r="IZ154" s="98"/>
      <c r="JA154" s="98"/>
      <c r="JB154" s="98"/>
      <c r="JC154" s="98"/>
      <c r="JD154" s="98"/>
      <c r="JE154" s="98"/>
      <c r="JF154" s="98"/>
      <c r="JG154" s="98"/>
      <c r="JH154" s="98"/>
      <c r="JI154" s="98"/>
      <c r="JJ154" s="98"/>
      <c r="JK154" s="98"/>
      <c r="JL154" s="98"/>
      <c r="JM154" s="98"/>
      <c r="JN154" s="98"/>
      <c r="JO154" s="98"/>
      <c r="JP154" s="98"/>
      <c r="JQ154" s="98"/>
      <c r="JR154" s="98"/>
      <c r="JS154" s="98"/>
      <c r="JT154" s="98"/>
      <c r="JU154" s="98"/>
      <c r="JV154" s="98"/>
      <c r="JW154" s="98"/>
      <c r="JX154" s="98"/>
      <c r="JY154" s="98"/>
      <c r="JZ154" s="98"/>
      <c r="KA154" s="98"/>
      <c r="KB154" s="98"/>
      <c r="KC154" s="98"/>
      <c r="KD154" s="98"/>
      <c r="KE154" s="98"/>
      <c r="KF154" s="98"/>
      <c r="KG154" s="98"/>
      <c r="KH154" s="98"/>
      <c r="KI154" s="98"/>
      <c r="KJ154" s="98"/>
      <c r="KK154" s="98"/>
      <c r="KL154" s="98"/>
      <c r="KM154" s="98"/>
      <c r="KN154" s="98"/>
      <c r="KO154" s="98"/>
      <c r="KP154" s="98"/>
      <c r="KQ154" s="98"/>
      <c r="KR154" s="98"/>
      <c r="KS154" s="98"/>
      <c r="KT154" s="98"/>
      <c r="KU154" s="98"/>
      <c r="KV154" s="98"/>
      <c r="KW154" s="98"/>
      <c r="KX154" s="98"/>
      <c r="KY154" s="98"/>
      <c r="KZ154" s="98"/>
      <c r="LA154" s="98"/>
      <c r="LB154" s="98"/>
      <c r="LC154" s="98"/>
      <c r="LD154" s="98"/>
      <c r="LE154" s="98"/>
      <c r="LF154" s="98"/>
      <c r="LG154" s="98"/>
      <c r="LH154" s="98"/>
      <c r="LI154" s="98"/>
      <c r="LJ154" s="98"/>
      <c r="LK154" s="98"/>
      <c r="LL154" s="98"/>
      <c r="LM154" s="98"/>
      <c r="LN154" s="98"/>
      <c r="LO154" s="98"/>
      <c r="LP154" s="98"/>
      <c r="LQ154" s="98"/>
      <c r="LR154" s="98"/>
      <c r="LS154" s="98"/>
      <c r="LT154" s="98"/>
      <c r="LU154" s="98"/>
      <c r="LV154" s="98"/>
      <c r="LW154" s="98"/>
      <c r="LX154" s="98"/>
      <c r="LY154" s="98"/>
      <c r="LZ154" s="98"/>
      <c r="MA154" s="98"/>
      <c r="MB154" s="98"/>
      <c r="MC154" s="98"/>
      <c r="MD154" s="98"/>
      <c r="ME154" s="98"/>
      <c r="MF154" s="98"/>
      <c r="MG154" s="98"/>
      <c r="MH154" s="98"/>
      <c r="MI154" s="98"/>
      <c r="MJ154" s="98"/>
      <c r="MK154" s="98"/>
      <c r="ML154" s="98"/>
      <c r="MM154" s="98"/>
      <c r="MN154" s="98"/>
      <c r="MO154" s="98"/>
      <c r="MP154" s="98"/>
      <c r="MQ154" s="98"/>
      <c r="MR154" s="98"/>
      <c r="MS154" s="98"/>
      <c r="MT154" s="98"/>
      <c r="MU154" s="98"/>
      <c r="MV154" s="98"/>
      <c r="MW154" s="98"/>
      <c r="MX154" s="98"/>
      <c r="MY154" s="98"/>
      <c r="MZ154" s="98"/>
      <c r="NA154" s="98"/>
      <c r="NB154" s="98"/>
      <c r="NC154" s="98"/>
      <c r="ND154" s="98"/>
      <c r="NE154" s="98"/>
      <c r="NF154" s="98"/>
      <c r="NG154" s="98"/>
      <c r="NH154" s="98"/>
      <c r="NI154" s="98"/>
      <c r="NJ154" s="98"/>
      <c r="NK154" s="98"/>
      <c r="NL154" s="98"/>
      <c r="NM154" s="98"/>
      <c r="NN154" s="98"/>
      <c r="NO154" s="98"/>
      <c r="NP154" s="98"/>
      <c r="NQ154" s="98"/>
      <c r="NR154" s="98"/>
      <c r="NS154" s="98"/>
      <c r="NT154" s="98"/>
      <c r="NU154" s="98"/>
      <c r="NV154" s="98"/>
      <c r="NW154" s="98"/>
      <c r="NX154" s="98"/>
      <c r="NY154" s="98"/>
      <c r="NZ154" s="98"/>
      <c r="OA154" s="98"/>
      <c r="OB154" s="98"/>
      <c r="OC154" s="98"/>
      <c r="OD154" s="98"/>
      <c r="OE154" s="98"/>
      <c r="OF154" s="98"/>
      <c r="OG154" s="98"/>
      <c r="OH154" s="98"/>
      <c r="OI154" s="98"/>
      <c r="OJ154" s="98"/>
      <c r="OK154" s="98"/>
      <c r="OL154" s="98"/>
      <c r="OM154" s="98"/>
      <c r="ON154" s="98"/>
      <c r="OO154" s="98"/>
      <c r="OP154" s="98"/>
      <c r="OQ154" s="98"/>
      <c r="OR154" s="98"/>
      <c r="OS154" s="98"/>
      <c r="OT154" s="98"/>
      <c r="OU154" s="98"/>
      <c r="OV154" s="98"/>
      <c r="OW154" s="98"/>
      <c r="OX154" s="98"/>
      <c r="OY154" s="98"/>
      <c r="OZ154" s="98"/>
      <c r="PA154" s="98"/>
      <c r="PB154" s="98"/>
      <c r="PC154" s="98"/>
      <c r="PD154" s="98"/>
      <c r="PE154" s="98"/>
      <c r="PF154" s="98"/>
      <c r="PG154" s="98"/>
      <c r="PH154" s="98"/>
      <c r="PI154" s="98"/>
      <c r="PJ154" s="98"/>
      <c r="PK154" s="98"/>
      <c r="PL154" s="98"/>
      <c r="PM154" s="98"/>
      <c r="PN154" s="98"/>
      <c r="PO154" s="98"/>
      <c r="PP154" s="98"/>
      <c r="PQ154" s="98"/>
      <c r="PR154" s="98"/>
      <c r="PS154" s="98"/>
      <c r="PT154" s="98"/>
      <c r="PU154" s="98"/>
      <c r="PV154" s="98"/>
      <c r="PW154" s="98"/>
      <c r="PX154" s="98"/>
      <c r="PY154" s="98"/>
      <c r="PZ154" s="98"/>
      <c r="QA154" s="98"/>
      <c r="QB154" s="98"/>
      <c r="QC154" s="98"/>
      <c r="QD154" s="98"/>
      <c r="QE154" s="98"/>
      <c r="QF154" s="98"/>
      <c r="QG154" s="98"/>
      <c r="QH154" s="98"/>
      <c r="QI154" s="98"/>
      <c r="QJ154" s="98"/>
      <c r="QK154" s="98"/>
      <c r="QL154" s="98"/>
      <c r="QM154" s="98"/>
      <c r="QN154" s="98"/>
      <c r="QO154" s="98"/>
      <c r="QP154" s="98"/>
      <c r="QQ154" s="98"/>
      <c r="QR154" s="98"/>
      <c r="QS154" s="98"/>
      <c r="QT154" s="98"/>
      <c r="QU154" s="98"/>
      <c r="QV154" s="98"/>
      <c r="QW154" s="98"/>
      <c r="QX154" s="98"/>
      <c r="QY154" s="98"/>
      <c r="QZ154" s="98"/>
      <c r="RA154" s="98"/>
      <c r="RB154" s="98"/>
      <c r="RC154" s="98"/>
      <c r="RD154" s="98"/>
      <c r="RE154" s="98"/>
      <c r="RF154" s="98"/>
      <c r="RG154" s="98"/>
      <c r="RH154" s="98"/>
      <c r="RI154" s="98"/>
      <c r="RJ154" s="98"/>
      <c r="RK154" s="98"/>
      <c r="RL154" s="98"/>
      <c r="RM154" s="98"/>
      <c r="RN154" s="98"/>
      <c r="RO154" s="98"/>
      <c r="RP154" s="98"/>
      <c r="RQ154" s="98"/>
      <c r="RR154" s="98"/>
      <c r="RS154" s="98"/>
      <c r="RT154" s="98"/>
      <c r="RU154" s="98"/>
      <c r="RV154" s="98"/>
      <c r="RW154" s="98"/>
      <c r="RX154" s="98"/>
      <c r="RY154" s="98"/>
      <c r="RZ154" s="98"/>
      <c r="SA154" s="98"/>
      <c r="SB154" s="98"/>
      <c r="SC154" s="98"/>
      <c r="SD154" s="98"/>
      <c r="SE154" s="98"/>
      <c r="SF154" s="98"/>
      <c r="SG154" s="98"/>
      <c r="SH154" s="98"/>
      <c r="SI154" s="98"/>
      <c r="SJ154" s="98"/>
      <c r="SK154" s="98"/>
      <c r="SL154" s="98"/>
      <c r="SM154" s="98"/>
      <c r="SN154" s="98"/>
      <c r="SO154" s="98"/>
      <c r="SP154" s="98"/>
      <c r="SQ154" s="98"/>
      <c r="SR154" s="98"/>
      <c r="SS154" s="98"/>
      <c r="ST154" s="98"/>
      <c r="SU154" s="98"/>
      <c r="SV154" s="98"/>
      <c r="SW154" s="98"/>
      <c r="SX154" s="98"/>
      <c r="SY154" s="98"/>
      <c r="SZ154" s="98"/>
      <c r="TA154" s="98"/>
      <c r="TB154" s="98"/>
      <c r="TC154" s="98"/>
      <c r="TD154" s="98"/>
      <c r="TE154" s="98"/>
      <c r="TF154" s="98"/>
      <c r="TG154" s="98"/>
      <c r="TH154" s="98"/>
      <c r="TI154" s="98"/>
      <c r="TJ154" s="98"/>
      <c r="TK154" s="98"/>
      <c r="TL154" s="98"/>
      <c r="TM154" s="98"/>
      <c r="TN154" s="98"/>
      <c r="TO154" s="98"/>
      <c r="TP154" s="98"/>
      <c r="TQ154" s="98"/>
      <c r="TR154" s="98"/>
      <c r="TS154" s="98"/>
      <c r="TT154" s="98"/>
      <c r="TU154" s="98"/>
      <c r="TV154" s="98"/>
      <c r="TW154" s="98"/>
      <c r="TX154" s="98"/>
      <c r="TY154" s="98"/>
      <c r="TZ154" s="98"/>
      <c r="UA154" s="98"/>
      <c r="UB154" s="98"/>
      <c r="UC154" s="98"/>
      <c r="UD154" s="98"/>
      <c r="UE154" s="98"/>
      <c r="UF154" s="98"/>
      <c r="UG154" s="98"/>
      <c r="UH154" s="98"/>
      <c r="UI154" s="98"/>
      <c r="UJ154" s="98"/>
      <c r="UK154" s="98"/>
      <c r="UL154" s="98"/>
      <c r="UM154" s="98"/>
      <c r="UN154" s="98"/>
      <c r="UO154" s="98"/>
      <c r="UP154" s="98"/>
      <c r="UQ154" s="98"/>
      <c r="UR154" s="98"/>
      <c r="US154" s="98"/>
      <c r="UT154" s="98"/>
      <c r="UU154" s="98"/>
      <c r="UV154" s="98"/>
      <c r="UW154" s="98"/>
      <c r="UX154" s="98"/>
      <c r="UY154" s="98"/>
      <c r="UZ154" s="98"/>
      <c r="VA154" s="98"/>
      <c r="VB154" s="98"/>
      <c r="VC154" s="98"/>
      <c r="VD154" s="98"/>
      <c r="VE154" s="98"/>
      <c r="VF154" s="98"/>
      <c r="VG154" s="98"/>
      <c r="VH154" s="98"/>
      <c r="VI154" s="98"/>
      <c r="VJ154" s="98"/>
      <c r="VK154" s="98"/>
      <c r="VL154" s="98"/>
      <c r="VM154" s="98"/>
      <c r="VN154" s="98"/>
      <c r="VO154" s="98"/>
      <c r="VP154" s="98"/>
      <c r="VQ154" s="98"/>
      <c r="VR154" s="98"/>
      <c r="VS154" s="98"/>
      <c r="VT154" s="98"/>
      <c r="VU154" s="98"/>
      <c r="VV154" s="98"/>
      <c r="VW154" s="98"/>
      <c r="VX154" s="98"/>
      <c r="VY154" s="98"/>
      <c r="VZ154" s="98"/>
      <c r="WA154" s="98"/>
      <c r="WB154" s="98"/>
      <c r="WC154" s="98"/>
      <c r="WD154" s="98"/>
      <c r="WE154" s="98"/>
      <c r="WF154" s="98"/>
      <c r="WG154" s="98"/>
      <c r="WH154" s="98"/>
      <c r="WI154" s="98"/>
      <c r="WJ154" s="98"/>
      <c r="WK154" s="98"/>
      <c r="WL154" s="98"/>
      <c r="WM154" s="98"/>
      <c r="WN154" s="98"/>
      <c r="WO154" s="98"/>
      <c r="WP154" s="98"/>
      <c r="WQ154" s="98"/>
      <c r="WR154" s="98"/>
      <c r="WS154" s="98"/>
      <c r="WT154" s="98"/>
      <c r="WU154" s="98"/>
      <c r="WV154" s="98"/>
      <c r="WW154" s="98"/>
      <c r="WX154" s="98"/>
      <c r="WY154" s="98"/>
      <c r="WZ154" s="98"/>
      <c r="XA154" s="98"/>
      <c r="XB154" s="98"/>
      <c r="XC154" s="98"/>
      <c r="XD154" s="98"/>
      <c r="XE154" s="98"/>
      <c r="XF154" s="98"/>
      <c r="XG154" s="98"/>
      <c r="XH154" s="98"/>
      <c r="XI154" s="98"/>
      <c r="XJ154" s="98"/>
      <c r="XK154" s="98"/>
      <c r="XL154" s="98"/>
      <c r="XM154" s="98"/>
      <c r="XN154" s="98"/>
      <c r="XO154" s="98"/>
      <c r="XP154" s="98"/>
      <c r="XQ154" s="98"/>
      <c r="XR154" s="98"/>
      <c r="XS154" s="98"/>
      <c r="XT154" s="98"/>
      <c r="XU154" s="98"/>
      <c r="XV154" s="98"/>
      <c r="XW154" s="98"/>
      <c r="XX154" s="98"/>
      <c r="XY154" s="98"/>
      <c r="XZ154" s="98"/>
      <c r="YA154" s="98"/>
      <c r="YB154" s="98"/>
      <c r="YC154" s="98"/>
      <c r="YD154" s="98"/>
      <c r="YE154" s="98"/>
      <c r="YF154" s="98"/>
      <c r="YG154" s="98"/>
      <c r="YH154" s="98"/>
      <c r="YI154" s="98"/>
      <c r="YJ154" s="98"/>
      <c r="YK154" s="98"/>
      <c r="YL154" s="98"/>
      <c r="YM154" s="98"/>
      <c r="YN154" s="98"/>
      <c r="YO154" s="98"/>
      <c r="YP154" s="98"/>
      <c r="YQ154" s="98"/>
      <c r="YR154" s="98"/>
      <c r="YS154" s="98"/>
      <c r="YT154" s="98"/>
      <c r="YU154" s="98"/>
      <c r="YV154" s="98"/>
      <c r="YW154" s="98"/>
      <c r="YX154" s="98"/>
      <c r="YY154" s="98"/>
      <c r="YZ154" s="98"/>
      <c r="ZA154" s="98"/>
      <c r="ZB154" s="98"/>
      <c r="ZC154" s="98"/>
      <c r="ZD154" s="98"/>
      <c r="ZE154" s="98"/>
      <c r="ZF154" s="98"/>
      <c r="ZG154" s="98"/>
      <c r="ZH154" s="98"/>
      <c r="ZI154" s="98"/>
      <c r="ZJ154" s="98"/>
      <c r="ZK154" s="98"/>
      <c r="ZL154" s="98"/>
      <c r="ZM154" s="98"/>
      <c r="ZN154" s="98"/>
      <c r="ZO154" s="98"/>
      <c r="ZP154" s="98"/>
      <c r="ZQ154" s="98"/>
      <c r="ZR154" s="98"/>
      <c r="ZS154" s="98"/>
      <c r="ZT154" s="98"/>
      <c r="ZU154" s="98"/>
      <c r="ZV154" s="98"/>
      <c r="ZW154" s="98"/>
      <c r="ZX154" s="98"/>
      <c r="ZY154" s="98"/>
      <c r="ZZ154" s="98"/>
      <c r="AAA154" s="98"/>
      <c r="AAB154" s="98"/>
      <c r="AAC154" s="98"/>
      <c r="AAD154" s="98"/>
      <c r="AAE154" s="98"/>
      <c r="AAF154" s="98"/>
      <c r="AAG154" s="98"/>
      <c r="AAH154" s="98"/>
      <c r="AAI154" s="98"/>
      <c r="AAJ154" s="98"/>
      <c r="AAK154" s="98"/>
      <c r="AAL154" s="98"/>
      <c r="AAM154" s="98"/>
      <c r="AAN154" s="98"/>
      <c r="AAO154" s="98"/>
      <c r="AAP154" s="98"/>
      <c r="AAQ154" s="98"/>
      <c r="AAR154" s="98"/>
      <c r="AAS154" s="98"/>
      <c r="AAT154" s="98"/>
      <c r="AAU154" s="98"/>
      <c r="AAV154" s="98"/>
      <c r="AAW154" s="98"/>
      <c r="AAX154" s="98"/>
      <c r="AAY154" s="98"/>
      <c r="AAZ154" s="98"/>
      <c r="ABA154" s="98"/>
      <c r="ABB154" s="98"/>
      <c r="ABC154" s="98"/>
      <c r="ABD154" s="98"/>
      <c r="ABE154" s="98"/>
      <c r="ABF154" s="98"/>
      <c r="ABG154" s="98"/>
      <c r="ABH154" s="98"/>
      <c r="ABI154" s="98"/>
      <c r="ABJ154" s="98"/>
      <c r="ABK154" s="98"/>
      <c r="ABL154" s="98"/>
      <c r="ABM154" s="98"/>
      <c r="ABN154" s="98"/>
      <c r="ABO154" s="98"/>
      <c r="ABP154" s="98"/>
      <c r="ABQ154" s="98"/>
      <c r="ABR154" s="98"/>
      <c r="ABS154" s="98"/>
      <c r="ABT154" s="98"/>
      <c r="ABU154" s="98"/>
      <c r="ABV154" s="98"/>
      <c r="ABW154" s="98"/>
      <c r="ABX154" s="98"/>
      <c r="ABY154" s="98"/>
      <c r="ABZ154" s="98"/>
      <c r="ACA154" s="98"/>
      <c r="ACB154" s="98"/>
      <c r="ACC154" s="98"/>
      <c r="ACD154" s="98"/>
      <c r="ACE154" s="98"/>
      <c r="ACF154" s="98"/>
      <c r="ACG154" s="98"/>
      <c r="ACH154" s="98"/>
      <c r="ACI154" s="98"/>
      <c r="ACJ154" s="98"/>
      <c r="ACK154" s="98"/>
      <c r="ACL154" s="98"/>
      <c r="ACM154" s="98"/>
      <c r="ACN154" s="98"/>
      <c r="ACO154" s="98"/>
      <c r="ACP154" s="98"/>
      <c r="ACQ154" s="98"/>
      <c r="ACR154" s="98"/>
      <c r="ACS154" s="98"/>
      <c r="ACT154" s="98"/>
      <c r="ACU154" s="98"/>
      <c r="ACV154" s="98"/>
      <c r="ACW154" s="98"/>
      <c r="ACX154" s="98"/>
      <c r="ACY154" s="98"/>
      <c r="ACZ154" s="98"/>
      <c r="ADA154" s="98"/>
      <c r="ADB154" s="98"/>
      <c r="ADC154" s="98"/>
      <c r="ADD154" s="98"/>
      <c r="ADE154" s="98"/>
      <c r="ADF154" s="98"/>
      <c r="ADG154" s="98"/>
      <c r="ADH154" s="98"/>
      <c r="ADI154" s="98"/>
      <c r="ADJ154" s="98"/>
      <c r="ADK154" s="98"/>
      <c r="ADL154" s="98"/>
      <c r="ADM154" s="98"/>
      <c r="ADN154" s="98"/>
      <c r="ADO154" s="98"/>
      <c r="ADP154" s="98"/>
      <c r="ADQ154" s="98"/>
      <c r="ADR154" s="98"/>
      <c r="ADS154" s="98"/>
      <c r="ADT154" s="98"/>
      <c r="ADU154" s="98"/>
      <c r="ADV154" s="98"/>
      <c r="ADW154" s="98"/>
      <c r="ADX154" s="98"/>
      <c r="ADY154" s="98"/>
      <c r="ADZ154" s="98"/>
      <c r="AEA154" s="98"/>
      <c r="AEB154" s="98"/>
      <c r="AEC154" s="98"/>
      <c r="AED154" s="98"/>
      <c r="AEE154" s="98"/>
      <c r="AEF154" s="98"/>
      <c r="AEG154" s="98"/>
      <c r="AEH154" s="98"/>
      <c r="AEI154" s="98"/>
      <c r="AEJ154" s="98"/>
      <c r="AEK154" s="98"/>
      <c r="AEL154" s="98"/>
      <c r="AEM154" s="98"/>
      <c r="AEN154" s="98"/>
      <c r="AEO154" s="98"/>
      <c r="AEP154" s="98"/>
      <c r="AEQ154" s="98"/>
      <c r="AER154" s="98"/>
      <c r="AES154" s="98"/>
      <c r="AET154" s="98"/>
      <c r="AEU154" s="98"/>
      <c r="AEV154" s="98"/>
      <c r="AEW154" s="98"/>
      <c r="AEX154" s="98"/>
      <c r="AEY154" s="98"/>
      <c r="AEZ154" s="98"/>
      <c r="AFA154" s="98"/>
      <c r="AFB154" s="98"/>
      <c r="AFC154" s="98"/>
      <c r="AFD154" s="98"/>
      <c r="AFE154" s="98"/>
      <c r="AFF154" s="98"/>
      <c r="AFG154" s="98"/>
      <c r="AFH154" s="98"/>
      <c r="AFI154" s="98"/>
      <c r="AFJ154" s="98"/>
      <c r="AFK154" s="98"/>
      <c r="AFL154" s="98"/>
      <c r="AFM154" s="98"/>
      <c r="AFN154" s="98"/>
      <c r="AFO154" s="98"/>
      <c r="AFP154" s="98"/>
      <c r="AFQ154" s="98"/>
      <c r="AFR154" s="98"/>
      <c r="AFS154" s="98"/>
      <c r="AFT154" s="98"/>
      <c r="AFU154" s="98"/>
      <c r="AFV154" s="98"/>
      <c r="AFW154" s="98"/>
      <c r="AFX154" s="98"/>
      <c r="AFY154" s="98"/>
      <c r="AFZ154" s="98"/>
      <c r="AGA154" s="98"/>
      <c r="AGB154" s="98"/>
      <c r="AGC154" s="98"/>
      <c r="AGD154" s="98"/>
      <c r="AGE154" s="98"/>
      <c r="AGF154" s="98"/>
      <c r="AGG154" s="98"/>
      <c r="AGH154" s="98"/>
      <c r="AGI154" s="98"/>
      <c r="AGJ154" s="98"/>
      <c r="AGK154" s="98"/>
      <c r="AGL154" s="98"/>
      <c r="AGM154" s="98"/>
      <c r="AGN154" s="98"/>
      <c r="AGO154" s="98"/>
      <c r="AGP154" s="98"/>
      <c r="AGQ154" s="98"/>
      <c r="AGR154" s="98"/>
      <c r="AGS154" s="98"/>
      <c r="AGT154" s="98"/>
      <c r="AGU154" s="98"/>
      <c r="AGV154" s="98"/>
      <c r="AGW154" s="98"/>
      <c r="AGX154" s="98"/>
      <c r="AGY154" s="98"/>
      <c r="AGZ154" s="98"/>
      <c r="AHA154" s="98"/>
      <c r="AHB154" s="98"/>
      <c r="AHC154" s="98"/>
      <c r="AHD154" s="98"/>
      <c r="AHE154" s="98"/>
      <c r="AHF154" s="98"/>
      <c r="AHG154" s="98"/>
      <c r="AHH154" s="98"/>
      <c r="AHI154" s="98"/>
      <c r="AHJ154" s="98"/>
      <c r="AHK154" s="98"/>
      <c r="AHL154" s="98"/>
      <c r="AHM154" s="98"/>
      <c r="AHN154" s="98"/>
      <c r="AHO154" s="98"/>
      <c r="AHP154" s="98"/>
      <c r="AHQ154" s="98"/>
      <c r="AHR154" s="98"/>
      <c r="AHS154" s="98"/>
      <c r="AHT154" s="98"/>
      <c r="AHU154" s="98"/>
      <c r="AHV154" s="98"/>
      <c r="AHW154" s="98"/>
      <c r="AHX154" s="98"/>
      <c r="AHY154" s="98"/>
      <c r="AHZ154" s="98"/>
      <c r="AIA154" s="98"/>
      <c r="AIB154" s="98"/>
      <c r="AIC154" s="98"/>
      <c r="AID154" s="98"/>
      <c r="AIE154" s="98"/>
      <c r="AIF154" s="98"/>
      <c r="AIG154" s="98"/>
      <c r="AIH154" s="98"/>
      <c r="AII154" s="98"/>
      <c r="AIJ154" s="98"/>
      <c r="AIK154" s="98"/>
      <c r="AIL154" s="98"/>
      <c r="AIM154" s="98"/>
      <c r="AIN154" s="98"/>
      <c r="AIO154" s="98"/>
      <c r="AIP154" s="98"/>
      <c r="AIQ154" s="98"/>
      <c r="AIR154" s="98"/>
      <c r="AIS154" s="98"/>
      <c r="AIT154" s="98"/>
      <c r="AIU154" s="98"/>
      <c r="AIV154" s="98"/>
      <c r="AIW154" s="98"/>
      <c r="AIX154" s="98"/>
      <c r="AIY154" s="98"/>
      <c r="AIZ154" s="98"/>
      <c r="AJA154" s="98"/>
      <c r="AJB154" s="98"/>
      <c r="AJC154" s="98"/>
      <c r="AJD154" s="98"/>
      <c r="AJE154" s="98"/>
      <c r="AJF154" s="98"/>
      <c r="AJG154" s="98"/>
      <c r="AJH154" s="98"/>
      <c r="AJI154" s="98"/>
      <c r="AJJ154" s="98"/>
      <c r="AJK154" s="98"/>
      <c r="AJL154" s="98"/>
      <c r="AJM154" s="98"/>
      <c r="AJN154" s="98"/>
      <c r="AJO154" s="98"/>
      <c r="AJP154" s="98"/>
      <c r="AJQ154" s="98"/>
      <c r="AJR154" s="98"/>
      <c r="AJS154" s="98"/>
      <c r="AJT154" s="98"/>
      <c r="AJU154" s="98"/>
      <c r="AJV154" s="98"/>
      <c r="AJW154" s="98"/>
      <c r="AJX154" s="98"/>
      <c r="AJY154" s="98"/>
      <c r="AJZ154" s="98"/>
      <c r="AKA154" s="98"/>
      <c r="AKB154" s="98"/>
      <c r="AKC154" s="98"/>
      <c r="AKD154" s="98"/>
      <c r="AKE154" s="98"/>
      <c r="AKF154" s="98"/>
      <c r="AKG154" s="98"/>
      <c r="AKH154" s="98"/>
      <c r="AKI154" s="98"/>
      <c r="AKJ154" s="98"/>
      <c r="AKK154" s="98"/>
      <c r="AKL154" s="98"/>
      <c r="AKM154" s="98"/>
      <c r="AKN154" s="98"/>
      <c r="AKO154" s="98"/>
      <c r="AKP154" s="98"/>
      <c r="AKQ154" s="98"/>
      <c r="AKR154" s="98"/>
      <c r="AKS154" s="98"/>
      <c r="AKT154" s="98"/>
      <c r="AKU154" s="98"/>
      <c r="AKV154" s="98"/>
      <c r="AKW154" s="98"/>
      <c r="AKX154" s="98"/>
    </row>
    <row r="155" spans="1:986" s="88" customFormat="1" ht="12" x14ac:dyDescent="0.2">
      <c r="A155" s="249"/>
      <c r="B155" s="241" t="s">
        <v>419</v>
      </c>
      <c r="C155" s="166" t="str">
        <f>_xlfn.CONCAT(Leverancespecifikation[[#This Row],[ID]],Leverancespecifikation[[#This Row],[BYGNINGSDEL]])</f>
        <v>151Solafkærmning</v>
      </c>
      <c r="D155" s="167"/>
      <c r="E155" s="167">
        <v>317</v>
      </c>
      <c r="F155" s="167"/>
      <c r="G155" s="167"/>
      <c r="H155" s="167"/>
      <c r="I155" s="167"/>
      <c r="J155" s="171">
        <v>4</v>
      </c>
      <c r="K155" s="331" t="s">
        <v>439</v>
      </c>
      <c r="L155" s="169" t="s">
        <v>103</v>
      </c>
      <c r="M155" s="86" t="str">
        <f>IFERROR(VLOOKUP(Leverancespecifikation[[#This Row],[ID-Bygningsdel]],'Data ændringslog'!A:G,7,FALSE),"P")</f>
        <v/>
      </c>
      <c r="N155" s="320" t="s">
        <v>99</v>
      </c>
      <c r="O155" s="117" t="str">
        <f>VLOOKUP(Leverancespecifikation[[#This Row],[ID-Bygningsdel]],'Data aktør'!A:H,2,FALSE)</f>
        <v>X</v>
      </c>
      <c r="P155" s="87" t="str">
        <f>VLOOKUP(Leverancespecifikation[[#This Row],[ID-Bygningsdel]],'Data aktør'!A:H,3,FALSE)</f>
        <v/>
      </c>
      <c r="Q155" s="87" t="str">
        <f>VLOOKUP(Leverancespecifikation[[#This Row],[ID-Bygningsdel]],'Data aktør'!A:H,4,FALSE)</f>
        <v/>
      </c>
      <c r="R155" s="87" t="str">
        <f>VLOOKUP(Leverancespecifikation[[#This Row],[ID-Bygningsdel]],'Data aktør'!A:H,5,FALSE)</f>
        <v/>
      </c>
      <c r="S155" s="87" t="str">
        <f>VLOOKUP(Leverancespecifikation[[#This Row],[ID-Bygningsdel]],'Data aktør'!A:H,6,FALSE)</f>
        <v/>
      </c>
      <c r="T155" s="87" t="str">
        <f>VLOOKUP(Leverancespecifikation[[#This Row],[ID-Bygningsdel]],'Data aktør'!A:H,7,FALSE)</f>
        <v/>
      </c>
      <c r="U155" s="118" t="str">
        <f>VLOOKUP(Leverancespecifikation[[#This Row],[ID-Bygningsdel]],'Data aktør'!A:H,8,FALSE)</f>
        <v/>
      </c>
      <c r="V155" s="110"/>
      <c r="W155" s="85"/>
      <c r="X155" s="85"/>
      <c r="Y155" s="85"/>
      <c r="Z155" s="85"/>
      <c r="AA155" s="85"/>
      <c r="AB155" s="167"/>
      <c r="AC155" s="167"/>
      <c r="AD155" s="167"/>
      <c r="AE155" s="167"/>
      <c r="AF155" s="167"/>
      <c r="AG155" s="167"/>
      <c r="AH155" s="167"/>
      <c r="AI155" s="167"/>
      <c r="AJ155" s="167" t="s">
        <v>33</v>
      </c>
      <c r="AK155" s="167">
        <v>300</v>
      </c>
      <c r="AL155" s="167"/>
      <c r="AM155" s="167"/>
      <c r="AN155" s="167"/>
      <c r="AO155" s="167"/>
      <c r="AP155" s="167"/>
      <c r="AQ155" s="167"/>
      <c r="AR155" s="167"/>
      <c r="AS155" s="167"/>
      <c r="AT155" s="167" t="s">
        <v>33</v>
      </c>
      <c r="AU155" s="167">
        <v>325</v>
      </c>
      <c r="AV155" s="167"/>
      <c r="AW155" s="167"/>
      <c r="AX155" s="167"/>
      <c r="AY155" s="167"/>
      <c r="AZ155" s="167"/>
      <c r="BA155" s="167"/>
      <c r="BB155" s="167" t="s">
        <v>33</v>
      </c>
      <c r="BC155" s="167">
        <v>325</v>
      </c>
      <c r="BD155" s="167"/>
      <c r="BE155" s="167"/>
      <c r="BF155" s="167"/>
      <c r="BG155" s="167"/>
      <c r="BH155" s="167"/>
      <c r="BI155" s="167"/>
      <c r="BJ155" s="167"/>
      <c r="BK155" s="167"/>
      <c r="BL155" s="286"/>
      <c r="BM155" s="167"/>
      <c r="BN155" s="167"/>
      <c r="BO155" s="167"/>
      <c r="BP155" s="167"/>
      <c r="BQ155" s="167"/>
      <c r="BR155" s="167"/>
      <c r="BS155" s="167"/>
      <c r="BT155" s="167"/>
      <c r="BU155" s="167"/>
      <c r="BV155" s="167"/>
      <c r="BW155" s="167"/>
      <c r="BX155" s="167"/>
      <c r="BY155" s="167"/>
      <c r="BZ155" s="167"/>
      <c r="CA155" s="207"/>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c r="CV155" s="134"/>
      <c r="CW155" s="134"/>
      <c r="CX155" s="134"/>
      <c r="CY155" s="134"/>
      <c r="CZ155" s="134"/>
      <c r="DA155" s="134"/>
      <c r="DB155" s="134"/>
      <c r="DC155" s="134"/>
      <c r="DD155" s="134"/>
      <c r="DE155" s="134"/>
      <c r="DF155" s="134"/>
      <c r="DG155" s="134"/>
      <c r="DH155" s="134"/>
      <c r="DI155" s="134"/>
      <c r="DJ155" s="134"/>
      <c r="DK155" s="134"/>
      <c r="DL155" s="134"/>
      <c r="DM155" s="134"/>
      <c r="DN155" s="134"/>
      <c r="DO155" s="134"/>
      <c r="DP155" s="134"/>
      <c r="DQ155" s="134"/>
      <c r="DR155" s="134"/>
      <c r="DS155" s="134"/>
      <c r="DT155" s="134"/>
      <c r="DU155" s="134"/>
      <c r="DV155" s="134"/>
      <c r="DW155" s="134"/>
      <c r="DX155" s="134"/>
      <c r="DY155" s="134"/>
      <c r="DZ155" s="134"/>
      <c r="EA155" s="134"/>
      <c r="EB155" s="134"/>
      <c r="EC155" s="134"/>
      <c r="ED155" s="134"/>
      <c r="EE155" s="134"/>
      <c r="EF155" s="134"/>
      <c r="EG155" s="134"/>
      <c r="EH155" s="134"/>
      <c r="EI155" s="134"/>
      <c r="EJ155" s="134"/>
      <c r="EK155" s="134"/>
      <c r="EL155" s="134"/>
      <c r="EM155" s="134"/>
      <c r="EN155" s="134"/>
      <c r="EO155" s="134"/>
      <c r="EP155" s="134"/>
      <c r="EQ155" s="134"/>
      <c r="ER155" s="134"/>
      <c r="ES155" s="134"/>
      <c r="ET155" s="134"/>
      <c r="EU155" s="134"/>
      <c r="EV155" s="134"/>
      <c r="EW155" s="134"/>
      <c r="EX155" s="134"/>
      <c r="EY155" s="134"/>
      <c r="EZ155" s="134"/>
      <c r="FA155" s="134"/>
      <c r="FB155" s="134"/>
      <c r="FC155" s="134"/>
      <c r="FD155" s="134"/>
      <c r="FE155" s="134"/>
      <c r="FF155" s="134"/>
      <c r="FG155" s="134"/>
      <c r="FH155" s="134"/>
      <c r="FI155" s="134"/>
      <c r="FJ155" s="134"/>
      <c r="FK155" s="134"/>
      <c r="FL155" s="134"/>
      <c r="FM155" s="134"/>
      <c r="FN155" s="134"/>
      <c r="FO155" s="134"/>
      <c r="FP155" s="134"/>
      <c r="FQ155" s="134"/>
      <c r="FR155" s="134"/>
      <c r="FS155" s="134"/>
      <c r="FT155" s="134"/>
      <c r="FU155" s="134"/>
      <c r="FV155" s="134"/>
      <c r="FW155" s="134"/>
      <c r="FX155" s="134"/>
      <c r="FY155" s="134"/>
      <c r="FZ155" s="134"/>
      <c r="GA155" s="134"/>
      <c r="GB155" s="134"/>
      <c r="GC155" s="134"/>
      <c r="GD155" s="134"/>
      <c r="GE155" s="134"/>
      <c r="GF155" s="134"/>
      <c r="GG155" s="134"/>
      <c r="GH155" s="134"/>
      <c r="GI155" s="134"/>
      <c r="GJ155" s="134"/>
      <c r="GK155" s="134"/>
      <c r="GL155" s="134"/>
      <c r="GM155" s="134"/>
      <c r="GN155" s="134"/>
      <c r="GO155" s="134"/>
      <c r="GP155" s="134"/>
      <c r="GQ155" s="134"/>
      <c r="GR155" s="134"/>
      <c r="GS155" s="134"/>
      <c r="GT155" s="134"/>
      <c r="GU155" s="134"/>
      <c r="GV155" s="134"/>
      <c r="GW155" s="134"/>
      <c r="GX155" s="134"/>
      <c r="GY155" s="134"/>
      <c r="GZ155" s="134"/>
      <c r="HA155" s="134"/>
      <c r="HB155" s="134"/>
      <c r="HC155" s="134"/>
      <c r="HD155" s="134"/>
      <c r="HE155" s="134"/>
      <c r="HF155" s="134"/>
      <c r="HG155" s="134"/>
      <c r="HH155" s="134"/>
      <c r="HI155" s="134"/>
      <c r="HJ155" s="134"/>
      <c r="HK155" s="134"/>
      <c r="HL155" s="134"/>
      <c r="HM155" s="134"/>
      <c r="HN155" s="134"/>
      <c r="HO155" s="134"/>
      <c r="HP155" s="134"/>
      <c r="HQ155" s="134"/>
      <c r="HR155" s="134"/>
      <c r="HS155" s="134"/>
      <c r="HT155" s="134"/>
      <c r="HU155" s="134"/>
      <c r="HV155" s="134"/>
      <c r="HW155" s="134"/>
      <c r="HX155" s="134"/>
      <c r="HY155" s="134"/>
      <c r="HZ155" s="134"/>
      <c r="IA155" s="134"/>
      <c r="IB155" s="134"/>
      <c r="IC155" s="134"/>
      <c r="ID155" s="134"/>
      <c r="IE155" s="134"/>
      <c r="IF155" s="134"/>
      <c r="IG155" s="134"/>
      <c r="IH155" s="134"/>
      <c r="II155" s="134"/>
      <c r="IJ155" s="134"/>
      <c r="IK155" s="134"/>
      <c r="IL155" s="134"/>
      <c r="IM155" s="134"/>
      <c r="IN155" s="134"/>
      <c r="IO155" s="134"/>
      <c r="IP155" s="134"/>
      <c r="IQ155" s="134"/>
      <c r="IR155" s="134"/>
      <c r="IS155" s="134"/>
      <c r="IT155" s="134"/>
      <c r="IU155" s="134"/>
      <c r="IV155" s="134"/>
      <c r="IW155" s="134"/>
      <c r="IX155" s="134"/>
      <c r="IY155" s="134"/>
      <c r="IZ155" s="134"/>
      <c r="JA155" s="134"/>
      <c r="JB155" s="134"/>
      <c r="JC155" s="134"/>
      <c r="JD155" s="134"/>
      <c r="JE155" s="134"/>
      <c r="JF155" s="134"/>
      <c r="JG155" s="134"/>
      <c r="JH155" s="134"/>
      <c r="JI155" s="134"/>
      <c r="JJ155" s="134"/>
      <c r="JK155" s="134"/>
      <c r="JL155" s="134"/>
      <c r="JM155" s="134"/>
      <c r="JN155" s="134"/>
      <c r="JO155" s="134"/>
      <c r="JP155" s="134"/>
      <c r="JQ155" s="134"/>
      <c r="JR155" s="134"/>
      <c r="JS155" s="134"/>
      <c r="JT155" s="134"/>
      <c r="JU155" s="134"/>
      <c r="JV155" s="134"/>
      <c r="JW155" s="134"/>
      <c r="JX155" s="134"/>
      <c r="JY155" s="134"/>
      <c r="JZ155" s="134"/>
      <c r="KA155" s="134"/>
      <c r="KB155" s="134"/>
      <c r="KC155" s="134"/>
      <c r="KD155" s="134"/>
      <c r="KE155" s="134"/>
      <c r="KF155" s="134"/>
      <c r="KG155" s="134"/>
      <c r="KH155" s="134"/>
      <c r="KI155" s="134"/>
      <c r="KJ155" s="134"/>
      <c r="KK155" s="134"/>
      <c r="KL155" s="134"/>
      <c r="KM155" s="134"/>
      <c r="KN155" s="134"/>
      <c r="KO155" s="134"/>
      <c r="KP155" s="134"/>
      <c r="KQ155" s="134"/>
      <c r="KR155" s="134"/>
      <c r="KS155" s="134"/>
      <c r="KT155" s="134"/>
      <c r="KU155" s="134"/>
      <c r="KV155" s="134"/>
      <c r="KW155" s="134"/>
      <c r="KX155" s="134"/>
      <c r="KY155" s="134"/>
      <c r="KZ155" s="134"/>
      <c r="LA155" s="134"/>
      <c r="LB155" s="134"/>
      <c r="LC155" s="134"/>
      <c r="LD155" s="134"/>
      <c r="LE155" s="134"/>
      <c r="LF155" s="134"/>
      <c r="LG155" s="134"/>
      <c r="LH155" s="134"/>
      <c r="LI155" s="134"/>
      <c r="LJ155" s="134"/>
      <c r="LK155" s="134"/>
      <c r="LL155" s="134"/>
      <c r="LM155" s="134"/>
      <c r="LN155" s="134"/>
      <c r="LO155" s="134"/>
      <c r="LP155" s="134"/>
      <c r="LQ155" s="134"/>
      <c r="LR155" s="134"/>
      <c r="LS155" s="134"/>
      <c r="LT155" s="134"/>
      <c r="LU155" s="134"/>
      <c r="LV155" s="134"/>
      <c r="LW155" s="134"/>
      <c r="LX155" s="134"/>
      <c r="LY155" s="134"/>
      <c r="LZ155" s="134"/>
      <c r="MA155" s="134"/>
      <c r="MB155" s="134"/>
      <c r="MC155" s="134"/>
      <c r="MD155" s="134"/>
      <c r="ME155" s="134"/>
      <c r="MF155" s="134"/>
      <c r="MG155" s="134"/>
      <c r="MH155" s="134"/>
      <c r="MI155" s="134"/>
      <c r="MJ155" s="134"/>
      <c r="MK155" s="134"/>
      <c r="ML155" s="134"/>
      <c r="MM155" s="134"/>
      <c r="MN155" s="134"/>
      <c r="MO155" s="134"/>
      <c r="MP155" s="134"/>
      <c r="MQ155" s="134"/>
      <c r="MR155" s="134"/>
      <c r="MS155" s="134"/>
      <c r="MT155" s="134"/>
      <c r="MU155" s="134"/>
      <c r="MV155" s="134"/>
      <c r="MW155" s="134"/>
      <c r="MX155" s="134"/>
      <c r="MY155" s="134"/>
      <c r="MZ155" s="134"/>
      <c r="NA155" s="134"/>
      <c r="NB155" s="134"/>
      <c r="NC155" s="134"/>
      <c r="ND155" s="134"/>
      <c r="NE155" s="134"/>
      <c r="NF155" s="134"/>
      <c r="NG155" s="134"/>
      <c r="NH155" s="134"/>
      <c r="NI155" s="134"/>
      <c r="NJ155" s="134"/>
      <c r="NK155" s="134"/>
      <c r="NL155" s="134"/>
      <c r="NM155" s="134"/>
      <c r="NN155" s="134"/>
      <c r="NO155" s="134"/>
      <c r="NP155" s="134"/>
      <c r="NQ155" s="134"/>
      <c r="NR155" s="134"/>
      <c r="NS155" s="134"/>
      <c r="NT155" s="134"/>
      <c r="NU155" s="134"/>
      <c r="NV155" s="134"/>
      <c r="NW155" s="134"/>
      <c r="NX155" s="134"/>
      <c r="NY155" s="134"/>
      <c r="NZ155" s="134"/>
      <c r="OA155" s="134"/>
      <c r="OB155" s="134"/>
      <c r="OC155" s="134"/>
      <c r="OD155" s="134"/>
      <c r="OE155" s="134"/>
      <c r="OF155" s="134"/>
      <c r="OG155" s="134"/>
      <c r="OH155" s="134"/>
      <c r="OI155" s="134"/>
      <c r="OJ155" s="134"/>
      <c r="OK155" s="134"/>
      <c r="OL155" s="134"/>
      <c r="OM155" s="134"/>
      <c r="ON155" s="134"/>
      <c r="OO155" s="134"/>
      <c r="OP155" s="134"/>
      <c r="OQ155" s="134"/>
      <c r="OR155" s="134"/>
      <c r="OS155" s="134"/>
      <c r="OT155" s="134"/>
      <c r="OU155" s="134"/>
      <c r="OV155" s="134"/>
      <c r="OW155" s="134"/>
      <c r="OX155" s="134"/>
      <c r="OY155" s="134"/>
      <c r="OZ155" s="134"/>
      <c r="PA155" s="134"/>
      <c r="PB155" s="134"/>
      <c r="PC155" s="134"/>
      <c r="PD155" s="134"/>
      <c r="PE155" s="134"/>
      <c r="PF155" s="134"/>
      <c r="PG155" s="134"/>
      <c r="PH155" s="134"/>
      <c r="PI155" s="134"/>
      <c r="PJ155" s="134"/>
      <c r="PK155" s="134"/>
      <c r="PL155" s="134"/>
      <c r="PM155" s="134"/>
      <c r="PN155" s="134"/>
      <c r="PO155" s="134"/>
      <c r="PP155" s="134"/>
      <c r="PQ155" s="134"/>
      <c r="PR155" s="134"/>
      <c r="PS155" s="134"/>
      <c r="PT155" s="134"/>
      <c r="PU155" s="134"/>
      <c r="PV155" s="134"/>
      <c r="PW155" s="134"/>
      <c r="PX155" s="134"/>
      <c r="PY155" s="134"/>
      <c r="PZ155" s="134"/>
      <c r="QA155" s="134"/>
      <c r="QB155" s="134"/>
      <c r="QC155" s="134"/>
      <c r="QD155" s="134"/>
      <c r="QE155" s="134"/>
      <c r="QF155" s="134"/>
      <c r="QG155" s="134"/>
      <c r="QH155" s="134"/>
      <c r="QI155" s="134"/>
      <c r="QJ155" s="134"/>
      <c r="QK155" s="134"/>
      <c r="QL155" s="134"/>
      <c r="QM155" s="134"/>
      <c r="QN155" s="134"/>
      <c r="QO155" s="134"/>
      <c r="QP155" s="134"/>
      <c r="QQ155" s="134"/>
      <c r="QR155" s="134"/>
      <c r="QS155" s="134"/>
      <c r="QT155" s="134"/>
      <c r="QU155" s="134"/>
      <c r="QV155" s="134"/>
      <c r="QW155" s="134"/>
      <c r="QX155" s="134"/>
      <c r="QY155" s="134"/>
      <c r="QZ155" s="134"/>
      <c r="RA155" s="134"/>
      <c r="RB155" s="134"/>
      <c r="RC155" s="134"/>
      <c r="RD155" s="134"/>
      <c r="RE155" s="134"/>
      <c r="RF155" s="134"/>
      <c r="RG155" s="134"/>
      <c r="RH155" s="134"/>
      <c r="RI155" s="134"/>
      <c r="RJ155" s="134"/>
      <c r="RK155" s="134"/>
      <c r="RL155" s="134"/>
      <c r="RM155" s="134"/>
      <c r="RN155" s="134"/>
      <c r="RO155" s="134"/>
      <c r="RP155" s="134"/>
      <c r="RQ155" s="134"/>
      <c r="RR155" s="134"/>
      <c r="RS155" s="134"/>
      <c r="RT155" s="134"/>
      <c r="RU155" s="134"/>
      <c r="RV155" s="134"/>
      <c r="RW155" s="134"/>
      <c r="RX155" s="134"/>
      <c r="RY155" s="134"/>
      <c r="RZ155" s="134"/>
      <c r="SA155" s="134"/>
      <c r="SB155" s="134"/>
      <c r="SC155" s="134"/>
      <c r="SD155" s="134"/>
      <c r="SE155" s="134"/>
      <c r="SF155" s="134"/>
      <c r="SG155" s="134"/>
      <c r="SH155" s="134"/>
      <c r="SI155" s="134"/>
      <c r="SJ155" s="134"/>
      <c r="SK155" s="134"/>
      <c r="SL155" s="134"/>
      <c r="SM155" s="134"/>
      <c r="SN155" s="134"/>
      <c r="SO155" s="134"/>
      <c r="SP155" s="134"/>
      <c r="SQ155" s="134"/>
      <c r="SR155" s="134"/>
      <c r="SS155" s="134"/>
      <c r="ST155" s="134"/>
      <c r="SU155" s="134"/>
      <c r="SV155" s="134"/>
      <c r="SW155" s="134"/>
      <c r="SX155" s="134"/>
      <c r="SY155" s="134"/>
      <c r="SZ155" s="134"/>
      <c r="TA155" s="134"/>
      <c r="TB155" s="134"/>
      <c r="TC155" s="134"/>
      <c r="TD155" s="134"/>
      <c r="TE155" s="134"/>
      <c r="TF155" s="134"/>
      <c r="TG155" s="134"/>
      <c r="TH155" s="134"/>
      <c r="TI155" s="134"/>
      <c r="TJ155" s="134"/>
      <c r="TK155" s="134"/>
      <c r="TL155" s="134"/>
      <c r="TM155" s="134"/>
      <c r="TN155" s="134"/>
      <c r="TO155" s="134"/>
      <c r="TP155" s="134"/>
      <c r="TQ155" s="134"/>
      <c r="TR155" s="134"/>
      <c r="TS155" s="134"/>
      <c r="TT155" s="134"/>
      <c r="TU155" s="134"/>
      <c r="TV155" s="134"/>
      <c r="TW155" s="134"/>
      <c r="TX155" s="134"/>
      <c r="TY155" s="134"/>
      <c r="TZ155" s="134"/>
      <c r="UA155" s="134"/>
      <c r="UB155" s="134"/>
      <c r="UC155" s="134"/>
      <c r="UD155" s="134"/>
      <c r="UE155" s="134"/>
      <c r="UF155" s="134"/>
      <c r="UG155" s="134"/>
      <c r="UH155" s="134"/>
      <c r="UI155" s="134"/>
      <c r="UJ155" s="134"/>
      <c r="UK155" s="134"/>
      <c r="UL155" s="134"/>
      <c r="UM155" s="134"/>
      <c r="UN155" s="134"/>
      <c r="UO155" s="134"/>
      <c r="UP155" s="134"/>
      <c r="UQ155" s="134"/>
      <c r="UR155" s="134"/>
      <c r="US155" s="134"/>
      <c r="UT155" s="134"/>
      <c r="UU155" s="134"/>
      <c r="UV155" s="134"/>
      <c r="UW155" s="134"/>
      <c r="UX155" s="134"/>
      <c r="UY155" s="134"/>
      <c r="UZ155" s="134"/>
      <c r="VA155" s="134"/>
      <c r="VB155" s="134"/>
      <c r="VC155" s="134"/>
      <c r="VD155" s="134"/>
      <c r="VE155" s="134"/>
      <c r="VF155" s="134"/>
      <c r="VG155" s="134"/>
      <c r="VH155" s="134"/>
      <c r="VI155" s="134"/>
      <c r="VJ155" s="134"/>
      <c r="VK155" s="134"/>
      <c r="VL155" s="134"/>
      <c r="VM155" s="134"/>
      <c r="VN155" s="134"/>
      <c r="VO155" s="134"/>
      <c r="VP155" s="134"/>
      <c r="VQ155" s="134"/>
      <c r="VR155" s="134"/>
      <c r="VS155" s="134"/>
      <c r="VT155" s="134"/>
      <c r="VU155" s="134"/>
      <c r="VV155" s="134"/>
      <c r="VW155" s="134"/>
      <c r="VX155" s="134"/>
      <c r="VY155" s="134"/>
      <c r="VZ155" s="134"/>
      <c r="WA155" s="134"/>
      <c r="WB155" s="134"/>
      <c r="WC155" s="134"/>
      <c r="WD155" s="134"/>
      <c r="WE155" s="134"/>
      <c r="WF155" s="134"/>
      <c r="WG155" s="134"/>
      <c r="WH155" s="134"/>
      <c r="WI155" s="134"/>
      <c r="WJ155" s="134"/>
      <c r="WK155" s="134"/>
      <c r="WL155" s="134"/>
      <c r="WM155" s="134"/>
      <c r="WN155" s="134"/>
      <c r="WO155" s="134"/>
      <c r="WP155" s="134"/>
      <c r="WQ155" s="134"/>
      <c r="WR155" s="134"/>
      <c r="WS155" s="134"/>
      <c r="WT155" s="134"/>
      <c r="WU155" s="134"/>
      <c r="WV155" s="134"/>
      <c r="WW155" s="134"/>
      <c r="WX155" s="134"/>
      <c r="WY155" s="134"/>
      <c r="WZ155" s="134"/>
      <c r="XA155" s="134"/>
      <c r="XB155" s="134"/>
      <c r="XC155" s="134"/>
      <c r="XD155" s="134"/>
      <c r="XE155" s="134"/>
      <c r="XF155" s="134"/>
      <c r="XG155" s="134"/>
      <c r="XH155" s="134"/>
      <c r="XI155" s="134"/>
      <c r="XJ155" s="134"/>
      <c r="XK155" s="134"/>
      <c r="XL155" s="134"/>
      <c r="XM155" s="134"/>
      <c r="XN155" s="134"/>
      <c r="XO155" s="134"/>
      <c r="XP155" s="134"/>
      <c r="XQ155" s="134"/>
      <c r="XR155" s="134"/>
      <c r="XS155" s="134"/>
      <c r="XT155" s="134"/>
      <c r="XU155" s="134"/>
      <c r="XV155" s="134"/>
      <c r="XW155" s="134"/>
      <c r="XX155" s="134"/>
      <c r="XY155" s="134"/>
      <c r="XZ155" s="134"/>
      <c r="YA155" s="134"/>
      <c r="YB155" s="134"/>
      <c r="YC155" s="134"/>
      <c r="YD155" s="134"/>
      <c r="YE155" s="134"/>
      <c r="YF155" s="134"/>
      <c r="YG155" s="134"/>
      <c r="YH155" s="134"/>
      <c r="YI155" s="134"/>
      <c r="YJ155" s="134"/>
      <c r="YK155" s="134"/>
      <c r="YL155" s="134"/>
      <c r="YM155" s="134"/>
      <c r="YN155" s="134"/>
      <c r="YO155" s="134"/>
      <c r="YP155" s="134"/>
      <c r="YQ155" s="134"/>
      <c r="YR155" s="134"/>
      <c r="YS155" s="134"/>
      <c r="YT155" s="134"/>
      <c r="YU155" s="134"/>
      <c r="YV155" s="134"/>
      <c r="YW155" s="134"/>
      <c r="YX155" s="134"/>
      <c r="YY155" s="134"/>
      <c r="YZ155" s="134"/>
      <c r="ZA155" s="134"/>
      <c r="ZB155" s="134"/>
      <c r="ZC155" s="134"/>
      <c r="ZD155" s="134"/>
      <c r="ZE155" s="134"/>
      <c r="ZF155" s="134"/>
      <c r="ZG155" s="134"/>
      <c r="ZH155" s="134"/>
      <c r="ZI155" s="134"/>
      <c r="ZJ155" s="134"/>
      <c r="ZK155" s="134"/>
      <c r="ZL155" s="134"/>
      <c r="ZM155" s="134"/>
      <c r="ZN155" s="134"/>
      <c r="ZO155" s="134"/>
      <c r="ZP155" s="134"/>
      <c r="ZQ155" s="134"/>
      <c r="ZR155" s="134"/>
      <c r="ZS155" s="134"/>
      <c r="ZT155" s="134"/>
      <c r="ZU155" s="134"/>
      <c r="ZV155" s="134"/>
      <c r="ZW155" s="134"/>
      <c r="ZX155" s="134"/>
      <c r="ZY155" s="134"/>
      <c r="ZZ155" s="134"/>
      <c r="AAA155" s="134"/>
      <c r="AAB155" s="134"/>
      <c r="AAC155" s="134"/>
      <c r="AAD155" s="134"/>
      <c r="AAE155" s="134"/>
      <c r="AAF155" s="134"/>
      <c r="AAG155" s="134"/>
      <c r="AAH155" s="134"/>
      <c r="AAI155" s="134"/>
      <c r="AAJ155" s="134"/>
      <c r="AAK155" s="134"/>
      <c r="AAL155" s="134"/>
      <c r="AAM155" s="134"/>
      <c r="AAN155" s="134"/>
      <c r="AAO155" s="134"/>
      <c r="AAP155" s="134"/>
      <c r="AAQ155" s="134"/>
      <c r="AAR155" s="134"/>
      <c r="AAS155" s="134"/>
      <c r="AAT155" s="134"/>
      <c r="AAU155" s="134"/>
      <c r="AAV155" s="134"/>
      <c r="AAW155" s="134"/>
      <c r="AAX155" s="134"/>
      <c r="AAY155" s="134"/>
      <c r="AAZ155" s="134"/>
      <c r="ABA155" s="134"/>
      <c r="ABB155" s="134"/>
      <c r="ABC155" s="134"/>
      <c r="ABD155" s="134"/>
      <c r="ABE155" s="134"/>
      <c r="ABF155" s="134"/>
      <c r="ABG155" s="134"/>
      <c r="ABH155" s="134"/>
      <c r="ABI155" s="134"/>
      <c r="ABJ155" s="134"/>
      <c r="ABK155" s="134"/>
      <c r="ABL155" s="134"/>
      <c r="ABM155" s="134"/>
      <c r="ABN155" s="134"/>
      <c r="ABO155" s="134"/>
      <c r="ABP155" s="134"/>
      <c r="ABQ155" s="134"/>
      <c r="ABR155" s="134"/>
      <c r="ABS155" s="134"/>
      <c r="ABT155" s="134"/>
      <c r="ABU155" s="134"/>
      <c r="ABV155" s="134"/>
      <c r="ABW155" s="134"/>
      <c r="ABX155" s="134"/>
      <c r="ABY155" s="134"/>
      <c r="ABZ155" s="134"/>
      <c r="ACA155" s="134"/>
      <c r="ACB155" s="134"/>
      <c r="ACC155" s="134"/>
      <c r="ACD155" s="134"/>
      <c r="ACE155" s="134"/>
      <c r="ACF155" s="134"/>
      <c r="ACG155" s="134"/>
      <c r="ACH155" s="134"/>
      <c r="ACI155" s="134"/>
      <c r="ACJ155" s="134"/>
      <c r="ACK155" s="134"/>
      <c r="ACL155" s="134"/>
      <c r="ACM155" s="134"/>
      <c r="ACN155" s="134"/>
      <c r="ACO155" s="134"/>
      <c r="ACP155" s="134"/>
      <c r="ACQ155" s="134"/>
      <c r="ACR155" s="134"/>
      <c r="ACS155" s="134"/>
      <c r="ACT155" s="134"/>
      <c r="ACU155" s="134"/>
      <c r="ACV155" s="134"/>
      <c r="ACW155" s="134"/>
      <c r="ACX155" s="134"/>
      <c r="ACY155" s="134"/>
      <c r="ACZ155" s="134"/>
      <c r="ADA155" s="134"/>
      <c r="ADB155" s="134"/>
      <c r="ADC155" s="134"/>
      <c r="ADD155" s="134"/>
      <c r="ADE155" s="134"/>
      <c r="ADF155" s="134"/>
      <c r="ADG155" s="134"/>
      <c r="ADH155" s="134"/>
      <c r="ADI155" s="134"/>
      <c r="ADJ155" s="134"/>
      <c r="ADK155" s="134"/>
      <c r="ADL155" s="134"/>
      <c r="ADM155" s="134"/>
      <c r="ADN155" s="134"/>
      <c r="ADO155" s="134"/>
      <c r="ADP155" s="134"/>
      <c r="ADQ155" s="134"/>
      <c r="ADR155" s="134"/>
      <c r="ADS155" s="134"/>
      <c r="ADT155" s="134"/>
      <c r="ADU155" s="134"/>
      <c r="ADV155" s="134"/>
      <c r="ADW155" s="134"/>
      <c r="ADX155" s="134"/>
      <c r="ADY155" s="134"/>
      <c r="ADZ155" s="134"/>
      <c r="AEA155" s="134"/>
      <c r="AEB155" s="134"/>
      <c r="AEC155" s="134"/>
      <c r="AED155" s="134"/>
      <c r="AEE155" s="134"/>
      <c r="AEF155" s="134"/>
      <c r="AEG155" s="134"/>
      <c r="AEH155" s="134"/>
      <c r="AEI155" s="134"/>
      <c r="AEJ155" s="134"/>
      <c r="AEK155" s="134"/>
      <c r="AEL155" s="134"/>
      <c r="AEM155" s="134"/>
      <c r="AEN155" s="134"/>
      <c r="AEO155" s="134"/>
      <c r="AEP155" s="134"/>
      <c r="AEQ155" s="134"/>
      <c r="AER155" s="134"/>
      <c r="AES155" s="134"/>
      <c r="AET155" s="134"/>
      <c r="AEU155" s="134"/>
      <c r="AEV155" s="134"/>
      <c r="AEW155" s="134"/>
      <c r="AEX155" s="134"/>
      <c r="AEY155" s="134"/>
      <c r="AEZ155" s="134"/>
      <c r="AFA155" s="134"/>
      <c r="AFB155" s="134"/>
      <c r="AFC155" s="134"/>
      <c r="AFD155" s="134"/>
      <c r="AFE155" s="134"/>
      <c r="AFF155" s="134"/>
      <c r="AFG155" s="134"/>
      <c r="AFH155" s="134"/>
      <c r="AFI155" s="134"/>
      <c r="AFJ155" s="134"/>
      <c r="AFK155" s="134"/>
      <c r="AFL155" s="134"/>
      <c r="AFM155" s="134"/>
      <c r="AFN155" s="134"/>
      <c r="AFO155" s="134"/>
      <c r="AFP155" s="134"/>
      <c r="AFQ155" s="134"/>
      <c r="AFR155" s="134"/>
      <c r="AFS155" s="134"/>
      <c r="AFT155" s="134"/>
      <c r="AFU155" s="134"/>
      <c r="AFV155" s="134"/>
      <c r="AFW155" s="134"/>
      <c r="AFX155" s="134"/>
      <c r="AFY155" s="134"/>
      <c r="AFZ155" s="134"/>
      <c r="AGA155" s="134"/>
      <c r="AGB155" s="134"/>
      <c r="AGC155" s="134"/>
      <c r="AGD155" s="134"/>
      <c r="AGE155" s="134"/>
      <c r="AGF155" s="134"/>
      <c r="AGG155" s="134"/>
      <c r="AGH155" s="134"/>
      <c r="AGI155" s="134"/>
      <c r="AGJ155" s="134"/>
      <c r="AGK155" s="134"/>
      <c r="AGL155" s="134"/>
      <c r="AGM155" s="134"/>
      <c r="AGN155" s="134"/>
      <c r="AGO155" s="134"/>
      <c r="AGP155" s="134"/>
      <c r="AGQ155" s="134"/>
      <c r="AGR155" s="134"/>
      <c r="AGS155" s="134"/>
      <c r="AGT155" s="134"/>
      <c r="AGU155" s="134"/>
      <c r="AGV155" s="134"/>
      <c r="AGW155" s="134"/>
      <c r="AGX155" s="134"/>
      <c r="AGY155" s="134"/>
      <c r="AGZ155" s="134"/>
      <c r="AHA155" s="134"/>
      <c r="AHB155" s="134"/>
      <c r="AHC155" s="134"/>
      <c r="AHD155" s="134"/>
      <c r="AHE155" s="134"/>
      <c r="AHF155" s="134"/>
      <c r="AHG155" s="134"/>
      <c r="AHH155" s="134"/>
      <c r="AHI155" s="134"/>
      <c r="AHJ155" s="134"/>
      <c r="AHK155" s="134"/>
      <c r="AHL155" s="134"/>
      <c r="AHM155" s="134"/>
      <c r="AHN155" s="134"/>
      <c r="AHO155" s="134"/>
      <c r="AHP155" s="134"/>
      <c r="AHQ155" s="134"/>
      <c r="AHR155" s="134"/>
      <c r="AHS155" s="134"/>
      <c r="AHT155" s="134"/>
      <c r="AHU155" s="134"/>
      <c r="AHV155" s="134"/>
      <c r="AHW155" s="134"/>
      <c r="AHX155" s="134"/>
      <c r="AHY155" s="134"/>
      <c r="AHZ155" s="134"/>
      <c r="AIA155" s="134"/>
      <c r="AIB155" s="134"/>
      <c r="AIC155" s="134"/>
      <c r="AID155" s="134"/>
      <c r="AIE155" s="134"/>
      <c r="AIF155" s="134"/>
      <c r="AIG155" s="134"/>
      <c r="AIH155" s="134"/>
      <c r="AII155" s="134"/>
      <c r="AIJ155" s="134"/>
      <c r="AIK155" s="134"/>
      <c r="AIL155" s="134"/>
      <c r="AIM155" s="134"/>
      <c r="AIN155" s="134"/>
      <c r="AIO155" s="134"/>
      <c r="AIP155" s="134"/>
      <c r="AIQ155" s="134"/>
      <c r="AIR155" s="134"/>
      <c r="AIS155" s="134"/>
      <c r="AIT155" s="134"/>
      <c r="AIU155" s="134"/>
      <c r="AIV155" s="134"/>
      <c r="AIW155" s="134"/>
      <c r="AIX155" s="134"/>
      <c r="AIY155" s="134"/>
      <c r="AIZ155" s="134"/>
      <c r="AJA155" s="134"/>
      <c r="AJB155" s="134"/>
      <c r="AJC155" s="134"/>
      <c r="AJD155" s="134"/>
      <c r="AJE155" s="134"/>
      <c r="AJF155" s="134"/>
      <c r="AJG155" s="134"/>
      <c r="AJH155" s="134"/>
      <c r="AJI155" s="134"/>
      <c r="AJJ155" s="134"/>
      <c r="AJK155" s="134"/>
      <c r="AJL155" s="134"/>
      <c r="AJM155" s="134"/>
      <c r="AJN155" s="134"/>
      <c r="AJO155" s="134"/>
      <c r="AJP155" s="134"/>
      <c r="AJQ155" s="134"/>
      <c r="AJR155" s="134"/>
      <c r="AJS155" s="134"/>
      <c r="AJT155" s="134"/>
      <c r="AJU155" s="134"/>
      <c r="AJV155" s="134"/>
      <c r="AJW155" s="134"/>
      <c r="AJX155" s="134"/>
      <c r="AJY155" s="134"/>
      <c r="AJZ155" s="134"/>
      <c r="AKA155" s="134"/>
      <c r="AKB155" s="134"/>
      <c r="AKC155" s="134"/>
      <c r="AKD155" s="134"/>
      <c r="AKE155" s="134"/>
      <c r="AKF155" s="134"/>
      <c r="AKG155" s="134"/>
      <c r="AKH155" s="134"/>
      <c r="AKI155" s="134"/>
      <c r="AKJ155" s="134"/>
      <c r="AKK155" s="134"/>
      <c r="AKL155" s="134"/>
      <c r="AKM155" s="134"/>
      <c r="AKN155" s="134"/>
      <c r="AKO155" s="134"/>
      <c r="AKP155" s="134"/>
      <c r="AKQ155" s="134"/>
      <c r="AKR155" s="134"/>
      <c r="AKS155" s="134"/>
      <c r="AKT155" s="134"/>
      <c r="AKU155" s="134"/>
      <c r="AKV155" s="134"/>
      <c r="AKW155" s="134"/>
      <c r="AKX155" s="134"/>
    </row>
    <row r="156" spans="1:986" ht="12" x14ac:dyDescent="0.2">
      <c r="A156" s="249"/>
      <c r="B156" s="242" t="s">
        <v>421</v>
      </c>
      <c r="C156" s="170" t="str">
        <f>_xlfn.CONCAT(Leverancespecifikation[[#This Row],[ID]],Leverancespecifikation[[#This Row],[BYGNINGSDEL]])</f>
        <v>152Staffage som Rammer, absorbenter, effekter.</v>
      </c>
      <c r="E156" s="171">
        <v>329</v>
      </c>
      <c r="I156" s="171"/>
      <c r="J156" s="171">
        <v>4</v>
      </c>
      <c r="K156" s="175" t="s">
        <v>441</v>
      </c>
      <c r="L156" s="172" t="s">
        <v>103</v>
      </c>
      <c r="M156" s="80" t="str">
        <f>IFERROR(VLOOKUP(Leverancespecifikation[[#This Row],[ID-Bygningsdel]],'Data ændringslog'!A:G,7,FALSE),"P")</f>
        <v/>
      </c>
      <c r="N156" s="321" t="s">
        <v>99</v>
      </c>
      <c r="O156" s="121" t="str">
        <f>VLOOKUP(Leverancespecifikation[[#This Row],[ID-Bygningsdel]],'Data aktør'!A:H,2,FALSE)</f>
        <v>X</v>
      </c>
      <c r="P156" s="78" t="str">
        <f>VLOOKUP(Leverancespecifikation[[#This Row],[ID-Bygningsdel]],'Data aktør'!A:H,3,FALSE)</f>
        <v/>
      </c>
      <c r="Q156" s="78" t="str">
        <f>VLOOKUP(Leverancespecifikation[[#This Row],[ID-Bygningsdel]],'Data aktør'!A:H,4,FALSE)</f>
        <v/>
      </c>
      <c r="R156" s="78" t="str">
        <f>VLOOKUP(Leverancespecifikation[[#This Row],[ID-Bygningsdel]],'Data aktør'!A:H,5,FALSE)</f>
        <v/>
      </c>
      <c r="S156" s="78" t="str">
        <f>VLOOKUP(Leverancespecifikation[[#This Row],[ID-Bygningsdel]],'Data aktør'!A:H,6,FALSE)</f>
        <v/>
      </c>
      <c r="T156" s="78" t="str">
        <f>VLOOKUP(Leverancespecifikation[[#This Row],[ID-Bygningsdel]],'Data aktør'!A:H,7,FALSE)</f>
        <v/>
      </c>
      <c r="U156" s="122" t="str">
        <f>VLOOKUP(Leverancespecifikation[[#This Row],[ID-Bygningsdel]],'Data aktør'!A:H,8,FALSE)</f>
        <v/>
      </c>
      <c r="V156" s="112"/>
      <c r="W156" s="79"/>
      <c r="X156" s="79"/>
      <c r="Y156" s="79"/>
      <c r="Z156" s="79"/>
      <c r="AA156" s="79"/>
      <c r="AB156" s="171"/>
      <c r="AD156" s="171"/>
      <c r="AE156" s="171"/>
      <c r="AF156" s="171"/>
      <c r="AG156" s="171"/>
      <c r="AH156" s="171"/>
      <c r="AI156" s="171"/>
      <c r="AJ156" s="171" t="s">
        <v>33</v>
      </c>
      <c r="AK156" s="171">
        <v>300</v>
      </c>
      <c r="AT156" s="171" t="s">
        <v>33</v>
      </c>
      <c r="AU156" s="171">
        <v>300</v>
      </c>
      <c r="BB156" s="171" t="s">
        <v>33</v>
      </c>
      <c r="BC156" s="171">
        <v>300</v>
      </c>
      <c r="BV156" s="171"/>
      <c r="BW156" s="171"/>
      <c r="CB156" s="134"/>
    </row>
    <row r="157" spans="1:986" s="104" customFormat="1" x14ac:dyDescent="0.2">
      <c r="A157" s="248"/>
      <c r="B157" s="240" t="s">
        <v>425</v>
      </c>
      <c r="C157" s="161" t="str">
        <f>_xlfn.CONCAT(Leverancespecifikation[[#This Row],[ID]],Leverancespecifikation[[#This Row],[BYGNINGSDEL]])</f>
        <v>153Tage, komplementering</v>
      </c>
      <c r="D157" s="162"/>
      <c r="E157" s="162"/>
      <c r="F157" s="162"/>
      <c r="G157" s="162"/>
      <c r="H157" s="162"/>
      <c r="I157" s="162"/>
      <c r="J157" s="163">
        <v>2</v>
      </c>
      <c r="K157" s="164" t="s">
        <v>443</v>
      </c>
      <c r="L157" s="165"/>
      <c r="M157" s="100" t="str">
        <f>IFERROR(VLOOKUP(Leverancespecifikation[[#This Row],[ID-Bygningsdel]],'Data ændringslog'!A:G,7,FALSE),"P")</f>
        <v/>
      </c>
      <c r="N157" s="201" t="s">
        <v>99</v>
      </c>
      <c r="O157" s="119"/>
      <c r="P157" s="101"/>
      <c r="Q157" s="101"/>
      <c r="R157" s="101"/>
      <c r="S157" s="101"/>
      <c r="T157" s="101"/>
      <c r="U157" s="120"/>
      <c r="V157" s="111"/>
      <c r="W157" s="102"/>
      <c r="X157" s="102"/>
      <c r="Y157" s="102"/>
      <c r="Z157" s="102"/>
      <c r="AA157" s="10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285"/>
      <c r="BM157" s="162"/>
      <c r="BN157" s="162"/>
      <c r="BO157" s="162"/>
      <c r="BP157" s="162"/>
      <c r="BQ157" s="162"/>
      <c r="BR157" s="162"/>
      <c r="BS157" s="162"/>
      <c r="BT157" s="162"/>
      <c r="BU157" s="162"/>
      <c r="BV157" s="162"/>
      <c r="BW157" s="162"/>
      <c r="BX157" s="162"/>
      <c r="BY157" s="162"/>
      <c r="BZ157" s="162"/>
      <c r="CA157" s="206"/>
      <c r="CB157" s="98"/>
      <c r="CC157" s="98"/>
      <c r="CD157" s="98"/>
      <c r="CE157" s="98"/>
      <c r="CF157" s="98"/>
      <c r="CG157" s="98"/>
      <c r="CH157" s="98"/>
      <c r="CI157" s="98"/>
      <c r="CJ157" s="98"/>
      <c r="CK157" s="98"/>
      <c r="CL157" s="98"/>
      <c r="CM157" s="98"/>
      <c r="CN157" s="98"/>
      <c r="CO157" s="98"/>
      <c r="CP157" s="98"/>
      <c r="CQ157" s="98"/>
      <c r="CR157" s="98"/>
      <c r="CS157" s="98"/>
      <c r="CT157" s="98"/>
      <c r="CU157" s="98"/>
      <c r="CV157" s="98"/>
      <c r="CW157" s="98"/>
      <c r="CX157" s="98"/>
      <c r="CY157" s="98"/>
      <c r="CZ157" s="98"/>
      <c r="DA157" s="98"/>
      <c r="DB157" s="98"/>
      <c r="DC157" s="98"/>
      <c r="DD157" s="98"/>
      <c r="DE157" s="98"/>
      <c r="DF157" s="98"/>
      <c r="DG157" s="98"/>
      <c r="DH157" s="98"/>
      <c r="DI157" s="98"/>
      <c r="DJ157" s="98"/>
      <c r="DK157" s="98"/>
      <c r="DL157" s="98"/>
      <c r="DM157" s="98"/>
      <c r="DN157" s="98"/>
      <c r="DO157" s="98"/>
      <c r="DP157" s="98"/>
      <c r="DQ157" s="98"/>
      <c r="DR157" s="98"/>
      <c r="DS157" s="98"/>
      <c r="DT157" s="98"/>
      <c r="DU157" s="98"/>
      <c r="DV157" s="98"/>
      <c r="DW157" s="98"/>
      <c r="DX157" s="98"/>
      <c r="DY157" s="98"/>
      <c r="DZ157" s="98"/>
      <c r="EA157" s="98"/>
      <c r="EB157" s="98"/>
      <c r="EC157" s="98"/>
      <c r="ED157" s="98"/>
      <c r="EE157" s="98"/>
      <c r="EF157" s="98"/>
      <c r="EG157" s="98"/>
      <c r="EH157" s="98"/>
      <c r="EI157" s="98"/>
      <c r="EJ157" s="98"/>
      <c r="EK157" s="98"/>
      <c r="EL157" s="98"/>
      <c r="EM157" s="98"/>
      <c r="EN157" s="98"/>
      <c r="EO157" s="98"/>
      <c r="EP157" s="98"/>
      <c r="EQ157" s="98"/>
      <c r="ER157" s="98"/>
      <c r="ES157" s="98"/>
      <c r="ET157" s="98"/>
      <c r="EU157" s="98"/>
      <c r="EV157" s="98"/>
      <c r="EW157" s="98"/>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c r="IW157" s="98"/>
      <c r="IX157" s="98"/>
      <c r="IY157" s="98"/>
      <c r="IZ157" s="98"/>
      <c r="JA157" s="98"/>
      <c r="JB157" s="98"/>
      <c r="JC157" s="98"/>
      <c r="JD157" s="98"/>
      <c r="JE157" s="98"/>
      <c r="JF157" s="98"/>
      <c r="JG157" s="98"/>
      <c r="JH157" s="98"/>
      <c r="JI157" s="98"/>
      <c r="JJ157" s="98"/>
      <c r="JK157" s="98"/>
      <c r="JL157" s="98"/>
      <c r="JM157" s="98"/>
      <c r="JN157" s="98"/>
      <c r="JO157" s="98"/>
      <c r="JP157" s="98"/>
      <c r="JQ157" s="98"/>
      <c r="JR157" s="98"/>
      <c r="JS157" s="98"/>
      <c r="JT157" s="98"/>
      <c r="JU157" s="98"/>
      <c r="JV157" s="98"/>
      <c r="JW157" s="98"/>
      <c r="JX157" s="98"/>
      <c r="JY157" s="98"/>
      <c r="JZ157" s="98"/>
      <c r="KA157" s="98"/>
      <c r="KB157" s="98"/>
      <c r="KC157" s="98"/>
      <c r="KD157" s="98"/>
      <c r="KE157" s="98"/>
      <c r="KF157" s="98"/>
      <c r="KG157" s="98"/>
      <c r="KH157" s="98"/>
      <c r="KI157" s="98"/>
      <c r="KJ157" s="98"/>
      <c r="KK157" s="98"/>
      <c r="KL157" s="98"/>
      <c r="KM157" s="98"/>
      <c r="KN157" s="98"/>
      <c r="KO157" s="98"/>
      <c r="KP157" s="98"/>
      <c r="KQ157" s="98"/>
      <c r="KR157" s="98"/>
      <c r="KS157" s="98"/>
      <c r="KT157" s="98"/>
      <c r="KU157" s="98"/>
      <c r="KV157" s="98"/>
      <c r="KW157" s="98"/>
      <c r="KX157" s="98"/>
      <c r="KY157" s="98"/>
      <c r="KZ157" s="98"/>
      <c r="LA157" s="98"/>
      <c r="LB157" s="98"/>
      <c r="LC157" s="98"/>
      <c r="LD157" s="98"/>
      <c r="LE157" s="98"/>
      <c r="LF157" s="98"/>
      <c r="LG157" s="98"/>
      <c r="LH157" s="98"/>
      <c r="LI157" s="98"/>
      <c r="LJ157" s="98"/>
      <c r="LK157" s="98"/>
      <c r="LL157" s="98"/>
      <c r="LM157" s="98"/>
      <c r="LN157" s="98"/>
      <c r="LO157" s="98"/>
      <c r="LP157" s="98"/>
      <c r="LQ157" s="98"/>
      <c r="LR157" s="98"/>
      <c r="LS157" s="98"/>
      <c r="LT157" s="98"/>
      <c r="LU157" s="98"/>
      <c r="LV157" s="98"/>
      <c r="LW157" s="98"/>
      <c r="LX157" s="98"/>
      <c r="LY157" s="98"/>
      <c r="LZ157" s="98"/>
      <c r="MA157" s="98"/>
      <c r="MB157" s="98"/>
      <c r="MC157" s="98"/>
      <c r="MD157" s="98"/>
      <c r="ME157" s="98"/>
      <c r="MF157" s="98"/>
      <c r="MG157" s="98"/>
      <c r="MH157" s="98"/>
      <c r="MI157" s="98"/>
      <c r="MJ157" s="98"/>
      <c r="MK157" s="98"/>
      <c r="ML157" s="98"/>
      <c r="MM157" s="98"/>
      <c r="MN157" s="98"/>
      <c r="MO157" s="98"/>
      <c r="MP157" s="98"/>
      <c r="MQ157" s="98"/>
      <c r="MR157" s="98"/>
      <c r="MS157" s="98"/>
      <c r="MT157" s="98"/>
      <c r="MU157" s="98"/>
      <c r="MV157" s="98"/>
      <c r="MW157" s="98"/>
      <c r="MX157" s="98"/>
      <c r="MY157" s="98"/>
      <c r="MZ157" s="98"/>
      <c r="NA157" s="98"/>
      <c r="NB157" s="98"/>
      <c r="NC157" s="98"/>
      <c r="ND157" s="98"/>
      <c r="NE157" s="98"/>
      <c r="NF157" s="98"/>
      <c r="NG157" s="98"/>
      <c r="NH157" s="98"/>
      <c r="NI157" s="98"/>
      <c r="NJ157" s="98"/>
      <c r="NK157" s="98"/>
      <c r="NL157" s="98"/>
      <c r="NM157" s="98"/>
      <c r="NN157" s="98"/>
      <c r="NO157" s="98"/>
      <c r="NP157" s="98"/>
      <c r="NQ157" s="98"/>
      <c r="NR157" s="98"/>
      <c r="NS157" s="98"/>
      <c r="NT157" s="98"/>
      <c r="NU157" s="98"/>
      <c r="NV157" s="98"/>
      <c r="NW157" s="98"/>
      <c r="NX157" s="98"/>
      <c r="NY157" s="98"/>
      <c r="NZ157" s="98"/>
      <c r="OA157" s="98"/>
      <c r="OB157" s="98"/>
      <c r="OC157" s="98"/>
      <c r="OD157" s="98"/>
      <c r="OE157" s="98"/>
      <c r="OF157" s="98"/>
      <c r="OG157" s="98"/>
      <c r="OH157" s="98"/>
      <c r="OI157" s="98"/>
      <c r="OJ157" s="98"/>
      <c r="OK157" s="98"/>
      <c r="OL157" s="98"/>
      <c r="OM157" s="98"/>
      <c r="ON157" s="98"/>
      <c r="OO157" s="98"/>
      <c r="OP157" s="98"/>
      <c r="OQ157" s="98"/>
      <c r="OR157" s="98"/>
      <c r="OS157" s="98"/>
      <c r="OT157" s="98"/>
      <c r="OU157" s="98"/>
      <c r="OV157" s="98"/>
      <c r="OW157" s="98"/>
      <c r="OX157" s="98"/>
      <c r="OY157" s="98"/>
      <c r="OZ157" s="98"/>
      <c r="PA157" s="98"/>
      <c r="PB157" s="98"/>
      <c r="PC157" s="98"/>
      <c r="PD157" s="98"/>
      <c r="PE157" s="98"/>
      <c r="PF157" s="98"/>
      <c r="PG157" s="98"/>
      <c r="PH157" s="98"/>
      <c r="PI157" s="98"/>
      <c r="PJ157" s="98"/>
      <c r="PK157" s="98"/>
      <c r="PL157" s="98"/>
      <c r="PM157" s="98"/>
      <c r="PN157" s="98"/>
      <c r="PO157" s="98"/>
      <c r="PP157" s="98"/>
      <c r="PQ157" s="98"/>
      <c r="PR157" s="98"/>
      <c r="PS157" s="98"/>
      <c r="PT157" s="98"/>
      <c r="PU157" s="98"/>
      <c r="PV157" s="98"/>
      <c r="PW157" s="98"/>
      <c r="PX157" s="98"/>
      <c r="PY157" s="98"/>
      <c r="PZ157" s="98"/>
      <c r="QA157" s="98"/>
      <c r="QB157" s="98"/>
      <c r="QC157" s="98"/>
      <c r="QD157" s="98"/>
      <c r="QE157" s="98"/>
      <c r="QF157" s="98"/>
      <c r="QG157" s="98"/>
      <c r="QH157" s="98"/>
      <c r="QI157" s="98"/>
      <c r="QJ157" s="98"/>
      <c r="QK157" s="98"/>
      <c r="QL157" s="98"/>
      <c r="QM157" s="98"/>
      <c r="QN157" s="98"/>
      <c r="QO157" s="98"/>
      <c r="QP157" s="98"/>
      <c r="QQ157" s="98"/>
      <c r="QR157" s="98"/>
      <c r="QS157" s="98"/>
      <c r="QT157" s="98"/>
      <c r="QU157" s="98"/>
      <c r="QV157" s="98"/>
      <c r="QW157" s="98"/>
      <c r="QX157" s="98"/>
      <c r="QY157" s="98"/>
      <c r="QZ157" s="98"/>
      <c r="RA157" s="98"/>
      <c r="RB157" s="98"/>
      <c r="RC157" s="98"/>
      <c r="RD157" s="98"/>
      <c r="RE157" s="98"/>
      <c r="RF157" s="98"/>
      <c r="RG157" s="98"/>
      <c r="RH157" s="98"/>
      <c r="RI157" s="98"/>
      <c r="RJ157" s="98"/>
      <c r="RK157" s="98"/>
      <c r="RL157" s="98"/>
      <c r="RM157" s="98"/>
      <c r="RN157" s="98"/>
      <c r="RO157" s="98"/>
      <c r="RP157" s="98"/>
      <c r="RQ157" s="98"/>
      <c r="RR157" s="98"/>
      <c r="RS157" s="98"/>
      <c r="RT157" s="98"/>
      <c r="RU157" s="98"/>
      <c r="RV157" s="98"/>
      <c r="RW157" s="98"/>
      <c r="RX157" s="98"/>
      <c r="RY157" s="98"/>
      <c r="RZ157" s="98"/>
      <c r="SA157" s="98"/>
      <c r="SB157" s="98"/>
      <c r="SC157" s="98"/>
      <c r="SD157" s="98"/>
      <c r="SE157" s="98"/>
      <c r="SF157" s="98"/>
      <c r="SG157" s="98"/>
      <c r="SH157" s="98"/>
      <c r="SI157" s="98"/>
      <c r="SJ157" s="98"/>
      <c r="SK157" s="98"/>
      <c r="SL157" s="98"/>
      <c r="SM157" s="98"/>
      <c r="SN157" s="98"/>
      <c r="SO157" s="98"/>
      <c r="SP157" s="98"/>
      <c r="SQ157" s="98"/>
      <c r="SR157" s="98"/>
      <c r="SS157" s="98"/>
      <c r="ST157" s="98"/>
      <c r="SU157" s="98"/>
      <c r="SV157" s="98"/>
      <c r="SW157" s="98"/>
      <c r="SX157" s="98"/>
      <c r="SY157" s="98"/>
      <c r="SZ157" s="98"/>
      <c r="TA157" s="98"/>
      <c r="TB157" s="98"/>
      <c r="TC157" s="98"/>
      <c r="TD157" s="98"/>
      <c r="TE157" s="98"/>
      <c r="TF157" s="98"/>
      <c r="TG157" s="98"/>
      <c r="TH157" s="98"/>
      <c r="TI157" s="98"/>
      <c r="TJ157" s="98"/>
      <c r="TK157" s="98"/>
      <c r="TL157" s="98"/>
      <c r="TM157" s="98"/>
      <c r="TN157" s="98"/>
      <c r="TO157" s="98"/>
      <c r="TP157" s="98"/>
      <c r="TQ157" s="98"/>
      <c r="TR157" s="98"/>
      <c r="TS157" s="98"/>
      <c r="TT157" s="98"/>
      <c r="TU157" s="98"/>
      <c r="TV157" s="98"/>
      <c r="TW157" s="98"/>
      <c r="TX157" s="98"/>
      <c r="TY157" s="98"/>
      <c r="TZ157" s="98"/>
      <c r="UA157" s="98"/>
      <c r="UB157" s="98"/>
      <c r="UC157" s="98"/>
      <c r="UD157" s="98"/>
      <c r="UE157" s="98"/>
      <c r="UF157" s="98"/>
      <c r="UG157" s="98"/>
      <c r="UH157" s="98"/>
      <c r="UI157" s="98"/>
      <c r="UJ157" s="98"/>
      <c r="UK157" s="98"/>
      <c r="UL157" s="98"/>
      <c r="UM157" s="98"/>
      <c r="UN157" s="98"/>
      <c r="UO157" s="98"/>
      <c r="UP157" s="98"/>
      <c r="UQ157" s="98"/>
      <c r="UR157" s="98"/>
      <c r="US157" s="98"/>
      <c r="UT157" s="98"/>
      <c r="UU157" s="98"/>
      <c r="UV157" s="98"/>
      <c r="UW157" s="98"/>
      <c r="UX157" s="98"/>
      <c r="UY157" s="98"/>
      <c r="UZ157" s="98"/>
      <c r="VA157" s="98"/>
      <c r="VB157" s="98"/>
      <c r="VC157" s="98"/>
      <c r="VD157" s="98"/>
      <c r="VE157" s="98"/>
      <c r="VF157" s="98"/>
      <c r="VG157" s="98"/>
      <c r="VH157" s="98"/>
      <c r="VI157" s="98"/>
      <c r="VJ157" s="98"/>
      <c r="VK157" s="98"/>
      <c r="VL157" s="98"/>
      <c r="VM157" s="98"/>
      <c r="VN157" s="98"/>
      <c r="VO157" s="98"/>
      <c r="VP157" s="98"/>
      <c r="VQ157" s="98"/>
      <c r="VR157" s="98"/>
      <c r="VS157" s="98"/>
      <c r="VT157" s="98"/>
      <c r="VU157" s="98"/>
      <c r="VV157" s="98"/>
      <c r="VW157" s="98"/>
      <c r="VX157" s="98"/>
      <c r="VY157" s="98"/>
      <c r="VZ157" s="98"/>
      <c r="WA157" s="98"/>
      <c r="WB157" s="98"/>
      <c r="WC157" s="98"/>
      <c r="WD157" s="98"/>
      <c r="WE157" s="98"/>
      <c r="WF157" s="98"/>
      <c r="WG157" s="98"/>
      <c r="WH157" s="98"/>
      <c r="WI157" s="98"/>
      <c r="WJ157" s="98"/>
      <c r="WK157" s="98"/>
      <c r="WL157" s="98"/>
      <c r="WM157" s="98"/>
      <c r="WN157" s="98"/>
      <c r="WO157" s="98"/>
      <c r="WP157" s="98"/>
      <c r="WQ157" s="98"/>
      <c r="WR157" s="98"/>
      <c r="WS157" s="98"/>
      <c r="WT157" s="98"/>
      <c r="WU157" s="98"/>
      <c r="WV157" s="98"/>
      <c r="WW157" s="98"/>
      <c r="WX157" s="98"/>
      <c r="WY157" s="98"/>
      <c r="WZ157" s="98"/>
      <c r="XA157" s="98"/>
      <c r="XB157" s="98"/>
      <c r="XC157" s="98"/>
      <c r="XD157" s="98"/>
      <c r="XE157" s="98"/>
      <c r="XF157" s="98"/>
      <c r="XG157" s="98"/>
      <c r="XH157" s="98"/>
      <c r="XI157" s="98"/>
      <c r="XJ157" s="98"/>
      <c r="XK157" s="98"/>
      <c r="XL157" s="98"/>
      <c r="XM157" s="98"/>
      <c r="XN157" s="98"/>
      <c r="XO157" s="98"/>
      <c r="XP157" s="98"/>
      <c r="XQ157" s="98"/>
      <c r="XR157" s="98"/>
      <c r="XS157" s="98"/>
      <c r="XT157" s="98"/>
      <c r="XU157" s="98"/>
      <c r="XV157" s="98"/>
      <c r="XW157" s="98"/>
      <c r="XX157" s="98"/>
      <c r="XY157" s="98"/>
      <c r="XZ157" s="98"/>
      <c r="YA157" s="98"/>
      <c r="YB157" s="98"/>
      <c r="YC157" s="98"/>
      <c r="YD157" s="98"/>
      <c r="YE157" s="98"/>
      <c r="YF157" s="98"/>
      <c r="YG157" s="98"/>
      <c r="YH157" s="98"/>
      <c r="YI157" s="98"/>
      <c r="YJ157" s="98"/>
      <c r="YK157" s="98"/>
      <c r="YL157" s="98"/>
      <c r="YM157" s="98"/>
      <c r="YN157" s="98"/>
      <c r="YO157" s="98"/>
      <c r="YP157" s="98"/>
      <c r="YQ157" s="98"/>
      <c r="YR157" s="98"/>
      <c r="YS157" s="98"/>
      <c r="YT157" s="98"/>
      <c r="YU157" s="98"/>
      <c r="YV157" s="98"/>
      <c r="YW157" s="98"/>
      <c r="YX157" s="98"/>
      <c r="YY157" s="98"/>
      <c r="YZ157" s="98"/>
      <c r="ZA157" s="98"/>
      <c r="ZB157" s="98"/>
      <c r="ZC157" s="98"/>
      <c r="ZD157" s="98"/>
      <c r="ZE157" s="98"/>
      <c r="ZF157" s="98"/>
      <c r="ZG157" s="98"/>
      <c r="ZH157" s="98"/>
      <c r="ZI157" s="98"/>
      <c r="ZJ157" s="98"/>
      <c r="ZK157" s="98"/>
      <c r="ZL157" s="98"/>
      <c r="ZM157" s="98"/>
      <c r="ZN157" s="98"/>
      <c r="ZO157" s="98"/>
      <c r="ZP157" s="98"/>
      <c r="ZQ157" s="98"/>
      <c r="ZR157" s="98"/>
      <c r="ZS157" s="98"/>
      <c r="ZT157" s="98"/>
      <c r="ZU157" s="98"/>
      <c r="ZV157" s="98"/>
      <c r="ZW157" s="98"/>
      <c r="ZX157" s="98"/>
      <c r="ZY157" s="98"/>
      <c r="ZZ157" s="98"/>
      <c r="AAA157" s="98"/>
      <c r="AAB157" s="98"/>
      <c r="AAC157" s="98"/>
      <c r="AAD157" s="98"/>
      <c r="AAE157" s="98"/>
      <c r="AAF157" s="98"/>
      <c r="AAG157" s="98"/>
      <c r="AAH157" s="98"/>
      <c r="AAI157" s="98"/>
      <c r="AAJ157" s="98"/>
      <c r="AAK157" s="98"/>
      <c r="AAL157" s="98"/>
      <c r="AAM157" s="98"/>
      <c r="AAN157" s="98"/>
      <c r="AAO157" s="98"/>
      <c r="AAP157" s="98"/>
      <c r="AAQ157" s="98"/>
      <c r="AAR157" s="98"/>
      <c r="AAS157" s="98"/>
      <c r="AAT157" s="98"/>
      <c r="AAU157" s="98"/>
      <c r="AAV157" s="98"/>
      <c r="AAW157" s="98"/>
      <c r="AAX157" s="98"/>
      <c r="AAY157" s="98"/>
      <c r="AAZ157" s="98"/>
      <c r="ABA157" s="98"/>
      <c r="ABB157" s="98"/>
      <c r="ABC157" s="98"/>
      <c r="ABD157" s="98"/>
      <c r="ABE157" s="98"/>
      <c r="ABF157" s="98"/>
      <c r="ABG157" s="98"/>
      <c r="ABH157" s="98"/>
      <c r="ABI157" s="98"/>
      <c r="ABJ157" s="98"/>
      <c r="ABK157" s="98"/>
      <c r="ABL157" s="98"/>
      <c r="ABM157" s="98"/>
      <c r="ABN157" s="98"/>
      <c r="ABO157" s="98"/>
      <c r="ABP157" s="98"/>
      <c r="ABQ157" s="98"/>
      <c r="ABR157" s="98"/>
      <c r="ABS157" s="98"/>
      <c r="ABT157" s="98"/>
      <c r="ABU157" s="98"/>
      <c r="ABV157" s="98"/>
      <c r="ABW157" s="98"/>
      <c r="ABX157" s="98"/>
      <c r="ABY157" s="98"/>
      <c r="ABZ157" s="98"/>
      <c r="ACA157" s="98"/>
      <c r="ACB157" s="98"/>
      <c r="ACC157" s="98"/>
      <c r="ACD157" s="98"/>
      <c r="ACE157" s="98"/>
      <c r="ACF157" s="98"/>
      <c r="ACG157" s="98"/>
      <c r="ACH157" s="98"/>
      <c r="ACI157" s="98"/>
      <c r="ACJ157" s="98"/>
      <c r="ACK157" s="98"/>
      <c r="ACL157" s="98"/>
      <c r="ACM157" s="98"/>
      <c r="ACN157" s="98"/>
      <c r="ACO157" s="98"/>
      <c r="ACP157" s="98"/>
      <c r="ACQ157" s="98"/>
      <c r="ACR157" s="98"/>
      <c r="ACS157" s="98"/>
      <c r="ACT157" s="98"/>
      <c r="ACU157" s="98"/>
      <c r="ACV157" s="98"/>
      <c r="ACW157" s="98"/>
      <c r="ACX157" s="98"/>
      <c r="ACY157" s="98"/>
      <c r="ACZ157" s="98"/>
      <c r="ADA157" s="98"/>
      <c r="ADB157" s="98"/>
      <c r="ADC157" s="98"/>
      <c r="ADD157" s="98"/>
      <c r="ADE157" s="98"/>
      <c r="ADF157" s="98"/>
      <c r="ADG157" s="98"/>
      <c r="ADH157" s="98"/>
      <c r="ADI157" s="98"/>
      <c r="ADJ157" s="98"/>
      <c r="ADK157" s="98"/>
      <c r="ADL157" s="98"/>
      <c r="ADM157" s="98"/>
      <c r="ADN157" s="98"/>
      <c r="ADO157" s="98"/>
      <c r="ADP157" s="98"/>
      <c r="ADQ157" s="98"/>
      <c r="ADR157" s="98"/>
      <c r="ADS157" s="98"/>
      <c r="ADT157" s="98"/>
      <c r="ADU157" s="98"/>
      <c r="ADV157" s="98"/>
      <c r="ADW157" s="98"/>
      <c r="ADX157" s="98"/>
      <c r="ADY157" s="98"/>
      <c r="ADZ157" s="98"/>
      <c r="AEA157" s="98"/>
      <c r="AEB157" s="98"/>
      <c r="AEC157" s="98"/>
      <c r="AED157" s="98"/>
      <c r="AEE157" s="98"/>
      <c r="AEF157" s="98"/>
      <c r="AEG157" s="98"/>
      <c r="AEH157" s="98"/>
      <c r="AEI157" s="98"/>
      <c r="AEJ157" s="98"/>
      <c r="AEK157" s="98"/>
      <c r="AEL157" s="98"/>
      <c r="AEM157" s="98"/>
      <c r="AEN157" s="98"/>
      <c r="AEO157" s="98"/>
      <c r="AEP157" s="98"/>
      <c r="AEQ157" s="98"/>
      <c r="AER157" s="98"/>
      <c r="AES157" s="98"/>
      <c r="AET157" s="98"/>
      <c r="AEU157" s="98"/>
      <c r="AEV157" s="98"/>
      <c r="AEW157" s="98"/>
      <c r="AEX157" s="98"/>
      <c r="AEY157" s="98"/>
      <c r="AEZ157" s="98"/>
      <c r="AFA157" s="98"/>
      <c r="AFB157" s="98"/>
      <c r="AFC157" s="98"/>
      <c r="AFD157" s="98"/>
      <c r="AFE157" s="98"/>
      <c r="AFF157" s="98"/>
      <c r="AFG157" s="98"/>
      <c r="AFH157" s="98"/>
      <c r="AFI157" s="98"/>
      <c r="AFJ157" s="98"/>
      <c r="AFK157" s="98"/>
      <c r="AFL157" s="98"/>
      <c r="AFM157" s="98"/>
      <c r="AFN157" s="98"/>
      <c r="AFO157" s="98"/>
      <c r="AFP157" s="98"/>
      <c r="AFQ157" s="98"/>
      <c r="AFR157" s="98"/>
      <c r="AFS157" s="98"/>
      <c r="AFT157" s="98"/>
      <c r="AFU157" s="98"/>
      <c r="AFV157" s="98"/>
      <c r="AFW157" s="98"/>
      <c r="AFX157" s="98"/>
      <c r="AFY157" s="98"/>
      <c r="AFZ157" s="98"/>
      <c r="AGA157" s="98"/>
      <c r="AGB157" s="98"/>
      <c r="AGC157" s="98"/>
      <c r="AGD157" s="98"/>
      <c r="AGE157" s="98"/>
      <c r="AGF157" s="98"/>
      <c r="AGG157" s="98"/>
      <c r="AGH157" s="98"/>
      <c r="AGI157" s="98"/>
      <c r="AGJ157" s="98"/>
      <c r="AGK157" s="98"/>
      <c r="AGL157" s="98"/>
      <c r="AGM157" s="98"/>
      <c r="AGN157" s="98"/>
      <c r="AGO157" s="98"/>
      <c r="AGP157" s="98"/>
      <c r="AGQ157" s="98"/>
      <c r="AGR157" s="98"/>
      <c r="AGS157" s="98"/>
      <c r="AGT157" s="98"/>
      <c r="AGU157" s="98"/>
      <c r="AGV157" s="98"/>
      <c r="AGW157" s="98"/>
      <c r="AGX157" s="98"/>
      <c r="AGY157" s="98"/>
      <c r="AGZ157" s="98"/>
      <c r="AHA157" s="98"/>
      <c r="AHB157" s="98"/>
      <c r="AHC157" s="98"/>
      <c r="AHD157" s="98"/>
      <c r="AHE157" s="98"/>
      <c r="AHF157" s="98"/>
      <c r="AHG157" s="98"/>
      <c r="AHH157" s="98"/>
      <c r="AHI157" s="98"/>
      <c r="AHJ157" s="98"/>
      <c r="AHK157" s="98"/>
      <c r="AHL157" s="98"/>
      <c r="AHM157" s="98"/>
      <c r="AHN157" s="98"/>
      <c r="AHO157" s="98"/>
      <c r="AHP157" s="98"/>
      <c r="AHQ157" s="98"/>
      <c r="AHR157" s="98"/>
      <c r="AHS157" s="98"/>
      <c r="AHT157" s="98"/>
      <c r="AHU157" s="98"/>
      <c r="AHV157" s="98"/>
      <c r="AHW157" s="98"/>
      <c r="AHX157" s="98"/>
      <c r="AHY157" s="98"/>
      <c r="AHZ157" s="98"/>
      <c r="AIA157" s="98"/>
      <c r="AIB157" s="98"/>
      <c r="AIC157" s="98"/>
      <c r="AID157" s="98"/>
      <c r="AIE157" s="98"/>
      <c r="AIF157" s="98"/>
      <c r="AIG157" s="98"/>
      <c r="AIH157" s="98"/>
      <c r="AII157" s="98"/>
      <c r="AIJ157" s="98"/>
      <c r="AIK157" s="98"/>
      <c r="AIL157" s="98"/>
      <c r="AIM157" s="98"/>
      <c r="AIN157" s="98"/>
      <c r="AIO157" s="98"/>
      <c r="AIP157" s="98"/>
      <c r="AIQ157" s="98"/>
      <c r="AIR157" s="98"/>
      <c r="AIS157" s="98"/>
      <c r="AIT157" s="98"/>
      <c r="AIU157" s="98"/>
      <c r="AIV157" s="98"/>
      <c r="AIW157" s="98"/>
      <c r="AIX157" s="98"/>
      <c r="AIY157" s="98"/>
      <c r="AIZ157" s="98"/>
      <c r="AJA157" s="98"/>
      <c r="AJB157" s="98"/>
      <c r="AJC157" s="98"/>
      <c r="AJD157" s="98"/>
      <c r="AJE157" s="98"/>
      <c r="AJF157" s="98"/>
      <c r="AJG157" s="98"/>
      <c r="AJH157" s="98"/>
      <c r="AJI157" s="98"/>
      <c r="AJJ157" s="98"/>
      <c r="AJK157" s="98"/>
      <c r="AJL157" s="98"/>
      <c r="AJM157" s="98"/>
      <c r="AJN157" s="98"/>
      <c r="AJO157" s="98"/>
      <c r="AJP157" s="98"/>
      <c r="AJQ157" s="98"/>
      <c r="AJR157" s="98"/>
      <c r="AJS157" s="98"/>
      <c r="AJT157" s="98"/>
      <c r="AJU157" s="98"/>
      <c r="AJV157" s="98"/>
      <c r="AJW157" s="98"/>
      <c r="AJX157" s="98"/>
      <c r="AJY157" s="98"/>
      <c r="AJZ157" s="98"/>
      <c r="AKA157" s="98"/>
      <c r="AKB157" s="98"/>
      <c r="AKC157" s="98"/>
      <c r="AKD157" s="98"/>
      <c r="AKE157" s="98"/>
      <c r="AKF157" s="98"/>
      <c r="AKG157" s="98"/>
      <c r="AKH157" s="98"/>
      <c r="AKI157" s="98"/>
      <c r="AKJ157" s="98"/>
      <c r="AKK157" s="98"/>
      <c r="AKL157" s="98"/>
      <c r="AKM157" s="98"/>
      <c r="AKN157" s="98"/>
      <c r="AKO157" s="98"/>
      <c r="AKP157" s="98"/>
      <c r="AKQ157" s="98"/>
      <c r="AKR157" s="98"/>
      <c r="AKS157" s="98"/>
      <c r="AKT157" s="98"/>
      <c r="AKU157" s="98"/>
      <c r="AKV157" s="98"/>
      <c r="AKW157" s="98"/>
      <c r="AKX157" s="98"/>
    </row>
    <row r="158" spans="1:986" s="88" customFormat="1" ht="24" x14ac:dyDescent="0.2">
      <c r="A158" s="249"/>
      <c r="B158" s="241" t="s">
        <v>427</v>
      </c>
      <c r="C158" s="166" t="str">
        <f>_xlfn.CONCAT(Leverancespecifikation[[#This Row],[ID]],Leverancespecifikation[[#This Row],[BYGNINGSDEL]])</f>
        <v>154Kviste</v>
      </c>
      <c r="D158" s="167"/>
      <c r="E158" s="167">
        <v>371</v>
      </c>
      <c r="F158" s="167"/>
      <c r="G158" s="167"/>
      <c r="H158" s="167"/>
      <c r="I158" s="167"/>
      <c r="J158" s="171">
        <v>4</v>
      </c>
      <c r="K158" s="331" t="s">
        <v>445</v>
      </c>
      <c r="L158" s="169" t="s">
        <v>342</v>
      </c>
      <c r="M158" s="86" t="str">
        <f>IFERROR(VLOOKUP(Leverancespecifikation[[#This Row],[ID-Bygningsdel]],'Data ændringslog'!A:G,7,FALSE),"P")</f>
        <v/>
      </c>
      <c r="N158" s="320" t="s">
        <v>99</v>
      </c>
      <c r="O158" s="117" t="str">
        <f>VLOOKUP(Leverancespecifikation[[#This Row],[ID-Bygningsdel]],'Data aktør'!A:H,2,FALSE)</f>
        <v>X</v>
      </c>
      <c r="P158" s="87" t="str">
        <f>VLOOKUP(Leverancespecifikation[[#This Row],[ID-Bygningsdel]],'Data aktør'!A:H,3,FALSE)</f>
        <v/>
      </c>
      <c r="Q158" s="87" t="str">
        <f>VLOOKUP(Leverancespecifikation[[#This Row],[ID-Bygningsdel]],'Data aktør'!A:H,4,FALSE)</f>
        <v/>
      </c>
      <c r="R158" s="87" t="str">
        <f>VLOOKUP(Leverancespecifikation[[#This Row],[ID-Bygningsdel]],'Data aktør'!A:H,5,FALSE)</f>
        <v/>
      </c>
      <c r="S158" s="87" t="str">
        <f>VLOOKUP(Leverancespecifikation[[#This Row],[ID-Bygningsdel]],'Data aktør'!A:H,6,FALSE)</f>
        <v/>
      </c>
      <c r="T158" s="87" t="str">
        <f>VLOOKUP(Leverancespecifikation[[#This Row],[ID-Bygningsdel]],'Data aktør'!A:H,7,FALSE)</f>
        <v/>
      </c>
      <c r="U158" s="118" t="str">
        <f>VLOOKUP(Leverancespecifikation[[#This Row],[ID-Bygningsdel]],'Data aktør'!A:H,8,FALSE)</f>
        <v/>
      </c>
      <c r="V158" s="110"/>
      <c r="W158" s="85"/>
      <c r="X158" s="85"/>
      <c r="Y158" s="85"/>
      <c r="Z158" s="85"/>
      <c r="AA158" s="85"/>
      <c r="AB158" s="167"/>
      <c r="AC158" s="167"/>
      <c r="AD158" s="167"/>
      <c r="AE158" s="167"/>
      <c r="AF158" s="167"/>
      <c r="AG158" s="167"/>
      <c r="AH158" s="167"/>
      <c r="AI158" s="167"/>
      <c r="AJ158" s="167" t="s">
        <v>33</v>
      </c>
      <c r="AK158" s="167">
        <v>300</v>
      </c>
      <c r="AL158" s="167"/>
      <c r="AM158" s="167"/>
      <c r="AN158" s="167"/>
      <c r="AO158" s="167"/>
      <c r="AP158" s="167"/>
      <c r="AQ158" s="167"/>
      <c r="AR158" s="167"/>
      <c r="AS158" s="167"/>
      <c r="AT158" s="167" t="s">
        <v>33</v>
      </c>
      <c r="AU158" s="167">
        <v>325</v>
      </c>
      <c r="AV158" s="167"/>
      <c r="AW158" s="167"/>
      <c r="AX158" s="167"/>
      <c r="AY158" s="167"/>
      <c r="AZ158" s="167"/>
      <c r="BA158" s="167"/>
      <c r="BB158" s="167" t="s">
        <v>33</v>
      </c>
      <c r="BC158" s="167">
        <v>325</v>
      </c>
      <c r="BD158" s="167"/>
      <c r="BE158" s="167"/>
      <c r="BF158" s="167"/>
      <c r="BG158" s="167"/>
      <c r="BH158" s="167"/>
      <c r="BI158" s="167"/>
      <c r="BJ158" s="167"/>
      <c r="BK158" s="167"/>
      <c r="BL158" s="286" t="s">
        <v>446</v>
      </c>
      <c r="BM158" s="167"/>
      <c r="BN158" s="167"/>
      <c r="BO158" s="167"/>
      <c r="BP158" s="167"/>
      <c r="BQ158" s="167"/>
      <c r="BR158" s="167"/>
      <c r="BS158" s="167"/>
      <c r="BT158" s="167"/>
      <c r="BU158" s="167"/>
      <c r="BV158" s="167"/>
      <c r="BW158" s="167"/>
      <c r="BX158" s="167"/>
      <c r="BY158" s="167"/>
      <c r="BZ158" s="167"/>
      <c r="CA158" s="207"/>
      <c r="CB158" s="134"/>
      <c r="CC158" s="134"/>
      <c r="CD158" s="134"/>
      <c r="CE158" s="134"/>
      <c r="CF158" s="134"/>
      <c r="CG158" s="134"/>
      <c r="CH158" s="134"/>
      <c r="CI158" s="134"/>
      <c r="CJ158" s="134"/>
      <c r="CK158" s="134"/>
      <c r="CL158" s="134"/>
      <c r="CM158" s="134"/>
      <c r="CN158" s="134"/>
      <c r="CO158" s="134"/>
      <c r="CP158" s="134"/>
      <c r="CQ158" s="134"/>
      <c r="CR158" s="134"/>
      <c r="CS158" s="134"/>
      <c r="CT158" s="134"/>
      <c r="CU158" s="134"/>
      <c r="CV158" s="134"/>
      <c r="CW158" s="134"/>
      <c r="CX158" s="134"/>
      <c r="CY158" s="134"/>
      <c r="CZ158" s="134"/>
      <c r="DA158" s="134"/>
      <c r="DB158" s="134"/>
      <c r="DC158" s="134"/>
      <c r="DD158" s="134"/>
      <c r="DE158" s="134"/>
      <c r="DF158" s="134"/>
      <c r="DG158" s="134"/>
      <c r="DH158" s="134"/>
      <c r="DI158" s="134"/>
      <c r="DJ158" s="134"/>
      <c r="DK158" s="134"/>
      <c r="DL158" s="134"/>
      <c r="DM158" s="134"/>
      <c r="DN158" s="134"/>
      <c r="DO158" s="134"/>
      <c r="DP158" s="134"/>
      <c r="DQ158" s="134"/>
      <c r="DR158" s="134"/>
      <c r="DS158" s="134"/>
      <c r="DT158" s="134"/>
      <c r="DU158" s="134"/>
      <c r="DV158" s="134"/>
      <c r="DW158" s="134"/>
      <c r="DX158" s="134"/>
      <c r="DY158" s="134"/>
      <c r="DZ158" s="134"/>
      <c r="EA158" s="134"/>
      <c r="EB158" s="134"/>
      <c r="EC158" s="134"/>
      <c r="ED158" s="134"/>
      <c r="EE158" s="134"/>
      <c r="EF158" s="134"/>
      <c r="EG158" s="134"/>
      <c r="EH158" s="134"/>
      <c r="EI158" s="134"/>
      <c r="EJ158" s="134"/>
      <c r="EK158" s="134"/>
      <c r="EL158" s="134"/>
      <c r="EM158" s="134"/>
      <c r="EN158" s="134"/>
      <c r="EO158" s="134"/>
      <c r="EP158" s="134"/>
      <c r="EQ158" s="134"/>
      <c r="ER158" s="134"/>
      <c r="ES158" s="134"/>
      <c r="ET158" s="134"/>
      <c r="EU158" s="134"/>
      <c r="EV158" s="134"/>
      <c r="EW158" s="134"/>
      <c r="EX158" s="134"/>
      <c r="EY158" s="134"/>
      <c r="EZ158" s="134"/>
      <c r="FA158" s="134"/>
      <c r="FB158" s="134"/>
      <c r="FC158" s="134"/>
      <c r="FD158" s="134"/>
      <c r="FE158" s="134"/>
      <c r="FF158" s="134"/>
      <c r="FG158" s="134"/>
      <c r="FH158" s="134"/>
      <c r="FI158" s="134"/>
      <c r="FJ158" s="134"/>
      <c r="FK158" s="134"/>
      <c r="FL158" s="134"/>
      <c r="FM158" s="134"/>
      <c r="FN158" s="134"/>
      <c r="FO158" s="134"/>
      <c r="FP158" s="134"/>
      <c r="FQ158" s="134"/>
      <c r="FR158" s="134"/>
      <c r="FS158" s="134"/>
      <c r="FT158" s="134"/>
      <c r="FU158" s="134"/>
      <c r="FV158" s="134"/>
      <c r="FW158" s="134"/>
      <c r="FX158" s="134"/>
      <c r="FY158" s="134"/>
      <c r="FZ158" s="134"/>
      <c r="GA158" s="134"/>
      <c r="GB158" s="134"/>
      <c r="GC158" s="134"/>
      <c r="GD158" s="134"/>
      <c r="GE158" s="134"/>
      <c r="GF158" s="134"/>
      <c r="GG158" s="134"/>
      <c r="GH158" s="134"/>
      <c r="GI158" s="134"/>
      <c r="GJ158" s="134"/>
      <c r="GK158" s="134"/>
      <c r="GL158" s="134"/>
      <c r="GM158" s="134"/>
      <c r="GN158" s="134"/>
      <c r="GO158" s="134"/>
      <c r="GP158" s="134"/>
      <c r="GQ158" s="134"/>
      <c r="GR158" s="134"/>
      <c r="GS158" s="134"/>
      <c r="GT158" s="134"/>
      <c r="GU158" s="134"/>
      <c r="GV158" s="134"/>
      <c r="GW158" s="134"/>
      <c r="GX158" s="134"/>
      <c r="GY158" s="134"/>
      <c r="GZ158" s="134"/>
      <c r="HA158" s="134"/>
      <c r="HB158" s="134"/>
      <c r="HC158" s="134"/>
      <c r="HD158" s="134"/>
      <c r="HE158" s="134"/>
      <c r="HF158" s="134"/>
      <c r="HG158" s="134"/>
      <c r="HH158" s="134"/>
      <c r="HI158" s="134"/>
      <c r="HJ158" s="134"/>
      <c r="HK158" s="134"/>
      <c r="HL158" s="134"/>
      <c r="HM158" s="134"/>
      <c r="HN158" s="134"/>
      <c r="HO158" s="134"/>
      <c r="HP158" s="134"/>
      <c r="HQ158" s="134"/>
      <c r="HR158" s="134"/>
      <c r="HS158" s="134"/>
      <c r="HT158" s="134"/>
      <c r="HU158" s="134"/>
      <c r="HV158" s="134"/>
      <c r="HW158" s="134"/>
      <c r="HX158" s="134"/>
      <c r="HY158" s="134"/>
      <c r="HZ158" s="134"/>
      <c r="IA158" s="134"/>
      <c r="IB158" s="134"/>
      <c r="IC158" s="134"/>
      <c r="ID158" s="134"/>
      <c r="IE158" s="134"/>
      <c r="IF158" s="134"/>
      <c r="IG158" s="134"/>
      <c r="IH158" s="134"/>
      <c r="II158" s="134"/>
      <c r="IJ158" s="134"/>
      <c r="IK158" s="134"/>
      <c r="IL158" s="134"/>
      <c r="IM158" s="134"/>
      <c r="IN158" s="134"/>
      <c r="IO158" s="134"/>
      <c r="IP158" s="134"/>
      <c r="IQ158" s="134"/>
      <c r="IR158" s="134"/>
      <c r="IS158" s="134"/>
      <c r="IT158" s="134"/>
      <c r="IU158" s="134"/>
      <c r="IV158" s="134"/>
      <c r="IW158" s="134"/>
      <c r="IX158" s="134"/>
      <c r="IY158" s="134"/>
      <c r="IZ158" s="134"/>
      <c r="JA158" s="134"/>
      <c r="JB158" s="134"/>
      <c r="JC158" s="134"/>
      <c r="JD158" s="134"/>
      <c r="JE158" s="134"/>
      <c r="JF158" s="134"/>
      <c r="JG158" s="134"/>
      <c r="JH158" s="134"/>
      <c r="JI158" s="134"/>
      <c r="JJ158" s="134"/>
      <c r="JK158" s="134"/>
      <c r="JL158" s="134"/>
      <c r="JM158" s="134"/>
      <c r="JN158" s="134"/>
      <c r="JO158" s="134"/>
      <c r="JP158" s="134"/>
      <c r="JQ158" s="134"/>
      <c r="JR158" s="134"/>
      <c r="JS158" s="134"/>
      <c r="JT158" s="134"/>
      <c r="JU158" s="134"/>
      <c r="JV158" s="134"/>
      <c r="JW158" s="134"/>
      <c r="JX158" s="134"/>
      <c r="JY158" s="134"/>
      <c r="JZ158" s="134"/>
      <c r="KA158" s="134"/>
      <c r="KB158" s="134"/>
      <c r="KC158" s="134"/>
      <c r="KD158" s="134"/>
      <c r="KE158" s="134"/>
      <c r="KF158" s="134"/>
      <c r="KG158" s="134"/>
      <c r="KH158" s="134"/>
      <c r="KI158" s="134"/>
      <c r="KJ158" s="134"/>
      <c r="KK158" s="134"/>
      <c r="KL158" s="134"/>
      <c r="KM158" s="134"/>
      <c r="KN158" s="134"/>
      <c r="KO158" s="134"/>
      <c r="KP158" s="134"/>
      <c r="KQ158" s="134"/>
      <c r="KR158" s="134"/>
      <c r="KS158" s="134"/>
      <c r="KT158" s="134"/>
      <c r="KU158" s="134"/>
      <c r="KV158" s="134"/>
      <c r="KW158" s="134"/>
      <c r="KX158" s="134"/>
      <c r="KY158" s="134"/>
      <c r="KZ158" s="134"/>
      <c r="LA158" s="134"/>
      <c r="LB158" s="134"/>
      <c r="LC158" s="134"/>
      <c r="LD158" s="134"/>
      <c r="LE158" s="134"/>
      <c r="LF158" s="134"/>
      <c r="LG158" s="134"/>
      <c r="LH158" s="134"/>
      <c r="LI158" s="134"/>
      <c r="LJ158" s="134"/>
      <c r="LK158" s="134"/>
      <c r="LL158" s="134"/>
      <c r="LM158" s="134"/>
      <c r="LN158" s="134"/>
      <c r="LO158" s="134"/>
      <c r="LP158" s="134"/>
      <c r="LQ158" s="134"/>
      <c r="LR158" s="134"/>
      <c r="LS158" s="134"/>
      <c r="LT158" s="134"/>
      <c r="LU158" s="134"/>
      <c r="LV158" s="134"/>
      <c r="LW158" s="134"/>
      <c r="LX158" s="134"/>
      <c r="LY158" s="134"/>
      <c r="LZ158" s="134"/>
      <c r="MA158" s="134"/>
      <c r="MB158" s="134"/>
      <c r="MC158" s="134"/>
      <c r="MD158" s="134"/>
      <c r="ME158" s="134"/>
      <c r="MF158" s="134"/>
      <c r="MG158" s="134"/>
      <c r="MH158" s="134"/>
      <c r="MI158" s="134"/>
      <c r="MJ158" s="134"/>
      <c r="MK158" s="134"/>
      <c r="ML158" s="134"/>
      <c r="MM158" s="134"/>
      <c r="MN158" s="134"/>
      <c r="MO158" s="134"/>
      <c r="MP158" s="134"/>
      <c r="MQ158" s="134"/>
      <c r="MR158" s="134"/>
      <c r="MS158" s="134"/>
      <c r="MT158" s="134"/>
      <c r="MU158" s="134"/>
      <c r="MV158" s="134"/>
      <c r="MW158" s="134"/>
      <c r="MX158" s="134"/>
      <c r="MY158" s="134"/>
      <c r="MZ158" s="134"/>
      <c r="NA158" s="134"/>
      <c r="NB158" s="134"/>
      <c r="NC158" s="134"/>
      <c r="ND158" s="134"/>
      <c r="NE158" s="134"/>
      <c r="NF158" s="134"/>
      <c r="NG158" s="134"/>
      <c r="NH158" s="134"/>
      <c r="NI158" s="134"/>
      <c r="NJ158" s="134"/>
      <c r="NK158" s="134"/>
      <c r="NL158" s="134"/>
      <c r="NM158" s="134"/>
      <c r="NN158" s="134"/>
      <c r="NO158" s="134"/>
      <c r="NP158" s="134"/>
      <c r="NQ158" s="134"/>
      <c r="NR158" s="134"/>
      <c r="NS158" s="134"/>
      <c r="NT158" s="134"/>
      <c r="NU158" s="134"/>
      <c r="NV158" s="134"/>
      <c r="NW158" s="134"/>
      <c r="NX158" s="134"/>
      <c r="NY158" s="134"/>
      <c r="NZ158" s="134"/>
      <c r="OA158" s="134"/>
      <c r="OB158" s="134"/>
      <c r="OC158" s="134"/>
      <c r="OD158" s="134"/>
      <c r="OE158" s="134"/>
      <c r="OF158" s="134"/>
      <c r="OG158" s="134"/>
      <c r="OH158" s="134"/>
      <c r="OI158" s="134"/>
      <c r="OJ158" s="134"/>
      <c r="OK158" s="134"/>
      <c r="OL158" s="134"/>
      <c r="OM158" s="134"/>
      <c r="ON158" s="134"/>
      <c r="OO158" s="134"/>
      <c r="OP158" s="134"/>
      <c r="OQ158" s="134"/>
      <c r="OR158" s="134"/>
      <c r="OS158" s="134"/>
      <c r="OT158" s="134"/>
      <c r="OU158" s="134"/>
      <c r="OV158" s="134"/>
      <c r="OW158" s="134"/>
      <c r="OX158" s="134"/>
      <c r="OY158" s="134"/>
      <c r="OZ158" s="134"/>
      <c r="PA158" s="134"/>
      <c r="PB158" s="134"/>
      <c r="PC158" s="134"/>
      <c r="PD158" s="134"/>
      <c r="PE158" s="134"/>
      <c r="PF158" s="134"/>
      <c r="PG158" s="134"/>
      <c r="PH158" s="134"/>
      <c r="PI158" s="134"/>
      <c r="PJ158" s="134"/>
      <c r="PK158" s="134"/>
      <c r="PL158" s="134"/>
      <c r="PM158" s="134"/>
      <c r="PN158" s="134"/>
      <c r="PO158" s="134"/>
      <c r="PP158" s="134"/>
      <c r="PQ158" s="134"/>
      <c r="PR158" s="134"/>
      <c r="PS158" s="134"/>
      <c r="PT158" s="134"/>
      <c r="PU158" s="134"/>
      <c r="PV158" s="134"/>
      <c r="PW158" s="134"/>
      <c r="PX158" s="134"/>
      <c r="PY158" s="134"/>
      <c r="PZ158" s="134"/>
      <c r="QA158" s="134"/>
      <c r="QB158" s="134"/>
      <c r="QC158" s="134"/>
      <c r="QD158" s="134"/>
      <c r="QE158" s="134"/>
      <c r="QF158" s="134"/>
      <c r="QG158" s="134"/>
      <c r="QH158" s="134"/>
      <c r="QI158" s="134"/>
      <c r="QJ158" s="134"/>
      <c r="QK158" s="134"/>
      <c r="QL158" s="134"/>
      <c r="QM158" s="134"/>
      <c r="QN158" s="134"/>
      <c r="QO158" s="134"/>
      <c r="QP158" s="134"/>
      <c r="QQ158" s="134"/>
      <c r="QR158" s="134"/>
      <c r="QS158" s="134"/>
      <c r="QT158" s="134"/>
      <c r="QU158" s="134"/>
      <c r="QV158" s="134"/>
      <c r="QW158" s="134"/>
      <c r="QX158" s="134"/>
      <c r="QY158" s="134"/>
      <c r="QZ158" s="134"/>
      <c r="RA158" s="134"/>
      <c r="RB158" s="134"/>
      <c r="RC158" s="134"/>
      <c r="RD158" s="134"/>
      <c r="RE158" s="134"/>
      <c r="RF158" s="134"/>
      <c r="RG158" s="134"/>
      <c r="RH158" s="134"/>
      <c r="RI158" s="134"/>
      <c r="RJ158" s="134"/>
      <c r="RK158" s="134"/>
      <c r="RL158" s="134"/>
      <c r="RM158" s="134"/>
      <c r="RN158" s="134"/>
      <c r="RO158" s="134"/>
      <c r="RP158" s="134"/>
      <c r="RQ158" s="134"/>
      <c r="RR158" s="134"/>
      <c r="RS158" s="134"/>
      <c r="RT158" s="134"/>
      <c r="RU158" s="134"/>
      <c r="RV158" s="134"/>
      <c r="RW158" s="134"/>
      <c r="RX158" s="134"/>
      <c r="RY158" s="134"/>
      <c r="RZ158" s="134"/>
      <c r="SA158" s="134"/>
      <c r="SB158" s="134"/>
      <c r="SC158" s="134"/>
      <c r="SD158" s="134"/>
      <c r="SE158" s="134"/>
      <c r="SF158" s="134"/>
      <c r="SG158" s="134"/>
      <c r="SH158" s="134"/>
      <c r="SI158" s="134"/>
      <c r="SJ158" s="134"/>
      <c r="SK158" s="134"/>
      <c r="SL158" s="134"/>
      <c r="SM158" s="134"/>
      <c r="SN158" s="134"/>
      <c r="SO158" s="134"/>
      <c r="SP158" s="134"/>
      <c r="SQ158" s="134"/>
      <c r="SR158" s="134"/>
      <c r="SS158" s="134"/>
      <c r="ST158" s="134"/>
      <c r="SU158" s="134"/>
      <c r="SV158" s="134"/>
      <c r="SW158" s="134"/>
      <c r="SX158" s="134"/>
      <c r="SY158" s="134"/>
      <c r="SZ158" s="134"/>
      <c r="TA158" s="134"/>
      <c r="TB158" s="134"/>
      <c r="TC158" s="134"/>
      <c r="TD158" s="134"/>
      <c r="TE158" s="134"/>
      <c r="TF158" s="134"/>
      <c r="TG158" s="134"/>
      <c r="TH158" s="134"/>
      <c r="TI158" s="134"/>
      <c r="TJ158" s="134"/>
      <c r="TK158" s="134"/>
      <c r="TL158" s="134"/>
      <c r="TM158" s="134"/>
      <c r="TN158" s="134"/>
      <c r="TO158" s="134"/>
      <c r="TP158" s="134"/>
      <c r="TQ158" s="134"/>
      <c r="TR158" s="134"/>
      <c r="TS158" s="134"/>
      <c r="TT158" s="134"/>
      <c r="TU158" s="134"/>
      <c r="TV158" s="134"/>
      <c r="TW158" s="134"/>
      <c r="TX158" s="134"/>
      <c r="TY158" s="134"/>
      <c r="TZ158" s="134"/>
      <c r="UA158" s="134"/>
      <c r="UB158" s="134"/>
      <c r="UC158" s="134"/>
      <c r="UD158" s="134"/>
      <c r="UE158" s="134"/>
      <c r="UF158" s="134"/>
      <c r="UG158" s="134"/>
      <c r="UH158" s="134"/>
      <c r="UI158" s="134"/>
      <c r="UJ158" s="134"/>
      <c r="UK158" s="134"/>
      <c r="UL158" s="134"/>
      <c r="UM158" s="134"/>
      <c r="UN158" s="134"/>
      <c r="UO158" s="134"/>
      <c r="UP158" s="134"/>
      <c r="UQ158" s="134"/>
      <c r="UR158" s="134"/>
      <c r="US158" s="134"/>
      <c r="UT158" s="134"/>
      <c r="UU158" s="134"/>
      <c r="UV158" s="134"/>
      <c r="UW158" s="134"/>
      <c r="UX158" s="134"/>
      <c r="UY158" s="134"/>
      <c r="UZ158" s="134"/>
      <c r="VA158" s="134"/>
      <c r="VB158" s="134"/>
      <c r="VC158" s="134"/>
      <c r="VD158" s="134"/>
      <c r="VE158" s="134"/>
      <c r="VF158" s="134"/>
      <c r="VG158" s="134"/>
      <c r="VH158" s="134"/>
      <c r="VI158" s="134"/>
      <c r="VJ158" s="134"/>
      <c r="VK158" s="134"/>
      <c r="VL158" s="134"/>
      <c r="VM158" s="134"/>
      <c r="VN158" s="134"/>
      <c r="VO158" s="134"/>
      <c r="VP158" s="134"/>
      <c r="VQ158" s="134"/>
      <c r="VR158" s="134"/>
      <c r="VS158" s="134"/>
      <c r="VT158" s="134"/>
      <c r="VU158" s="134"/>
      <c r="VV158" s="134"/>
      <c r="VW158" s="134"/>
      <c r="VX158" s="134"/>
      <c r="VY158" s="134"/>
      <c r="VZ158" s="134"/>
      <c r="WA158" s="134"/>
      <c r="WB158" s="134"/>
      <c r="WC158" s="134"/>
      <c r="WD158" s="134"/>
      <c r="WE158" s="134"/>
      <c r="WF158" s="134"/>
      <c r="WG158" s="134"/>
      <c r="WH158" s="134"/>
      <c r="WI158" s="134"/>
      <c r="WJ158" s="134"/>
      <c r="WK158" s="134"/>
      <c r="WL158" s="134"/>
      <c r="WM158" s="134"/>
      <c r="WN158" s="134"/>
      <c r="WO158" s="134"/>
      <c r="WP158" s="134"/>
      <c r="WQ158" s="134"/>
      <c r="WR158" s="134"/>
      <c r="WS158" s="134"/>
      <c r="WT158" s="134"/>
      <c r="WU158" s="134"/>
      <c r="WV158" s="134"/>
      <c r="WW158" s="134"/>
      <c r="WX158" s="134"/>
      <c r="WY158" s="134"/>
      <c r="WZ158" s="134"/>
      <c r="XA158" s="134"/>
      <c r="XB158" s="134"/>
      <c r="XC158" s="134"/>
      <c r="XD158" s="134"/>
      <c r="XE158" s="134"/>
      <c r="XF158" s="134"/>
      <c r="XG158" s="134"/>
      <c r="XH158" s="134"/>
      <c r="XI158" s="134"/>
      <c r="XJ158" s="134"/>
      <c r="XK158" s="134"/>
      <c r="XL158" s="134"/>
      <c r="XM158" s="134"/>
      <c r="XN158" s="134"/>
      <c r="XO158" s="134"/>
      <c r="XP158" s="134"/>
      <c r="XQ158" s="134"/>
      <c r="XR158" s="134"/>
      <c r="XS158" s="134"/>
      <c r="XT158" s="134"/>
      <c r="XU158" s="134"/>
      <c r="XV158" s="134"/>
      <c r="XW158" s="134"/>
      <c r="XX158" s="134"/>
      <c r="XY158" s="134"/>
      <c r="XZ158" s="134"/>
      <c r="YA158" s="134"/>
      <c r="YB158" s="134"/>
      <c r="YC158" s="134"/>
      <c r="YD158" s="134"/>
      <c r="YE158" s="134"/>
      <c r="YF158" s="134"/>
      <c r="YG158" s="134"/>
      <c r="YH158" s="134"/>
      <c r="YI158" s="134"/>
      <c r="YJ158" s="134"/>
      <c r="YK158" s="134"/>
      <c r="YL158" s="134"/>
      <c r="YM158" s="134"/>
      <c r="YN158" s="134"/>
      <c r="YO158" s="134"/>
      <c r="YP158" s="134"/>
      <c r="YQ158" s="134"/>
      <c r="YR158" s="134"/>
      <c r="YS158" s="134"/>
      <c r="YT158" s="134"/>
      <c r="YU158" s="134"/>
      <c r="YV158" s="134"/>
      <c r="YW158" s="134"/>
      <c r="YX158" s="134"/>
      <c r="YY158" s="134"/>
      <c r="YZ158" s="134"/>
      <c r="ZA158" s="134"/>
      <c r="ZB158" s="134"/>
      <c r="ZC158" s="134"/>
      <c r="ZD158" s="134"/>
      <c r="ZE158" s="134"/>
      <c r="ZF158" s="134"/>
      <c r="ZG158" s="134"/>
      <c r="ZH158" s="134"/>
      <c r="ZI158" s="134"/>
      <c r="ZJ158" s="134"/>
      <c r="ZK158" s="134"/>
      <c r="ZL158" s="134"/>
      <c r="ZM158" s="134"/>
      <c r="ZN158" s="134"/>
      <c r="ZO158" s="134"/>
      <c r="ZP158" s="134"/>
      <c r="ZQ158" s="134"/>
      <c r="ZR158" s="134"/>
      <c r="ZS158" s="134"/>
      <c r="ZT158" s="134"/>
      <c r="ZU158" s="134"/>
      <c r="ZV158" s="134"/>
      <c r="ZW158" s="134"/>
      <c r="ZX158" s="134"/>
      <c r="ZY158" s="134"/>
      <c r="ZZ158" s="134"/>
      <c r="AAA158" s="134"/>
      <c r="AAB158" s="134"/>
      <c r="AAC158" s="134"/>
      <c r="AAD158" s="134"/>
      <c r="AAE158" s="134"/>
      <c r="AAF158" s="134"/>
      <c r="AAG158" s="134"/>
      <c r="AAH158" s="134"/>
      <c r="AAI158" s="134"/>
      <c r="AAJ158" s="134"/>
      <c r="AAK158" s="134"/>
      <c r="AAL158" s="134"/>
      <c r="AAM158" s="134"/>
      <c r="AAN158" s="134"/>
      <c r="AAO158" s="134"/>
      <c r="AAP158" s="134"/>
      <c r="AAQ158" s="134"/>
      <c r="AAR158" s="134"/>
      <c r="AAS158" s="134"/>
      <c r="AAT158" s="134"/>
      <c r="AAU158" s="134"/>
      <c r="AAV158" s="134"/>
      <c r="AAW158" s="134"/>
      <c r="AAX158" s="134"/>
      <c r="AAY158" s="134"/>
      <c r="AAZ158" s="134"/>
      <c r="ABA158" s="134"/>
      <c r="ABB158" s="134"/>
      <c r="ABC158" s="134"/>
      <c r="ABD158" s="134"/>
      <c r="ABE158" s="134"/>
      <c r="ABF158" s="134"/>
      <c r="ABG158" s="134"/>
      <c r="ABH158" s="134"/>
      <c r="ABI158" s="134"/>
      <c r="ABJ158" s="134"/>
      <c r="ABK158" s="134"/>
      <c r="ABL158" s="134"/>
      <c r="ABM158" s="134"/>
      <c r="ABN158" s="134"/>
      <c r="ABO158" s="134"/>
      <c r="ABP158" s="134"/>
      <c r="ABQ158" s="134"/>
      <c r="ABR158" s="134"/>
      <c r="ABS158" s="134"/>
      <c r="ABT158" s="134"/>
      <c r="ABU158" s="134"/>
      <c r="ABV158" s="134"/>
      <c r="ABW158" s="134"/>
      <c r="ABX158" s="134"/>
      <c r="ABY158" s="134"/>
      <c r="ABZ158" s="134"/>
      <c r="ACA158" s="134"/>
      <c r="ACB158" s="134"/>
      <c r="ACC158" s="134"/>
      <c r="ACD158" s="134"/>
      <c r="ACE158" s="134"/>
      <c r="ACF158" s="134"/>
      <c r="ACG158" s="134"/>
      <c r="ACH158" s="134"/>
      <c r="ACI158" s="134"/>
      <c r="ACJ158" s="134"/>
      <c r="ACK158" s="134"/>
      <c r="ACL158" s="134"/>
      <c r="ACM158" s="134"/>
      <c r="ACN158" s="134"/>
      <c r="ACO158" s="134"/>
      <c r="ACP158" s="134"/>
      <c r="ACQ158" s="134"/>
      <c r="ACR158" s="134"/>
      <c r="ACS158" s="134"/>
      <c r="ACT158" s="134"/>
      <c r="ACU158" s="134"/>
      <c r="ACV158" s="134"/>
      <c r="ACW158" s="134"/>
      <c r="ACX158" s="134"/>
      <c r="ACY158" s="134"/>
      <c r="ACZ158" s="134"/>
      <c r="ADA158" s="134"/>
      <c r="ADB158" s="134"/>
      <c r="ADC158" s="134"/>
      <c r="ADD158" s="134"/>
      <c r="ADE158" s="134"/>
      <c r="ADF158" s="134"/>
      <c r="ADG158" s="134"/>
      <c r="ADH158" s="134"/>
      <c r="ADI158" s="134"/>
      <c r="ADJ158" s="134"/>
      <c r="ADK158" s="134"/>
      <c r="ADL158" s="134"/>
      <c r="ADM158" s="134"/>
      <c r="ADN158" s="134"/>
      <c r="ADO158" s="134"/>
      <c r="ADP158" s="134"/>
      <c r="ADQ158" s="134"/>
      <c r="ADR158" s="134"/>
      <c r="ADS158" s="134"/>
      <c r="ADT158" s="134"/>
      <c r="ADU158" s="134"/>
      <c r="ADV158" s="134"/>
      <c r="ADW158" s="134"/>
      <c r="ADX158" s="134"/>
      <c r="ADY158" s="134"/>
      <c r="ADZ158" s="134"/>
      <c r="AEA158" s="134"/>
      <c r="AEB158" s="134"/>
      <c r="AEC158" s="134"/>
      <c r="AED158" s="134"/>
      <c r="AEE158" s="134"/>
      <c r="AEF158" s="134"/>
      <c r="AEG158" s="134"/>
      <c r="AEH158" s="134"/>
      <c r="AEI158" s="134"/>
      <c r="AEJ158" s="134"/>
      <c r="AEK158" s="134"/>
      <c r="AEL158" s="134"/>
      <c r="AEM158" s="134"/>
      <c r="AEN158" s="134"/>
      <c r="AEO158" s="134"/>
      <c r="AEP158" s="134"/>
      <c r="AEQ158" s="134"/>
      <c r="AER158" s="134"/>
      <c r="AES158" s="134"/>
      <c r="AET158" s="134"/>
      <c r="AEU158" s="134"/>
      <c r="AEV158" s="134"/>
      <c r="AEW158" s="134"/>
      <c r="AEX158" s="134"/>
      <c r="AEY158" s="134"/>
      <c r="AEZ158" s="134"/>
      <c r="AFA158" s="134"/>
      <c r="AFB158" s="134"/>
      <c r="AFC158" s="134"/>
      <c r="AFD158" s="134"/>
      <c r="AFE158" s="134"/>
      <c r="AFF158" s="134"/>
      <c r="AFG158" s="134"/>
      <c r="AFH158" s="134"/>
      <c r="AFI158" s="134"/>
      <c r="AFJ158" s="134"/>
      <c r="AFK158" s="134"/>
      <c r="AFL158" s="134"/>
      <c r="AFM158" s="134"/>
      <c r="AFN158" s="134"/>
      <c r="AFO158" s="134"/>
      <c r="AFP158" s="134"/>
      <c r="AFQ158" s="134"/>
      <c r="AFR158" s="134"/>
      <c r="AFS158" s="134"/>
      <c r="AFT158" s="134"/>
      <c r="AFU158" s="134"/>
      <c r="AFV158" s="134"/>
      <c r="AFW158" s="134"/>
      <c r="AFX158" s="134"/>
      <c r="AFY158" s="134"/>
      <c r="AFZ158" s="134"/>
      <c r="AGA158" s="134"/>
      <c r="AGB158" s="134"/>
      <c r="AGC158" s="134"/>
      <c r="AGD158" s="134"/>
      <c r="AGE158" s="134"/>
      <c r="AGF158" s="134"/>
      <c r="AGG158" s="134"/>
      <c r="AGH158" s="134"/>
      <c r="AGI158" s="134"/>
      <c r="AGJ158" s="134"/>
      <c r="AGK158" s="134"/>
      <c r="AGL158" s="134"/>
      <c r="AGM158" s="134"/>
      <c r="AGN158" s="134"/>
      <c r="AGO158" s="134"/>
      <c r="AGP158" s="134"/>
      <c r="AGQ158" s="134"/>
      <c r="AGR158" s="134"/>
      <c r="AGS158" s="134"/>
      <c r="AGT158" s="134"/>
      <c r="AGU158" s="134"/>
      <c r="AGV158" s="134"/>
      <c r="AGW158" s="134"/>
      <c r="AGX158" s="134"/>
      <c r="AGY158" s="134"/>
      <c r="AGZ158" s="134"/>
      <c r="AHA158" s="134"/>
      <c r="AHB158" s="134"/>
      <c r="AHC158" s="134"/>
      <c r="AHD158" s="134"/>
      <c r="AHE158" s="134"/>
      <c r="AHF158" s="134"/>
      <c r="AHG158" s="134"/>
      <c r="AHH158" s="134"/>
      <c r="AHI158" s="134"/>
      <c r="AHJ158" s="134"/>
      <c r="AHK158" s="134"/>
      <c r="AHL158" s="134"/>
      <c r="AHM158" s="134"/>
      <c r="AHN158" s="134"/>
      <c r="AHO158" s="134"/>
      <c r="AHP158" s="134"/>
      <c r="AHQ158" s="134"/>
      <c r="AHR158" s="134"/>
      <c r="AHS158" s="134"/>
      <c r="AHT158" s="134"/>
      <c r="AHU158" s="134"/>
      <c r="AHV158" s="134"/>
      <c r="AHW158" s="134"/>
      <c r="AHX158" s="134"/>
      <c r="AHY158" s="134"/>
      <c r="AHZ158" s="134"/>
      <c r="AIA158" s="134"/>
      <c r="AIB158" s="134"/>
      <c r="AIC158" s="134"/>
      <c r="AID158" s="134"/>
      <c r="AIE158" s="134"/>
      <c r="AIF158" s="134"/>
      <c r="AIG158" s="134"/>
      <c r="AIH158" s="134"/>
      <c r="AII158" s="134"/>
      <c r="AIJ158" s="134"/>
      <c r="AIK158" s="134"/>
      <c r="AIL158" s="134"/>
      <c r="AIM158" s="134"/>
      <c r="AIN158" s="134"/>
      <c r="AIO158" s="134"/>
      <c r="AIP158" s="134"/>
      <c r="AIQ158" s="134"/>
      <c r="AIR158" s="134"/>
      <c r="AIS158" s="134"/>
      <c r="AIT158" s="134"/>
      <c r="AIU158" s="134"/>
      <c r="AIV158" s="134"/>
      <c r="AIW158" s="134"/>
      <c r="AIX158" s="134"/>
      <c r="AIY158" s="134"/>
      <c r="AIZ158" s="134"/>
      <c r="AJA158" s="134"/>
      <c r="AJB158" s="134"/>
      <c r="AJC158" s="134"/>
      <c r="AJD158" s="134"/>
      <c r="AJE158" s="134"/>
      <c r="AJF158" s="134"/>
      <c r="AJG158" s="134"/>
      <c r="AJH158" s="134"/>
      <c r="AJI158" s="134"/>
      <c r="AJJ158" s="134"/>
      <c r="AJK158" s="134"/>
      <c r="AJL158" s="134"/>
      <c r="AJM158" s="134"/>
      <c r="AJN158" s="134"/>
      <c r="AJO158" s="134"/>
      <c r="AJP158" s="134"/>
      <c r="AJQ158" s="134"/>
      <c r="AJR158" s="134"/>
      <c r="AJS158" s="134"/>
      <c r="AJT158" s="134"/>
      <c r="AJU158" s="134"/>
      <c r="AJV158" s="134"/>
      <c r="AJW158" s="134"/>
      <c r="AJX158" s="134"/>
      <c r="AJY158" s="134"/>
      <c r="AJZ158" s="134"/>
      <c r="AKA158" s="134"/>
      <c r="AKB158" s="134"/>
      <c r="AKC158" s="134"/>
      <c r="AKD158" s="134"/>
      <c r="AKE158" s="134"/>
      <c r="AKF158" s="134"/>
      <c r="AKG158" s="134"/>
      <c r="AKH158" s="134"/>
      <c r="AKI158" s="134"/>
      <c r="AKJ158" s="134"/>
      <c r="AKK158" s="134"/>
      <c r="AKL158" s="134"/>
      <c r="AKM158" s="134"/>
      <c r="AKN158" s="134"/>
      <c r="AKO158" s="134"/>
      <c r="AKP158" s="134"/>
      <c r="AKQ158" s="134"/>
      <c r="AKR158" s="134"/>
      <c r="AKS158" s="134"/>
      <c r="AKT158" s="134"/>
      <c r="AKU158" s="134"/>
      <c r="AKV158" s="134"/>
      <c r="AKW158" s="134"/>
      <c r="AKX158" s="134"/>
    </row>
    <row r="159" spans="1:986" ht="12" x14ac:dyDescent="0.2">
      <c r="A159" s="249"/>
      <c r="B159" s="242" t="s">
        <v>430</v>
      </c>
      <c r="C159" s="170" t="str">
        <f>_xlfn.CONCAT(Leverancespecifikation[[#This Row],[ID]],Leverancespecifikation[[#This Row],[BYGNINGSDEL]])</f>
        <v>155Faldsikring</v>
      </c>
      <c r="E159" s="171">
        <v>374</v>
      </c>
      <c r="I159" s="171"/>
      <c r="J159" s="171">
        <v>4</v>
      </c>
      <c r="K159" s="175" t="s">
        <v>448</v>
      </c>
      <c r="L159" s="172" t="s">
        <v>103</v>
      </c>
      <c r="M159" s="80" t="str">
        <f>IFERROR(VLOOKUP(Leverancespecifikation[[#This Row],[ID-Bygningsdel]],'Data ændringslog'!A:G,7,FALSE),"P")</f>
        <v/>
      </c>
      <c r="N159" s="321" t="s">
        <v>99</v>
      </c>
      <c r="O159" s="121" t="str">
        <f>VLOOKUP(Leverancespecifikation[[#This Row],[ID-Bygningsdel]],'Data aktør'!A:H,2,FALSE)</f>
        <v>X</v>
      </c>
      <c r="P159" s="78" t="str">
        <f>VLOOKUP(Leverancespecifikation[[#This Row],[ID-Bygningsdel]],'Data aktør'!A:H,3,FALSE)</f>
        <v/>
      </c>
      <c r="Q159" s="78" t="str">
        <f>VLOOKUP(Leverancespecifikation[[#This Row],[ID-Bygningsdel]],'Data aktør'!A:H,4,FALSE)</f>
        <v/>
      </c>
      <c r="R159" s="78" t="str">
        <f>VLOOKUP(Leverancespecifikation[[#This Row],[ID-Bygningsdel]],'Data aktør'!A:H,5,FALSE)</f>
        <v/>
      </c>
      <c r="S159" s="78" t="str">
        <f>VLOOKUP(Leverancespecifikation[[#This Row],[ID-Bygningsdel]],'Data aktør'!A:H,6,FALSE)</f>
        <v/>
      </c>
      <c r="T159" s="78" t="str">
        <f>VLOOKUP(Leverancespecifikation[[#This Row],[ID-Bygningsdel]],'Data aktør'!A:H,7,FALSE)</f>
        <v/>
      </c>
      <c r="U159" s="122" t="str">
        <f>VLOOKUP(Leverancespecifikation[[#This Row],[ID-Bygningsdel]],'Data aktør'!A:H,8,FALSE)</f>
        <v/>
      </c>
      <c r="V159" s="112"/>
      <c r="W159" s="79"/>
      <c r="X159" s="79"/>
      <c r="Y159" s="79"/>
      <c r="Z159" s="79"/>
      <c r="AA159" s="79"/>
      <c r="AB159" s="171"/>
      <c r="AD159" s="171"/>
      <c r="AE159" s="171"/>
      <c r="AF159" s="171"/>
      <c r="AG159" s="171"/>
      <c r="AH159" s="171"/>
      <c r="AI159" s="171"/>
      <c r="AJ159" s="171"/>
      <c r="AT159" s="171" t="s">
        <v>33</v>
      </c>
      <c r="AU159" s="171">
        <v>325</v>
      </c>
      <c r="BB159" s="171" t="s">
        <v>33</v>
      </c>
      <c r="BC159" s="171">
        <v>325</v>
      </c>
      <c r="BV159" s="171"/>
      <c r="BW159" s="171"/>
      <c r="CB159" s="134"/>
    </row>
    <row r="160" spans="1:986" ht="12" x14ac:dyDescent="0.2">
      <c r="A160" s="249"/>
      <c r="B160" s="242" t="s">
        <v>432</v>
      </c>
      <c r="C160" s="170" t="str">
        <f>_xlfn.CONCAT(Leverancespecifikation[[#This Row],[ID]],Leverancespecifikation[[#This Row],[BYGNINGSDEL]])</f>
        <v>156Inddækninger</v>
      </c>
      <c r="E160" s="171">
        <v>376</v>
      </c>
      <c r="I160" s="171"/>
      <c r="J160" s="171">
        <v>4</v>
      </c>
      <c r="K160" s="175" t="s">
        <v>450</v>
      </c>
      <c r="L160" s="172" t="s">
        <v>103</v>
      </c>
      <c r="M160" s="80" t="str">
        <f>IFERROR(VLOOKUP(Leverancespecifikation[[#This Row],[ID-Bygningsdel]],'Data ændringslog'!A:G,7,FALSE),"P")</f>
        <v/>
      </c>
      <c r="N160" s="321" t="s">
        <v>103</v>
      </c>
      <c r="O160" s="121" t="str">
        <f>VLOOKUP(Leverancespecifikation[[#This Row],[ID-Bygningsdel]],'Data aktør'!A:H,2,FALSE)</f>
        <v/>
      </c>
      <c r="P160" s="78" t="str">
        <f>VLOOKUP(Leverancespecifikation[[#This Row],[ID-Bygningsdel]],'Data aktør'!A:H,3,FALSE)</f>
        <v/>
      </c>
      <c r="Q160" s="78" t="str">
        <f>VLOOKUP(Leverancespecifikation[[#This Row],[ID-Bygningsdel]],'Data aktør'!A:H,4,FALSE)</f>
        <v/>
      </c>
      <c r="R160" s="78" t="str">
        <f>VLOOKUP(Leverancespecifikation[[#This Row],[ID-Bygningsdel]],'Data aktør'!A:H,5,FALSE)</f>
        <v/>
      </c>
      <c r="S160" s="78" t="str">
        <f>VLOOKUP(Leverancespecifikation[[#This Row],[ID-Bygningsdel]],'Data aktør'!A:H,6,FALSE)</f>
        <v/>
      </c>
      <c r="T160" s="78" t="str">
        <f>VLOOKUP(Leverancespecifikation[[#This Row],[ID-Bygningsdel]],'Data aktør'!A:H,7,FALSE)</f>
        <v/>
      </c>
      <c r="U160" s="122" t="str">
        <f>VLOOKUP(Leverancespecifikation[[#This Row],[ID-Bygningsdel]],'Data aktør'!A:H,8,FALSE)</f>
        <v/>
      </c>
      <c r="V160" s="112"/>
      <c r="W160" s="79"/>
      <c r="X160" s="79"/>
      <c r="Y160" s="79"/>
      <c r="Z160" s="79"/>
      <c r="AA160" s="79"/>
      <c r="AB160" s="171"/>
      <c r="AD160" s="171"/>
      <c r="AE160" s="171"/>
      <c r="AF160" s="171"/>
      <c r="AG160" s="171"/>
      <c r="AH160" s="171"/>
      <c r="AI160" s="171"/>
      <c r="AJ160" s="171"/>
      <c r="BV160" s="171"/>
      <c r="BW160" s="171"/>
      <c r="CB160" s="134"/>
    </row>
    <row r="161" spans="1:986" s="104" customFormat="1" x14ac:dyDescent="0.2">
      <c r="A161" s="248"/>
      <c r="B161" s="240" t="s">
        <v>434</v>
      </c>
      <c r="C161" s="161" t="str">
        <f>_xlfn.CONCAT(Leverancespecifikation[[#This Row],[ID]],Leverancespecifikation[[#This Row],[BYGNINGSDEL]])</f>
        <v>157Værn, afskærmninger og riste</v>
      </c>
      <c r="D161" s="162"/>
      <c r="E161" s="162"/>
      <c r="F161" s="162"/>
      <c r="G161" s="162"/>
      <c r="H161" s="162"/>
      <c r="I161" s="162"/>
      <c r="J161" s="163">
        <v>2</v>
      </c>
      <c r="K161" s="164" t="s">
        <v>455</v>
      </c>
      <c r="L161" s="165"/>
      <c r="M161" s="100" t="str">
        <f>IFERROR(VLOOKUP(Leverancespecifikation[[#This Row],[ID-Bygningsdel]],'Data ændringslog'!A:G,7,FALSE),"P")</f>
        <v/>
      </c>
      <c r="N161" s="201" t="s">
        <v>99</v>
      </c>
      <c r="O161" s="119"/>
      <c r="P161" s="101"/>
      <c r="Q161" s="101"/>
      <c r="R161" s="101"/>
      <c r="S161" s="101"/>
      <c r="T161" s="101"/>
      <c r="U161" s="120"/>
      <c r="V161" s="111"/>
      <c r="W161" s="102"/>
      <c r="X161" s="102"/>
      <c r="Y161" s="102"/>
      <c r="Z161" s="102"/>
      <c r="AA161" s="10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285"/>
      <c r="BM161" s="162"/>
      <c r="BN161" s="162"/>
      <c r="BO161" s="162"/>
      <c r="BP161" s="162"/>
      <c r="BQ161" s="162"/>
      <c r="BR161" s="162"/>
      <c r="BS161" s="162"/>
      <c r="BT161" s="162"/>
      <c r="BU161" s="162"/>
      <c r="BV161" s="162"/>
      <c r="BW161" s="162"/>
      <c r="BX161" s="162"/>
      <c r="BY161" s="162"/>
      <c r="BZ161" s="162"/>
      <c r="CA161" s="206"/>
      <c r="CB161" s="98"/>
      <c r="CC161" s="98"/>
      <c r="CD161" s="98"/>
      <c r="CE161" s="98"/>
      <c r="CF161" s="98"/>
      <c r="CG161" s="98"/>
      <c r="CH161" s="98"/>
      <c r="CI161" s="98"/>
      <c r="CJ161" s="98"/>
      <c r="CK161" s="98"/>
      <c r="CL161" s="98"/>
      <c r="CM161" s="98"/>
      <c r="CN161" s="98"/>
      <c r="CO161" s="98"/>
      <c r="CP161" s="98"/>
      <c r="CQ161" s="98"/>
      <c r="CR161" s="98"/>
      <c r="CS161" s="98"/>
      <c r="CT161" s="98"/>
      <c r="CU161" s="98"/>
      <c r="CV161" s="98"/>
      <c r="CW161" s="98"/>
      <c r="CX161" s="98"/>
      <c r="CY161" s="98"/>
      <c r="CZ161" s="98"/>
      <c r="DA161" s="98"/>
      <c r="DB161" s="98"/>
      <c r="DC161" s="98"/>
      <c r="DD161" s="98"/>
      <c r="DE161" s="98"/>
      <c r="DF161" s="98"/>
      <c r="DG161" s="98"/>
      <c r="DH161" s="98"/>
      <c r="DI161" s="98"/>
      <c r="DJ161" s="98"/>
      <c r="DK161" s="98"/>
      <c r="DL161" s="98"/>
      <c r="DM161" s="98"/>
      <c r="DN161" s="98"/>
      <c r="DO161" s="98"/>
      <c r="DP161" s="98"/>
      <c r="DQ161" s="98"/>
      <c r="DR161" s="98"/>
      <c r="DS161" s="98"/>
      <c r="DT161" s="98"/>
      <c r="DU161" s="98"/>
      <c r="DV161" s="98"/>
      <c r="DW161" s="98"/>
      <c r="DX161" s="98"/>
      <c r="DY161" s="98"/>
      <c r="DZ161" s="98"/>
      <c r="EA161" s="98"/>
      <c r="EB161" s="98"/>
      <c r="EC161" s="98"/>
      <c r="ED161" s="98"/>
      <c r="EE161" s="98"/>
      <c r="EF161" s="98"/>
      <c r="EG161" s="98"/>
      <c r="EH161" s="98"/>
      <c r="EI161" s="98"/>
      <c r="EJ161" s="98"/>
      <c r="EK161" s="98"/>
      <c r="EL161" s="98"/>
      <c r="EM161" s="98"/>
      <c r="EN161" s="98"/>
      <c r="EO161" s="98"/>
      <c r="EP161" s="98"/>
      <c r="EQ161" s="98"/>
      <c r="ER161" s="98"/>
      <c r="ES161" s="98"/>
      <c r="ET161" s="98"/>
      <c r="EU161" s="98"/>
      <c r="EV161" s="98"/>
      <c r="EW161" s="98"/>
      <c r="EX161" s="98"/>
      <c r="EY161" s="98"/>
      <c r="EZ161" s="98"/>
      <c r="FA161" s="98"/>
      <c r="FB161" s="98"/>
      <c r="FC161" s="98"/>
      <c r="FD161" s="98"/>
      <c r="FE161" s="98"/>
      <c r="FF161" s="98"/>
      <c r="FG161" s="98"/>
      <c r="FH161" s="98"/>
      <c r="FI161" s="98"/>
      <c r="FJ161" s="98"/>
      <c r="FK161" s="98"/>
      <c r="FL161" s="98"/>
      <c r="FM161" s="98"/>
      <c r="FN161" s="98"/>
      <c r="FO161" s="98"/>
      <c r="FP161" s="98"/>
      <c r="FQ161" s="98"/>
      <c r="FR161" s="98"/>
      <c r="FS161" s="98"/>
      <c r="FT161" s="98"/>
      <c r="FU161" s="98"/>
      <c r="FV161" s="98"/>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c r="IW161" s="98"/>
      <c r="IX161" s="98"/>
      <c r="IY161" s="98"/>
      <c r="IZ161" s="98"/>
      <c r="JA161" s="98"/>
      <c r="JB161" s="98"/>
      <c r="JC161" s="98"/>
      <c r="JD161" s="98"/>
      <c r="JE161" s="98"/>
      <c r="JF161" s="98"/>
      <c r="JG161" s="98"/>
      <c r="JH161" s="98"/>
      <c r="JI161" s="98"/>
      <c r="JJ161" s="98"/>
      <c r="JK161" s="98"/>
      <c r="JL161" s="98"/>
      <c r="JM161" s="98"/>
      <c r="JN161" s="98"/>
      <c r="JO161" s="98"/>
      <c r="JP161" s="98"/>
      <c r="JQ161" s="98"/>
      <c r="JR161" s="98"/>
      <c r="JS161" s="98"/>
      <c r="JT161" s="98"/>
      <c r="JU161" s="98"/>
      <c r="JV161" s="98"/>
      <c r="JW161" s="98"/>
      <c r="JX161" s="98"/>
      <c r="JY161" s="98"/>
      <c r="JZ161" s="98"/>
      <c r="KA161" s="98"/>
      <c r="KB161" s="98"/>
      <c r="KC161" s="98"/>
      <c r="KD161" s="98"/>
      <c r="KE161" s="98"/>
      <c r="KF161" s="98"/>
      <c r="KG161" s="98"/>
      <c r="KH161" s="98"/>
      <c r="KI161" s="98"/>
      <c r="KJ161" s="98"/>
      <c r="KK161" s="98"/>
      <c r="KL161" s="98"/>
      <c r="KM161" s="98"/>
      <c r="KN161" s="98"/>
      <c r="KO161" s="98"/>
      <c r="KP161" s="98"/>
      <c r="KQ161" s="98"/>
      <c r="KR161" s="98"/>
      <c r="KS161" s="98"/>
      <c r="KT161" s="98"/>
      <c r="KU161" s="98"/>
      <c r="KV161" s="98"/>
      <c r="KW161" s="98"/>
      <c r="KX161" s="98"/>
      <c r="KY161" s="98"/>
      <c r="KZ161" s="98"/>
      <c r="LA161" s="98"/>
      <c r="LB161" s="98"/>
      <c r="LC161" s="98"/>
      <c r="LD161" s="98"/>
      <c r="LE161" s="98"/>
      <c r="LF161" s="98"/>
      <c r="LG161" s="98"/>
      <c r="LH161" s="98"/>
      <c r="LI161" s="98"/>
      <c r="LJ161" s="98"/>
      <c r="LK161" s="98"/>
      <c r="LL161" s="98"/>
      <c r="LM161" s="98"/>
      <c r="LN161" s="98"/>
      <c r="LO161" s="98"/>
      <c r="LP161" s="98"/>
      <c r="LQ161" s="98"/>
      <c r="LR161" s="98"/>
      <c r="LS161" s="98"/>
      <c r="LT161" s="98"/>
      <c r="LU161" s="98"/>
      <c r="LV161" s="98"/>
      <c r="LW161" s="98"/>
      <c r="LX161" s="98"/>
      <c r="LY161" s="98"/>
      <c r="LZ161" s="98"/>
      <c r="MA161" s="98"/>
      <c r="MB161" s="98"/>
      <c r="MC161" s="98"/>
      <c r="MD161" s="98"/>
      <c r="ME161" s="98"/>
      <c r="MF161" s="98"/>
      <c r="MG161" s="98"/>
      <c r="MH161" s="98"/>
      <c r="MI161" s="98"/>
      <c r="MJ161" s="98"/>
      <c r="MK161" s="98"/>
      <c r="ML161" s="98"/>
      <c r="MM161" s="98"/>
      <c r="MN161" s="98"/>
      <c r="MO161" s="98"/>
      <c r="MP161" s="98"/>
      <c r="MQ161" s="98"/>
      <c r="MR161" s="98"/>
      <c r="MS161" s="98"/>
      <c r="MT161" s="98"/>
      <c r="MU161" s="98"/>
      <c r="MV161" s="98"/>
      <c r="MW161" s="98"/>
      <c r="MX161" s="98"/>
      <c r="MY161" s="98"/>
      <c r="MZ161" s="98"/>
      <c r="NA161" s="98"/>
      <c r="NB161" s="98"/>
      <c r="NC161" s="98"/>
      <c r="ND161" s="98"/>
      <c r="NE161" s="98"/>
      <c r="NF161" s="98"/>
      <c r="NG161" s="98"/>
      <c r="NH161" s="98"/>
      <c r="NI161" s="98"/>
      <c r="NJ161" s="98"/>
      <c r="NK161" s="98"/>
      <c r="NL161" s="98"/>
      <c r="NM161" s="98"/>
      <c r="NN161" s="98"/>
      <c r="NO161" s="98"/>
      <c r="NP161" s="98"/>
      <c r="NQ161" s="98"/>
      <c r="NR161" s="98"/>
      <c r="NS161" s="98"/>
      <c r="NT161" s="98"/>
      <c r="NU161" s="98"/>
      <c r="NV161" s="98"/>
      <c r="NW161" s="98"/>
      <c r="NX161" s="98"/>
      <c r="NY161" s="98"/>
      <c r="NZ161" s="98"/>
      <c r="OA161" s="98"/>
      <c r="OB161" s="98"/>
      <c r="OC161" s="98"/>
      <c r="OD161" s="98"/>
      <c r="OE161" s="98"/>
      <c r="OF161" s="98"/>
      <c r="OG161" s="98"/>
      <c r="OH161" s="98"/>
      <c r="OI161" s="98"/>
      <c r="OJ161" s="98"/>
      <c r="OK161" s="98"/>
      <c r="OL161" s="98"/>
      <c r="OM161" s="98"/>
      <c r="ON161" s="98"/>
      <c r="OO161" s="98"/>
      <c r="OP161" s="98"/>
      <c r="OQ161" s="98"/>
      <c r="OR161" s="98"/>
      <c r="OS161" s="98"/>
      <c r="OT161" s="98"/>
      <c r="OU161" s="98"/>
      <c r="OV161" s="98"/>
      <c r="OW161" s="98"/>
      <c r="OX161" s="98"/>
      <c r="OY161" s="98"/>
      <c r="OZ161" s="98"/>
      <c r="PA161" s="98"/>
      <c r="PB161" s="98"/>
      <c r="PC161" s="98"/>
      <c r="PD161" s="98"/>
      <c r="PE161" s="98"/>
      <c r="PF161" s="98"/>
      <c r="PG161" s="98"/>
      <c r="PH161" s="98"/>
      <c r="PI161" s="98"/>
      <c r="PJ161" s="98"/>
      <c r="PK161" s="98"/>
      <c r="PL161" s="98"/>
      <c r="PM161" s="98"/>
      <c r="PN161" s="98"/>
      <c r="PO161" s="98"/>
      <c r="PP161" s="98"/>
      <c r="PQ161" s="98"/>
      <c r="PR161" s="98"/>
      <c r="PS161" s="98"/>
      <c r="PT161" s="98"/>
      <c r="PU161" s="98"/>
      <c r="PV161" s="98"/>
      <c r="PW161" s="98"/>
      <c r="PX161" s="98"/>
      <c r="PY161" s="98"/>
      <c r="PZ161" s="98"/>
      <c r="QA161" s="98"/>
      <c r="QB161" s="98"/>
      <c r="QC161" s="98"/>
      <c r="QD161" s="98"/>
      <c r="QE161" s="98"/>
      <c r="QF161" s="98"/>
      <c r="QG161" s="98"/>
      <c r="QH161" s="98"/>
      <c r="QI161" s="98"/>
      <c r="QJ161" s="98"/>
      <c r="QK161" s="98"/>
      <c r="QL161" s="98"/>
      <c r="QM161" s="98"/>
      <c r="QN161" s="98"/>
      <c r="QO161" s="98"/>
      <c r="QP161" s="98"/>
      <c r="QQ161" s="98"/>
      <c r="QR161" s="98"/>
      <c r="QS161" s="98"/>
      <c r="QT161" s="98"/>
      <c r="QU161" s="98"/>
      <c r="QV161" s="98"/>
      <c r="QW161" s="98"/>
      <c r="QX161" s="98"/>
      <c r="QY161" s="98"/>
      <c r="QZ161" s="98"/>
      <c r="RA161" s="98"/>
      <c r="RB161" s="98"/>
      <c r="RC161" s="98"/>
      <c r="RD161" s="98"/>
      <c r="RE161" s="98"/>
      <c r="RF161" s="98"/>
      <c r="RG161" s="98"/>
      <c r="RH161" s="98"/>
      <c r="RI161" s="98"/>
      <c r="RJ161" s="98"/>
      <c r="RK161" s="98"/>
      <c r="RL161" s="98"/>
      <c r="RM161" s="98"/>
      <c r="RN161" s="98"/>
      <c r="RO161" s="98"/>
      <c r="RP161" s="98"/>
      <c r="RQ161" s="98"/>
      <c r="RR161" s="98"/>
      <c r="RS161" s="98"/>
      <c r="RT161" s="98"/>
      <c r="RU161" s="98"/>
      <c r="RV161" s="98"/>
      <c r="RW161" s="98"/>
      <c r="RX161" s="98"/>
      <c r="RY161" s="98"/>
      <c r="RZ161" s="98"/>
      <c r="SA161" s="98"/>
      <c r="SB161" s="98"/>
      <c r="SC161" s="98"/>
      <c r="SD161" s="98"/>
      <c r="SE161" s="98"/>
      <c r="SF161" s="98"/>
      <c r="SG161" s="98"/>
      <c r="SH161" s="98"/>
      <c r="SI161" s="98"/>
      <c r="SJ161" s="98"/>
      <c r="SK161" s="98"/>
      <c r="SL161" s="98"/>
      <c r="SM161" s="98"/>
      <c r="SN161" s="98"/>
      <c r="SO161" s="98"/>
      <c r="SP161" s="98"/>
      <c r="SQ161" s="98"/>
      <c r="SR161" s="98"/>
      <c r="SS161" s="98"/>
      <c r="ST161" s="98"/>
      <c r="SU161" s="98"/>
      <c r="SV161" s="98"/>
      <c r="SW161" s="98"/>
      <c r="SX161" s="98"/>
      <c r="SY161" s="98"/>
      <c r="SZ161" s="98"/>
      <c r="TA161" s="98"/>
      <c r="TB161" s="98"/>
      <c r="TC161" s="98"/>
      <c r="TD161" s="98"/>
      <c r="TE161" s="98"/>
      <c r="TF161" s="98"/>
      <c r="TG161" s="98"/>
      <c r="TH161" s="98"/>
      <c r="TI161" s="98"/>
      <c r="TJ161" s="98"/>
      <c r="TK161" s="98"/>
      <c r="TL161" s="98"/>
      <c r="TM161" s="98"/>
      <c r="TN161" s="98"/>
      <c r="TO161" s="98"/>
      <c r="TP161" s="98"/>
      <c r="TQ161" s="98"/>
      <c r="TR161" s="98"/>
      <c r="TS161" s="98"/>
      <c r="TT161" s="98"/>
      <c r="TU161" s="98"/>
      <c r="TV161" s="98"/>
      <c r="TW161" s="98"/>
      <c r="TX161" s="98"/>
      <c r="TY161" s="98"/>
      <c r="TZ161" s="98"/>
      <c r="UA161" s="98"/>
      <c r="UB161" s="98"/>
      <c r="UC161" s="98"/>
      <c r="UD161" s="98"/>
      <c r="UE161" s="98"/>
      <c r="UF161" s="98"/>
      <c r="UG161" s="98"/>
      <c r="UH161" s="98"/>
      <c r="UI161" s="98"/>
      <c r="UJ161" s="98"/>
      <c r="UK161" s="98"/>
      <c r="UL161" s="98"/>
      <c r="UM161" s="98"/>
      <c r="UN161" s="98"/>
      <c r="UO161" s="98"/>
      <c r="UP161" s="98"/>
      <c r="UQ161" s="98"/>
      <c r="UR161" s="98"/>
      <c r="US161" s="98"/>
      <c r="UT161" s="98"/>
      <c r="UU161" s="98"/>
      <c r="UV161" s="98"/>
      <c r="UW161" s="98"/>
      <c r="UX161" s="98"/>
      <c r="UY161" s="98"/>
      <c r="UZ161" s="98"/>
      <c r="VA161" s="98"/>
      <c r="VB161" s="98"/>
      <c r="VC161" s="98"/>
      <c r="VD161" s="98"/>
      <c r="VE161" s="98"/>
      <c r="VF161" s="98"/>
      <c r="VG161" s="98"/>
      <c r="VH161" s="98"/>
      <c r="VI161" s="98"/>
      <c r="VJ161" s="98"/>
      <c r="VK161" s="98"/>
      <c r="VL161" s="98"/>
      <c r="VM161" s="98"/>
      <c r="VN161" s="98"/>
      <c r="VO161" s="98"/>
      <c r="VP161" s="98"/>
      <c r="VQ161" s="98"/>
      <c r="VR161" s="98"/>
      <c r="VS161" s="98"/>
      <c r="VT161" s="98"/>
      <c r="VU161" s="98"/>
      <c r="VV161" s="98"/>
      <c r="VW161" s="98"/>
      <c r="VX161" s="98"/>
      <c r="VY161" s="98"/>
      <c r="VZ161" s="98"/>
      <c r="WA161" s="98"/>
      <c r="WB161" s="98"/>
      <c r="WC161" s="98"/>
      <c r="WD161" s="98"/>
      <c r="WE161" s="98"/>
      <c r="WF161" s="98"/>
      <c r="WG161" s="98"/>
      <c r="WH161" s="98"/>
      <c r="WI161" s="98"/>
      <c r="WJ161" s="98"/>
      <c r="WK161" s="98"/>
      <c r="WL161" s="98"/>
      <c r="WM161" s="98"/>
      <c r="WN161" s="98"/>
      <c r="WO161" s="98"/>
      <c r="WP161" s="98"/>
      <c r="WQ161" s="98"/>
      <c r="WR161" s="98"/>
      <c r="WS161" s="98"/>
      <c r="WT161" s="98"/>
      <c r="WU161" s="98"/>
      <c r="WV161" s="98"/>
      <c r="WW161" s="98"/>
      <c r="WX161" s="98"/>
      <c r="WY161" s="98"/>
      <c r="WZ161" s="98"/>
      <c r="XA161" s="98"/>
      <c r="XB161" s="98"/>
      <c r="XC161" s="98"/>
      <c r="XD161" s="98"/>
      <c r="XE161" s="98"/>
      <c r="XF161" s="98"/>
      <c r="XG161" s="98"/>
      <c r="XH161" s="98"/>
      <c r="XI161" s="98"/>
      <c r="XJ161" s="98"/>
      <c r="XK161" s="98"/>
      <c r="XL161" s="98"/>
      <c r="XM161" s="98"/>
      <c r="XN161" s="98"/>
      <c r="XO161" s="98"/>
      <c r="XP161" s="98"/>
      <c r="XQ161" s="98"/>
      <c r="XR161" s="98"/>
      <c r="XS161" s="98"/>
      <c r="XT161" s="98"/>
      <c r="XU161" s="98"/>
      <c r="XV161" s="98"/>
      <c r="XW161" s="98"/>
      <c r="XX161" s="98"/>
      <c r="XY161" s="98"/>
      <c r="XZ161" s="98"/>
      <c r="YA161" s="98"/>
      <c r="YB161" s="98"/>
      <c r="YC161" s="98"/>
      <c r="YD161" s="98"/>
      <c r="YE161" s="98"/>
      <c r="YF161" s="98"/>
      <c r="YG161" s="98"/>
      <c r="YH161" s="98"/>
      <c r="YI161" s="98"/>
      <c r="YJ161" s="98"/>
      <c r="YK161" s="98"/>
      <c r="YL161" s="98"/>
      <c r="YM161" s="98"/>
      <c r="YN161" s="98"/>
      <c r="YO161" s="98"/>
      <c r="YP161" s="98"/>
      <c r="YQ161" s="98"/>
      <c r="YR161" s="98"/>
      <c r="YS161" s="98"/>
      <c r="YT161" s="98"/>
      <c r="YU161" s="98"/>
      <c r="YV161" s="98"/>
      <c r="YW161" s="98"/>
      <c r="YX161" s="98"/>
      <c r="YY161" s="98"/>
      <c r="YZ161" s="98"/>
      <c r="ZA161" s="98"/>
      <c r="ZB161" s="98"/>
      <c r="ZC161" s="98"/>
      <c r="ZD161" s="98"/>
      <c r="ZE161" s="98"/>
      <c r="ZF161" s="98"/>
      <c r="ZG161" s="98"/>
      <c r="ZH161" s="98"/>
      <c r="ZI161" s="98"/>
      <c r="ZJ161" s="98"/>
      <c r="ZK161" s="98"/>
      <c r="ZL161" s="98"/>
      <c r="ZM161" s="98"/>
      <c r="ZN161" s="98"/>
      <c r="ZO161" s="98"/>
      <c r="ZP161" s="98"/>
      <c r="ZQ161" s="98"/>
      <c r="ZR161" s="98"/>
      <c r="ZS161" s="98"/>
      <c r="ZT161" s="98"/>
      <c r="ZU161" s="98"/>
      <c r="ZV161" s="98"/>
      <c r="ZW161" s="98"/>
      <c r="ZX161" s="98"/>
      <c r="ZY161" s="98"/>
      <c r="ZZ161" s="98"/>
      <c r="AAA161" s="98"/>
      <c r="AAB161" s="98"/>
      <c r="AAC161" s="98"/>
      <c r="AAD161" s="98"/>
      <c r="AAE161" s="98"/>
      <c r="AAF161" s="98"/>
      <c r="AAG161" s="98"/>
      <c r="AAH161" s="98"/>
      <c r="AAI161" s="98"/>
      <c r="AAJ161" s="98"/>
      <c r="AAK161" s="98"/>
      <c r="AAL161" s="98"/>
      <c r="AAM161" s="98"/>
      <c r="AAN161" s="98"/>
      <c r="AAO161" s="98"/>
      <c r="AAP161" s="98"/>
      <c r="AAQ161" s="98"/>
      <c r="AAR161" s="98"/>
      <c r="AAS161" s="98"/>
      <c r="AAT161" s="98"/>
      <c r="AAU161" s="98"/>
      <c r="AAV161" s="98"/>
      <c r="AAW161" s="98"/>
      <c r="AAX161" s="98"/>
      <c r="AAY161" s="98"/>
      <c r="AAZ161" s="98"/>
      <c r="ABA161" s="98"/>
      <c r="ABB161" s="98"/>
      <c r="ABC161" s="98"/>
      <c r="ABD161" s="98"/>
      <c r="ABE161" s="98"/>
      <c r="ABF161" s="98"/>
      <c r="ABG161" s="98"/>
      <c r="ABH161" s="98"/>
      <c r="ABI161" s="98"/>
      <c r="ABJ161" s="98"/>
      <c r="ABK161" s="98"/>
      <c r="ABL161" s="98"/>
      <c r="ABM161" s="98"/>
      <c r="ABN161" s="98"/>
      <c r="ABO161" s="98"/>
      <c r="ABP161" s="98"/>
      <c r="ABQ161" s="98"/>
      <c r="ABR161" s="98"/>
      <c r="ABS161" s="98"/>
      <c r="ABT161" s="98"/>
      <c r="ABU161" s="98"/>
      <c r="ABV161" s="98"/>
      <c r="ABW161" s="98"/>
      <c r="ABX161" s="98"/>
      <c r="ABY161" s="98"/>
      <c r="ABZ161" s="98"/>
      <c r="ACA161" s="98"/>
      <c r="ACB161" s="98"/>
      <c r="ACC161" s="98"/>
      <c r="ACD161" s="98"/>
      <c r="ACE161" s="98"/>
      <c r="ACF161" s="98"/>
      <c r="ACG161" s="98"/>
      <c r="ACH161" s="98"/>
      <c r="ACI161" s="98"/>
      <c r="ACJ161" s="98"/>
      <c r="ACK161" s="98"/>
      <c r="ACL161" s="98"/>
      <c r="ACM161" s="98"/>
      <c r="ACN161" s="98"/>
      <c r="ACO161" s="98"/>
      <c r="ACP161" s="98"/>
      <c r="ACQ161" s="98"/>
      <c r="ACR161" s="98"/>
      <c r="ACS161" s="98"/>
      <c r="ACT161" s="98"/>
      <c r="ACU161" s="98"/>
      <c r="ACV161" s="98"/>
      <c r="ACW161" s="98"/>
      <c r="ACX161" s="98"/>
      <c r="ACY161" s="98"/>
      <c r="ACZ161" s="98"/>
      <c r="ADA161" s="98"/>
      <c r="ADB161" s="98"/>
      <c r="ADC161" s="98"/>
      <c r="ADD161" s="98"/>
      <c r="ADE161" s="98"/>
      <c r="ADF161" s="98"/>
      <c r="ADG161" s="98"/>
      <c r="ADH161" s="98"/>
      <c r="ADI161" s="98"/>
      <c r="ADJ161" s="98"/>
      <c r="ADK161" s="98"/>
      <c r="ADL161" s="98"/>
      <c r="ADM161" s="98"/>
      <c r="ADN161" s="98"/>
      <c r="ADO161" s="98"/>
      <c r="ADP161" s="98"/>
      <c r="ADQ161" s="98"/>
      <c r="ADR161" s="98"/>
      <c r="ADS161" s="98"/>
      <c r="ADT161" s="98"/>
      <c r="ADU161" s="98"/>
      <c r="ADV161" s="98"/>
      <c r="ADW161" s="98"/>
      <c r="ADX161" s="98"/>
      <c r="ADY161" s="98"/>
      <c r="ADZ161" s="98"/>
      <c r="AEA161" s="98"/>
      <c r="AEB161" s="98"/>
      <c r="AEC161" s="98"/>
      <c r="AED161" s="98"/>
      <c r="AEE161" s="98"/>
      <c r="AEF161" s="98"/>
      <c r="AEG161" s="98"/>
      <c r="AEH161" s="98"/>
      <c r="AEI161" s="98"/>
      <c r="AEJ161" s="98"/>
      <c r="AEK161" s="98"/>
      <c r="AEL161" s="98"/>
      <c r="AEM161" s="98"/>
      <c r="AEN161" s="98"/>
      <c r="AEO161" s="98"/>
      <c r="AEP161" s="98"/>
      <c r="AEQ161" s="98"/>
      <c r="AER161" s="98"/>
      <c r="AES161" s="98"/>
      <c r="AET161" s="98"/>
      <c r="AEU161" s="98"/>
      <c r="AEV161" s="98"/>
      <c r="AEW161" s="98"/>
      <c r="AEX161" s="98"/>
      <c r="AEY161" s="98"/>
      <c r="AEZ161" s="98"/>
      <c r="AFA161" s="98"/>
      <c r="AFB161" s="98"/>
      <c r="AFC161" s="98"/>
      <c r="AFD161" s="98"/>
      <c r="AFE161" s="98"/>
      <c r="AFF161" s="98"/>
      <c r="AFG161" s="98"/>
      <c r="AFH161" s="98"/>
      <c r="AFI161" s="98"/>
      <c r="AFJ161" s="98"/>
      <c r="AFK161" s="98"/>
      <c r="AFL161" s="98"/>
      <c r="AFM161" s="98"/>
      <c r="AFN161" s="98"/>
      <c r="AFO161" s="98"/>
      <c r="AFP161" s="98"/>
      <c r="AFQ161" s="98"/>
      <c r="AFR161" s="98"/>
      <c r="AFS161" s="98"/>
      <c r="AFT161" s="98"/>
      <c r="AFU161" s="98"/>
      <c r="AFV161" s="98"/>
      <c r="AFW161" s="98"/>
      <c r="AFX161" s="98"/>
      <c r="AFY161" s="98"/>
      <c r="AFZ161" s="98"/>
      <c r="AGA161" s="98"/>
      <c r="AGB161" s="98"/>
      <c r="AGC161" s="98"/>
      <c r="AGD161" s="98"/>
      <c r="AGE161" s="98"/>
      <c r="AGF161" s="98"/>
      <c r="AGG161" s="98"/>
      <c r="AGH161" s="98"/>
      <c r="AGI161" s="98"/>
      <c r="AGJ161" s="98"/>
      <c r="AGK161" s="98"/>
      <c r="AGL161" s="98"/>
      <c r="AGM161" s="98"/>
      <c r="AGN161" s="98"/>
      <c r="AGO161" s="98"/>
      <c r="AGP161" s="98"/>
      <c r="AGQ161" s="98"/>
      <c r="AGR161" s="98"/>
      <c r="AGS161" s="98"/>
      <c r="AGT161" s="98"/>
      <c r="AGU161" s="98"/>
      <c r="AGV161" s="98"/>
      <c r="AGW161" s="98"/>
      <c r="AGX161" s="98"/>
      <c r="AGY161" s="98"/>
      <c r="AGZ161" s="98"/>
      <c r="AHA161" s="98"/>
      <c r="AHB161" s="98"/>
      <c r="AHC161" s="98"/>
      <c r="AHD161" s="98"/>
      <c r="AHE161" s="98"/>
      <c r="AHF161" s="98"/>
      <c r="AHG161" s="98"/>
      <c r="AHH161" s="98"/>
      <c r="AHI161" s="98"/>
      <c r="AHJ161" s="98"/>
      <c r="AHK161" s="98"/>
      <c r="AHL161" s="98"/>
      <c r="AHM161" s="98"/>
      <c r="AHN161" s="98"/>
      <c r="AHO161" s="98"/>
      <c r="AHP161" s="98"/>
      <c r="AHQ161" s="98"/>
      <c r="AHR161" s="98"/>
      <c r="AHS161" s="98"/>
      <c r="AHT161" s="98"/>
      <c r="AHU161" s="98"/>
      <c r="AHV161" s="98"/>
      <c r="AHW161" s="98"/>
      <c r="AHX161" s="98"/>
      <c r="AHY161" s="98"/>
      <c r="AHZ161" s="98"/>
      <c r="AIA161" s="98"/>
      <c r="AIB161" s="98"/>
      <c r="AIC161" s="98"/>
      <c r="AID161" s="98"/>
      <c r="AIE161" s="98"/>
      <c r="AIF161" s="98"/>
      <c r="AIG161" s="98"/>
      <c r="AIH161" s="98"/>
      <c r="AII161" s="98"/>
      <c r="AIJ161" s="98"/>
      <c r="AIK161" s="98"/>
      <c r="AIL161" s="98"/>
      <c r="AIM161" s="98"/>
      <c r="AIN161" s="98"/>
      <c r="AIO161" s="98"/>
      <c r="AIP161" s="98"/>
      <c r="AIQ161" s="98"/>
      <c r="AIR161" s="98"/>
      <c r="AIS161" s="98"/>
      <c r="AIT161" s="98"/>
      <c r="AIU161" s="98"/>
      <c r="AIV161" s="98"/>
      <c r="AIW161" s="98"/>
      <c r="AIX161" s="98"/>
      <c r="AIY161" s="98"/>
      <c r="AIZ161" s="98"/>
      <c r="AJA161" s="98"/>
      <c r="AJB161" s="98"/>
      <c r="AJC161" s="98"/>
      <c r="AJD161" s="98"/>
      <c r="AJE161" s="98"/>
      <c r="AJF161" s="98"/>
      <c r="AJG161" s="98"/>
      <c r="AJH161" s="98"/>
      <c r="AJI161" s="98"/>
      <c r="AJJ161" s="98"/>
      <c r="AJK161" s="98"/>
      <c r="AJL161" s="98"/>
      <c r="AJM161" s="98"/>
      <c r="AJN161" s="98"/>
      <c r="AJO161" s="98"/>
      <c r="AJP161" s="98"/>
      <c r="AJQ161" s="98"/>
      <c r="AJR161" s="98"/>
      <c r="AJS161" s="98"/>
      <c r="AJT161" s="98"/>
      <c r="AJU161" s="98"/>
      <c r="AJV161" s="98"/>
      <c r="AJW161" s="98"/>
      <c r="AJX161" s="98"/>
      <c r="AJY161" s="98"/>
      <c r="AJZ161" s="98"/>
      <c r="AKA161" s="98"/>
      <c r="AKB161" s="98"/>
      <c r="AKC161" s="98"/>
      <c r="AKD161" s="98"/>
      <c r="AKE161" s="98"/>
      <c r="AKF161" s="98"/>
      <c r="AKG161" s="98"/>
      <c r="AKH161" s="98"/>
      <c r="AKI161" s="98"/>
      <c r="AKJ161" s="98"/>
      <c r="AKK161" s="98"/>
      <c r="AKL161" s="98"/>
      <c r="AKM161" s="98"/>
      <c r="AKN161" s="98"/>
      <c r="AKO161" s="98"/>
      <c r="AKP161" s="98"/>
      <c r="AKQ161" s="98"/>
      <c r="AKR161" s="98"/>
      <c r="AKS161" s="98"/>
      <c r="AKT161" s="98"/>
      <c r="AKU161" s="98"/>
      <c r="AKV161" s="98"/>
      <c r="AKW161" s="98"/>
      <c r="AKX161" s="98"/>
    </row>
    <row r="162" spans="1:986" s="88" customFormat="1" ht="12" x14ac:dyDescent="0.2">
      <c r="A162" s="249"/>
      <c r="B162" s="241" t="s">
        <v>436</v>
      </c>
      <c r="C162" s="166" t="str">
        <f>_xlfn.CONCAT(Leverancespecifikation[[#This Row],[ID]],Leverancespecifikation[[#This Row],[BYGNINGSDEL]])</f>
        <v xml:space="preserve">158Værn og håndlister </v>
      </c>
      <c r="D162" s="167"/>
      <c r="E162" s="167" t="s">
        <v>1547</v>
      </c>
      <c r="F162" s="167"/>
      <c r="G162" s="167"/>
      <c r="H162" s="167"/>
      <c r="I162" s="167"/>
      <c r="J162" s="171">
        <v>4</v>
      </c>
      <c r="K162" s="331" t="s">
        <v>457</v>
      </c>
      <c r="L162" s="169" t="s">
        <v>366</v>
      </c>
      <c r="M162" s="86" t="str">
        <f>IFERROR(VLOOKUP(Leverancespecifikation[[#This Row],[ID-Bygningsdel]],'Data ændringslog'!A:G,7,FALSE),"P")</f>
        <v/>
      </c>
      <c r="N162" s="320" t="s">
        <v>99</v>
      </c>
      <c r="O162" s="117" t="str">
        <f>VLOOKUP(Leverancespecifikation[[#This Row],[ID-Bygningsdel]],'Data aktør'!A:H,2,FALSE)</f>
        <v>X</v>
      </c>
      <c r="P162" s="87" t="str">
        <f>VLOOKUP(Leverancespecifikation[[#This Row],[ID-Bygningsdel]],'Data aktør'!A:H,3,FALSE)</f>
        <v/>
      </c>
      <c r="Q162" s="87" t="str">
        <f>VLOOKUP(Leverancespecifikation[[#This Row],[ID-Bygningsdel]],'Data aktør'!A:H,4,FALSE)</f>
        <v/>
      </c>
      <c r="R162" s="87" t="str">
        <f>VLOOKUP(Leverancespecifikation[[#This Row],[ID-Bygningsdel]],'Data aktør'!A:H,5,FALSE)</f>
        <v/>
      </c>
      <c r="S162" s="87" t="str">
        <f>VLOOKUP(Leverancespecifikation[[#This Row],[ID-Bygningsdel]],'Data aktør'!A:H,6,FALSE)</f>
        <v/>
      </c>
      <c r="T162" s="87" t="str">
        <f>VLOOKUP(Leverancespecifikation[[#This Row],[ID-Bygningsdel]],'Data aktør'!A:H,7,FALSE)</f>
        <v/>
      </c>
      <c r="U162" s="118" t="str">
        <f>VLOOKUP(Leverancespecifikation[[#This Row],[ID-Bygningsdel]],'Data aktør'!A:H,8,FALSE)</f>
        <v/>
      </c>
      <c r="V162" s="110"/>
      <c r="W162" s="85"/>
      <c r="X162" s="85"/>
      <c r="Y162" s="85"/>
      <c r="Z162" s="85"/>
      <c r="AA162" s="85"/>
      <c r="AB162" s="167"/>
      <c r="AC162" s="167"/>
      <c r="AD162" s="167"/>
      <c r="AE162" s="167"/>
      <c r="AF162" s="167"/>
      <c r="AG162" s="167"/>
      <c r="AH162" s="167"/>
      <c r="AI162" s="167"/>
      <c r="AJ162" s="167" t="s">
        <v>33</v>
      </c>
      <c r="AK162" s="167">
        <v>300</v>
      </c>
      <c r="AL162" s="167"/>
      <c r="AM162" s="167"/>
      <c r="AN162" s="167"/>
      <c r="AO162" s="167"/>
      <c r="AP162" s="167"/>
      <c r="AQ162" s="167"/>
      <c r="AR162" s="167"/>
      <c r="AS162" s="167"/>
      <c r="AT162" s="167" t="s">
        <v>33</v>
      </c>
      <c r="AU162" s="167">
        <v>325</v>
      </c>
      <c r="AV162" s="167"/>
      <c r="AW162" s="167"/>
      <c r="AX162" s="167"/>
      <c r="AY162" s="167"/>
      <c r="AZ162" s="167"/>
      <c r="BA162" s="167"/>
      <c r="BB162" s="167" t="s">
        <v>33</v>
      </c>
      <c r="BC162" s="167">
        <v>325</v>
      </c>
      <c r="BD162" s="167"/>
      <c r="BE162" s="167"/>
      <c r="BF162" s="167"/>
      <c r="BG162" s="167"/>
      <c r="BH162" s="167"/>
      <c r="BI162" s="167"/>
      <c r="BJ162" s="167"/>
      <c r="BK162" s="167"/>
      <c r="BL162" s="286"/>
      <c r="BM162" s="167"/>
      <c r="BN162" s="167"/>
      <c r="BO162" s="167"/>
      <c r="BP162" s="167"/>
      <c r="BQ162" s="167"/>
      <c r="BR162" s="167"/>
      <c r="BS162" s="167"/>
      <c r="BT162" s="167"/>
      <c r="BU162" s="167"/>
      <c r="BV162" s="167"/>
      <c r="BW162" s="167"/>
      <c r="BX162" s="167"/>
      <c r="BY162" s="167"/>
      <c r="BZ162" s="167"/>
      <c r="CA162" s="207"/>
      <c r="CB162" s="134"/>
      <c r="CC162" s="134"/>
      <c r="CD162" s="134"/>
      <c r="CE162" s="134"/>
      <c r="CF162" s="134"/>
      <c r="CG162" s="134"/>
      <c r="CH162" s="134"/>
      <c r="CI162" s="134"/>
      <c r="CJ162" s="134"/>
      <c r="CK162" s="134"/>
      <c r="CL162" s="134"/>
      <c r="CM162" s="134"/>
      <c r="CN162" s="134"/>
      <c r="CO162" s="134"/>
      <c r="CP162" s="134"/>
      <c r="CQ162" s="134"/>
      <c r="CR162" s="134"/>
      <c r="CS162" s="134"/>
      <c r="CT162" s="134"/>
      <c r="CU162" s="134"/>
      <c r="CV162" s="134"/>
      <c r="CW162" s="134"/>
      <c r="CX162" s="134"/>
      <c r="CY162" s="134"/>
      <c r="CZ162" s="134"/>
      <c r="DA162" s="134"/>
      <c r="DB162" s="134"/>
      <c r="DC162" s="134"/>
      <c r="DD162" s="134"/>
      <c r="DE162" s="134"/>
      <c r="DF162" s="134"/>
      <c r="DG162" s="134"/>
      <c r="DH162" s="134"/>
      <c r="DI162" s="134"/>
      <c r="DJ162" s="134"/>
      <c r="DK162" s="134"/>
      <c r="DL162" s="134"/>
      <c r="DM162" s="134"/>
      <c r="DN162" s="134"/>
      <c r="DO162" s="134"/>
      <c r="DP162" s="134"/>
      <c r="DQ162" s="134"/>
      <c r="DR162" s="134"/>
      <c r="DS162" s="134"/>
      <c r="DT162" s="134"/>
      <c r="DU162" s="134"/>
      <c r="DV162" s="134"/>
      <c r="DW162" s="134"/>
      <c r="DX162" s="134"/>
      <c r="DY162" s="134"/>
      <c r="DZ162" s="134"/>
      <c r="EA162" s="134"/>
      <c r="EB162" s="134"/>
      <c r="EC162" s="134"/>
      <c r="ED162" s="134"/>
      <c r="EE162" s="134"/>
      <c r="EF162" s="134"/>
      <c r="EG162" s="134"/>
      <c r="EH162" s="134"/>
      <c r="EI162" s="134"/>
      <c r="EJ162" s="134"/>
      <c r="EK162" s="134"/>
      <c r="EL162" s="134"/>
      <c r="EM162" s="134"/>
      <c r="EN162" s="134"/>
      <c r="EO162" s="134"/>
      <c r="EP162" s="134"/>
      <c r="EQ162" s="134"/>
      <c r="ER162" s="134"/>
      <c r="ES162" s="134"/>
      <c r="ET162" s="134"/>
      <c r="EU162" s="134"/>
      <c r="EV162" s="134"/>
      <c r="EW162" s="134"/>
      <c r="EX162" s="134"/>
      <c r="EY162" s="134"/>
      <c r="EZ162" s="134"/>
      <c r="FA162" s="134"/>
      <c r="FB162" s="134"/>
      <c r="FC162" s="134"/>
      <c r="FD162" s="134"/>
      <c r="FE162" s="134"/>
      <c r="FF162" s="134"/>
      <c r="FG162" s="134"/>
      <c r="FH162" s="134"/>
      <c r="FI162" s="134"/>
      <c r="FJ162" s="134"/>
      <c r="FK162" s="134"/>
      <c r="FL162" s="134"/>
      <c r="FM162" s="134"/>
      <c r="FN162" s="134"/>
      <c r="FO162" s="134"/>
      <c r="FP162" s="134"/>
      <c r="FQ162" s="134"/>
      <c r="FR162" s="134"/>
      <c r="FS162" s="134"/>
      <c r="FT162" s="134"/>
      <c r="FU162" s="134"/>
      <c r="FV162" s="134"/>
      <c r="FW162" s="134"/>
      <c r="FX162" s="134"/>
      <c r="FY162" s="134"/>
      <c r="FZ162" s="134"/>
      <c r="GA162" s="134"/>
      <c r="GB162" s="134"/>
      <c r="GC162" s="134"/>
      <c r="GD162" s="134"/>
      <c r="GE162" s="134"/>
      <c r="GF162" s="134"/>
      <c r="GG162" s="134"/>
      <c r="GH162" s="134"/>
      <c r="GI162" s="134"/>
      <c r="GJ162" s="134"/>
      <c r="GK162" s="134"/>
      <c r="GL162" s="134"/>
      <c r="GM162" s="134"/>
      <c r="GN162" s="134"/>
      <c r="GO162" s="134"/>
      <c r="GP162" s="134"/>
      <c r="GQ162" s="134"/>
      <c r="GR162" s="134"/>
      <c r="GS162" s="134"/>
      <c r="GT162" s="134"/>
      <c r="GU162" s="134"/>
      <c r="GV162" s="134"/>
      <c r="GW162" s="134"/>
      <c r="GX162" s="134"/>
      <c r="GY162" s="134"/>
      <c r="GZ162" s="134"/>
      <c r="HA162" s="134"/>
      <c r="HB162" s="134"/>
      <c r="HC162" s="134"/>
      <c r="HD162" s="134"/>
      <c r="HE162" s="134"/>
      <c r="HF162" s="134"/>
      <c r="HG162" s="134"/>
      <c r="HH162" s="134"/>
      <c r="HI162" s="134"/>
      <c r="HJ162" s="134"/>
      <c r="HK162" s="134"/>
      <c r="HL162" s="134"/>
      <c r="HM162" s="134"/>
      <c r="HN162" s="134"/>
      <c r="HO162" s="134"/>
      <c r="HP162" s="134"/>
      <c r="HQ162" s="134"/>
      <c r="HR162" s="134"/>
      <c r="HS162" s="134"/>
      <c r="HT162" s="134"/>
      <c r="HU162" s="134"/>
      <c r="HV162" s="134"/>
      <c r="HW162" s="134"/>
      <c r="HX162" s="134"/>
      <c r="HY162" s="134"/>
      <c r="HZ162" s="134"/>
      <c r="IA162" s="134"/>
      <c r="IB162" s="134"/>
      <c r="IC162" s="134"/>
      <c r="ID162" s="134"/>
      <c r="IE162" s="134"/>
      <c r="IF162" s="134"/>
      <c r="IG162" s="134"/>
      <c r="IH162" s="134"/>
      <c r="II162" s="134"/>
      <c r="IJ162" s="134"/>
      <c r="IK162" s="134"/>
      <c r="IL162" s="134"/>
      <c r="IM162" s="134"/>
      <c r="IN162" s="134"/>
      <c r="IO162" s="134"/>
      <c r="IP162" s="134"/>
      <c r="IQ162" s="134"/>
      <c r="IR162" s="134"/>
      <c r="IS162" s="134"/>
      <c r="IT162" s="134"/>
      <c r="IU162" s="134"/>
      <c r="IV162" s="134"/>
      <c r="IW162" s="134"/>
      <c r="IX162" s="134"/>
      <c r="IY162" s="134"/>
      <c r="IZ162" s="134"/>
      <c r="JA162" s="134"/>
      <c r="JB162" s="134"/>
      <c r="JC162" s="134"/>
      <c r="JD162" s="134"/>
      <c r="JE162" s="134"/>
      <c r="JF162" s="134"/>
      <c r="JG162" s="134"/>
      <c r="JH162" s="134"/>
      <c r="JI162" s="134"/>
      <c r="JJ162" s="134"/>
      <c r="JK162" s="134"/>
      <c r="JL162" s="134"/>
      <c r="JM162" s="134"/>
      <c r="JN162" s="134"/>
      <c r="JO162" s="134"/>
      <c r="JP162" s="134"/>
      <c r="JQ162" s="134"/>
      <c r="JR162" s="134"/>
      <c r="JS162" s="134"/>
      <c r="JT162" s="134"/>
      <c r="JU162" s="134"/>
      <c r="JV162" s="134"/>
      <c r="JW162" s="134"/>
      <c r="JX162" s="134"/>
      <c r="JY162" s="134"/>
      <c r="JZ162" s="134"/>
      <c r="KA162" s="134"/>
      <c r="KB162" s="134"/>
      <c r="KC162" s="134"/>
      <c r="KD162" s="134"/>
      <c r="KE162" s="134"/>
      <c r="KF162" s="134"/>
      <c r="KG162" s="134"/>
      <c r="KH162" s="134"/>
      <c r="KI162" s="134"/>
      <c r="KJ162" s="134"/>
      <c r="KK162" s="134"/>
      <c r="KL162" s="134"/>
      <c r="KM162" s="134"/>
      <c r="KN162" s="134"/>
      <c r="KO162" s="134"/>
      <c r="KP162" s="134"/>
      <c r="KQ162" s="134"/>
      <c r="KR162" s="134"/>
      <c r="KS162" s="134"/>
      <c r="KT162" s="134"/>
      <c r="KU162" s="134"/>
      <c r="KV162" s="134"/>
      <c r="KW162" s="134"/>
      <c r="KX162" s="134"/>
      <c r="KY162" s="134"/>
      <c r="KZ162" s="134"/>
      <c r="LA162" s="134"/>
      <c r="LB162" s="134"/>
      <c r="LC162" s="134"/>
      <c r="LD162" s="134"/>
      <c r="LE162" s="134"/>
      <c r="LF162" s="134"/>
      <c r="LG162" s="134"/>
      <c r="LH162" s="134"/>
      <c r="LI162" s="134"/>
      <c r="LJ162" s="134"/>
      <c r="LK162" s="134"/>
      <c r="LL162" s="134"/>
      <c r="LM162" s="134"/>
      <c r="LN162" s="134"/>
      <c r="LO162" s="134"/>
      <c r="LP162" s="134"/>
      <c r="LQ162" s="134"/>
      <c r="LR162" s="134"/>
      <c r="LS162" s="134"/>
      <c r="LT162" s="134"/>
      <c r="LU162" s="134"/>
      <c r="LV162" s="134"/>
      <c r="LW162" s="134"/>
      <c r="LX162" s="134"/>
      <c r="LY162" s="134"/>
      <c r="LZ162" s="134"/>
      <c r="MA162" s="134"/>
      <c r="MB162" s="134"/>
      <c r="MC162" s="134"/>
      <c r="MD162" s="134"/>
      <c r="ME162" s="134"/>
      <c r="MF162" s="134"/>
      <c r="MG162" s="134"/>
      <c r="MH162" s="134"/>
      <c r="MI162" s="134"/>
      <c r="MJ162" s="134"/>
      <c r="MK162" s="134"/>
      <c r="ML162" s="134"/>
      <c r="MM162" s="134"/>
      <c r="MN162" s="134"/>
      <c r="MO162" s="134"/>
      <c r="MP162" s="134"/>
      <c r="MQ162" s="134"/>
      <c r="MR162" s="134"/>
      <c r="MS162" s="134"/>
      <c r="MT162" s="134"/>
      <c r="MU162" s="134"/>
      <c r="MV162" s="134"/>
      <c r="MW162" s="134"/>
      <c r="MX162" s="134"/>
      <c r="MY162" s="134"/>
      <c r="MZ162" s="134"/>
      <c r="NA162" s="134"/>
      <c r="NB162" s="134"/>
      <c r="NC162" s="134"/>
      <c r="ND162" s="134"/>
      <c r="NE162" s="134"/>
      <c r="NF162" s="134"/>
      <c r="NG162" s="134"/>
      <c r="NH162" s="134"/>
      <c r="NI162" s="134"/>
      <c r="NJ162" s="134"/>
      <c r="NK162" s="134"/>
      <c r="NL162" s="134"/>
      <c r="NM162" s="134"/>
      <c r="NN162" s="134"/>
      <c r="NO162" s="134"/>
      <c r="NP162" s="134"/>
      <c r="NQ162" s="134"/>
      <c r="NR162" s="134"/>
      <c r="NS162" s="134"/>
      <c r="NT162" s="134"/>
      <c r="NU162" s="134"/>
      <c r="NV162" s="134"/>
      <c r="NW162" s="134"/>
      <c r="NX162" s="134"/>
      <c r="NY162" s="134"/>
      <c r="NZ162" s="134"/>
      <c r="OA162" s="134"/>
      <c r="OB162" s="134"/>
      <c r="OC162" s="134"/>
      <c r="OD162" s="134"/>
      <c r="OE162" s="134"/>
      <c r="OF162" s="134"/>
      <c r="OG162" s="134"/>
      <c r="OH162" s="134"/>
      <c r="OI162" s="134"/>
      <c r="OJ162" s="134"/>
      <c r="OK162" s="134"/>
      <c r="OL162" s="134"/>
      <c r="OM162" s="134"/>
      <c r="ON162" s="134"/>
      <c r="OO162" s="134"/>
      <c r="OP162" s="134"/>
      <c r="OQ162" s="134"/>
      <c r="OR162" s="134"/>
      <c r="OS162" s="134"/>
      <c r="OT162" s="134"/>
      <c r="OU162" s="134"/>
      <c r="OV162" s="134"/>
      <c r="OW162" s="134"/>
      <c r="OX162" s="134"/>
      <c r="OY162" s="134"/>
      <c r="OZ162" s="134"/>
      <c r="PA162" s="134"/>
      <c r="PB162" s="134"/>
      <c r="PC162" s="134"/>
      <c r="PD162" s="134"/>
      <c r="PE162" s="134"/>
      <c r="PF162" s="134"/>
      <c r="PG162" s="134"/>
      <c r="PH162" s="134"/>
      <c r="PI162" s="134"/>
      <c r="PJ162" s="134"/>
      <c r="PK162" s="134"/>
      <c r="PL162" s="134"/>
      <c r="PM162" s="134"/>
      <c r="PN162" s="134"/>
      <c r="PO162" s="134"/>
      <c r="PP162" s="134"/>
      <c r="PQ162" s="134"/>
      <c r="PR162" s="134"/>
      <c r="PS162" s="134"/>
      <c r="PT162" s="134"/>
      <c r="PU162" s="134"/>
      <c r="PV162" s="134"/>
      <c r="PW162" s="134"/>
      <c r="PX162" s="134"/>
      <c r="PY162" s="134"/>
      <c r="PZ162" s="134"/>
      <c r="QA162" s="134"/>
      <c r="QB162" s="134"/>
      <c r="QC162" s="134"/>
      <c r="QD162" s="134"/>
      <c r="QE162" s="134"/>
      <c r="QF162" s="134"/>
      <c r="QG162" s="134"/>
      <c r="QH162" s="134"/>
      <c r="QI162" s="134"/>
      <c r="QJ162" s="134"/>
      <c r="QK162" s="134"/>
      <c r="QL162" s="134"/>
      <c r="QM162" s="134"/>
      <c r="QN162" s="134"/>
      <c r="QO162" s="134"/>
      <c r="QP162" s="134"/>
      <c r="QQ162" s="134"/>
      <c r="QR162" s="134"/>
      <c r="QS162" s="134"/>
      <c r="QT162" s="134"/>
      <c r="QU162" s="134"/>
      <c r="QV162" s="134"/>
      <c r="QW162" s="134"/>
      <c r="QX162" s="134"/>
      <c r="QY162" s="134"/>
      <c r="QZ162" s="134"/>
      <c r="RA162" s="134"/>
      <c r="RB162" s="134"/>
      <c r="RC162" s="134"/>
      <c r="RD162" s="134"/>
      <c r="RE162" s="134"/>
      <c r="RF162" s="134"/>
      <c r="RG162" s="134"/>
      <c r="RH162" s="134"/>
      <c r="RI162" s="134"/>
      <c r="RJ162" s="134"/>
      <c r="RK162" s="134"/>
      <c r="RL162" s="134"/>
      <c r="RM162" s="134"/>
      <c r="RN162" s="134"/>
      <c r="RO162" s="134"/>
      <c r="RP162" s="134"/>
      <c r="RQ162" s="134"/>
      <c r="RR162" s="134"/>
      <c r="RS162" s="134"/>
      <c r="RT162" s="134"/>
      <c r="RU162" s="134"/>
      <c r="RV162" s="134"/>
      <c r="RW162" s="134"/>
      <c r="RX162" s="134"/>
      <c r="RY162" s="134"/>
      <c r="RZ162" s="134"/>
      <c r="SA162" s="134"/>
      <c r="SB162" s="134"/>
      <c r="SC162" s="134"/>
      <c r="SD162" s="134"/>
      <c r="SE162" s="134"/>
      <c r="SF162" s="134"/>
      <c r="SG162" s="134"/>
      <c r="SH162" s="134"/>
      <c r="SI162" s="134"/>
      <c r="SJ162" s="134"/>
      <c r="SK162" s="134"/>
      <c r="SL162" s="134"/>
      <c r="SM162" s="134"/>
      <c r="SN162" s="134"/>
      <c r="SO162" s="134"/>
      <c r="SP162" s="134"/>
      <c r="SQ162" s="134"/>
      <c r="SR162" s="134"/>
      <c r="SS162" s="134"/>
      <c r="ST162" s="134"/>
      <c r="SU162" s="134"/>
      <c r="SV162" s="134"/>
      <c r="SW162" s="134"/>
      <c r="SX162" s="134"/>
      <c r="SY162" s="134"/>
      <c r="SZ162" s="134"/>
      <c r="TA162" s="134"/>
      <c r="TB162" s="134"/>
      <c r="TC162" s="134"/>
      <c r="TD162" s="134"/>
      <c r="TE162" s="134"/>
      <c r="TF162" s="134"/>
      <c r="TG162" s="134"/>
      <c r="TH162" s="134"/>
      <c r="TI162" s="134"/>
      <c r="TJ162" s="134"/>
      <c r="TK162" s="134"/>
      <c r="TL162" s="134"/>
      <c r="TM162" s="134"/>
      <c r="TN162" s="134"/>
      <c r="TO162" s="134"/>
      <c r="TP162" s="134"/>
      <c r="TQ162" s="134"/>
      <c r="TR162" s="134"/>
      <c r="TS162" s="134"/>
      <c r="TT162" s="134"/>
      <c r="TU162" s="134"/>
      <c r="TV162" s="134"/>
      <c r="TW162" s="134"/>
      <c r="TX162" s="134"/>
      <c r="TY162" s="134"/>
      <c r="TZ162" s="134"/>
      <c r="UA162" s="134"/>
      <c r="UB162" s="134"/>
      <c r="UC162" s="134"/>
      <c r="UD162" s="134"/>
      <c r="UE162" s="134"/>
      <c r="UF162" s="134"/>
      <c r="UG162" s="134"/>
      <c r="UH162" s="134"/>
      <c r="UI162" s="134"/>
      <c r="UJ162" s="134"/>
      <c r="UK162" s="134"/>
      <c r="UL162" s="134"/>
      <c r="UM162" s="134"/>
      <c r="UN162" s="134"/>
      <c r="UO162" s="134"/>
      <c r="UP162" s="134"/>
      <c r="UQ162" s="134"/>
      <c r="UR162" s="134"/>
      <c r="US162" s="134"/>
      <c r="UT162" s="134"/>
      <c r="UU162" s="134"/>
      <c r="UV162" s="134"/>
      <c r="UW162" s="134"/>
      <c r="UX162" s="134"/>
      <c r="UY162" s="134"/>
      <c r="UZ162" s="134"/>
      <c r="VA162" s="134"/>
      <c r="VB162" s="134"/>
      <c r="VC162" s="134"/>
      <c r="VD162" s="134"/>
      <c r="VE162" s="134"/>
      <c r="VF162" s="134"/>
      <c r="VG162" s="134"/>
      <c r="VH162" s="134"/>
      <c r="VI162" s="134"/>
      <c r="VJ162" s="134"/>
      <c r="VK162" s="134"/>
      <c r="VL162" s="134"/>
      <c r="VM162" s="134"/>
      <c r="VN162" s="134"/>
      <c r="VO162" s="134"/>
      <c r="VP162" s="134"/>
      <c r="VQ162" s="134"/>
      <c r="VR162" s="134"/>
      <c r="VS162" s="134"/>
      <c r="VT162" s="134"/>
      <c r="VU162" s="134"/>
      <c r="VV162" s="134"/>
      <c r="VW162" s="134"/>
      <c r="VX162" s="134"/>
      <c r="VY162" s="134"/>
      <c r="VZ162" s="134"/>
      <c r="WA162" s="134"/>
      <c r="WB162" s="134"/>
      <c r="WC162" s="134"/>
      <c r="WD162" s="134"/>
      <c r="WE162" s="134"/>
      <c r="WF162" s="134"/>
      <c r="WG162" s="134"/>
      <c r="WH162" s="134"/>
      <c r="WI162" s="134"/>
      <c r="WJ162" s="134"/>
      <c r="WK162" s="134"/>
      <c r="WL162" s="134"/>
      <c r="WM162" s="134"/>
      <c r="WN162" s="134"/>
      <c r="WO162" s="134"/>
      <c r="WP162" s="134"/>
      <c r="WQ162" s="134"/>
      <c r="WR162" s="134"/>
      <c r="WS162" s="134"/>
      <c r="WT162" s="134"/>
      <c r="WU162" s="134"/>
      <c r="WV162" s="134"/>
      <c r="WW162" s="134"/>
      <c r="WX162" s="134"/>
      <c r="WY162" s="134"/>
      <c r="WZ162" s="134"/>
      <c r="XA162" s="134"/>
      <c r="XB162" s="134"/>
      <c r="XC162" s="134"/>
      <c r="XD162" s="134"/>
      <c r="XE162" s="134"/>
      <c r="XF162" s="134"/>
      <c r="XG162" s="134"/>
      <c r="XH162" s="134"/>
      <c r="XI162" s="134"/>
      <c r="XJ162" s="134"/>
      <c r="XK162" s="134"/>
      <c r="XL162" s="134"/>
      <c r="XM162" s="134"/>
      <c r="XN162" s="134"/>
      <c r="XO162" s="134"/>
      <c r="XP162" s="134"/>
      <c r="XQ162" s="134"/>
      <c r="XR162" s="134"/>
      <c r="XS162" s="134"/>
      <c r="XT162" s="134"/>
      <c r="XU162" s="134"/>
      <c r="XV162" s="134"/>
      <c r="XW162" s="134"/>
      <c r="XX162" s="134"/>
      <c r="XY162" s="134"/>
      <c r="XZ162" s="134"/>
      <c r="YA162" s="134"/>
      <c r="YB162" s="134"/>
      <c r="YC162" s="134"/>
      <c r="YD162" s="134"/>
      <c r="YE162" s="134"/>
      <c r="YF162" s="134"/>
      <c r="YG162" s="134"/>
      <c r="YH162" s="134"/>
      <c r="YI162" s="134"/>
      <c r="YJ162" s="134"/>
      <c r="YK162" s="134"/>
      <c r="YL162" s="134"/>
      <c r="YM162" s="134"/>
      <c r="YN162" s="134"/>
      <c r="YO162" s="134"/>
      <c r="YP162" s="134"/>
      <c r="YQ162" s="134"/>
      <c r="YR162" s="134"/>
      <c r="YS162" s="134"/>
      <c r="YT162" s="134"/>
      <c r="YU162" s="134"/>
      <c r="YV162" s="134"/>
      <c r="YW162" s="134"/>
      <c r="YX162" s="134"/>
      <c r="YY162" s="134"/>
      <c r="YZ162" s="134"/>
      <c r="ZA162" s="134"/>
      <c r="ZB162" s="134"/>
      <c r="ZC162" s="134"/>
      <c r="ZD162" s="134"/>
      <c r="ZE162" s="134"/>
      <c r="ZF162" s="134"/>
      <c r="ZG162" s="134"/>
      <c r="ZH162" s="134"/>
      <c r="ZI162" s="134"/>
      <c r="ZJ162" s="134"/>
      <c r="ZK162" s="134"/>
      <c r="ZL162" s="134"/>
      <c r="ZM162" s="134"/>
      <c r="ZN162" s="134"/>
      <c r="ZO162" s="134"/>
      <c r="ZP162" s="134"/>
      <c r="ZQ162" s="134"/>
      <c r="ZR162" s="134"/>
      <c r="ZS162" s="134"/>
      <c r="ZT162" s="134"/>
      <c r="ZU162" s="134"/>
      <c r="ZV162" s="134"/>
      <c r="ZW162" s="134"/>
      <c r="ZX162" s="134"/>
      <c r="ZY162" s="134"/>
      <c r="ZZ162" s="134"/>
      <c r="AAA162" s="134"/>
      <c r="AAB162" s="134"/>
      <c r="AAC162" s="134"/>
      <c r="AAD162" s="134"/>
      <c r="AAE162" s="134"/>
      <c r="AAF162" s="134"/>
      <c r="AAG162" s="134"/>
      <c r="AAH162" s="134"/>
      <c r="AAI162" s="134"/>
      <c r="AAJ162" s="134"/>
      <c r="AAK162" s="134"/>
      <c r="AAL162" s="134"/>
      <c r="AAM162" s="134"/>
      <c r="AAN162" s="134"/>
      <c r="AAO162" s="134"/>
      <c r="AAP162" s="134"/>
      <c r="AAQ162" s="134"/>
      <c r="AAR162" s="134"/>
      <c r="AAS162" s="134"/>
      <c r="AAT162" s="134"/>
      <c r="AAU162" s="134"/>
      <c r="AAV162" s="134"/>
      <c r="AAW162" s="134"/>
      <c r="AAX162" s="134"/>
      <c r="AAY162" s="134"/>
      <c r="AAZ162" s="134"/>
      <c r="ABA162" s="134"/>
      <c r="ABB162" s="134"/>
      <c r="ABC162" s="134"/>
      <c r="ABD162" s="134"/>
      <c r="ABE162" s="134"/>
      <c r="ABF162" s="134"/>
      <c r="ABG162" s="134"/>
      <c r="ABH162" s="134"/>
      <c r="ABI162" s="134"/>
      <c r="ABJ162" s="134"/>
      <c r="ABK162" s="134"/>
      <c r="ABL162" s="134"/>
      <c r="ABM162" s="134"/>
      <c r="ABN162" s="134"/>
      <c r="ABO162" s="134"/>
      <c r="ABP162" s="134"/>
      <c r="ABQ162" s="134"/>
      <c r="ABR162" s="134"/>
      <c r="ABS162" s="134"/>
      <c r="ABT162" s="134"/>
      <c r="ABU162" s="134"/>
      <c r="ABV162" s="134"/>
      <c r="ABW162" s="134"/>
      <c r="ABX162" s="134"/>
      <c r="ABY162" s="134"/>
      <c r="ABZ162" s="134"/>
      <c r="ACA162" s="134"/>
      <c r="ACB162" s="134"/>
      <c r="ACC162" s="134"/>
      <c r="ACD162" s="134"/>
      <c r="ACE162" s="134"/>
      <c r="ACF162" s="134"/>
      <c r="ACG162" s="134"/>
      <c r="ACH162" s="134"/>
      <c r="ACI162" s="134"/>
      <c r="ACJ162" s="134"/>
      <c r="ACK162" s="134"/>
      <c r="ACL162" s="134"/>
      <c r="ACM162" s="134"/>
      <c r="ACN162" s="134"/>
      <c r="ACO162" s="134"/>
      <c r="ACP162" s="134"/>
      <c r="ACQ162" s="134"/>
      <c r="ACR162" s="134"/>
      <c r="ACS162" s="134"/>
      <c r="ACT162" s="134"/>
      <c r="ACU162" s="134"/>
      <c r="ACV162" s="134"/>
      <c r="ACW162" s="134"/>
      <c r="ACX162" s="134"/>
      <c r="ACY162" s="134"/>
      <c r="ACZ162" s="134"/>
      <c r="ADA162" s="134"/>
      <c r="ADB162" s="134"/>
      <c r="ADC162" s="134"/>
      <c r="ADD162" s="134"/>
      <c r="ADE162" s="134"/>
      <c r="ADF162" s="134"/>
      <c r="ADG162" s="134"/>
      <c r="ADH162" s="134"/>
      <c r="ADI162" s="134"/>
      <c r="ADJ162" s="134"/>
      <c r="ADK162" s="134"/>
      <c r="ADL162" s="134"/>
      <c r="ADM162" s="134"/>
      <c r="ADN162" s="134"/>
      <c r="ADO162" s="134"/>
      <c r="ADP162" s="134"/>
      <c r="ADQ162" s="134"/>
      <c r="ADR162" s="134"/>
      <c r="ADS162" s="134"/>
      <c r="ADT162" s="134"/>
      <c r="ADU162" s="134"/>
      <c r="ADV162" s="134"/>
      <c r="ADW162" s="134"/>
      <c r="ADX162" s="134"/>
      <c r="ADY162" s="134"/>
      <c r="ADZ162" s="134"/>
      <c r="AEA162" s="134"/>
      <c r="AEB162" s="134"/>
      <c r="AEC162" s="134"/>
      <c r="AED162" s="134"/>
      <c r="AEE162" s="134"/>
      <c r="AEF162" s="134"/>
      <c r="AEG162" s="134"/>
      <c r="AEH162" s="134"/>
      <c r="AEI162" s="134"/>
      <c r="AEJ162" s="134"/>
      <c r="AEK162" s="134"/>
      <c r="AEL162" s="134"/>
      <c r="AEM162" s="134"/>
      <c r="AEN162" s="134"/>
      <c r="AEO162" s="134"/>
      <c r="AEP162" s="134"/>
      <c r="AEQ162" s="134"/>
      <c r="AER162" s="134"/>
      <c r="AES162" s="134"/>
      <c r="AET162" s="134"/>
      <c r="AEU162" s="134"/>
      <c r="AEV162" s="134"/>
      <c r="AEW162" s="134"/>
      <c r="AEX162" s="134"/>
      <c r="AEY162" s="134"/>
      <c r="AEZ162" s="134"/>
      <c r="AFA162" s="134"/>
      <c r="AFB162" s="134"/>
      <c r="AFC162" s="134"/>
      <c r="AFD162" s="134"/>
      <c r="AFE162" s="134"/>
      <c r="AFF162" s="134"/>
      <c r="AFG162" s="134"/>
      <c r="AFH162" s="134"/>
      <c r="AFI162" s="134"/>
      <c r="AFJ162" s="134"/>
      <c r="AFK162" s="134"/>
      <c r="AFL162" s="134"/>
      <c r="AFM162" s="134"/>
      <c r="AFN162" s="134"/>
      <c r="AFO162" s="134"/>
      <c r="AFP162" s="134"/>
      <c r="AFQ162" s="134"/>
      <c r="AFR162" s="134"/>
      <c r="AFS162" s="134"/>
      <c r="AFT162" s="134"/>
      <c r="AFU162" s="134"/>
      <c r="AFV162" s="134"/>
      <c r="AFW162" s="134"/>
      <c r="AFX162" s="134"/>
      <c r="AFY162" s="134"/>
      <c r="AFZ162" s="134"/>
      <c r="AGA162" s="134"/>
      <c r="AGB162" s="134"/>
      <c r="AGC162" s="134"/>
      <c r="AGD162" s="134"/>
      <c r="AGE162" s="134"/>
      <c r="AGF162" s="134"/>
      <c r="AGG162" s="134"/>
      <c r="AGH162" s="134"/>
      <c r="AGI162" s="134"/>
      <c r="AGJ162" s="134"/>
      <c r="AGK162" s="134"/>
      <c r="AGL162" s="134"/>
      <c r="AGM162" s="134"/>
      <c r="AGN162" s="134"/>
      <c r="AGO162" s="134"/>
      <c r="AGP162" s="134"/>
      <c r="AGQ162" s="134"/>
      <c r="AGR162" s="134"/>
      <c r="AGS162" s="134"/>
      <c r="AGT162" s="134"/>
      <c r="AGU162" s="134"/>
      <c r="AGV162" s="134"/>
      <c r="AGW162" s="134"/>
      <c r="AGX162" s="134"/>
      <c r="AGY162" s="134"/>
      <c r="AGZ162" s="134"/>
      <c r="AHA162" s="134"/>
      <c r="AHB162" s="134"/>
      <c r="AHC162" s="134"/>
      <c r="AHD162" s="134"/>
      <c r="AHE162" s="134"/>
      <c r="AHF162" s="134"/>
      <c r="AHG162" s="134"/>
      <c r="AHH162" s="134"/>
      <c r="AHI162" s="134"/>
      <c r="AHJ162" s="134"/>
      <c r="AHK162" s="134"/>
      <c r="AHL162" s="134"/>
      <c r="AHM162" s="134"/>
      <c r="AHN162" s="134"/>
      <c r="AHO162" s="134"/>
      <c r="AHP162" s="134"/>
      <c r="AHQ162" s="134"/>
      <c r="AHR162" s="134"/>
      <c r="AHS162" s="134"/>
      <c r="AHT162" s="134"/>
      <c r="AHU162" s="134"/>
      <c r="AHV162" s="134"/>
      <c r="AHW162" s="134"/>
      <c r="AHX162" s="134"/>
      <c r="AHY162" s="134"/>
      <c r="AHZ162" s="134"/>
      <c r="AIA162" s="134"/>
      <c r="AIB162" s="134"/>
      <c r="AIC162" s="134"/>
      <c r="AID162" s="134"/>
      <c r="AIE162" s="134"/>
      <c r="AIF162" s="134"/>
      <c r="AIG162" s="134"/>
      <c r="AIH162" s="134"/>
      <c r="AII162" s="134"/>
      <c r="AIJ162" s="134"/>
      <c r="AIK162" s="134"/>
      <c r="AIL162" s="134"/>
      <c r="AIM162" s="134"/>
      <c r="AIN162" s="134"/>
      <c r="AIO162" s="134"/>
      <c r="AIP162" s="134"/>
      <c r="AIQ162" s="134"/>
      <c r="AIR162" s="134"/>
      <c r="AIS162" s="134"/>
      <c r="AIT162" s="134"/>
      <c r="AIU162" s="134"/>
      <c r="AIV162" s="134"/>
      <c r="AIW162" s="134"/>
      <c r="AIX162" s="134"/>
      <c r="AIY162" s="134"/>
      <c r="AIZ162" s="134"/>
      <c r="AJA162" s="134"/>
      <c r="AJB162" s="134"/>
      <c r="AJC162" s="134"/>
      <c r="AJD162" s="134"/>
      <c r="AJE162" s="134"/>
      <c r="AJF162" s="134"/>
      <c r="AJG162" s="134"/>
      <c r="AJH162" s="134"/>
      <c r="AJI162" s="134"/>
      <c r="AJJ162" s="134"/>
      <c r="AJK162" s="134"/>
      <c r="AJL162" s="134"/>
      <c r="AJM162" s="134"/>
      <c r="AJN162" s="134"/>
      <c r="AJO162" s="134"/>
      <c r="AJP162" s="134"/>
      <c r="AJQ162" s="134"/>
      <c r="AJR162" s="134"/>
      <c r="AJS162" s="134"/>
      <c r="AJT162" s="134"/>
      <c r="AJU162" s="134"/>
      <c r="AJV162" s="134"/>
      <c r="AJW162" s="134"/>
      <c r="AJX162" s="134"/>
      <c r="AJY162" s="134"/>
      <c r="AJZ162" s="134"/>
      <c r="AKA162" s="134"/>
      <c r="AKB162" s="134"/>
      <c r="AKC162" s="134"/>
      <c r="AKD162" s="134"/>
      <c r="AKE162" s="134"/>
      <c r="AKF162" s="134"/>
      <c r="AKG162" s="134"/>
      <c r="AKH162" s="134"/>
      <c r="AKI162" s="134"/>
      <c r="AKJ162" s="134"/>
      <c r="AKK162" s="134"/>
      <c r="AKL162" s="134"/>
      <c r="AKM162" s="134"/>
      <c r="AKN162" s="134"/>
      <c r="AKO162" s="134"/>
      <c r="AKP162" s="134"/>
      <c r="AKQ162" s="134"/>
      <c r="AKR162" s="134"/>
      <c r="AKS162" s="134"/>
      <c r="AKT162" s="134"/>
      <c r="AKU162" s="134"/>
      <c r="AKV162" s="134"/>
      <c r="AKW162" s="134"/>
      <c r="AKX162" s="134"/>
    </row>
    <row r="163" spans="1:986" s="104" customFormat="1" x14ac:dyDescent="0.2">
      <c r="A163" s="248"/>
      <c r="B163" s="240" t="s">
        <v>438</v>
      </c>
      <c r="C163" s="161" t="str">
        <f>_xlfn.CONCAT(Leverancespecifikation[[#This Row],[ID]],Leverancespecifikation[[#This Row],[BYGNINGSDEL]])</f>
        <v>159Lofter</v>
      </c>
      <c r="D163" s="162"/>
      <c r="E163" s="162"/>
      <c r="F163" s="162"/>
      <c r="G163" s="162"/>
      <c r="H163" s="162"/>
      <c r="I163" s="162"/>
      <c r="J163" s="163">
        <v>2</v>
      </c>
      <c r="K163" s="164" t="s">
        <v>459</v>
      </c>
      <c r="L163" s="165"/>
      <c r="M163" s="100" t="str">
        <f>IFERROR(VLOOKUP(Leverancespecifikation[[#This Row],[ID-Bygningsdel]],'Data ændringslog'!A:G,7,FALSE),"P")</f>
        <v/>
      </c>
      <c r="N163" s="201" t="s">
        <v>99</v>
      </c>
      <c r="O163" s="119"/>
      <c r="P163" s="101"/>
      <c r="Q163" s="101"/>
      <c r="R163" s="101"/>
      <c r="S163" s="101"/>
      <c r="T163" s="101"/>
      <c r="U163" s="120"/>
      <c r="V163" s="111"/>
      <c r="W163" s="102"/>
      <c r="X163" s="102"/>
      <c r="Y163" s="102"/>
      <c r="Z163" s="102"/>
      <c r="AA163" s="10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285"/>
      <c r="BM163" s="162"/>
      <c r="BN163" s="162"/>
      <c r="BO163" s="162"/>
      <c r="BP163" s="162"/>
      <c r="BQ163" s="162"/>
      <c r="BR163" s="162"/>
      <c r="BS163" s="162"/>
      <c r="BT163" s="162"/>
      <c r="BU163" s="162"/>
      <c r="BV163" s="162"/>
      <c r="BW163" s="162"/>
      <c r="BX163" s="162"/>
      <c r="BY163" s="162"/>
      <c r="BZ163" s="162"/>
      <c r="CA163" s="206"/>
      <c r="CB163" s="98"/>
      <c r="CC163" s="98"/>
      <c r="CD163" s="98"/>
      <c r="CE163" s="98"/>
      <c r="CF163" s="98"/>
      <c r="CG163" s="98"/>
      <c r="CH163" s="98"/>
      <c r="CI163" s="98"/>
      <c r="CJ163" s="98"/>
      <c r="CK163" s="98"/>
      <c r="CL163" s="98"/>
      <c r="CM163" s="98"/>
      <c r="CN163" s="98"/>
      <c r="CO163" s="98"/>
      <c r="CP163" s="98"/>
      <c r="CQ163" s="98"/>
      <c r="CR163" s="98"/>
      <c r="CS163" s="98"/>
      <c r="CT163" s="98"/>
      <c r="CU163" s="98"/>
      <c r="CV163" s="98"/>
      <c r="CW163" s="98"/>
      <c r="CX163" s="98"/>
      <c r="CY163" s="98"/>
      <c r="CZ163" s="98"/>
      <c r="DA163" s="98"/>
      <c r="DB163" s="98"/>
      <c r="DC163" s="98"/>
      <c r="DD163" s="98"/>
      <c r="DE163" s="98"/>
      <c r="DF163" s="98"/>
      <c r="DG163" s="98"/>
      <c r="DH163" s="98"/>
      <c r="DI163" s="98"/>
      <c r="DJ163" s="98"/>
      <c r="DK163" s="98"/>
      <c r="DL163" s="98"/>
      <c r="DM163" s="98"/>
      <c r="DN163" s="98"/>
      <c r="DO163" s="98"/>
      <c r="DP163" s="98"/>
      <c r="DQ163" s="98"/>
      <c r="DR163" s="98"/>
      <c r="DS163" s="98"/>
      <c r="DT163" s="98"/>
      <c r="DU163" s="98"/>
      <c r="DV163" s="98"/>
      <c r="DW163" s="98"/>
      <c r="DX163" s="98"/>
      <c r="DY163" s="98"/>
      <c r="DZ163" s="98"/>
      <c r="EA163" s="98"/>
      <c r="EB163" s="98"/>
      <c r="EC163" s="98"/>
      <c r="ED163" s="98"/>
      <c r="EE163" s="98"/>
      <c r="EF163" s="98"/>
      <c r="EG163" s="98"/>
      <c r="EH163" s="98"/>
      <c r="EI163" s="98"/>
      <c r="EJ163" s="98"/>
      <c r="EK163" s="98"/>
      <c r="EL163" s="98"/>
      <c r="EM163" s="98"/>
      <c r="EN163" s="98"/>
      <c r="EO163" s="98"/>
      <c r="EP163" s="98"/>
      <c r="EQ163" s="98"/>
      <c r="ER163" s="98"/>
      <c r="ES163" s="98"/>
      <c r="ET163" s="98"/>
      <c r="EU163" s="98"/>
      <c r="EV163" s="98"/>
      <c r="EW163" s="98"/>
      <c r="EX163" s="98"/>
      <c r="EY163" s="98"/>
      <c r="EZ163" s="98"/>
      <c r="FA163" s="98"/>
      <c r="FB163" s="98"/>
      <c r="FC163" s="98"/>
      <c r="FD163" s="98"/>
      <c r="FE163" s="98"/>
      <c r="FF163" s="98"/>
      <c r="FG163" s="98"/>
      <c r="FH163" s="98"/>
      <c r="FI163" s="98"/>
      <c r="FJ163" s="98"/>
      <c r="FK163" s="98"/>
      <c r="FL163" s="98"/>
      <c r="FM163" s="98"/>
      <c r="FN163" s="98"/>
      <c r="FO163" s="98"/>
      <c r="FP163" s="98"/>
      <c r="FQ163" s="98"/>
      <c r="FR163" s="98"/>
      <c r="FS163" s="98"/>
      <c r="FT163" s="98"/>
      <c r="FU163" s="98"/>
      <c r="FV163" s="98"/>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c r="IW163" s="98"/>
      <c r="IX163" s="98"/>
      <c r="IY163" s="98"/>
      <c r="IZ163" s="98"/>
      <c r="JA163" s="98"/>
      <c r="JB163" s="98"/>
      <c r="JC163" s="98"/>
      <c r="JD163" s="98"/>
      <c r="JE163" s="98"/>
      <c r="JF163" s="98"/>
      <c r="JG163" s="98"/>
      <c r="JH163" s="98"/>
      <c r="JI163" s="98"/>
      <c r="JJ163" s="98"/>
      <c r="JK163" s="98"/>
      <c r="JL163" s="98"/>
      <c r="JM163" s="98"/>
      <c r="JN163" s="98"/>
      <c r="JO163" s="98"/>
      <c r="JP163" s="98"/>
      <c r="JQ163" s="98"/>
      <c r="JR163" s="98"/>
      <c r="JS163" s="98"/>
      <c r="JT163" s="98"/>
      <c r="JU163" s="98"/>
      <c r="JV163" s="98"/>
      <c r="JW163" s="98"/>
      <c r="JX163" s="98"/>
      <c r="JY163" s="98"/>
      <c r="JZ163" s="98"/>
      <c r="KA163" s="98"/>
      <c r="KB163" s="98"/>
      <c r="KC163" s="98"/>
      <c r="KD163" s="98"/>
      <c r="KE163" s="98"/>
      <c r="KF163" s="98"/>
      <c r="KG163" s="98"/>
      <c r="KH163" s="98"/>
      <c r="KI163" s="98"/>
      <c r="KJ163" s="98"/>
      <c r="KK163" s="98"/>
      <c r="KL163" s="98"/>
      <c r="KM163" s="98"/>
      <c r="KN163" s="98"/>
      <c r="KO163" s="98"/>
      <c r="KP163" s="98"/>
      <c r="KQ163" s="98"/>
      <c r="KR163" s="98"/>
      <c r="KS163" s="98"/>
      <c r="KT163" s="98"/>
      <c r="KU163" s="98"/>
      <c r="KV163" s="98"/>
      <c r="KW163" s="98"/>
      <c r="KX163" s="98"/>
      <c r="KY163" s="98"/>
      <c r="KZ163" s="98"/>
      <c r="LA163" s="98"/>
      <c r="LB163" s="98"/>
      <c r="LC163" s="98"/>
      <c r="LD163" s="98"/>
      <c r="LE163" s="98"/>
      <c r="LF163" s="98"/>
      <c r="LG163" s="98"/>
      <c r="LH163" s="98"/>
      <c r="LI163" s="98"/>
      <c r="LJ163" s="98"/>
      <c r="LK163" s="98"/>
      <c r="LL163" s="98"/>
      <c r="LM163" s="98"/>
      <c r="LN163" s="98"/>
      <c r="LO163" s="98"/>
      <c r="LP163" s="98"/>
      <c r="LQ163" s="98"/>
      <c r="LR163" s="98"/>
      <c r="LS163" s="98"/>
      <c r="LT163" s="98"/>
      <c r="LU163" s="98"/>
      <c r="LV163" s="98"/>
      <c r="LW163" s="98"/>
      <c r="LX163" s="98"/>
      <c r="LY163" s="98"/>
      <c r="LZ163" s="98"/>
      <c r="MA163" s="98"/>
      <c r="MB163" s="98"/>
      <c r="MC163" s="98"/>
      <c r="MD163" s="98"/>
      <c r="ME163" s="98"/>
      <c r="MF163" s="98"/>
      <c r="MG163" s="98"/>
      <c r="MH163" s="98"/>
      <c r="MI163" s="98"/>
      <c r="MJ163" s="98"/>
      <c r="MK163" s="98"/>
      <c r="ML163" s="98"/>
      <c r="MM163" s="98"/>
      <c r="MN163" s="98"/>
      <c r="MO163" s="98"/>
      <c r="MP163" s="98"/>
      <c r="MQ163" s="98"/>
      <c r="MR163" s="98"/>
      <c r="MS163" s="98"/>
      <c r="MT163" s="98"/>
      <c r="MU163" s="98"/>
      <c r="MV163" s="98"/>
      <c r="MW163" s="98"/>
      <c r="MX163" s="98"/>
      <c r="MY163" s="98"/>
      <c r="MZ163" s="98"/>
      <c r="NA163" s="98"/>
      <c r="NB163" s="98"/>
      <c r="NC163" s="98"/>
      <c r="ND163" s="98"/>
      <c r="NE163" s="98"/>
      <c r="NF163" s="98"/>
      <c r="NG163" s="98"/>
      <c r="NH163" s="98"/>
      <c r="NI163" s="98"/>
      <c r="NJ163" s="98"/>
      <c r="NK163" s="98"/>
      <c r="NL163" s="98"/>
      <c r="NM163" s="98"/>
      <c r="NN163" s="98"/>
      <c r="NO163" s="98"/>
      <c r="NP163" s="98"/>
      <c r="NQ163" s="98"/>
      <c r="NR163" s="98"/>
      <c r="NS163" s="98"/>
      <c r="NT163" s="98"/>
      <c r="NU163" s="98"/>
      <c r="NV163" s="98"/>
      <c r="NW163" s="98"/>
      <c r="NX163" s="98"/>
      <c r="NY163" s="98"/>
      <c r="NZ163" s="98"/>
      <c r="OA163" s="98"/>
      <c r="OB163" s="98"/>
      <c r="OC163" s="98"/>
      <c r="OD163" s="98"/>
      <c r="OE163" s="98"/>
      <c r="OF163" s="98"/>
      <c r="OG163" s="98"/>
      <c r="OH163" s="98"/>
      <c r="OI163" s="98"/>
      <c r="OJ163" s="98"/>
      <c r="OK163" s="98"/>
      <c r="OL163" s="98"/>
      <c r="OM163" s="98"/>
      <c r="ON163" s="98"/>
      <c r="OO163" s="98"/>
      <c r="OP163" s="98"/>
      <c r="OQ163" s="98"/>
      <c r="OR163" s="98"/>
      <c r="OS163" s="98"/>
      <c r="OT163" s="98"/>
      <c r="OU163" s="98"/>
      <c r="OV163" s="98"/>
      <c r="OW163" s="98"/>
      <c r="OX163" s="98"/>
      <c r="OY163" s="98"/>
      <c r="OZ163" s="98"/>
      <c r="PA163" s="98"/>
      <c r="PB163" s="98"/>
      <c r="PC163" s="98"/>
      <c r="PD163" s="98"/>
      <c r="PE163" s="98"/>
      <c r="PF163" s="98"/>
      <c r="PG163" s="98"/>
      <c r="PH163" s="98"/>
      <c r="PI163" s="98"/>
      <c r="PJ163" s="98"/>
      <c r="PK163" s="98"/>
      <c r="PL163" s="98"/>
      <c r="PM163" s="98"/>
      <c r="PN163" s="98"/>
      <c r="PO163" s="98"/>
      <c r="PP163" s="98"/>
      <c r="PQ163" s="98"/>
      <c r="PR163" s="98"/>
      <c r="PS163" s="98"/>
      <c r="PT163" s="98"/>
      <c r="PU163" s="98"/>
      <c r="PV163" s="98"/>
      <c r="PW163" s="98"/>
      <c r="PX163" s="98"/>
      <c r="PY163" s="98"/>
      <c r="PZ163" s="98"/>
      <c r="QA163" s="98"/>
      <c r="QB163" s="98"/>
      <c r="QC163" s="98"/>
      <c r="QD163" s="98"/>
      <c r="QE163" s="98"/>
      <c r="QF163" s="98"/>
      <c r="QG163" s="98"/>
      <c r="QH163" s="98"/>
      <c r="QI163" s="98"/>
      <c r="QJ163" s="98"/>
      <c r="QK163" s="98"/>
      <c r="QL163" s="98"/>
      <c r="QM163" s="98"/>
      <c r="QN163" s="98"/>
      <c r="QO163" s="98"/>
      <c r="QP163" s="98"/>
      <c r="QQ163" s="98"/>
      <c r="QR163" s="98"/>
      <c r="QS163" s="98"/>
      <c r="QT163" s="98"/>
      <c r="QU163" s="98"/>
      <c r="QV163" s="98"/>
      <c r="QW163" s="98"/>
      <c r="QX163" s="98"/>
      <c r="QY163" s="98"/>
      <c r="QZ163" s="98"/>
      <c r="RA163" s="98"/>
      <c r="RB163" s="98"/>
      <c r="RC163" s="98"/>
      <c r="RD163" s="98"/>
      <c r="RE163" s="98"/>
      <c r="RF163" s="98"/>
      <c r="RG163" s="98"/>
      <c r="RH163" s="98"/>
      <c r="RI163" s="98"/>
      <c r="RJ163" s="98"/>
      <c r="RK163" s="98"/>
      <c r="RL163" s="98"/>
      <c r="RM163" s="98"/>
      <c r="RN163" s="98"/>
      <c r="RO163" s="98"/>
      <c r="RP163" s="98"/>
      <c r="RQ163" s="98"/>
      <c r="RR163" s="98"/>
      <c r="RS163" s="98"/>
      <c r="RT163" s="98"/>
      <c r="RU163" s="98"/>
      <c r="RV163" s="98"/>
      <c r="RW163" s="98"/>
      <c r="RX163" s="98"/>
      <c r="RY163" s="98"/>
      <c r="RZ163" s="98"/>
      <c r="SA163" s="98"/>
      <c r="SB163" s="98"/>
      <c r="SC163" s="98"/>
      <c r="SD163" s="98"/>
      <c r="SE163" s="98"/>
      <c r="SF163" s="98"/>
      <c r="SG163" s="98"/>
      <c r="SH163" s="98"/>
      <c r="SI163" s="98"/>
      <c r="SJ163" s="98"/>
      <c r="SK163" s="98"/>
      <c r="SL163" s="98"/>
      <c r="SM163" s="98"/>
      <c r="SN163" s="98"/>
      <c r="SO163" s="98"/>
      <c r="SP163" s="98"/>
      <c r="SQ163" s="98"/>
      <c r="SR163" s="98"/>
      <c r="SS163" s="98"/>
      <c r="ST163" s="98"/>
      <c r="SU163" s="98"/>
      <c r="SV163" s="98"/>
      <c r="SW163" s="98"/>
      <c r="SX163" s="98"/>
      <c r="SY163" s="98"/>
      <c r="SZ163" s="98"/>
      <c r="TA163" s="98"/>
      <c r="TB163" s="98"/>
      <c r="TC163" s="98"/>
      <c r="TD163" s="98"/>
      <c r="TE163" s="98"/>
      <c r="TF163" s="98"/>
      <c r="TG163" s="98"/>
      <c r="TH163" s="98"/>
      <c r="TI163" s="98"/>
      <c r="TJ163" s="98"/>
      <c r="TK163" s="98"/>
      <c r="TL163" s="98"/>
      <c r="TM163" s="98"/>
      <c r="TN163" s="98"/>
      <c r="TO163" s="98"/>
      <c r="TP163" s="98"/>
      <c r="TQ163" s="98"/>
      <c r="TR163" s="98"/>
      <c r="TS163" s="98"/>
      <c r="TT163" s="98"/>
      <c r="TU163" s="98"/>
      <c r="TV163" s="98"/>
      <c r="TW163" s="98"/>
      <c r="TX163" s="98"/>
      <c r="TY163" s="98"/>
      <c r="TZ163" s="98"/>
      <c r="UA163" s="98"/>
      <c r="UB163" s="98"/>
      <c r="UC163" s="98"/>
      <c r="UD163" s="98"/>
      <c r="UE163" s="98"/>
      <c r="UF163" s="98"/>
      <c r="UG163" s="98"/>
      <c r="UH163" s="98"/>
      <c r="UI163" s="98"/>
      <c r="UJ163" s="98"/>
      <c r="UK163" s="98"/>
      <c r="UL163" s="98"/>
      <c r="UM163" s="98"/>
      <c r="UN163" s="98"/>
      <c r="UO163" s="98"/>
      <c r="UP163" s="98"/>
      <c r="UQ163" s="98"/>
      <c r="UR163" s="98"/>
      <c r="US163" s="98"/>
      <c r="UT163" s="98"/>
      <c r="UU163" s="98"/>
      <c r="UV163" s="98"/>
      <c r="UW163" s="98"/>
      <c r="UX163" s="98"/>
      <c r="UY163" s="98"/>
      <c r="UZ163" s="98"/>
      <c r="VA163" s="98"/>
      <c r="VB163" s="98"/>
      <c r="VC163" s="98"/>
      <c r="VD163" s="98"/>
      <c r="VE163" s="98"/>
      <c r="VF163" s="98"/>
      <c r="VG163" s="98"/>
      <c r="VH163" s="98"/>
      <c r="VI163" s="98"/>
      <c r="VJ163" s="98"/>
      <c r="VK163" s="98"/>
      <c r="VL163" s="98"/>
      <c r="VM163" s="98"/>
      <c r="VN163" s="98"/>
      <c r="VO163" s="98"/>
      <c r="VP163" s="98"/>
      <c r="VQ163" s="98"/>
      <c r="VR163" s="98"/>
      <c r="VS163" s="98"/>
      <c r="VT163" s="98"/>
      <c r="VU163" s="98"/>
      <c r="VV163" s="98"/>
      <c r="VW163" s="98"/>
      <c r="VX163" s="98"/>
      <c r="VY163" s="98"/>
      <c r="VZ163" s="98"/>
      <c r="WA163" s="98"/>
      <c r="WB163" s="98"/>
      <c r="WC163" s="98"/>
      <c r="WD163" s="98"/>
      <c r="WE163" s="98"/>
      <c r="WF163" s="98"/>
      <c r="WG163" s="98"/>
      <c r="WH163" s="98"/>
      <c r="WI163" s="98"/>
      <c r="WJ163" s="98"/>
      <c r="WK163" s="98"/>
      <c r="WL163" s="98"/>
      <c r="WM163" s="98"/>
      <c r="WN163" s="98"/>
      <c r="WO163" s="98"/>
      <c r="WP163" s="98"/>
      <c r="WQ163" s="98"/>
      <c r="WR163" s="98"/>
      <c r="WS163" s="98"/>
      <c r="WT163" s="98"/>
      <c r="WU163" s="98"/>
      <c r="WV163" s="98"/>
      <c r="WW163" s="98"/>
      <c r="WX163" s="98"/>
      <c r="WY163" s="98"/>
      <c r="WZ163" s="98"/>
      <c r="XA163" s="98"/>
      <c r="XB163" s="98"/>
      <c r="XC163" s="98"/>
      <c r="XD163" s="98"/>
      <c r="XE163" s="98"/>
      <c r="XF163" s="98"/>
      <c r="XG163" s="98"/>
      <c r="XH163" s="98"/>
      <c r="XI163" s="98"/>
      <c r="XJ163" s="98"/>
      <c r="XK163" s="98"/>
      <c r="XL163" s="98"/>
      <c r="XM163" s="98"/>
      <c r="XN163" s="98"/>
      <c r="XO163" s="98"/>
      <c r="XP163" s="98"/>
      <c r="XQ163" s="98"/>
      <c r="XR163" s="98"/>
      <c r="XS163" s="98"/>
      <c r="XT163" s="98"/>
      <c r="XU163" s="98"/>
      <c r="XV163" s="98"/>
      <c r="XW163" s="98"/>
      <c r="XX163" s="98"/>
      <c r="XY163" s="98"/>
      <c r="XZ163" s="98"/>
      <c r="YA163" s="98"/>
      <c r="YB163" s="98"/>
      <c r="YC163" s="98"/>
      <c r="YD163" s="98"/>
      <c r="YE163" s="98"/>
      <c r="YF163" s="98"/>
      <c r="YG163" s="98"/>
      <c r="YH163" s="98"/>
      <c r="YI163" s="98"/>
      <c r="YJ163" s="98"/>
      <c r="YK163" s="98"/>
      <c r="YL163" s="98"/>
      <c r="YM163" s="98"/>
      <c r="YN163" s="98"/>
      <c r="YO163" s="98"/>
      <c r="YP163" s="98"/>
      <c r="YQ163" s="98"/>
      <c r="YR163" s="98"/>
      <c r="YS163" s="98"/>
      <c r="YT163" s="98"/>
      <c r="YU163" s="98"/>
      <c r="YV163" s="98"/>
      <c r="YW163" s="98"/>
      <c r="YX163" s="98"/>
      <c r="YY163" s="98"/>
      <c r="YZ163" s="98"/>
      <c r="ZA163" s="98"/>
      <c r="ZB163" s="98"/>
      <c r="ZC163" s="98"/>
      <c r="ZD163" s="98"/>
      <c r="ZE163" s="98"/>
      <c r="ZF163" s="98"/>
      <c r="ZG163" s="98"/>
      <c r="ZH163" s="98"/>
      <c r="ZI163" s="98"/>
      <c r="ZJ163" s="98"/>
      <c r="ZK163" s="98"/>
      <c r="ZL163" s="98"/>
      <c r="ZM163" s="98"/>
      <c r="ZN163" s="98"/>
      <c r="ZO163" s="98"/>
      <c r="ZP163" s="98"/>
      <c r="ZQ163" s="98"/>
      <c r="ZR163" s="98"/>
      <c r="ZS163" s="98"/>
      <c r="ZT163" s="98"/>
      <c r="ZU163" s="98"/>
      <c r="ZV163" s="98"/>
      <c r="ZW163" s="98"/>
      <c r="ZX163" s="98"/>
      <c r="ZY163" s="98"/>
      <c r="ZZ163" s="98"/>
      <c r="AAA163" s="98"/>
      <c r="AAB163" s="98"/>
      <c r="AAC163" s="98"/>
      <c r="AAD163" s="98"/>
      <c r="AAE163" s="98"/>
      <c r="AAF163" s="98"/>
      <c r="AAG163" s="98"/>
      <c r="AAH163" s="98"/>
      <c r="AAI163" s="98"/>
      <c r="AAJ163" s="98"/>
      <c r="AAK163" s="98"/>
      <c r="AAL163" s="98"/>
      <c r="AAM163" s="98"/>
      <c r="AAN163" s="98"/>
      <c r="AAO163" s="98"/>
      <c r="AAP163" s="98"/>
      <c r="AAQ163" s="98"/>
      <c r="AAR163" s="98"/>
      <c r="AAS163" s="98"/>
      <c r="AAT163" s="98"/>
      <c r="AAU163" s="98"/>
      <c r="AAV163" s="98"/>
      <c r="AAW163" s="98"/>
      <c r="AAX163" s="98"/>
      <c r="AAY163" s="98"/>
      <c r="AAZ163" s="98"/>
      <c r="ABA163" s="98"/>
      <c r="ABB163" s="98"/>
      <c r="ABC163" s="98"/>
      <c r="ABD163" s="98"/>
      <c r="ABE163" s="98"/>
      <c r="ABF163" s="98"/>
      <c r="ABG163" s="98"/>
      <c r="ABH163" s="98"/>
      <c r="ABI163" s="98"/>
      <c r="ABJ163" s="98"/>
      <c r="ABK163" s="98"/>
      <c r="ABL163" s="98"/>
      <c r="ABM163" s="98"/>
      <c r="ABN163" s="98"/>
      <c r="ABO163" s="98"/>
      <c r="ABP163" s="98"/>
      <c r="ABQ163" s="98"/>
      <c r="ABR163" s="98"/>
      <c r="ABS163" s="98"/>
      <c r="ABT163" s="98"/>
      <c r="ABU163" s="98"/>
      <c r="ABV163" s="98"/>
      <c r="ABW163" s="98"/>
      <c r="ABX163" s="98"/>
      <c r="ABY163" s="98"/>
      <c r="ABZ163" s="98"/>
      <c r="ACA163" s="98"/>
      <c r="ACB163" s="98"/>
      <c r="ACC163" s="98"/>
      <c r="ACD163" s="98"/>
      <c r="ACE163" s="98"/>
      <c r="ACF163" s="98"/>
      <c r="ACG163" s="98"/>
      <c r="ACH163" s="98"/>
      <c r="ACI163" s="98"/>
      <c r="ACJ163" s="98"/>
      <c r="ACK163" s="98"/>
      <c r="ACL163" s="98"/>
      <c r="ACM163" s="98"/>
      <c r="ACN163" s="98"/>
      <c r="ACO163" s="98"/>
      <c r="ACP163" s="98"/>
      <c r="ACQ163" s="98"/>
      <c r="ACR163" s="98"/>
      <c r="ACS163" s="98"/>
      <c r="ACT163" s="98"/>
      <c r="ACU163" s="98"/>
      <c r="ACV163" s="98"/>
      <c r="ACW163" s="98"/>
      <c r="ACX163" s="98"/>
      <c r="ACY163" s="98"/>
      <c r="ACZ163" s="98"/>
      <c r="ADA163" s="98"/>
      <c r="ADB163" s="98"/>
      <c r="ADC163" s="98"/>
      <c r="ADD163" s="98"/>
      <c r="ADE163" s="98"/>
      <c r="ADF163" s="98"/>
      <c r="ADG163" s="98"/>
      <c r="ADH163" s="98"/>
      <c r="ADI163" s="98"/>
      <c r="ADJ163" s="98"/>
      <c r="ADK163" s="98"/>
      <c r="ADL163" s="98"/>
      <c r="ADM163" s="98"/>
      <c r="ADN163" s="98"/>
      <c r="ADO163" s="98"/>
      <c r="ADP163" s="98"/>
      <c r="ADQ163" s="98"/>
      <c r="ADR163" s="98"/>
      <c r="ADS163" s="98"/>
      <c r="ADT163" s="98"/>
      <c r="ADU163" s="98"/>
      <c r="ADV163" s="98"/>
      <c r="ADW163" s="98"/>
      <c r="ADX163" s="98"/>
      <c r="ADY163" s="98"/>
      <c r="ADZ163" s="98"/>
      <c r="AEA163" s="98"/>
      <c r="AEB163" s="98"/>
      <c r="AEC163" s="98"/>
      <c r="AED163" s="98"/>
      <c r="AEE163" s="98"/>
      <c r="AEF163" s="98"/>
      <c r="AEG163" s="98"/>
      <c r="AEH163" s="98"/>
      <c r="AEI163" s="98"/>
      <c r="AEJ163" s="98"/>
      <c r="AEK163" s="98"/>
      <c r="AEL163" s="98"/>
      <c r="AEM163" s="98"/>
      <c r="AEN163" s="98"/>
      <c r="AEO163" s="98"/>
      <c r="AEP163" s="98"/>
      <c r="AEQ163" s="98"/>
      <c r="AER163" s="98"/>
      <c r="AES163" s="98"/>
      <c r="AET163" s="98"/>
      <c r="AEU163" s="98"/>
      <c r="AEV163" s="98"/>
      <c r="AEW163" s="98"/>
      <c r="AEX163" s="98"/>
      <c r="AEY163" s="98"/>
      <c r="AEZ163" s="98"/>
      <c r="AFA163" s="98"/>
      <c r="AFB163" s="98"/>
      <c r="AFC163" s="98"/>
      <c r="AFD163" s="98"/>
      <c r="AFE163" s="98"/>
      <c r="AFF163" s="98"/>
      <c r="AFG163" s="98"/>
      <c r="AFH163" s="98"/>
      <c r="AFI163" s="98"/>
      <c r="AFJ163" s="98"/>
      <c r="AFK163" s="98"/>
      <c r="AFL163" s="98"/>
      <c r="AFM163" s="98"/>
      <c r="AFN163" s="98"/>
      <c r="AFO163" s="98"/>
      <c r="AFP163" s="98"/>
      <c r="AFQ163" s="98"/>
      <c r="AFR163" s="98"/>
      <c r="AFS163" s="98"/>
      <c r="AFT163" s="98"/>
      <c r="AFU163" s="98"/>
      <c r="AFV163" s="98"/>
      <c r="AFW163" s="98"/>
      <c r="AFX163" s="98"/>
      <c r="AFY163" s="98"/>
      <c r="AFZ163" s="98"/>
      <c r="AGA163" s="98"/>
      <c r="AGB163" s="98"/>
      <c r="AGC163" s="98"/>
      <c r="AGD163" s="98"/>
      <c r="AGE163" s="98"/>
      <c r="AGF163" s="98"/>
      <c r="AGG163" s="98"/>
      <c r="AGH163" s="98"/>
      <c r="AGI163" s="98"/>
      <c r="AGJ163" s="98"/>
      <c r="AGK163" s="98"/>
      <c r="AGL163" s="98"/>
      <c r="AGM163" s="98"/>
      <c r="AGN163" s="98"/>
      <c r="AGO163" s="98"/>
      <c r="AGP163" s="98"/>
      <c r="AGQ163" s="98"/>
      <c r="AGR163" s="98"/>
      <c r="AGS163" s="98"/>
      <c r="AGT163" s="98"/>
      <c r="AGU163" s="98"/>
      <c r="AGV163" s="98"/>
      <c r="AGW163" s="98"/>
      <c r="AGX163" s="98"/>
      <c r="AGY163" s="98"/>
      <c r="AGZ163" s="98"/>
      <c r="AHA163" s="98"/>
      <c r="AHB163" s="98"/>
      <c r="AHC163" s="98"/>
      <c r="AHD163" s="98"/>
      <c r="AHE163" s="98"/>
      <c r="AHF163" s="98"/>
      <c r="AHG163" s="98"/>
      <c r="AHH163" s="98"/>
      <c r="AHI163" s="98"/>
      <c r="AHJ163" s="98"/>
      <c r="AHK163" s="98"/>
      <c r="AHL163" s="98"/>
      <c r="AHM163" s="98"/>
      <c r="AHN163" s="98"/>
      <c r="AHO163" s="98"/>
      <c r="AHP163" s="98"/>
      <c r="AHQ163" s="98"/>
      <c r="AHR163" s="98"/>
      <c r="AHS163" s="98"/>
      <c r="AHT163" s="98"/>
      <c r="AHU163" s="98"/>
      <c r="AHV163" s="98"/>
      <c r="AHW163" s="98"/>
      <c r="AHX163" s="98"/>
      <c r="AHY163" s="98"/>
      <c r="AHZ163" s="98"/>
      <c r="AIA163" s="98"/>
      <c r="AIB163" s="98"/>
      <c r="AIC163" s="98"/>
      <c r="AID163" s="98"/>
      <c r="AIE163" s="98"/>
      <c r="AIF163" s="98"/>
      <c r="AIG163" s="98"/>
      <c r="AIH163" s="98"/>
      <c r="AII163" s="98"/>
      <c r="AIJ163" s="98"/>
      <c r="AIK163" s="98"/>
      <c r="AIL163" s="98"/>
      <c r="AIM163" s="98"/>
      <c r="AIN163" s="98"/>
      <c r="AIO163" s="98"/>
      <c r="AIP163" s="98"/>
      <c r="AIQ163" s="98"/>
      <c r="AIR163" s="98"/>
      <c r="AIS163" s="98"/>
      <c r="AIT163" s="98"/>
      <c r="AIU163" s="98"/>
      <c r="AIV163" s="98"/>
      <c r="AIW163" s="98"/>
      <c r="AIX163" s="98"/>
      <c r="AIY163" s="98"/>
      <c r="AIZ163" s="98"/>
      <c r="AJA163" s="98"/>
      <c r="AJB163" s="98"/>
      <c r="AJC163" s="98"/>
      <c r="AJD163" s="98"/>
      <c r="AJE163" s="98"/>
      <c r="AJF163" s="98"/>
      <c r="AJG163" s="98"/>
      <c r="AJH163" s="98"/>
      <c r="AJI163" s="98"/>
      <c r="AJJ163" s="98"/>
      <c r="AJK163" s="98"/>
      <c r="AJL163" s="98"/>
      <c r="AJM163" s="98"/>
      <c r="AJN163" s="98"/>
      <c r="AJO163" s="98"/>
      <c r="AJP163" s="98"/>
      <c r="AJQ163" s="98"/>
      <c r="AJR163" s="98"/>
      <c r="AJS163" s="98"/>
      <c r="AJT163" s="98"/>
      <c r="AJU163" s="98"/>
      <c r="AJV163" s="98"/>
      <c r="AJW163" s="98"/>
      <c r="AJX163" s="98"/>
      <c r="AJY163" s="98"/>
      <c r="AJZ163" s="98"/>
      <c r="AKA163" s="98"/>
      <c r="AKB163" s="98"/>
      <c r="AKC163" s="98"/>
      <c r="AKD163" s="98"/>
      <c r="AKE163" s="98"/>
      <c r="AKF163" s="98"/>
      <c r="AKG163" s="98"/>
      <c r="AKH163" s="98"/>
      <c r="AKI163" s="98"/>
      <c r="AKJ163" s="98"/>
      <c r="AKK163" s="98"/>
      <c r="AKL163" s="98"/>
      <c r="AKM163" s="98"/>
      <c r="AKN163" s="98"/>
      <c r="AKO163" s="98"/>
      <c r="AKP163" s="98"/>
      <c r="AKQ163" s="98"/>
      <c r="AKR163" s="98"/>
      <c r="AKS163" s="98"/>
      <c r="AKT163" s="98"/>
      <c r="AKU163" s="98"/>
      <c r="AKV163" s="98"/>
      <c r="AKW163" s="98"/>
      <c r="AKX163" s="98"/>
    </row>
    <row r="164" spans="1:986" s="88" customFormat="1" ht="12" x14ac:dyDescent="0.2">
      <c r="A164" s="249"/>
      <c r="B164" s="241" t="s">
        <v>440</v>
      </c>
      <c r="C164" s="166" t="str">
        <f>_xlfn.CONCAT(Leverancespecifikation[[#This Row],[ID]],Leverancespecifikation[[#This Row],[BYGNINGSDEL]])</f>
        <v>160Faste lofter</v>
      </c>
      <c r="D164" s="167"/>
      <c r="E164" s="167" t="s">
        <v>1548</v>
      </c>
      <c r="F164" s="167"/>
      <c r="G164" s="167"/>
      <c r="H164" s="167"/>
      <c r="I164" s="167"/>
      <c r="J164" s="171">
        <v>4</v>
      </c>
      <c r="K164" s="331" t="s">
        <v>461</v>
      </c>
      <c r="L164" s="169" t="s">
        <v>462</v>
      </c>
      <c r="M164" s="86" t="str">
        <f>IFERROR(VLOOKUP(Leverancespecifikation[[#This Row],[ID-Bygningsdel]],'Data ændringslog'!A:G,7,FALSE),"P")</f>
        <v/>
      </c>
      <c r="N164" s="320" t="s">
        <v>99</v>
      </c>
      <c r="O164" s="117" t="str">
        <f>VLOOKUP(Leverancespecifikation[[#This Row],[ID-Bygningsdel]],'Data aktør'!A:H,2,FALSE)</f>
        <v>X</v>
      </c>
      <c r="P164" s="87" t="str">
        <f>VLOOKUP(Leverancespecifikation[[#This Row],[ID-Bygningsdel]],'Data aktør'!A:H,3,FALSE)</f>
        <v/>
      </c>
      <c r="Q164" s="87" t="str">
        <f>VLOOKUP(Leverancespecifikation[[#This Row],[ID-Bygningsdel]],'Data aktør'!A:H,4,FALSE)</f>
        <v/>
      </c>
      <c r="R164" s="87" t="str">
        <f>VLOOKUP(Leverancespecifikation[[#This Row],[ID-Bygningsdel]],'Data aktør'!A:H,5,FALSE)</f>
        <v/>
      </c>
      <c r="S164" s="87" t="str">
        <f>VLOOKUP(Leverancespecifikation[[#This Row],[ID-Bygningsdel]],'Data aktør'!A:H,6,FALSE)</f>
        <v/>
      </c>
      <c r="T164" s="87" t="str">
        <f>VLOOKUP(Leverancespecifikation[[#This Row],[ID-Bygningsdel]],'Data aktør'!A:H,7,FALSE)</f>
        <v/>
      </c>
      <c r="U164" s="118" t="str">
        <f>VLOOKUP(Leverancespecifikation[[#This Row],[ID-Bygningsdel]],'Data aktør'!A:H,8,FALSE)</f>
        <v/>
      </c>
      <c r="V164" s="110"/>
      <c r="W164" s="85"/>
      <c r="X164" s="85"/>
      <c r="Y164" s="85"/>
      <c r="Z164" s="85"/>
      <c r="AA164" s="85"/>
      <c r="AB164" s="167"/>
      <c r="AC164" s="167"/>
      <c r="AD164" s="167"/>
      <c r="AE164" s="167"/>
      <c r="AF164" s="167"/>
      <c r="AG164" s="167"/>
      <c r="AH164" s="167"/>
      <c r="AI164" s="167"/>
      <c r="AJ164" s="167" t="s">
        <v>33</v>
      </c>
      <c r="AK164" s="167">
        <v>300</v>
      </c>
      <c r="AL164" s="167"/>
      <c r="AM164" s="167"/>
      <c r="AN164" s="167"/>
      <c r="AO164" s="167"/>
      <c r="AP164" s="167"/>
      <c r="AQ164" s="167"/>
      <c r="AR164" s="167"/>
      <c r="AS164" s="167"/>
      <c r="AT164" s="167" t="s">
        <v>33</v>
      </c>
      <c r="AU164" s="167">
        <v>325</v>
      </c>
      <c r="AV164" s="167"/>
      <c r="AW164" s="167"/>
      <c r="AX164" s="167"/>
      <c r="AY164" s="167"/>
      <c r="AZ164" s="167"/>
      <c r="BA164" s="167"/>
      <c r="BB164" s="167" t="s">
        <v>33</v>
      </c>
      <c r="BC164" s="167">
        <v>325</v>
      </c>
      <c r="BD164" s="167"/>
      <c r="BE164" s="167"/>
      <c r="BF164" s="167"/>
      <c r="BG164" s="167"/>
      <c r="BH164" s="167"/>
      <c r="BI164" s="167"/>
      <c r="BJ164" s="167"/>
      <c r="BK164" s="167"/>
      <c r="BL164" s="286"/>
      <c r="BM164" s="167"/>
      <c r="BN164" s="167"/>
      <c r="BO164" s="167"/>
      <c r="BP164" s="167"/>
      <c r="BQ164" s="167"/>
      <c r="BR164" s="167"/>
      <c r="BS164" s="167"/>
      <c r="BT164" s="167"/>
      <c r="BU164" s="167"/>
      <c r="BV164" s="167"/>
      <c r="BW164" s="167"/>
      <c r="BX164" s="167"/>
      <c r="BY164" s="167"/>
      <c r="BZ164" s="167"/>
      <c r="CA164" s="207"/>
      <c r="CB164" s="134"/>
      <c r="CC164" s="134"/>
      <c r="CD164" s="134"/>
      <c r="CE164" s="134"/>
      <c r="CF164" s="134"/>
      <c r="CG164" s="134"/>
      <c r="CH164" s="134"/>
      <c r="CI164" s="134"/>
      <c r="CJ164" s="134"/>
      <c r="CK164" s="134"/>
      <c r="CL164" s="134"/>
      <c r="CM164" s="134"/>
      <c r="CN164" s="134"/>
      <c r="CO164" s="134"/>
      <c r="CP164" s="134"/>
      <c r="CQ164" s="134"/>
      <c r="CR164" s="134"/>
      <c r="CS164" s="134"/>
      <c r="CT164" s="134"/>
      <c r="CU164" s="134"/>
      <c r="CV164" s="134"/>
      <c r="CW164" s="134"/>
      <c r="CX164" s="134"/>
      <c r="CY164" s="134"/>
      <c r="CZ164" s="134"/>
      <c r="DA164" s="134"/>
      <c r="DB164" s="134"/>
      <c r="DC164" s="134"/>
      <c r="DD164" s="134"/>
      <c r="DE164" s="134"/>
      <c r="DF164" s="134"/>
      <c r="DG164" s="134"/>
      <c r="DH164" s="134"/>
      <c r="DI164" s="134"/>
      <c r="DJ164" s="134"/>
      <c r="DK164" s="134"/>
      <c r="DL164" s="134"/>
      <c r="DM164" s="134"/>
      <c r="DN164" s="134"/>
      <c r="DO164" s="134"/>
      <c r="DP164" s="134"/>
      <c r="DQ164" s="134"/>
      <c r="DR164" s="134"/>
      <c r="DS164" s="134"/>
      <c r="DT164" s="134"/>
      <c r="DU164" s="134"/>
      <c r="DV164" s="134"/>
      <c r="DW164" s="134"/>
      <c r="DX164" s="134"/>
      <c r="DY164" s="134"/>
      <c r="DZ164" s="134"/>
      <c r="EA164" s="134"/>
      <c r="EB164" s="134"/>
      <c r="EC164" s="134"/>
      <c r="ED164" s="134"/>
      <c r="EE164" s="134"/>
      <c r="EF164" s="134"/>
      <c r="EG164" s="134"/>
      <c r="EH164" s="134"/>
      <c r="EI164" s="134"/>
      <c r="EJ164" s="134"/>
      <c r="EK164" s="134"/>
      <c r="EL164" s="134"/>
      <c r="EM164" s="134"/>
      <c r="EN164" s="134"/>
      <c r="EO164" s="134"/>
      <c r="EP164" s="134"/>
      <c r="EQ164" s="134"/>
      <c r="ER164" s="134"/>
      <c r="ES164" s="134"/>
      <c r="ET164" s="134"/>
      <c r="EU164" s="134"/>
      <c r="EV164" s="134"/>
      <c r="EW164" s="134"/>
      <c r="EX164" s="134"/>
      <c r="EY164" s="134"/>
      <c r="EZ164" s="134"/>
      <c r="FA164" s="134"/>
      <c r="FB164" s="134"/>
      <c r="FC164" s="134"/>
      <c r="FD164" s="134"/>
      <c r="FE164" s="134"/>
      <c r="FF164" s="134"/>
      <c r="FG164" s="134"/>
      <c r="FH164" s="134"/>
      <c r="FI164" s="134"/>
      <c r="FJ164" s="134"/>
      <c r="FK164" s="134"/>
      <c r="FL164" s="134"/>
      <c r="FM164" s="134"/>
      <c r="FN164" s="134"/>
      <c r="FO164" s="134"/>
      <c r="FP164" s="134"/>
      <c r="FQ164" s="134"/>
      <c r="FR164" s="134"/>
      <c r="FS164" s="134"/>
      <c r="FT164" s="134"/>
      <c r="FU164" s="134"/>
      <c r="FV164" s="134"/>
      <c r="FW164" s="134"/>
      <c r="FX164" s="134"/>
      <c r="FY164" s="134"/>
      <c r="FZ164" s="134"/>
      <c r="GA164" s="134"/>
      <c r="GB164" s="134"/>
      <c r="GC164" s="134"/>
      <c r="GD164" s="134"/>
      <c r="GE164" s="134"/>
      <c r="GF164" s="134"/>
      <c r="GG164" s="134"/>
      <c r="GH164" s="134"/>
      <c r="GI164" s="134"/>
      <c r="GJ164" s="134"/>
      <c r="GK164" s="134"/>
      <c r="GL164" s="134"/>
      <c r="GM164" s="134"/>
      <c r="GN164" s="134"/>
      <c r="GO164" s="134"/>
      <c r="GP164" s="134"/>
      <c r="GQ164" s="134"/>
      <c r="GR164" s="134"/>
      <c r="GS164" s="134"/>
      <c r="GT164" s="134"/>
      <c r="GU164" s="134"/>
      <c r="GV164" s="134"/>
      <c r="GW164" s="134"/>
      <c r="GX164" s="134"/>
      <c r="GY164" s="134"/>
      <c r="GZ164" s="134"/>
      <c r="HA164" s="134"/>
      <c r="HB164" s="134"/>
      <c r="HC164" s="134"/>
      <c r="HD164" s="134"/>
      <c r="HE164" s="134"/>
      <c r="HF164" s="134"/>
      <c r="HG164" s="134"/>
      <c r="HH164" s="134"/>
      <c r="HI164" s="134"/>
      <c r="HJ164" s="134"/>
      <c r="HK164" s="134"/>
      <c r="HL164" s="134"/>
      <c r="HM164" s="134"/>
      <c r="HN164" s="134"/>
      <c r="HO164" s="134"/>
      <c r="HP164" s="134"/>
      <c r="HQ164" s="134"/>
      <c r="HR164" s="134"/>
      <c r="HS164" s="134"/>
      <c r="HT164" s="134"/>
      <c r="HU164" s="134"/>
      <c r="HV164" s="134"/>
      <c r="HW164" s="134"/>
      <c r="HX164" s="134"/>
      <c r="HY164" s="134"/>
      <c r="HZ164" s="134"/>
      <c r="IA164" s="134"/>
      <c r="IB164" s="134"/>
      <c r="IC164" s="134"/>
      <c r="ID164" s="134"/>
      <c r="IE164" s="134"/>
      <c r="IF164" s="134"/>
      <c r="IG164" s="134"/>
      <c r="IH164" s="134"/>
      <c r="II164" s="134"/>
      <c r="IJ164" s="134"/>
      <c r="IK164" s="134"/>
      <c r="IL164" s="134"/>
      <c r="IM164" s="134"/>
      <c r="IN164" s="134"/>
      <c r="IO164" s="134"/>
      <c r="IP164" s="134"/>
      <c r="IQ164" s="134"/>
      <c r="IR164" s="134"/>
      <c r="IS164" s="134"/>
      <c r="IT164" s="134"/>
      <c r="IU164" s="134"/>
      <c r="IV164" s="134"/>
      <c r="IW164" s="134"/>
      <c r="IX164" s="134"/>
      <c r="IY164" s="134"/>
      <c r="IZ164" s="134"/>
      <c r="JA164" s="134"/>
      <c r="JB164" s="134"/>
      <c r="JC164" s="134"/>
      <c r="JD164" s="134"/>
      <c r="JE164" s="134"/>
      <c r="JF164" s="134"/>
      <c r="JG164" s="134"/>
      <c r="JH164" s="134"/>
      <c r="JI164" s="134"/>
      <c r="JJ164" s="134"/>
      <c r="JK164" s="134"/>
      <c r="JL164" s="134"/>
      <c r="JM164" s="134"/>
      <c r="JN164" s="134"/>
      <c r="JO164" s="134"/>
      <c r="JP164" s="134"/>
      <c r="JQ164" s="134"/>
      <c r="JR164" s="134"/>
      <c r="JS164" s="134"/>
      <c r="JT164" s="134"/>
      <c r="JU164" s="134"/>
      <c r="JV164" s="134"/>
      <c r="JW164" s="134"/>
      <c r="JX164" s="134"/>
      <c r="JY164" s="134"/>
      <c r="JZ164" s="134"/>
      <c r="KA164" s="134"/>
      <c r="KB164" s="134"/>
      <c r="KC164" s="134"/>
      <c r="KD164" s="134"/>
      <c r="KE164" s="134"/>
      <c r="KF164" s="134"/>
      <c r="KG164" s="134"/>
      <c r="KH164" s="134"/>
      <c r="KI164" s="134"/>
      <c r="KJ164" s="134"/>
      <c r="KK164" s="134"/>
      <c r="KL164" s="134"/>
      <c r="KM164" s="134"/>
      <c r="KN164" s="134"/>
      <c r="KO164" s="134"/>
      <c r="KP164" s="134"/>
      <c r="KQ164" s="134"/>
      <c r="KR164" s="134"/>
      <c r="KS164" s="134"/>
      <c r="KT164" s="134"/>
      <c r="KU164" s="134"/>
      <c r="KV164" s="134"/>
      <c r="KW164" s="134"/>
      <c r="KX164" s="134"/>
      <c r="KY164" s="134"/>
      <c r="KZ164" s="134"/>
      <c r="LA164" s="134"/>
      <c r="LB164" s="134"/>
      <c r="LC164" s="134"/>
      <c r="LD164" s="134"/>
      <c r="LE164" s="134"/>
      <c r="LF164" s="134"/>
      <c r="LG164" s="134"/>
      <c r="LH164" s="134"/>
      <c r="LI164" s="134"/>
      <c r="LJ164" s="134"/>
      <c r="LK164" s="134"/>
      <c r="LL164" s="134"/>
      <c r="LM164" s="134"/>
      <c r="LN164" s="134"/>
      <c r="LO164" s="134"/>
      <c r="LP164" s="134"/>
      <c r="LQ164" s="134"/>
      <c r="LR164" s="134"/>
      <c r="LS164" s="134"/>
      <c r="LT164" s="134"/>
      <c r="LU164" s="134"/>
      <c r="LV164" s="134"/>
      <c r="LW164" s="134"/>
      <c r="LX164" s="134"/>
      <c r="LY164" s="134"/>
      <c r="LZ164" s="134"/>
      <c r="MA164" s="134"/>
      <c r="MB164" s="134"/>
      <c r="MC164" s="134"/>
      <c r="MD164" s="134"/>
      <c r="ME164" s="134"/>
      <c r="MF164" s="134"/>
      <c r="MG164" s="134"/>
      <c r="MH164" s="134"/>
      <c r="MI164" s="134"/>
      <c r="MJ164" s="134"/>
      <c r="MK164" s="134"/>
      <c r="ML164" s="134"/>
      <c r="MM164" s="134"/>
      <c r="MN164" s="134"/>
      <c r="MO164" s="134"/>
      <c r="MP164" s="134"/>
      <c r="MQ164" s="134"/>
      <c r="MR164" s="134"/>
      <c r="MS164" s="134"/>
      <c r="MT164" s="134"/>
      <c r="MU164" s="134"/>
      <c r="MV164" s="134"/>
      <c r="MW164" s="134"/>
      <c r="MX164" s="134"/>
      <c r="MY164" s="134"/>
      <c r="MZ164" s="134"/>
      <c r="NA164" s="134"/>
      <c r="NB164" s="134"/>
      <c r="NC164" s="134"/>
      <c r="ND164" s="134"/>
      <c r="NE164" s="134"/>
      <c r="NF164" s="134"/>
      <c r="NG164" s="134"/>
      <c r="NH164" s="134"/>
      <c r="NI164" s="134"/>
      <c r="NJ164" s="134"/>
      <c r="NK164" s="134"/>
      <c r="NL164" s="134"/>
      <c r="NM164" s="134"/>
      <c r="NN164" s="134"/>
      <c r="NO164" s="134"/>
      <c r="NP164" s="134"/>
      <c r="NQ164" s="134"/>
      <c r="NR164" s="134"/>
      <c r="NS164" s="134"/>
      <c r="NT164" s="134"/>
      <c r="NU164" s="134"/>
      <c r="NV164" s="134"/>
      <c r="NW164" s="134"/>
      <c r="NX164" s="134"/>
      <c r="NY164" s="134"/>
      <c r="NZ164" s="134"/>
      <c r="OA164" s="134"/>
      <c r="OB164" s="134"/>
      <c r="OC164" s="134"/>
      <c r="OD164" s="134"/>
      <c r="OE164" s="134"/>
      <c r="OF164" s="134"/>
      <c r="OG164" s="134"/>
      <c r="OH164" s="134"/>
      <c r="OI164" s="134"/>
      <c r="OJ164" s="134"/>
      <c r="OK164" s="134"/>
      <c r="OL164" s="134"/>
      <c r="OM164" s="134"/>
      <c r="ON164" s="134"/>
      <c r="OO164" s="134"/>
      <c r="OP164" s="134"/>
      <c r="OQ164" s="134"/>
      <c r="OR164" s="134"/>
      <c r="OS164" s="134"/>
      <c r="OT164" s="134"/>
      <c r="OU164" s="134"/>
      <c r="OV164" s="134"/>
      <c r="OW164" s="134"/>
      <c r="OX164" s="134"/>
      <c r="OY164" s="134"/>
      <c r="OZ164" s="134"/>
      <c r="PA164" s="134"/>
      <c r="PB164" s="134"/>
      <c r="PC164" s="134"/>
      <c r="PD164" s="134"/>
      <c r="PE164" s="134"/>
      <c r="PF164" s="134"/>
      <c r="PG164" s="134"/>
      <c r="PH164" s="134"/>
      <c r="PI164" s="134"/>
      <c r="PJ164" s="134"/>
      <c r="PK164" s="134"/>
      <c r="PL164" s="134"/>
      <c r="PM164" s="134"/>
      <c r="PN164" s="134"/>
      <c r="PO164" s="134"/>
      <c r="PP164" s="134"/>
      <c r="PQ164" s="134"/>
      <c r="PR164" s="134"/>
      <c r="PS164" s="134"/>
      <c r="PT164" s="134"/>
      <c r="PU164" s="134"/>
      <c r="PV164" s="134"/>
      <c r="PW164" s="134"/>
      <c r="PX164" s="134"/>
      <c r="PY164" s="134"/>
      <c r="PZ164" s="134"/>
      <c r="QA164" s="134"/>
      <c r="QB164" s="134"/>
      <c r="QC164" s="134"/>
      <c r="QD164" s="134"/>
      <c r="QE164" s="134"/>
      <c r="QF164" s="134"/>
      <c r="QG164" s="134"/>
      <c r="QH164" s="134"/>
      <c r="QI164" s="134"/>
      <c r="QJ164" s="134"/>
      <c r="QK164" s="134"/>
      <c r="QL164" s="134"/>
      <c r="QM164" s="134"/>
      <c r="QN164" s="134"/>
      <c r="QO164" s="134"/>
      <c r="QP164" s="134"/>
      <c r="QQ164" s="134"/>
      <c r="QR164" s="134"/>
      <c r="QS164" s="134"/>
      <c r="QT164" s="134"/>
      <c r="QU164" s="134"/>
      <c r="QV164" s="134"/>
      <c r="QW164" s="134"/>
      <c r="QX164" s="134"/>
      <c r="QY164" s="134"/>
      <c r="QZ164" s="134"/>
      <c r="RA164" s="134"/>
      <c r="RB164" s="134"/>
      <c r="RC164" s="134"/>
      <c r="RD164" s="134"/>
      <c r="RE164" s="134"/>
      <c r="RF164" s="134"/>
      <c r="RG164" s="134"/>
      <c r="RH164" s="134"/>
      <c r="RI164" s="134"/>
      <c r="RJ164" s="134"/>
      <c r="RK164" s="134"/>
      <c r="RL164" s="134"/>
      <c r="RM164" s="134"/>
      <c r="RN164" s="134"/>
      <c r="RO164" s="134"/>
      <c r="RP164" s="134"/>
      <c r="RQ164" s="134"/>
      <c r="RR164" s="134"/>
      <c r="RS164" s="134"/>
      <c r="RT164" s="134"/>
      <c r="RU164" s="134"/>
      <c r="RV164" s="134"/>
      <c r="RW164" s="134"/>
      <c r="RX164" s="134"/>
      <c r="RY164" s="134"/>
      <c r="RZ164" s="134"/>
      <c r="SA164" s="134"/>
      <c r="SB164" s="134"/>
      <c r="SC164" s="134"/>
      <c r="SD164" s="134"/>
      <c r="SE164" s="134"/>
      <c r="SF164" s="134"/>
      <c r="SG164" s="134"/>
      <c r="SH164" s="134"/>
      <c r="SI164" s="134"/>
      <c r="SJ164" s="134"/>
      <c r="SK164" s="134"/>
      <c r="SL164" s="134"/>
      <c r="SM164" s="134"/>
      <c r="SN164" s="134"/>
      <c r="SO164" s="134"/>
      <c r="SP164" s="134"/>
      <c r="SQ164" s="134"/>
      <c r="SR164" s="134"/>
      <c r="SS164" s="134"/>
      <c r="ST164" s="134"/>
      <c r="SU164" s="134"/>
      <c r="SV164" s="134"/>
      <c r="SW164" s="134"/>
      <c r="SX164" s="134"/>
      <c r="SY164" s="134"/>
      <c r="SZ164" s="134"/>
      <c r="TA164" s="134"/>
      <c r="TB164" s="134"/>
      <c r="TC164" s="134"/>
      <c r="TD164" s="134"/>
      <c r="TE164" s="134"/>
      <c r="TF164" s="134"/>
      <c r="TG164" s="134"/>
      <c r="TH164" s="134"/>
      <c r="TI164" s="134"/>
      <c r="TJ164" s="134"/>
      <c r="TK164" s="134"/>
      <c r="TL164" s="134"/>
      <c r="TM164" s="134"/>
      <c r="TN164" s="134"/>
      <c r="TO164" s="134"/>
      <c r="TP164" s="134"/>
      <c r="TQ164" s="134"/>
      <c r="TR164" s="134"/>
      <c r="TS164" s="134"/>
      <c r="TT164" s="134"/>
      <c r="TU164" s="134"/>
      <c r="TV164" s="134"/>
      <c r="TW164" s="134"/>
      <c r="TX164" s="134"/>
      <c r="TY164" s="134"/>
      <c r="TZ164" s="134"/>
      <c r="UA164" s="134"/>
      <c r="UB164" s="134"/>
      <c r="UC164" s="134"/>
      <c r="UD164" s="134"/>
      <c r="UE164" s="134"/>
      <c r="UF164" s="134"/>
      <c r="UG164" s="134"/>
      <c r="UH164" s="134"/>
      <c r="UI164" s="134"/>
      <c r="UJ164" s="134"/>
      <c r="UK164" s="134"/>
      <c r="UL164" s="134"/>
      <c r="UM164" s="134"/>
      <c r="UN164" s="134"/>
      <c r="UO164" s="134"/>
      <c r="UP164" s="134"/>
      <c r="UQ164" s="134"/>
      <c r="UR164" s="134"/>
      <c r="US164" s="134"/>
      <c r="UT164" s="134"/>
      <c r="UU164" s="134"/>
      <c r="UV164" s="134"/>
      <c r="UW164" s="134"/>
      <c r="UX164" s="134"/>
      <c r="UY164" s="134"/>
      <c r="UZ164" s="134"/>
      <c r="VA164" s="134"/>
      <c r="VB164" s="134"/>
      <c r="VC164" s="134"/>
      <c r="VD164" s="134"/>
      <c r="VE164" s="134"/>
      <c r="VF164" s="134"/>
      <c r="VG164" s="134"/>
      <c r="VH164" s="134"/>
      <c r="VI164" s="134"/>
      <c r="VJ164" s="134"/>
      <c r="VK164" s="134"/>
      <c r="VL164" s="134"/>
      <c r="VM164" s="134"/>
      <c r="VN164" s="134"/>
      <c r="VO164" s="134"/>
      <c r="VP164" s="134"/>
      <c r="VQ164" s="134"/>
      <c r="VR164" s="134"/>
      <c r="VS164" s="134"/>
      <c r="VT164" s="134"/>
      <c r="VU164" s="134"/>
      <c r="VV164" s="134"/>
      <c r="VW164" s="134"/>
      <c r="VX164" s="134"/>
      <c r="VY164" s="134"/>
      <c r="VZ164" s="134"/>
      <c r="WA164" s="134"/>
      <c r="WB164" s="134"/>
      <c r="WC164" s="134"/>
      <c r="WD164" s="134"/>
      <c r="WE164" s="134"/>
      <c r="WF164" s="134"/>
      <c r="WG164" s="134"/>
      <c r="WH164" s="134"/>
      <c r="WI164" s="134"/>
      <c r="WJ164" s="134"/>
      <c r="WK164" s="134"/>
      <c r="WL164" s="134"/>
      <c r="WM164" s="134"/>
      <c r="WN164" s="134"/>
      <c r="WO164" s="134"/>
      <c r="WP164" s="134"/>
      <c r="WQ164" s="134"/>
      <c r="WR164" s="134"/>
      <c r="WS164" s="134"/>
      <c r="WT164" s="134"/>
      <c r="WU164" s="134"/>
      <c r="WV164" s="134"/>
      <c r="WW164" s="134"/>
      <c r="WX164" s="134"/>
      <c r="WY164" s="134"/>
      <c r="WZ164" s="134"/>
      <c r="XA164" s="134"/>
      <c r="XB164" s="134"/>
      <c r="XC164" s="134"/>
      <c r="XD164" s="134"/>
      <c r="XE164" s="134"/>
      <c r="XF164" s="134"/>
      <c r="XG164" s="134"/>
      <c r="XH164" s="134"/>
      <c r="XI164" s="134"/>
      <c r="XJ164" s="134"/>
      <c r="XK164" s="134"/>
      <c r="XL164" s="134"/>
      <c r="XM164" s="134"/>
      <c r="XN164" s="134"/>
      <c r="XO164" s="134"/>
      <c r="XP164" s="134"/>
      <c r="XQ164" s="134"/>
      <c r="XR164" s="134"/>
      <c r="XS164" s="134"/>
      <c r="XT164" s="134"/>
      <c r="XU164" s="134"/>
      <c r="XV164" s="134"/>
      <c r="XW164" s="134"/>
      <c r="XX164" s="134"/>
      <c r="XY164" s="134"/>
      <c r="XZ164" s="134"/>
      <c r="YA164" s="134"/>
      <c r="YB164" s="134"/>
      <c r="YC164" s="134"/>
      <c r="YD164" s="134"/>
      <c r="YE164" s="134"/>
      <c r="YF164" s="134"/>
      <c r="YG164" s="134"/>
      <c r="YH164" s="134"/>
      <c r="YI164" s="134"/>
      <c r="YJ164" s="134"/>
      <c r="YK164" s="134"/>
      <c r="YL164" s="134"/>
      <c r="YM164" s="134"/>
      <c r="YN164" s="134"/>
      <c r="YO164" s="134"/>
      <c r="YP164" s="134"/>
      <c r="YQ164" s="134"/>
      <c r="YR164" s="134"/>
      <c r="YS164" s="134"/>
      <c r="YT164" s="134"/>
      <c r="YU164" s="134"/>
      <c r="YV164" s="134"/>
      <c r="YW164" s="134"/>
      <c r="YX164" s="134"/>
      <c r="YY164" s="134"/>
      <c r="YZ164" s="134"/>
      <c r="ZA164" s="134"/>
      <c r="ZB164" s="134"/>
      <c r="ZC164" s="134"/>
      <c r="ZD164" s="134"/>
      <c r="ZE164" s="134"/>
      <c r="ZF164" s="134"/>
      <c r="ZG164" s="134"/>
      <c r="ZH164" s="134"/>
      <c r="ZI164" s="134"/>
      <c r="ZJ164" s="134"/>
      <c r="ZK164" s="134"/>
      <c r="ZL164" s="134"/>
      <c r="ZM164" s="134"/>
      <c r="ZN164" s="134"/>
      <c r="ZO164" s="134"/>
      <c r="ZP164" s="134"/>
      <c r="ZQ164" s="134"/>
      <c r="ZR164" s="134"/>
      <c r="ZS164" s="134"/>
      <c r="ZT164" s="134"/>
      <c r="ZU164" s="134"/>
      <c r="ZV164" s="134"/>
      <c r="ZW164" s="134"/>
      <c r="ZX164" s="134"/>
      <c r="ZY164" s="134"/>
      <c r="ZZ164" s="134"/>
      <c r="AAA164" s="134"/>
      <c r="AAB164" s="134"/>
      <c r="AAC164" s="134"/>
      <c r="AAD164" s="134"/>
      <c r="AAE164" s="134"/>
      <c r="AAF164" s="134"/>
      <c r="AAG164" s="134"/>
      <c r="AAH164" s="134"/>
      <c r="AAI164" s="134"/>
      <c r="AAJ164" s="134"/>
      <c r="AAK164" s="134"/>
      <c r="AAL164" s="134"/>
      <c r="AAM164" s="134"/>
      <c r="AAN164" s="134"/>
      <c r="AAO164" s="134"/>
      <c r="AAP164" s="134"/>
      <c r="AAQ164" s="134"/>
      <c r="AAR164" s="134"/>
      <c r="AAS164" s="134"/>
      <c r="AAT164" s="134"/>
      <c r="AAU164" s="134"/>
      <c r="AAV164" s="134"/>
      <c r="AAW164" s="134"/>
      <c r="AAX164" s="134"/>
      <c r="AAY164" s="134"/>
      <c r="AAZ164" s="134"/>
      <c r="ABA164" s="134"/>
      <c r="ABB164" s="134"/>
      <c r="ABC164" s="134"/>
      <c r="ABD164" s="134"/>
      <c r="ABE164" s="134"/>
      <c r="ABF164" s="134"/>
      <c r="ABG164" s="134"/>
      <c r="ABH164" s="134"/>
      <c r="ABI164" s="134"/>
      <c r="ABJ164" s="134"/>
      <c r="ABK164" s="134"/>
      <c r="ABL164" s="134"/>
      <c r="ABM164" s="134"/>
      <c r="ABN164" s="134"/>
      <c r="ABO164" s="134"/>
      <c r="ABP164" s="134"/>
      <c r="ABQ164" s="134"/>
      <c r="ABR164" s="134"/>
      <c r="ABS164" s="134"/>
      <c r="ABT164" s="134"/>
      <c r="ABU164" s="134"/>
      <c r="ABV164" s="134"/>
      <c r="ABW164" s="134"/>
      <c r="ABX164" s="134"/>
      <c r="ABY164" s="134"/>
      <c r="ABZ164" s="134"/>
      <c r="ACA164" s="134"/>
      <c r="ACB164" s="134"/>
      <c r="ACC164" s="134"/>
      <c r="ACD164" s="134"/>
      <c r="ACE164" s="134"/>
      <c r="ACF164" s="134"/>
      <c r="ACG164" s="134"/>
      <c r="ACH164" s="134"/>
      <c r="ACI164" s="134"/>
      <c r="ACJ164" s="134"/>
      <c r="ACK164" s="134"/>
      <c r="ACL164" s="134"/>
      <c r="ACM164" s="134"/>
      <c r="ACN164" s="134"/>
      <c r="ACO164" s="134"/>
      <c r="ACP164" s="134"/>
      <c r="ACQ164" s="134"/>
      <c r="ACR164" s="134"/>
      <c r="ACS164" s="134"/>
      <c r="ACT164" s="134"/>
      <c r="ACU164" s="134"/>
      <c r="ACV164" s="134"/>
      <c r="ACW164" s="134"/>
      <c r="ACX164" s="134"/>
      <c r="ACY164" s="134"/>
      <c r="ACZ164" s="134"/>
      <c r="ADA164" s="134"/>
      <c r="ADB164" s="134"/>
      <c r="ADC164" s="134"/>
      <c r="ADD164" s="134"/>
      <c r="ADE164" s="134"/>
      <c r="ADF164" s="134"/>
      <c r="ADG164" s="134"/>
      <c r="ADH164" s="134"/>
      <c r="ADI164" s="134"/>
      <c r="ADJ164" s="134"/>
      <c r="ADK164" s="134"/>
      <c r="ADL164" s="134"/>
      <c r="ADM164" s="134"/>
      <c r="ADN164" s="134"/>
      <c r="ADO164" s="134"/>
      <c r="ADP164" s="134"/>
      <c r="ADQ164" s="134"/>
      <c r="ADR164" s="134"/>
      <c r="ADS164" s="134"/>
      <c r="ADT164" s="134"/>
      <c r="ADU164" s="134"/>
      <c r="ADV164" s="134"/>
      <c r="ADW164" s="134"/>
      <c r="ADX164" s="134"/>
      <c r="ADY164" s="134"/>
      <c r="ADZ164" s="134"/>
      <c r="AEA164" s="134"/>
      <c r="AEB164" s="134"/>
      <c r="AEC164" s="134"/>
      <c r="AED164" s="134"/>
      <c r="AEE164" s="134"/>
      <c r="AEF164" s="134"/>
      <c r="AEG164" s="134"/>
      <c r="AEH164" s="134"/>
      <c r="AEI164" s="134"/>
      <c r="AEJ164" s="134"/>
      <c r="AEK164" s="134"/>
      <c r="AEL164" s="134"/>
      <c r="AEM164" s="134"/>
      <c r="AEN164" s="134"/>
      <c r="AEO164" s="134"/>
      <c r="AEP164" s="134"/>
      <c r="AEQ164" s="134"/>
      <c r="AER164" s="134"/>
      <c r="AES164" s="134"/>
      <c r="AET164" s="134"/>
      <c r="AEU164" s="134"/>
      <c r="AEV164" s="134"/>
      <c r="AEW164" s="134"/>
      <c r="AEX164" s="134"/>
      <c r="AEY164" s="134"/>
      <c r="AEZ164" s="134"/>
      <c r="AFA164" s="134"/>
      <c r="AFB164" s="134"/>
      <c r="AFC164" s="134"/>
      <c r="AFD164" s="134"/>
      <c r="AFE164" s="134"/>
      <c r="AFF164" s="134"/>
      <c r="AFG164" s="134"/>
      <c r="AFH164" s="134"/>
      <c r="AFI164" s="134"/>
      <c r="AFJ164" s="134"/>
      <c r="AFK164" s="134"/>
      <c r="AFL164" s="134"/>
      <c r="AFM164" s="134"/>
      <c r="AFN164" s="134"/>
      <c r="AFO164" s="134"/>
      <c r="AFP164" s="134"/>
      <c r="AFQ164" s="134"/>
      <c r="AFR164" s="134"/>
      <c r="AFS164" s="134"/>
      <c r="AFT164" s="134"/>
      <c r="AFU164" s="134"/>
      <c r="AFV164" s="134"/>
      <c r="AFW164" s="134"/>
      <c r="AFX164" s="134"/>
      <c r="AFY164" s="134"/>
      <c r="AFZ164" s="134"/>
      <c r="AGA164" s="134"/>
      <c r="AGB164" s="134"/>
      <c r="AGC164" s="134"/>
      <c r="AGD164" s="134"/>
      <c r="AGE164" s="134"/>
      <c r="AGF164" s="134"/>
      <c r="AGG164" s="134"/>
      <c r="AGH164" s="134"/>
      <c r="AGI164" s="134"/>
      <c r="AGJ164" s="134"/>
      <c r="AGK164" s="134"/>
      <c r="AGL164" s="134"/>
      <c r="AGM164" s="134"/>
      <c r="AGN164" s="134"/>
      <c r="AGO164" s="134"/>
      <c r="AGP164" s="134"/>
      <c r="AGQ164" s="134"/>
      <c r="AGR164" s="134"/>
      <c r="AGS164" s="134"/>
      <c r="AGT164" s="134"/>
      <c r="AGU164" s="134"/>
      <c r="AGV164" s="134"/>
      <c r="AGW164" s="134"/>
      <c r="AGX164" s="134"/>
      <c r="AGY164" s="134"/>
      <c r="AGZ164" s="134"/>
      <c r="AHA164" s="134"/>
      <c r="AHB164" s="134"/>
      <c r="AHC164" s="134"/>
      <c r="AHD164" s="134"/>
      <c r="AHE164" s="134"/>
      <c r="AHF164" s="134"/>
      <c r="AHG164" s="134"/>
      <c r="AHH164" s="134"/>
      <c r="AHI164" s="134"/>
      <c r="AHJ164" s="134"/>
      <c r="AHK164" s="134"/>
      <c r="AHL164" s="134"/>
      <c r="AHM164" s="134"/>
      <c r="AHN164" s="134"/>
      <c r="AHO164" s="134"/>
      <c r="AHP164" s="134"/>
      <c r="AHQ164" s="134"/>
      <c r="AHR164" s="134"/>
      <c r="AHS164" s="134"/>
      <c r="AHT164" s="134"/>
      <c r="AHU164" s="134"/>
      <c r="AHV164" s="134"/>
      <c r="AHW164" s="134"/>
      <c r="AHX164" s="134"/>
      <c r="AHY164" s="134"/>
      <c r="AHZ164" s="134"/>
      <c r="AIA164" s="134"/>
      <c r="AIB164" s="134"/>
      <c r="AIC164" s="134"/>
      <c r="AID164" s="134"/>
      <c r="AIE164" s="134"/>
      <c r="AIF164" s="134"/>
      <c r="AIG164" s="134"/>
      <c r="AIH164" s="134"/>
      <c r="AII164" s="134"/>
      <c r="AIJ164" s="134"/>
      <c r="AIK164" s="134"/>
      <c r="AIL164" s="134"/>
      <c r="AIM164" s="134"/>
      <c r="AIN164" s="134"/>
      <c r="AIO164" s="134"/>
      <c r="AIP164" s="134"/>
      <c r="AIQ164" s="134"/>
      <c r="AIR164" s="134"/>
      <c r="AIS164" s="134"/>
      <c r="AIT164" s="134"/>
      <c r="AIU164" s="134"/>
      <c r="AIV164" s="134"/>
      <c r="AIW164" s="134"/>
      <c r="AIX164" s="134"/>
      <c r="AIY164" s="134"/>
      <c r="AIZ164" s="134"/>
      <c r="AJA164" s="134"/>
      <c r="AJB164" s="134"/>
      <c r="AJC164" s="134"/>
      <c r="AJD164" s="134"/>
      <c r="AJE164" s="134"/>
      <c r="AJF164" s="134"/>
      <c r="AJG164" s="134"/>
      <c r="AJH164" s="134"/>
      <c r="AJI164" s="134"/>
      <c r="AJJ164" s="134"/>
      <c r="AJK164" s="134"/>
      <c r="AJL164" s="134"/>
      <c r="AJM164" s="134"/>
      <c r="AJN164" s="134"/>
      <c r="AJO164" s="134"/>
      <c r="AJP164" s="134"/>
      <c r="AJQ164" s="134"/>
      <c r="AJR164" s="134"/>
      <c r="AJS164" s="134"/>
      <c r="AJT164" s="134"/>
      <c r="AJU164" s="134"/>
      <c r="AJV164" s="134"/>
      <c r="AJW164" s="134"/>
      <c r="AJX164" s="134"/>
      <c r="AJY164" s="134"/>
      <c r="AJZ164" s="134"/>
      <c r="AKA164" s="134"/>
      <c r="AKB164" s="134"/>
      <c r="AKC164" s="134"/>
      <c r="AKD164" s="134"/>
      <c r="AKE164" s="134"/>
      <c r="AKF164" s="134"/>
      <c r="AKG164" s="134"/>
      <c r="AKH164" s="134"/>
      <c r="AKI164" s="134"/>
      <c r="AKJ164" s="134"/>
      <c r="AKK164" s="134"/>
      <c r="AKL164" s="134"/>
      <c r="AKM164" s="134"/>
      <c r="AKN164" s="134"/>
      <c r="AKO164" s="134"/>
      <c r="AKP164" s="134"/>
      <c r="AKQ164" s="134"/>
      <c r="AKR164" s="134"/>
      <c r="AKS164" s="134"/>
      <c r="AKT164" s="134"/>
      <c r="AKU164" s="134"/>
      <c r="AKV164" s="134"/>
      <c r="AKW164" s="134"/>
      <c r="AKX164" s="134"/>
    </row>
    <row r="165" spans="1:986" ht="12" x14ac:dyDescent="0.2">
      <c r="A165" s="249"/>
      <c r="B165" s="242" t="s">
        <v>442</v>
      </c>
      <c r="C165" s="170" t="str">
        <f>_xlfn.CONCAT(Leverancespecifikation[[#This Row],[ID]],Leverancespecifikation[[#This Row],[BYGNINGSDEL]])</f>
        <v>161Nedhængte lofter</v>
      </c>
      <c r="E165" s="171" t="s">
        <v>1549</v>
      </c>
      <c r="I165" s="171"/>
      <c r="J165" s="171">
        <v>4</v>
      </c>
      <c r="K165" s="175" t="s">
        <v>464</v>
      </c>
      <c r="L165" s="172" t="s">
        <v>462</v>
      </c>
      <c r="M165" s="80" t="str">
        <f>IFERROR(VLOOKUP(Leverancespecifikation[[#This Row],[ID-Bygningsdel]],'Data ændringslog'!A:G,7,FALSE),"P")</f>
        <v/>
      </c>
      <c r="N165" s="321" t="s">
        <v>99</v>
      </c>
      <c r="O165" s="121" t="str">
        <f>VLOOKUP(Leverancespecifikation[[#This Row],[ID-Bygningsdel]],'Data aktør'!A:H,2,FALSE)</f>
        <v>X</v>
      </c>
      <c r="P165" s="78" t="str">
        <f>VLOOKUP(Leverancespecifikation[[#This Row],[ID-Bygningsdel]],'Data aktør'!A:H,3,FALSE)</f>
        <v/>
      </c>
      <c r="Q165" s="78" t="str">
        <f>VLOOKUP(Leverancespecifikation[[#This Row],[ID-Bygningsdel]],'Data aktør'!A:H,4,FALSE)</f>
        <v/>
      </c>
      <c r="R165" s="78" t="str">
        <f>VLOOKUP(Leverancespecifikation[[#This Row],[ID-Bygningsdel]],'Data aktør'!A:H,5,FALSE)</f>
        <v/>
      </c>
      <c r="S165" s="78" t="str">
        <f>VLOOKUP(Leverancespecifikation[[#This Row],[ID-Bygningsdel]],'Data aktør'!A:H,6,FALSE)</f>
        <v/>
      </c>
      <c r="T165" s="78" t="str">
        <f>VLOOKUP(Leverancespecifikation[[#This Row],[ID-Bygningsdel]],'Data aktør'!A:H,7,FALSE)</f>
        <v/>
      </c>
      <c r="U165" s="122" t="str">
        <f>VLOOKUP(Leverancespecifikation[[#This Row],[ID-Bygningsdel]],'Data aktør'!A:H,8,FALSE)</f>
        <v/>
      </c>
      <c r="V165" s="112"/>
      <c r="W165" s="79"/>
      <c r="X165" s="79"/>
      <c r="Y165" s="79"/>
      <c r="Z165" s="79"/>
      <c r="AA165" s="79"/>
      <c r="AB165" s="171"/>
      <c r="AD165" s="171"/>
      <c r="AE165" s="171"/>
      <c r="AF165" s="171"/>
      <c r="AG165" s="171"/>
      <c r="AH165" s="171"/>
      <c r="AI165" s="171"/>
      <c r="AJ165" s="171" t="s">
        <v>33</v>
      </c>
      <c r="AK165" s="171">
        <v>300</v>
      </c>
      <c r="AT165" s="171" t="s">
        <v>33</v>
      </c>
      <c r="AU165" s="171">
        <v>325</v>
      </c>
      <c r="BB165" s="171" t="s">
        <v>33</v>
      </c>
      <c r="BC165" s="171">
        <v>325</v>
      </c>
      <c r="BV165" s="171"/>
      <c r="BW165" s="171"/>
      <c r="CB165" s="134"/>
    </row>
    <row r="166" spans="1:986" s="104" customFormat="1" x14ac:dyDescent="0.2">
      <c r="A166" s="248"/>
      <c r="B166" s="240" t="s">
        <v>444</v>
      </c>
      <c r="C166" s="161" t="str">
        <f>_xlfn.CONCAT(Leverancespecifikation[[#This Row],[ID]],Leverancespecifikation[[#This Row],[BYGNINGSDEL]])</f>
        <v>162Gulve</v>
      </c>
      <c r="D166" s="162"/>
      <c r="E166" s="162"/>
      <c r="F166" s="162"/>
      <c r="G166" s="162"/>
      <c r="H166" s="162"/>
      <c r="I166" s="162"/>
      <c r="J166" s="163">
        <v>2</v>
      </c>
      <c r="K166" s="164" t="s">
        <v>466</v>
      </c>
      <c r="L166" s="165"/>
      <c r="M166" s="100" t="str">
        <f>IFERROR(VLOOKUP(Leverancespecifikation[[#This Row],[ID-Bygningsdel]],'Data ændringslog'!A:G,7,FALSE),"P")</f>
        <v/>
      </c>
      <c r="N166" s="201" t="s">
        <v>99</v>
      </c>
      <c r="O166" s="119"/>
      <c r="P166" s="101"/>
      <c r="Q166" s="101"/>
      <c r="R166" s="101"/>
      <c r="S166" s="101"/>
      <c r="T166" s="101"/>
      <c r="U166" s="120"/>
      <c r="V166" s="111"/>
      <c r="W166" s="102"/>
      <c r="X166" s="102"/>
      <c r="Y166" s="102"/>
      <c r="Z166" s="102"/>
      <c r="AA166" s="10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285"/>
      <c r="BM166" s="162"/>
      <c r="BN166" s="162"/>
      <c r="BO166" s="162"/>
      <c r="BP166" s="162"/>
      <c r="BQ166" s="162"/>
      <c r="BR166" s="162"/>
      <c r="BS166" s="162"/>
      <c r="BT166" s="162"/>
      <c r="BU166" s="162"/>
      <c r="BV166" s="162"/>
      <c r="BW166" s="162"/>
      <c r="BX166" s="162"/>
      <c r="BY166" s="162"/>
      <c r="BZ166" s="162"/>
      <c r="CA166" s="206"/>
      <c r="CB166" s="98"/>
      <c r="CC166" s="98"/>
      <c r="CD166" s="98"/>
      <c r="CE166" s="98"/>
      <c r="CF166" s="98"/>
      <c r="CG166" s="98"/>
      <c r="CH166" s="98"/>
      <c r="CI166" s="98"/>
      <c r="CJ166" s="98"/>
      <c r="CK166" s="98"/>
      <c r="CL166" s="98"/>
      <c r="CM166" s="98"/>
      <c r="CN166" s="98"/>
      <c r="CO166" s="98"/>
      <c r="CP166" s="98"/>
      <c r="CQ166" s="98"/>
      <c r="CR166" s="98"/>
      <c r="CS166" s="98"/>
      <c r="CT166" s="98"/>
      <c r="CU166" s="98"/>
      <c r="CV166" s="98"/>
      <c r="CW166" s="98"/>
      <c r="CX166" s="98"/>
      <c r="CY166" s="98"/>
      <c r="CZ166" s="98"/>
      <c r="DA166" s="98"/>
      <c r="DB166" s="98"/>
      <c r="DC166" s="98"/>
      <c r="DD166" s="98"/>
      <c r="DE166" s="98"/>
      <c r="DF166" s="98"/>
      <c r="DG166" s="98"/>
      <c r="DH166" s="98"/>
      <c r="DI166" s="98"/>
      <c r="DJ166" s="98"/>
      <c r="DK166" s="98"/>
      <c r="DL166" s="98"/>
      <c r="DM166" s="98"/>
      <c r="DN166" s="98"/>
      <c r="DO166" s="98"/>
      <c r="DP166" s="98"/>
      <c r="DQ166" s="98"/>
      <c r="DR166" s="98"/>
      <c r="DS166" s="98"/>
      <c r="DT166" s="98"/>
      <c r="DU166" s="98"/>
      <c r="DV166" s="98"/>
      <c r="DW166" s="98"/>
      <c r="DX166" s="98"/>
      <c r="DY166" s="98"/>
      <c r="DZ166" s="98"/>
      <c r="EA166" s="98"/>
      <c r="EB166" s="98"/>
      <c r="EC166" s="98"/>
      <c r="ED166" s="98"/>
      <c r="EE166" s="98"/>
      <c r="EF166" s="98"/>
      <c r="EG166" s="98"/>
      <c r="EH166" s="98"/>
      <c r="EI166" s="98"/>
      <c r="EJ166" s="98"/>
      <c r="EK166" s="98"/>
      <c r="EL166" s="98"/>
      <c r="EM166" s="98"/>
      <c r="EN166" s="98"/>
      <c r="EO166" s="98"/>
      <c r="EP166" s="98"/>
      <c r="EQ166" s="98"/>
      <c r="ER166" s="98"/>
      <c r="ES166" s="98"/>
      <c r="ET166" s="98"/>
      <c r="EU166" s="98"/>
      <c r="EV166" s="98"/>
      <c r="EW166" s="98"/>
      <c r="EX166" s="98"/>
      <c r="EY166" s="98"/>
      <c r="EZ166" s="98"/>
      <c r="FA166" s="98"/>
      <c r="FB166" s="98"/>
      <c r="FC166" s="98"/>
      <c r="FD166" s="98"/>
      <c r="FE166" s="98"/>
      <c r="FF166" s="98"/>
      <c r="FG166" s="98"/>
      <c r="FH166" s="98"/>
      <c r="FI166" s="98"/>
      <c r="FJ166" s="98"/>
      <c r="FK166" s="98"/>
      <c r="FL166" s="98"/>
      <c r="FM166" s="98"/>
      <c r="FN166" s="98"/>
      <c r="FO166" s="98"/>
      <c r="FP166" s="98"/>
      <c r="FQ166" s="98"/>
      <c r="FR166" s="98"/>
      <c r="FS166" s="98"/>
      <c r="FT166" s="98"/>
      <c r="FU166" s="98"/>
      <c r="FV166" s="98"/>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c r="IW166" s="98"/>
      <c r="IX166" s="98"/>
      <c r="IY166" s="98"/>
      <c r="IZ166" s="98"/>
      <c r="JA166" s="98"/>
      <c r="JB166" s="98"/>
      <c r="JC166" s="98"/>
      <c r="JD166" s="98"/>
      <c r="JE166" s="98"/>
      <c r="JF166" s="98"/>
      <c r="JG166" s="98"/>
      <c r="JH166" s="98"/>
      <c r="JI166" s="98"/>
      <c r="JJ166" s="98"/>
      <c r="JK166" s="98"/>
      <c r="JL166" s="98"/>
      <c r="JM166" s="98"/>
      <c r="JN166" s="98"/>
      <c r="JO166" s="98"/>
      <c r="JP166" s="98"/>
      <c r="JQ166" s="98"/>
      <c r="JR166" s="98"/>
      <c r="JS166" s="98"/>
      <c r="JT166" s="98"/>
      <c r="JU166" s="98"/>
      <c r="JV166" s="98"/>
      <c r="JW166" s="98"/>
      <c r="JX166" s="98"/>
      <c r="JY166" s="98"/>
      <c r="JZ166" s="98"/>
      <c r="KA166" s="98"/>
      <c r="KB166" s="98"/>
      <c r="KC166" s="98"/>
      <c r="KD166" s="98"/>
      <c r="KE166" s="98"/>
      <c r="KF166" s="98"/>
      <c r="KG166" s="98"/>
      <c r="KH166" s="98"/>
      <c r="KI166" s="98"/>
      <c r="KJ166" s="98"/>
      <c r="KK166" s="98"/>
      <c r="KL166" s="98"/>
      <c r="KM166" s="98"/>
      <c r="KN166" s="98"/>
      <c r="KO166" s="98"/>
      <c r="KP166" s="98"/>
      <c r="KQ166" s="98"/>
      <c r="KR166" s="98"/>
      <c r="KS166" s="98"/>
      <c r="KT166" s="98"/>
      <c r="KU166" s="98"/>
      <c r="KV166" s="98"/>
      <c r="KW166" s="98"/>
      <c r="KX166" s="98"/>
      <c r="KY166" s="98"/>
      <c r="KZ166" s="98"/>
      <c r="LA166" s="98"/>
      <c r="LB166" s="98"/>
      <c r="LC166" s="98"/>
      <c r="LD166" s="98"/>
      <c r="LE166" s="98"/>
      <c r="LF166" s="98"/>
      <c r="LG166" s="98"/>
      <c r="LH166" s="98"/>
      <c r="LI166" s="98"/>
      <c r="LJ166" s="98"/>
      <c r="LK166" s="98"/>
      <c r="LL166" s="98"/>
      <c r="LM166" s="98"/>
      <c r="LN166" s="98"/>
      <c r="LO166" s="98"/>
      <c r="LP166" s="98"/>
      <c r="LQ166" s="98"/>
      <c r="LR166" s="98"/>
      <c r="LS166" s="98"/>
      <c r="LT166" s="98"/>
      <c r="LU166" s="98"/>
      <c r="LV166" s="98"/>
      <c r="LW166" s="98"/>
      <c r="LX166" s="98"/>
      <c r="LY166" s="98"/>
      <c r="LZ166" s="98"/>
      <c r="MA166" s="98"/>
      <c r="MB166" s="98"/>
      <c r="MC166" s="98"/>
      <c r="MD166" s="98"/>
      <c r="ME166" s="98"/>
      <c r="MF166" s="98"/>
      <c r="MG166" s="98"/>
      <c r="MH166" s="98"/>
      <c r="MI166" s="98"/>
      <c r="MJ166" s="98"/>
      <c r="MK166" s="98"/>
      <c r="ML166" s="98"/>
      <c r="MM166" s="98"/>
      <c r="MN166" s="98"/>
      <c r="MO166" s="98"/>
      <c r="MP166" s="98"/>
      <c r="MQ166" s="98"/>
      <c r="MR166" s="98"/>
      <c r="MS166" s="98"/>
      <c r="MT166" s="98"/>
      <c r="MU166" s="98"/>
      <c r="MV166" s="98"/>
      <c r="MW166" s="98"/>
      <c r="MX166" s="98"/>
      <c r="MY166" s="98"/>
      <c r="MZ166" s="98"/>
      <c r="NA166" s="98"/>
      <c r="NB166" s="98"/>
      <c r="NC166" s="98"/>
      <c r="ND166" s="98"/>
      <c r="NE166" s="98"/>
      <c r="NF166" s="98"/>
      <c r="NG166" s="98"/>
      <c r="NH166" s="98"/>
      <c r="NI166" s="98"/>
      <c r="NJ166" s="98"/>
      <c r="NK166" s="98"/>
      <c r="NL166" s="98"/>
      <c r="NM166" s="98"/>
      <c r="NN166" s="98"/>
      <c r="NO166" s="98"/>
      <c r="NP166" s="98"/>
      <c r="NQ166" s="98"/>
      <c r="NR166" s="98"/>
      <c r="NS166" s="98"/>
      <c r="NT166" s="98"/>
      <c r="NU166" s="98"/>
      <c r="NV166" s="98"/>
      <c r="NW166" s="98"/>
      <c r="NX166" s="98"/>
      <c r="NY166" s="98"/>
      <c r="NZ166" s="98"/>
      <c r="OA166" s="98"/>
      <c r="OB166" s="98"/>
      <c r="OC166" s="98"/>
      <c r="OD166" s="98"/>
      <c r="OE166" s="98"/>
      <c r="OF166" s="98"/>
      <c r="OG166" s="98"/>
      <c r="OH166" s="98"/>
      <c r="OI166" s="98"/>
      <c r="OJ166" s="98"/>
      <c r="OK166" s="98"/>
      <c r="OL166" s="98"/>
      <c r="OM166" s="98"/>
      <c r="ON166" s="98"/>
      <c r="OO166" s="98"/>
      <c r="OP166" s="98"/>
      <c r="OQ166" s="98"/>
      <c r="OR166" s="98"/>
      <c r="OS166" s="98"/>
      <c r="OT166" s="98"/>
      <c r="OU166" s="98"/>
      <c r="OV166" s="98"/>
      <c r="OW166" s="98"/>
      <c r="OX166" s="98"/>
      <c r="OY166" s="98"/>
      <c r="OZ166" s="98"/>
      <c r="PA166" s="98"/>
      <c r="PB166" s="98"/>
      <c r="PC166" s="98"/>
      <c r="PD166" s="98"/>
      <c r="PE166" s="98"/>
      <c r="PF166" s="98"/>
      <c r="PG166" s="98"/>
      <c r="PH166" s="98"/>
      <c r="PI166" s="98"/>
      <c r="PJ166" s="98"/>
      <c r="PK166" s="98"/>
      <c r="PL166" s="98"/>
      <c r="PM166" s="98"/>
      <c r="PN166" s="98"/>
      <c r="PO166" s="98"/>
      <c r="PP166" s="98"/>
      <c r="PQ166" s="98"/>
      <c r="PR166" s="98"/>
      <c r="PS166" s="98"/>
      <c r="PT166" s="98"/>
      <c r="PU166" s="98"/>
      <c r="PV166" s="98"/>
      <c r="PW166" s="98"/>
      <c r="PX166" s="98"/>
      <c r="PY166" s="98"/>
      <c r="PZ166" s="98"/>
      <c r="QA166" s="98"/>
      <c r="QB166" s="98"/>
      <c r="QC166" s="98"/>
      <c r="QD166" s="98"/>
      <c r="QE166" s="98"/>
      <c r="QF166" s="98"/>
      <c r="QG166" s="98"/>
      <c r="QH166" s="98"/>
      <c r="QI166" s="98"/>
      <c r="QJ166" s="98"/>
      <c r="QK166" s="98"/>
      <c r="QL166" s="98"/>
      <c r="QM166" s="98"/>
      <c r="QN166" s="98"/>
      <c r="QO166" s="98"/>
      <c r="QP166" s="98"/>
      <c r="QQ166" s="98"/>
      <c r="QR166" s="98"/>
      <c r="QS166" s="98"/>
      <c r="QT166" s="98"/>
      <c r="QU166" s="98"/>
      <c r="QV166" s="98"/>
      <c r="QW166" s="98"/>
      <c r="QX166" s="98"/>
      <c r="QY166" s="98"/>
      <c r="QZ166" s="98"/>
      <c r="RA166" s="98"/>
      <c r="RB166" s="98"/>
      <c r="RC166" s="98"/>
      <c r="RD166" s="98"/>
      <c r="RE166" s="98"/>
      <c r="RF166" s="98"/>
      <c r="RG166" s="98"/>
      <c r="RH166" s="98"/>
      <c r="RI166" s="98"/>
      <c r="RJ166" s="98"/>
      <c r="RK166" s="98"/>
      <c r="RL166" s="98"/>
      <c r="RM166" s="98"/>
      <c r="RN166" s="98"/>
      <c r="RO166" s="98"/>
      <c r="RP166" s="98"/>
      <c r="RQ166" s="98"/>
      <c r="RR166" s="98"/>
      <c r="RS166" s="98"/>
      <c r="RT166" s="98"/>
      <c r="RU166" s="98"/>
      <c r="RV166" s="98"/>
      <c r="RW166" s="98"/>
      <c r="RX166" s="98"/>
      <c r="RY166" s="98"/>
      <c r="RZ166" s="98"/>
      <c r="SA166" s="98"/>
      <c r="SB166" s="98"/>
      <c r="SC166" s="98"/>
      <c r="SD166" s="98"/>
      <c r="SE166" s="98"/>
      <c r="SF166" s="98"/>
      <c r="SG166" s="98"/>
      <c r="SH166" s="98"/>
      <c r="SI166" s="98"/>
      <c r="SJ166" s="98"/>
      <c r="SK166" s="98"/>
      <c r="SL166" s="98"/>
      <c r="SM166" s="98"/>
      <c r="SN166" s="98"/>
      <c r="SO166" s="98"/>
      <c r="SP166" s="98"/>
      <c r="SQ166" s="98"/>
      <c r="SR166" s="98"/>
      <c r="SS166" s="98"/>
      <c r="ST166" s="98"/>
      <c r="SU166" s="98"/>
      <c r="SV166" s="98"/>
      <c r="SW166" s="98"/>
      <c r="SX166" s="98"/>
      <c r="SY166" s="98"/>
      <c r="SZ166" s="98"/>
      <c r="TA166" s="98"/>
      <c r="TB166" s="98"/>
      <c r="TC166" s="98"/>
      <c r="TD166" s="98"/>
      <c r="TE166" s="98"/>
      <c r="TF166" s="98"/>
      <c r="TG166" s="98"/>
      <c r="TH166" s="98"/>
      <c r="TI166" s="98"/>
      <c r="TJ166" s="98"/>
      <c r="TK166" s="98"/>
      <c r="TL166" s="98"/>
      <c r="TM166" s="98"/>
      <c r="TN166" s="98"/>
      <c r="TO166" s="98"/>
      <c r="TP166" s="98"/>
      <c r="TQ166" s="98"/>
      <c r="TR166" s="98"/>
      <c r="TS166" s="98"/>
      <c r="TT166" s="98"/>
      <c r="TU166" s="98"/>
      <c r="TV166" s="98"/>
      <c r="TW166" s="98"/>
      <c r="TX166" s="98"/>
      <c r="TY166" s="98"/>
      <c r="TZ166" s="98"/>
      <c r="UA166" s="98"/>
      <c r="UB166" s="98"/>
      <c r="UC166" s="98"/>
      <c r="UD166" s="98"/>
      <c r="UE166" s="98"/>
      <c r="UF166" s="98"/>
      <c r="UG166" s="98"/>
      <c r="UH166" s="98"/>
      <c r="UI166" s="98"/>
      <c r="UJ166" s="98"/>
      <c r="UK166" s="98"/>
      <c r="UL166" s="98"/>
      <c r="UM166" s="98"/>
      <c r="UN166" s="98"/>
      <c r="UO166" s="98"/>
      <c r="UP166" s="98"/>
      <c r="UQ166" s="98"/>
      <c r="UR166" s="98"/>
      <c r="US166" s="98"/>
      <c r="UT166" s="98"/>
      <c r="UU166" s="98"/>
      <c r="UV166" s="98"/>
      <c r="UW166" s="98"/>
      <c r="UX166" s="98"/>
      <c r="UY166" s="98"/>
      <c r="UZ166" s="98"/>
      <c r="VA166" s="98"/>
      <c r="VB166" s="98"/>
      <c r="VC166" s="98"/>
      <c r="VD166" s="98"/>
      <c r="VE166" s="98"/>
      <c r="VF166" s="98"/>
      <c r="VG166" s="98"/>
      <c r="VH166" s="98"/>
      <c r="VI166" s="98"/>
      <c r="VJ166" s="98"/>
      <c r="VK166" s="98"/>
      <c r="VL166" s="98"/>
      <c r="VM166" s="98"/>
      <c r="VN166" s="98"/>
      <c r="VO166" s="98"/>
      <c r="VP166" s="98"/>
      <c r="VQ166" s="98"/>
      <c r="VR166" s="98"/>
      <c r="VS166" s="98"/>
      <c r="VT166" s="98"/>
      <c r="VU166" s="98"/>
      <c r="VV166" s="98"/>
      <c r="VW166" s="98"/>
      <c r="VX166" s="98"/>
      <c r="VY166" s="98"/>
      <c r="VZ166" s="98"/>
      <c r="WA166" s="98"/>
      <c r="WB166" s="98"/>
      <c r="WC166" s="98"/>
      <c r="WD166" s="98"/>
      <c r="WE166" s="98"/>
      <c r="WF166" s="98"/>
      <c r="WG166" s="98"/>
      <c r="WH166" s="98"/>
      <c r="WI166" s="98"/>
      <c r="WJ166" s="98"/>
      <c r="WK166" s="98"/>
      <c r="WL166" s="98"/>
      <c r="WM166" s="98"/>
      <c r="WN166" s="98"/>
      <c r="WO166" s="98"/>
      <c r="WP166" s="98"/>
      <c r="WQ166" s="98"/>
      <c r="WR166" s="98"/>
      <c r="WS166" s="98"/>
      <c r="WT166" s="98"/>
      <c r="WU166" s="98"/>
      <c r="WV166" s="98"/>
      <c r="WW166" s="98"/>
      <c r="WX166" s="98"/>
      <c r="WY166" s="98"/>
      <c r="WZ166" s="98"/>
      <c r="XA166" s="98"/>
      <c r="XB166" s="98"/>
      <c r="XC166" s="98"/>
      <c r="XD166" s="98"/>
      <c r="XE166" s="98"/>
      <c r="XF166" s="98"/>
      <c r="XG166" s="98"/>
      <c r="XH166" s="98"/>
      <c r="XI166" s="98"/>
      <c r="XJ166" s="98"/>
      <c r="XK166" s="98"/>
      <c r="XL166" s="98"/>
      <c r="XM166" s="98"/>
      <c r="XN166" s="98"/>
      <c r="XO166" s="98"/>
      <c r="XP166" s="98"/>
      <c r="XQ166" s="98"/>
      <c r="XR166" s="98"/>
      <c r="XS166" s="98"/>
      <c r="XT166" s="98"/>
      <c r="XU166" s="98"/>
      <c r="XV166" s="98"/>
      <c r="XW166" s="98"/>
      <c r="XX166" s="98"/>
      <c r="XY166" s="98"/>
      <c r="XZ166" s="98"/>
      <c r="YA166" s="98"/>
      <c r="YB166" s="98"/>
      <c r="YC166" s="98"/>
      <c r="YD166" s="98"/>
      <c r="YE166" s="98"/>
      <c r="YF166" s="98"/>
      <c r="YG166" s="98"/>
      <c r="YH166" s="98"/>
      <c r="YI166" s="98"/>
      <c r="YJ166" s="98"/>
      <c r="YK166" s="98"/>
      <c r="YL166" s="98"/>
      <c r="YM166" s="98"/>
      <c r="YN166" s="98"/>
      <c r="YO166" s="98"/>
      <c r="YP166" s="98"/>
      <c r="YQ166" s="98"/>
      <c r="YR166" s="98"/>
      <c r="YS166" s="98"/>
      <c r="YT166" s="98"/>
      <c r="YU166" s="98"/>
      <c r="YV166" s="98"/>
      <c r="YW166" s="98"/>
      <c r="YX166" s="98"/>
      <c r="YY166" s="98"/>
      <c r="YZ166" s="98"/>
      <c r="ZA166" s="98"/>
      <c r="ZB166" s="98"/>
      <c r="ZC166" s="98"/>
      <c r="ZD166" s="98"/>
      <c r="ZE166" s="98"/>
      <c r="ZF166" s="98"/>
      <c r="ZG166" s="98"/>
      <c r="ZH166" s="98"/>
      <c r="ZI166" s="98"/>
      <c r="ZJ166" s="98"/>
      <c r="ZK166" s="98"/>
      <c r="ZL166" s="98"/>
      <c r="ZM166" s="98"/>
      <c r="ZN166" s="98"/>
      <c r="ZO166" s="98"/>
      <c r="ZP166" s="98"/>
      <c r="ZQ166" s="98"/>
      <c r="ZR166" s="98"/>
      <c r="ZS166" s="98"/>
      <c r="ZT166" s="98"/>
      <c r="ZU166" s="98"/>
      <c r="ZV166" s="98"/>
      <c r="ZW166" s="98"/>
      <c r="ZX166" s="98"/>
      <c r="ZY166" s="98"/>
      <c r="ZZ166" s="98"/>
      <c r="AAA166" s="98"/>
      <c r="AAB166" s="98"/>
      <c r="AAC166" s="98"/>
      <c r="AAD166" s="98"/>
      <c r="AAE166" s="98"/>
      <c r="AAF166" s="98"/>
      <c r="AAG166" s="98"/>
      <c r="AAH166" s="98"/>
      <c r="AAI166" s="98"/>
      <c r="AAJ166" s="98"/>
      <c r="AAK166" s="98"/>
      <c r="AAL166" s="98"/>
      <c r="AAM166" s="98"/>
      <c r="AAN166" s="98"/>
      <c r="AAO166" s="98"/>
      <c r="AAP166" s="98"/>
      <c r="AAQ166" s="98"/>
      <c r="AAR166" s="98"/>
      <c r="AAS166" s="98"/>
      <c r="AAT166" s="98"/>
      <c r="AAU166" s="98"/>
      <c r="AAV166" s="98"/>
      <c r="AAW166" s="98"/>
      <c r="AAX166" s="98"/>
      <c r="AAY166" s="98"/>
      <c r="AAZ166" s="98"/>
      <c r="ABA166" s="98"/>
      <c r="ABB166" s="98"/>
      <c r="ABC166" s="98"/>
      <c r="ABD166" s="98"/>
      <c r="ABE166" s="98"/>
      <c r="ABF166" s="98"/>
      <c r="ABG166" s="98"/>
      <c r="ABH166" s="98"/>
      <c r="ABI166" s="98"/>
      <c r="ABJ166" s="98"/>
      <c r="ABK166" s="98"/>
      <c r="ABL166" s="98"/>
      <c r="ABM166" s="98"/>
      <c r="ABN166" s="98"/>
      <c r="ABO166" s="98"/>
      <c r="ABP166" s="98"/>
      <c r="ABQ166" s="98"/>
      <c r="ABR166" s="98"/>
      <c r="ABS166" s="98"/>
      <c r="ABT166" s="98"/>
      <c r="ABU166" s="98"/>
      <c r="ABV166" s="98"/>
      <c r="ABW166" s="98"/>
      <c r="ABX166" s="98"/>
      <c r="ABY166" s="98"/>
      <c r="ABZ166" s="98"/>
      <c r="ACA166" s="98"/>
      <c r="ACB166" s="98"/>
      <c r="ACC166" s="98"/>
      <c r="ACD166" s="98"/>
      <c r="ACE166" s="98"/>
      <c r="ACF166" s="98"/>
      <c r="ACG166" s="98"/>
      <c r="ACH166" s="98"/>
      <c r="ACI166" s="98"/>
      <c r="ACJ166" s="98"/>
      <c r="ACK166" s="98"/>
      <c r="ACL166" s="98"/>
      <c r="ACM166" s="98"/>
      <c r="ACN166" s="98"/>
      <c r="ACO166" s="98"/>
      <c r="ACP166" s="98"/>
      <c r="ACQ166" s="98"/>
      <c r="ACR166" s="98"/>
      <c r="ACS166" s="98"/>
      <c r="ACT166" s="98"/>
      <c r="ACU166" s="98"/>
      <c r="ACV166" s="98"/>
      <c r="ACW166" s="98"/>
      <c r="ACX166" s="98"/>
      <c r="ACY166" s="98"/>
      <c r="ACZ166" s="98"/>
      <c r="ADA166" s="98"/>
      <c r="ADB166" s="98"/>
      <c r="ADC166" s="98"/>
      <c r="ADD166" s="98"/>
      <c r="ADE166" s="98"/>
      <c r="ADF166" s="98"/>
      <c r="ADG166" s="98"/>
      <c r="ADH166" s="98"/>
      <c r="ADI166" s="98"/>
      <c r="ADJ166" s="98"/>
      <c r="ADK166" s="98"/>
      <c r="ADL166" s="98"/>
      <c r="ADM166" s="98"/>
      <c r="ADN166" s="98"/>
      <c r="ADO166" s="98"/>
      <c r="ADP166" s="98"/>
      <c r="ADQ166" s="98"/>
      <c r="ADR166" s="98"/>
      <c r="ADS166" s="98"/>
      <c r="ADT166" s="98"/>
      <c r="ADU166" s="98"/>
      <c r="ADV166" s="98"/>
      <c r="ADW166" s="98"/>
      <c r="ADX166" s="98"/>
      <c r="ADY166" s="98"/>
      <c r="ADZ166" s="98"/>
      <c r="AEA166" s="98"/>
      <c r="AEB166" s="98"/>
      <c r="AEC166" s="98"/>
      <c r="AED166" s="98"/>
      <c r="AEE166" s="98"/>
      <c r="AEF166" s="98"/>
      <c r="AEG166" s="98"/>
      <c r="AEH166" s="98"/>
      <c r="AEI166" s="98"/>
      <c r="AEJ166" s="98"/>
      <c r="AEK166" s="98"/>
      <c r="AEL166" s="98"/>
      <c r="AEM166" s="98"/>
      <c r="AEN166" s="98"/>
      <c r="AEO166" s="98"/>
      <c r="AEP166" s="98"/>
      <c r="AEQ166" s="98"/>
      <c r="AER166" s="98"/>
      <c r="AES166" s="98"/>
      <c r="AET166" s="98"/>
      <c r="AEU166" s="98"/>
      <c r="AEV166" s="98"/>
      <c r="AEW166" s="98"/>
      <c r="AEX166" s="98"/>
      <c r="AEY166" s="98"/>
      <c r="AEZ166" s="98"/>
      <c r="AFA166" s="98"/>
      <c r="AFB166" s="98"/>
      <c r="AFC166" s="98"/>
      <c r="AFD166" s="98"/>
      <c r="AFE166" s="98"/>
      <c r="AFF166" s="98"/>
      <c r="AFG166" s="98"/>
      <c r="AFH166" s="98"/>
      <c r="AFI166" s="98"/>
      <c r="AFJ166" s="98"/>
      <c r="AFK166" s="98"/>
      <c r="AFL166" s="98"/>
      <c r="AFM166" s="98"/>
      <c r="AFN166" s="98"/>
      <c r="AFO166" s="98"/>
      <c r="AFP166" s="98"/>
      <c r="AFQ166" s="98"/>
      <c r="AFR166" s="98"/>
      <c r="AFS166" s="98"/>
      <c r="AFT166" s="98"/>
      <c r="AFU166" s="98"/>
      <c r="AFV166" s="98"/>
      <c r="AFW166" s="98"/>
      <c r="AFX166" s="98"/>
      <c r="AFY166" s="98"/>
      <c r="AFZ166" s="98"/>
      <c r="AGA166" s="98"/>
      <c r="AGB166" s="98"/>
      <c r="AGC166" s="98"/>
      <c r="AGD166" s="98"/>
      <c r="AGE166" s="98"/>
      <c r="AGF166" s="98"/>
      <c r="AGG166" s="98"/>
      <c r="AGH166" s="98"/>
      <c r="AGI166" s="98"/>
      <c r="AGJ166" s="98"/>
      <c r="AGK166" s="98"/>
      <c r="AGL166" s="98"/>
      <c r="AGM166" s="98"/>
      <c r="AGN166" s="98"/>
      <c r="AGO166" s="98"/>
      <c r="AGP166" s="98"/>
      <c r="AGQ166" s="98"/>
      <c r="AGR166" s="98"/>
      <c r="AGS166" s="98"/>
      <c r="AGT166" s="98"/>
      <c r="AGU166" s="98"/>
      <c r="AGV166" s="98"/>
      <c r="AGW166" s="98"/>
      <c r="AGX166" s="98"/>
      <c r="AGY166" s="98"/>
      <c r="AGZ166" s="98"/>
      <c r="AHA166" s="98"/>
      <c r="AHB166" s="98"/>
      <c r="AHC166" s="98"/>
      <c r="AHD166" s="98"/>
      <c r="AHE166" s="98"/>
      <c r="AHF166" s="98"/>
      <c r="AHG166" s="98"/>
      <c r="AHH166" s="98"/>
      <c r="AHI166" s="98"/>
      <c r="AHJ166" s="98"/>
      <c r="AHK166" s="98"/>
      <c r="AHL166" s="98"/>
      <c r="AHM166" s="98"/>
      <c r="AHN166" s="98"/>
      <c r="AHO166" s="98"/>
      <c r="AHP166" s="98"/>
      <c r="AHQ166" s="98"/>
      <c r="AHR166" s="98"/>
      <c r="AHS166" s="98"/>
      <c r="AHT166" s="98"/>
      <c r="AHU166" s="98"/>
      <c r="AHV166" s="98"/>
      <c r="AHW166" s="98"/>
      <c r="AHX166" s="98"/>
      <c r="AHY166" s="98"/>
      <c r="AHZ166" s="98"/>
      <c r="AIA166" s="98"/>
      <c r="AIB166" s="98"/>
      <c r="AIC166" s="98"/>
      <c r="AID166" s="98"/>
      <c r="AIE166" s="98"/>
      <c r="AIF166" s="98"/>
      <c r="AIG166" s="98"/>
      <c r="AIH166" s="98"/>
      <c r="AII166" s="98"/>
      <c r="AIJ166" s="98"/>
      <c r="AIK166" s="98"/>
      <c r="AIL166" s="98"/>
      <c r="AIM166" s="98"/>
      <c r="AIN166" s="98"/>
      <c r="AIO166" s="98"/>
      <c r="AIP166" s="98"/>
      <c r="AIQ166" s="98"/>
      <c r="AIR166" s="98"/>
      <c r="AIS166" s="98"/>
      <c r="AIT166" s="98"/>
      <c r="AIU166" s="98"/>
      <c r="AIV166" s="98"/>
      <c r="AIW166" s="98"/>
      <c r="AIX166" s="98"/>
      <c r="AIY166" s="98"/>
      <c r="AIZ166" s="98"/>
      <c r="AJA166" s="98"/>
      <c r="AJB166" s="98"/>
      <c r="AJC166" s="98"/>
      <c r="AJD166" s="98"/>
      <c r="AJE166" s="98"/>
      <c r="AJF166" s="98"/>
      <c r="AJG166" s="98"/>
      <c r="AJH166" s="98"/>
      <c r="AJI166" s="98"/>
      <c r="AJJ166" s="98"/>
      <c r="AJK166" s="98"/>
      <c r="AJL166" s="98"/>
      <c r="AJM166" s="98"/>
      <c r="AJN166" s="98"/>
      <c r="AJO166" s="98"/>
      <c r="AJP166" s="98"/>
      <c r="AJQ166" s="98"/>
      <c r="AJR166" s="98"/>
      <c r="AJS166" s="98"/>
      <c r="AJT166" s="98"/>
      <c r="AJU166" s="98"/>
      <c r="AJV166" s="98"/>
      <c r="AJW166" s="98"/>
      <c r="AJX166" s="98"/>
      <c r="AJY166" s="98"/>
      <c r="AJZ166" s="98"/>
      <c r="AKA166" s="98"/>
      <c r="AKB166" s="98"/>
      <c r="AKC166" s="98"/>
      <c r="AKD166" s="98"/>
      <c r="AKE166" s="98"/>
      <c r="AKF166" s="98"/>
      <c r="AKG166" s="98"/>
      <c r="AKH166" s="98"/>
      <c r="AKI166" s="98"/>
      <c r="AKJ166" s="98"/>
      <c r="AKK166" s="98"/>
      <c r="AKL166" s="98"/>
      <c r="AKM166" s="98"/>
      <c r="AKN166" s="98"/>
      <c r="AKO166" s="98"/>
      <c r="AKP166" s="98"/>
      <c r="AKQ166" s="98"/>
      <c r="AKR166" s="98"/>
      <c r="AKS166" s="98"/>
      <c r="AKT166" s="98"/>
      <c r="AKU166" s="98"/>
      <c r="AKV166" s="98"/>
      <c r="AKW166" s="98"/>
      <c r="AKX166" s="98"/>
    </row>
    <row r="167" spans="1:986" s="88" customFormat="1" ht="12" x14ac:dyDescent="0.2">
      <c r="A167" s="249"/>
      <c r="B167" s="241" t="s">
        <v>447</v>
      </c>
      <c r="C167" s="166" t="str">
        <f>_xlfn.CONCAT(Leverancespecifikation[[#This Row],[ID]],Leverancespecifikation[[#This Row],[BYGNINGSDEL]])</f>
        <v>163Opbyggede gulve</v>
      </c>
      <c r="D167" s="167"/>
      <c r="E167" s="167">
        <v>331</v>
      </c>
      <c r="F167" s="167"/>
      <c r="G167" s="167"/>
      <c r="H167" s="167"/>
      <c r="I167" s="167"/>
      <c r="J167" s="171">
        <v>4</v>
      </c>
      <c r="K167" s="331" t="s">
        <v>468</v>
      </c>
      <c r="L167" s="169" t="s">
        <v>298</v>
      </c>
      <c r="M167" s="86" t="str">
        <f>IFERROR(VLOOKUP(Leverancespecifikation[[#This Row],[ID-Bygningsdel]],'Data ændringslog'!A:G,7,FALSE),"P")</f>
        <v/>
      </c>
      <c r="N167" s="320" t="s">
        <v>99</v>
      </c>
      <c r="O167" s="117" t="str">
        <f>VLOOKUP(Leverancespecifikation[[#This Row],[ID-Bygningsdel]],'Data aktør'!A:H,2,FALSE)</f>
        <v>X</v>
      </c>
      <c r="P167" s="87" t="str">
        <f>VLOOKUP(Leverancespecifikation[[#This Row],[ID-Bygningsdel]],'Data aktør'!A:H,3,FALSE)</f>
        <v/>
      </c>
      <c r="Q167" s="87" t="str">
        <f>VLOOKUP(Leverancespecifikation[[#This Row],[ID-Bygningsdel]],'Data aktør'!A:H,4,FALSE)</f>
        <v/>
      </c>
      <c r="R167" s="87" t="str">
        <f>VLOOKUP(Leverancespecifikation[[#This Row],[ID-Bygningsdel]],'Data aktør'!A:H,5,FALSE)</f>
        <v/>
      </c>
      <c r="S167" s="87" t="str">
        <f>VLOOKUP(Leverancespecifikation[[#This Row],[ID-Bygningsdel]],'Data aktør'!A:H,6,FALSE)</f>
        <v/>
      </c>
      <c r="T167" s="87" t="str">
        <f>VLOOKUP(Leverancespecifikation[[#This Row],[ID-Bygningsdel]],'Data aktør'!A:H,7,FALSE)</f>
        <v/>
      </c>
      <c r="U167" s="118" t="str">
        <f>VLOOKUP(Leverancespecifikation[[#This Row],[ID-Bygningsdel]],'Data aktør'!A:H,8,FALSE)</f>
        <v/>
      </c>
      <c r="V167" s="110"/>
      <c r="W167" s="85"/>
      <c r="X167" s="85"/>
      <c r="Y167" s="85"/>
      <c r="Z167" s="85"/>
      <c r="AA167" s="85"/>
      <c r="AB167" s="167"/>
      <c r="AC167" s="167"/>
      <c r="AD167" s="167"/>
      <c r="AE167" s="167"/>
      <c r="AF167" s="167"/>
      <c r="AG167" s="167"/>
      <c r="AH167" s="167"/>
      <c r="AI167" s="167"/>
      <c r="AJ167" s="167" t="s">
        <v>33</v>
      </c>
      <c r="AK167" s="167">
        <v>300</v>
      </c>
      <c r="AL167" s="167"/>
      <c r="AM167" s="167"/>
      <c r="AN167" s="167"/>
      <c r="AO167" s="167"/>
      <c r="AP167" s="167"/>
      <c r="AQ167" s="167"/>
      <c r="AR167" s="167"/>
      <c r="AS167" s="167"/>
      <c r="AT167" s="167" t="s">
        <v>33</v>
      </c>
      <c r="AU167" s="167">
        <v>325</v>
      </c>
      <c r="AV167" s="167"/>
      <c r="AW167" s="167"/>
      <c r="AX167" s="167"/>
      <c r="AY167" s="167"/>
      <c r="AZ167" s="167"/>
      <c r="BA167" s="167"/>
      <c r="BB167" s="167" t="s">
        <v>33</v>
      </c>
      <c r="BC167" s="167">
        <v>325</v>
      </c>
      <c r="BD167" s="167"/>
      <c r="BE167" s="167"/>
      <c r="BF167" s="167"/>
      <c r="BG167" s="167"/>
      <c r="BH167" s="167"/>
      <c r="BI167" s="167"/>
      <c r="BJ167" s="167"/>
      <c r="BK167" s="167"/>
      <c r="BL167" s="286"/>
      <c r="BM167" s="167"/>
      <c r="BN167" s="167"/>
      <c r="BO167" s="167"/>
      <c r="BP167" s="167"/>
      <c r="BQ167" s="167"/>
      <c r="BR167" s="167"/>
      <c r="BS167" s="167"/>
      <c r="BT167" s="167"/>
      <c r="BU167" s="167"/>
      <c r="BV167" s="167"/>
      <c r="BW167" s="167"/>
      <c r="BX167" s="167"/>
      <c r="BY167" s="167"/>
      <c r="BZ167" s="167"/>
      <c r="CA167" s="207"/>
      <c r="CB167" s="134"/>
      <c r="CC167" s="134"/>
      <c r="CD167" s="134"/>
      <c r="CE167" s="134"/>
      <c r="CF167" s="134"/>
      <c r="CG167" s="134"/>
      <c r="CH167" s="134"/>
      <c r="CI167" s="134"/>
      <c r="CJ167" s="134"/>
      <c r="CK167" s="134"/>
      <c r="CL167" s="134"/>
      <c r="CM167" s="134"/>
      <c r="CN167" s="134"/>
      <c r="CO167" s="134"/>
      <c r="CP167" s="134"/>
      <c r="CQ167" s="134"/>
      <c r="CR167" s="134"/>
      <c r="CS167" s="134"/>
      <c r="CT167" s="134"/>
      <c r="CU167" s="134"/>
      <c r="CV167" s="134"/>
      <c r="CW167" s="134"/>
      <c r="CX167" s="134"/>
      <c r="CY167" s="134"/>
      <c r="CZ167" s="134"/>
      <c r="DA167" s="134"/>
      <c r="DB167" s="134"/>
      <c r="DC167" s="134"/>
      <c r="DD167" s="134"/>
      <c r="DE167" s="134"/>
      <c r="DF167" s="134"/>
      <c r="DG167" s="134"/>
      <c r="DH167" s="134"/>
      <c r="DI167" s="134"/>
      <c r="DJ167" s="134"/>
      <c r="DK167" s="134"/>
      <c r="DL167" s="134"/>
      <c r="DM167" s="134"/>
      <c r="DN167" s="134"/>
      <c r="DO167" s="134"/>
      <c r="DP167" s="134"/>
      <c r="DQ167" s="134"/>
      <c r="DR167" s="134"/>
      <c r="DS167" s="134"/>
      <c r="DT167" s="134"/>
      <c r="DU167" s="134"/>
      <c r="DV167" s="134"/>
      <c r="DW167" s="134"/>
      <c r="DX167" s="134"/>
      <c r="DY167" s="134"/>
      <c r="DZ167" s="134"/>
      <c r="EA167" s="134"/>
      <c r="EB167" s="134"/>
      <c r="EC167" s="134"/>
      <c r="ED167" s="134"/>
      <c r="EE167" s="134"/>
      <c r="EF167" s="134"/>
      <c r="EG167" s="134"/>
      <c r="EH167" s="134"/>
      <c r="EI167" s="134"/>
      <c r="EJ167" s="134"/>
      <c r="EK167" s="134"/>
      <c r="EL167" s="134"/>
      <c r="EM167" s="134"/>
      <c r="EN167" s="134"/>
      <c r="EO167" s="134"/>
      <c r="EP167" s="134"/>
      <c r="EQ167" s="134"/>
      <c r="ER167" s="134"/>
      <c r="ES167" s="134"/>
      <c r="ET167" s="134"/>
      <c r="EU167" s="134"/>
      <c r="EV167" s="134"/>
      <c r="EW167" s="134"/>
      <c r="EX167" s="134"/>
      <c r="EY167" s="134"/>
      <c r="EZ167" s="134"/>
      <c r="FA167" s="134"/>
      <c r="FB167" s="134"/>
      <c r="FC167" s="134"/>
      <c r="FD167" s="134"/>
      <c r="FE167" s="134"/>
      <c r="FF167" s="134"/>
      <c r="FG167" s="134"/>
      <c r="FH167" s="134"/>
      <c r="FI167" s="134"/>
      <c r="FJ167" s="134"/>
      <c r="FK167" s="134"/>
      <c r="FL167" s="134"/>
      <c r="FM167" s="134"/>
      <c r="FN167" s="134"/>
      <c r="FO167" s="134"/>
      <c r="FP167" s="134"/>
      <c r="FQ167" s="134"/>
      <c r="FR167" s="134"/>
      <c r="FS167" s="134"/>
      <c r="FT167" s="134"/>
      <c r="FU167" s="134"/>
      <c r="FV167" s="134"/>
      <c r="FW167" s="134"/>
      <c r="FX167" s="134"/>
      <c r="FY167" s="134"/>
      <c r="FZ167" s="134"/>
      <c r="GA167" s="134"/>
      <c r="GB167" s="134"/>
      <c r="GC167" s="134"/>
      <c r="GD167" s="134"/>
      <c r="GE167" s="134"/>
      <c r="GF167" s="134"/>
      <c r="GG167" s="134"/>
      <c r="GH167" s="134"/>
      <c r="GI167" s="134"/>
      <c r="GJ167" s="134"/>
      <c r="GK167" s="134"/>
      <c r="GL167" s="134"/>
      <c r="GM167" s="134"/>
      <c r="GN167" s="134"/>
      <c r="GO167" s="134"/>
      <c r="GP167" s="134"/>
      <c r="GQ167" s="134"/>
      <c r="GR167" s="134"/>
      <c r="GS167" s="134"/>
      <c r="GT167" s="134"/>
      <c r="GU167" s="134"/>
      <c r="GV167" s="134"/>
      <c r="GW167" s="134"/>
      <c r="GX167" s="134"/>
      <c r="GY167" s="134"/>
      <c r="GZ167" s="134"/>
      <c r="HA167" s="134"/>
      <c r="HB167" s="134"/>
      <c r="HC167" s="134"/>
      <c r="HD167" s="134"/>
      <c r="HE167" s="134"/>
      <c r="HF167" s="134"/>
      <c r="HG167" s="134"/>
      <c r="HH167" s="134"/>
      <c r="HI167" s="134"/>
      <c r="HJ167" s="134"/>
      <c r="HK167" s="134"/>
      <c r="HL167" s="134"/>
      <c r="HM167" s="134"/>
      <c r="HN167" s="134"/>
      <c r="HO167" s="134"/>
      <c r="HP167" s="134"/>
      <c r="HQ167" s="134"/>
      <c r="HR167" s="134"/>
      <c r="HS167" s="134"/>
      <c r="HT167" s="134"/>
      <c r="HU167" s="134"/>
      <c r="HV167" s="134"/>
      <c r="HW167" s="134"/>
      <c r="HX167" s="134"/>
      <c r="HY167" s="134"/>
      <c r="HZ167" s="134"/>
      <c r="IA167" s="134"/>
      <c r="IB167" s="134"/>
      <c r="IC167" s="134"/>
      <c r="ID167" s="134"/>
      <c r="IE167" s="134"/>
      <c r="IF167" s="134"/>
      <c r="IG167" s="134"/>
      <c r="IH167" s="134"/>
      <c r="II167" s="134"/>
      <c r="IJ167" s="134"/>
      <c r="IK167" s="134"/>
      <c r="IL167" s="134"/>
      <c r="IM167" s="134"/>
      <c r="IN167" s="134"/>
      <c r="IO167" s="134"/>
      <c r="IP167" s="134"/>
      <c r="IQ167" s="134"/>
      <c r="IR167" s="134"/>
      <c r="IS167" s="134"/>
      <c r="IT167" s="134"/>
      <c r="IU167" s="134"/>
      <c r="IV167" s="134"/>
      <c r="IW167" s="134"/>
      <c r="IX167" s="134"/>
      <c r="IY167" s="134"/>
      <c r="IZ167" s="134"/>
      <c r="JA167" s="134"/>
      <c r="JB167" s="134"/>
      <c r="JC167" s="134"/>
      <c r="JD167" s="134"/>
      <c r="JE167" s="134"/>
      <c r="JF167" s="134"/>
      <c r="JG167" s="134"/>
      <c r="JH167" s="134"/>
      <c r="JI167" s="134"/>
      <c r="JJ167" s="134"/>
      <c r="JK167" s="134"/>
      <c r="JL167" s="134"/>
      <c r="JM167" s="134"/>
      <c r="JN167" s="134"/>
      <c r="JO167" s="134"/>
      <c r="JP167" s="134"/>
      <c r="JQ167" s="134"/>
      <c r="JR167" s="134"/>
      <c r="JS167" s="134"/>
      <c r="JT167" s="134"/>
      <c r="JU167" s="134"/>
      <c r="JV167" s="134"/>
      <c r="JW167" s="134"/>
      <c r="JX167" s="134"/>
      <c r="JY167" s="134"/>
      <c r="JZ167" s="134"/>
      <c r="KA167" s="134"/>
      <c r="KB167" s="134"/>
      <c r="KC167" s="134"/>
      <c r="KD167" s="134"/>
      <c r="KE167" s="134"/>
      <c r="KF167" s="134"/>
      <c r="KG167" s="134"/>
      <c r="KH167" s="134"/>
      <c r="KI167" s="134"/>
      <c r="KJ167" s="134"/>
      <c r="KK167" s="134"/>
      <c r="KL167" s="134"/>
      <c r="KM167" s="134"/>
      <c r="KN167" s="134"/>
      <c r="KO167" s="134"/>
      <c r="KP167" s="134"/>
      <c r="KQ167" s="134"/>
      <c r="KR167" s="134"/>
      <c r="KS167" s="134"/>
      <c r="KT167" s="134"/>
      <c r="KU167" s="134"/>
      <c r="KV167" s="134"/>
      <c r="KW167" s="134"/>
      <c r="KX167" s="134"/>
      <c r="KY167" s="134"/>
      <c r="KZ167" s="134"/>
      <c r="LA167" s="134"/>
      <c r="LB167" s="134"/>
      <c r="LC167" s="134"/>
      <c r="LD167" s="134"/>
      <c r="LE167" s="134"/>
      <c r="LF167" s="134"/>
      <c r="LG167" s="134"/>
      <c r="LH167" s="134"/>
      <c r="LI167" s="134"/>
      <c r="LJ167" s="134"/>
      <c r="LK167" s="134"/>
      <c r="LL167" s="134"/>
      <c r="LM167" s="134"/>
      <c r="LN167" s="134"/>
      <c r="LO167" s="134"/>
      <c r="LP167" s="134"/>
      <c r="LQ167" s="134"/>
      <c r="LR167" s="134"/>
      <c r="LS167" s="134"/>
      <c r="LT167" s="134"/>
      <c r="LU167" s="134"/>
      <c r="LV167" s="134"/>
      <c r="LW167" s="134"/>
      <c r="LX167" s="134"/>
      <c r="LY167" s="134"/>
      <c r="LZ167" s="134"/>
      <c r="MA167" s="134"/>
      <c r="MB167" s="134"/>
      <c r="MC167" s="134"/>
      <c r="MD167" s="134"/>
      <c r="ME167" s="134"/>
      <c r="MF167" s="134"/>
      <c r="MG167" s="134"/>
      <c r="MH167" s="134"/>
      <c r="MI167" s="134"/>
      <c r="MJ167" s="134"/>
      <c r="MK167" s="134"/>
      <c r="ML167" s="134"/>
      <c r="MM167" s="134"/>
      <c r="MN167" s="134"/>
      <c r="MO167" s="134"/>
      <c r="MP167" s="134"/>
      <c r="MQ167" s="134"/>
      <c r="MR167" s="134"/>
      <c r="MS167" s="134"/>
      <c r="MT167" s="134"/>
      <c r="MU167" s="134"/>
      <c r="MV167" s="134"/>
      <c r="MW167" s="134"/>
      <c r="MX167" s="134"/>
      <c r="MY167" s="134"/>
      <c r="MZ167" s="134"/>
      <c r="NA167" s="134"/>
      <c r="NB167" s="134"/>
      <c r="NC167" s="134"/>
      <c r="ND167" s="134"/>
      <c r="NE167" s="134"/>
      <c r="NF167" s="134"/>
      <c r="NG167" s="134"/>
      <c r="NH167" s="134"/>
      <c r="NI167" s="134"/>
      <c r="NJ167" s="134"/>
      <c r="NK167" s="134"/>
      <c r="NL167" s="134"/>
      <c r="NM167" s="134"/>
      <c r="NN167" s="134"/>
      <c r="NO167" s="134"/>
      <c r="NP167" s="134"/>
      <c r="NQ167" s="134"/>
      <c r="NR167" s="134"/>
      <c r="NS167" s="134"/>
      <c r="NT167" s="134"/>
      <c r="NU167" s="134"/>
      <c r="NV167" s="134"/>
      <c r="NW167" s="134"/>
      <c r="NX167" s="134"/>
      <c r="NY167" s="134"/>
      <c r="NZ167" s="134"/>
      <c r="OA167" s="134"/>
      <c r="OB167" s="134"/>
      <c r="OC167" s="134"/>
      <c r="OD167" s="134"/>
      <c r="OE167" s="134"/>
      <c r="OF167" s="134"/>
      <c r="OG167" s="134"/>
      <c r="OH167" s="134"/>
      <c r="OI167" s="134"/>
      <c r="OJ167" s="134"/>
      <c r="OK167" s="134"/>
      <c r="OL167" s="134"/>
      <c r="OM167" s="134"/>
      <c r="ON167" s="134"/>
      <c r="OO167" s="134"/>
      <c r="OP167" s="134"/>
      <c r="OQ167" s="134"/>
      <c r="OR167" s="134"/>
      <c r="OS167" s="134"/>
      <c r="OT167" s="134"/>
      <c r="OU167" s="134"/>
      <c r="OV167" s="134"/>
      <c r="OW167" s="134"/>
      <c r="OX167" s="134"/>
      <c r="OY167" s="134"/>
      <c r="OZ167" s="134"/>
      <c r="PA167" s="134"/>
      <c r="PB167" s="134"/>
      <c r="PC167" s="134"/>
      <c r="PD167" s="134"/>
      <c r="PE167" s="134"/>
      <c r="PF167" s="134"/>
      <c r="PG167" s="134"/>
      <c r="PH167" s="134"/>
      <c r="PI167" s="134"/>
      <c r="PJ167" s="134"/>
      <c r="PK167" s="134"/>
      <c r="PL167" s="134"/>
      <c r="PM167" s="134"/>
      <c r="PN167" s="134"/>
      <c r="PO167" s="134"/>
      <c r="PP167" s="134"/>
      <c r="PQ167" s="134"/>
      <c r="PR167" s="134"/>
      <c r="PS167" s="134"/>
      <c r="PT167" s="134"/>
      <c r="PU167" s="134"/>
      <c r="PV167" s="134"/>
      <c r="PW167" s="134"/>
      <c r="PX167" s="134"/>
      <c r="PY167" s="134"/>
      <c r="PZ167" s="134"/>
      <c r="QA167" s="134"/>
      <c r="QB167" s="134"/>
      <c r="QC167" s="134"/>
      <c r="QD167" s="134"/>
      <c r="QE167" s="134"/>
      <c r="QF167" s="134"/>
      <c r="QG167" s="134"/>
      <c r="QH167" s="134"/>
      <c r="QI167" s="134"/>
      <c r="QJ167" s="134"/>
      <c r="QK167" s="134"/>
      <c r="QL167" s="134"/>
      <c r="QM167" s="134"/>
      <c r="QN167" s="134"/>
      <c r="QO167" s="134"/>
      <c r="QP167" s="134"/>
      <c r="QQ167" s="134"/>
      <c r="QR167" s="134"/>
      <c r="QS167" s="134"/>
      <c r="QT167" s="134"/>
      <c r="QU167" s="134"/>
      <c r="QV167" s="134"/>
      <c r="QW167" s="134"/>
      <c r="QX167" s="134"/>
      <c r="QY167" s="134"/>
      <c r="QZ167" s="134"/>
      <c r="RA167" s="134"/>
      <c r="RB167" s="134"/>
      <c r="RC167" s="134"/>
      <c r="RD167" s="134"/>
      <c r="RE167" s="134"/>
      <c r="RF167" s="134"/>
      <c r="RG167" s="134"/>
      <c r="RH167" s="134"/>
      <c r="RI167" s="134"/>
      <c r="RJ167" s="134"/>
      <c r="RK167" s="134"/>
      <c r="RL167" s="134"/>
      <c r="RM167" s="134"/>
      <c r="RN167" s="134"/>
      <c r="RO167" s="134"/>
      <c r="RP167" s="134"/>
      <c r="RQ167" s="134"/>
      <c r="RR167" s="134"/>
      <c r="RS167" s="134"/>
      <c r="RT167" s="134"/>
      <c r="RU167" s="134"/>
      <c r="RV167" s="134"/>
      <c r="RW167" s="134"/>
      <c r="RX167" s="134"/>
      <c r="RY167" s="134"/>
      <c r="RZ167" s="134"/>
      <c r="SA167" s="134"/>
      <c r="SB167" s="134"/>
      <c r="SC167" s="134"/>
      <c r="SD167" s="134"/>
      <c r="SE167" s="134"/>
      <c r="SF167" s="134"/>
      <c r="SG167" s="134"/>
      <c r="SH167" s="134"/>
      <c r="SI167" s="134"/>
      <c r="SJ167" s="134"/>
      <c r="SK167" s="134"/>
      <c r="SL167" s="134"/>
      <c r="SM167" s="134"/>
      <c r="SN167" s="134"/>
      <c r="SO167" s="134"/>
      <c r="SP167" s="134"/>
      <c r="SQ167" s="134"/>
      <c r="SR167" s="134"/>
      <c r="SS167" s="134"/>
      <c r="ST167" s="134"/>
      <c r="SU167" s="134"/>
      <c r="SV167" s="134"/>
      <c r="SW167" s="134"/>
      <c r="SX167" s="134"/>
      <c r="SY167" s="134"/>
      <c r="SZ167" s="134"/>
      <c r="TA167" s="134"/>
      <c r="TB167" s="134"/>
      <c r="TC167" s="134"/>
      <c r="TD167" s="134"/>
      <c r="TE167" s="134"/>
      <c r="TF167" s="134"/>
      <c r="TG167" s="134"/>
      <c r="TH167" s="134"/>
      <c r="TI167" s="134"/>
      <c r="TJ167" s="134"/>
      <c r="TK167" s="134"/>
      <c r="TL167" s="134"/>
      <c r="TM167" s="134"/>
      <c r="TN167" s="134"/>
      <c r="TO167" s="134"/>
      <c r="TP167" s="134"/>
      <c r="TQ167" s="134"/>
      <c r="TR167" s="134"/>
      <c r="TS167" s="134"/>
      <c r="TT167" s="134"/>
      <c r="TU167" s="134"/>
      <c r="TV167" s="134"/>
      <c r="TW167" s="134"/>
      <c r="TX167" s="134"/>
      <c r="TY167" s="134"/>
      <c r="TZ167" s="134"/>
      <c r="UA167" s="134"/>
      <c r="UB167" s="134"/>
      <c r="UC167" s="134"/>
      <c r="UD167" s="134"/>
      <c r="UE167" s="134"/>
      <c r="UF167" s="134"/>
      <c r="UG167" s="134"/>
      <c r="UH167" s="134"/>
      <c r="UI167" s="134"/>
      <c r="UJ167" s="134"/>
      <c r="UK167" s="134"/>
      <c r="UL167" s="134"/>
      <c r="UM167" s="134"/>
      <c r="UN167" s="134"/>
      <c r="UO167" s="134"/>
      <c r="UP167" s="134"/>
      <c r="UQ167" s="134"/>
      <c r="UR167" s="134"/>
      <c r="US167" s="134"/>
      <c r="UT167" s="134"/>
      <c r="UU167" s="134"/>
      <c r="UV167" s="134"/>
      <c r="UW167" s="134"/>
      <c r="UX167" s="134"/>
      <c r="UY167" s="134"/>
      <c r="UZ167" s="134"/>
      <c r="VA167" s="134"/>
      <c r="VB167" s="134"/>
      <c r="VC167" s="134"/>
      <c r="VD167" s="134"/>
      <c r="VE167" s="134"/>
      <c r="VF167" s="134"/>
      <c r="VG167" s="134"/>
      <c r="VH167" s="134"/>
      <c r="VI167" s="134"/>
      <c r="VJ167" s="134"/>
      <c r="VK167" s="134"/>
      <c r="VL167" s="134"/>
      <c r="VM167" s="134"/>
      <c r="VN167" s="134"/>
      <c r="VO167" s="134"/>
      <c r="VP167" s="134"/>
      <c r="VQ167" s="134"/>
      <c r="VR167" s="134"/>
      <c r="VS167" s="134"/>
      <c r="VT167" s="134"/>
      <c r="VU167" s="134"/>
      <c r="VV167" s="134"/>
      <c r="VW167" s="134"/>
      <c r="VX167" s="134"/>
      <c r="VY167" s="134"/>
      <c r="VZ167" s="134"/>
      <c r="WA167" s="134"/>
      <c r="WB167" s="134"/>
      <c r="WC167" s="134"/>
      <c r="WD167" s="134"/>
      <c r="WE167" s="134"/>
      <c r="WF167" s="134"/>
      <c r="WG167" s="134"/>
      <c r="WH167" s="134"/>
      <c r="WI167" s="134"/>
      <c r="WJ167" s="134"/>
      <c r="WK167" s="134"/>
      <c r="WL167" s="134"/>
      <c r="WM167" s="134"/>
      <c r="WN167" s="134"/>
      <c r="WO167" s="134"/>
      <c r="WP167" s="134"/>
      <c r="WQ167" s="134"/>
      <c r="WR167" s="134"/>
      <c r="WS167" s="134"/>
      <c r="WT167" s="134"/>
      <c r="WU167" s="134"/>
      <c r="WV167" s="134"/>
      <c r="WW167" s="134"/>
      <c r="WX167" s="134"/>
      <c r="WY167" s="134"/>
      <c r="WZ167" s="134"/>
      <c r="XA167" s="134"/>
      <c r="XB167" s="134"/>
      <c r="XC167" s="134"/>
      <c r="XD167" s="134"/>
      <c r="XE167" s="134"/>
      <c r="XF167" s="134"/>
      <c r="XG167" s="134"/>
      <c r="XH167" s="134"/>
      <c r="XI167" s="134"/>
      <c r="XJ167" s="134"/>
      <c r="XK167" s="134"/>
      <c r="XL167" s="134"/>
      <c r="XM167" s="134"/>
      <c r="XN167" s="134"/>
      <c r="XO167" s="134"/>
      <c r="XP167" s="134"/>
      <c r="XQ167" s="134"/>
      <c r="XR167" s="134"/>
      <c r="XS167" s="134"/>
      <c r="XT167" s="134"/>
      <c r="XU167" s="134"/>
      <c r="XV167" s="134"/>
      <c r="XW167" s="134"/>
      <c r="XX167" s="134"/>
      <c r="XY167" s="134"/>
      <c r="XZ167" s="134"/>
      <c r="YA167" s="134"/>
      <c r="YB167" s="134"/>
      <c r="YC167" s="134"/>
      <c r="YD167" s="134"/>
      <c r="YE167" s="134"/>
      <c r="YF167" s="134"/>
      <c r="YG167" s="134"/>
      <c r="YH167" s="134"/>
      <c r="YI167" s="134"/>
      <c r="YJ167" s="134"/>
      <c r="YK167" s="134"/>
      <c r="YL167" s="134"/>
      <c r="YM167" s="134"/>
      <c r="YN167" s="134"/>
      <c r="YO167" s="134"/>
      <c r="YP167" s="134"/>
      <c r="YQ167" s="134"/>
      <c r="YR167" s="134"/>
      <c r="YS167" s="134"/>
      <c r="YT167" s="134"/>
      <c r="YU167" s="134"/>
      <c r="YV167" s="134"/>
      <c r="YW167" s="134"/>
      <c r="YX167" s="134"/>
      <c r="YY167" s="134"/>
      <c r="YZ167" s="134"/>
      <c r="ZA167" s="134"/>
      <c r="ZB167" s="134"/>
      <c r="ZC167" s="134"/>
      <c r="ZD167" s="134"/>
      <c r="ZE167" s="134"/>
      <c r="ZF167" s="134"/>
      <c r="ZG167" s="134"/>
      <c r="ZH167" s="134"/>
      <c r="ZI167" s="134"/>
      <c r="ZJ167" s="134"/>
      <c r="ZK167" s="134"/>
      <c r="ZL167" s="134"/>
      <c r="ZM167" s="134"/>
      <c r="ZN167" s="134"/>
      <c r="ZO167" s="134"/>
      <c r="ZP167" s="134"/>
      <c r="ZQ167" s="134"/>
      <c r="ZR167" s="134"/>
      <c r="ZS167" s="134"/>
      <c r="ZT167" s="134"/>
      <c r="ZU167" s="134"/>
      <c r="ZV167" s="134"/>
      <c r="ZW167" s="134"/>
      <c r="ZX167" s="134"/>
      <c r="ZY167" s="134"/>
      <c r="ZZ167" s="134"/>
      <c r="AAA167" s="134"/>
      <c r="AAB167" s="134"/>
      <c r="AAC167" s="134"/>
      <c r="AAD167" s="134"/>
      <c r="AAE167" s="134"/>
      <c r="AAF167" s="134"/>
      <c r="AAG167" s="134"/>
      <c r="AAH167" s="134"/>
      <c r="AAI167" s="134"/>
      <c r="AAJ167" s="134"/>
      <c r="AAK167" s="134"/>
      <c r="AAL167" s="134"/>
      <c r="AAM167" s="134"/>
      <c r="AAN167" s="134"/>
      <c r="AAO167" s="134"/>
      <c r="AAP167" s="134"/>
      <c r="AAQ167" s="134"/>
      <c r="AAR167" s="134"/>
      <c r="AAS167" s="134"/>
      <c r="AAT167" s="134"/>
      <c r="AAU167" s="134"/>
      <c r="AAV167" s="134"/>
      <c r="AAW167" s="134"/>
      <c r="AAX167" s="134"/>
      <c r="AAY167" s="134"/>
      <c r="AAZ167" s="134"/>
      <c r="ABA167" s="134"/>
      <c r="ABB167" s="134"/>
      <c r="ABC167" s="134"/>
      <c r="ABD167" s="134"/>
      <c r="ABE167" s="134"/>
      <c r="ABF167" s="134"/>
      <c r="ABG167" s="134"/>
      <c r="ABH167" s="134"/>
      <c r="ABI167" s="134"/>
      <c r="ABJ167" s="134"/>
      <c r="ABK167" s="134"/>
      <c r="ABL167" s="134"/>
      <c r="ABM167" s="134"/>
      <c r="ABN167" s="134"/>
      <c r="ABO167" s="134"/>
      <c r="ABP167" s="134"/>
      <c r="ABQ167" s="134"/>
      <c r="ABR167" s="134"/>
      <c r="ABS167" s="134"/>
      <c r="ABT167" s="134"/>
      <c r="ABU167" s="134"/>
      <c r="ABV167" s="134"/>
      <c r="ABW167" s="134"/>
      <c r="ABX167" s="134"/>
      <c r="ABY167" s="134"/>
      <c r="ABZ167" s="134"/>
      <c r="ACA167" s="134"/>
      <c r="ACB167" s="134"/>
      <c r="ACC167" s="134"/>
      <c r="ACD167" s="134"/>
      <c r="ACE167" s="134"/>
      <c r="ACF167" s="134"/>
      <c r="ACG167" s="134"/>
      <c r="ACH167" s="134"/>
      <c r="ACI167" s="134"/>
      <c r="ACJ167" s="134"/>
      <c r="ACK167" s="134"/>
      <c r="ACL167" s="134"/>
      <c r="ACM167" s="134"/>
      <c r="ACN167" s="134"/>
      <c r="ACO167" s="134"/>
      <c r="ACP167" s="134"/>
      <c r="ACQ167" s="134"/>
      <c r="ACR167" s="134"/>
      <c r="ACS167" s="134"/>
      <c r="ACT167" s="134"/>
      <c r="ACU167" s="134"/>
      <c r="ACV167" s="134"/>
      <c r="ACW167" s="134"/>
      <c r="ACX167" s="134"/>
      <c r="ACY167" s="134"/>
      <c r="ACZ167" s="134"/>
      <c r="ADA167" s="134"/>
      <c r="ADB167" s="134"/>
      <c r="ADC167" s="134"/>
      <c r="ADD167" s="134"/>
      <c r="ADE167" s="134"/>
      <c r="ADF167" s="134"/>
      <c r="ADG167" s="134"/>
      <c r="ADH167" s="134"/>
      <c r="ADI167" s="134"/>
      <c r="ADJ167" s="134"/>
      <c r="ADK167" s="134"/>
      <c r="ADL167" s="134"/>
      <c r="ADM167" s="134"/>
      <c r="ADN167" s="134"/>
      <c r="ADO167" s="134"/>
      <c r="ADP167" s="134"/>
      <c r="ADQ167" s="134"/>
      <c r="ADR167" s="134"/>
      <c r="ADS167" s="134"/>
      <c r="ADT167" s="134"/>
      <c r="ADU167" s="134"/>
      <c r="ADV167" s="134"/>
      <c r="ADW167" s="134"/>
      <c r="ADX167" s="134"/>
      <c r="ADY167" s="134"/>
      <c r="ADZ167" s="134"/>
      <c r="AEA167" s="134"/>
      <c r="AEB167" s="134"/>
      <c r="AEC167" s="134"/>
      <c r="AED167" s="134"/>
      <c r="AEE167" s="134"/>
      <c r="AEF167" s="134"/>
      <c r="AEG167" s="134"/>
      <c r="AEH167" s="134"/>
      <c r="AEI167" s="134"/>
      <c r="AEJ167" s="134"/>
      <c r="AEK167" s="134"/>
      <c r="AEL167" s="134"/>
      <c r="AEM167" s="134"/>
      <c r="AEN167" s="134"/>
      <c r="AEO167" s="134"/>
      <c r="AEP167" s="134"/>
      <c r="AEQ167" s="134"/>
      <c r="AER167" s="134"/>
      <c r="AES167" s="134"/>
      <c r="AET167" s="134"/>
      <c r="AEU167" s="134"/>
      <c r="AEV167" s="134"/>
      <c r="AEW167" s="134"/>
      <c r="AEX167" s="134"/>
      <c r="AEY167" s="134"/>
      <c r="AEZ167" s="134"/>
      <c r="AFA167" s="134"/>
      <c r="AFB167" s="134"/>
      <c r="AFC167" s="134"/>
      <c r="AFD167" s="134"/>
      <c r="AFE167" s="134"/>
      <c r="AFF167" s="134"/>
      <c r="AFG167" s="134"/>
      <c r="AFH167" s="134"/>
      <c r="AFI167" s="134"/>
      <c r="AFJ167" s="134"/>
      <c r="AFK167" s="134"/>
      <c r="AFL167" s="134"/>
      <c r="AFM167" s="134"/>
      <c r="AFN167" s="134"/>
      <c r="AFO167" s="134"/>
      <c r="AFP167" s="134"/>
      <c r="AFQ167" s="134"/>
      <c r="AFR167" s="134"/>
      <c r="AFS167" s="134"/>
      <c r="AFT167" s="134"/>
      <c r="AFU167" s="134"/>
      <c r="AFV167" s="134"/>
      <c r="AFW167" s="134"/>
      <c r="AFX167" s="134"/>
      <c r="AFY167" s="134"/>
      <c r="AFZ167" s="134"/>
      <c r="AGA167" s="134"/>
      <c r="AGB167" s="134"/>
      <c r="AGC167" s="134"/>
      <c r="AGD167" s="134"/>
      <c r="AGE167" s="134"/>
      <c r="AGF167" s="134"/>
      <c r="AGG167" s="134"/>
      <c r="AGH167" s="134"/>
      <c r="AGI167" s="134"/>
      <c r="AGJ167" s="134"/>
      <c r="AGK167" s="134"/>
      <c r="AGL167" s="134"/>
      <c r="AGM167" s="134"/>
      <c r="AGN167" s="134"/>
      <c r="AGO167" s="134"/>
      <c r="AGP167" s="134"/>
      <c r="AGQ167" s="134"/>
      <c r="AGR167" s="134"/>
      <c r="AGS167" s="134"/>
      <c r="AGT167" s="134"/>
      <c r="AGU167" s="134"/>
      <c r="AGV167" s="134"/>
      <c r="AGW167" s="134"/>
      <c r="AGX167" s="134"/>
      <c r="AGY167" s="134"/>
      <c r="AGZ167" s="134"/>
      <c r="AHA167" s="134"/>
      <c r="AHB167" s="134"/>
      <c r="AHC167" s="134"/>
      <c r="AHD167" s="134"/>
      <c r="AHE167" s="134"/>
      <c r="AHF167" s="134"/>
      <c r="AHG167" s="134"/>
      <c r="AHH167" s="134"/>
      <c r="AHI167" s="134"/>
      <c r="AHJ167" s="134"/>
      <c r="AHK167" s="134"/>
      <c r="AHL167" s="134"/>
      <c r="AHM167" s="134"/>
      <c r="AHN167" s="134"/>
      <c r="AHO167" s="134"/>
      <c r="AHP167" s="134"/>
      <c r="AHQ167" s="134"/>
      <c r="AHR167" s="134"/>
      <c r="AHS167" s="134"/>
      <c r="AHT167" s="134"/>
      <c r="AHU167" s="134"/>
      <c r="AHV167" s="134"/>
      <c r="AHW167" s="134"/>
      <c r="AHX167" s="134"/>
      <c r="AHY167" s="134"/>
      <c r="AHZ167" s="134"/>
      <c r="AIA167" s="134"/>
      <c r="AIB167" s="134"/>
      <c r="AIC167" s="134"/>
      <c r="AID167" s="134"/>
      <c r="AIE167" s="134"/>
      <c r="AIF167" s="134"/>
      <c r="AIG167" s="134"/>
      <c r="AIH167" s="134"/>
      <c r="AII167" s="134"/>
      <c r="AIJ167" s="134"/>
      <c r="AIK167" s="134"/>
      <c r="AIL167" s="134"/>
      <c r="AIM167" s="134"/>
      <c r="AIN167" s="134"/>
      <c r="AIO167" s="134"/>
      <c r="AIP167" s="134"/>
      <c r="AIQ167" s="134"/>
      <c r="AIR167" s="134"/>
      <c r="AIS167" s="134"/>
      <c r="AIT167" s="134"/>
      <c r="AIU167" s="134"/>
      <c r="AIV167" s="134"/>
      <c r="AIW167" s="134"/>
      <c r="AIX167" s="134"/>
      <c r="AIY167" s="134"/>
      <c r="AIZ167" s="134"/>
      <c r="AJA167" s="134"/>
      <c r="AJB167" s="134"/>
      <c r="AJC167" s="134"/>
      <c r="AJD167" s="134"/>
      <c r="AJE167" s="134"/>
      <c r="AJF167" s="134"/>
      <c r="AJG167" s="134"/>
      <c r="AJH167" s="134"/>
      <c r="AJI167" s="134"/>
      <c r="AJJ167" s="134"/>
      <c r="AJK167" s="134"/>
      <c r="AJL167" s="134"/>
      <c r="AJM167" s="134"/>
      <c r="AJN167" s="134"/>
      <c r="AJO167" s="134"/>
      <c r="AJP167" s="134"/>
      <c r="AJQ167" s="134"/>
      <c r="AJR167" s="134"/>
      <c r="AJS167" s="134"/>
      <c r="AJT167" s="134"/>
      <c r="AJU167" s="134"/>
      <c r="AJV167" s="134"/>
      <c r="AJW167" s="134"/>
      <c r="AJX167" s="134"/>
      <c r="AJY167" s="134"/>
      <c r="AJZ167" s="134"/>
      <c r="AKA167" s="134"/>
      <c r="AKB167" s="134"/>
      <c r="AKC167" s="134"/>
      <c r="AKD167" s="134"/>
      <c r="AKE167" s="134"/>
      <c r="AKF167" s="134"/>
      <c r="AKG167" s="134"/>
      <c r="AKH167" s="134"/>
      <c r="AKI167" s="134"/>
      <c r="AKJ167" s="134"/>
      <c r="AKK167" s="134"/>
      <c r="AKL167" s="134"/>
      <c r="AKM167" s="134"/>
      <c r="AKN167" s="134"/>
      <c r="AKO167" s="134"/>
      <c r="AKP167" s="134"/>
      <c r="AKQ167" s="134"/>
      <c r="AKR167" s="134"/>
      <c r="AKS167" s="134"/>
      <c r="AKT167" s="134"/>
      <c r="AKU167" s="134"/>
      <c r="AKV167" s="134"/>
      <c r="AKW167" s="134"/>
      <c r="AKX167" s="134"/>
    </row>
    <row r="168" spans="1:986" ht="12" x14ac:dyDescent="0.2">
      <c r="A168" s="249"/>
      <c r="B168" s="242" t="s">
        <v>449</v>
      </c>
      <c r="C168" s="170" t="str">
        <f>_xlfn.CONCAT(Leverancespecifikation[[#This Row],[ID]],Leverancespecifikation[[#This Row],[BYGNINGSDEL]])</f>
        <v>164Svømmende gulve</v>
      </c>
      <c r="E168" s="171">
        <v>332</v>
      </c>
      <c r="I168" s="171"/>
      <c r="J168" s="171">
        <v>4</v>
      </c>
      <c r="K168" s="175" t="s">
        <v>470</v>
      </c>
      <c r="L168" s="172" t="s">
        <v>298</v>
      </c>
      <c r="M168" s="80" t="str">
        <f>IFERROR(VLOOKUP(Leverancespecifikation[[#This Row],[ID-Bygningsdel]],'Data ændringslog'!A:G,7,FALSE),"P")</f>
        <v/>
      </c>
      <c r="N168" s="321" t="s">
        <v>99</v>
      </c>
      <c r="O168" s="121" t="str">
        <f>VLOOKUP(Leverancespecifikation[[#This Row],[ID-Bygningsdel]],'Data aktør'!A:H,2,FALSE)</f>
        <v>X</v>
      </c>
      <c r="P168" s="78" t="str">
        <f>VLOOKUP(Leverancespecifikation[[#This Row],[ID-Bygningsdel]],'Data aktør'!A:H,3,FALSE)</f>
        <v/>
      </c>
      <c r="Q168" s="78" t="str">
        <f>VLOOKUP(Leverancespecifikation[[#This Row],[ID-Bygningsdel]],'Data aktør'!A:H,4,FALSE)</f>
        <v/>
      </c>
      <c r="R168" s="78" t="str">
        <f>VLOOKUP(Leverancespecifikation[[#This Row],[ID-Bygningsdel]],'Data aktør'!A:H,5,FALSE)</f>
        <v/>
      </c>
      <c r="S168" s="78" t="str">
        <f>VLOOKUP(Leverancespecifikation[[#This Row],[ID-Bygningsdel]],'Data aktør'!A:H,6,FALSE)</f>
        <v/>
      </c>
      <c r="T168" s="78" t="str">
        <f>VLOOKUP(Leverancespecifikation[[#This Row],[ID-Bygningsdel]],'Data aktør'!A:H,7,FALSE)</f>
        <v/>
      </c>
      <c r="U168" s="122" t="str">
        <f>VLOOKUP(Leverancespecifikation[[#This Row],[ID-Bygningsdel]],'Data aktør'!A:H,8,FALSE)</f>
        <v/>
      </c>
      <c r="V168" s="112"/>
      <c r="W168" s="79"/>
      <c r="X168" s="79"/>
      <c r="Y168" s="79"/>
      <c r="Z168" s="79"/>
      <c r="AA168" s="79"/>
      <c r="AB168" s="171"/>
      <c r="AD168" s="171"/>
      <c r="AE168" s="171"/>
      <c r="AF168" s="171"/>
      <c r="AG168" s="171"/>
      <c r="AH168" s="171"/>
      <c r="AI168" s="171"/>
      <c r="AJ168" s="171" t="s">
        <v>33</v>
      </c>
      <c r="AK168" s="171">
        <v>300</v>
      </c>
      <c r="AT168" s="171" t="s">
        <v>33</v>
      </c>
      <c r="AU168" s="171">
        <v>325</v>
      </c>
      <c r="BB168" s="171" t="s">
        <v>33</v>
      </c>
      <c r="BC168" s="171">
        <v>325</v>
      </c>
      <c r="BV168" s="171"/>
      <c r="BW168" s="171"/>
      <c r="CB168" s="134"/>
    </row>
    <row r="169" spans="1:986" ht="12" x14ac:dyDescent="0.2">
      <c r="A169" s="249"/>
      <c r="B169" s="242" t="s">
        <v>451</v>
      </c>
      <c r="C169" s="170" t="str">
        <f>_xlfn.CONCAT(Leverancespecifikation[[#This Row],[ID]],Leverancespecifikation[[#This Row],[BYGNINGSDEL]])</f>
        <v>165Riste, måtterammer</v>
      </c>
      <c r="E169" s="171">
        <v>333</v>
      </c>
      <c r="I169" s="171"/>
      <c r="J169" s="171">
        <v>4</v>
      </c>
      <c r="K169" s="175" t="s">
        <v>472</v>
      </c>
      <c r="M169" s="80" t="str">
        <f>IFERROR(VLOOKUP(Leverancespecifikation[[#This Row],[ID-Bygningsdel]],'Data ændringslog'!A:G,7,FALSE),"P")</f>
        <v/>
      </c>
      <c r="N169" s="321" t="s">
        <v>99</v>
      </c>
      <c r="O169" s="121" t="str">
        <f>VLOOKUP(Leverancespecifikation[[#This Row],[ID-Bygningsdel]],'Data aktør'!A:H,2,FALSE)</f>
        <v>X</v>
      </c>
      <c r="P169" s="78" t="str">
        <f>VLOOKUP(Leverancespecifikation[[#This Row],[ID-Bygningsdel]],'Data aktør'!A:H,3,FALSE)</f>
        <v/>
      </c>
      <c r="Q169" s="78" t="str">
        <f>VLOOKUP(Leverancespecifikation[[#This Row],[ID-Bygningsdel]],'Data aktør'!A:H,4,FALSE)</f>
        <v/>
      </c>
      <c r="R169" s="78" t="str">
        <f>VLOOKUP(Leverancespecifikation[[#This Row],[ID-Bygningsdel]],'Data aktør'!A:H,5,FALSE)</f>
        <v/>
      </c>
      <c r="S169" s="78" t="str">
        <f>VLOOKUP(Leverancespecifikation[[#This Row],[ID-Bygningsdel]],'Data aktør'!A:H,6,FALSE)</f>
        <v/>
      </c>
      <c r="T169" s="78" t="str">
        <f>VLOOKUP(Leverancespecifikation[[#This Row],[ID-Bygningsdel]],'Data aktør'!A:H,7,FALSE)</f>
        <v/>
      </c>
      <c r="U169" s="122" t="str">
        <f>VLOOKUP(Leverancespecifikation[[#This Row],[ID-Bygningsdel]],'Data aktør'!A:H,8,FALSE)</f>
        <v/>
      </c>
      <c r="V169" s="112"/>
      <c r="W169" s="79"/>
      <c r="X169" s="79"/>
      <c r="Y169" s="79"/>
      <c r="Z169" s="79"/>
      <c r="AA169" s="79"/>
      <c r="AB169" s="171"/>
      <c r="AD169" s="171"/>
      <c r="AE169" s="171"/>
      <c r="AF169" s="171"/>
      <c r="AG169" s="171"/>
      <c r="AH169" s="171"/>
      <c r="AI169" s="171"/>
      <c r="AJ169" s="171"/>
      <c r="AT169" s="171" t="s">
        <v>33</v>
      </c>
      <c r="AU169" s="171">
        <v>325</v>
      </c>
      <c r="BB169" s="171" t="s">
        <v>33</v>
      </c>
      <c r="BC169" s="171">
        <v>325</v>
      </c>
      <c r="BL169" s="287" t="s">
        <v>473</v>
      </c>
      <c r="BV169" s="171"/>
      <c r="BW169" s="171"/>
      <c r="CB169" s="134"/>
    </row>
    <row r="170" spans="1:986" ht="12" x14ac:dyDescent="0.2">
      <c r="A170" s="249"/>
      <c r="B170" s="242" t="s">
        <v>454</v>
      </c>
      <c r="C170" s="170" t="str">
        <f>_xlfn.CONCAT(Leverancespecifikation[[#This Row],[ID]],Leverancespecifikation[[#This Row],[BYGNINGSDEL]])</f>
        <v>166Støbte- og flydende gulve</v>
      </c>
      <c r="E170" s="171">
        <v>334</v>
      </c>
      <c r="I170" s="171"/>
      <c r="J170" s="171">
        <v>4</v>
      </c>
      <c r="K170" s="175" t="s">
        <v>475</v>
      </c>
      <c r="M170" s="80" t="str">
        <f>IFERROR(VLOOKUP(Leverancespecifikation[[#This Row],[ID-Bygningsdel]],'Data ændringslog'!A:G,7,FALSE),"P")</f>
        <v/>
      </c>
      <c r="N170" s="321" t="s">
        <v>177</v>
      </c>
      <c r="O170" s="121" t="str">
        <f>VLOOKUP(Leverancespecifikation[[#This Row],[ID-Bygningsdel]],'Data aktør'!A:H,2,FALSE)</f>
        <v/>
      </c>
      <c r="P170" s="78" t="str">
        <f>VLOOKUP(Leverancespecifikation[[#This Row],[ID-Bygningsdel]],'Data aktør'!A:H,3,FALSE)</f>
        <v/>
      </c>
      <c r="Q170" s="78" t="str">
        <f>VLOOKUP(Leverancespecifikation[[#This Row],[ID-Bygningsdel]],'Data aktør'!A:H,4,FALSE)</f>
        <v/>
      </c>
      <c r="R170" s="78" t="str">
        <f>VLOOKUP(Leverancespecifikation[[#This Row],[ID-Bygningsdel]],'Data aktør'!A:H,5,FALSE)</f>
        <v/>
      </c>
      <c r="S170" s="78" t="str">
        <f>VLOOKUP(Leverancespecifikation[[#This Row],[ID-Bygningsdel]],'Data aktør'!A:H,6,FALSE)</f>
        <v/>
      </c>
      <c r="T170" s="78" t="str">
        <f>VLOOKUP(Leverancespecifikation[[#This Row],[ID-Bygningsdel]],'Data aktør'!A:H,7,FALSE)</f>
        <v/>
      </c>
      <c r="U170" s="122" t="str">
        <f>VLOOKUP(Leverancespecifikation[[#This Row],[ID-Bygningsdel]],'Data aktør'!A:H,8,FALSE)</f>
        <v/>
      </c>
      <c r="V170" s="112"/>
      <c r="W170" s="79"/>
      <c r="X170" s="79"/>
      <c r="Y170" s="79"/>
      <c r="Z170" s="79"/>
      <c r="AA170" s="79"/>
      <c r="AD170" s="171"/>
      <c r="AE170" s="171"/>
      <c r="AF170" s="171"/>
      <c r="AG170" s="171"/>
      <c r="AH170" s="171"/>
      <c r="AI170" s="171"/>
      <c r="AJ170" s="171"/>
      <c r="BV170" s="171"/>
      <c r="BW170" s="171"/>
      <c r="CB170" s="134"/>
    </row>
    <row r="171" spans="1:986" ht="12" x14ac:dyDescent="0.2">
      <c r="A171" s="249"/>
      <c r="B171" s="242" t="s">
        <v>456</v>
      </c>
      <c r="C171" s="170" t="str">
        <f>_xlfn.CONCAT(Leverancespecifikation[[#This Row],[ID]],Leverancespecifikation[[#This Row],[BYGNINGSDEL]])</f>
        <v>167Systemgulve</v>
      </c>
      <c r="E171" s="171">
        <v>331</v>
      </c>
      <c r="I171" s="171"/>
      <c r="J171" s="171">
        <v>4</v>
      </c>
      <c r="K171" s="175" t="s">
        <v>477</v>
      </c>
      <c r="L171" s="172" t="s">
        <v>298</v>
      </c>
      <c r="M171" s="80" t="str">
        <f>IFERROR(VLOOKUP(Leverancespecifikation[[#This Row],[ID-Bygningsdel]],'Data ændringslog'!A:G,7,FALSE),"P")</f>
        <v/>
      </c>
      <c r="N171" s="321" t="s">
        <v>99</v>
      </c>
      <c r="O171" s="121" t="str">
        <f>VLOOKUP(Leverancespecifikation[[#This Row],[ID-Bygningsdel]],'Data aktør'!A:H,2,FALSE)</f>
        <v>X</v>
      </c>
      <c r="P171" s="78" t="str">
        <f>VLOOKUP(Leverancespecifikation[[#This Row],[ID-Bygningsdel]],'Data aktør'!A:H,3,FALSE)</f>
        <v/>
      </c>
      <c r="Q171" s="78" t="str">
        <f>VLOOKUP(Leverancespecifikation[[#This Row],[ID-Bygningsdel]],'Data aktør'!A:H,4,FALSE)</f>
        <v/>
      </c>
      <c r="R171" s="78" t="str">
        <f>VLOOKUP(Leverancespecifikation[[#This Row],[ID-Bygningsdel]],'Data aktør'!A:H,5,FALSE)</f>
        <v/>
      </c>
      <c r="S171" s="78" t="str">
        <f>VLOOKUP(Leverancespecifikation[[#This Row],[ID-Bygningsdel]],'Data aktør'!A:H,6,FALSE)</f>
        <v/>
      </c>
      <c r="T171" s="78" t="str">
        <f>VLOOKUP(Leverancespecifikation[[#This Row],[ID-Bygningsdel]],'Data aktør'!A:H,7,FALSE)</f>
        <v/>
      </c>
      <c r="U171" s="122" t="str">
        <f>VLOOKUP(Leverancespecifikation[[#This Row],[ID-Bygningsdel]],'Data aktør'!A:H,8,FALSE)</f>
        <v/>
      </c>
      <c r="V171" s="112"/>
      <c r="W171" s="79"/>
      <c r="X171" s="79"/>
      <c r="Y171" s="79"/>
      <c r="Z171" s="79"/>
      <c r="AA171" s="79"/>
      <c r="AB171" s="171"/>
      <c r="AD171" s="171"/>
      <c r="AE171" s="171"/>
      <c r="AF171" s="171"/>
      <c r="AG171" s="171"/>
      <c r="AH171" s="171"/>
      <c r="AI171" s="171"/>
      <c r="AJ171" s="171" t="s">
        <v>33</v>
      </c>
      <c r="AK171" s="171">
        <v>300</v>
      </c>
      <c r="AT171" s="171" t="s">
        <v>33</v>
      </c>
      <c r="AU171" s="171">
        <v>325</v>
      </c>
      <c r="BB171" s="171" t="s">
        <v>33</v>
      </c>
      <c r="BC171" s="171">
        <v>325</v>
      </c>
      <c r="BV171" s="171"/>
      <c r="BW171" s="171"/>
      <c r="CB171" s="134"/>
    </row>
    <row r="172" spans="1:986" s="104" customFormat="1" x14ac:dyDescent="0.2">
      <c r="A172" s="248"/>
      <c r="B172" s="240" t="s">
        <v>458</v>
      </c>
      <c r="C172" s="161" t="str">
        <f>_xlfn.CONCAT(Leverancespecifikation[[#This Row],[ID]],Leverancespecifikation[[#This Row],[BYGNINGSDEL]])</f>
        <v>168Overflader</v>
      </c>
      <c r="D172" s="162"/>
      <c r="E172" s="162"/>
      <c r="F172" s="162"/>
      <c r="G172" s="162"/>
      <c r="H172" s="162"/>
      <c r="I172" s="162"/>
      <c r="J172" s="163">
        <v>2</v>
      </c>
      <c r="K172" s="164" t="s">
        <v>479</v>
      </c>
      <c r="L172" s="165"/>
      <c r="M172" s="100" t="str">
        <f>IFERROR(VLOOKUP(Leverancespecifikation[[#This Row],[ID-Bygningsdel]],'Data ændringslog'!A:G,7,FALSE),"P")</f>
        <v/>
      </c>
      <c r="N172" s="201" t="s">
        <v>99</v>
      </c>
      <c r="O172" s="119"/>
      <c r="P172" s="101"/>
      <c r="Q172" s="101"/>
      <c r="R172" s="101"/>
      <c r="S172" s="101"/>
      <c r="T172" s="101"/>
      <c r="U172" s="120"/>
      <c r="V172" s="111"/>
      <c r="W172" s="102"/>
      <c r="X172" s="102"/>
      <c r="Y172" s="102"/>
      <c r="Z172" s="102"/>
      <c r="AA172" s="10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285"/>
      <c r="BM172" s="162"/>
      <c r="BN172" s="162"/>
      <c r="BO172" s="162"/>
      <c r="BP172" s="162"/>
      <c r="BQ172" s="162"/>
      <c r="BR172" s="162"/>
      <c r="BS172" s="162"/>
      <c r="BT172" s="162"/>
      <c r="BU172" s="162"/>
      <c r="BV172" s="162"/>
      <c r="BW172" s="162"/>
      <c r="BX172" s="162"/>
      <c r="BY172" s="162"/>
      <c r="BZ172" s="162"/>
      <c r="CA172" s="206"/>
      <c r="CB172" s="98"/>
      <c r="CC172" s="98"/>
      <c r="CD172" s="98"/>
      <c r="CE172" s="98"/>
      <c r="CF172" s="98"/>
      <c r="CG172" s="98"/>
      <c r="CH172" s="98"/>
      <c r="CI172" s="98"/>
      <c r="CJ172" s="98"/>
      <c r="CK172" s="98"/>
      <c r="CL172" s="98"/>
      <c r="CM172" s="98"/>
      <c r="CN172" s="98"/>
      <c r="CO172" s="98"/>
      <c r="CP172" s="98"/>
      <c r="CQ172" s="98"/>
      <c r="CR172" s="98"/>
      <c r="CS172" s="98"/>
      <c r="CT172" s="98"/>
      <c r="CU172" s="98"/>
      <c r="CV172" s="98"/>
      <c r="CW172" s="98"/>
      <c r="CX172" s="98"/>
      <c r="CY172" s="98"/>
      <c r="CZ172" s="98"/>
      <c r="DA172" s="98"/>
      <c r="DB172" s="98"/>
      <c r="DC172" s="98"/>
      <c r="DD172" s="98"/>
      <c r="DE172" s="98"/>
      <c r="DF172" s="98"/>
      <c r="DG172" s="98"/>
      <c r="DH172" s="98"/>
      <c r="DI172" s="98"/>
      <c r="DJ172" s="98"/>
      <c r="DK172" s="98"/>
      <c r="DL172" s="98"/>
      <c r="DM172" s="98"/>
      <c r="DN172" s="98"/>
      <c r="DO172" s="98"/>
      <c r="DP172" s="98"/>
      <c r="DQ172" s="98"/>
      <c r="DR172" s="98"/>
      <c r="DS172" s="98"/>
      <c r="DT172" s="98"/>
      <c r="DU172" s="98"/>
      <c r="DV172" s="98"/>
      <c r="DW172" s="98"/>
      <c r="DX172" s="98"/>
      <c r="DY172" s="98"/>
      <c r="DZ172" s="98"/>
      <c r="EA172" s="98"/>
      <c r="EB172" s="98"/>
      <c r="EC172" s="98"/>
      <c r="ED172" s="98"/>
      <c r="EE172" s="98"/>
      <c r="EF172" s="98"/>
      <c r="EG172" s="98"/>
      <c r="EH172" s="98"/>
      <c r="EI172" s="98"/>
      <c r="EJ172" s="98"/>
      <c r="EK172" s="98"/>
      <c r="EL172" s="98"/>
      <c r="EM172" s="98"/>
      <c r="EN172" s="98"/>
      <c r="EO172" s="98"/>
      <c r="EP172" s="98"/>
      <c r="EQ172" s="98"/>
      <c r="ER172" s="98"/>
      <c r="ES172" s="98"/>
      <c r="ET172" s="98"/>
      <c r="EU172" s="98"/>
      <c r="EV172" s="98"/>
      <c r="EW172" s="98"/>
      <c r="EX172" s="98"/>
      <c r="EY172" s="98"/>
      <c r="EZ172" s="98"/>
      <c r="FA172" s="98"/>
      <c r="FB172" s="98"/>
      <c r="FC172" s="98"/>
      <c r="FD172" s="98"/>
      <c r="FE172" s="98"/>
      <c r="FF172" s="98"/>
      <c r="FG172" s="98"/>
      <c r="FH172" s="98"/>
      <c r="FI172" s="98"/>
      <c r="FJ172" s="98"/>
      <c r="FK172" s="98"/>
      <c r="FL172" s="98"/>
      <c r="FM172" s="98"/>
      <c r="FN172" s="98"/>
      <c r="FO172" s="98"/>
      <c r="FP172" s="98"/>
      <c r="FQ172" s="98"/>
      <c r="FR172" s="98"/>
      <c r="FS172" s="98"/>
      <c r="FT172" s="98"/>
      <c r="FU172" s="98"/>
      <c r="FV172" s="98"/>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c r="IW172" s="98"/>
      <c r="IX172" s="98"/>
      <c r="IY172" s="98"/>
      <c r="IZ172" s="98"/>
      <c r="JA172" s="98"/>
      <c r="JB172" s="98"/>
      <c r="JC172" s="98"/>
      <c r="JD172" s="98"/>
      <c r="JE172" s="98"/>
      <c r="JF172" s="98"/>
      <c r="JG172" s="98"/>
      <c r="JH172" s="98"/>
      <c r="JI172" s="98"/>
      <c r="JJ172" s="98"/>
      <c r="JK172" s="98"/>
      <c r="JL172" s="98"/>
      <c r="JM172" s="98"/>
      <c r="JN172" s="98"/>
      <c r="JO172" s="98"/>
      <c r="JP172" s="98"/>
      <c r="JQ172" s="98"/>
      <c r="JR172" s="98"/>
      <c r="JS172" s="98"/>
      <c r="JT172" s="98"/>
      <c r="JU172" s="98"/>
      <c r="JV172" s="98"/>
      <c r="JW172" s="98"/>
      <c r="JX172" s="98"/>
      <c r="JY172" s="98"/>
      <c r="JZ172" s="98"/>
      <c r="KA172" s="98"/>
      <c r="KB172" s="98"/>
      <c r="KC172" s="98"/>
      <c r="KD172" s="98"/>
      <c r="KE172" s="98"/>
      <c r="KF172" s="98"/>
      <c r="KG172" s="98"/>
      <c r="KH172" s="98"/>
      <c r="KI172" s="98"/>
      <c r="KJ172" s="98"/>
      <c r="KK172" s="98"/>
      <c r="KL172" s="98"/>
      <c r="KM172" s="98"/>
      <c r="KN172" s="98"/>
      <c r="KO172" s="98"/>
      <c r="KP172" s="98"/>
      <c r="KQ172" s="98"/>
      <c r="KR172" s="98"/>
      <c r="KS172" s="98"/>
      <c r="KT172" s="98"/>
      <c r="KU172" s="98"/>
      <c r="KV172" s="98"/>
      <c r="KW172" s="98"/>
      <c r="KX172" s="98"/>
      <c r="KY172" s="98"/>
      <c r="KZ172" s="98"/>
      <c r="LA172" s="98"/>
      <c r="LB172" s="98"/>
      <c r="LC172" s="98"/>
      <c r="LD172" s="98"/>
      <c r="LE172" s="98"/>
      <c r="LF172" s="98"/>
      <c r="LG172" s="98"/>
      <c r="LH172" s="98"/>
      <c r="LI172" s="98"/>
      <c r="LJ172" s="98"/>
      <c r="LK172" s="98"/>
      <c r="LL172" s="98"/>
      <c r="LM172" s="98"/>
      <c r="LN172" s="98"/>
      <c r="LO172" s="98"/>
      <c r="LP172" s="98"/>
      <c r="LQ172" s="98"/>
      <c r="LR172" s="98"/>
      <c r="LS172" s="98"/>
      <c r="LT172" s="98"/>
      <c r="LU172" s="98"/>
      <c r="LV172" s="98"/>
      <c r="LW172" s="98"/>
      <c r="LX172" s="98"/>
      <c r="LY172" s="98"/>
      <c r="LZ172" s="98"/>
      <c r="MA172" s="98"/>
      <c r="MB172" s="98"/>
      <c r="MC172" s="98"/>
      <c r="MD172" s="98"/>
      <c r="ME172" s="98"/>
      <c r="MF172" s="98"/>
      <c r="MG172" s="98"/>
      <c r="MH172" s="98"/>
      <c r="MI172" s="98"/>
      <c r="MJ172" s="98"/>
      <c r="MK172" s="98"/>
      <c r="ML172" s="98"/>
      <c r="MM172" s="98"/>
      <c r="MN172" s="98"/>
      <c r="MO172" s="98"/>
      <c r="MP172" s="98"/>
      <c r="MQ172" s="98"/>
      <c r="MR172" s="98"/>
      <c r="MS172" s="98"/>
      <c r="MT172" s="98"/>
      <c r="MU172" s="98"/>
      <c r="MV172" s="98"/>
      <c r="MW172" s="98"/>
      <c r="MX172" s="98"/>
      <c r="MY172" s="98"/>
      <c r="MZ172" s="98"/>
      <c r="NA172" s="98"/>
      <c r="NB172" s="98"/>
      <c r="NC172" s="98"/>
      <c r="ND172" s="98"/>
      <c r="NE172" s="98"/>
      <c r="NF172" s="98"/>
      <c r="NG172" s="98"/>
      <c r="NH172" s="98"/>
      <c r="NI172" s="98"/>
      <c r="NJ172" s="98"/>
      <c r="NK172" s="98"/>
      <c r="NL172" s="98"/>
      <c r="NM172" s="98"/>
      <c r="NN172" s="98"/>
      <c r="NO172" s="98"/>
      <c r="NP172" s="98"/>
      <c r="NQ172" s="98"/>
      <c r="NR172" s="98"/>
      <c r="NS172" s="98"/>
      <c r="NT172" s="98"/>
      <c r="NU172" s="98"/>
      <c r="NV172" s="98"/>
      <c r="NW172" s="98"/>
      <c r="NX172" s="98"/>
      <c r="NY172" s="98"/>
      <c r="NZ172" s="98"/>
      <c r="OA172" s="98"/>
      <c r="OB172" s="98"/>
      <c r="OC172" s="98"/>
      <c r="OD172" s="98"/>
      <c r="OE172" s="98"/>
      <c r="OF172" s="98"/>
      <c r="OG172" s="98"/>
      <c r="OH172" s="98"/>
      <c r="OI172" s="98"/>
      <c r="OJ172" s="98"/>
      <c r="OK172" s="98"/>
      <c r="OL172" s="98"/>
      <c r="OM172" s="98"/>
      <c r="ON172" s="98"/>
      <c r="OO172" s="98"/>
      <c r="OP172" s="98"/>
      <c r="OQ172" s="98"/>
      <c r="OR172" s="98"/>
      <c r="OS172" s="98"/>
      <c r="OT172" s="98"/>
      <c r="OU172" s="98"/>
      <c r="OV172" s="98"/>
      <c r="OW172" s="98"/>
      <c r="OX172" s="98"/>
      <c r="OY172" s="98"/>
      <c r="OZ172" s="98"/>
      <c r="PA172" s="98"/>
      <c r="PB172" s="98"/>
      <c r="PC172" s="98"/>
      <c r="PD172" s="98"/>
      <c r="PE172" s="98"/>
      <c r="PF172" s="98"/>
      <c r="PG172" s="98"/>
      <c r="PH172" s="98"/>
      <c r="PI172" s="98"/>
      <c r="PJ172" s="98"/>
      <c r="PK172" s="98"/>
      <c r="PL172" s="98"/>
      <c r="PM172" s="98"/>
      <c r="PN172" s="98"/>
      <c r="PO172" s="98"/>
      <c r="PP172" s="98"/>
      <c r="PQ172" s="98"/>
      <c r="PR172" s="98"/>
      <c r="PS172" s="98"/>
      <c r="PT172" s="98"/>
      <c r="PU172" s="98"/>
      <c r="PV172" s="98"/>
      <c r="PW172" s="98"/>
      <c r="PX172" s="98"/>
      <c r="PY172" s="98"/>
      <c r="PZ172" s="98"/>
      <c r="QA172" s="98"/>
      <c r="QB172" s="98"/>
      <c r="QC172" s="98"/>
      <c r="QD172" s="98"/>
      <c r="QE172" s="98"/>
      <c r="QF172" s="98"/>
      <c r="QG172" s="98"/>
      <c r="QH172" s="98"/>
      <c r="QI172" s="98"/>
      <c r="QJ172" s="98"/>
      <c r="QK172" s="98"/>
      <c r="QL172" s="98"/>
      <c r="QM172" s="98"/>
      <c r="QN172" s="98"/>
      <c r="QO172" s="98"/>
      <c r="QP172" s="98"/>
      <c r="QQ172" s="98"/>
      <c r="QR172" s="98"/>
      <c r="QS172" s="98"/>
      <c r="QT172" s="98"/>
      <c r="QU172" s="98"/>
      <c r="QV172" s="98"/>
      <c r="QW172" s="98"/>
      <c r="QX172" s="98"/>
      <c r="QY172" s="98"/>
      <c r="QZ172" s="98"/>
      <c r="RA172" s="98"/>
      <c r="RB172" s="98"/>
      <c r="RC172" s="98"/>
      <c r="RD172" s="98"/>
      <c r="RE172" s="98"/>
      <c r="RF172" s="98"/>
      <c r="RG172" s="98"/>
      <c r="RH172" s="98"/>
      <c r="RI172" s="98"/>
      <c r="RJ172" s="98"/>
      <c r="RK172" s="98"/>
      <c r="RL172" s="98"/>
      <c r="RM172" s="98"/>
      <c r="RN172" s="98"/>
      <c r="RO172" s="98"/>
      <c r="RP172" s="98"/>
      <c r="RQ172" s="98"/>
      <c r="RR172" s="98"/>
      <c r="RS172" s="98"/>
      <c r="RT172" s="98"/>
      <c r="RU172" s="98"/>
      <c r="RV172" s="98"/>
      <c r="RW172" s="98"/>
      <c r="RX172" s="98"/>
      <c r="RY172" s="98"/>
      <c r="RZ172" s="98"/>
      <c r="SA172" s="98"/>
      <c r="SB172" s="98"/>
      <c r="SC172" s="98"/>
      <c r="SD172" s="98"/>
      <c r="SE172" s="98"/>
      <c r="SF172" s="98"/>
      <c r="SG172" s="98"/>
      <c r="SH172" s="98"/>
      <c r="SI172" s="98"/>
      <c r="SJ172" s="98"/>
      <c r="SK172" s="98"/>
      <c r="SL172" s="98"/>
      <c r="SM172" s="98"/>
      <c r="SN172" s="98"/>
      <c r="SO172" s="98"/>
      <c r="SP172" s="98"/>
      <c r="SQ172" s="98"/>
      <c r="SR172" s="98"/>
      <c r="SS172" s="98"/>
      <c r="ST172" s="98"/>
      <c r="SU172" s="98"/>
      <c r="SV172" s="98"/>
      <c r="SW172" s="98"/>
      <c r="SX172" s="98"/>
      <c r="SY172" s="98"/>
      <c r="SZ172" s="98"/>
      <c r="TA172" s="98"/>
      <c r="TB172" s="98"/>
      <c r="TC172" s="98"/>
      <c r="TD172" s="98"/>
      <c r="TE172" s="98"/>
      <c r="TF172" s="98"/>
      <c r="TG172" s="98"/>
      <c r="TH172" s="98"/>
      <c r="TI172" s="98"/>
      <c r="TJ172" s="98"/>
      <c r="TK172" s="98"/>
      <c r="TL172" s="98"/>
      <c r="TM172" s="98"/>
      <c r="TN172" s="98"/>
      <c r="TO172" s="98"/>
      <c r="TP172" s="98"/>
      <c r="TQ172" s="98"/>
      <c r="TR172" s="98"/>
      <c r="TS172" s="98"/>
      <c r="TT172" s="98"/>
      <c r="TU172" s="98"/>
      <c r="TV172" s="98"/>
      <c r="TW172" s="98"/>
      <c r="TX172" s="98"/>
      <c r="TY172" s="98"/>
      <c r="TZ172" s="98"/>
      <c r="UA172" s="98"/>
      <c r="UB172" s="98"/>
      <c r="UC172" s="98"/>
      <c r="UD172" s="98"/>
      <c r="UE172" s="98"/>
      <c r="UF172" s="98"/>
      <c r="UG172" s="98"/>
      <c r="UH172" s="98"/>
      <c r="UI172" s="98"/>
      <c r="UJ172" s="98"/>
      <c r="UK172" s="98"/>
      <c r="UL172" s="98"/>
      <c r="UM172" s="98"/>
      <c r="UN172" s="98"/>
      <c r="UO172" s="98"/>
      <c r="UP172" s="98"/>
      <c r="UQ172" s="98"/>
      <c r="UR172" s="98"/>
      <c r="US172" s="98"/>
      <c r="UT172" s="98"/>
      <c r="UU172" s="98"/>
      <c r="UV172" s="98"/>
      <c r="UW172" s="98"/>
      <c r="UX172" s="98"/>
      <c r="UY172" s="98"/>
      <c r="UZ172" s="98"/>
      <c r="VA172" s="98"/>
      <c r="VB172" s="98"/>
      <c r="VC172" s="98"/>
      <c r="VD172" s="98"/>
      <c r="VE172" s="98"/>
      <c r="VF172" s="98"/>
      <c r="VG172" s="98"/>
      <c r="VH172" s="98"/>
      <c r="VI172" s="98"/>
      <c r="VJ172" s="98"/>
      <c r="VK172" s="98"/>
      <c r="VL172" s="98"/>
      <c r="VM172" s="98"/>
      <c r="VN172" s="98"/>
      <c r="VO172" s="98"/>
      <c r="VP172" s="98"/>
      <c r="VQ172" s="98"/>
      <c r="VR172" s="98"/>
      <c r="VS172" s="98"/>
      <c r="VT172" s="98"/>
      <c r="VU172" s="98"/>
      <c r="VV172" s="98"/>
      <c r="VW172" s="98"/>
      <c r="VX172" s="98"/>
      <c r="VY172" s="98"/>
      <c r="VZ172" s="98"/>
      <c r="WA172" s="98"/>
      <c r="WB172" s="98"/>
      <c r="WC172" s="98"/>
      <c r="WD172" s="98"/>
      <c r="WE172" s="98"/>
      <c r="WF172" s="98"/>
      <c r="WG172" s="98"/>
      <c r="WH172" s="98"/>
      <c r="WI172" s="98"/>
      <c r="WJ172" s="98"/>
      <c r="WK172" s="98"/>
      <c r="WL172" s="98"/>
      <c r="WM172" s="98"/>
      <c r="WN172" s="98"/>
      <c r="WO172" s="98"/>
      <c r="WP172" s="98"/>
      <c r="WQ172" s="98"/>
      <c r="WR172" s="98"/>
      <c r="WS172" s="98"/>
      <c r="WT172" s="98"/>
      <c r="WU172" s="98"/>
      <c r="WV172" s="98"/>
      <c r="WW172" s="98"/>
      <c r="WX172" s="98"/>
      <c r="WY172" s="98"/>
      <c r="WZ172" s="98"/>
      <c r="XA172" s="98"/>
      <c r="XB172" s="98"/>
      <c r="XC172" s="98"/>
      <c r="XD172" s="98"/>
      <c r="XE172" s="98"/>
      <c r="XF172" s="98"/>
      <c r="XG172" s="98"/>
      <c r="XH172" s="98"/>
      <c r="XI172" s="98"/>
      <c r="XJ172" s="98"/>
      <c r="XK172" s="98"/>
      <c r="XL172" s="98"/>
      <c r="XM172" s="98"/>
      <c r="XN172" s="98"/>
      <c r="XO172" s="98"/>
      <c r="XP172" s="98"/>
      <c r="XQ172" s="98"/>
      <c r="XR172" s="98"/>
      <c r="XS172" s="98"/>
      <c r="XT172" s="98"/>
      <c r="XU172" s="98"/>
      <c r="XV172" s="98"/>
      <c r="XW172" s="98"/>
      <c r="XX172" s="98"/>
      <c r="XY172" s="98"/>
      <c r="XZ172" s="98"/>
      <c r="YA172" s="98"/>
      <c r="YB172" s="98"/>
      <c r="YC172" s="98"/>
      <c r="YD172" s="98"/>
      <c r="YE172" s="98"/>
      <c r="YF172" s="98"/>
      <c r="YG172" s="98"/>
      <c r="YH172" s="98"/>
      <c r="YI172" s="98"/>
      <c r="YJ172" s="98"/>
      <c r="YK172" s="98"/>
      <c r="YL172" s="98"/>
      <c r="YM172" s="98"/>
      <c r="YN172" s="98"/>
      <c r="YO172" s="98"/>
      <c r="YP172" s="98"/>
      <c r="YQ172" s="98"/>
      <c r="YR172" s="98"/>
      <c r="YS172" s="98"/>
      <c r="YT172" s="98"/>
      <c r="YU172" s="98"/>
      <c r="YV172" s="98"/>
      <c r="YW172" s="98"/>
      <c r="YX172" s="98"/>
      <c r="YY172" s="98"/>
      <c r="YZ172" s="98"/>
      <c r="ZA172" s="98"/>
      <c r="ZB172" s="98"/>
      <c r="ZC172" s="98"/>
      <c r="ZD172" s="98"/>
      <c r="ZE172" s="98"/>
      <c r="ZF172" s="98"/>
      <c r="ZG172" s="98"/>
      <c r="ZH172" s="98"/>
      <c r="ZI172" s="98"/>
      <c r="ZJ172" s="98"/>
      <c r="ZK172" s="98"/>
      <c r="ZL172" s="98"/>
      <c r="ZM172" s="98"/>
      <c r="ZN172" s="98"/>
      <c r="ZO172" s="98"/>
      <c r="ZP172" s="98"/>
      <c r="ZQ172" s="98"/>
      <c r="ZR172" s="98"/>
      <c r="ZS172" s="98"/>
      <c r="ZT172" s="98"/>
      <c r="ZU172" s="98"/>
      <c r="ZV172" s="98"/>
      <c r="ZW172" s="98"/>
      <c r="ZX172" s="98"/>
      <c r="ZY172" s="98"/>
      <c r="ZZ172" s="98"/>
      <c r="AAA172" s="98"/>
      <c r="AAB172" s="98"/>
      <c r="AAC172" s="98"/>
      <c r="AAD172" s="98"/>
      <c r="AAE172" s="98"/>
      <c r="AAF172" s="98"/>
      <c r="AAG172" s="98"/>
      <c r="AAH172" s="98"/>
      <c r="AAI172" s="98"/>
      <c r="AAJ172" s="98"/>
      <c r="AAK172" s="98"/>
      <c r="AAL172" s="98"/>
      <c r="AAM172" s="98"/>
      <c r="AAN172" s="98"/>
      <c r="AAO172" s="98"/>
      <c r="AAP172" s="98"/>
      <c r="AAQ172" s="98"/>
      <c r="AAR172" s="98"/>
      <c r="AAS172" s="98"/>
      <c r="AAT172" s="98"/>
      <c r="AAU172" s="98"/>
      <c r="AAV172" s="98"/>
      <c r="AAW172" s="98"/>
      <c r="AAX172" s="98"/>
      <c r="AAY172" s="98"/>
      <c r="AAZ172" s="98"/>
      <c r="ABA172" s="98"/>
      <c r="ABB172" s="98"/>
      <c r="ABC172" s="98"/>
      <c r="ABD172" s="98"/>
      <c r="ABE172" s="98"/>
      <c r="ABF172" s="98"/>
      <c r="ABG172" s="98"/>
      <c r="ABH172" s="98"/>
      <c r="ABI172" s="98"/>
      <c r="ABJ172" s="98"/>
      <c r="ABK172" s="98"/>
      <c r="ABL172" s="98"/>
      <c r="ABM172" s="98"/>
      <c r="ABN172" s="98"/>
      <c r="ABO172" s="98"/>
      <c r="ABP172" s="98"/>
      <c r="ABQ172" s="98"/>
      <c r="ABR172" s="98"/>
      <c r="ABS172" s="98"/>
      <c r="ABT172" s="98"/>
      <c r="ABU172" s="98"/>
      <c r="ABV172" s="98"/>
      <c r="ABW172" s="98"/>
      <c r="ABX172" s="98"/>
      <c r="ABY172" s="98"/>
      <c r="ABZ172" s="98"/>
      <c r="ACA172" s="98"/>
      <c r="ACB172" s="98"/>
      <c r="ACC172" s="98"/>
      <c r="ACD172" s="98"/>
      <c r="ACE172" s="98"/>
      <c r="ACF172" s="98"/>
      <c r="ACG172" s="98"/>
      <c r="ACH172" s="98"/>
      <c r="ACI172" s="98"/>
      <c r="ACJ172" s="98"/>
      <c r="ACK172" s="98"/>
      <c r="ACL172" s="98"/>
      <c r="ACM172" s="98"/>
      <c r="ACN172" s="98"/>
      <c r="ACO172" s="98"/>
      <c r="ACP172" s="98"/>
      <c r="ACQ172" s="98"/>
      <c r="ACR172" s="98"/>
      <c r="ACS172" s="98"/>
      <c r="ACT172" s="98"/>
      <c r="ACU172" s="98"/>
      <c r="ACV172" s="98"/>
      <c r="ACW172" s="98"/>
      <c r="ACX172" s="98"/>
      <c r="ACY172" s="98"/>
      <c r="ACZ172" s="98"/>
      <c r="ADA172" s="98"/>
      <c r="ADB172" s="98"/>
      <c r="ADC172" s="98"/>
      <c r="ADD172" s="98"/>
      <c r="ADE172" s="98"/>
      <c r="ADF172" s="98"/>
      <c r="ADG172" s="98"/>
      <c r="ADH172" s="98"/>
      <c r="ADI172" s="98"/>
      <c r="ADJ172" s="98"/>
      <c r="ADK172" s="98"/>
      <c r="ADL172" s="98"/>
      <c r="ADM172" s="98"/>
      <c r="ADN172" s="98"/>
      <c r="ADO172" s="98"/>
      <c r="ADP172" s="98"/>
      <c r="ADQ172" s="98"/>
      <c r="ADR172" s="98"/>
      <c r="ADS172" s="98"/>
      <c r="ADT172" s="98"/>
      <c r="ADU172" s="98"/>
      <c r="ADV172" s="98"/>
      <c r="ADW172" s="98"/>
      <c r="ADX172" s="98"/>
      <c r="ADY172" s="98"/>
      <c r="ADZ172" s="98"/>
      <c r="AEA172" s="98"/>
      <c r="AEB172" s="98"/>
      <c r="AEC172" s="98"/>
      <c r="AED172" s="98"/>
      <c r="AEE172" s="98"/>
      <c r="AEF172" s="98"/>
      <c r="AEG172" s="98"/>
      <c r="AEH172" s="98"/>
      <c r="AEI172" s="98"/>
      <c r="AEJ172" s="98"/>
      <c r="AEK172" s="98"/>
      <c r="AEL172" s="98"/>
      <c r="AEM172" s="98"/>
      <c r="AEN172" s="98"/>
      <c r="AEO172" s="98"/>
      <c r="AEP172" s="98"/>
      <c r="AEQ172" s="98"/>
      <c r="AER172" s="98"/>
      <c r="AES172" s="98"/>
      <c r="AET172" s="98"/>
      <c r="AEU172" s="98"/>
      <c r="AEV172" s="98"/>
      <c r="AEW172" s="98"/>
      <c r="AEX172" s="98"/>
      <c r="AEY172" s="98"/>
      <c r="AEZ172" s="98"/>
      <c r="AFA172" s="98"/>
      <c r="AFB172" s="98"/>
      <c r="AFC172" s="98"/>
      <c r="AFD172" s="98"/>
      <c r="AFE172" s="98"/>
      <c r="AFF172" s="98"/>
      <c r="AFG172" s="98"/>
      <c r="AFH172" s="98"/>
      <c r="AFI172" s="98"/>
      <c r="AFJ172" s="98"/>
      <c r="AFK172" s="98"/>
      <c r="AFL172" s="98"/>
      <c r="AFM172" s="98"/>
      <c r="AFN172" s="98"/>
      <c r="AFO172" s="98"/>
      <c r="AFP172" s="98"/>
      <c r="AFQ172" s="98"/>
      <c r="AFR172" s="98"/>
      <c r="AFS172" s="98"/>
      <c r="AFT172" s="98"/>
      <c r="AFU172" s="98"/>
      <c r="AFV172" s="98"/>
      <c r="AFW172" s="98"/>
      <c r="AFX172" s="98"/>
      <c r="AFY172" s="98"/>
      <c r="AFZ172" s="98"/>
      <c r="AGA172" s="98"/>
      <c r="AGB172" s="98"/>
      <c r="AGC172" s="98"/>
      <c r="AGD172" s="98"/>
      <c r="AGE172" s="98"/>
      <c r="AGF172" s="98"/>
      <c r="AGG172" s="98"/>
      <c r="AGH172" s="98"/>
      <c r="AGI172" s="98"/>
      <c r="AGJ172" s="98"/>
      <c r="AGK172" s="98"/>
      <c r="AGL172" s="98"/>
      <c r="AGM172" s="98"/>
      <c r="AGN172" s="98"/>
      <c r="AGO172" s="98"/>
      <c r="AGP172" s="98"/>
      <c r="AGQ172" s="98"/>
      <c r="AGR172" s="98"/>
      <c r="AGS172" s="98"/>
      <c r="AGT172" s="98"/>
      <c r="AGU172" s="98"/>
      <c r="AGV172" s="98"/>
      <c r="AGW172" s="98"/>
      <c r="AGX172" s="98"/>
      <c r="AGY172" s="98"/>
      <c r="AGZ172" s="98"/>
      <c r="AHA172" s="98"/>
      <c r="AHB172" s="98"/>
      <c r="AHC172" s="98"/>
      <c r="AHD172" s="98"/>
      <c r="AHE172" s="98"/>
      <c r="AHF172" s="98"/>
      <c r="AHG172" s="98"/>
      <c r="AHH172" s="98"/>
      <c r="AHI172" s="98"/>
      <c r="AHJ172" s="98"/>
      <c r="AHK172" s="98"/>
      <c r="AHL172" s="98"/>
      <c r="AHM172" s="98"/>
      <c r="AHN172" s="98"/>
      <c r="AHO172" s="98"/>
      <c r="AHP172" s="98"/>
      <c r="AHQ172" s="98"/>
      <c r="AHR172" s="98"/>
      <c r="AHS172" s="98"/>
      <c r="AHT172" s="98"/>
      <c r="AHU172" s="98"/>
      <c r="AHV172" s="98"/>
      <c r="AHW172" s="98"/>
      <c r="AHX172" s="98"/>
      <c r="AHY172" s="98"/>
      <c r="AHZ172" s="98"/>
      <c r="AIA172" s="98"/>
      <c r="AIB172" s="98"/>
      <c r="AIC172" s="98"/>
      <c r="AID172" s="98"/>
      <c r="AIE172" s="98"/>
      <c r="AIF172" s="98"/>
      <c r="AIG172" s="98"/>
      <c r="AIH172" s="98"/>
      <c r="AII172" s="98"/>
      <c r="AIJ172" s="98"/>
      <c r="AIK172" s="98"/>
      <c r="AIL172" s="98"/>
      <c r="AIM172" s="98"/>
      <c r="AIN172" s="98"/>
      <c r="AIO172" s="98"/>
      <c r="AIP172" s="98"/>
      <c r="AIQ172" s="98"/>
      <c r="AIR172" s="98"/>
      <c r="AIS172" s="98"/>
      <c r="AIT172" s="98"/>
      <c r="AIU172" s="98"/>
      <c r="AIV172" s="98"/>
      <c r="AIW172" s="98"/>
      <c r="AIX172" s="98"/>
      <c r="AIY172" s="98"/>
      <c r="AIZ172" s="98"/>
      <c r="AJA172" s="98"/>
      <c r="AJB172" s="98"/>
      <c r="AJC172" s="98"/>
      <c r="AJD172" s="98"/>
      <c r="AJE172" s="98"/>
      <c r="AJF172" s="98"/>
      <c r="AJG172" s="98"/>
      <c r="AJH172" s="98"/>
      <c r="AJI172" s="98"/>
      <c r="AJJ172" s="98"/>
      <c r="AJK172" s="98"/>
      <c r="AJL172" s="98"/>
      <c r="AJM172" s="98"/>
      <c r="AJN172" s="98"/>
      <c r="AJO172" s="98"/>
      <c r="AJP172" s="98"/>
      <c r="AJQ172" s="98"/>
      <c r="AJR172" s="98"/>
      <c r="AJS172" s="98"/>
      <c r="AJT172" s="98"/>
      <c r="AJU172" s="98"/>
      <c r="AJV172" s="98"/>
      <c r="AJW172" s="98"/>
      <c r="AJX172" s="98"/>
      <c r="AJY172" s="98"/>
      <c r="AJZ172" s="98"/>
      <c r="AKA172" s="98"/>
      <c r="AKB172" s="98"/>
      <c r="AKC172" s="98"/>
      <c r="AKD172" s="98"/>
      <c r="AKE172" s="98"/>
      <c r="AKF172" s="98"/>
      <c r="AKG172" s="98"/>
      <c r="AKH172" s="98"/>
      <c r="AKI172" s="98"/>
      <c r="AKJ172" s="98"/>
      <c r="AKK172" s="98"/>
      <c r="AKL172" s="98"/>
      <c r="AKM172" s="98"/>
      <c r="AKN172" s="98"/>
      <c r="AKO172" s="98"/>
      <c r="AKP172" s="98"/>
      <c r="AKQ172" s="98"/>
      <c r="AKR172" s="98"/>
      <c r="AKS172" s="98"/>
      <c r="AKT172" s="98"/>
      <c r="AKU172" s="98"/>
      <c r="AKV172" s="98"/>
      <c r="AKW172" s="98"/>
      <c r="AKX172" s="98"/>
    </row>
    <row r="173" spans="1:986" s="88" customFormat="1" ht="24" x14ac:dyDescent="0.2">
      <c r="A173" s="249"/>
      <c r="B173" s="241" t="s">
        <v>460</v>
      </c>
      <c r="C173" s="166" t="str">
        <f>_xlfn.CONCAT(Leverancespecifikation[[#This Row],[ID]],Leverancespecifikation[[#This Row],[BYGNINGSDEL]])</f>
        <v>169Påmurede/påklædte overflader</v>
      </c>
      <c r="D173" s="167"/>
      <c r="E173" s="167" t="s">
        <v>1550</v>
      </c>
      <c r="F173" s="167"/>
      <c r="G173" s="167"/>
      <c r="H173" s="167"/>
      <c r="I173" s="167"/>
      <c r="J173" s="167">
        <v>4</v>
      </c>
      <c r="K173" s="331" t="s">
        <v>481</v>
      </c>
      <c r="L173" s="169" t="s">
        <v>103</v>
      </c>
      <c r="M173" s="86" t="str">
        <f>IFERROR(VLOOKUP(Leverancespecifikation[[#This Row],[ID-Bygningsdel]],'Data ændringslog'!A:G,7,FALSE),"P")</f>
        <v/>
      </c>
      <c r="N173" s="320" t="s">
        <v>99</v>
      </c>
      <c r="O173" s="117" t="str">
        <f>VLOOKUP(Leverancespecifikation[[#This Row],[ID-Bygningsdel]],'Data aktør'!A:H,2,FALSE)</f>
        <v>X</v>
      </c>
      <c r="P173" s="87" t="str">
        <f>VLOOKUP(Leverancespecifikation[[#This Row],[ID-Bygningsdel]],'Data aktør'!A:H,3,FALSE)</f>
        <v/>
      </c>
      <c r="Q173" s="87" t="str">
        <f>VLOOKUP(Leverancespecifikation[[#This Row],[ID-Bygningsdel]],'Data aktør'!A:H,4,FALSE)</f>
        <v/>
      </c>
      <c r="R173" s="87" t="str">
        <f>VLOOKUP(Leverancespecifikation[[#This Row],[ID-Bygningsdel]],'Data aktør'!A:H,5,FALSE)</f>
        <v/>
      </c>
      <c r="S173" s="87" t="str">
        <f>VLOOKUP(Leverancespecifikation[[#This Row],[ID-Bygningsdel]],'Data aktør'!A:H,6,FALSE)</f>
        <v/>
      </c>
      <c r="T173" s="87" t="str">
        <f>VLOOKUP(Leverancespecifikation[[#This Row],[ID-Bygningsdel]],'Data aktør'!A:H,7,FALSE)</f>
        <v/>
      </c>
      <c r="U173" s="118" t="str">
        <f>VLOOKUP(Leverancespecifikation[[#This Row],[ID-Bygningsdel]],'Data aktør'!A:H,8,FALSE)</f>
        <v/>
      </c>
      <c r="V173" s="110"/>
      <c r="W173" s="85"/>
      <c r="X173" s="85"/>
      <c r="Y173" s="85"/>
      <c r="Z173" s="85"/>
      <c r="AA173" s="85"/>
      <c r="AB173" s="167"/>
      <c r="AC173" s="167"/>
      <c r="AD173" s="167"/>
      <c r="AE173" s="167"/>
      <c r="AF173" s="167"/>
      <c r="AG173" s="167"/>
      <c r="AH173" s="167"/>
      <c r="AI173" s="167"/>
      <c r="AJ173" s="167" t="s">
        <v>33</v>
      </c>
      <c r="AK173" s="167">
        <v>300</v>
      </c>
      <c r="AL173" s="167"/>
      <c r="AM173" s="167"/>
      <c r="AN173" s="167"/>
      <c r="AO173" s="167"/>
      <c r="AP173" s="167"/>
      <c r="AQ173" s="167"/>
      <c r="AR173" s="167"/>
      <c r="AS173" s="167"/>
      <c r="AT173" s="167" t="s">
        <v>33</v>
      </c>
      <c r="AU173" s="167">
        <v>325</v>
      </c>
      <c r="AV173" s="167"/>
      <c r="AW173" s="167"/>
      <c r="AX173" s="167"/>
      <c r="AY173" s="167"/>
      <c r="AZ173" s="167"/>
      <c r="BA173" s="167"/>
      <c r="BB173" s="167" t="s">
        <v>33</v>
      </c>
      <c r="BC173" s="167">
        <v>325</v>
      </c>
      <c r="BD173" s="167"/>
      <c r="BE173" s="167"/>
      <c r="BF173" s="167"/>
      <c r="BG173" s="167"/>
      <c r="BH173" s="167"/>
      <c r="BI173" s="167"/>
      <c r="BJ173" s="167"/>
      <c r="BK173" s="167"/>
      <c r="BL173" s="286" t="s">
        <v>482</v>
      </c>
      <c r="BM173" s="167"/>
      <c r="BN173" s="167"/>
      <c r="BO173" s="167"/>
      <c r="BP173" s="167"/>
      <c r="BQ173" s="167"/>
      <c r="BR173" s="167"/>
      <c r="BS173" s="167"/>
      <c r="BT173" s="167"/>
      <c r="BU173" s="167"/>
      <c r="BV173" s="167"/>
      <c r="BW173" s="167"/>
      <c r="BX173" s="167"/>
      <c r="BY173" s="167"/>
      <c r="BZ173" s="167"/>
      <c r="CA173" s="207"/>
      <c r="CB173" s="134"/>
      <c r="CC173" s="134"/>
      <c r="CD173" s="134"/>
      <c r="CE173" s="134"/>
      <c r="CF173" s="134"/>
      <c r="CG173" s="134"/>
      <c r="CH173" s="134"/>
      <c r="CI173" s="134"/>
      <c r="CJ173" s="134"/>
      <c r="CK173" s="134"/>
      <c r="CL173" s="134"/>
      <c r="CM173" s="134"/>
      <c r="CN173" s="134"/>
      <c r="CO173" s="134"/>
      <c r="CP173" s="134"/>
      <c r="CQ173" s="134"/>
      <c r="CR173" s="134"/>
      <c r="CS173" s="134"/>
      <c r="CT173" s="134"/>
      <c r="CU173" s="134"/>
      <c r="CV173" s="134"/>
      <c r="CW173" s="134"/>
      <c r="CX173" s="134"/>
      <c r="CY173" s="134"/>
      <c r="CZ173" s="134"/>
      <c r="DA173" s="134"/>
      <c r="DB173" s="134"/>
      <c r="DC173" s="134"/>
      <c r="DD173" s="134"/>
      <c r="DE173" s="134"/>
      <c r="DF173" s="134"/>
      <c r="DG173" s="134"/>
      <c r="DH173" s="134"/>
      <c r="DI173" s="134"/>
      <c r="DJ173" s="134"/>
      <c r="DK173" s="134"/>
      <c r="DL173" s="134"/>
      <c r="DM173" s="134"/>
      <c r="DN173" s="134"/>
      <c r="DO173" s="134"/>
      <c r="DP173" s="134"/>
      <c r="DQ173" s="134"/>
      <c r="DR173" s="134"/>
      <c r="DS173" s="134"/>
      <c r="DT173" s="134"/>
      <c r="DU173" s="134"/>
      <c r="DV173" s="134"/>
      <c r="DW173" s="134"/>
      <c r="DX173" s="134"/>
      <c r="DY173" s="134"/>
      <c r="DZ173" s="134"/>
      <c r="EA173" s="134"/>
      <c r="EB173" s="134"/>
      <c r="EC173" s="134"/>
      <c r="ED173" s="134"/>
      <c r="EE173" s="134"/>
      <c r="EF173" s="134"/>
      <c r="EG173" s="134"/>
      <c r="EH173" s="134"/>
      <c r="EI173" s="134"/>
      <c r="EJ173" s="134"/>
      <c r="EK173" s="134"/>
      <c r="EL173" s="134"/>
      <c r="EM173" s="134"/>
      <c r="EN173" s="134"/>
      <c r="EO173" s="134"/>
      <c r="EP173" s="134"/>
      <c r="EQ173" s="134"/>
      <c r="ER173" s="134"/>
      <c r="ES173" s="134"/>
      <c r="ET173" s="134"/>
      <c r="EU173" s="134"/>
      <c r="EV173" s="134"/>
      <c r="EW173" s="134"/>
      <c r="EX173" s="134"/>
      <c r="EY173" s="134"/>
      <c r="EZ173" s="134"/>
      <c r="FA173" s="134"/>
      <c r="FB173" s="134"/>
      <c r="FC173" s="134"/>
      <c r="FD173" s="134"/>
      <c r="FE173" s="134"/>
      <c r="FF173" s="134"/>
      <c r="FG173" s="134"/>
      <c r="FH173" s="134"/>
      <c r="FI173" s="134"/>
      <c r="FJ173" s="134"/>
      <c r="FK173" s="134"/>
      <c r="FL173" s="134"/>
      <c r="FM173" s="134"/>
      <c r="FN173" s="134"/>
      <c r="FO173" s="134"/>
      <c r="FP173" s="134"/>
      <c r="FQ173" s="134"/>
      <c r="FR173" s="134"/>
      <c r="FS173" s="134"/>
      <c r="FT173" s="134"/>
      <c r="FU173" s="134"/>
      <c r="FV173" s="134"/>
      <c r="FW173" s="134"/>
      <c r="FX173" s="134"/>
      <c r="FY173" s="134"/>
      <c r="FZ173" s="134"/>
      <c r="GA173" s="134"/>
      <c r="GB173" s="134"/>
      <c r="GC173" s="134"/>
      <c r="GD173" s="134"/>
      <c r="GE173" s="134"/>
      <c r="GF173" s="134"/>
      <c r="GG173" s="134"/>
      <c r="GH173" s="134"/>
      <c r="GI173" s="134"/>
      <c r="GJ173" s="134"/>
      <c r="GK173" s="134"/>
      <c r="GL173" s="134"/>
      <c r="GM173" s="134"/>
      <c r="GN173" s="134"/>
      <c r="GO173" s="134"/>
      <c r="GP173" s="134"/>
      <c r="GQ173" s="134"/>
      <c r="GR173" s="134"/>
      <c r="GS173" s="134"/>
      <c r="GT173" s="134"/>
      <c r="GU173" s="134"/>
      <c r="GV173" s="134"/>
      <c r="GW173" s="134"/>
      <c r="GX173" s="134"/>
      <c r="GY173" s="134"/>
      <c r="GZ173" s="134"/>
      <c r="HA173" s="134"/>
      <c r="HB173" s="134"/>
      <c r="HC173" s="134"/>
      <c r="HD173" s="134"/>
      <c r="HE173" s="134"/>
      <c r="HF173" s="134"/>
      <c r="HG173" s="134"/>
      <c r="HH173" s="134"/>
      <c r="HI173" s="134"/>
      <c r="HJ173" s="134"/>
      <c r="HK173" s="134"/>
      <c r="HL173" s="134"/>
      <c r="HM173" s="134"/>
      <c r="HN173" s="134"/>
      <c r="HO173" s="134"/>
      <c r="HP173" s="134"/>
      <c r="HQ173" s="134"/>
      <c r="HR173" s="134"/>
      <c r="HS173" s="134"/>
      <c r="HT173" s="134"/>
      <c r="HU173" s="134"/>
      <c r="HV173" s="134"/>
      <c r="HW173" s="134"/>
      <c r="HX173" s="134"/>
      <c r="HY173" s="134"/>
      <c r="HZ173" s="134"/>
      <c r="IA173" s="134"/>
      <c r="IB173" s="134"/>
      <c r="IC173" s="134"/>
      <c r="ID173" s="134"/>
      <c r="IE173" s="134"/>
      <c r="IF173" s="134"/>
      <c r="IG173" s="134"/>
      <c r="IH173" s="134"/>
      <c r="II173" s="134"/>
      <c r="IJ173" s="134"/>
      <c r="IK173" s="134"/>
      <c r="IL173" s="134"/>
      <c r="IM173" s="134"/>
      <c r="IN173" s="134"/>
      <c r="IO173" s="134"/>
      <c r="IP173" s="134"/>
      <c r="IQ173" s="134"/>
      <c r="IR173" s="134"/>
      <c r="IS173" s="134"/>
      <c r="IT173" s="134"/>
      <c r="IU173" s="134"/>
      <c r="IV173" s="134"/>
      <c r="IW173" s="134"/>
      <c r="IX173" s="134"/>
      <c r="IY173" s="134"/>
      <c r="IZ173" s="134"/>
      <c r="JA173" s="134"/>
      <c r="JB173" s="134"/>
      <c r="JC173" s="134"/>
      <c r="JD173" s="134"/>
      <c r="JE173" s="134"/>
      <c r="JF173" s="134"/>
      <c r="JG173" s="134"/>
      <c r="JH173" s="134"/>
      <c r="JI173" s="134"/>
      <c r="JJ173" s="134"/>
      <c r="JK173" s="134"/>
      <c r="JL173" s="134"/>
      <c r="JM173" s="134"/>
      <c r="JN173" s="134"/>
      <c r="JO173" s="134"/>
      <c r="JP173" s="134"/>
      <c r="JQ173" s="134"/>
      <c r="JR173" s="134"/>
      <c r="JS173" s="134"/>
      <c r="JT173" s="134"/>
      <c r="JU173" s="134"/>
      <c r="JV173" s="134"/>
      <c r="JW173" s="134"/>
      <c r="JX173" s="134"/>
      <c r="JY173" s="134"/>
      <c r="JZ173" s="134"/>
      <c r="KA173" s="134"/>
      <c r="KB173" s="134"/>
      <c r="KC173" s="134"/>
      <c r="KD173" s="134"/>
      <c r="KE173" s="134"/>
      <c r="KF173" s="134"/>
      <c r="KG173" s="134"/>
      <c r="KH173" s="134"/>
      <c r="KI173" s="134"/>
      <c r="KJ173" s="134"/>
      <c r="KK173" s="134"/>
      <c r="KL173" s="134"/>
      <c r="KM173" s="134"/>
      <c r="KN173" s="134"/>
      <c r="KO173" s="134"/>
      <c r="KP173" s="134"/>
      <c r="KQ173" s="134"/>
      <c r="KR173" s="134"/>
      <c r="KS173" s="134"/>
      <c r="KT173" s="134"/>
      <c r="KU173" s="134"/>
      <c r="KV173" s="134"/>
      <c r="KW173" s="134"/>
      <c r="KX173" s="134"/>
      <c r="KY173" s="134"/>
      <c r="KZ173" s="134"/>
      <c r="LA173" s="134"/>
      <c r="LB173" s="134"/>
      <c r="LC173" s="134"/>
      <c r="LD173" s="134"/>
      <c r="LE173" s="134"/>
      <c r="LF173" s="134"/>
      <c r="LG173" s="134"/>
      <c r="LH173" s="134"/>
      <c r="LI173" s="134"/>
      <c r="LJ173" s="134"/>
      <c r="LK173" s="134"/>
      <c r="LL173" s="134"/>
      <c r="LM173" s="134"/>
      <c r="LN173" s="134"/>
      <c r="LO173" s="134"/>
      <c r="LP173" s="134"/>
      <c r="LQ173" s="134"/>
      <c r="LR173" s="134"/>
      <c r="LS173" s="134"/>
      <c r="LT173" s="134"/>
      <c r="LU173" s="134"/>
      <c r="LV173" s="134"/>
      <c r="LW173" s="134"/>
      <c r="LX173" s="134"/>
      <c r="LY173" s="134"/>
      <c r="LZ173" s="134"/>
      <c r="MA173" s="134"/>
      <c r="MB173" s="134"/>
      <c r="MC173" s="134"/>
      <c r="MD173" s="134"/>
      <c r="ME173" s="134"/>
      <c r="MF173" s="134"/>
      <c r="MG173" s="134"/>
      <c r="MH173" s="134"/>
      <c r="MI173" s="134"/>
      <c r="MJ173" s="134"/>
      <c r="MK173" s="134"/>
      <c r="ML173" s="134"/>
      <c r="MM173" s="134"/>
      <c r="MN173" s="134"/>
      <c r="MO173" s="134"/>
      <c r="MP173" s="134"/>
      <c r="MQ173" s="134"/>
      <c r="MR173" s="134"/>
      <c r="MS173" s="134"/>
      <c r="MT173" s="134"/>
      <c r="MU173" s="134"/>
      <c r="MV173" s="134"/>
      <c r="MW173" s="134"/>
      <c r="MX173" s="134"/>
      <c r="MY173" s="134"/>
      <c r="MZ173" s="134"/>
      <c r="NA173" s="134"/>
      <c r="NB173" s="134"/>
      <c r="NC173" s="134"/>
      <c r="ND173" s="134"/>
      <c r="NE173" s="134"/>
      <c r="NF173" s="134"/>
      <c r="NG173" s="134"/>
      <c r="NH173" s="134"/>
      <c r="NI173" s="134"/>
      <c r="NJ173" s="134"/>
      <c r="NK173" s="134"/>
      <c r="NL173" s="134"/>
      <c r="NM173" s="134"/>
      <c r="NN173" s="134"/>
      <c r="NO173" s="134"/>
      <c r="NP173" s="134"/>
      <c r="NQ173" s="134"/>
      <c r="NR173" s="134"/>
      <c r="NS173" s="134"/>
      <c r="NT173" s="134"/>
      <c r="NU173" s="134"/>
      <c r="NV173" s="134"/>
      <c r="NW173" s="134"/>
      <c r="NX173" s="134"/>
      <c r="NY173" s="134"/>
      <c r="NZ173" s="134"/>
      <c r="OA173" s="134"/>
      <c r="OB173" s="134"/>
      <c r="OC173" s="134"/>
      <c r="OD173" s="134"/>
      <c r="OE173" s="134"/>
      <c r="OF173" s="134"/>
      <c r="OG173" s="134"/>
      <c r="OH173" s="134"/>
      <c r="OI173" s="134"/>
      <c r="OJ173" s="134"/>
      <c r="OK173" s="134"/>
      <c r="OL173" s="134"/>
      <c r="OM173" s="134"/>
      <c r="ON173" s="134"/>
      <c r="OO173" s="134"/>
      <c r="OP173" s="134"/>
      <c r="OQ173" s="134"/>
      <c r="OR173" s="134"/>
      <c r="OS173" s="134"/>
      <c r="OT173" s="134"/>
      <c r="OU173" s="134"/>
      <c r="OV173" s="134"/>
      <c r="OW173" s="134"/>
      <c r="OX173" s="134"/>
      <c r="OY173" s="134"/>
      <c r="OZ173" s="134"/>
      <c r="PA173" s="134"/>
      <c r="PB173" s="134"/>
      <c r="PC173" s="134"/>
      <c r="PD173" s="134"/>
      <c r="PE173" s="134"/>
      <c r="PF173" s="134"/>
      <c r="PG173" s="134"/>
      <c r="PH173" s="134"/>
      <c r="PI173" s="134"/>
      <c r="PJ173" s="134"/>
      <c r="PK173" s="134"/>
      <c r="PL173" s="134"/>
      <c r="PM173" s="134"/>
      <c r="PN173" s="134"/>
      <c r="PO173" s="134"/>
      <c r="PP173" s="134"/>
      <c r="PQ173" s="134"/>
      <c r="PR173" s="134"/>
      <c r="PS173" s="134"/>
      <c r="PT173" s="134"/>
      <c r="PU173" s="134"/>
      <c r="PV173" s="134"/>
      <c r="PW173" s="134"/>
      <c r="PX173" s="134"/>
      <c r="PY173" s="134"/>
      <c r="PZ173" s="134"/>
      <c r="QA173" s="134"/>
      <c r="QB173" s="134"/>
      <c r="QC173" s="134"/>
      <c r="QD173" s="134"/>
      <c r="QE173" s="134"/>
      <c r="QF173" s="134"/>
      <c r="QG173" s="134"/>
      <c r="QH173" s="134"/>
      <c r="QI173" s="134"/>
      <c r="QJ173" s="134"/>
      <c r="QK173" s="134"/>
      <c r="QL173" s="134"/>
      <c r="QM173" s="134"/>
      <c r="QN173" s="134"/>
      <c r="QO173" s="134"/>
      <c r="QP173" s="134"/>
      <c r="QQ173" s="134"/>
      <c r="QR173" s="134"/>
      <c r="QS173" s="134"/>
      <c r="QT173" s="134"/>
      <c r="QU173" s="134"/>
      <c r="QV173" s="134"/>
      <c r="QW173" s="134"/>
      <c r="QX173" s="134"/>
      <c r="QY173" s="134"/>
      <c r="QZ173" s="134"/>
      <c r="RA173" s="134"/>
      <c r="RB173" s="134"/>
      <c r="RC173" s="134"/>
      <c r="RD173" s="134"/>
      <c r="RE173" s="134"/>
      <c r="RF173" s="134"/>
      <c r="RG173" s="134"/>
      <c r="RH173" s="134"/>
      <c r="RI173" s="134"/>
      <c r="RJ173" s="134"/>
      <c r="RK173" s="134"/>
      <c r="RL173" s="134"/>
      <c r="RM173" s="134"/>
      <c r="RN173" s="134"/>
      <c r="RO173" s="134"/>
      <c r="RP173" s="134"/>
      <c r="RQ173" s="134"/>
      <c r="RR173" s="134"/>
      <c r="RS173" s="134"/>
      <c r="RT173" s="134"/>
      <c r="RU173" s="134"/>
      <c r="RV173" s="134"/>
      <c r="RW173" s="134"/>
      <c r="RX173" s="134"/>
      <c r="RY173" s="134"/>
      <c r="RZ173" s="134"/>
      <c r="SA173" s="134"/>
      <c r="SB173" s="134"/>
      <c r="SC173" s="134"/>
      <c r="SD173" s="134"/>
      <c r="SE173" s="134"/>
      <c r="SF173" s="134"/>
      <c r="SG173" s="134"/>
      <c r="SH173" s="134"/>
      <c r="SI173" s="134"/>
      <c r="SJ173" s="134"/>
      <c r="SK173" s="134"/>
      <c r="SL173" s="134"/>
      <c r="SM173" s="134"/>
      <c r="SN173" s="134"/>
      <c r="SO173" s="134"/>
      <c r="SP173" s="134"/>
      <c r="SQ173" s="134"/>
      <c r="SR173" s="134"/>
      <c r="SS173" s="134"/>
      <c r="ST173" s="134"/>
      <c r="SU173" s="134"/>
      <c r="SV173" s="134"/>
      <c r="SW173" s="134"/>
      <c r="SX173" s="134"/>
      <c r="SY173" s="134"/>
      <c r="SZ173" s="134"/>
      <c r="TA173" s="134"/>
      <c r="TB173" s="134"/>
      <c r="TC173" s="134"/>
      <c r="TD173" s="134"/>
      <c r="TE173" s="134"/>
      <c r="TF173" s="134"/>
      <c r="TG173" s="134"/>
      <c r="TH173" s="134"/>
      <c r="TI173" s="134"/>
      <c r="TJ173" s="134"/>
      <c r="TK173" s="134"/>
      <c r="TL173" s="134"/>
      <c r="TM173" s="134"/>
      <c r="TN173" s="134"/>
      <c r="TO173" s="134"/>
      <c r="TP173" s="134"/>
      <c r="TQ173" s="134"/>
      <c r="TR173" s="134"/>
      <c r="TS173" s="134"/>
      <c r="TT173" s="134"/>
      <c r="TU173" s="134"/>
      <c r="TV173" s="134"/>
      <c r="TW173" s="134"/>
      <c r="TX173" s="134"/>
      <c r="TY173" s="134"/>
      <c r="TZ173" s="134"/>
      <c r="UA173" s="134"/>
      <c r="UB173" s="134"/>
      <c r="UC173" s="134"/>
      <c r="UD173" s="134"/>
      <c r="UE173" s="134"/>
      <c r="UF173" s="134"/>
      <c r="UG173" s="134"/>
      <c r="UH173" s="134"/>
      <c r="UI173" s="134"/>
      <c r="UJ173" s="134"/>
      <c r="UK173" s="134"/>
      <c r="UL173" s="134"/>
      <c r="UM173" s="134"/>
      <c r="UN173" s="134"/>
      <c r="UO173" s="134"/>
      <c r="UP173" s="134"/>
      <c r="UQ173" s="134"/>
      <c r="UR173" s="134"/>
      <c r="US173" s="134"/>
      <c r="UT173" s="134"/>
      <c r="UU173" s="134"/>
      <c r="UV173" s="134"/>
      <c r="UW173" s="134"/>
      <c r="UX173" s="134"/>
      <c r="UY173" s="134"/>
      <c r="UZ173" s="134"/>
      <c r="VA173" s="134"/>
      <c r="VB173" s="134"/>
      <c r="VC173" s="134"/>
      <c r="VD173" s="134"/>
      <c r="VE173" s="134"/>
      <c r="VF173" s="134"/>
      <c r="VG173" s="134"/>
      <c r="VH173" s="134"/>
      <c r="VI173" s="134"/>
      <c r="VJ173" s="134"/>
      <c r="VK173" s="134"/>
      <c r="VL173" s="134"/>
      <c r="VM173" s="134"/>
      <c r="VN173" s="134"/>
      <c r="VO173" s="134"/>
      <c r="VP173" s="134"/>
      <c r="VQ173" s="134"/>
      <c r="VR173" s="134"/>
      <c r="VS173" s="134"/>
      <c r="VT173" s="134"/>
      <c r="VU173" s="134"/>
      <c r="VV173" s="134"/>
      <c r="VW173" s="134"/>
      <c r="VX173" s="134"/>
      <c r="VY173" s="134"/>
      <c r="VZ173" s="134"/>
      <c r="WA173" s="134"/>
      <c r="WB173" s="134"/>
      <c r="WC173" s="134"/>
      <c r="WD173" s="134"/>
      <c r="WE173" s="134"/>
      <c r="WF173" s="134"/>
      <c r="WG173" s="134"/>
      <c r="WH173" s="134"/>
      <c r="WI173" s="134"/>
      <c r="WJ173" s="134"/>
      <c r="WK173" s="134"/>
      <c r="WL173" s="134"/>
      <c r="WM173" s="134"/>
      <c r="WN173" s="134"/>
      <c r="WO173" s="134"/>
      <c r="WP173" s="134"/>
      <c r="WQ173" s="134"/>
      <c r="WR173" s="134"/>
      <c r="WS173" s="134"/>
      <c r="WT173" s="134"/>
      <c r="WU173" s="134"/>
      <c r="WV173" s="134"/>
      <c r="WW173" s="134"/>
      <c r="WX173" s="134"/>
      <c r="WY173" s="134"/>
      <c r="WZ173" s="134"/>
      <c r="XA173" s="134"/>
      <c r="XB173" s="134"/>
      <c r="XC173" s="134"/>
      <c r="XD173" s="134"/>
      <c r="XE173" s="134"/>
      <c r="XF173" s="134"/>
      <c r="XG173" s="134"/>
      <c r="XH173" s="134"/>
      <c r="XI173" s="134"/>
      <c r="XJ173" s="134"/>
      <c r="XK173" s="134"/>
      <c r="XL173" s="134"/>
      <c r="XM173" s="134"/>
      <c r="XN173" s="134"/>
      <c r="XO173" s="134"/>
      <c r="XP173" s="134"/>
      <c r="XQ173" s="134"/>
      <c r="XR173" s="134"/>
      <c r="XS173" s="134"/>
      <c r="XT173" s="134"/>
      <c r="XU173" s="134"/>
      <c r="XV173" s="134"/>
      <c r="XW173" s="134"/>
      <c r="XX173" s="134"/>
      <c r="XY173" s="134"/>
      <c r="XZ173" s="134"/>
      <c r="YA173" s="134"/>
      <c r="YB173" s="134"/>
      <c r="YC173" s="134"/>
      <c r="YD173" s="134"/>
      <c r="YE173" s="134"/>
      <c r="YF173" s="134"/>
      <c r="YG173" s="134"/>
      <c r="YH173" s="134"/>
      <c r="YI173" s="134"/>
      <c r="YJ173" s="134"/>
      <c r="YK173" s="134"/>
      <c r="YL173" s="134"/>
      <c r="YM173" s="134"/>
      <c r="YN173" s="134"/>
      <c r="YO173" s="134"/>
      <c r="YP173" s="134"/>
      <c r="YQ173" s="134"/>
      <c r="YR173" s="134"/>
      <c r="YS173" s="134"/>
      <c r="YT173" s="134"/>
      <c r="YU173" s="134"/>
      <c r="YV173" s="134"/>
      <c r="YW173" s="134"/>
      <c r="YX173" s="134"/>
      <c r="YY173" s="134"/>
      <c r="YZ173" s="134"/>
      <c r="ZA173" s="134"/>
      <c r="ZB173" s="134"/>
      <c r="ZC173" s="134"/>
      <c r="ZD173" s="134"/>
      <c r="ZE173" s="134"/>
      <c r="ZF173" s="134"/>
      <c r="ZG173" s="134"/>
      <c r="ZH173" s="134"/>
      <c r="ZI173" s="134"/>
      <c r="ZJ173" s="134"/>
      <c r="ZK173" s="134"/>
      <c r="ZL173" s="134"/>
      <c r="ZM173" s="134"/>
      <c r="ZN173" s="134"/>
      <c r="ZO173" s="134"/>
      <c r="ZP173" s="134"/>
      <c r="ZQ173" s="134"/>
      <c r="ZR173" s="134"/>
      <c r="ZS173" s="134"/>
      <c r="ZT173" s="134"/>
      <c r="ZU173" s="134"/>
      <c r="ZV173" s="134"/>
      <c r="ZW173" s="134"/>
      <c r="ZX173" s="134"/>
      <c r="ZY173" s="134"/>
      <c r="ZZ173" s="134"/>
      <c r="AAA173" s="134"/>
      <c r="AAB173" s="134"/>
      <c r="AAC173" s="134"/>
      <c r="AAD173" s="134"/>
      <c r="AAE173" s="134"/>
      <c r="AAF173" s="134"/>
      <c r="AAG173" s="134"/>
      <c r="AAH173" s="134"/>
      <c r="AAI173" s="134"/>
      <c r="AAJ173" s="134"/>
      <c r="AAK173" s="134"/>
      <c r="AAL173" s="134"/>
      <c r="AAM173" s="134"/>
      <c r="AAN173" s="134"/>
      <c r="AAO173" s="134"/>
      <c r="AAP173" s="134"/>
      <c r="AAQ173" s="134"/>
      <c r="AAR173" s="134"/>
      <c r="AAS173" s="134"/>
      <c r="AAT173" s="134"/>
      <c r="AAU173" s="134"/>
      <c r="AAV173" s="134"/>
      <c r="AAW173" s="134"/>
      <c r="AAX173" s="134"/>
      <c r="AAY173" s="134"/>
      <c r="AAZ173" s="134"/>
      <c r="ABA173" s="134"/>
      <c r="ABB173" s="134"/>
      <c r="ABC173" s="134"/>
      <c r="ABD173" s="134"/>
      <c r="ABE173" s="134"/>
      <c r="ABF173" s="134"/>
      <c r="ABG173" s="134"/>
      <c r="ABH173" s="134"/>
      <c r="ABI173" s="134"/>
      <c r="ABJ173" s="134"/>
      <c r="ABK173" s="134"/>
      <c r="ABL173" s="134"/>
      <c r="ABM173" s="134"/>
      <c r="ABN173" s="134"/>
      <c r="ABO173" s="134"/>
      <c r="ABP173" s="134"/>
      <c r="ABQ173" s="134"/>
      <c r="ABR173" s="134"/>
      <c r="ABS173" s="134"/>
      <c r="ABT173" s="134"/>
      <c r="ABU173" s="134"/>
      <c r="ABV173" s="134"/>
      <c r="ABW173" s="134"/>
      <c r="ABX173" s="134"/>
      <c r="ABY173" s="134"/>
      <c r="ABZ173" s="134"/>
      <c r="ACA173" s="134"/>
      <c r="ACB173" s="134"/>
      <c r="ACC173" s="134"/>
      <c r="ACD173" s="134"/>
      <c r="ACE173" s="134"/>
      <c r="ACF173" s="134"/>
      <c r="ACG173" s="134"/>
      <c r="ACH173" s="134"/>
      <c r="ACI173" s="134"/>
      <c r="ACJ173" s="134"/>
      <c r="ACK173" s="134"/>
      <c r="ACL173" s="134"/>
      <c r="ACM173" s="134"/>
      <c r="ACN173" s="134"/>
      <c r="ACO173" s="134"/>
      <c r="ACP173" s="134"/>
      <c r="ACQ173" s="134"/>
      <c r="ACR173" s="134"/>
      <c r="ACS173" s="134"/>
      <c r="ACT173" s="134"/>
      <c r="ACU173" s="134"/>
      <c r="ACV173" s="134"/>
      <c r="ACW173" s="134"/>
      <c r="ACX173" s="134"/>
      <c r="ACY173" s="134"/>
      <c r="ACZ173" s="134"/>
      <c r="ADA173" s="134"/>
      <c r="ADB173" s="134"/>
      <c r="ADC173" s="134"/>
      <c r="ADD173" s="134"/>
      <c r="ADE173" s="134"/>
      <c r="ADF173" s="134"/>
      <c r="ADG173" s="134"/>
      <c r="ADH173" s="134"/>
      <c r="ADI173" s="134"/>
      <c r="ADJ173" s="134"/>
      <c r="ADK173" s="134"/>
      <c r="ADL173" s="134"/>
      <c r="ADM173" s="134"/>
      <c r="ADN173" s="134"/>
      <c r="ADO173" s="134"/>
      <c r="ADP173" s="134"/>
      <c r="ADQ173" s="134"/>
      <c r="ADR173" s="134"/>
      <c r="ADS173" s="134"/>
      <c r="ADT173" s="134"/>
      <c r="ADU173" s="134"/>
      <c r="ADV173" s="134"/>
      <c r="ADW173" s="134"/>
      <c r="ADX173" s="134"/>
      <c r="ADY173" s="134"/>
      <c r="ADZ173" s="134"/>
      <c r="AEA173" s="134"/>
      <c r="AEB173" s="134"/>
      <c r="AEC173" s="134"/>
      <c r="AED173" s="134"/>
      <c r="AEE173" s="134"/>
      <c r="AEF173" s="134"/>
      <c r="AEG173" s="134"/>
      <c r="AEH173" s="134"/>
      <c r="AEI173" s="134"/>
      <c r="AEJ173" s="134"/>
      <c r="AEK173" s="134"/>
      <c r="AEL173" s="134"/>
      <c r="AEM173" s="134"/>
      <c r="AEN173" s="134"/>
      <c r="AEO173" s="134"/>
      <c r="AEP173" s="134"/>
      <c r="AEQ173" s="134"/>
      <c r="AER173" s="134"/>
      <c r="AES173" s="134"/>
      <c r="AET173" s="134"/>
      <c r="AEU173" s="134"/>
      <c r="AEV173" s="134"/>
      <c r="AEW173" s="134"/>
      <c r="AEX173" s="134"/>
      <c r="AEY173" s="134"/>
      <c r="AEZ173" s="134"/>
      <c r="AFA173" s="134"/>
      <c r="AFB173" s="134"/>
      <c r="AFC173" s="134"/>
      <c r="AFD173" s="134"/>
      <c r="AFE173" s="134"/>
      <c r="AFF173" s="134"/>
      <c r="AFG173" s="134"/>
      <c r="AFH173" s="134"/>
      <c r="AFI173" s="134"/>
      <c r="AFJ173" s="134"/>
      <c r="AFK173" s="134"/>
      <c r="AFL173" s="134"/>
      <c r="AFM173" s="134"/>
      <c r="AFN173" s="134"/>
      <c r="AFO173" s="134"/>
      <c r="AFP173" s="134"/>
      <c r="AFQ173" s="134"/>
      <c r="AFR173" s="134"/>
      <c r="AFS173" s="134"/>
      <c r="AFT173" s="134"/>
      <c r="AFU173" s="134"/>
      <c r="AFV173" s="134"/>
      <c r="AFW173" s="134"/>
      <c r="AFX173" s="134"/>
      <c r="AFY173" s="134"/>
      <c r="AFZ173" s="134"/>
      <c r="AGA173" s="134"/>
      <c r="AGB173" s="134"/>
      <c r="AGC173" s="134"/>
      <c r="AGD173" s="134"/>
      <c r="AGE173" s="134"/>
      <c r="AGF173" s="134"/>
      <c r="AGG173" s="134"/>
      <c r="AGH173" s="134"/>
      <c r="AGI173" s="134"/>
      <c r="AGJ173" s="134"/>
      <c r="AGK173" s="134"/>
      <c r="AGL173" s="134"/>
      <c r="AGM173" s="134"/>
      <c r="AGN173" s="134"/>
      <c r="AGO173" s="134"/>
      <c r="AGP173" s="134"/>
      <c r="AGQ173" s="134"/>
      <c r="AGR173" s="134"/>
      <c r="AGS173" s="134"/>
      <c r="AGT173" s="134"/>
      <c r="AGU173" s="134"/>
      <c r="AGV173" s="134"/>
      <c r="AGW173" s="134"/>
      <c r="AGX173" s="134"/>
      <c r="AGY173" s="134"/>
      <c r="AGZ173" s="134"/>
      <c r="AHA173" s="134"/>
      <c r="AHB173" s="134"/>
      <c r="AHC173" s="134"/>
      <c r="AHD173" s="134"/>
      <c r="AHE173" s="134"/>
      <c r="AHF173" s="134"/>
      <c r="AHG173" s="134"/>
      <c r="AHH173" s="134"/>
      <c r="AHI173" s="134"/>
      <c r="AHJ173" s="134"/>
      <c r="AHK173" s="134"/>
      <c r="AHL173" s="134"/>
      <c r="AHM173" s="134"/>
      <c r="AHN173" s="134"/>
      <c r="AHO173" s="134"/>
      <c r="AHP173" s="134"/>
      <c r="AHQ173" s="134"/>
      <c r="AHR173" s="134"/>
      <c r="AHS173" s="134"/>
      <c r="AHT173" s="134"/>
      <c r="AHU173" s="134"/>
      <c r="AHV173" s="134"/>
      <c r="AHW173" s="134"/>
      <c r="AHX173" s="134"/>
      <c r="AHY173" s="134"/>
      <c r="AHZ173" s="134"/>
      <c r="AIA173" s="134"/>
      <c r="AIB173" s="134"/>
      <c r="AIC173" s="134"/>
      <c r="AID173" s="134"/>
      <c r="AIE173" s="134"/>
      <c r="AIF173" s="134"/>
      <c r="AIG173" s="134"/>
      <c r="AIH173" s="134"/>
      <c r="AII173" s="134"/>
      <c r="AIJ173" s="134"/>
      <c r="AIK173" s="134"/>
      <c r="AIL173" s="134"/>
      <c r="AIM173" s="134"/>
      <c r="AIN173" s="134"/>
      <c r="AIO173" s="134"/>
      <c r="AIP173" s="134"/>
      <c r="AIQ173" s="134"/>
      <c r="AIR173" s="134"/>
      <c r="AIS173" s="134"/>
      <c r="AIT173" s="134"/>
      <c r="AIU173" s="134"/>
      <c r="AIV173" s="134"/>
      <c r="AIW173" s="134"/>
      <c r="AIX173" s="134"/>
      <c r="AIY173" s="134"/>
      <c r="AIZ173" s="134"/>
      <c r="AJA173" s="134"/>
      <c r="AJB173" s="134"/>
      <c r="AJC173" s="134"/>
      <c r="AJD173" s="134"/>
      <c r="AJE173" s="134"/>
      <c r="AJF173" s="134"/>
      <c r="AJG173" s="134"/>
      <c r="AJH173" s="134"/>
      <c r="AJI173" s="134"/>
      <c r="AJJ173" s="134"/>
      <c r="AJK173" s="134"/>
      <c r="AJL173" s="134"/>
      <c r="AJM173" s="134"/>
      <c r="AJN173" s="134"/>
      <c r="AJO173" s="134"/>
      <c r="AJP173" s="134"/>
      <c r="AJQ173" s="134"/>
      <c r="AJR173" s="134"/>
      <c r="AJS173" s="134"/>
      <c r="AJT173" s="134"/>
      <c r="AJU173" s="134"/>
      <c r="AJV173" s="134"/>
      <c r="AJW173" s="134"/>
      <c r="AJX173" s="134"/>
      <c r="AJY173" s="134"/>
      <c r="AJZ173" s="134"/>
      <c r="AKA173" s="134"/>
      <c r="AKB173" s="134"/>
      <c r="AKC173" s="134"/>
      <c r="AKD173" s="134"/>
      <c r="AKE173" s="134"/>
      <c r="AKF173" s="134"/>
      <c r="AKG173" s="134"/>
      <c r="AKH173" s="134"/>
      <c r="AKI173" s="134"/>
      <c r="AKJ173" s="134"/>
      <c r="AKK173" s="134"/>
      <c r="AKL173" s="134"/>
      <c r="AKM173" s="134"/>
      <c r="AKN173" s="134"/>
      <c r="AKO173" s="134"/>
      <c r="AKP173" s="134"/>
      <c r="AKQ173" s="134"/>
      <c r="AKR173" s="134"/>
      <c r="AKS173" s="134"/>
      <c r="AKT173" s="134"/>
      <c r="AKU173" s="134"/>
      <c r="AKV173" s="134"/>
      <c r="AKW173" s="134"/>
      <c r="AKX173" s="134"/>
    </row>
    <row r="174" spans="1:986" s="81" customFormat="1" ht="24" collapsed="1" x14ac:dyDescent="0.2">
      <c r="A174" s="249"/>
      <c r="B174" s="242" t="s">
        <v>463</v>
      </c>
      <c r="C174" s="170" t="str">
        <f>_xlfn.CONCAT(Leverancespecifikation[[#This Row],[ID]],Leverancespecifikation[[#This Row],[BYGNINGSDEL]])</f>
        <v>170Beklædninger, monteret</v>
      </c>
      <c r="D174" s="171"/>
      <c r="E174" s="171" t="s">
        <v>1551</v>
      </c>
      <c r="F174" s="171"/>
      <c r="G174" s="171"/>
      <c r="H174" s="171"/>
      <c r="I174" s="171"/>
      <c r="J174" s="167">
        <v>4</v>
      </c>
      <c r="K174" s="175" t="s">
        <v>484</v>
      </c>
      <c r="L174" s="172" t="s">
        <v>103</v>
      </c>
      <c r="M174" s="80" t="str">
        <f>IFERROR(VLOOKUP(Leverancespecifikation[[#This Row],[ID-Bygningsdel]],'Data ændringslog'!A:G,7,FALSE),"P")</f>
        <v/>
      </c>
      <c r="N174" s="321" t="s">
        <v>99</v>
      </c>
      <c r="O174" s="121" t="str">
        <f>VLOOKUP(Leverancespecifikation[[#This Row],[ID-Bygningsdel]],'Data aktør'!A:H,2,FALSE)</f>
        <v>X</v>
      </c>
      <c r="P174" s="78" t="str">
        <f>VLOOKUP(Leverancespecifikation[[#This Row],[ID-Bygningsdel]],'Data aktør'!A:H,3,FALSE)</f>
        <v/>
      </c>
      <c r="Q174" s="78" t="str">
        <f>VLOOKUP(Leverancespecifikation[[#This Row],[ID-Bygningsdel]],'Data aktør'!A:H,4,FALSE)</f>
        <v/>
      </c>
      <c r="R174" s="78" t="str">
        <f>VLOOKUP(Leverancespecifikation[[#This Row],[ID-Bygningsdel]],'Data aktør'!A:H,5,FALSE)</f>
        <v/>
      </c>
      <c r="S174" s="78" t="str">
        <f>VLOOKUP(Leverancespecifikation[[#This Row],[ID-Bygningsdel]],'Data aktør'!A:H,6,FALSE)</f>
        <v/>
      </c>
      <c r="T174" s="78" t="str">
        <f>VLOOKUP(Leverancespecifikation[[#This Row],[ID-Bygningsdel]],'Data aktør'!A:H,7,FALSE)</f>
        <v/>
      </c>
      <c r="U174" s="122" t="str">
        <f>VLOOKUP(Leverancespecifikation[[#This Row],[ID-Bygningsdel]],'Data aktør'!A:H,8,FALSE)</f>
        <v/>
      </c>
      <c r="V174" s="112"/>
      <c r="W174" s="79"/>
      <c r="X174" s="79"/>
      <c r="Y174" s="79"/>
      <c r="Z174" s="79"/>
      <c r="AA174" s="79"/>
      <c r="AB174" s="171"/>
      <c r="AC174" s="171"/>
      <c r="AD174" s="171"/>
      <c r="AE174" s="171"/>
      <c r="AF174" s="171"/>
      <c r="AG174" s="171"/>
      <c r="AH174" s="171"/>
      <c r="AI174" s="171"/>
      <c r="AJ174" s="171" t="s">
        <v>33</v>
      </c>
      <c r="AK174" s="171">
        <v>300</v>
      </c>
      <c r="AL174" s="171"/>
      <c r="AM174" s="171"/>
      <c r="AN174" s="171"/>
      <c r="AO174" s="171"/>
      <c r="AP174" s="171"/>
      <c r="AQ174" s="171"/>
      <c r="AR174" s="171"/>
      <c r="AS174" s="171"/>
      <c r="AT174" s="171" t="s">
        <v>33</v>
      </c>
      <c r="AU174" s="171">
        <v>325</v>
      </c>
      <c r="AV174" s="171"/>
      <c r="AW174" s="171"/>
      <c r="AX174" s="171"/>
      <c r="AY174" s="171"/>
      <c r="AZ174" s="171"/>
      <c r="BA174" s="171"/>
      <c r="BB174" s="171" t="s">
        <v>33</v>
      </c>
      <c r="BC174" s="171">
        <v>325</v>
      </c>
      <c r="BD174" s="171"/>
      <c r="BE174" s="171"/>
      <c r="BF174" s="171"/>
      <c r="BG174" s="171"/>
      <c r="BH174" s="171"/>
      <c r="BI174" s="171"/>
      <c r="BJ174" s="171"/>
      <c r="BK174" s="171"/>
      <c r="BL174" s="287" t="s">
        <v>485</v>
      </c>
      <c r="BM174" s="171"/>
      <c r="BN174" s="171"/>
      <c r="BO174" s="171"/>
      <c r="BP174" s="171"/>
      <c r="BQ174" s="171"/>
      <c r="BR174" s="171"/>
      <c r="BS174" s="171"/>
      <c r="BT174" s="171"/>
      <c r="BU174" s="171"/>
      <c r="BV174" s="171"/>
      <c r="BW174" s="171"/>
      <c r="BX174" s="171"/>
      <c r="BY174" s="171"/>
      <c r="BZ174" s="171"/>
      <c r="CA174" s="208"/>
      <c r="CB174" s="140"/>
      <c r="CC174" s="140"/>
      <c r="CD174" s="140"/>
      <c r="CE174" s="140"/>
      <c r="CF174" s="140"/>
      <c r="CG174" s="140"/>
      <c r="CH174" s="140"/>
      <c r="CI174" s="140"/>
      <c r="CJ174" s="140"/>
      <c r="CK174" s="140"/>
      <c r="CL174" s="140"/>
      <c r="CM174" s="140"/>
      <c r="CN174" s="140"/>
      <c r="CO174" s="140"/>
      <c r="CP174" s="140"/>
      <c r="CQ174" s="140"/>
      <c r="CR174" s="140"/>
      <c r="CS174" s="140"/>
      <c r="CT174" s="140"/>
      <c r="CU174" s="140"/>
      <c r="CV174" s="140"/>
      <c r="CW174" s="140"/>
      <c r="CX174" s="140"/>
      <c r="CY174" s="140"/>
      <c r="CZ174" s="140"/>
      <c r="DA174" s="140"/>
      <c r="DB174" s="140"/>
      <c r="DC174" s="140"/>
      <c r="DD174" s="140"/>
      <c r="DE174" s="140"/>
      <c r="DF174" s="140"/>
      <c r="DG174" s="140"/>
      <c r="DH174" s="140"/>
      <c r="DI174" s="140"/>
      <c r="DJ174" s="140"/>
      <c r="DK174" s="140"/>
      <c r="DL174" s="140"/>
      <c r="DM174" s="140"/>
      <c r="DN174" s="140"/>
      <c r="DO174" s="140"/>
      <c r="DP174" s="140"/>
      <c r="DQ174" s="140"/>
      <c r="DR174" s="140"/>
      <c r="DS174" s="140"/>
      <c r="DT174" s="140"/>
      <c r="DU174" s="140"/>
      <c r="DV174" s="140"/>
      <c r="DW174" s="140"/>
      <c r="DX174" s="140"/>
      <c r="DY174" s="140"/>
      <c r="DZ174" s="140"/>
      <c r="EA174" s="140"/>
      <c r="EB174" s="140"/>
      <c r="EC174" s="140"/>
      <c r="ED174" s="140"/>
      <c r="EE174" s="140"/>
      <c r="EF174" s="140"/>
      <c r="EG174" s="140"/>
      <c r="EH174" s="140"/>
      <c r="EI174" s="140"/>
      <c r="EJ174" s="140"/>
      <c r="EK174" s="140"/>
      <c r="EL174" s="140"/>
      <c r="EM174" s="140"/>
      <c r="EN174" s="140"/>
      <c r="EO174" s="140"/>
      <c r="EP174" s="140"/>
      <c r="EQ174" s="140"/>
      <c r="ER174" s="140"/>
      <c r="ES174" s="140"/>
      <c r="ET174" s="140"/>
      <c r="EU174" s="140"/>
      <c r="EV174" s="140"/>
      <c r="EW174" s="140"/>
      <c r="EX174" s="140"/>
      <c r="EY174" s="140"/>
      <c r="EZ174" s="140"/>
      <c r="FA174" s="140"/>
      <c r="FB174" s="140"/>
      <c r="FC174" s="140"/>
      <c r="FD174" s="140"/>
      <c r="FE174" s="140"/>
      <c r="FF174" s="140"/>
      <c r="FG174" s="140"/>
      <c r="FH174" s="140"/>
      <c r="FI174" s="140"/>
      <c r="FJ174" s="140"/>
      <c r="FK174" s="140"/>
      <c r="FL174" s="140"/>
      <c r="FM174" s="140"/>
      <c r="FN174" s="140"/>
      <c r="FO174" s="140"/>
      <c r="FP174" s="140"/>
      <c r="FQ174" s="140"/>
      <c r="FR174" s="140"/>
      <c r="FS174" s="140"/>
      <c r="FT174" s="140"/>
      <c r="FU174" s="140"/>
      <c r="FV174" s="140"/>
      <c r="FW174" s="140"/>
      <c r="FX174" s="140"/>
      <c r="FY174" s="140"/>
      <c r="FZ174" s="140"/>
      <c r="GA174" s="140"/>
      <c r="GB174" s="140"/>
      <c r="GC174" s="140"/>
      <c r="GD174" s="140"/>
      <c r="GE174" s="140"/>
      <c r="GF174" s="140"/>
      <c r="GG174" s="140"/>
      <c r="GH174" s="140"/>
      <c r="GI174" s="140"/>
      <c r="GJ174" s="140"/>
      <c r="GK174" s="140"/>
      <c r="GL174" s="140"/>
      <c r="GM174" s="140"/>
      <c r="GN174" s="140"/>
      <c r="GO174" s="140"/>
      <c r="GP174" s="140"/>
      <c r="GQ174" s="140"/>
      <c r="GR174" s="140"/>
      <c r="GS174" s="140"/>
      <c r="GT174" s="140"/>
      <c r="GU174" s="140"/>
      <c r="GV174" s="140"/>
      <c r="GW174" s="140"/>
      <c r="GX174" s="140"/>
      <c r="GY174" s="140"/>
      <c r="GZ174" s="140"/>
      <c r="HA174" s="140"/>
      <c r="HB174" s="140"/>
      <c r="HC174" s="140"/>
      <c r="HD174" s="140"/>
      <c r="HE174" s="140"/>
      <c r="HF174" s="140"/>
      <c r="HG174" s="140"/>
      <c r="HH174" s="140"/>
      <c r="HI174" s="140"/>
      <c r="HJ174" s="140"/>
      <c r="HK174" s="140"/>
      <c r="HL174" s="140"/>
      <c r="HM174" s="140"/>
      <c r="HN174" s="140"/>
      <c r="HO174" s="140"/>
      <c r="HP174" s="140"/>
      <c r="HQ174" s="140"/>
      <c r="HR174" s="140"/>
      <c r="HS174" s="140"/>
      <c r="HT174" s="140"/>
      <c r="HU174" s="140"/>
      <c r="HV174" s="140"/>
      <c r="HW174" s="140"/>
      <c r="HX174" s="140"/>
      <c r="HY174" s="140"/>
      <c r="HZ174" s="140"/>
      <c r="IA174" s="140"/>
      <c r="IB174" s="140"/>
      <c r="IC174" s="140"/>
      <c r="ID174" s="140"/>
      <c r="IE174" s="140"/>
      <c r="IF174" s="140"/>
      <c r="IG174" s="140"/>
      <c r="IH174" s="140"/>
      <c r="II174" s="140"/>
      <c r="IJ174" s="140"/>
      <c r="IK174" s="140"/>
      <c r="IL174" s="140"/>
      <c r="IM174" s="140"/>
      <c r="IN174" s="140"/>
      <c r="IO174" s="140"/>
      <c r="IP174" s="140"/>
      <c r="IQ174" s="140"/>
      <c r="IR174" s="140"/>
      <c r="IS174" s="140"/>
      <c r="IT174" s="140"/>
      <c r="IU174" s="140"/>
      <c r="IV174" s="140"/>
      <c r="IW174" s="140"/>
      <c r="IX174" s="140"/>
      <c r="IY174" s="140"/>
      <c r="IZ174" s="140"/>
      <c r="JA174" s="140"/>
      <c r="JB174" s="140"/>
      <c r="JC174" s="140"/>
      <c r="JD174" s="140"/>
      <c r="JE174" s="140"/>
      <c r="JF174" s="140"/>
      <c r="JG174" s="140"/>
      <c r="JH174" s="140"/>
      <c r="JI174" s="140"/>
      <c r="JJ174" s="140"/>
      <c r="JK174" s="140"/>
      <c r="JL174" s="140"/>
      <c r="JM174" s="140"/>
      <c r="JN174" s="140"/>
      <c r="JO174" s="140"/>
      <c r="JP174" s="140"/>
      <c r="JQ174" s="140"/>
      <c r="JR174" s="140"/>
      <c r="JS174" s="140"/>
      <c r="JT174" s="140"/>
      <c r="JU174" s="140"/>
      <c r="JV174" s="140"/>
      <c r="JW174" s="140"/>
      <c r="JX174" s="140"/>
      <c r="JY174" s="140"/>
      <c r="JZ174" s="140"/>
      <c r="KA174" s="140"/>
      <c r="KB174" s="140"/>
      <c r="KC174" s="140"/>
      <c r="KD174" s="140"/>
      <c r="KE174" s="140"/>
      <c r="KF174" s="140"/>
      <c r="KG174" s="140"/>
      <c r="KH174" s="140"/>
      <c r="KI174" s="140"/>
      <c r="KJ174" s="140"/>
      <c r="KK174" s="140"/>
      <c r="KL174" s="140"/>
      <c r="KM174" s="140"/>
      <c r="KN174" s="140"/>
      <c r="KO174" s="140"/>
      <c r="KP174" s="140"/>
      <c r="KQ174" s="140"/>
      <c r="KR174" s="140"/>
      <c r="KS174" s="140"/>
      <c r="KT174" s="140"/>
      <c r="KU174" s="140"/>
      <c r="KV174" s="140"/>
      <c r="KW174" s="140"/>
      <c r="KX174" s="140"/>
      <c r="KY174" s="140"/>
      <c r="KZ174" s="140"/>
      <c r="LA174" s="140"/>
      <c r="LB174" s="140"/>
      <c r="LC174" s="140"/>
      <c r="LD174" s="140"/>
      <c r="LE174" s="140"/>
      <c r="LF174" s="140"/>
      <c r="LG174" s="140"/>
      <c r="LH174" s="140"/>
      <c r="LI174" s="140"/>
      <c r="LJ174" s="140"/>
      <c r="LK174" s="140"/>
      <c r="LL174" s="140"/>
      <c r="LM174" s="140"/>
      <c r="LN174" s="140"/>
      <c r="LO174" s="140"/>
      <c r="LP174" s="140"/>
      <c r="LQ174" s="140"/>
      <c r="LR174" s="140"/>
      <c r="LS174" s="140"/>
      <c r="LT174" s="140"/>
      <c r="LU174" s="140"/>
      <c r="LV174" s="140"/>
      <c r="LW174" s="140"/>
      <c r="LX174" s="140"/>
      <c r="LY174" s="140"/>
      <c r="LZ174" s="140"/>
      <c r="MA174" s="140"/>
      <c r="MB174" s="140"/>
      <c r="MC174" s="140"/>
      <c r="MD174" s="140"/>
      <c r="ME174" s="140"/>
      <c r="MF174" s="140"/>
      <c r="MG174" s="140"/>
      <c r="MH174" s="140"/>
      <c r="MI174" s="140"/>
      <c r="MJ174" s="140"/>
      <c r="MK174" s="140"/>
      <c r="ML174" s="140"/>
      <c r="MM174" s="140"/>
      <c r="MN174" s="140"/>
      <c r="MO174" s="140"/>
      <c r="MP174" s="140"/>
      <c r="MQ174" s="140"/>
      <c r="MR174" s="140"/>
      <c r="MS174" s="140"/>
      <c r="MT174" s="140"/>
      <c r="MU174" s="140"/>
      <c r="MV174" s="140"/>
      <c r="MW174" s="140"/>
      <c r="MX174" s="140"/>
      <c r="MY174" s="140"/>
      <c r="MZ174" s="140"/>
      <c r="NA174" s="140"/>
      <c r="NB174" s="140"/>
      <c r="NC174" s="140"/>
      <c r="ND174" s="140"/>
      <c r="NE174" s="140"/>
      <c r="NF174" s="140"/>
      <c r="NG174" s="140"/>
      <c r="NH174" s="140"/>
      <c r="NI174" s="140"/>
      <c r="NJ174" s="140"/>
      <c r="NK174" s="140"/>
      <c r="NL174" s="140"/>
      <c r="NM174" s="140"/>
      <c r="NN174" s="140"/>
      <c r="NO174" s="140"/>
      <c r="NP174" s="140"/>
      <c r="NQ174" s="140"/>
      <c r="NR174" s="140"/>
      <c r="NS174" s="140"/>
      <c r="NT174" s="140"/>
      <c r="NU174" s="140"/>
      <c r="NV174" s="140"/>
      <c r="NW174" s="140"/>
      <c r="NX174" s="140"/>
      <c r="NY174" s="140"/>
      <c r="NZ174" s="140"/>
      <c r="OA174" s="140"/>
      <c r="OB174" s="140"/>
      <c r="OC174" s="140"/>
      <c r="OD174" s="140"/>
      <c r="OE174" s="140"/>
      <c r="OF174" s="140"/>
      <c r="OG174" s="140"/>
      <c r="OH174" s="140"/>
      <c r="OI174" s="140"/>
      <c r="OJ174" s="140"/>
      <c r="OK174" s="140"/>
      <c r="OL174" s="140"/>
      <c r="OM174" s="140"/>
      <c r="ON174" s="140"/>
      <c r="OO174" s="140"/>
      <c r="OP174" s="140"/>
      <c r="OQ174" s="140"/>
      <c r="OR174" s="140"/>
      <c r="OS174" s="140"/>
      <c r="OT174" s="140"/>
      <c r="OU174" s="140"/>
      <c r="OV174" s="140"/>
      <c r="OW174" s="140"/>
      <c r="OX174" s="140"/>
      <c r="OY174" s="140"/>
      <c r="OZ174" s="140"/>
      <c r="PA174" s="140"/>
      <c r="PB174" s="140"/>
      <c r="PC174" s="140"/>
      <c r="PD174" s="140"/>
      <c r="PE174" s="140"/>
      <c r="PF174" s="140"/>
      <c r="PG174" s="140"/>
      <c r="PH174" s="140"/>
      <c r="PI174" s="140"/>
      <c r="PJ174" s="140"/>
      <c r="PK174" s="140"/>
      <c r="PL174" s="140"/>
      <c r="PM174" s="140"/>
      <c r="PN174" s="140"/>
      <c r="PO174" s="140"/>
      <c r="PP174" s="140"/>
      <c r="PQ174" s="140"/>
      <c r="PR174" s="140"/>
      <c r="PS174" s="140"/>
      <c r="PT174" s="140"/>
      <c r="PU174" s="140"/>
      <c r="PV174" s="140"/>
      <c r="PW174" s="140"/>
      <c r="PX174" s="140"/>
      <c r="PY174" s="140"/>
      <c r="PZ174" s="140"/>
      <c r="QA174" s="140"/>
      <c r="QB174" s="140"/>
      <c r="QC174" s="140"/>
      <c r="QD174" s="140"/>
      <c r="QE174" s="140"/>
      <c r="QF174" s="140"/>
      <c r="QG174" s="140"/>
      <c r="QH174" s="140"/>
      <c r="QI174" s="140"/>
      <c r="QJ174" s="140"/>
      <c r="QK174" s="140"/>
      <c r="QL174" s="140"/>
      <c r="QM174" s="140"/>
      <c r="QN174" s="140"/>
      <c r="QO174" s="140"/>
      <c r="QP174" s="140"/>
      <c r="QQ174" s="140"/>
      <c r="QR174" s="140"/>
      <c r="QS174" s="140"/>
      <c r="QT174" s="140"/>
      <c r="QU174" s="140"/>
      <c r="QV174" s="140"/>
      <c r="QW174" s="140"/>
      <c r="QX174" s="140"/>
      <c r="QY174" s="140"/>
      <c r="QZ174" s="140"/>
      <c r="RA174" s="140"/>
      <c r="RB174" s="140"/>
      <c r="RC174" s="140"/>
      <c r="RD174" s="140"/>
      <c r="RE174" s="140"/>
      <c r="RF174" s="140"/>
      <c r="RG174" s="140"/>
      <c r="RH174" s="140"/>
      <c r="RI174" s="140"/>
      <c r="RJ174" s="140"/>
      <c r="RK174" s="140"/>
      <c r="RL174" s="140"/>
      <c r="RM174" s="140"/>
      <c r="RN174" s="140"/>
      <c r="RO174" s="140"/>
      <c r="RP174" s="140"/>
      <c r="RQ174" s="140"/>
      <c r="RR174" s="140"/>
      <c r="RS174" s="140"/>
      <c r="RT174" s="140"/>
      <c r="RU174" s="140"/>
      <c r="RV174" s="140"/>
      <c r="RW174" s="140"/>
      <c r="RX174" s="140"/>
      <c r="RY174" s="140"/>
      <c r="RZ174" s="140"/>
      <c r="SA174" s="140"/>
      <c r="SB174" s="140"/>
      <c r="SC174" s="140"/>
      <c r="SD174" s="140"/>
      <c r="SE174" s="140"/>
      <c r="SF174" s="140"/>
      <c r="SG174" s="140"/>
      <c r="SH174" s="140"/>
      <c r="SI174" s="140"/>
      <c r="SJ174" s="140"/>
      <c r="SK174" s="140"/>
      <c r="SL174" s="140"/>
      <c r="SM174" s="140"/>
      <c r="SN174" s="140"/>
      <c r="SO174" s="140"/>
      <c r="SP174" s="140"/>
      <c r="SQ174" s="140"/>
      <c r="SR174" s="140"/>
      <c r="SS174" s="140"/>
      <c r="ST174" s="140"/>
      <c r="SU174" s="140"/>
      <c r="SV174" s="140"/>
      <c r="SW174" s="140"/>
      <c r="SX174" s="140"/>
      <c r="SY174" s="140"/>
      <c r="SZ174" s="140"/>
      <c r="TA174" s="140"/>
      <c r="TB174" s="140"/>
      <c r="TC174" s="140"/>
      <c r="TD174" s="140"/>
      <c r="TE174" s="140"/>
      <c r="TF174" s="140"/>
      <c r="TG174" s="140"/>
      <c r="TH174" s="140"/>
      <c r="TI174" s="140"/>
      <c r="TJ174" s="140"/>
      <c r="TK174" s="140"/>
      <c r="TL174" s="140"/>
      <c r="TM174" s="140"/>
      <c r="TN174" s="140"/>
      <c r="TO174" s="140"/>
      <c r="TP174" s="140"/>
      <c r="TQ174" s="140"/>
      <c r="TR174" s="140"/>
      <c r="TS174" s="140"/>
      <c r="TT174" s="140"/>
      <c r="TU174" s="140"/>
      <c r="TV174" s="140"/>
      <c r="TW174" s="140"/>
      <c r="TX174" s="140"/>
      <c r="TY174" s="140"/>
      <c r="TZ174" s="140"/>
      <c r="UA174" s="140"/>
      <c r="UB174" s="140"/>
      <c r="UC174" s="140"/>
      <c r="UD174" s="140"/>
      <c r="UE174" s="140"/>
      <c r="UF174" s="140"/>
      <c r="UG174" s="140"/>
      <c r="UH174" s="140"/>
      <c r="UI174" s="140"/>
      <c r="UJ174" s="140"/>
      <c r="UK174" s="140"/>
      <c r="UL174" s="140"/>
      <c r="UM174" s="140"/>
      <c r="UN174" s="140"/>
      <c r="UO174" s="140"/>
      <c r="UP174" s="140"/>
      <c r="UQ174" s="140"/>
      <c r="UR174" s="140"/>
      <c r="US174" s="140"/>
      <c r="UT174" s="140"/>
      <c r="UU174" s="140"/>
      <c r="UV174" s="140"/>
      <c r="UW174" s="140"/>
      <c r="UX174" s="140"/>
      <c r="UY174" s="140"/>
      <c r="UZ174" s="140"/>
      <c r="VA174" s="140"/>
      <c r="VB174" s="140"/>
      <c r="VC174" s="140"/>
      <c r="VD174" s="140"/>
      <c r="VE174" s="140"/>
      <c r="VF174" s="140"/>
      <c r="VG174" s="140"/>
      <c r="VH174" s="140"/>
      <c r="VI174" s="140"/>
      <c r="VJ174" s="140"/>
      <c r="VK174" s="140"/>
      <c r="VL174" s="140"/>
      <c r="VM174" s="140"/>
      <c r="VN174" s="140"/>
      <c r="VO174" s="140"/>
      <c r="VP174" s="140"/>
      <c r="VQ174" s="140"/>
      <c r="VR174" s="140"/>
      <c r="VS174" s="140"/>
      <c r="VT174" s="140"/>
      <c r="VU174" s="140"/>
      <c r="VV174" s="140"/>
      <c r="VW174" s="140"/>
      <c r="VX174" s="140"/>
      <c r="VY174" s="140"/>
      <c r="VZ174" s="140"/>
      <c r="WA174" s="140"/>
      <c r="WB174" s="140"/>
      <c r="WC174" s="140"/>
      <c r="WD174" s="140"/>
      <c r="WE174" s="140"/>
      <c r="WF174" s="140"/>
      <c r="WG174" s="140"/>
      <c r="WH174" s="140"/>
      <c r="WI174" s="140"/>
      <c r="WJ174" s="140"/>
      <c r="WK174" s="140"/>
      <c r="WL174" s="140"/>
      <c r="WM174" s="140"/>
      <c r="WN174" s="140"/>
      <c r="WO174" s="140"/>
      <c r="WP174" s="140"/>
      <c r="WQ174" s="140"/>
      <c r="WR174" s="140"/>
      <c r="WS174" s="140"/>
      <c r="WT174" s="140"/>
      <c r="WU174" s="140"/>
      <c r="WV174" s="140"/>
      <c r="WW174" s="140"/>
      <c r="WX174" s="140"/>
      <c r="WY174" s="140"/>
      <c r="WZ174" s="140"/>
      <c r="XA174" s="140"/>
      <c r="XB174" s="140"/>
      <c r="XC174" s="140"/>
      <c r="XD174" s="140"/>
      <c r="XE174" s="140"/>
      <c r="XF174" s="140"/>
      <c r="XG174" s="140"/>
      <c r="XH174" s="140"/>
      <c r="XI174" s="140"/>
      <c r="XJ174" s="140"/>
      <c r="XK174" s="140"/>
      <c r="XL174" s="140"/>
      <c r="XM174" s="140"/>
      <c r="XN174" s="140"/>
      <c r="XO174" s="140"/>
      <c r="XP174" s="140"/>
      <c r="XQ174" s="140"/>
      <c r="XR174" s="140"/>
      <c r="XS174" s="140"/>
      <c r="XT174" s="140"/>
      <c r="XU174" s="140"/>
      <c r="XV174" s="140"/>
      <c r="XW174" s="140"/>
      <c r="XX174" s="140"/>
      <c r="XY174" s="140"/>
      <c r="XZ174" s="140"/>
      <c r="YA174" s="140"/>
      <c r="YB174" s="140"/>
      <c r="YC174" s="140"/>
      <c r="YD174" s="140"/>
      <c r="YE174" s="140"/>
      <c r="YF174" s="140"/>
      <c r="YG174" s="140"/>
      <c r="YH174" s="140"/>
      <c r="YI174" s="140"/>
      <c r="YJ174" s="140"/>
      <c r="YK174" s="140"/>
      <c r="YL174" s="140"/>
      <c r="YM174" s="140"/>
      <c r="YN174" s="140"/>
      <c r="YO174" s="140"/>
      <c r="YP174" s="140"/>
      <c r="YQ174" s="140"/>
      <c r="YR174" s="140"/>
      <c r="YS174" s="140"/>
      <c r="YT174" s="140"/>
      <c r="YU174" s="140"/>
      <c r="YV174" s="140"/>
      <c r="YW174" s="140"/>
      <c r="YX174" s="140"/>
      <c r="YY174" s="140"/>
      <c r="YZ174" s="140"/>
      <c r="ZA174" s="140"/>
      <c r="ZB174" s="140"/>
      <c r="ZC174" s="140"/>
      <c r="ZD174" s="140"/>
      <c r="ZE174" s="140"/>
      <c r="ZF174" s="140"/>
      <c r="ZG174" s="140"/>
      <c r="ZH174" s="140"/>
      <c r="ZI174" s="140"/>
      <c r="ZJ174" s="140"/>
      <c r="ZK174" s="140"/>
      <c r="ZL174" s="140"/>
      <c r="ZM174" s="140"/>
      <c r="ZN174" s="140"/>
      <c r="ZO174" s="140"/>
      <c r="ZP174" s="140"/>
      <c r="ZQ174" s="140"/>
      <c r="ZR174" s="140"/>
      <c r="ZS174" s="140"/>
      <c r="ZT174" s="140"/>
      <c r="ZU174" s="140"/>
      <c r="ZV174" s="140"/>
      <c r="ZW174" s="140"/>
      <c r="ZX174" s="140"/>
      <c r="ZY174" s="140"/>
      <c r="ZZ174" s="140"/>
      <c r="AAA174" s="140"/>
      <c r="AAB174" s="140"/>
      <c r="AAC174" s="140"/>
      <c r="AAD174" s="140"/>
      <c r="AAE174" s="140"/>
      <c r="AAF174" s="140"/>
      <c r="AAG174" s="140"/>
      <c r="AAH174" s="140"/>
      <c r="AAI174" s="140"/>
      <c r="AAJ174" s="140"/>
      <c r="AAK174" s="140"/>
      <c r="AAL174" s="140"/>
      <c r="AAM174" s="140"/>
      <c r="AAN174" s="140"/>
      <c r="AAO174" s="140"/>
      <c r="AAP174" s="140"/>
      <c r="AAQ174" s="140"/>
      <c r="AAR174" s="140"/>
      <c r="AAS174" s="140"/>
      <c r="AAT174" s="140"/>
      <c r="AAU174" s="140"/>
      <c r="AAV174" s="140"/>
      <c r="AAW174" s="140"/>
      <c r="AAX174" s="140"/>
      <c r="AAY174" s="140"/>
      <c r="AAZ174" s="140"/>
      <c r="ABA174" s="140"/>
      <c r="ABB174" s="140"/>
      <c r="ABC174" s="140"/>
      <c r="ABD174" s="140"/>
      <c r="ABE174" s="140"/>
      <c r="ABF174" s="140"/>
      <c r="ABG174" s="140"/>
      <c r="ABH174" s="140"/>
      <c r="ABI174" s="140"/>
      <c r="ABJ174" s="140"/>
      <c r="ABK174" s="140"/>
      <c r="ABL174" s="140"/>
      <c r="ABM174" s="140"/>
      <c r="ABN174" s="140"/>
      <c r="ABO174" s="140"/>
      <c r="ABP174" s="140"/>
      <c r="ABQ174" s="140"/>
      <c r="ABR174" s="140"/>
      <c r="ABS174" s="140"/>
      <c r="ABT174" s="140"/>
      <c r="ABU174" s="140"/>
      <c r="ABV174" s="140"/>
      <c r="ABW174" s="140"/>
      <c r="ABX174" s="140"/>
      <c r="ABY174" s="140"/>
      <c r="ABZ174" s="140"/>
      <c r="ACA174" s="140"/>
      <c r="ACB174" s="140"/>
      <c r="ACC174" s="140"/>
      <c r="ACD174" s="140"/>
      <c r="ACE174" s="140"/>
      <c r="ACF174" s="140"/>
      <c r="ACG174" s="140"/>
      <c r="ACH174" s="140"/>
      <c r="ACI174" s="140"/>
      <c r="ACJ174" s="140"/>
      <c r="ACK174" s="140"/>
      <c r="ACL174" s="140"/>
      <c r="ACM174" s="140"/>
      <c r="ACN174" s="140"/>
      <c r="ACO174" s="140"/>
      <c r="ACP174" s="140"/>
      <c r="ACQ174" s="140"/>
      <c r="ACR174" s="140"/>
      <c r="ACS174" s="140"/>
      <c r="ACT174" s="140"/>
      <c r="ACU174" s="140"/>
      <c r="ACV174" s="140"/>
      <c r="ACW174" s="140"/>
      <c r="ACX174" s="140"/>
      <c r="ACY174" s="140"/>
      <c r="ACZ174" s="140"/>
      <c r="ADA174" s="140"/>
      <c r="ADB174" s="140"/>
      <c r="ADC174" s="140"/>
      <c r="ADD174" s="140"/>
      <c r="ADE174" s="140"/>
      <c r="ADF174" s="140"/>
      <c r="ADG174" s="140"/>
      <c r="ADH174" s="140"/>
      <c r="ADI174" s="140"/>
      <c r="ADJ174" s="140"/>
      <c r="ADK174" s="140"/>
      <c r="ADL174" s="140"/>
      <c r="ADM174" s="140"/>
      <c r="ADN174" s="140"/>
      <c r="ADO174" s="140"/>
      <c r="ADP174" s="140"/>
      <c r="ADQ174" s="140"/>
      <c r="ADR174" s="140"/>
      <c r="ADS174" s="140"/>
      <c r="ADT174" s="140"/>
      <c r="ADU174" s="140"/>
      <c r="ADV174" s="140"/>
      <c r="ADW174" s="140"/>
      <c r="ADX174" s="140"/>
      <c r="ADY174" s="140"/>
      <c r="ADZ174" s="140"/>
      <c r="AEA174" s="140"/>
      <c r="AEB174" s="140"/>
      <c r="AEC174" s="140"/>
      <c r="AED174" s="140"/>
      <c r="AEE174" s="140"/>
      <c r="AEF174" s="140"/>
      <c r="AEG174" s="140"/>
      <c r="AEH174" s="140"/>
      <c r="AEI174" s="140"/>
      <c r="AEJ174" s="140"/>
      <c r="AEK174" s="140"/>
      <c r="AEL174" s="140"/>
      <c r="AEM174" s="140"/>
      <c r="AEN174" s="140"/>
      <c r="AEO174" s="140"/>
      <c r="AEP174" s="140"/>
      <c r="AEQ174" s="140"/>
      <c r="AER174" s="140"/>
      <c r="AES174" s="140"/>
      <c r="AET174" s="140"/>
      <c r="AEU174" s="140"/>
      <c r="AEV174" s="140"/>
      <c r="AEW174" s="140"/>
      <c r="AEX174" s="140"/>
      <c r="AEY174" s="140"/>
      <c r="AEZ174" s="140"/>
      <c r="AFA174" s="140"/>
      <c r="AFB174" s="140"/>
      <c r="AFC174" s="140"/>
      <c r="AFD174" s="140"/>
      <c r="AFE174" s="140"/>
      <c r="AFF174" s="140"/>
      <c r="AFG174" s="140"/>
      <c r="AFH174" s="140"/>
      <c r="AFI174" s="140"/>
      <c r="AFJ174" s="140"/>
      <c r="AFK174" s="140"/>
      <c r="AFL174" s="140"/>
      <c r="AFM174" s="140"/>
      <c r="AFN174" s="140"/>
      <c r="AFO174" s="140"/>
      <c r="AFP174" s="140"/>
      <c r="AFQ174" s="140"/>
      <c r="AFR174" s="140"/>
      <c r="AFS174" s="140"/>
      <c r="AFT174" s="140"/>
      <c r="AFU174" s="140"/>
      <c r="AFV174" s="140"/>
      <c r="AFW174" s="140"/>
      <c r="AFX174" s="140"/>
      <c r="AFY174" s="140"/>
      <c r="AFZ174" s="140"/>
      <c r="AGA174" s="140"/>
      <c r="AGB174" s="140"/>
      <c r="AGC174" s="140"/>
      <c r="AGD174" s="140"/>
      <c r="AGE174" s="140"/>
      <c r="AGF174" s="140"/>
      <c r="AGG174" s="140"/>
      <c r="AGH174" s="140"/>
      <c r="AGI174" s="140"/>
      <c r="AGJ174" s="140"/>
      <c r="AGK174" s="140"/>
      <c r="AGL174" s="140"/>
      <c r="AGM174" s="140"/>
      <c r="AGN174" s="140"/>
      <c r="AGO174" s="140"/>
      <c r="AGP174" s="140"/>
      <c r="AGQ174" s="140"/>
      <c r="AGR174" s="140"/>
      <c r="AGS174" s="140"/>
      <c r="AGT174" s="140"/>
      <c r="AGU174" s="140"/>
      <c r="AGV174" s="140"/>
      <c r="AGW174" s="140"/>
      <c r="AGX174" s="140"/>
      <c r="AGY174" s="140"/>
      <c r="AGZ174" s="140"/>
      <c r="AHA174" s="140"/>
      <c r="AHB174" s="140"/>
      <c r="AHC174" s="140"/>
      <c r="AHD174" s="140"/>
      <c r="AHE174" s="140"/>
      <c r="AHF174" s="140"/>
      <c r="AHG174" s="140"/>
      <c r="AHH174" s="140"/>
      <c r="AHI174" s="140"/>
      <c r="AHJ174" s="140"/>
      <c r="AHK174" s="140"/>
      <c r="AHL174" s="140"/>
      <c r="AHM174" s="140"/>
      <c r="AHN174" s="140"/>
      <c r="AHO174" s="140"/>
      <c r="AHP174" s="140"/>
      <c r="AHQ174" s="140"/>
      <c r="AHR174" s="140"/>
      <c r="AHS174" s="140"/>
      <c r="AHT174" s="140"/>
      <c r="AHU174" s="140"/>
      <c r="AHV174" s="140"/>
      <c r="AHW174" s="140"/>
      <c r="AHX174" s="140"/>
      <c r="AHY174" s="140"/>
      <c r="AHZ174" s="140"/>
      <c r="AIA174" s="140"/>
      <c r="AIB174" s="140"/>
      <c r="AIC174" s="140"/>
      <c r="AID174" s="140"/>
      <c r="AIE174" s="140"/>
      <c r="AIF174" s="140"/>
      <c r="AIG174" s="140"/>
      <c r="AIH174" s="140"/>
      <c r="AII174" s="140"/>
      <c r="AIJ174" s="140"/>
      <c r="AIK174" s="140"/>
      <c r="AIL174" s="140"/>
      <c r="AIM174" s="140"/>
      <c r="AIN174" s="140"/>
      <c r="AIO174" s="140"/>
      <c r="AIP174" s="140"/>
      <c r="AIQ174" s="140"/>
      <c r="AIR174" s="140"/>
      <c r="AIS174" s="140"/>
      <c r="AIT174" s="140"/>
      <c r="AIU174" s="140"/>
      <c r="AIV174" s="140"/>
      <c r="AIW174" s="140"/>
      <c r="AIX174" s="140"/>
      <c r="AIY174" s="140"/>
      <c r="AIZ174" s="140"/>
      <c r="AJA174" s="140"/>
      <c r="AJB174" s="140"/>
      <c r="AJC174" s="140"/>
      <c r="AJD174" s="140"/>
      <c r="AJE174" s="140"/>
      <c r="AJF174" s="140"/>
      <c r="AJG174" s="140"/>
      <c r="AJH174" s="140"/>
      <c r="AJI174" s="140"/>
      <c r="AJJ174" s="140"/>
      <c r="AJK174" s="140"/>
      <c r="AJL174" s="140"/>
      <c r="AJM174" s="140"/>
      <c r="AJN174" s="140"/>
      <c r="AJO174" s="140"/>
      <c r="AJP174" s="140"/>
      <c r="AJQ174" s="140"/>
      <c r="AJR174" s="140"/>
      <c r="AJS174" s="140"/>
      <c r="AJT174" s="140"/>
      <c r="AJU174" s="140"/>
      <c r="AJV174" s="140"/>
      <c r="AJW174" s="140"/>
      <c r="AJX174" s="140"/>
      <c r="AJY174" s="140"/>
      <c r="AJZ174" s="140"/>
      <c r="AKA174" s="140"/>
      <c r="AKB174" s="140"/>
      <c r="AKC174" s="140"/>
      <c r="AKD174" s="140"/>
      <c r="AKE174" s="140"/>
      <c r="AKF174" s="140"/>
      <c r="AKG174" s="140"/>
      <c r="AKH174" s="140"/>
      <c r="AKI174" s="140"/>
      <c r="AKJ174" s="140"/>
      <c r="AKK174" s="140"/>
      <c r="AKL174" s="140"/>
      <c r="AKM174" s="140"/>
      <c r="AKN174" s="140"/>
      <c r="AKO174" s="140"/>
      <c r="AKP174" s="140"/>
      <c r="AKQ174" s="140"/>
      <c r="AKR174" s="140"/>
      <c r="AKS174" s="140"/>
      <c r="AKT174" s="140"/>
      <c r="AKU174" s="140"/>
      <c r="AKV174" s="140"/>
      <c r="AKW174" s="140"/>
      <c r="AKX174" s="140"/>
    </row>
    <row r="175" spans="1:986" ht="27.95" customHeight="1" x14ac:dyDescent="0.2">
      <c r="A175" s="249"/>
      <c r="B175" s="239" t="s">
        <v>465</v>
      </c>
      <c r="C175" s="155" t="str">
        <f>_xlfn.CONCAT(Leverancespecifikation[[#This Row],[ID]],Leverancespecifikation[[#This Row],[BYGNINGSDEL]])</f>
        <v>171Landskab</v>
      </c>
      <c r="D175" s="173"/>
      <c r="E175" s="173"/>
      <c r="F175" s="173"/>
      <c r="G175" s="173"/>
      <c r="H175" s="173"/>
      <c r="I175" s="174"/>
      <c r="J175" s="158">
        <v>1</v>
      </c>
      <c r="K175" s="159" t="s">
        <v>487</v>
      </c>
      <c r="L175" s="160"/>
      <c r="M175" s="82" t="str">
        <f>IFERROR(VLOOKUP(Leverancespecifikation[[#This Row],[ID-Bygningsdel]],'Data ændringslog'!A:G,7,FALSE),"P")</f>
        <v/>
      </c>
      <c r="N175" s="205" t="s">
        <v>99</v>
      </c>
      <c r="O175" s="264"/>
      <c r="P175" s="265"/>
      <c r="Q175" s="265"/>
      <c r="R175" s="265"/>
      <c r="S175" s="265"/>
      <c r="T175" s="265"/>
      <c r="U175" s="266"/>
      <c r="V175" s="113"/>
      <c r="W175" s="83"/>
      <c r="X175" s="83"/>
      <c r="Y175" s="83"/>
      <c r="Z175" s="83"/>
      <c r="AA175" s="83"/>
      <c r="AB175" s="209"/>
      <c r="AC175" s="173"/>
      <c r="AD175" s="209"/>
      <c r="AE175" s="209"/>
      <c r="AF175" s="209"/>
      <c r="AG175" s="209"/>
      <c r="AH175" s="209"/>
      <c r="AI175" s="209"/>
      <c r="AJ175" s="209"/>
      <c r="AK175" s="173"/>
      <c r="AL175" s="209"/>
      <c r="AM175" s="173"/>
      <c r="AN175" s="209"/>
      <c r="AO175" s="209"/>
      <c r="AP175" s="209"/>
      <c r="AQ175" s="209"/>
      <c r="AR175" s="209"/>
      <c r="AS175" s="209"/>
      <c r="AT175" s="209"/>
      <c r="AU175" s="173"/>
      <c r="AV175" s="209"/>
      <c r="AW175" s="209"/>
      <c r="AX175" s="209"/>
      <c r="AY175" s="209"/>
      <c r="AZ175" s="209"/>
      <c r="BA175" s="209"/>
      <c r="BB175" s="209"/>
      <c r="BC175" s="173"/>
      <c r="BD175" s="209"/>
      <c r="BE175" s="209"/>
      <c r="BF175" s="209"/>
      <c r="BG175" s="209"/>
      <c r="BH175" s="209"/>
      <c r="BI175" s="209"/>
      <c r="BJ175" s="209"/>
      <c r="BK175" s="173"/>
      <c r="BL175" s="288"/>
      <c r="BM175" s="174"/>
      <c r="BN175" s="209"/>
      <c r="BO175" s="209"/>
      <c r="BP175" s="209"/>
      <c r="BQ175" s="209"/>
      <c r="BR175" s="209"/>
      <c r="BS175" s="209"/>
      <c r="BT175" s="209"/>
      <c r="BU175" s="173"/>
      <c r="BV175" s="174"/>
      <c r="BW175" s="209"/>
      <c r="BX175" s="209"/>
      <c r="BY175" s="209"/>
      <c r="BZ175" s="209"/>
      <c r="CA175" s="200"/>
      <c r="CB175" s="134"/>
    </row>
    <row r="176" spans="1:986" s="104" customFormat="1" x14ac:dyDescent="0.2">
      <c r="A176" s="248"/>
      <c r="B176" s="240" t="s">
        <v>467</v>
      </c>
      <c r="C176" s="161" t="str">
        <f>_xlfn.CONCAT(Leverancespecifikation[[#This Row],[ID]],Leverancespecifikation[[#This Row],[BYGNINGSDEL]])</f>
        <v>172Overflader i terræn</v>
      </c>
      <c r="D176" s="162"/>
      <c r="E176" s="162"/>
      <c r="F176" s="162"/>
      <c r="G176" s="162"/>
      <c r="H176" s="162"/>
      <c r="I176" s="162"/>
      <c r="J176" s="163">
        <v>2</v>
      </c>
      <c r="K176" s="164" t="s">
        <v>489</v>
      </c>
      <c r="L176" s="165"/>
      <c r="M176" s="100" t="str">
        <f>IFERROR(VLOOKUP(Leverancespecifikation[[#This Row],[ID-Bygningsdel]],'Data ændringslog'!A:G,7,FALSE),"P")</f>
        <v/>
      </c>
      <c r="N176" s="201" t="s">
        <v>99</v>
      </c>
      <c r="O176" s="119"/>
      <c r="P176" s="101"/>
      <c r="Q176" s="101"/>
      <c r="R176" s="101"/>
      <c r="S176" s="101"/>
      <c r="T176" s="101"/>
      <c r="U176" s="120"/>
      <c r="V176" s="111"/>
      <c r="W176" s="102"/>
      <c r="X176" s="102"/>
      <c r="Y176" s="102"/>
      <c r="Z176" s="102"/>
      <c r="AA176" s="10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285"/>
      <c r="BM176" s="162"/>
      <c r="BN176" s="162"/>
      <c r="BO176" s="162"/>
      <c r="BP176" s="162"/>
      <c r="BQ176" s="162"/>
      <c r="BR176" s="162"/>
      <c r="BS176" s="162"/>
      <c r="BT176" s="162"/>
      <c r="BU176" s="162"/>
      <c r="BV176" s="162"/>
      <c r="BW176" s="162"/>
      <c r="BX176" s="162"/>
      <c r="BY176" s="162"/>
      <c r="BZ176" s="162"/>
      <c r="CA176" s="206"/>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P176" s="98"/>
      <c r="DQ176" s="98"/>
      <c r="DR176" s="98"/>
      <c r="DS176" s="98"/>
      <c r="DT176" s="98"/>
      <c r="DU176" s="98"/>
      <c r="DV176" s="98"/>
      <c r="DW176" s="98"/>
      <c r="DX176" s="98"/>
      <c r="DY176" s="98"/>
      <c r="DZ176" s="98"/>
      <c r="EA176" s="98"/>
      <c r="EB176" s="98"/>
      <c r="EC176" s="98"/>
      <c r="ED176" s="98"/>
      <c r="EE176" s="98"/>
      <c r="EF176" s="98"/>
      <c r="EG176" s="98"/>
      <c r="EH176" s="98"/>
      <c r="EI176" s="98"/>
      <c r="EJ176" s="98"/>
      <c r="EK176" s="98"/>
      <c r="EL176" s="98"/>
      <c r="EM176" s="98"/>
      <c r="EN176" s="98"/>
      <c r="EO176" s="98"/>
      <c r="EP176" s="98"/>
      <c r="EQ176" s="98"/>
      <c r="ER176" s="98"/>
      <c r="ES176" s="98"/>
      <c r="ET176" s="98"/>
      <c r="EU176" s="98"/>
      <c r="EV176" s="98"/>
      <c r="EW176" s="98"/>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c r="IW176" s="98"/>
      <c r="IX176" s="98"/>
      <c r="IY176" s="98"/>
      <c r="IZ176" s="98"/>
      <c r="JA176" s="98"/>
      <c r="JB176" s="98"/>
      <c r="JC176" s="98"/>
      <c r="JD176" s="98"/>
      <c r="JE176" s="98"/>
      <c r="JF176" s="98"/>
      <c r="JG176" s="98"/>
      <c r="JH176" s="98"/>
      <c r="JI176" s="98"/>
      <c r="JJ176" s="98"/>
      <c r="JK176" s="98"/>
      <c r="JL176" s="98"/>
      <c r="JM176" s="98"/>
      <c r="JN176" s="98"/>
      <c r="JO176" s="98"/>
      <c r="JP176" s="98"/>
      <c r="JQ176" s="98"/>
      <c r="JR176" s="98"/>
      <c r="JS176" s="98"/>
      <c r="JT176" s="98"/>
      <c r="JU176" s="98"/>
      <c r="JV176" s="98"/>
      <c r="JW176" s="98"/>
      <c r="JX176" s="98"/>
      <c r="JY176" s="98"/>
      <c r="JZ176" s="98"/>
      <c r="KA176" s="98"/>
      <c r="KB176" s="98"/>
      <c r="KC176" s="98"/>
      <c r="KD176" s="98"/>
      <c r="KE176" s="98"/>
      <c r="KF176" s="98"/>
      <c r="KG176" s="98"/>
      <c r="KH176" s="98"/>
      <c r="KI176" s="98"/>
      <c r="KJ176" s="98"/>
      <c r="KK176" s="98"/>
      <c r="KL176" s="98"/>
      <c r="KM176" s="98"/>
      <c r="KN176" s="98"/>
      <c r="KO176" s="98"/>
      <c r="KP176" s="98"/>
      <c r="KQ176" s="98"/>
      <c r="KR176" s="98"/>
      <c r="KS176" s="98"/>
      <c r="KT176" s="98"/>
      <c r="KU176" s="98"/>
      <c r="KV176" s="98"/>
      <c r="KW176" s="98"/>
      <c r="KX176" s="98"/>
      <c r="KY176" s="98"/>
      <c r="KZ176" s="98"/>
      <c r="LA176" s="98"/>
      <c r="LB176" s="98"/>
      <c r="LC176" s="98"/>
      <c r="LD176" s="98"/>
      <c r="LE176" s="98"/>
      <c r="LF176" s="98"/>
      <c r="LG176" s="98"/>
      <c r="LH176" s="98"/>
      <c r="LI176" s="98"/>
      <c r="LJ176" s="98"/>
      <c r="LK176" s="98"/>
      <c r="LL176" s="98"/>
      <c r="LM176" s="98"/>
      <c r="LN176" s="98"/>
      <c r="LO176" s="98"/>
      <c r="LP176" s="98"/>
      <c r="LQ176" s="98"/>
      <c r="LR176" s="98"/>
      <c r="LS176" s="98"/>
      <c r="LT176" s="98"/>
      <c r="LU176" s="98"/>
      <c r="LV176" s="98"/>
      <c r="LW176" s="98"/>
      <c r="LX176" s="98"/>
      <c r="LY176" s="98"/>
      <c r="LZ176" s="98"/>
      <c r="MA176" s="98"/>
      <c r="MB176" s="98"/>
      <c r="MC176" s="98"/>
      <c r="MD176" s="98"/>
      <c r="ME176" s="98"/>
      <c r="MF176" s="98"/>
      <c r="MG176" s="98"/>
      <c r="MH176" s="98"/>
      <c r="MI176" s="98"/>
      <c r="MJ176" s="98"/>
      <c r="MK176" s="98"/>
      <c r="ML176" s="98"/>
      <c r="MM176" s="98"/>
      <c r="MN176" s="98"/>
      <c r="MO176" s="98"/>
      <c r="MP176" s="98"/>
      <c r="MQ176" s="98"/>
      <c r="MR176" s="98"/>
      <c r="MS176" s="98"/>
      <c r="MT176" s="98"/>
      <c r="MU176" s="98"/>
      <c r="MV176" s="98"/>
      <c r="MW176" s="98"/>
      <c r="MX176" s="98"/>
      <c r="MY176" s="98"/>
      <c r="MZ176" s="98"/>
      <c r="NA176" s="98"/>
      <c r="NB176" s="98"/>
      <c r="NC176" s="98"/>
      <c r="ND176" s="98"/>
      <c r="NE176" s="98"/>
      <c r="NF176" s="98"/>
      <c r="NG176" s="98"/>
      <c r="NH176" s="98"/>
      <c r="NI176" s="98"/>
      <c r="NJ176" s="98"/>
      <c r="NK176" s="98"/>
      <c r="NL176" s="98"/>
      <c r="NM176" s="98"/>
      <c r="NN176" s="98"/>
      <c r="NO176" s="98"/>
      <c r="NP176" s="98"/>
      <c r="NQ176" s="98"/>
      <c r="NR176" s="98"/>
      <c r="NS176" s="98"/>
      <c r="NT176" s="98"/>
      <c r="NU176" s="98"/>
      <c r="NV176" s="98"/>
      <c r="NW176" s="98"/>
      <c r="NX176" s="98"/>
      <c r="NY176" s="98"/>
      <c r="NZ176" s="98"/>
      <c r="OA176" s="98"/>
      <c r="OB176" s="98"/>
      <c r="OC176" s="98"/>
      <c r="OD176" s="98"/>
      <c r="OE176" s="98"/>
      <c r="OF176" s="98"/>
      <c r="OG176" s="98"/>
      <c r="OH176" s="98"/>
      <c r="OI176" s="98"/>
      <c r="OJ176" s="98"/>
      <c r="OK176" s="98"/>
      <c r="OL176" s="98"/>
      <c r="OM176" s="98"/>
      <c r="ON176" s="98"/>
      <c r="OO176" s="98"/>
      <c r="OP176" s="98"/>
      <c r="OQ176" s="98"/>
      <c r="OR176" s="98"/>
      <c r="OS176" s="98"/>
      <c r="OT176" s="98"/>
      <c r="OU176" s="98"/>
      <c r="OV176" s="98"/>
      <c r="OW176" s="98"/>
      <c r="OX176" s="98"/>
      <c r="OY176" s="98"/>
      <c r="OZ176" s="98"/>
      <c r="PA176" s="98"/>
      <c r="PB176" s="98"/>
      <c r="PC176" s="98"/>
      <c r="PD176" s="98"/>
      <c r="PE176" s="98"/>
      <c r="PF176" s="98"/>
      <c r="PG176" s="98"/>
      <c r="PH176" s="98"/>
      <c r="PI176" s="98"/>
      <c r="PJ176" s="98"/>
      <c r="PK176" s="98"/>
      <c r="PL176" s="98"/>
      <c r="PM176" s="98"/>
      <c r="PN176" s="98"/>
      <c r="PO176" s="98"/>
      <c r="PP176" s="98"/>
      <c r="PQ176" s="98"/>
      <c r="PR176" s="98"/>
      <c r="PS176" s="98"/>
      <c r="PT176" s="98"/>
      <c r="PU176" s="98"/>
      <c r="PV176" s="98"/>
      <c r="PW176" s="98"/>
      <c r="PX176" s="98"/>
      <c r="PY176" s="98"/>
      <c r="PZ176" s="98"/>
      <c r="QA176" s="98"/>
      <c r="QB176" s="98"/>
      <c r="QC176" s="98"/>
      <c r="QD176" s="98"/>
      <c r="QE176" s="98"/>
      <c r="QF176" s="98"/>
      <c r="QG176" s="98"/>
      <c r="QH176" s="98"/>
      <c r="QI176" s="98"/>
      <c r="QJ176" s="98"/>
      <c r="QK176" s="98"/>
      <c r="QL176" s="98"/>
      <c r="QM176" s="98"/>
      <c r="QN176" s="98"/>
      <c r="QO176" s="98"/>
      <c r="QP176" s="98"/>
      <c r="QQ176" s="98"/>
      <c r="QR176" s="98"/>
      <c r="QS176" s="98"/>
      <c r="QT176" s="98"/>
      <c r="QU176" s="98"/>
      <c r="QV176" s="98"/>
      <c r="QW176" s="98"/>
      <c r="QX176" s="98"/>
      <c r="QY176" s="98"/>
      <c r="QZ176" s="98"/>
      <c r="RA176" s="98"/>
      <c r="RB176" s="98"/>
      <c r="RC176" s="98"/>
      <c r="RD176" s="98"/>
      <c r="RE176" s="98"/>
      <c r="RF176" s="98"/>
      <c r="RG176" s="98"/>
      <c r="RH176" s="98"/>
      <c r="RI176" s="98"/>
      <c r="RJ176" s="98"/>
      <c r="RK176" s="98"/>
      <c r="RL176" s="98"/>
      <c r="RM176" s="98"/>
      <c r="RN176" s="98"/>
      <c r="RO176" s="98"/>
      <c r="RP176" s="98"/>
      <c r="RQ176" s="98"/>
      <c r="RR176" s="98"/>
      <c r="RS176" s="98"/>
      <c r="RT176" s="98"/>
      <c r="RU176" s="98"/>
      <c r="RV176" s="98"/>
      <c r="RW176" s="98"/>
      <c r="RX176" s="98"/>
      <c r="RY176" s="98"/>
      <c r="RZ176" s="98"/>
      <c r="SA176" s="98"/>
      <c r="SB176" s="98"/>
      <c r="SC176" s="98"/>
      <c r="SD176" s="98"/>
      <c r="SE176" s="98"/>
      <c r="SF176" s="98"/>
      <c r="SG176" s="98"/>
      <c r="SH176" s="98"/>
      <c r="SI176" s="98"/>
      <c r="SJ176" s="98"/>
      <c r="SK176" s="98"/>
      <c r="SL176" s="98"/>
      <c r="SM176" s="98"/>
      <c r="SN176" s="98"/>
      <c r="SO176" s="98"/>
      <c r="SP176" s="98"/>
      <c r="SQ176" s="98"/>
      <c r="SR176" s="98"/>
      <c r="SS176" s="98"/>
      <c r="ST176" s="98"/>
      <c r="SU176" s="98"/>
      <c r="SV176" s="98"/>
      <c r="SW176" s="98"/>
      <c r="SX176" s="98"/>
      <c r="SY176" s="98"/>
      <c r="SZ176" s="98"/>
      <c r="TA176" s="98"/>
      <c r="TB176" s="98"/>
      <c r="TC176" s="98"/>
      <c r="TD176" s="98"/>
      <c r="TE176" s="98"/>
      <c r="TF176" s="98"/>
      <c r="TG176" s="98"/>
      <c r="TH176" s="98"/>
      <c r="TI176" s="98"/>
      <c r="TJ176" s="98"/>
      <c r="TK176" s="98"/>
      <c r="TL176" s="98"/>
      <c r="TM176" s="98"/>
      <c r="TN176" s="98"/>
      <c r="TO176" s="98"/>
      <c r="TP176" s="98"/>
      <c r="TQ176" s="98"/>
      <c r="TR176" s="98"/>
      <c r="TS176" s="98"/>
      <c r="TT176" s="98"/>
      <c r="TU176" s="98"/>
      <c r="TV176" s="98"/>
      <c r="TW176" s="98"/>
      <c r="TX176" s="98"/>
      <c r="TY176" s="98"/>
      <c r="TZ176" s="98"/>
      <c r="UA176" s="98"/>
      <c r="UB176" s="98"/>
      <c r="UC176" s="98"/>
      <c r="UD176" s="98"/>
      <c r="UE176" s="98"/>
      <c r="UF176" s="98"/>
      <c r="UG176" s="98"/>
      <c r="UH176" s="98"/>
      <c r="UI176" s="98"/>
      <c r="UJ176" s="98"/>
      <c r="UK176" s="98"/>
      <c r="UL176" s="98"/>
      <c r="UM176" s="98"/>
      <c r="UN176" s="98"/>
      <c r="UO176" s="98"/>
      <c r="UP176" s="98"/>
      <c r="UQ176" s="98"/>
      <c r="UR176" s="98"/>
      <c r="US176" s="98"/>
      <c r="UT176" s="98"/>
      <c r="UU176" s="98"/>
      <c r="UV176" s="98"/>
      <c r="UW176" s="98"/>
      <c r="UX176" s="98"/>
      <c r="UY176" s="98"/>
      <c r="UZ176" s="98"/>
      <c r="VA176" s="98"/>
      <c r="VB176" s="98"/>
      <c r="VC176" s="98"/>
      <c r="VD176" s="98"/>
      <c r="VE176" s="98"/>
      <c r="VF176" s="98"/>
      <c r="VG176" s="98"/>
      <c r="VH176" s="98"/>
      <c r="VI176" s="98"/>
      <c r="VJ176" s="98"/>
      <c r="VK176" s="98"/>
      <c r="VL176" s="98"/>
      <c r="VM176" s="98"/>
      <c r="VN176" s="98"/>
      <c r="VO176" s="98"/>
      <c r="VP176" s="98"/>
      <c r="VQ176" s="98"/>
      <c r="VR176" s="98"/>
      <c r="VS176" s="98"/>
      <c r="VT176" s="98"/>
      <c r="VU176" s="98"/>
      <c r="VV176" s="98"/>
      <c r="VW176" s="98"/>
      <c r="VX176" s="98"/>
      <c r="VY176" s="98"/>
      <c r="VZ176" s="98"/>
      <c r="WA176" s="98"/>
      <c r="WB176" s="98"/>
      <c r="WC176" s="98"/>
      <c r="WD176" s="98"/>
      <c r="WE176" s="98"/>
      <c r="WF176" s="98"/>
      <c r="WG176" s="98"/>
      <c r="WH176" s="98"/>
      <c r="WI176" s="98"/>
      <c r="WJ176" s="98"/>
      <c r="WK176" s="98"/>
      <c r="WL176" s="98"/>
      <c r="WM176" s="98"/>
      <c r="WN176" s="98"/>
      <c r="WO176" s="98"/>
      <c r="WP176" s="98"/>
      <c r="WQ176" s="98"/>
      <c r="WR176" s="98"/>
      <c r="WS176" s="98"/>
      <c r="WT176" s="98"/>
      <c r="WU176" s="98"/>
      <c r="WV176" s="98"/>
      <c r="WW176" s="98"/>
      <c r="WX176" s="98"/>
      <c r="WY176" s="98"/>
      <c r="WZ176" s="98"/>
      <c r="XA176" s="98"/>
      <c r="XB176" s="98"/>
      <c r="XC176" s="98"/>
      <c r="XD176" s="98"/>
      <c r="XE176" s="98"/>
      <c r="XF176" s="98"/>
      <c r="XG176" s="98"/>
      <c r="XH176" s="98"/>
      <c r="XI176" s="98"/>
      <c r="XJ176" s="98"/>
      <c r="XK176" s="98"/>
      <c r="XL176" s="98"/>
      <c r="XM176" s="98"/>
      <c r="XN176" s="98"/>
      <c r="XO176" s="98"/>
      <c r="XP176" s="98"/>
      <c r="XQ176" s="98"/>
      <c r="XR176" s="98"/>
      <c r="XS176" s="98"/>
      <c r="XT176" s="98"/>
      <c r="XU176" s="98"/>
      <c r="XV176" s="98"/>
      <c r="XW176" s="98"/>
      <c r="XX176" s="98"/>
      <c r="XY176" s="98"/>
      <c r="XZ176" s="98"/>
      <c r="YA176" s="98"/>
      <c r="YB176" s="98"/>
      <c r="YC176" s="98"/>
      <c r="YD176" s="98"/>
      <c r="YE176" s="98"/>
      <c r="YF176" s="98"/>
      <c r="YG176" s="98"/>
      <c r="YH176" s="98"/>
      <c r="YI176" s="98"/>
      <c r="YJ176" s="98"/>
      <c r="YK176" s="98"/>
      <c r="YL176" s="98"/>
      <c r="YM176" s="98"/>
      <c r="YN176" s="98"/>
      <c r="YO176" s="98"/>
      <c r="YP176" s="98"/>
      <c r="YQ176" s="98"/>
      <c r="YR176" s="98"/>
      <c r="YS176" s="98"/>
      <c r="YT176" s="98"/>
      <c r="YU176" s="98"/>
      <c r="YV176" s="98"/>
      <c r="YW176" s="98"/>
      <c r="YX176" s="98"/>
      <c r="YY176" s="98"/>
      <c r="YZ176" s="98"/>
      <c r="ZA176" s="98"/>
      <c r="ZB176" s="98"/>
      <c r="ZC176" s="98"/>
      <c r="ZD176" s="98"/>
      <c r="ZE176" s="98"/>
      <c r="ZF176" s="98"/>
      <c r="ZG176" s="98"/>
      <c r="ZH176" s="98"/>
      <c r="ZI176" s="98"/>
      <c r="ZJ176" s="98"/>
      <c r="ZK176" s="98"/>
      <c r="ZL176" s="98"/>
      <c r="ZM176" s="98"/>
      <c r="ZN176" s="98"/>
      <c r="ZO176" s="98"/>
      <c r="ZP176" s="98"/>
      <c r="ZQ176" s="98"/>
      <c r="ZR176" s="98"/>
      <c r="ZS176" s="98"/>
      <c r="ZT176" s="98"/>
      <c r="ZU176" s="98"/>
      <c r="ZV176" s="98"/>
      <c r="ZW176" s="98"/>
      <c r="ZX176" s="98"/>
      <c r="ZY176" s="98"/>
      <c r="ZZ176" s="98"/>
      <c r="AAA176" s="98"/>
      <c r="AAB176" s="98"/>
      <c r="AAC176" s="98"/>
      <c r="AAD176" s="98"/>
      <c r="AAE176" s="98"/>
      <c r="AAF176" s="98"/>
      <c r="AAG176" s="98"/>
      <c r="AAH176" s="98"/>
      <c r="AAI176" s="98"/>
      <c r="AAJ176" s="98"/>
      <c r="AAK176" s="98"/>
      <c r="AAL176" s="98"/>
      <c r="AAM176" s="98"/>
      <c r="AAN176" s="98"/>
      <c r="AAO176" s="98"/>
      <c r="AAP176" s="98"/>
      <c r="AAQ176" s="98"/>
      <c r="AAR176" s="98"/>
      <c r="AAS176" s="98"/>
      <c r="AAT176" s="98"/>
      <c r="AAU176" s="98"/>
      <c r="AAV176" s="98"/>
      <c r="AAW176" s="98"/>
      <c r="AAX176" s="98"/>
      <c r="AAY176" s="98"/>
      <c r="AAZ176" s="98"/>
      <c r="ABA176" s="98"/>
      <c r="ABB176" s="98"/>
      <c r="ABC176" s="98"/>
      <c r="ABD176" s="98"/>
      <c r="ABE176" s="98"/>
      <c r="ABF176" s="98"/>
      <c r="ABG176" s="98"/>
      <c r="ABH176" s="98"/>
      <c r="ABI176" s="98"/>
      <c r="ABJ176" s="98"/>
      <c r="ABK176" s="98"/>
      <c r="ABL176" s="98"/>
      <c r="ABM176" s="98"/>
      <c r="ABN176" s="98"/>
      <c r="ABO176" s="98"/>
      <c r="ABP176" s="98"/>
      <c r="ABQ176" s="98"/>
      <c r="ABR176" s="98"/>
      <c r="ABS176" s="98"/>
      <c r="ABT176" s="98"/>
      <c r="ABU176" s="98"/>
      <c r="ABV176" s="98"/>
      <c r="ABW176" s="98"/>
      <c r="ABX176" s="98"/>
      <c r="ABY176" s="98"/>
      <c r="ABZ176" s="98"/>
      <c r="ACA176" s="98"/>
      <c r="ACB176" s="98"/>
      <c r="ACC176" s="98"/>
      <c r="ACD176" s="98"/>
      <c r="ACE176" s="98"/>
      <c r="ACF176" s="98"/>
      <c r="ACG176" s="98"/>
      <c r="ACH176" s="98"/>
      <c r="ACI176" s="98"/>
      <c r="ACJ176" s="98"/>
      <c r="ACK176" s="98"/>
      <c r="ACL176" s="98"/>
      <c r="ACM176" s="98"/>
      <c r="ACN176" s="98"/>
      <c r="ACO176" s="98"/>
      <c r="ACP176" s="98"/>
      <c r="ACQ176" s="98"/>
      <c r="ACR176" s="98"/>
      <c r="ACS176" s="98"/>
      <c r="ACT176" s="98"/>
      <c r="ACU176" s="98"/>
      <c r="ACV176" s="98"/>
      <c r="ACW176" s="98"/>
      <c r="ACX176" s="98"/>
      <c r="ACY176" s="98"/>
      <c r="ACZ176" s="98"/>
      <c r="ADA176" s="98"/>
      <c r="ADB176" s="98"/>
      <c r="ADC176" s="98"/>
      <c r="ADD176" s="98"/>
      <c r="ADE176" s="98"/>
      <c r="ADF176" s="98"/>
      <c r="ADG176" s="98"/>
      <c r="ADH176" s="98"/>
      <c r="ADI176" s="98"/>
      <c r="ADJ176" s="98"/>
      <c r="ADK176" s="98"/>
      <c r="ADL176" s="98"/>
      <c r="ADM176" s="98"/>
      <c r="ADN176" s="98"/>
      <c r="ADO176" s="98"/>
      <c r="ADP176" s="98"/>
      <c r="ADQ176" s="98"/>
      <c r="ADR176" s="98"/>
      <c r="ADS176" s="98"/>
      <c r="ADT176" s="98"/>
      <c r="ADU176" s="98"/>
      <c r="ADV176" s="98"/>
      <c r="ADW176" s="98"/>
      <c r="ADX176" s="98"/>
      <c r="ADY176" s="98"/>
      <c r="ADZ176" s="98"/>
      <c r="AEA176" s="98"/>
      <c r="AEB176" s="98"/>
      <c r="AEC176" s="98"/>
      <c r="AED176" s="98"/>
      <c r="AEE176" s="98"/>
      <c r="AEF176" s="98"/>
      <c r="AEG176" s="98"/>
      <c r="AEH176" s="98"/>
      <c r="AEI176" s="98"/>
      <c r="AEJ176" s="98"/>
      <c r="AEK176" s="98"/>
      <c r="AEL176" s="98"/>
      <c r="AEM176" s="98"/>
      <c r="AEN176" s="98"/>
      <c r="AEO176" s="98"/>
      <c r="AEP176" s="98"/>
      <c r="AEQ176" s="98"/>
      <c r="AER176" s="98"/>
      <c r="AES176" s="98"/>
      <c r="AET176" s="98"/>
      <c r="AEU176" s="98"/>
      <c r="AEV176" s="98"/>
      <c r="AEW176" s="98"/>
      <c r="AEX176" s="98"/>
      <c r="AEY176" s="98"/>
      <c r="AEZ176" s="98"/>
      <c r="AFA176" s="98"/>
      <c r="AFB176" s="98"/>
      <c r="AFC176" s="98"/>
      <c r="AFD176" s="98"/>
      <c r="AFE176" s="98"/>
      <c r="AFF176" s="98"/>
      <c r="AFG176" s="98"/>
      <c r="AFH176" s="98"/>
      <c r="AFI176" s="98"/>
      <c r="AFJ176" s="98"/>
      <c r="AFK176" s="98"/>
      <c r="AFL176" s="98"/>
      <c r="AFM176" s="98"/>
      <c r="AFN176" s="98"/>
      <c r="AFO176" s="98"/>
      <c r="AFP176" s="98"/>
      <c r="AFQ176" s="98"/>
      <c r="AFR176" s="98"/>
      <c r="AFS176" s="98"/>
      <c r="AFT176" s="98"/>
      <c r="AFU176" s="98"/>
      <c r="AFV176" s="98"/>
      <c r="AFW176" s="98"/>
      <c r="AFX176" s="98"/>
      <c r="AFY176" s="98"/>
      <c r="AFZ176" s="98"/>
      <c r="AGA176" s="98"/>
      <c r="AGB176" s="98"/>
      <c r="AGC176" s="98"/>
      <c r="AGD176" s="98"/>
      <c r="AGE176" s="98"/>
      <c r="AGF176" s="98"/>
      <c r="AGG176" s="98"/>
      <c r="AGH176" s="98"/>
      <c r="AGI176" s="98"/>
      <c r="AGJ176" s="98"/>
      <c r="AGK176" s="98"/>
      <c r="AGL176" s="98"/>
      <c r="AGM176" s="98"/>
      <c r="AGN176" s="98"/>
      <c r="AGO176" s="98"/>
      <c r="AGP176" s="98"/>
      <c r="AGQ176" s="98"/>
      <c r="AGR176" s="98"/>
      <c r="AGS176" s="98"/>
      <c r="AGT176" s="98"/>
      <c r="AGU176" s="98"/>
      <c r="AGV176" s="98"/>
      <c r="AGW176" s="98"/>
      <c r="AGX176" s="98"/>
      <c r="AGY176" s="98"/>
      <c r="AGZ176" s="98"/>
      <c r="AHA176" s="98"/>
      <c r="AHB176" s="98"/>
      <c r="AHC176" s="98"/>
      <c r="AHD176" s="98"/>
      <c r="AHE176" s="98"/>
      <c r="AHF176" s="98"/>
      <c r="AHG176" s="98"/>
      <c r="AHH176" s="98"/>
      <c r="AHI176" s="98"/>
      <c r="AHJ176" s="98"/>
      <c r="AHK176" s="98"/>
      <c r="AHL176" s="98"/>
      <c r="AHM176" s="98"/>
      <c r="AHN176" s="98"/>
      <c r="AHO176" s="98"/>
      <c r="AHP176" s="98"/>
      <c r="AHQ176" s="98"/>
      <c r="AHR176" s="98"/>
      <c r="AHS176" s="98"/>
      <c r="AHT176" s="98"/>
      <c r="AHU176" s="98"/>
      <c r="AHV176" s="98"/>
      <c r="AHW176" s="98"/>
      <c r="AHX176" s="98"/>
      <c r="AHY176" s="98"/>
      <c r="AHZ176" s="98"/>
      <c r="AIA176" s="98"/>
      <c r="AIB176" s="98"/>
      <c r="AIC176" s="98"/>
      <c r="AID176" s="98"/>
      <c r="AIE176" s="98"/>
      <c r="AIF176" s="98"/>
      <c r="AIG176" s="98"/>
      <c r="AIH176" s="98"/>
      <c r="AII176" s="98"/>
      <c r="AIJ176" s="98"/>
      <c r="AIK176" s="98"/>
      <c r="AIL176" s="98"/>
      <c r="AIM176" s="98"/>
      <c r="AIN176" s="98"/>
      <c r="AIO176" s="98"/>
      <c r="AIP176" s="98"/>
      <c r="AIQ176" s="98"/>
      <c r="AIR176" s="98"/>
      <c r="AIS176" s="98"/>
      <c r="AIT176" s="98"/>
      <c r="AIU176" s="98"/>
      <c r="AIV176" s="98"/>
      <c r="AIW176" s="98"/>
      <c r="AIX176" s="98"/>
      <c r="AIY176" s="98"/>
      <c r="AIZ176" s="98"/>
      <c r="AJA176" s="98"/>
      <c r="AJB176" s="98"/>
      <c r="AJC176" s="98"/>
      <c r="AJD176" s="98"/>
      <c r="AJE176" s="98"/>
      <c r="AJF176" s="98"/>
      <c r="AJG176" s="98"/>
      <c r="AJH176" s="98"/>
      <c r="AJI176" s="98"/>
      <c r="AJJ176" s="98"/>
      <c r="AJK176" s="98"/>
      <c r="AJL176" s="98"/>
      <c r="AJM176" s="98"/>
      <c r="AJN176" s="98"/>
      <c r="AJO176" s="98"/>
      <c r="AJP176" s="98"/>
      <c r="AJQ176" s="98"/>
      <c r="AJR176" s="98"/>
      <c r="AJS176" s="98"/>
      <c r="AJT176" s="98"/>
      <c r="AJU176" s="98"/>
      <c r="AJV176" s="98"/>
      <c r="AJW176" s="98"/>
      <c r="AJX176" s="98"/>
      <c r="AJY176" s="98"/>
      <c r="AJZ176" s="98"/>
      <c r="AKA176" s="98"/>
      <c r="AKB176" s="98"/>
      <c r="AKC176" s="98"/>
      <c r="AKD176" s="98"/>
      <c r="AKE176" s="98"/>
      <c r="AKF176" s="98"/>
      <c r="AKG176" s="98"/>
      <c r="AKH176" s="98"/>
      <c r="AKI176" s="98"/>
      <c r="AKJ176" s="98"/>
      <c r="AKK176" s="98"/>
      <c r="AKL176" s="98"/>
      <c r="AKM176" s="98"/>
      <c r="AKN176" s="98"/>
      <c r="AKO176" s="98"/>
      <c r="AKP176" s="98"/>
      <c r="AKQ176" s="98"/>
      <c r="AKR176" s="98"/>
      <c r="AKS176" s="98"/>
      <c r="AKT176" s="98"/>
      <c r="AKU176" s="98"/>
      <c r="AKV176" s="98"/>
      <c r="AKW176" s="98"/>
      <c r="AKX176" s="98"/>
    </row>
    <row r="177" spans="1:986" s="88" customFormat="1" ht="12" x14ac:dyDescent="0.2">
      <c r="A177" s="249"/>
      <c r="B177" s="241" t="s">
        <v>469</v>
      </c>
      <c r="C177" s="166" t="str">
        <f>_xlfn.CONCAT(Leverancespecifikation[[#This Row],[ID]],Leverancespecifikation[[#This Row],[BYGNINGSDEL]])</f>
        <v>173Generiske overflader</v>
      </c>
      <c r="D177" s="167"/>
      <c r="E177" s="167" t="s">
        <v>229</v>
      </c>
      <c r="F177" s="167"/>
      <c r="G177" s="167"/>
      <c r="H177" s="167"/>
      <c r="I177" s="167"/>
      <c r="J177" s="167">
        <v>4</v>
      </c>
      <c r="K177" s="331" t="s">
        <v>491</v>
      </c>
      <c r="L177" s="169" t="s">
        <v>489</v>
      </c>
      <c r="M177" s="86" t="str">
        <f>IFERROR(VLOOKUP(Leverancespecifikation[[#This Row],[ID-Bygningsdel]],'Data ændringslog'!A:G,7,FALSE),"P")</f>
        <v/>
      </c>
      <c r="N177" s="320" t="s">
        <v>99</v>
      </c>
      <c r="O177" s="117" t="str">
        <f>VLOOKUP(Leverancespecifikation[[#This Row],[ID-Bygningsdel]],'Data aktør'!A:H,2,FALSE)</f>
        <v/>
      </c>
      <c r="P177" s="87" t="str">
        <f>VLOOKUP(Leverancespecifikation[[#This Row],[ID-Bygningsdel]],'Data aktør'!A:H,3,FALSE)</f>
        <v/>
      </c>
      <c r="Q177" s="87" t="str">
        <f>VLOOKUP(Leverancespecifikation[[#This Row],[ID-Bygningsdel]],'Data aktør'!A:H,4,FALSE)</f>
        <v/>
      </c>
      <c r="R177" s="87" t="str">
        <f>VLOOKUP(Leverancespecifikation[[#This Row],[ID-Bygningsdel]],'Data aktør'!A:H,5,FALSE)</f>
        <v/>
      </c>
      <c r="S177" s="87" t="str">
        <f>VLOOKUP(Leverancespecifikation[[#This Row],[ID-Bygningsdel]],'Data aktør'!A:H,6,FALSE)</f>
        <v/>
      </c>
      <c r="T177" s="87" t="str">
        <f>VLOOKUP(Leverancespecifikation[[#This Row],[ID-Bygningsdel]],'Data aktør'!A:H,7,FALSE)</f>
        <v/>
      </c>
      <c r="U177" s="118" t="str">
        <f>VLOOKUP(Leverancespecifikation[[#This Row],[ID-Bygningsdel]],'Data aktør'!A:H,8,FALSE)</f>
        <v>X</v>
      </c>
      <c r="V177" s="110"/>
      <c r="W177" s="85"/>
      <c r="X177" s="85"/>
      <c r="Y177" s="85"/>
      <c r="Z177" s="85"/>
      <c r="AA177" s="85"/>
      <c r="AB177" s="167" t="s">
        <v>39</v>
      </c>
      <c r="AC177" s="167">
        <v>200</v>
      </c>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c r="BL177" s="286"/>
      <c r="BM177" s="167"/>
      <c r="BN177" s="167"/>
      <c r="BO177" s="167"/>
      <c r="BP177" s="167"/>
      <c r="BQ177" s="167"/>
      <c r="BR177" s="167"/>
      <c r="BS177" s="167"/>
      <c r="BT177" s="167"/>
      <c r="BU177" s="167"/>
      <c r="BV177" s="167"/>
      <c r="BW177" s="167"/>
      <c r="BX177" s="167"/>
      <c r="BY177" s="167"/>
      <c r="BZ177" s="167"/>
      <c r="CA177" s="207"/>
      <c r="CB177" s="134"/>
      <c r="CC177" s="134"/>
      <c r="CD177" s="134"/>
      <c r="CE177" s="134"/>
      <c r="CF177" s="134"/>
      <c r="CG177" s="134"/>
      <c r="CH177" s="134"/>
      <c r="CI177" s="134"/>
      <c r="CJ177" s="134"/>
      <c r="CK177" s="134"/>
      <c r="CL177" s="134"/>
      <c r="CM177" s="134"/>
      <c r="CN177" s="134"/>
      <c r="CO177" s="134"/>
      <c r="CP177" s="134"/>
      <c r="CQ177" s="134"/>
      <c r="CR177" s="134"/>
      <c r="CS177" s="134"/>
      <c r="CT177" s="134"/>
      <c r="CU177" s="134"/>
      <c r="CV177" s="134"/>
      <c r="CW177" s="134"/>
      <c r="CX177" s="134"/>
      <c r="CY177" s="134"/>
      <c r="CZ177" s="134"/>
      <c r="DA177" s="134"/>
      <c r="DB177" s="134"/>
      <c r="DC177" s="134"/>
      <c r="DD177" s="134"/>
      <c r="DE177" s="134"/>
      <c r="DF177" s="134"/>
      <c r="DG177" s="134"/>
      <c r="DH177" s="134"/>
      <c r="DI177" s="134"/>
      <c r="DJ177" s="134"/>
      <c r="DK177" s="134"/>
      <c r="DL177" s="134"/>
      <c r="DM177" s="134"/>
      <c r="DN177" s="134"/>
      <c r="DO177" s="134"/>
      <c r="DP177" s="134"/>
      <c r="DQ177" s="134"/>
      <c r="DR177" s="134"/>
      <c r="DS177" s="134"/>
      <c r="DT177" s="134"/>
      <c r="DU177" s="134"/>
      <c r="DV177" s="134"/>
      <c r="DW177" s="134"/>
      <c r="DX177" s="134"/>
      <c r="DY177" s="134"/>
      <c r="DZ177" s="134"/>
      <c r="EA177" s="134"/>
      <c r="EB177" s="134"/>
      <c r="EC177" s="134"/>
      <c r="ED177" s="134"/>
      <c r="EE177" s="134"/>
      <c r="EF177" s="134"/>
      <c r="EG177" s="134"/>
      <c r="EH177" s="134"/>
      <c r="EI177" s="134"/>
      <c r="EJ177" s="134"/>
      <c r="EK177" s="134"/>
      <c r="EL177" s="134"/>
      <c r="EM177" s="134"/>
      <c r="EN177" s="134"/>
      <c r="EO177" s="134"/>
      <c r="EP177" s="134"/>
      <c r="EQ177" s="134"/>
      <c r="ER177" s="134"/>
      <c r="ES177" s="134"/>
      <c r="ET177" s="134"/>
      <c r="EU177" s="134"/>
      <c r="EV177" s="134"/>
      <c r="EW177" s="134"/>
      <c r="EX177" s="134"/>
      <c r="EY177" s="134"/>
      <c r="EZ177" s="134"/>
      <c r="FA177" s="134"/>
      <c r="FB177" s="134"/>
      <c r="FC177" s="134"/>
      <c r="FD177" s="134"/>
      <c r="FE177" s="134"/>
      <c r="FF177" s="134"/>
      <c r="FG177" s="134"/>
      <c r="FH177" s="134"/>
      <c r="FI177" s="134"/>
      <c r="FJ177" s="134"/>
      <c r="FK177" s="134"/>
      <c r="FL177" s="134"/>
      <c r="FM177" s="134"/>
      <c r="FN177" s="134"/>
      <c r="FO177" s="134"/>
      <c r="FP177" s="134"/>
      <c r="FQ177" s="134"/>
      <c r="FR177" s="134"/>
      <c r="FS177" s="134"/>
      <c r="FT177" s="134"/>
      <c r="FU177" s="134"/>
      <c r="FV177" s="134"/>
      <c r="FW177" s="134"/>
      <c r="FX177" s="134"/>
      <c r="FY177" s="134"/>
      <c r="FZ177" s="134"/>
      <c r="GA177" s="134"/>
      <c r="GB177" s="134"/>
      <c r="GC177" s="134"/>
      <c r="GD177" s="134"/>
      <c r="GE177" s="134"/>
      <c r="GF177" s="134"/>
      <c r="GG177" s="134"/>
      <c r="GH177" s="134"/>
      <c r="GI177" s="134"/>
      <c r="GJ177" s="134"/>
      <c r="GK177" s="134"/>
      <c r="GL177" s="134"/>
      <c r="GM177" s="134"/>
      <c r="GN177" s="134"/>
      <c r="GO177" s="134"/>
      <c r="GP177" s="134"/>
      <c r="GQ177" s="134"/>
      <c r="GR177" s="134"/>
      <c r="GS177" s="134"/>
      <c r="GT177" s="134"/>
      <c r="GU177" s="134"/>
      <c r="GV177" s="134"/>
      <c r="GW177" s="134"/>
      <c r="GX177" s="134"/>
      <c r="GY177" s="134"/>
      <c r="GZ177" s="134"/>
      <c r="HA177" s="134"/>
      <c r="HB177" s="134"/>
      <c r="HC177" s="134"/>
      <c r="HD177" s="134"/>
      <c r="HE177" s="134"/>
      <c r="HF177" s="134"/>
      <c r="HG177" s="134"/>
      <c r="HH177" s="134"/>
      <c r="HI177" s="134"/>
      <c r="HJ177" s="134"/>
      <c r="HK177" s="134"/>
      <c r="HL177" s="134"/>
      <c r="HM177" s="134"/>
      <c r="HN177" s="134"/>
      <c r="HO177" s="134"/>
      <c r="HP177" s="134"/>
      <c r="HQ177" s="134"/>
      <c r="HR177" s="134"/>
      <c r="HS177" s="134"/>
      <c r="HT177" s="134"/>
      <c r="HU177" s="134"/>
      <c r="HV177" s="134"/>
      <c r="HW177" s="134"/>
      <c r="HX177" s="134"/>
      <c r="HY177" s="134"/>
      <c r="HZ177" s="134"/>
      <c r="IA177" s="134"/>
      <c r="IB177" s="134"/>
      <c r="IC177" s="134"/>
      <c r="ID177" s="134"/>
      <c r="IE177" s="134"/>
      <c r="IF177" s="134"/>
      <c r="IG177" s="134"/>
      <c r="IH177" s="134"/>
      <c r="II177" s="134"/>
      <c r="IJ177" s="134"/>
      <c r="IK177" s="134"/>
      <c r="IL177" s="134"/>
      <c r="IM177" s="134"/>
      <c r="IN177" s="134"/>
      <c r="IO177" s="134"/>
      <c r="IP177" s="134"/>
      <c r="IQ177" s="134"/>
      <c r="IR177" s="134"/>
      <c r="IS177" s="134"/>
      <c r="IT177" s="134"/>
      <c r="IU177" s="134"/>
      <c r="IV177" s="134"/>
      <c r="IW177" s="134"/>
      <c r="IX177" s="134"/>
      <c r="IY177" s="134"/>
      <c r="IZ177" s="134"/>
      <c r="JA177" s="134"/>
      <c r="JB177" s="134"/>
      <c r="JC177" s="134"/>
      <c r="JD177" s="134"/>
      <c r="JE177" s="134"/>
      <c r="JF177" s="134"/>
      <c r="JG177" s="134"/>
      <c r="JH177" s="134"/>
      <c r="JI177" s="134"/>
      <c r="JJ177" s="134"/>
      <c r="JK177" s="134"/>
      <c r="JL177" s="134"/>
      <c r="JM177" s="134"/>
      <c r="JN177" s="134"/>
      <c r="JO177" s="134"/>
      <c r="JP177" s="134"/>
      <c r="JQ177" s="134"/>
      <c r="JR177" s="134"/>
      <c r="JS177" s="134"/>
      <c r="JT177" s="134"/>
      <c r="JU177" s="134"/>
      <c r="JV177" s="134"/>
      <c r="JW177" s="134"/>
      <c r="JX177" s="134"/>
      <c r="JY177" s="134"/>
      <c r="JZ177" s="134"/>
      <c r="KA177" s="134"/>
      <c r="KB177" s="134"/>
      <c r="KC177" s="134"/>
      <c r="KD177" s="134"/>
      <c r="KE177" s="134"/>
      <c r="KF177" s="134"/>
      <c r="KG177" s="134"/>
      <c r="KH177" s="134"/>
      <c r="KI177" s="134"/>
      <c r="KJ177" s="134"/>
      <c r="KK177" s="134"/>
      <c r="KL177" s="134"/>
      <c r="KM177" s="134"/>
      <c r="KN177" s="134"/>
      <c r="KO177" s="134"/>
      <c r="KP177" s="134"/>
      <c r="KQ177" s="134"/>
      <c r="KR177" s="134"/>
      <c r="KS177" s="134"/>
      <c r="KT177" s="134"/>
      <c r="KU177" s="134"/>
      <c r="KV177" s="134"/>
      <c r="KW177" s="134"/>
      <c r="KX177" s="134"/>
      <c r="KY177" s="134"/>
      <c r="KZ177" s="134"/>
      <c r="LA177" s="134"/>
      <c r="LB177" s="134"/>
      <c r="LC177" s="134"/>
      <c r="LD177" s="134"/>
      <c r="LE177" s="134"/>
      <c r="LF177" s="134"/>
      <c r="LG177" s="134"/>
      <c r="LH177" s="134"/>
      <c r="LI177" s="134"/>
      <c r="LJ177" s="134"/>
      <c r="LK177" s="134"/>
      <c r="LL177" s="134"/>
      <c r="LM177" s="134"/>
      <c r="LN177" s="134"/>
      <c r="LO177" s="134"/>
      <c r="LP177" s="134"/>
      <c r="LQ177" s="134"/>
      <c r="LR177" s="134"/>
      <c r="LS177" s="134"/>
      <c r="LT177" s="134"/>
      <c r="LU177" s="134"/>
      <c r="LV177" s="134"/>
      <c r="LW177" s="134"/>
      <c r="LX177" s="134"/>
      <c r="LY177" s="134"/>
      <c r="LZ177" s="134"/>
      <c r="MA177" s="134"/>
      <c r="MB177" s="134"/>
      <c r="MC177" s="134"/>
      <c r="MD177" s="134"/>
      <c r="ME177" s="134"/>
      <c r="MF177" s="134"/>
      <c r="MG177" s="134"/>
      <c r="MH177" s="134"/>
      <c r="MI177" s="134"/>
      <c r="MJ177" s="134"/>
      <c r="MK177" s="134"/>
      <c r="ML177" s="134"/>
      <c r="MM177" s="134"/>
      <c r="MN177" s="134"/>
      <c r="MO177" s="134"/>
      <c r="MP177" s="134"/>
      <c r="MQ177" s="134"/>
      <c r="MR177" s="134"/>
      <c r="MS177" s="134"/>
      <c r="MT177" s="134"/>
      <c r="MU177" s="134"/>
      <c r="MV177" s="134"/>
      <c r="MW177" s="134"/>
      <c r="MX177" s="134"/>
      <c r="MY177" s="134"/>
      <c r="MZ177" s="134"/>
      <c r="NA177" s="134"/>
      <c r="NB177" s="134"/>
      <c r="NC177" s="134"/>
      <c r="ND177" s="134"/>
      <c r="NE177" s="134"/>
      <c r="NF177" s="134"/>
      <c r="NG177" s="134"/>
      <c r="NH177" s="134"/>
      <c r="NI177" s="134"/>
      <c r="NJ177" s="134"/>
      <c r="NK177" s="134"/>
      <c r="NL177" s="134"/>
      <c r="NM177" s="134"/>
      <c r="NN177" s="134"/>
      <c r="NO177" s="134"/>
      <c r="NP177" s="134"/>
      <c r="NQ177" s="134"/>
      <c r="NR177" s="134"/>
      <c r="NS177" s="134"/>
      <c r="NT177" s="134"/>
      <c r="NU177" s="134"/>
      <c r="NV177" s="134"/>
      <c r="NW177" s="134"/>
      <c r="NX177" s="134"/>
      <c r="NY177" s="134"/>
      <c r="NZ177" s="134"/>
      <c r="OA177" s="134"/>
      <c r="OB177" s="134"/>
      <c r="OC177" s="134"/>
      <c r="OD177" s="134"/>
      <c r="OE177" s="134"/>
      <c r="OF177" s="134"/>
      <c r="OG177" s="134"/>
      <c r="OH177" s="134"/>
      <c r="OI177" s="134"/>
      <c r="OJ177" s="134"/>
      <c r="OK177" s="134"/>
      <c r="OL177" s="134"/>
      <c r="OM177" s="134"/>
      <c r="ON177" s="134"/>
      <c r="OO177" s="134"/>
      <c r="OP177" s="134"/>
      <c r="OQ177" s="134"/>
      <c r="OR177" s="134"/>
      <c r="OS177" s="134"/>
      <c r="OT177" s="134"/>
      <c r="OU177" s="134"/>
      <c r="OV177" s="134"/>
      <c r="OW177" s="134"/>
      <c r="OX177" s="134"/>
      <c r="OY177" s="134"/>
      <c r="OZ177" s="134"/>
      <c r="PA177" s="134"/>
      <c r="PB177" s="134"/>
      <c r="PC177" s="134"/>
      <c r="PD177" s="134"/>
      <c r="PE177" s="134"/>
      <c r="PF177" s="134"/>
      <c r="PG177" s="134"/>
      <c r="PH177" s="134"/>
      <c r="PI177" s="134"/>
      <c r="PJ177" s="134"/>
      <c r="PK177" s="134"/>
      <c r="PL177" s="134"/>
      <c r="PM177" s="134"/>
      <c r="PN177" s="134"/>
      <c r="PO177" s="134"/>
      <c r="PP177" s="134"/>
      <c r="PQ177" s="134"/>
      <c r="PR177" s="134"/>
      <c r="PS177" s="134"/>
      <c r="PT177" s="134"/>
      <c r="PU177" s="134"/>
      <c r="PV177" s="134"/>
      <c r="PW177" s="134"/>
      <c r="PX177" s="134"/>
      <c r="PY177" s="134"/>
      <c r="PZ177" s="134"/>
      <c r="QA177" s="134"/>
      <c r="QB177" s="134"/>
      <c r="QC177" s="134"/>
      <c r="QD177" s="134"/>
      <c r="QE177" s="134"/>
      <c r="QF177" s="134"/>
      <c r="QG177" s="134"/>
      <c r="QH177" s="134"/>
      <c r="QI177" s="134"/>
      <c r="QJ177" s="134"/>
      <c r="QK177" s="134"/>
      <c r="QL177" s="134"/>
      <c r="QM177" s="134"/>
      <c r="QN177" s="134"/>
      <c r="QO177" s="134"/>
      <c r="QP177" s="134"/>
      <c r="QQ177" s="134"/>
      <c r="QR177" s="134"/>
      <c r="QS177" s="134"/>
      <c r="QT177" s="134"/>
      <c r="QU177" s="134"/>
      <c r="QV177" s="134"/>
      <c r="QW177" s="134"/>
      <c r="QX177" s="134"/>
      <c r="QY177" s="134"/>
      <c r="QZ177" s="134"/>
      <c r="RA177" s="134"/>
      <c r="RB177" s="134"/>
      <c r="RC177" s="134"/>
      <c r="RD177" s="134"/>
      <c r="RE177" s="134"/>
      <c r="RF177" s="134"/>
      <c r="RG177" s="134"/>
      <c r="RH177" s="134"/>
      <c r="RI177" s="134"/>
      <c r="RJ177" s="134"/>
      <c r="RK177" s="134"/>
      <c r="RL177" s="134"/>
      <c r="RM177" s="134"/>
      <c r="RN177" s="134"/>
      <c r="RO177" s="134"/>
      <c r="RP177" s="134"/>
      <c r="RQ177" s="134"/>
      <c r="RR177" s="134"/>
      <c r="RS177" s="134"/>
      <c r="RT177" s="134"/>
      <c r="RU177" s="134"/>
      <c r="RV177" s="134"/>
      <c r="RW177" s="134"/>
      <c r="RX177" s="134"/>
      <c r="RY177" s="134"/>
      <c r="RZ177" s="134"/>
      <c r="SA177" s="134"/>
      <c r="SB177" s="134"/>
      <c r="SC177" s="134"/>
      <c r="SD177" s="134"/>
      <c r="SE177" s="134"/>
      <c r="SF177" s="134"/>
      <c r="SG177" s="134"/>
      <c r="SH177" s="134"/>
      <c r="SI177" s="134"/>
      <c r="SJ177" s="134"/>
      <c r="SK177" s="134"/>
      <c r="SL177" s="134"/>
      <c r="SM177" s="134"/>
      <c r="SN177" s="134"/>
      <c r="SO177" s="134"/>
      <c r="SP177" s="134"/>
      <c r="SQ177" s="134"/>
      <c r="SR177" s="134"/>
      <c r="SS177" s="134"/>
      <c r="ST177" s="134"/>
      <c r="SU177" s="134"/>
      <c r="SV177" s="134"/>
      <c r="SW177" s="134"/>
      <c r="SX177" s="134"/>
      <c r="SY177" s="134"/>
      <c r="SZ177" s="134"/>
      <c r="TA177" s="134"/>
      <c r="TB177" s="134"/>
      <c r="TC177" s="134"/>
      <c r="TD177" s="134"/>
      <c r="TE177" s="134"/>
      <c r="TF177" s="134"/>
      <c r="TG177" s="134"/>
      <c r="TH177" s="134"/>
      <c r="TI177" s="134"/>
      <c r="TJ177" s="134"/>
      <c r="TK177" s="134"/>
      <c r="TL177" s="134"/>
      <c r="TM177" s="134"/>
      <c r="TN177" s="134"/>
      <c r="TO177" s="134"/>
      <c r="TP177" s="134"/>
      <c r="TQ177" s="134"/>
      <c r="TR177" s="134"/>
      <c r="TS177" s="134"/>
      <c r="TT177" s="134"/>
      <c r="TU177" s="134"/>
      <c r="TV177" s="134"/>
      <c r="TW177" s="134"/>
      <c r="TX177" s="134"/>
      <c r="TY177" s="134"/>
      <c r="TZ177" s="134"/>
      <c r="UA177" s="134"/>
      <c r="UB177" s="134"/>
      <c r="UC177" s="134"/>
      <c r="UD177" s="134"/>
      <c r="UE177" s="134"/>
      <c r="UF177" s="134"/>
      <c r="UG177" s="134"/>
      <c r="UH177" s="134"/>
      <c r="UI177" s="134"/>
      <c r="UJ177" s="134"/>
      <c r="UK177" s="134"/>
      <c r="UL177" s="134"/>
      <c r="UM177" s="134"/>
      <c r="UN177" s="134"/>
      <c r="UO177" s="134"/>
      <c r="UP177" s="134"/>
      <c r="UQ177" s="134"/>
      <c r="UR177" s="134"/>
      <c r="US177" s="134"/>
      <c r="UT177" s="134"/>
      <c r="UU177" s="134"/>
      <c r="UV177" s="134"/>
      <c r="UW177" s="134"/>
      <c r="UX177" s="134"/>
      <c r="UY177" s="134"/>
      <c r="UZ177" s="134"/>
      <c r="VA177" s="134"/>
      <c r="VB177" s="134"/>
      <c r="VC177" s="134"/>
      <c r="VD177" s="134"/>
      <c r="VE177" s="134"/>
      <c r="VF177" s="134"/>
      <c r="VG177" s="134"/>
      <c r="VH177" s="134"/>
      <c r="VI177" s="134"/>
      <c r="VJ177" s="134"/>
      <c r="VK177" s="134"/>
      <c r="VL177" s="134"/>
      <c r="VM177" s="134"/>
      <c r="VN177" s="134"/>
      <c r="VO177" s="134"/>
      <c r="VP177" s="134"/>
      <c r="VQ177" s="134"/>
      <c r="VR177" s="134"/>
      <c r="VS177" s="134"/>
      <c r="VT177" s="134"/>
      <c r="VU177" s="134"/>
      <c r="VV177" s="134"/>
      <c r="VW177" s="134"/>
      <c r="VX177" s="134"/>
      <c r="VY177" s="134"/>
      <c r="VZ177" s="134"/>
      <c r="WA177" s="134"/>
      <c r="WB177" s="134"/>
      <c r="WC177" s="134"/>
      <c r="WD177" s="134"/>
      <c r="WE177" s="134"/>
      <c r="WF177" s="134"/>
      <c r="WG177" s="134"/>
      <c r="WH177" s="134"/>
      <c r="WI177" s="134"/>
      <c r="WJ177" s="134"/>
      <c r="WK177" s="134"/>
      <c r="WL177" s="134"/>
      <c r="WM177" s="134"/>
      <c r="WN177" s="134"/>
      <c r="WO177" s="134"/>
      <c r="WP177" s="134"/>
      <c r="WQ177" s="134"/>
      <c r="WR177" s="134"/>
      <c r="WS177" s="134"/>
      <c r="WT177" s="134"/>
      <c r="WU177" s="134"/>
      <c r="WV177" s="134"/>
      <c r="WW177" s="134"/>
      <c r="WX177" s="134"/>
      <c r="WY177" s="134"/>
      <c r="WZ177" s="134"/>
      <c r="XA177" s="134"/>
      <c r="XB177" s="134"/>
      <c r="XC177" s="134"/>
      <c r="XD177" s="134"/>
      <c r="XE177" s="134"/>
      <c r="XF177" s="134"/>
      <c r="XG177" s="134"/>
      <c r="XH177" s="134"/>
      <c r="XI177" s="134"/>
      <c r="XJ177" s="134"/>
      <c r="XK177" s="134"/>
      <c r="XL177" s="134"/>
      <c r="XM177" s="134"/>
      <c r="XN177" s="134"/>
      <c r="XO177" s="134"/>
      <c r="XP177" s="134"/>
      <c r="XQ177" s="134"/>
      <c r="XR177" s="134"/>
      <c r="XS177" s="134"/>
      <c r="XT177" s="134"/>
      <c r="XU177" s="134"/>
      <c r="XV177" s="134"/>
      <c r="XW177" s="134"/>
      <c r="XX177" s="134"/>
      <c r="XY177" s="134"/>
      <c r="XZ177" s="134"/>
      <c r="YA177" s="134"/>
      <c r="YB177" s="134"/>
      <c r="YC177" s="134"/>
      <c r="YD177" s="134"/>
      <c r="YE177" s="134"/>
      <c r="YF177" s="134"/>
      <c r="YG177" s="134"/>
      <c r="YH177" s="134"/>
      <c r="YI177" s="134"/>
      <c r="YJ177" s="134"/>
      <c r="YK177" s="134"/>
      <c r="YL177" s="134"/>
      <c r="YM177" s="134"/>
      <c r="YN177" s="134"/>
      <c r="YO177" s="134"/>
      <c r="YP177" s="134"/>
      <c r="YQ177" s="134"/>
      <c r="YR177" s="134"/>
      <c r="YS177" s="134"/>
      <c r="YT177" s="134"/>
      <c r="YU177" s="134"/>
      <c r="YV177" s="134"/>
      <c r="YW177" s="134"/>
      <c r="YX177" s="134"/>
      <c r="YY177" s="134"/>
      <c r="YZ177" s="134"/>
      <c r="ZA177" s="134"/>
      <c r="ZB177" s="134"/>
      <c r="ZC177" s="134"/>
      <c r="ZD177" s="134"/>
      <c r="ZE177" s="134"/>
      <c r="ZF177" s="134"/>
      <c r="ZG177" s="134"/>
      <c r="ZH177" s="134"/>
      <c r="ZI177" s="134"/>
      <c r="ZJ177" s="134"/>
      <c r="ZK177" s="134"/>
      <c r="ZL177" s="134"/>
      <c r="ZM177" s="134"/>
      <c r="ZN177" s="134"/>
      <c r="ZO177" s="134"/>
      <c r="ZP177" s="134"/>
      <c r="ZQ177" s="134"/>
      <c r="ZR177" s="134"/>
      <c r="ZS177" s="134"/>
      <c r="ZT177" s="134"/>
      <c r="ZU177" s="134"/>
      <c r="ZV177" s="134"/>
      <c r="ZW177" s="134"/>
      <c r="ZX177" s="134"/>
      <c r="ZY177" s="134"/>
      <c r="ZZ177" s="134"/>
      <c r="AAA177" s="134"/>
      <c r="AAB177" s="134"/>
      <c r="AAC177" s="134"/>
      <c r="AAD177" s="134"/>
      <c r="AAE177" s="134"/>
      <c r="AAF177" s="134"/>
      <c r="AAG177" s="134"/>
      <c r="AAH177" s="134"/>
      <c r="AAI177" s="134"/>
      <c r="AAJ177" s="134"/>
      <c r="AAK177" s="134"/>
      <c r="AAL177" s="134"/>
      <c r="AAM177" s="134"/>
      <c r="AAN177" s="134"/>
      <c r="AAO177" s="134"/>
      <c r="AAP177" s="134"/>
      <c r="AAQ177" s="134"/>
      <c r="AAR177" s="134"/>
      <c r="AAS177" s="134"/>
      <c r="AAT177" s="134"/>
      <c r="AAU177" s="134"/>
      <c r="AAV177" s="134"/>
      <c r="AAW177" s="134"/>
      <c r="AAX177" s="134"/>
      <c r="AAY177" s="134"/>
      <c r="AAZ177" s="134"/>
      <c r="ABA177" s="134"/>
      <c r="ABB177" s="134"/>
      <c r="ABC177" s="134"/>
      <c r="ABD177" s="134"/>
      <c r="ABE177" s="134"/>
      <c r="ABF177" s="134"/>
      <c r="ABG177" s="134"/>
      <c r="ABH177" s="134"/>
      <c r="ABI177" s="134"/>
      <c r="ABJ177" s="134"/>
      <c r="ABK177" s="134"/>
      <c r="ABL177" s="134"/>
      <c r="ABM177" s="134"/>
      <c r="ABN177" s="134"/>
      <c r="ABO177" s="134"/>
      <c r="ABP177" s="134"/>
      <c r="ABQ177" s="134"/>
      <c r="ABR177" s="134"/>
      <c r="ABS177" s="134"/>
      <c r="ABT177" s="134"/>
      <c r="ABU177" s="134"/>
      <c r="ABV177" s="134"/>
      <c r="ABW177" s="134"/>
      <c r="ABX177" s="134"/>
      <c r="ABY177" s="134"/>
      <c r="ABZ177" s="134"/>
      <c r="ACA177" s="134"/>
      <c r="ACB177" s="134"/>
      <c r="ACC177" s="134"/>
      <c r="ACD177" s="134"/>
      <c r="ACE177" s="134"/>
      <c r="ACF177" s="134"/>
      <c r="ACG177" s="134"/>
      <c r="ACH177" s="134"/>
      <c r="ACI177" s="134"/>
      <c r="ACJ177" s="134"/>
      <c r="ACK177" s="134"/>
      <c r="ACL177" s="134"/>
      <c r="ACM177" s="134"/>
      <c r="ACN177" s="134"/>
      <c r="ACO177" s="134"/>
      <c r="ACP177" s="134"/>
      <c r="ACQ177" s="134"/>
      <c r="ACR177" s="134"/>
      <c r="ACS177" s="134"/>
      <c r="ACT177" s="134"/>
      <c r="ACU177" s="134"/>
      <c r="ACV177" s="134"/>
      <c r="ACW177" s="134"/>
      <c r="ACX177" s="134"/>
      <c r="ACY177" s="134"/>
      <c r="ACZ177" s="134"/>
      <c r="ADA177" s="134"/>
      <c r="ADB177" s="134"/>
      <c r="ADC177" s="134"/>
      <c r="ADD177" s="134"/>
      <c r="ADE177" s="134"/>
      <c r="ADF177" s="134"/>
      <c r="ADG177" s="134"/>
      <c r="ADH177" s="134"/>
      <c r="ADI177" s="134"/>
      <c r="ADJ177" s="134"/>
      <c r="ADK177" s="134"/>
      <c r="ADL177" s="134"/>
      <c r="ADM177" s="134"/>
      <c r="ADN177" s="134"/>
      <c r="ADO177" s="134"/>
      <c r="ADP177" s="134"/>
      <c r="ADQ177" s="134"/>
      <c r="ADR177" s="134"/>
      <c r="ADS177" s="134"/>
      <c r="ADT177" s="134"/>
      <c r="ADU177" s="134"/>
      <c r="ADV177" s="134"/>
      <c r="ADW177" s="134"/>
      <c r="ADX177" s="134"/>
      <c r="ADY177" s="134"/>
      <c r="ADZ177" s="134"/>
      <c r="AEA177" s="134"/>
      <c r="AEB177" s="134"/>
      <c r="AEC177" s="134"/>
      <c r="AED177" s="134"/>
      <c r="AEE177" s="134"/>
      <c r="AEF177" s="134"/>
      <c r="AEG177" s="134"/>
      <c r="AEH177" s="134"/>
      <c r="AEI177" s="134"/>
      <c r="AEJ177" s="134"/>
      <c r="AEK177" s="134"/>
      <c r="AEL177" s="134"/>
      <c r="AEM177" s="134"/>
      <c r="AEN177" s="134"/>
      <c r="AEO177" s="134"/>
      <c r="AEP177" s="134"/>
      <c r="AEQ177" s="134"/>
      <c r="AER177" s="134"/>
      <c r="AES177" s="134"/>
      <c r="AET177" s="134"/>
      <c r="AEU177" s="134"/>
      <c r="AEV177" s="134"/>
      <c r="AEW177" s="134"/>
      <c r="AEX177" s="134"/>
      <c r="AEY177" s="134"/>
      <c r="AEZ177" s="134"/>
      <c r="AFA177" s="134"/>
      <c r="AFB177" s="134"/>
      <c r="AFC177" s="134"/>
      <c r="AFD177" s="134"/>
      <c r="AFE177" s="134"/>
      <c r="AFF177" s="134"/>
      <c r="AFG177" s="134"/>
      <c r="AFH177" s="134"/>
      <c r="AFI177" s="134"/>
      <c r="AFJ177" s="134"/>
      <c r="AFK177" s="134"/>
      <c r="AFL177" s="134"/>
      <c r="AFM177" s="134"/>
      <c r="AFN177" s="134"/>
      <c r="AFO177" s="134"/>
      <c r="AFP177" s="134"/>
      <c r="AFQ177" s="134"/>
      <c r="AFR177" s="134"/>
      <c r="AFS177" s="134"/>
      <c r="AFT177" s="134"/>
      <c r="AFU177" s="134"/>
      <c r="AFV177" s="134"/>
      <c r="AFW177" s="134"/>
      <c r="AFX177" s="134"/>
      <c r="AFY177" s="134"/>
      <c r="AFZ177" s="134"/>
      <c r="AGA177" s="134"/>
      <c r="AGB177" s="134"/>
      <c r="AGC177" s="134"/>
      <c r="AGD177" s="134"/>
      <c r="AGE177" s="134"/>
      <c r="AGF177" s="134"/>
      <c r="AGG177" s="134"/>
      <c r="AGH177" s="134"/>
      <c r="AGI177" s="134"/>
      <c r="AGJ177" s="134"/>
      <c r="AGK177" s="134"/>
      <c r="AGL177" s="134"/>
      <c r="AGM177" s="134"/>
      <c r="AGN177" s="134"/>
      <c r="AGO177" s="134"/>
      <c r="AGP177" s="134"/>
      <c r="AGQ177" s="134"/>
      <c r="AGR177" s="134"/>
      <c r="AGS177" s="134"/>
      <c r="AGT177" s="134"/>
      <c r="AGU177" s="134"/>
      <c r="AGV177" s="134"/>
      <c r="AGW177" s="134"/>
      <c r="AGX177" s="134"/>
      <c r="AGY177" s="134"/>
      <c r="AGZ177" s="134"/>
      <c r="AHA177" s="134"/>
      <c r="AHB177" s="134"/>
      <c r="AHC177" s="134"/>
      <c r="AHD177" s="134"/>
      <c r="AHE177" s="134"/>
      <c r="AHF177" s="134"/>
      <c r="AHG177" s="134"/>
      <c r="AHH177" s="134"/>
      <c r="AHI177" s="134"/>
      <c r="AHJ177" s="134"/>
      <c r="AHK177" s="134"/>
      <c r="AHL177" s="134"/>
      <c r="AHM177" s="134"/>
      <c r="AHN177" s="134"/>
      <c r="AHO177" s="134"/>
      <c r="AHP177" s="134"/>
      <c r="AHQ177" s="134"/>
      <c r="AHR177" s="134"/>
      <c r="AHS177" s="134"/>
      <c r="AHT177" s="134"/>
      <c r="AHU177" s="134"/>
      <c r="AHV177" s="134"/>
      <c r="AHW177" s="134"/>
      <c r="AHX177" s="134"/>
      <c r="AHY177" s="134"/>
      <c r="AHZ177" s="134"/>
      <c r="AIA177" s="134"/>
      <c r="AIB177" s="134"/>
      <c r="AIC177" s="134"/>
      <c r="AID177" s="134"/>
      <c r="AIE177" s="134"/>
      <c r="AIF177" s="134"/>
      <c r="AIG177" s="134"/>
      <c r="AIH177" s="134"/>
      <c r="AII177" s="134"/>
      <c r="AIJ177" s="134"/>
      <c r="AIK177" s="134"/>
      <c r="AIL177" s="134"/>
      <c r="AIM177" s="134"/>
      <c r="AIN177" s="134"/>
      <c r="AIO177" s="134"/>
      <c r="AIP177" s="134"/>
      <c r="AIQ177" s="134"/>
      <c r="AIR177" s="134"/>
      <c r="AIS177" s="134"/>
      <c r="AIT177" s="134"/>
      <c r="AIU177" s="134"/>
      <c r="AIV177" s="134"/>
      <c r="AIW177" s="134"/>
      <c r="AIX177" s="134"/>
      <c r="AIY177" s="134"/>
      <c r="AIZ177" s="134"/>
      <c r="AJA177" s="134"/>
      <c r="AJB177" s="134"/>
      <c r="AJC177" s="134"/>
      <c r="AJD177" s="134"/>
      <c r="AJE177" s="134"/>
      <c r="AJF177" s="134"/>
      <c r="AJG177" s="134"/>
      <c r="AJH177" s="134"/>
      <c r="AJI177" s="134"/>
      <c r="AJJ177" s="134"/>
      <c r="AJK177" s="134"/>
      <c r="AJL177" s="134"/>
      <c r="AJM177" s="134"/>
      <c r="AJN177" s="134"/>
      <c r="AJO177" s="134"/>
      <c r="AJP177" s="134"/>
      <c r="AJQ177" s="134"/>
      <c r="AJR177" s="134"/>
      <c r="AJS177" s="134"/>
      <c r="AJT177" s="134"/>
      <c r="AJU177" s="134"/>
      <c r="AJV177" s="134"/>
      <c r="AJW177" s="134"/>
      <c r="AJX177" s="134"/>
      <c r="AJY177" s="134"/>
      <c r="AJZ177" s="134"/>
      <c r="AKA177" s="134"/>
      <c r="AKB177" s="134"/>
      <c r="AKC177" s="134"/>
      <c r="AKD177" s="134"/>
      <c r="AKE177" s="134"/>
      <c r="AKF177" s="134"/>
      <c r="AKG177" s="134"/>
      <c r="AKH177" s="134"/>
      <c r="AKI177" s="134"/>
      <c r="AKJ177" s="134"/>
      <c r="AKK177" s="134"/>
      <c r="AKL177" s="134"/>
      <c r="AKM177" s="134"/>
      <c r="AKN177" s="134"/>
      <c r="AKO177" s="134"/>
      <c r="AKP177" s="134"/>
      <c r="AKQ177" s="134"/>
      <c r="AKR177" s="134"/>
      <c r="AKS177" s="134"/>
      <c r="AKT177" s="134"/>
      <c r="AKU177" s="134"/>
      <c r="AKV177" s="134"/>
      <c r="AKW177" s="134"/>
      <c r="AKX177" s="134"/>
    </row>
    <row r="178" spans="1:986" ht="12" customHeight="1" x14ac:dyDescent="0.2">
      <c r="A178" s="249"/>
      <c r="B178" s="242" t="s">
        <v>471</v>
      </c>
      <c r="C178" s="170" t="str">
        <f>_xlfn.CONCAT(Leverancespecifikation[[#This Row],[ID]],Leverancespecifikation[[#This Row],[BYGNINGSDEL]])</f>
        <v>174Asfalt belægninger</v>
      </c>
      <c r="E178" s="171">
        <v>401</v>
      </c>
      <c r="I178" s="171"/>
      <c r="J178" s="171">
        <v>4</v>
      </c>
      <c r="K178" s="175" t="s">
        <v>493</v>
      </c>
      <c r="L178" s="172" t="s">
        <v>489</v>
      </c>
      <c r="M178" s="80" t="str">
        <f>IFERROR(VLOOKUP(Leverancespecifikation[[#This Row],[ID-Bygningsdel]],'Data ændringslog'!A:G,7,FALSE),"P")</f>
        <v/>
      </c>
      <c r="N178" s="321" t="s">
        <v>99</v>
      </c>
      <c r="O178" s="121" t="str">
        <f>VLOOKUP(Leverancespecifikation[[#This Row],[ID-Bygningsdel]],'Data aktør'!A:H,2,FALSE)</f>
        <v/>
      </c>
      <c r="P178" s="78" t="str">
        <f>VLOOKUP(Leverancespecifikation[[#This Row],[ID-Bygningsdel]],'Data aktør'!A:H,3,FALSE)</f>
        <v/>
      </c>
      <c r="Q178" s="78" t="str">
        <f>VLOOKUP(Leverancespecifikation[[#This Row],[ID-Bygningsdel]],'Data aktør'!A:H,4,FALSE)</f>
        <v/>
      </c>
      <c r="R178" s="78" t="str">
        <f>VLOOKUP(Leverancespecifikation[[#This Row],[ID-Bygningsdel]],'Data aktør'!A:H,5,FALSE)</f>
        <v/>
      </c>
      <c r="S178" s="78" t="str">
        <f>VLOOKUP(Leverancespecifikation[[#This Row],[ID-Bygningsdel]],'Data aktør'!A:H,6,FALSE)</f>
        <v/>
      </c>
      <c r="T178" s="78" t="str">
        <f>VLOOKUP(Leverancespecifikation[[#This Row],[ID-Bygningsdel]],'Data aktør'!A:H,7,FALSE)</f>
        <v/>
      </c>
      <c r="U178" s="122" t="str">
        <f>VLOOKUP(Leverancespecifikation[[#This Row],[ID-Bygningsdel]],'Data aktør'!A:H,8,FALSE)</f>
        <v>X</v>
      </c>
      <c r="V178" s="112"/>
      <c r="W178" s="79"/>
      <c r="X178" s="79"/>
      <c r="Y178" s="79"/>
      <c r="Z178" s="79"/>
      <c r="AA178" s="79"/>
      <c r="AB178" s="171"/>
      <c r="AD178" s="171"/>
      <c r="AE178" s="171"/>
      <c r="AF178" s="171"/>
      <c r="AG178" s="171"/>
      <c r="AH178" s="171"/>
      <c r="AI178" s="171"/>
      <c r="AJ178" s="171" t="s">
        <v>39</v>
      </c>
      <c r="AK178" s="171">
        <v>300</v>
      </c>
      <c r="AT178" s="171" t="s">
        <v>39</v>
      </c>
      <c r="AU178" s="171">
        <v>325</v>
      </c>
      <c r="BB178" s="171" t="s">
        <v>39</v>
      </c>
      <c r="BC178" s="171">
        <v>325</v>
      </c>
      <c r="BL178" s="287" t="s">
        <v>494</v>
      </c>
      <c r="BV178" s="171"/>
      <c r="BW178" s="171"/>
      <c r="CB178" s="134"/>
    </row>
    <row r="179" spans="1:986" ht="12" customHeight="1" x14ac:dyDescent="0.2">
      <c r="A179" s="249"/>
      <c r="B179" s="242" t="s">
        <v>474</v>
      </c>
      <c r="C179" s="170" t="str">
        <f>_xlfn.CONCAT(Leverancespecifikation[[#This Row],[ID]],Leverancespecifikation[[#This Row],[BYGNINGSDEL]])</f>
        <v>175Betonstøbte belægninger</v>
      </c>
      <c r="E179" s="171">
        <v>402</v>
      </c>
      <c r="I179" s="171"/>
      <c r="J179" s="171">
        <v>4</v>
      </c>
      <c r="K179" s="175" t="s">
        <v>496</v>
      </c>
      <c r="L179" s="172" t="s">
        <v>489</v>
      </c>
      <c r="M179" s="80" t="str">
        <f>IFERROR(VLOOKUP(Leverancespecifikation[[#This Row],[ID-Bygningsdel]],'Data ændringslog'!A:G,7,FALSE),"P")</f>
        <v/>
      </c>
      <c r="N179" s="321" t="s">
        <v>99</v>
      </c>
      <c r="O179" s="121" t="str">
        <f>VLOOKUP(Leverancespecifikation[[#This Row],[ID-Bygningsdel]],'Data aktør'!A:H,2,FALSE)</f>
        <v/>
      </c>
      <c r="P179" s="78" t="str">
        <f>VLOOKUP(Leverancespecifikation[[#This Row],[ID-Bygningsdel]],'Data aktør'!A:H,3,FALSE)</f>
        <v/>
      </c>
      <c r="Q179" s="78" t="str">
        <f>VLOOKUP(Leverancespecifikation[[#This Row],[ID-Bygningsdel]],'Data aktør'!A:H,4,FALSE)</f>
        <v/>
      </c>
      <c r="R179" s="78" t="str">
        <f>VLOOKUP(Leverancespecifikation[[#This Row],[ID-Bygningsdel]],'Data aktør'!A:H,5,FALSE)</f>
        <v/>
      </c>
      <c r="S179" s="78" t="str">
        <f>VLOOKUP(Leverancespecifikation[[#This Row],[ID-Bygningsdel]],'Data aktør'!A:H,6,FALSE)</f>
        <v/>
      </c>
      <c r="T179" s="78" t="str">
        <f>VLOOKUP(Leverancespecifikation[[#This Row],[ID-Bygningsdel]],'Data aktør'!A:H,7,FALSE)</f>
        <v/>
      </c>
      <c r="U179" s="122" t="str">
        <f>VLOOKUP(Leverancespecifikation[[#This Row],[ID-Bygningsdel]],'Data aktør'!A:H,8,FALSE)</f>
        <v>X</v>
      </c>
      <c r="V179" s="112"/>
      <c r="W179" s="79"/>
      <c r="X179" s="79"/>
      <c r="Y179" s="79"/>
      <c r="Z179" s="79"/>
      <c r="AA179" s="79"/>
      <c r="AB179" s="171"/>
      <c r="AD179" s="171"/>
      <c r="AE179" s="171"/>
      <c r="AF179" s="171"/>
      <c r="AG179" s="171"/>
      <c r="AH179" s="171"/>
      <c r="AI179" s="171"/>
      <c r="AJ179" s="171" t="s">
        <v>39</v>
      </c>
      <c r="AK179" s="171">
        <v>300</v>
      </c>
      <c r="AT179" s="171" t="s">
        <v>39</v>
      </c>
      <c r="AU179" s="171">
        <v>325</v>
      </c>
      <c r="BB179" s="171" t="s">
        <v>39</v>
      </c>
      <c r="BC179" s="171">
        <v>325</v>
      </c>
      <c r="BL179" s="287" t="s">
        <v>497</v>
      </c>
      <c r="BV179" s="171"/>
      <c r="BW179" s="171"/>
      <c r="CB179" s="134"/>
    </row>
    <row r="180" spans="1:986" ht="24" x14ac:dyDescent="0.2">
      <c r="A180" s="249"/>
      <c r="B180" s="242" t="s">
        <v>476</v>
      </c>
      <c r="C180" s="170" t="str">
        <f>_xlfn.CONCAT(Leverancespecifikation[[#This Row],[ID]],Leverancespecifikation[[#This Row],[BYGNINGSDEL]])</f>
        <v>176Belægninger på dæk inkl opbygning</v>
      </c>
      <c r="E180" s="171" t="s">
        <v>1552</v>
      </c>
      <c r="I180" s="171"/>
      <c r="J180" s="171">
        <v>4</v>
      </c>
      <c r="K180" s="175" t="s">
        <v>499</v>
      </c>
      <c r="L180" s="172" t="s">
        <v>489</v>
      </c>
      <c r="M180" s="80" t="str">
        <f>IFERROR(VLOOKUP(Leverancespecifikation[[#This Row],[ID-Bygningsdel]],'Data ændringslog'!A:G,7,FALSE),"P")</f>
        <v/>
      </c>
      <c r="N180" s="321" t="s">
        <v>99</v>
      </c>
      <c r="O180" s="121" t="str">
        <f>VLOOKUP(Leverancespecifikation[[#This Row],[ID-Bygningsdel]],'Data aktør'!A:H,2,FALSE)</f>
        <v/>
      </c>
      <c r="P180" s="78" t="str">
        <f>VLOOKUP(Leverancespecifikation[[#This Row],[ID-Bygningsdel]],'Data aktør'!A:H,3,FALSE)</f>
        <v/>
      </c>
      <c r="Q180" s="78" t="str">
        <f>VLOOKUP(Leverancespecifikation[[#This Row],[ID-Bygningsdel]],'Data aktør'!A:H,4,FALSE)</f>
        <v/>
      </c>
      <c r="R180" s="78" t="str">
        <f>VLOOKUP(Leverancespecifikation[[#This Row],[ID-Bygningsdel]],'Data aktør'!A:H,5,FALSE)</f>
        <v/>
      </c>
      <c r="S180" s="78" t="str">
        <f>VLOOKUP(Leverancespecifikation[[#This Row],[ID-Bygningsdel]],'Data aktør'!A:H,6,FALSE)</f>
        <v/>
      </c>
      <c r="T180" s="78" t="str">
        <f>VLOOKUP(Leverancespecifikation[[#This Row],[ID-Bygningsdel]],'Data aktør'!A:H,7,FALSE)</f>
        <v/>
      </c>
      <c r="U180" s="122" t="str">
        <f>VLOOKUP(Leverancespecifikation[[#This Row],[ID-Bygningsdel]],'Data aktør'!A:H,8,FALSE)</f>
        <v>X</v>
      </c>
      <c r="V180" s="112"/>
      <c r="W180" s="79"/>
      <c r="X180" s="79"/>
      <c r="Y180" s="79"/>
      <c r="Z180" s="79"/>
      <c r="AA180" s="79"/>
      <c r="AB180" s="171"/>
      <c r="AD180" s="171"/>
      <c r="AE180" s="171"/>
      <c r="AF180" s="171"/>
      <c r="AG180" s="171"/>
      <c r="AH180" s="171"/>
      <c r="AI180" s="171"/>
      <c r="AJ180" s="171" t="s">
        <v>39</v>
      </c>
      <c r="AK180" s="171">
        <v>300</v>
      </c>
      <c r="AT180" s="171" t="s">
        <v>39</v>
      </c>
      <c r="AU180" s="171">
        <v>325</v>
      </c>
      <c r="BB180" s="171" t="s">
        <v>39</v>
      </c>
      <c r="BC180" s="171">
        <v>325</v>
      </c>
      <c r="BL180" s="287" t="s">
        <v>500</v>
      </c>
      <c r="BV180" s="171"/>
      <c r="BW180" s="171"/>
      <c r="CB180" s="134"/>
    </row>
    <row r="181" spans="1:986" ht="12" x14ac:dyDescent="0.2">
      <c r="A181" s="249"/>
      <c r="B181" s="242" t="s">
        <v>478</v>
      </c>
      <c r="C181" s="170" t="str">
        <f>_xlfn.CONCAT(Leverancespecifikation[[#This Row],[ID]],Leverancespecifikation[[#This Row],[BYGNINGSDEL]])</f>
        <v>177Øvrige belægninger</v>
      </c>
      <c r="E181" s="171">
        <v>409</v>
      </c>
      <c r="I181" s="171"/>
      <c r="J181" s="171">
        <v>4</v>
      </c>
      <c r="K181" s="175" t="s">
        <v>502</v>
      </c>
      <c r="L181" s="172" t="s">
        <v>489</v>
      </c>
      <c r="M181" s="80" t="str">
        <f>IFERROR(VLOOKUP(Leverancespecifikation[[#This Row],[ID-Bygningsdel]],'Data ændringslog'!A:G,7,FALSE),"P")</f>
        <v/>
      </c>
      <c r="N181" s="321" t="s">
        <v>99</v>
      </c>
      <c r="O181" s="121" t="str">
        <f>VLOOKUP(Leverancespecifikation[[#This Row],[ID-Bygningsdel]],'Data aktør'!A:H,2,FALSE)</f>
        <v/>
      </c>
      <c r="P181" s="78" t="str">
        <f>VLOOKUP(Leverancespecifikation[[#This Row],[ID-Bygningsdel]],'Data aktør'!A:H,3,FALSE)</f>
        <v/>
      </c>
      <c r="Q181" s="78" t="str">
        <f>VLOOKUP(Leverancespecifikation[[#This Row],[ID-Bygningsdel]],'Data aktør'!A:H,4,FALSE)</f>
        <v/>
      </c>
      <c r="R181" s="78" t="str">
        <f>VLOOKUP(Leverancespecifikation[[#This Row],[ID-Bygningsdel]],'Data aktør'!A:H,5,FALSE)</f>
        <v/>
      </c>
      <c r="S181" s="78" t="str">
        <f>VLOOKUP(Leverancespecifikation[[#This Row],[ID-Bygningsdel]],'Data aktør'!A:H,6,FALSE)</f>
        <v/>
      </c>
      <c r="T181" s="78" t="str">
        <f>VLOOKUP(Leverancespecifikation[[#This Row],[ID-Bygningsdel]],'Data aktør'!A:H,7,FALSE)</f>
        <v/>
      </c>
      <c r="U181" s="122" t="str">
        <f>VLOOKUP(Leverancespecifikation[[#This Row],[ID-Bygningsdel]],'Data aktør'!A:H,8,FALSE)</f>
        <v>X</v>
      </c>
      <c r="V181" s="112"/>
      <c r="W181" s="79"/>
      <c r="X181" s="79"/>
      <c r="Y181" s="79"/>
      <c r="Z181" s="79"/>
      <c r="AA181" s="79"/>
      <c r="AB181" s="171"/>
      <c r="AD181" s="171"/>
      <c r="AE181" s="171"/>
      <c r="AF181" s="171"/>
      <c r="AG181" s="171"/>
      <c r="AH181" s="171"/>
      <c r="AI181" s="171"/>
      <c r="AJ181" s="171" t="s">
        <v>39</v>
      </c>
      <c r="AK181" s="171">
        <v>200</v>
      </c>
      <c r="AT181" s="171" t="s">
        <v>39</v>
      </c>
      <c r="AU181" s="171">
        <v>325</v>
      </c>
      <c r="BB181" s="171" t="s">
        <v>39</v>
      </c>
      <c r="BC181" s="171">
        <v>325</v>
      </c>
      <c r="BV181" s="171"/>
      <c r="BW181" s="171"/>
      <c r="CB181" s="134"/>
    </row>
    <row r="182" spans="1:986" ht="12" x14ac:dyDescent="0.2">
      <c r="A182" s="249"/>
      <c r="B182" s="242" t="s">
        <v>480</v>
      </c>
      <c r="C182" s="170" t="str">
        <f>_xlfn.CONCAT(Leverancespecifikation[[#This Row],[ID]],Leverancespecifikation[[#This Row],[BYGNINGSDEL]])</f>
        <v>178Flise -og stenbelægninger</v>
      </c>
      <c r="E182" s="171">
        <v>404</v>
      </c>
      <c r="I182" s="171"/>
      <c r="J182" s="171">
        <v>4</v>
      </c>
      <c r="K182" s="175" t="s">
        <v>504</v>
      </c>
      <c r="L182" s="172" t="s">
        <v>489</v>
      </c>
      <c r="M182" s="80" t="str">
        <f>IFERROR(VLOOKUP(Leverancespecifikation[[#This Row],[ID-Bygningsdel]],'Data ændringslog'!A:G,7,FALSE),"P")</f>
        <v/>
      </c>
      <c r="N182" s="321" t="s">
        <v>99</v>
      </c>
      <c r="O182" s="121" t="str">
        <f>VLOOKUP(Leverancespecifikation[[#This Row],[ID-Bygningsdel]],'Data aktør'!A:H,2,FALSE)</f>
        <v/>
      </c>
      <c r="P182" s="78" t="str">
        <f>VLOOKUP(Leverancespecifikation[[#This Row],[ID-Bygningsdel]],'Data aktør'!A:H,3,FALSE)</f>
        <v/>
      </c>
      <c r="Q182" s="78" t="str">
        <f>VLOOKUP(Leverancespecifikation[[#This Row],[ID-Bygningsdel]],'Data aktør'!A:H,4,FALSE)</f>
        <v/>
      </c>
      <c r="R182" s="78" t="str">
        <f>VLOOKUP(Leverancespecifikation[[#This Row],[ID-Bygningsdel]],'Data aktør'!A:H,5,FALSE)</f>
        <v/>
      </c>
      <c r="S182" s="78" t="str">
        <f>VLOOKUP(Leverancespecifikation[[#This Row],[ID-Bygningsdel]],'Data aktør'!A:H,6,FALSE)</f>
        <v/>
      </c>
      <c r="T182" s="78" t="str">
        <f>VLOOKUP(Leverancespecifikation[[#This Row],[ID-Bygningsdel]],'Data aktør'!A:H,7,FALSE)</f>
        <v/>
      </c>
      <c r="U182" s="122" t="str">
        <f>VLOOKUP(Leverancespecifikation[[#This Row],[ID-Bygningsdel]],'Data aktør'!A:H,8,FALSE)</f>
        <v>X</v>
      </c>
      <c r="V182" s="112"/>
      <c r="W182" s="79"/>
      <c r="X182" s="79"/>
      <c r="Y182" s="79"/>
      <c r="Z182" s="79"/>
      <c r="AA182" s="79"/>
      <c r="AB182" s="171"/>
      <c r="AD182" s="171"/>
      <c r="AE182" s="171"/>
      <c r="AF182" s="171"/>
      <c r="AG182" s="171"/>
      <c r="AH182" s="171"/>
      <c r="AI182" s="171"/>
      <c r="AJ182" s="171" t="s">
        <v>39</v>
      </c>
      <c r="AK182" s="171">
        <v>300</v>
      </c>
      <c r="AT182" s="171" t="s">
        <v>39</v>
      </c>
      <c r="AU182" s="171">
        <v>325</v>
      </c>
      <c r="BB182" s="171" t="s">
        <v>39</v>
      </c>
      <c r="BC182" s="171">
        <v>325</v>
      </c>
      <c r="BV182" s="171"/>
      <c r="BW182" s="171"/>
      <c r="CB182" s="134"/>
    </row>
    <row r="183" spans="1:986" ht="12" x14ac:dyDescent="0.2">
      <c r="A183" s="249"/>
      <c r="B183" s="242" t="s">
        <v>483</v>
      </c>
      <c r="C183" s="170" t="str">
        <f>_xlfn.CONCAT(Leverancespecifikation[[#This Row],[ID]],Leverancespecifikation[[#This Row],[BYGNINGSDEL]])</f>
        <v>179Skærver og grus</v>
      </c>
      <c r="E183" s="171">
        <v>405</v>
      </c>
      <c r="I183" s="171"/>
      <c r="J183" s="171">
        <v>4</v>
      </c>
      <c r="K183" s="175" t="s">
        <v>506</v>
      </c>
      <c r="L183" s="172" t="s">
        <v>489</v>
      </c>
      <c r="M183" s="80" t="str">
        <f>IFERROR(VLOOKUP(Leverancespecifikation[[#This Row],[ID-Bygningsdel]],'Data ændringslog'!A:G,7,FALSE),"P")</f>
        <v/>
      </c>
      <c r="N183" s="321" t="s">
        <v>99</v>
      </c>
      <c r="O183" s="121" t="str">
        <f>VLOOKUP(Leverancespecifikation[[#This Row],[ID-Bygningsdel]],'Data aktør'!A:H,2,FALSE)</f>
        <v/>
      </c>
      <c r="P183" s="78" t="str">
        <f>VLOOKUP(Leverancespecifikation[[#This Row],[ID-Bygningsdel]],'Data aktør'!A:H,3,FALSE)</f>
        <v/>
      </c>
      <c r="Q183" s="78" t="str">
        <f>VLOOKUP(Leverancespecifikation[[#This Row],[ID-Bygningsdel]],'Data aktør'!A:H,4,FALSE)</f>
        <v/>
      </c>
      <c r="R183" s="78" t="str">
        <f>VLOOKUP(Leverancespecifikation[[#This Row],[ID-Bygningsdel]],'Data aktør'!A:H,5,FALSE)</f>
        <v/>
      </c>
      <c r="S183" s="78" t="str">
        <f>VLOOKUP(Leverancespecifikation[[#This Row],[ID-Bygningsdel]],'Data aktør'!A:H,6,FALSE)</f>
        <v/>
      </c>
      <c r="T183" s="78" t="str">
        <f>VLOOKUP(Leverancespecifikation[[#This Row],[ID-Bygningsdel]],'Data aktør'!A:H,7,FALSE)</f>
        <v/>
      </c>
      <c r="U183" s="122" t="str">
        <f>VLOOKUP(Leverancespecifikation[[#This Row],[ID-Bygningsdel]],'Data aktør'!A:H,8,FALSE)</f>
        <v>X</v>
      </c>
      <c r="V183" s="112"/>
      <c r="W183" s="79"/>
      <c r="X183" s="79"/>
      <c r="Y183" s="79"/>
      <c r="Z183" s="79"/>
      <c r="AA183" s="79"/>
      <c r="AB183" s="171"/>
      <c r="AD183" s="171"/>
      <c r="AE183" s="171"/>
      <c r="AF183" s="171"/>
      <c r="AG183" s="171"/>
      <c r="AH183" s="171"/>
      <c r="AI183" s="171"/>
      <c r="AJ183" s="171" t="s">
        <v>39</v>
      </c>
      <c r="AK183" s="171">
        <v>300</v>
      </c>
      <c r="AT183" s="171" t="s">
        <v>39</v>
      </c>
      <c r="AU183" s="171">
        <v>325</v>
      </c>
      <c r="BB183" s="171" t="s">
        <v>39</v>
      </c>
      <c r="BC183" s="171">
        <v>325</v>
      </c>
      <c r="BV183" s="171"/>
      <c r="BW183" s="171"/>
      <c r="CB183" s="134"/>
    </row>
    <row r="184" spans="1:986" ht="12" x14ac:dyDescent="0.2">
      <c r="A184" s="249"/>
      <c r="B184" s="242" t="s">
        <v>486</v>
      </c>
      <c r="C184" s="170" t="str">
        <f>_xlfn.CONCAT(Leverancespecifikation[[#This Row],[ID]],Leverancespecifikation[[#This Row],[BYGNINGSDEL]])</f>
        <v>180Vandelementer i terræn</v>
      </c>
      <c r="E184" s="171" t="s">
        <v>1553</v>
      </c>
      <c r="I184" s="171"/>
      <c r="J184" s="171">
        <v>4</v>
      </c>
      <c r="K184" s="175" t="s">
        <v>508</v>
      </c>
      <c r="L184" s="172" t="s">
        <v>489</v>
      </c>
      <c r="M184" s="80" t="str">
        <f>IFERROR(VLOOKUP(Leverancespecifikation[[#This Row],[ID-Bygningsdel]],'Data ændringslog'!A:G,7,FALSE),"P")</f>
        <v/>
      </c>
      <c r="N184" s="321" t="s">
        <v>99</v>
      </c>
      <c r="O184" s="121" t="str">
        <f>VLOOKUP(Leverancespecifikation[[#This Row],[ID-Bygningsdel]],'Data aktør'!A:H,2,FALSE)</f>
        <v/>
      </c>
      <c r="P184" s="78" t="str">
        <f>VLOOKUP(Leverancespecifikation[[#This Row],[ID-Bygningsdel]],'Data aktør'!A:H,3,FALSE)</f>
        <v/>
      </c>
      <c r="Q184" s="78" t="str">
        <f>VLOOKUP(Leverancespecifikation[[#This Row],[ID-Bygningsdel]],'Data aktør'!A:H,4,FALSE)</f>
        <v/>
      </c>
      <c r="R184" s="78" t="str">
        <f>VLOOKUP(Leverancespecifikation[[#This Row],[ID-Bygningsdel]],'Data aktør'!A:H,5,FALSE)</f>
        <v/>
      </c>
      <c r="S184" s="78" t="str">
        <f>VLOOKUP(Leverancespecifikation[[#This Row],[ID-Bygningsdel]],'Data aktør'!A:H,6,FALSE)</f>
        <v/>
      </c>
      <c r="T184" s="78" t="str">
        <f>VLOOKUP(Leverancespecifikation[[#This Row],[ID-Bygningsdel]],'Data aktør'!A:H,7,FALSE)</f>
        <v/>
      </c>
      <c r="U184" s="122" t="str">
        <f>VLOOKUP(Leverancespecifikation[[#This Row],[ID-Bygningsdel]],'Data aktør'!A:H,8,FALSE)</f>
        <v>X</v>
      </c>
      <c r="V184" s="112"/>
      <c r="W184" s="79"/>
      <c r="X184" s="79"/>
      <c r="Y184" s="79"/>
      <c r="Z184" s="79"/>
      <c r="AA184" s="79"/>
      <c r="AB184" s="171"/>
      <c r="AD184" s="171"/>
      <c r="AE184" s="171"/>
      <c r="AF184" s="171"/>
      <c r="AG184" s="171"/>
      <c r="AH184" s="171"/>
      <c r="AI184" s="171"/>
      <c r="AJ184" s="171" t="s">
        <v>39</v>
      </c>
      <c r="AK184" s="171">
        <v>200</v>
      </c>
      <c r="AT184" s="171" t="s">
        <v>39</v>
      </c>
      <c r="AU184" s="171">
        <v>325</v>
      </c>
      <c r="BB184" s="171" t="s">
        <v>39</v>
      </c>
      <c r="BC184" s="171">
        <v>325</v>
      </c>
      <c r="BL184" s="287" t="s">
        <v>509</v>
      </c>
      <c r="BV184" s="171"/>
      <c r="BW184" s="171"/>
      <c r="CB184" s="134"/>
    </row>
    <row r="185" spans="1:986" ht="12" x14ac:dyDescent="0.2">
      <c r="A185" s="249"/>
      <c r="B185" s="242" t="s">
        <v>488</v>
      </c>
      <c r="C185" s="170" t="str">
        <f>_xlfn.CONCAT(Leverancespecifikation[[#This Row],[ID]],Leverancespecifikation[[#This Row],[BYGNINGSDEL]])</f>
        <v>181Bundopbygning / bundsikring og bærelag</v>
      </c>
      <c r="E185" s="171">
        <v>109</v>
      </c>
      <c r="I185" s="171"/>
      <c r="J185" s="171">
        <v>4</v>
      </c>
      <c r="K185" s="175" t="s">
        <v>511</v>
      </c>
      <c r="L185" s="172" t="s">
        <v>489</v>
      </c>
      <c r="M185" s="80" t="str">
        <f>IFERROR(VLOOKUP(Leverancespecifikation[[#This Row],[ID-Bygningsdel]],'Data ændringslog'!A:G,7,FALSE),"P")</f>
        <v/>
      </c>
      <c r="N185" s="321" t="s">
        <v>99</v>
      </c>
      <c r="O185" s="121" t="str">
        <f>VLOOKUP(Leverancespecifikation[[#This Row],[ID-Bygningsdel]],'Data aktør'!A:H,2,FALSE)</f>
        <v/>
      </c>
      <c r="P185" s="78" t="str">
        <f>VLOOKUP(Leverancespecifikation[[#This Row],[ID-Bygningsdel]],'Data aktør'!A:H,3,FALSE)</f>
        <v/>
      </c>
      <c r="Q185" s="78" t="str">
        <f>VLOOKUP(Leverancespecifikation[[#This Row],[ID-Bygningsdel]],'Data aktør'!A:H,4,FALSE)</f>
        <v/>
      </c>
      <c r="R185" s="78" t="str">
        <f>VLOOKUP(Leverancespecifikation[[#This Row],[ID-Bygningsdel]],'Data aktør'!A:H,5,FALSE)</f>
        <v/>
      </c>
      <c r="S185" s="78" t="str">
        <f>VLOOKUP(Leverancespecifikation[[#This Row],[ID-Bygningsdel]],'Data aktør'!A:H,6,FALSE)</f>
        <v/>
      </c>
      <c r="T185" s="78" t="str">
        <f>VLOOKUP(Leverancespecifikation[[#This Row],[ID-Bygningsdel]],'Data aktør'!A:H,7,FALSE)</f>
        <v/>
      </c>
      <c r="U185" s="122" t="str">
        <f>VLOOKUP(Leverancespecifikation[[#This Row],[ID-Bygningsdel]],'Data aktør'!A:H,8,FALSE)</f>
        <v>X</v>
      </c>
      <c r="V185" s="112"/>
      <c r="W185" s="79"/>
      <c r="X185" s="79"/>
      <c r="Y185" s="79"/>
      <c r="Z185" s="79"/>
      <c r="AA185" s="79"/>
      <c r="AB185" s="171"/>
      <c r="AD185" s="171"/>
      <c r="AE185" s="171"/>
      <c r="AF185" s="171"/>
      <c r="AG185" s="171"/>
      <c r="AH185" s="171"/>
      <c r="AI185" s="171"/>
      <c r="AJ185" s="171" t="s">
        <v>39</v>
      </c>
      <c r="AK185" s="171">
        <v>300</v>
      </c>
      <c r="AT185" s="171" t="s">
        <v>39</v>
      </c>
      <c r="AU185" s="171">
        <v>325</v>
      </c>
      <c r="BB185" s="171" t="s">
        <v>39</v>
      </c>
      <c r="BC185" s="171">
        <v>325</v>
      </c>
      <c r="BL185" s="287" t="s">
        <v>512</v>
      </c>
      <c r="BV185" s="171"/>
      <c r="BW185" s="171"/>
      <c r="CB185" s="134"/>
    </row>
    <row r="186" spans="1:986" ht="12" x14ac:dyDescent="0.2">
      <c r="A186" s="249"/>
      <c r="B186" s="242" t="s">
        <v>490</v>
      </c>
      <c r="C186" s="170" t="str">
        <f>_xlfn.CONCAT(Leverancespecifikation[[#This Row],[ID]],Leverancespecifikation[[#This Row],[BYGNINGSDEL]])</f>
        <v>182Muld-,vækstlag</v>
      </c>
      <c r="E186" s="171">
        <v>803</v>
      </c>
      <c r="I186" s="171"/>
      <c r="J186" s="171">
        <v>4</v>
      </c>
      <c r="K186" s="175" t="s">
        <v>514</v>
      </c>
      <c r="L186" s="172" t="s">
        <v>489</v>
      </c>
      <c r="M186" s="80" t="str">
        <f>IFERROR(VLOOKUP(Leverancespecifikation[[#This Row],[ID-Bygningsdel]],'Data ændringslog'!A:G,7,FALSE),"P")</f>
        <v/>
      </c>
      <c r="N186" s="321" t="s">
        <v>99</v>
      </c>
      <c r="O186" s="121" t="str">
        <f>VLOOKUP(Leverancespecifikation[[#This Row],[ID-Bygningsdel]],'Data aktør'!A:H,2,FALSE)</f>
        <v/>
      </c>
      <c r="P186" s="78" t="str">
        <f>VLOOKUP(Leverancespecifikation[[#This Row],[ID-Bygningsdel]],'Data aktør'!A:H,3,FALSE)</f>
        <v/>
      </c>
      <c r="Q186" s="78" t="str">
        <f>VLOOKUP(Leverancespecifikation[[#This Row],[ID-Bygningsdel]],'Data aktør'!A:H,4,FALSE)</f>
        <v/>
      </c>
      <c r="R186" s="78" t="str">
        <f>VLOOKUP(Leverancespecifikation[[#This Row],[ID-Bygningsdel]],'Data aktør'!A:H,5,FALSE)</f>
        <v/>
      </c>
      <c r="S186" s="78" t="str">
        <f>VLOOKUP(Leverancespecifikation[[#This Row],[ID-Bygningsdel]],'Data aktør'!A:H,6,FALSE)</f>
        <v/>
      </c>
      <c r="T186" s="78" t="str">
        <f>VLOOKUP(Leverancespecifikation[[#This Row],[ID-Bygningsdel]],'Data aktør'!A:H,7,FALSE)</f>
        <v/>
      </c>
      <c r="U186" s="122" t="str">
        <f>VLOOKUP(Leverancespecifikation[[#This Row],[ID-Bygningsdel]],'Data aktør'!A:H,8,FALSE)</f>
        <v>X</v>
      </c>
      <c r="V186" s="112"/>
      <c r="W186" s="79"/>
      <c r="X186" s="79"/>
      <c r="Y186" s="79"/>
      <c r="Z186" s="79"/>
      <c r="AA186" s="79"/>
      <c r="AB186" s="171"/>
      <c r="AD186" s="171"/>
      <c r="AE186" s="171"/>
      <c r="AF186" s="171"/>
      <c r="AG186" s="171"/>
      <c r="AH186" s="171"/>
      <c r="AI186" s="171"/>
      <c r="AJ186" s="171" t="s">
        <v>39</v>
      </c>
      <c r="AK186" s="171">
        <v>300</v>
      </c>
      <c r="AT186" s="171" t="s">
        <v>39</v>
      </c>
      <c r="AU186" s="171">
        <v>325</v>
      </c>
      <c r="BB186" s="171" t="s">
        <v>39</v>
      </c>
      <c r="BC186" s="171">
        <v>325</v>
      </c>
      <c r="BV186" s="171"/>
      <c r="BW186" s="171"/>
      <c r="CB186" s="134"/>
    </row>
    <row r="187" spans="1:986" ht="12" x14ac:dyDescent="0.2">
      <c r="A187" s="249"/>
      <c r="B187" s="242" t="s">
        <v>492</v>
      </c>
      <c r="C187" s="170" t="str">
        <f>_xlfn.CONCAT(Leverancespecifikation[[#This Row],[ID]],Leverancespecifikation[[#This Row],[BYGNINGSDEL]])</f>
        <v>183Kantbegrænsninger</v>
      </c>
      <c r="E187" s="171">
        <v>304</v>
      </c>
      <c r="I187" s="171"/>
      <c r="J187" s="171">
        <v>4</v>
      </c>
      <c r="K187" s="175" t="s">
        <v>516</v>
      </c>
      <c r="L187" s="172" t="s">
        <v>489</v>
      </c>
      <c r="M187" s="80" t="str">
        <f>IFERROR(VLOOKUP(Leverancespecifikation[[#This Row],[ID-Bygningsdel]],'Data ændringslog'!A:G,7,FALSE),"P")</f>
        <v/>
      </c>
      <c r="N187" s="321" t="s">
        <v>99</v>
      </c>
      <c r="O187" s="121" t="str">
        <f>VLOOKUP(Leverancespecifikation[[#This Row],[ID-Bygningsdel]],'Data aktør'!A:H,2,FALSE)</f>
        <v/>
      </c>
      <c r="P187" s="78" t="str">
        <f>VLOOKUP(Leverancespecifikation[[#This Row],[ID-Bygningsdel]],'Data aktør'!A:H,3,FALSE)</f>
        <v/>
      </c>
      <c r="Q187" s="78" t="str">
        <f>VLOOKUP(Leverancespecifikation[[#This Row],[ID-Bygningsdel]],'Data aktør'!A:H,4,FALSE)</f>
        <v/>
      </c>
      <c r="R187" s="78" t="str">
        <f>VLOOKUP(Leverancespecifikation[[#This Row],[ID-Bygningsdel]],'Data aktør'!A:H,5,FALSE)</f>
        <v/>
      </c>
      <c r="S187" s="78" t="str">
        <f>VLOOKUP(Leverancespecifikation[[#This Row],[ID-Bygningsdel]],'Data aktør'!A:H,6,FALSE)</f>
        <v/>
      </c>
      <c r="T187" s="78" t="str">
        <f>VLOOKUP(Leverancespecifikation[[#This Row],[ID-Bygningsdel]],'Data aktør'!A:H,7,FALSE)</f>
        <v/>
      </c>
      <c r="U187" s="122" t="str">
        <f>VLOOKUP(Leverancespecifikation[[#This Row],[ID-Bygningsdel]],'Data aktør'!A:H,8,FALSE)</f>
        <v>X</v>
      </c>
      <c r="V187" s="112"/>
      <c r="W187" s="79"/>
      <c r="X187" s="79"/>
      <c r="Y187" s="79"/>
      <c r="Z187" s="79"/>
      <c r="AA187" s="79"/>
      <c r="AB187" s="171"/>
      <c r="AD187" s="171"/>
      <c r="AE187" s="171"/>
      <c r="AF187" s="171"/>
      <c r="AG187" s="171"/>
      <c r="AH187" s="171"/>
      <c r="AI187" s="171"/>
      <c r="AJ187" s="171" t="s">
        <v>39</v>
      </c>
      <c r="AK187" s="171">
        <v>200</v>
      </c>
      <c r="AT187" s="171" t="s">
        <v>39</v>
      </c>
      <c r="AU187" s="171">
        <v>325</v>
      </c>
      <c r="BB187" s="171" t="s">
        <v>39</v>
      </c>
      <c r="BC187" s="171">
        <v>325</v>
      </c>
      <c r="BV187" s="171"/>
      <c r="BW187" s="171"/>
      <c r="CB187" s="134"/>
    </row>
    <row r="188" spans="1:986" ht="12" x14ac:dyDescent="0.2">
      <c r="A188" s="249"/>
      <c r="B188" s="242" t="s">
        <v>495</v>
      </c>
      <c r="C188" s="170" t="str">
        <f>_xlfn.CONCAT(Leverancespecifikation[[#This Row],[ID]],Leverancespecifikation[[#This Row],[BYGNINGSDEL]])</f>
        <v>184Afstribninger og markeringer</v>
      </c>
      <c r="E188" s="171">
        <v>407</v>
      </c>
      <c r="I188" s="171"/>
      <c r="J188" s="171">
        <v>4</v>
      </c>
      <c r="K188" s="175" t="s">
        <v>518</v>
      </c>
      <c r="L188" s="172" t="s">
        <v>489</v>
      </c>
      <c r="M188" s="80" t="str">
        <f>IFERROR(VLOOKUP(Leverancespecifikation[[#This Row],[ID-Bygningsdel]],'Data ændringslog'!A:G,7,FALSE),"P")</f>
        <v/>
      </c>
      <c r="N188" s="321" t="s">
        <v>103</v>
      </c>
      <c r="O188" s="121" t="str">
        <f>VLOOKUP(Leverancespecifikation[[#This Row],[ID-Bygningsdel]],'Data aktør'!A:H,2,FALSE)</f>
        <v/>
      </c>
      <c r="P188" s="78" t="str">
        <f>VLOOKUP(Leverancespecifikation[[#This Row],[ID-Bygningsdel]],'Data aktør'!A:H,3,FALSE)</f>
        <v/>
      </c>
      <c r="Q188" s="78" t="str">
        <f>VLOOKUP(Leverancespecifikation[[#This Row],[ID-Bygningsdel]],'Data aktør'!A:H,4,FALSE)</f>
        <v/>
      </c>
      <c r="R188" s="78" t="str">
        <f>VLOOKUP(Leverancespecifikation[[#This Row],[ID-Bygningsdel]],'Data aktør'!A:H,5,FALSE)</f>
        <v/>
      </c>
      <c r="S188" s="78" t="str">
        <f>VLOOKUP(Leverancespecifikation[[#This Row],[ID-Bygningsdel]],'Data aktør'!A:H,6,FALSE)</f>
        <v/>
      </c>
      <c r="T188" s="78" t="str">
        <f>VLOOKUP(Leverancespecifikation[[#This Row],[ID-Bygningsdel]],'Data aktør'!A:H,7,FALSE)</f>
        <v/>
      </c>
      <c r="U188" s="122" t="str">
        <f>VLOOKUP(Leverancespecifikation[[#This Row],[ID-Bygningsdel]],'Data aktør'!A:H,8,FALSE)</f>
        <v>X</v>
      </c>
      <c r="V188" s="112"/>
      <c r="W188" s="79"/>
      <c r="X188" s="79"/>
      <c r="Y188" s="79"/>
      <c r="Z188" s="79"/>
      <c r="AA188" s="79"/>
      <c r="AB188" s="171"/>
      <c r="AD188" s="171"/>
      <c r="AE188" s="171"/>
      <c r="AF188" s="171"/>
      <c r="AG188" s="171"/>
      <c r="AH188" s="171"/>
      <c r="AI188" s="171"/>
      <c r="AJ188" s="171" t="s">
        <v>39</v>
      </c>
      <c r="AK188" s="171">
        <v>200</v>
      </c>
      <c r="AT188" s="171" t="s">
        <v>39</v>
      </c>
      <c r="AU188" s="171">
        <v>325</v>
      </c>
      <c r="BB188" s="171" t="s">
        <v>39</v>
      </c>
      <c r="BC188" s="171">
        <v>325</v>
      </c>
      <c r="BL188" s="287" t="s">
        <v>512</v>
      </c>
      <c r="BV188" s="171"/>
      <c r="BW188" s="171"/>
      <c r="CB188" s="134"/>
    </row>
    <row r="189" spans="1:986" ht="12" x14ac:dyDescent="0.2">
      <c r="A189" s="249"/>
      <c r="B189" s="242" t="s">
        <v>498</v>
      </c>
      <c r="C189" s="170" t="str">
        <f>_xlfn.CONCAT(Leverancespecifikation[[#This Row],[ID]],Leverancespecifikation[[#This Row],[BYGNINGSDEL]])</f>
        <v>185Riste/Liniedræn/Sokkelaffugter med tilslutning</v>
      </c>
      <c r="E189" s="171">
        <v>303</v>
      </c>
      <c r="I189" s="171"/>
      <c r="J189" s="171">
        <v>4</v>
      </c>
      <c r="K189" s="175" t="s">
        <v>520</v>
      </c>
      <c r="L189" s="172" t="s">
        <v>489</v>
      </c>
      <c r="M189" s="80" t="str">
        <f>IFERROR(VLOOKUP(Leverancespecifikation[[#This Row],[ID-Bygningsdel]],'Data ændringslog'!A:G,7,FALSE),"P")</f>
        <v/>
      </c>
      <c r="N189" s="321" t="s">
        <v>99</v>
      </c>
      <c r="O189" s="121" t="str">
        <f>VLOOKUP(Leverancespecifikation[[#This Row],[ID-Bygningsdel]],'Data aktør'!A:H,2,FALSE)</f>
        <v/>
      </c>
      <c r="P189" s="78" t="str">
        <f>VLOOKUP(Leverancespecifikation[[#This Row],[ID-Bygningsdel]],'Data aktør'!A:H,3,FALSE)</f>
        <v/>
      </c>
      <c r="Q189" s="78" t="str">
        <f>VLOOKUP(Leverancespecifikation[[#This Row],[ID-Bygningsdel]],'Data aktør'!A:H,4,FALSE)</f>
        <v/>
      </c>
      <c r="R189" s="78" t="str">
        <f>VLOOKUP(Leverancespecifikation[[#This Row],[ID-Bygningsdel]],'Data aktør'!A:H,5,FALSE)</f>
        <v/>
      </c>
      <c r="S189" s="78" t="str">
        <f>VLOOKUP(Leverancespecifikation[[#This Row],[ID-Bygningsdel]],'Data aktør'!A:H,6,FALSE)</f>
        <v/>
      </c>
      <c r="T189" s="78" t="str">
        <f>VLOOKUP(Leverancespecifikation[[#This Row],[ID-Bygningsdel]],'Data aktør'!A:H,7,FALSE)</f>
        <v/>
      </c>
      <c r="U189" s="122" t="str">
        <f>VLOOKUP(Leverancespecifikation[[#This Row],[ID-Bygningsdel]],'Data aktør'!A:H,8,FALSE)</f>
        <v>X</v>
      </c>
      <c r="V189" s="112"/>
      <c r="W189" s="79"/>
      <c r="X189" s="79"/>
      <c r="Y189" s="79"/>
      <c r="Z189" s="79"/>
      <c r="AA189" s="79"/>
      <c r="AB189" s="171"/>
      <c r="AD189" s="171"/>
      <c r="AE189" s="171"/>
      <c r="AF189" s="171"/>
      <c r="AG189" s="171"/>
      <c r="AH189" s="171"/>
      <c r="AI189" s="171"/>
      <c r="AJ189" s="171" t="s">
        <v>39</v>
      </c>
      <c r="AK189" s="171">
        <v>200</v>
      </c>
      <c r="AT189" s="171" t="s">
        <v>39</v>
      </c>
      <c r="AU189" s="171">
        <v>325</v>
      </c>
      <c r="BB189" s="171" t="s">
        <v>39</v>
      </c>
      <c r="BC189" s="171">
        <v>325</v>
      </c>
      <c r="BV189" s="171"/>
      <c r="BW189" s="171"/>
      <c r="CB189" s="134"/>
    </row>
    <row r="190" spans="1:986" ht="24" x14ac:dyDescent="0.2">
      <c r="A190" s="249"/>
      <c r="B190" s="242" t="s">
        <v>501</v>
      </c>
      <c r="C190" s="170" t="str">
        <f>_xlfn.CONCAT(Leverancespecifikation[[#This Row],[ID]],Leverancespecifikation[[#This Row],[BYGNINGSDEL]])</f>
        <v>186Riste/Liniedræn/Sokkelaffugter uden tilslutning</v>
      </c>
      <c r="E190" s="171">
        <v>303</v>
      </c>
      <c r="I190" s="171"/>
      <c r="J190" s="171">
        <v>4</v>
      </c>
      <c r="K190" s="175" t="s">
        <v>522</v>
      </c>
      <c r="L190" s="172" t="s">
        <v>489</v>
      </c>
      <c r="M190" s="80" t="str">
        <f>IFERROR(VLOOKUP(Leverancespecifikation[[#This Row],[ID-Bygningsdel]],'Data ændringslog'!A:G,7,FALSE),"P")</f>
        <v/>
      </c>
      <c r="N190" s="321" t="s">
        <v>99</v>
      </c>
      <c r="O190" s="121" t="str">
        <f>VLOOKUP(Leverancespecifikation[[#This Row],[ID-Bygningsdel]],'Data aktør'!A:H,2,FALSE)</f>
        <v/>
      </c>
      <c r="P190" s="78" t="str">
        <f>VLOOKUP(Leverancespecifikation[[#This Row],[ID-Bygningsdel]],'Data aktør'!A:H,3,FALSE)</f>
        <v/>
      </c>
      <c r="Q190" s="78" t="str">
        <f>VLOOKUP(Leverancespecifikation[[#This Row],[ID-Bygningsdel]],'Data aktør'!A:H,4,FALSE)</f>
        <v/>
      </c>
      <c r="R190" s="78" t="str">
        <f>VLOOKUP(Leverancespecifikation[[#This Row],[ID-Bygningsdel]],'Data aktør'!A:H,5,FALSE)</f>
        <v/>
      </c>
      <c r="S190" s="78" t="str">
        <f>VLOOKUP(Leverancespecifikation[[#This Row],[ID-Bygningsdel]],'Data aktør'!A:H,6,FALSE)</f>
        <v/>
      </c>
      <c r="T190" s="78" t="str">
        <f>VLOOKUP(Leverancespecifikation[[#This Row],[ID-Bygningsdel]],'Data aktør'!A:H,7,FALSE)</f>
        <v/>
      </c>
      <c r="U190" s="122" t="str">
        <f>VLOOKUP(Leverancespecifikation[[#This Row],[ID-Bygningsdel]],'Data aktør'!A:H,8,FALSE)</f>
        <v>X</v>
      </c>
      <c r="V190" s="112"/>
      <c r="W190" s="79"/>
      <c r="X190" s="79"/>
      <c r="Y190" s="79"/>
      <c r="Z190" s="79"/>
      <c r="AA190" s="79"/>
      <c r="AB190" s="171"/>
      <c r="AD190" s="171"/>
      <c r="AE190" s="171"/>
      <c r="AF190" s="171"/>
      <c r="AG190" s="171"/>
      <c r="AH190" s="171"/>
      <c r="AI190" s="171"/>
      <c r="AJ190" s="171" t="s">
        <v>39</v>
      </c>
      <c r="AK190" s="171">
        <v>200</v>
      </c>
      <c r="AT190" s="171" t="s">
        <v>39</v>
      </c>
      <c r="AU190" s="171">
        <v>325</v>
      </c>
      <c r="BB190" s="171" t="s">
        <v>39</v>
      </c>
      <c r="BC190" s="171">
        <v>325</v>
      </c>
      <c r="BV190" s="171"/>
      <c r="BW190" s="171"/>
      <c r="CB190" s="134"/>
    </row>
    <row r="191" spans="1:986" s="104" customFormat="1" x14ac:dyDescent="0.2">
      <c r="A191" s="248"/>
      <c r="B191" s="240" t="s">
        <v>503</v>
      </c>
      <c r="C191" s="161" t="str">
        <f>_xlfn.CONCAT(Leverancespecifikation[[#This Row],[ID]],Leverancespecifikation[[#This Row],[BYGNINGSDEL]])</f>
        <v>187Planter</v>
      </c>
      <c r="D191" s="162"/>
      <c r="E191" s="162"/>
      <c r="F191" s="162"/>
      <c r="G191" s="162"/>
      <c r="H191" s="162"/>
      <c r="I191" s="162"/>
      <c r="J191" s="163">
        <v>2</v>
      </c>
      <c r="K191" s="164" t="s">
        <v>1525</v>
      </c>
      <c r="L191" s="165"/>
      <c r="M191" s="100" t="str">
        <f>IFERROR(VLOOKUP(Leverancespecifikation[[#This Row],[ID-Bygningsdel]],'Data ændringslog'!A:G,7,FALSE),"P")</f>
        <v/>
      </c>
      <c r="N191" s="201" t="s">
        <v>99</v>
      </c>
      <c r="O191" s="119"/>
      <c r="P191" s="101"/>
      <c r="Q191" s="101"/>
      <c r="R191" s="101"/>
      <c r="S191" s="101"/>
      <c r="T191" s="101"/>
      <c r="U191" s="120"/>
      <c r="V191" s="111"/>
      <c r="W191" s="102"/>
      <c r="X191" s="102"/>
      <c r="Y191" s="102"/>
      <c r="Z191" s="102"/>
      <c r="AA191" s="10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285"/>
      <c r="BM191" s="162"/>
      <c r="BN191" s="162"/>
      <c r="BO191" s="162"/>
      <c r="BP191" s="162"/>
      <c r="BQ191" s="162"/>
      <c r="BR191" s="162"/>
      <c r="BS191" s="162"/>
      <c r="BT191" s="162"/>
      <c r="BU191" s="162"/>
      <c r="BV191" s="162"/>
      <c r="BW191" s="162"/>
      <c r="BX191" s="162"/>
      <c r="BY191" s="162"/>
      <c r="BZ191" s="162"/>
      <c r="CA191" s="206"/>
      <c r="CB191" s="98"/>
      <c r="CC191" s="98"/>
      <c r="CD191" s="98"/>
      <c r="CE191" s="98"/>
      <c r="CF191" s="98"/>
      <c r="CG191" s="98"/>
      <c r="CH191" s="98"/>
      <c r="CI191" s="98"/>
      <c r="CJ191" s="98"/>
      <c r="CK191" s="98"/>
      <c r="CL191" s="98"/>
      <c r="CM191" s="98"/>
      <c r="CN191" s="98"/>
      <c r="CO191" s="98"/>
      <c r="CP191" s="98"/>
      <c r="CQ191" s="98"/>
      <c r="CR191" s="98"/>
      <c r="CS191" s="98"/>
      <c r="CT191" s="98"/>
      <c r="CU191" s="98"/>
      <c r="CV191" s="98"/>
      <c r="CW191" s="98"/>
      <c r="CX191" s="98"/>
      <c r="CY191" s="98"/>
      <c r="CZ191" s="98"/>
      <c r="DA191" s="98"/>
      <c r="DB191" s="98"/>
      <c r="DC191" s="98"/>
      <c r="DD191" s="98"/>
      <c r="DE191" s="98"/>
      <c r="DF191" s="98"/>
      <c r="DG191" s="98"/>
      <c r="DH191" s="98"/>
      <c r="DI191" s="98"/>
      <c r="DJ191" s="98"/>
      <c r="DK191" s="98"/>
      <c r="DL191" s="98"/>
      <c r="DM191" s="98"/>
      <c r="DN191" s="98"/>
      <c r="DO191" s="98"/>
      <c r="DP191" s="98"/>
      <c r="DQ191" s="98"/>
      <c r="DR191" s="98"/>
      <c r="DS191" s="98"/>
      <c r="DT191" s="98"/>
      <c r="DU191" s="98"/>
      <c r="DV191" s="98"/>
      <c r="DW191" s="98"/>
      <c r="DX191" s="98"/>
      <c r="DY191" s="98"/>
      <c r="DZ191" s="98"/>
      <c r="EA191" s="98"/>
      <c r="EB191" s="98"/>
      <c r="EC191" s="98"/>
      <c r="ED191" s="98"/>
      <c r="EE191" s="98"/>
      <c r="EF191" s="98"/>
      <c r="EG191" s="98"/>
      <c r="EH191" s="98"/>
      <c r="EI191" s="98"/>
      <c r="EJ191" s="98"/>
      <c r="EK191" s="98"/>
      <c r="EL191" s="98"/>
      <c r="EM191" s="98"/>
      <c r="EN191" s="98"/>
      <c r="EO191" s="98"/>
      <c r="EP191" s="98"/>
      <c r="EQ191" s="98"/>
      <c r="ER191" s="98"/>
      <c r="ES191" s="98"/>
      <c r="ET191" s="98"/>
      <c r="EU191" s="98"/>
      <c r="EV191" s="98"/>
      <c r="EW191" s="98"/>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c r="IW191" s="98"/>
      <c r="IX191" s="98"/>
      <c r="IY191" s="98"/>
      <c r="IZ191" s="98"/>
      <c r="JA191" s="98"/>
      <c r="JB191" s="98"/>
      <c r="JC191" s="98"/>
      <c r="JD191" s="98"/>
      <c r="JE191" s="98"/>
      <c r="JF191" s="98"/>
      <c r="JG191" s="98"/>
      <c r="JH191" s="98"/>
      <c r="JI191" s="98"/>
      <c r="JJ191" s="98"/>
      <c r="JK191" s="98"/>
      <c r="JL191" s="98"/>
      <c r="JM191" s="98"/>
      <c r="JN191" s="98"/>
      <c r="JO191" s="98"/>
      <c r="JP191" s="98"/>
      <c r="JQ191" s="98"/>
      <c r="JR191" s="98"/>
      <c r="JS191" s="98"/>
      <c r="JT191" s="98"/>
      <c r="JU191" s="98"/>
      <c r="JV191" s="98"/>
      <c r="JW191" s="98"/>
      <c r="JX191" s="98"/>
      <c r="JY191" s="98"/>
      <c r="JZ191" s="98"/>
      <c r="KA191" s="98"/>
      <c r="KB191" s="98"/>
      <c r="KC191" s="98"/>
      <c r="KD191" s="98"/>
      <c r="KE191" s="98"/>
      <c r="KF191" s="98"/>
      <c r="KG191" s="98"/>
      <c r="KH191" s="98"/>
      <c r="KI191" s="98"/>
      <c r="KJ191" s="98"/>
      <c r="KK191" s="98"/>
      <c r="KL191" s="98"/>
      <c r="KM191" s="98"/>
      <c r="KN191" s="98"/>
      <c r="KO191" s="98"/>
      <c r="KP191" s="98"/>
      <c r="KQ191" s="98"/>
      <c r="KR191" s="98"/>
      <c r="KS191" s="98"/>
      <c r="KT191" s="98"/>
      <c r="KU191" s="98"/>
      <c r="KV191" s="98"/>
      <c r="KW191" s="98"/>
      <c r="KX191" s="98"/>
      <c r="KY191" s="98"/>
      <c r="KZ191" s="98"/>
      <c r="LA191" s="98"/>
      <c r="LB191" s="98"/>
      <c r="LC191" s="98"/>
      <c r="LD191" s="98"/>
      <c r="LE191" s="98"/>
      <c r="LF191" s="98"/>
      <c r="LG191" s="98"/>
      <c r="LH191" s="98"/>
      <c r="LI191" s="98"/>
      <c r="LJ191" s="98"/>
      <c r="LK191" s="98"/>
      <c r="LL191" s="98"/>
      <c r="LM191" s="98"/>
      <c r="LN191" s="98"/>
      <c r="LO191" s="98"/>
      <c r="LP191" s="98"/>
      <c r="LQ191" s="98"/>
      <c r="LR191" s="98"/>
      <c r="LS191" s="98"/>
      <c r="LT191" s="98"/>
      <c r="LU191" s="98"/>
      <c r="LV191" s="98"/>
      <c r="LW191" s="98"/>
      <c r="LX191" s="98"/>
      <c r="LY191" s="98"/>
      <c r="LZ191" s="98"/>
      <c r="MA191" s="98"/>
      <c r="MB191" s="98"/>
      <c r="MC191" s="98"/>
      <c r="MD191" s="98"/>
      <c r="ME191" s="98"/>
      <c r="MF191" s="98"/>
      <c r="MG191" s="98"/>
      <c r="MH191" s="98"/>
      <c r="MI191" s="98"/>
      <c r="MJ191" s="98"/>
      <c r="MK191" s="98"/>
      <c r="ML191" s="98"/>
      <c r="MM191" s="98"/>
      <c r="MN191" s="98"/>
      <c r="MO191" s="98"/>
      <c r="MP191" s="98"/>
      <c r="MQ191" s="98"/>
      <c r="MR191" s="98"/>
      <c r="MS191" s="98"/>
      <c r="MT191" s="98"/>
      <c r="MU191" s="98"/>
      <c r="MV191" s="98"/>
      <c r="MW191" s="98"/>
      <c r="MX191" s="98"/>
      <c r="MY191" s="98"/>
      <c r="MZ191" s="98"/>
      <c r="NA191" s="98"/>
      <c r="NB191" s="98"/>
      <c r="NC191" s="98"/>
      <c r="ND191" s="98"/>
      <c r="NE191" s="98"/>
      <c r="NF191" s="98"/>
      <c r="NG191" s="98"/>
      <c r="NH191" s="98"/>
      <c r="NI191" s="98"/>
      <c r="NJ191" s="98"/>
      <c r="NK191" s="98"/>
      <c r="NL191" s="98"/>
      <c r="NM191" s="98"/>
      <c r="NN191" s="98"/>
      <c r="NO191" s="98"/>
      <c r="NP191" s="98"/>
      <c r="NQ191" s="98"/>
      <c r="NR191" s="98"/>
      <c r="NS191" s="98"/>
      <c r="NT191" s="98"/>
      <c r="NU191" s="98"/>
      <c r="NV191" s="98"/>
      <c r="NW191" s="98"/>
      <c r="NX191" s="98"/>
      <c r="NY191" s="98"/>
      <c r="NZ191" s="98"/>
      <c r="OA191" s="98"/>
      <c r="OB191" s="98"/>
      <c r="OC191" s="98"/>
      <c r="OD191" s="98"/>
      <c r="OE191" s="98"/>
      <c r="OF191" s="98"/>
      <c r="OG191" s="98"/>
      <c r="OH191" s="98"/>
      <c r="OI191" s="98"/>
      <c r="OJ191" s="98"/>
      <c r="OK191" s="98"/>
      <c r="OL191" s="98"/>
      <c r="OM191" s="98"/>
      <c r="ON191" s="98"/>
      <c r="OO191" s="98"/>
      <c r="OP191" s="98"/>
      <c r="OQ191" s="98"/>
      <c r="OR191" s="98"/>
      <c r="OS191" s="98"/>
      <c r="OT191" s="98"/>
      <c r="OU191" s="98"/>
      <c r="OV191" s="98"/>
      <c r="OW191" s="98"/>
      <c r="OX191" s="98"/>
      <c r="OY191" s="98"/>
      <c r="OZ191" s="98"/>
      <c r="PA191" s="98"/>
      <c r="PB191" s="98"/>
      <c r="PC191" s="98"/>
      <c r="PD191" s="98"/>
      <c r="PE191" s="98"/>
      <c r="PF191" s="98"/>
      <c r="PG191" s="98"/>
      <c r="PH191" s="98"/>
      <c r="PI191" s="98"/>
      <c r="PJ191" s="98"/>
      <c r="PK191" s="98"/>
      <c r="PL191" s="98"/>
      <c r="PM191" s="98"/>
      <c r="PN191" s="98"/>
      <c r="PO191" s="98"/>
      <c r="PP191" s="98"/>
      <c r="PQ191" s="98"/>
      <c r="PR191" s="98"/>
      <c r="PS191" s="98"/>
      <c r="PT191" s="98"/>
      <c r="PU191" s="98"/>
      <c r="PV191" s="98"/>
      <c r="PW191" s="98"/>
      <c r="PX191" s="98"/>
      <c r="PY191" s="98"/>
      <c r="PZ191" s="98"/>
      <c r="QA191" s="98"/>
      <c r="QB191" s="98"/>
      <c r="QC191" s="98"/>
      <c r="QD191" s="98"/>
      <c r="QE191" s="98"/>
      <c r="QF191" s="98"/>
      <c r="QG191" s="98"/>
      <c r="QH191" s="98"/>
      <c r="QI191" s="98"/>
      <c r="QJ191" s="98"/>
      <c r="QK191" s="98"/>
      <c r="QL191" s="98"/>
      <c r="QM191" s="98"/>
      <c r="QN191" s="98"/>
      <c r="QO191" s="98"/>
      <c r="QP191" s="98"/>
      <c r="QQ191" s="98"/>
      <c r="QR191" s="98"/>
      <c r="QS191" s="98"/>
      <c r="QT191" s="98"/>
      <c r="QU191" s="98"/>
      <c r="QV191" s="98"/>
      <c r="QW191" s="98"/>
      <c r="QX191" s="98"/>
      <c r="QY191" s="98"/>
      <c r="QZ191" s="98"/>
      <c r="RA191" s="98"/>
      <c r="RB191" s="98"/>
      <c r="RC191" s="98"/>
      <c r="RD191" s="98"/>
      <c r="RE191" s="98"/>
      <c r="RF191" s="98"/>
      <c r="RG191" s="98"/>
      <c r="RH191" s="98"/>
      <c r="RI191" s="98"/>
      <c r="RJ191" s="98"/>
      <c r="RK191" s="98"/>
      <c r="RL191" s="98"/>
      <c r="RM191" s="98"/>
      <c r="RN191" s="98"/>
      <c r="RO191" s="98"/>
      <c r="RP191" s="98"/>
      <c r="RQ191" s="98"/>
      <c r="RR191" s="98"/>
      <c r="RS191" s="98"/>
      <c r="RT191" s="98"/>
      <c r="RU191" s="98"/>
      <c r="RV191" s="98"/>
      <c r="RW191" s="98"/>
      <c r="RX191" s="98"/>
      <c r="RY191" s="98"/>
      <c r="RZ191" s="98"/>
      <c r="SA191" s="98"/>
      <c r="SB191" s="98"/>
      <c r="SC191" s="98"/>
      <c r="SD191" s="98"/>
      <c r="SE191" s="98"/>
      <c r="SF191" s="98"/>
      <c r="SG191" s="98"/>
      <c r="SH191" s="98"/>
      <c r="SI191" s="98"/>
      <c r="SJ191" s="98"/>
      <c r="SK191" s="98"/>
      <c r="SL191" s="98"/>
      <c r="SM191" s="98"/>
      <c r="SN191" s="98"/>
      <c r="SO191" s="98"/>
      <c r="SP191" s="98"/>
      <c r="SQ191" s="98"/>
      <c r="SR191" s="98"/>
      <c r="SS191" s="98"/>
      <c r="ST191" s="98"/>
      <c r="SU191" s="98"/>
      <c r="SV191" s="98"/>
      <c r="SW191" s="98"/>
      <c r="SX191" s="98"/>
      <c r="SY191" s="98"/>
      <c r="SZ191" s="98"/>
      <c r="TA191" s="98"/>
      <c r="TB191" s="98"/>
      <c r="TC191" s="98"/>
      <c r="TD191" s="98"/>
      <c r="TE191" s="98"/>
      <c r="TF191" s="98"/>
      <c r="TG191" s="98"/>
      <c r="TH191" s="98"/>
      <c r="TI191" s="98"/>
      <c r="TJ191" s="98"/>
      <c r="TK191" s="98"/>
      <c r="TL191" s="98"/>
      <c r="TM191" s="98"/>
      <c r="TN191" s="98"/>
      <c r="TO191" s="98"/>
      <c r="TP191" s="98"/>
      <c r="TQ191" s="98"/>
      <c r="TR191" s="98"/>
      <c r="TS191" s="98"/>
      <c r="TT191" s="98"/>
      <c r="TU191" s="98"/>
      <c r="TV191" s="98"/>
      <c r="TW191" s="98"/>
      <c r="TX191" s="98"/>
      <c r="TY191" s="98"/>
      <c r="TZ191" s="98"/>
      <c r="UA191" s="98"/>
      <c r="UB191" s="98"/>
      <c r="UC191" s="98"/>
      <c r="UD191" s="98"/>
      <c r="UE191" s="98"/>
      <c r="UF191" s="98"/>
      <c r="UG191" s="98"/>
      <c r="UH191" s="98"/>
      <c r="UI191" s="98"/>
      <c r="UJ191" s="98"/>
      <c r="UK191" s="98"/>
      <c r="UL191" s="98"/>
      <c r="UM191" s="98"/>
      <c r="UN191" s="98"/>
      <c r="UO191" s="98"/>
      <c r="UP191" s="98"/>
      <c r="UQ191" s="98"/>
      <c r="UR191" s="98"/>
      <c r="US191" s="98"/>
      <c r="UT191" s="98"/>
      <c r="UU191" s="98"/>
      <c r="UV191" s="98"/>
      <c r="UW191" s="98"/>
      <c r="UX191" s="98"/>
      <c r="UY191" s="98"/>
      <c r="UZ191" s="98"/>
      <c r="VA191" s="98"/>
      <c r="VB191" s="98"/>
      <c r="VC191" s="98"/>
      <c r="VD191" s="98"/>
      <c r="VE191" s="98"/>
      <c r="VF191" s="98"/>
      <c r="VG191" s="98"/>
      <c r="VH191" s="98"/>
      <c r="VI191" s="98"/>
      <c r="VJ191" s="98"/>
      <c r="VK191" s="98"/>
      <c r="VL191" s="98"/>
      <c r="VM191" s="98"/>
      <c r="VN191" s="98"/>
      <c r="VO191" s="98"/>
      <c r="VP191" s="98"/>
      <c r="VQ191" s="98"/>
      <c r="VR191" s="98"/>
      <c r="VS191" s="98"/>
      <c r="VT191" s="98"/>
      <c r="VU191" s="98"/>
      <c r="VV191" s="98"/>
      <c r="VW191" s="98"/>
      <c r="VX191" s="98"/>
      <c r="VY191" s="98"/>
      <c r="VZ191" s="98"/>
      <c r="WA191" s="98"/>
      <c r="WB191" s="98"/>
      <c r="WC191" s="98"/>
      <c r="WD191" s="98"/>
      <c r="WE191" s="98"/>
      <c r="WF191" s="98"/>
      <c r="WG191" s="98"/>
      <c r="WH191" s="98"/>
      <c r="WI191" s="98"/>
      <c r="WJ191" s="98"/>
      <c r="WK191" s="98"/>
      <c r="WL191" s="98"/>
      <c r="WM191" s="98"/>
      <c r="WN191" s="98"/>
      <c r="WO191" s="98"/>
      <c r="WP191" s="98"/>
      <c r="WQ191" s="98"/>
      <c r="WR191" s="98"/>
      <c r="WS191" s="98"/>
      <c r="WT191" s="98"/>
      <c r="WU191" s="98"/>
      <c r="WV191" s="98"/>
      <c r="WW191" s="98"/>
      <c r="WX191" s="98"/>
      <c r="WY191" s="98"/>
      <c r="WZ191" s="98"/>
      <c r="XA191" s="98"/>
      <c r="XB191" s="98"/>
      <c r="XC191" s="98"/>
      <c r="XD191" s="98"/>
      <c r="XE191" s="98"/>
      <c r="XF191" s="98"/>
      <c r="XG191" s="98"/>
      <c r="XH191" s="98"/>
      <c r="XI191" s="98"/>
      <c r="XJ191" s="98"/>
      <c r="XK191" s="98"/>
      <c r="XL191" s="98"/>
      <c r="XM191" s="98"/>
      <c r="XN191" s="98"/>
      <c r="XO191" s="98"/>
      <c r="XP191" s="98"/>
      <c r="XQ191" s="98"/>
      <c r="XR191" s="98"/>
      <c r="XS191" s="98"/>
      <c r="XT191" s="98"/>
      <c r="XU191" s="98"/>
      <c r="XV191" s="98"/>
      <c r="XW191" s="98"/>
      <c r="XX191" s="98"/>
      <c r="XY191" s="98"/>
      <c r="XZ191" s="98"/>
      <c r="YA191" s="98"/>
      <c r="YB191" s="98"/>
      <c r="YC191" s="98"/>
      <c r="YD191" s="98"/>
      <c r="YE191" s="98"/>
      <c r="YF191" s="98"/>
      <c r="YG191" s="98"/>
      <c r="YH191" s="98"/>
      <c r="YI191" s="98"/>
      <c r="YJ191" s="98"/>
      <c r="YK191" s="98"/>
      <c r="YL191" s="98"/>
      <c r="YM191" s="98"/>
      <c r="YN191" s="98"/>
      <c r="YO191" s="98"/>
      <c r="YP191" s="98"/>
      <c r="YQ191" s="98"/>
      <c r="YR191" s="98"/>
      <c r="YS191" s="98"/>
      <c r="YT191" s="98"/>
      <c r="YU191" s="98"/>
      <c r="YV191" s="98"/>
      <c r="YW191" s="98"/>
      <c r="YX191" s="98"/>
      <c r="YY191" s="98"/>
      <c r="YZ191" s="98"/>
      <c r="ZA191" s="98"/>
      <c r="ZB191" s="98"/>
      <c r="ZC191" s="98"/>
      <c r="ZD191" s="98"/>
      <c r="ZE191" s="98"/>
      <c r="ZF191" s="98"/>
      <c r="ZG191" s="98"/>
      <c r="ZH191" s="98"/>
      <c r="ZI191" s="98"/>
      <c r="ZJ191" s="98"/>
      <c r="ZK191" s="98"/>
      <c r="ZL191" s="98"/>
      <c r="ZM191" s="98"/>
      <c r="ZN191" s="98"/>
      <c r="ZO191" s="98"/>
      <c r="ZP191" s="98"/>
      <c r="ZQ191" s="98"/>
      <c r="ZR191" s="98"/>
      <c r="ZS191" s="98"/>
      <c r="ZT191" s="98"/>
      <c r="ZU191" s="98"/>
      <c r="ZV191" s="98"/>
      <c r="ZW191" s="98"/>
      <c r="ZX191" s="98"/>
      <c r="ZY191" s="98"/>
      <c r="ZZ191" s="98"/>
      <c r="AAA191" s="98"/>
      <c r="AAB191" s="98"/>
      <c r="AAC191" s="98"/>
      <c r="AAD191" s="98"/>
      <c r="AAE191" s="98"/>
      <c r="AAF191" s="98"/>
      <c r="AAG191" s="98"/>
      <c r="AAH191" s="98"/>
      <c r="AAI191" s="98"/>
      <c r="AAJ191" s="98"/>
      <c r="AAK191" s="98"/>
      <c r="AAL191" s="98"/>
      <c r="AAM191" s="98"/>
      <c r="AAN191" s="98"/>
      <c r="AAO191" s="98"/>
      <c r="AAP191" s="98"/>
      <c r="AAQ191" s="98"/>
      <c r="AAR191" s="98"/>
      <c r="AAS191" s="98"/>
      <c r="AAT191" s="98"/>
      <c r="AAU191" s="98"/>
      <c r="AAV191" s="98"/>
      <c r="AAW191" s="98"/>
      <c r="AAX191" s="98"/>
      <c r="AAY191" s="98"/>
      <c r="AAZ191" s="98"/>
      <c r="ABA191" s="98"/>
      <c r="ABB191" s="98"/>
      <c r="ABC191" s="98"/>
      <c r="ABD191" s="98"/>
      <c r="ABE191" s="98"/>
      <c r="ABF191" s="98"/>
      <c r="ABG191" s="98"/>
      <c r="ABH191" s="98"/>
      <c r="ABI191" s="98"/>
      <c r="ABJ191" s="98"/>
      <c r="ABK191" s="98"/>
      <c r="ABL191" s="98"/>
      <c r="ABM191" s="98"/>
      <c r="ABN191" s="98"/>
      <c r="ABO191" s="98"/>
      <c r="ABP191" s="98"/>
      <c r="ABQ191" s="98"/>
      <c r="ABR191" s="98"/>
      <c r="ABS191" s="98"/>
      <c r="ABT191" s="98"/>
      <c r="ABU191" s="98"/>
      <c r="ABV191" s="98"/>
      <c r="ABW191" s="98"/>
      <c r="ABX191" s="98"/>
      <c r="ABY191" s="98"/>
      <c r="ABZ191" s="98"/>
      <c r="ACA191" s="98"/>
      <c r="ACB191" s="98"/>
      <c r="ACC191" s="98"/>
      <c r="ACD191" s="98"/>
      <c r="ACE191" s="98"/>
      <c r="ACF191" s="98"/>
      <c r="ACG191" s="98"/>
      <c r="ACH191" s="98"/>
      <c r="ACI191" s="98"/>
      <c r="ACJ191" s="98"/>
      <c r="ACK191" s="98"/>
      <c r="ACL191" s="98"/>
      <c r="ACM191" s="98"/>
      <c r="ACN191" s="98"/>
      <c r="ACO191" s="98"/>
      <c r="ACP191" s="98"/>
      <c r="ACQ191" s="98"/>
      <c r="ACR191" s="98"/>
      <c r="ACS191" s="98"/>
      <c r="ACT191" s="98"/>
      <c r="ACU191" s="98"/>
      <c r="ACV191" s="98"/>
      <c r="ACW191" s="98"/>
      <c r="ACX191" s="98"/>
      <c r="ACY191" s="98"/>
      <c r="ACZ191" s="98"/>
      <c r="ADA191" s="98"/>
      <c r="ADB191" s="98"/>
      <c r="ADC191" s="98"/>
      <c r="ADD191" s="98"/>
      <c r="ADE191" s="98"/>
      <c r="ADF191" s="98"/>
      <c r="ADG191" s="98"/>
      <c r="ADH191" s="98"/>
      <c r="ADI191" s="98"/>
      <c r="ADJ191" s="98"/>
      <c r="ADK191" s="98"/>
      <c r="ADL191" s="98"/>
      <c r="ADM191" s="98"/>
      <c r="ADN191" s="98"/>
      <c r="ADO191" s="98"/>
      <c r="ADP191" s="98"/>
      <c r="ADQ191" s="98"/>
      <c r="ADR191" s="98"/>
      <c r="ADS191" s="98"/>
      <c r="ADT191" s="98"/>
      <c r="ADU191" s="98"/>
      <c r="ADV191" s="98"/>
      <c r="ADW191" s="98"/>
      <c r="ADX191" s="98"/>
      <c r="ADY191" s="98"/>
      <c r="ADZ191" s="98"/>
      <c r="AEA191" s="98"/>
      <c r="AEB191" s="98"/>
      <c r="AEC191" s="98"/>
      <c r="AED191" s="98"/>
      <c r="AEE191" s="98"/>
      <c r="AEF191" s="98"/>
      <c r="AEG191" s="98"/>
      <c r="AEH191" s="98"/>
      <c r="AEI191" s="98"/>
      <c r="AEJ191" s="98"/>
      <c r="AEK191" s="98"/>
      <c r="AEL191" s="98"/>
      <c r="AEM191" s="98"/>
      <c r="AEN191" s="98"/>
      <c r="AEO191" s="98"/>
      <c r="AEP191" s="98"/>
      <c r="AEQ191" s="98"/>
      <c r="AER191" s="98"/>
      <c r="AES191" s="98"/>
      <c r="AET191" s="98"/>
      <c r="AEU191" s="98"/>
      <c r="AEV191" s="98"/>
      <c r="AEW191" s="98"/>
      <c r="AEX191" s="98"/>
      <c r="AEY191" s="98"/>
      <c r="AEZ191" s="98"/>
      <c r="AFA191" s="98"/>
      <c r="AFB191" s="98"/>
      <c r="AFC191" s="98"/>
      <c r="AFD191" s="98"/>
      <c r="AFE191" s="98"/>
      <c r="AFF191" s="98"/>
      <c r="AFG191" s="98"/>
      <c r="AFH191" s="98"/>
      <c r="AFI191" s="98"/>
      <c r="AFJ191" s="98"/>
      <c r="AFK191" s="98"/>
      <c r="AFL191" s="98"/>
      <c r="AFM191" s="98"/>
      <c r="AFN191" s="98"/>
      <c r="AFO191" s="98"/>
      <c r="AFP191" s="98"/>
      <c r="AFQ191" s="98"/>
      <c r="AFR191" s="98"/>
      <c r="AFS191" s="98"/>
      <c r="AFT191" s="98"/>
      <c r="AFU191" s="98"/>
      <c r="AFV191" s="98"/>
      <c r="AFW191" s="98"/>
      <c r="AFX191" s="98"/>
      <c r="AFY191" s="98"/>
      <c r="AFZ191" s="98"/>
      <c r="AGA191" s="98"/>
      <c r="AGB191" s="98"/>
      <c r="AGC191" s="98"/>
      <c r="AGD191" s="98"/>
      <c r="AGE191" s="98"/>
      <c r="AGF191" s="98"/>
      <c r="AGG191" s="98"/>
      <c r="AGH191" s="98"/>
      <c r="AGI191" s="98"/>
      <c r="AGJ191" s="98"/>
      <c r="AGK191" s="98"/>
      <c r="AGL191" s="98"/>
      <c r="AGM191" s="98"/>
      <c r="AGN191" s="98"/>
      <c r="AGO191" s="98"/>
      <c r="AGP191" s="98"/>
      <c r="AGQ191" s="98"/>
      <c r="AGR191" s="98"/>
      <c r="AGS191" s="98"/>
      <c r="AGT191" s="98"/>
      <c r="AGU191" s="98"/>
      <c r="AGV191" s="98"/>
      <c r="AGW191" s="98"/>
      <c r="AGX191" s="98"/>
      <c r="AGY191" s="98"/>
      <c r="AGZ191" s="98"/>
      <c r="AHA191" s="98"/>
      <c r="AHB191" s="98"/>
      <c r="AHC191" s="98"/>
      <c r="AHD191" s="98"/>
      <c r="AHE191" s="98"/>
      <c r="AHF191" s="98"/>
      <c r="AHG191" s="98"/>
      <c r="AHH191" s="98"/>
      <c r="AHI191" s="98"/>
      <c r="AHJ191" s="98"/>
      <c r="AHK191" s="98"/>
      <c r="AHL191" s="98"/>
      <c r="AHM191" s="98"/>
      <c r="AHN191" s="98"/>
      <c r="AHO191" s="98"/>
      <c r="AHP191" s="98"/>
      <c r="AHQ191" s="98"/>
      <c r="AHR191" s="98"/>
      <c r="AHS191" s="98"/>
      <c r="AHT191" s="98"/>
      <c r="AHU191" s="98"/>
      <c r="AHV191" s="98"/>
      <c r="AHW191" s="98"/>
      <c r="AHX191" s="98"/>
      <c r="AHY191" s="98"/>
      <c r="AHZ191" s="98"/>
      <c r="AIA191" s="98"/>
      <c r="AIB191" s="98"/>
      <c r="AIC191" s="98"/>
      <c r="AID191" s="98"/>
      <c r="AIE191" s="98"/>
      <c r="AIF191" s="98"/>
      <c r="AIG191" s="98"/>
      <c r="AIH191" s="98"/>
      <c r="AII191" s="98"/>
      <c r="AIJ191" s="98"/>
      <c r="AIK191" s="98"/>
      <c r="AIL191" s="98"/>
      <c r="AIM191" s="98"/>
      <c r="AIN191" s="98"/>
      <c r="AIO191" s="98"/>
      <c r="AIP191" s="98"/>
      <c r="AIQ191" s="98"/>
      <c r="AIR191" s="98"/>
      <c r="AIS191" s="98"/>
      <c r="AIT191" s="98"/>
      <c r="AIU191" s="98"/>
      <c r="AIV191" s="98"/>
      <c r="AIW191" s="98"/>
      <c r="AIX191" s="98"/>
      <c r="AIY191" s="98"/>
      <c r="AIZ191" s="98"/>
      <c r="AJA191" s="98"/>
      <c r="AJB191" s="98"/>
      <c r="AJC191" s="98"/>
      <c r="AJD191" s="98"/>
      <c r="AJE191" s="98"/>
      <c r="AJF191" s="98"/>
      <c r="AJG191" s="98"/>
      <c r="AJH191" s="98"/>
      <c r="AJI191" s="98"/>
      <c r="AJJ191" s="98"/>
      <c r="AJK191" s="98"/>
      <c r="AJL191" s="98"/>
      <c r="AJM191" s="98"/>
      <c r="AJN191" s="98"/>
      <c r="AJO191" s="98"/>
      <c r="AJP191" s="98"/>
      <c r="AJQ191" s="98"/>
      <c r="AJR191" s="98"/>
      <c r="AJS191" s="98"/>
      <c r="AJT191" s="98"/>
      <c r="AJU191" s="98"/>
      <c r="AJV191" s="98"/>
      <c r="AJW191" s="98"/>
      <c r="AJX191" s="98"/>
      <c r="AJY191" s="98"/>
      <c r="AJZ191" s="98"/>
      <c r="AKA191" s="98"/>
      <c r="AKB191" s="98"/>
      <c r="AKC191" s="98"/>
      <c r="AKD191" s="98"/>
      <c r="AKE191" s="98"/>
      <c r="AKF191" s="98"/>
      <c r="AKG191" s="98"/>
      <c r="AKH191" s="98"/>
      <c r="AKI191" s="98"/>
      <c r="AKJ191" s="98"/>
      <c r="AKK191" s="98"/>
      <c r="AKL191" s="98"/>
      <c r="AKM191" s="98"/>
      <c r="AKN191" s="98"/>
      <c r="AKO191" s="98"/>
      <c r="AKP191" s="98"/>
      <c r="AKQ191" s="98"/>
      <c r="AKR191" s="98"/>
      <c r="AKS191" s="98"/>
      <c r="AKT191" s="98"/>
      <c r="AKU191" s="98"/>
      <c r="AKV191" s="98"/>
      <c r="AKW191" s="98"/>
      <c r="AKX191" s="98"/>
    </row>
    <row r="192" spans="1:986" ht="12" x14ac:dyDescent="0.2">
      <c r="A192" s="249"/>
      <c r="B192" s="241" t="s">
        <v>505</v>
      </c>
      <c r="C192" s="170" t="str">
        <f>_xlfn.CONCAT(Leverancespecifikation[[#This Row],[ID]],Leverancespecifikation[[#This Row],[BYGNINGSDEL]])</f>
        <v>188Træer</v>
      </c>
      <c r="E192" s="171">
        <v>801</v>
      </c>
      <c r="I192" s="171"/>
      <c r="J192" s="171">
        <v>4</v>
      </c>
      <c r="K192" s="331" t="s">
        <v>526</v>
      </c>
      <c r="L192" s="169" t="s">
        <v>524</v>
      </c>
      <c r="M192" s="86" t="str">
        <f>IFERROR(VLOOKUP(Leverancespecifikation[[#This Row],[ID-Bygningsdel]],'Data ændringslog'!A:G,7,FALSE),"P")</f>
        <v/>
      </c>
      <c r="N192" s="320" t="s">
        <v>99</v>
      </c>
      <c r="O192" s="117" t="str">
        <f>VLOOKUP(Leverancespecifikation[[#This Row],[ID-Bygningsdel]],'Data aktør'!A:H,2,FALSE)</f>
        <v/>
      </c>
      <c r="P192" s="87" t="str">
        <f>VLOOKUP(Leverancespecifikation[[#This Row],[ID-Bygningsdel]],'Data aktør'!A:H,3,FALSE)</f>
        <v/>
      </c>
      <c r="Q192" s="87" t="str">
        <f>VLOOKUP(Leverancespecifikation[[#This Row],[ID-Bygningsdel]],'Data aktør'!A:H,4,FALSE)</f>
        <v/>
      </c>
      <c r="R192" s="87" t="str">
        <f>VLOOKUP(Leverancespecifikation[[#This Row],[ID-Bygningsdel]],'Data aktør'!A:H,5,FALSE)</f>
        <v/>
      </c>
      <c r="S192" s="87" t="str">
        <f>VLOOKUP(Leverancespecifikation[[#This Row],[ID-Bygningsdel]],'Data aktør'!A:H,6,FALSE)</f>
        <v/>
      </c>
      <c r="T192" s="87" t="str">
        <f>VLOOKUP(Leverancespecifikation[[#This Row],[ID-Bygningsdel]],'Data aktør'!A:H,7,FALSE)</f>
        <v/>
      </c>
      <c r="U192" s="118" t="str">
        <f>VLOOKUP(Leverancespecifikation[[#This Row],[ID-Bygningsdel]],'Data aktør'!A:H,8,FALSE)</f>
        <v>X</v>
      </c>
      <c r="V192" s="112"/>
      <c r="W192" s="79"/>
      <c r="X192" s="79"/>
      <c r="Y192" s="79"/>
      <c r="Z192" s="79"/>
      <c r="AA192" s="79"/>
      <c r="AB192" s="167" t="s">
        <v>39</v>
      </c>
      <c r="AC192" s="167">
        <v>200</v>
      </c>
      <c r="AD192" s="171"/>
      <c r="AE192" s="171"/>
      <c r="AF192" s="171"/>
      <c r="AG192" s="171"/>
      <c r="AH192" s="171"/>
      <c r="AI192" s="171"/>
      <c r="AJ192" s="167" t="s">
        <v>39</v>
      </c>
      <c r="AK192" s="167">
        <v>300</v>
      </c>
      <c r="AL192" s="167"/>
      <c r="AM192" s="167"/>
      <c r="AT192" s="167" t="s">
        <v>39</v>
      </c>
      <c r="AU192" s="167">
        <v>325</v>
      </c>
      <c r="BB192" s="167" t="s">
        <v>39</v>
      </c>
      <c r="BC192" s="167">
        <v>325</v>
      </c>
      <c r="BJ192" s="167"/>
      <c r="BK192" s="167"/>
      <c r="BL192" s="286"/>
      <c r="BM192" s="167"/>
      <c r="BT192" s="167"/>
      <c r="BU192" s="167"/>
      <c r="BV192" s="167"/>
      <c r="BW192" s="167"/>
      <c r="BX192" s="167"/>
      <c r="BY192" s="167"/>
      <c r="BZ192" s="167"/>
      <c r="CA192" s="207"/>
      <c r="CB192" s="134"/>
    </row>
    <row r="193" spans="1:986" ht="12" x14ac:dyDescent="0.2">
      <c r="A193" s="249"/>
      <c r="B193" s="242" t="s">
        <v>507</v>
      </c>
      <c r="C193" s="170" t="str">
        <f>_xlfn.CONCAT(Leverancespecifikation[[#This Row],[ID]],Leverancespecifikation[[#This Row],[BYGNINGSDEL]])</f>
        <v>189Buske og hække</v>
      </c>
      <c r="E193" s="171">
        <v>802</v>
      </c>
      <c r="I193" s="171"/>
      <c r="J193" s="171">
        <v>4</v>
      </c>
      <c r="K193" s="175" t="s">
        <v>528</v>
      </c>
      <c r="L193" s="172" t="s">
        <v>524</v>
      </c>
      <c r="M193" s="80" t="str">
        <f>IFERROR(VLOOKUP(Leverancespecifikation[[#This Row],[ID-Bygningsdel]],'Data ændringslog'!A:G,7,FALSE),"P")</f>
        <v/>
      </c>
      <c r="N193" s="321" t="s">
        <v>99</v>
      </c>
      <c r="O193" s="121" t="str">
        <f>VLOOKUP(Leverancespecifikation[[#This Row],[ID-Bygningsdel]],'Data aktør'!A:H,2,FALSE)</f>
        <v/>
      </c>
      <c r="P193" s="78" t="str">
        <f>VLOOKUP(Leverancespecifikation[[#This Row],[ID-Bygningsdel]],'Data aktør'!A:H,3,FALSE)</f>
        <v/>
      </c>
      <c r="Q193" s="78" t="str">
        <f>VLOOKUP(Leverancespecifikation[[#This Row],[ID-Bygningsdel]],'Data aktør'!A:H,4,FALSE)</f>
        <v/>
      </c>
      <c r="R193" s="78" t="str">
        <f>VLOOKUP(Leverancespecifikation[[#This Row],[ID-Bygningsdel]],'Data aktør'!A:H,5,FALSE)</f>
        <v/>
      </c>
      <c r="S193" s="78" t="str">
        <f>VLOOKUP(Leverancespecifikation[[#This Row],[ID-Bygningsdel]],'Data aktør'!A:H,6,FALSE)</f>
        <v/>
      </c>
      <c r="T193" s="78" t="str">
        <f>VLOOKUP(Leverancespecifikation[[#This Row],[ID-Bygningsdel]],'Data aktør'!A:H,7,FALSE)</f>
        <v/>
      </c>
      <c r="U193" s="122" t="str">
        <f>VLOOKUP(Leverancespecifikation[[#This Row],[ID-Bygningsdel]],'Data aktør'!A:H,8,FALSE)</f>
        <v>X</v>
      </c>
      <c r="V193" s="112"/>
      <c r="W193" s="79"/>
      <c r="X193" s="79"/>
      <c r="Y193" s="79"/>
      <c r="Z193" s="79"/>
      <c r="AA193" s="79"/>
      <c r="AB193" s="171"/>
      <c r="AD193" s="171"/>
      <c r="AE193" s="171"/>
      <c r="AF193" s="171"/>
      <c r="AG193" s="171"/>
      <c r="AH193" s="171"/>
      <c r="AI193" s="171"/>
      <c r="AJ193" s="171" t="s">
        <v>39</v>
      </c>
      <c r="AK193" s="171">
        <v>200</v>
      </c>
      <c r="AT193" s="171" t="s">
        <v>39</v>
      </c>
      <c r="AU193" s="171">
        <v>325</v>
      </c>
      <c r="BB193" s="171" t="s">
        <v>39</v>
      </c>
      <c r="BC193" s="171">
        <v>325</v>
      </c>
      <c r="BV193" s="171"/>
      <c r="BW193" s="171"/>
      <c r="CB193" s="134"/>
    </row>
    <row r="194" spans="1:986" ht="12" x14ac:dyDescent="0.2">
      <c r="A194" s="249"/>
      <c r="B194" s="242" t="s">
        <v>510</v>
      </c>
      <c r="C194" s="170" t="str">
        <f>_xlfn.CONCAT(Leverancespecifikation[[#This Row],[ID]],Leverancespecifikation[[#This Row],[BYGNINGSDEL]])</f>
        <v>190BeplantningsTypologier</v>
      </c>
      <c r="E194" s="171">
        <v>809</v>
      </c>
      <c r="I194" s="171"/>
      <c r="J194" s="171">
        <v>4</v>
      </c>
      <c r="K194" s="175" t="s">
        <v>1526</v>
      </c>
      <c r="L194" s="172" t="s">
        <v>531</v>
      </c>
      <c r="M194" s="80" t="str">
        <f>IFERROR(VLOOKUP(Leverancespecifikation[[#This Row],[ID-Bygningsdel]],'Data ændringslog'!A:G,7,FALSE),"P")</f>
        <v/>
      </c>
      <c r="N194" s="321" t="s">
        <v>99</v>
      </c>
      <c r="O194" s="121" t="str">
        <f>VLOOKUP(Leverancespecifikation[[#This Row],[ID-Bygningsdel]],'Data aktør'!A:H,2,FALSE)</f>
        <v/>
      </c>
      <c r="P194" s="78" t="str">
        <f>VLOOKUP(Leverancespecifikation[[#This Row],[ID-Bygningsdel]],'Data aktør'!A:H,3,FALSE)</f>
        <v/>
      </c>
      <c r="Q194" s="78" t="str">
        <f>VLOOKUP(Leverancespecifikation[[#This Row],[ID-Bygningsdel]],'Data aktør'!A:H,4,FALSE)</f>
        <v/>
      </c>
      <c r="R194" s="78" t="str">
        <f>VLOOKUP(Leverancespecifikation[[#This Row],[ID-Bygningsdel]],'Data aktør'!A:H,5,FALSE)</f>
        <v/>
      </c>
      <c r="S194" s="78" t="str">
        <f>VLOOKUP(Leverancespecifikation[[#This Row],[ID-Bygningsdel]],'Data aktør'!A:H,6,FALSE)</f>
        <v/>
      </c>
      <c r="T194" s="78" t="str">
        <f>VLOOKUP(Leverancespecifikation[[#This Row],[ID-Bygningsdel]],'Data aktør'!A:H,7,FALSE)</f>
        <v/>
      </c>
      <c r="U194" s="122" t="str">
        <f>VLOOKUP(Leverancespecifikation[[#This Row],[ID-Bygningsdel]],'Data aktør'!A:H,8,FALSE)</f>
        <v>X</v>
      </c>
      <c r="V194" s="112"/>
      <c r="W194" s="79"/>
      <c r="X194" s="79"/>
      <c r="Y194" s="79"/>
      <c r="Z194" s="79"/>
      <c r="AA194" s="79"/>
      <c r="AB194" s="171"/>
      <c r="AD194" s="171"/>
      <c r="AE194" s="171"/>
      <c r="AF194" s="171"/>
      <c r="AG194" s="171"/>
      <c r="AH194" s="171"/>
      <c r="AI194" s="171"/>
      <c r="AJ194" s="171" t="s">
        <v>39</v>
      </c>
      <c r="AK194" s="171">
        <v>200</v>
      </c>
      <c r="AT194" s="171" t="s">
        <v>39</v>
      </c>
      <c r="AU194" s="171">
        <v>300</v>
      </c>
      <c r="BB194" s="171" t="s">
        <v>39</v>
      </c>
      <c r="BC194" s="171">
        <v>325</v>
      </c>
      <c r="BV194" s="171"/>
      <c r="BW194" s="171"/>
      <c r="CB194" s="134"/>
    </row>
    <row r="195" spans="1:986" s="104" customFormat="1" x14ac:dyDescent="0.2">
      <c r="A195" s="248"/>
      <c r="B195" s="240" t="s">
        <v>513</v>
      </c>
      <c r="C195" s="161" t="str">
        <f>_xlfn.CONCAT(Leverancespecifikation[[#This Row],[ID]],Leverancespecifikation[[#This Row],[BYGNINGSDEL]])</f>
        <v>191Konstruktionselementer i terræn</v>
      </c>
      <c r="D195" s="162"/>
      <c r="E195" s="162"/>
      <c r="F195" s="162"/>
      <c r="G195" s="162"/>
      <c r="H195" s="162"/>
      <c r="I195" s="162"/>
      <c r="J195" s="163">
        <v>2</v>
      </c>
      <c r="K195" s="164" t="s">
        <v>537</v>
      </c>
      <c r="L195" s="165"/>
      <c r="M195" s="100" t="str">
        <f>IFERROR(VLOOKUP(Leverancespecifikation[[#This Row],[ID-Bygningsdel]],'Data ændringslog'!A:G,7,FALSE),"P")</f>
        <v/>
      </c>
      <c r="N195" s="201" t="s">
        <v>99</v>
      </c>
      <c r="O195" s="119"/>
      <c r="P195" s="101"/>
      <c r="Q195" s="101"/>
      <c r="R195" s="101"/>
      <c r="S195" s="101"/>
      <c r="T195" s="101"/>
      <c r="U195" s="120"/>
      <c r="V195" s="111"/>
      <c r="W195" s="102"/>
      <c r="X195" s="102"/>
      <c r="Y195" s="102"/>
      <c r="Z195" s="102"/>
      <c r="AA195" s="10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285"/>
      <c r="BM195" s="162"/>
      <c r="BN195" s="162"/>
      <c r="BO195" s="162"/>
      <c r="BP195" s="162"/>
      <c r="BQ195" s="162"/>
      <c r="BR195" s="162"/>
      <c r="BS195" s="162"/>
      <c r="BT195" s="162"/>
      <c r="BU195" s="162"/>
      <c r="BV195" s="162"/>
      <c r="BW195" s="162"/>
      <c r="BX195" s="162"/>
      <c r="BY195" s="162"/>
      <c r="BZ195" s="162"/>
      <c r="CA195" s="206"/>
      <c r="CB195" s="98"/>
      <c r="CC195" s="98"/>
      <c r="CD195" s="98"/>
      <c r="CE195" s="98"/>
      <c r="CF195" s="98"/>
      <c r="CG195" s="98"/>
      <c r="CH195" s="98"/>
      <c r="CI195" s="98"/>
      <c r="CJ195" s="98"/>
      <c r="CK195" s="98"/>
      <c r="CL195" s="98"/>
      <c r="CM195" s="98"/>
      <c r="CN195" s="98"/>
      <c r="CO195" s="98"/>
      <c r="CP195" s="98"/>
      <c r="CQ195" s="98"/>
      <c r="CR195" s="98"/>
      <c r="CS195" s="98"/>
      <c r="CT195" s="98"/>
      <c r="CU195" s="98"/>
      <c r="CV195" s="98"/>
      <c r="CW195" s="98"/>
      <c r="CX195" s="98"/>
      <c r="CY195" s="98"/>
      <c r="CZ195" s="98"/>
      <c r="DA195" s="98"/>
      <c r="DB195" s="98"/>
      <c r="DC195" s="98"/>
      <c r="DD195" s="98"/>
      <c r="DE195" s="98"/>
      <c r="DF195" s="98"/>
      <c r="DG195" s="98"/>
      <c r="DH195" s="98"/>
      <c r="DI195" s="98"/>
      <c r="DJ195" s="98"/>
      <c r="DK195" s="98"/>
      <c r="DL195" s="98"/>
      <c r="DM195" s="98"/>
      <c r="DN195" s="98"/>
      <c r="DO195" s="98"/>
      <c r="DP195" s="98"/>
      <c r="DQ195" s="98"/>
      <c r="DR195" s="98"/>
      <c r="DS195" s="98"/>
      <c r="DT195" s="98"/>
      <c r="DU195" s="98"/>
      <c r="DV195" s="98"/>
      <c r="DW195" s="98"/>
      <c r="DX195" s="98"/>
      <c r="DY195" s="98"/>
      <c r="DZ195" s="98"/>
      <c r="EA195" s="98"/>
      <c r="EB195" s="98"/>
      <c r="EC195" s="98"/>
      <c r="ED195" s="98"/>
      <c r="EE195" s="98"/>
      <c r="EF195" s="98"/>
      <c r="EG195" s="98"/>
      <c r="EH195" s="98"/>
      <c r="EI195" s="98"/>
      <c r="EJ195" s="98"/>
      <c r="EK195" s="98"/>
      <c r="EL195" s="98"/>
      <c r="EM195" s="98"/>
      <c r="EN195" s="98"/>
      <c r="EO195" s="98"/>
      <c r="EP195" s="98"/>
      <c r="EQ195" s="98"/>
      <c r="ER195" s="98"/>
      <c r="ES195" s="98"/>
      <c r="ET195" s="98"/>
      <c r="EU195" s="98"/>
      <c r="EV195" s="98"/>
      <c r="EW195" s="98"/>
      <c r="EX195" s="98"/>
      <c r="EY195" s="98"/>
      <c r="EZ195" s="98"/>
      <c r="FA195" s="98"/>
      <c r="FB195" s="98"/>
      <c r="FC195" s="98"/>
      <c r="FD195" s="98"/>
      <c r="FE195" s="98"/>
      <c r="FF195" s="98"/>
      <c r="FG195" s="98"/>
      <c r="FH195" s="98"/>
      <c r="FI195" s="98"/>
      <c r="FJ195" s="98"/>
      <c r="FK195" s="98"/>
      <c r="FL195" s="98"/>
      <c r="FM195" s="98"/>
      <c r="FN195" s="98"/>
      <c r="FO195" s="98"/>
      <c r="FP195" s="98"/>
      <c r="FQ195" s="98"/>
      <c r="FR195" s="98"/>
      <c r="FS195" s="98"/>
      <c r="FT195" s="98"/>
      <c r="FU195" s="98"/>
      <c r="FV195" s="98"/>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c r="IW195" s="98"/>
      <c r="IX195" s="98"/>
      <c r="IY195" s="98"/>
      <c r="IZ195" s="98"/>
      <c r="JA195" s="98"/>
      <c r="JB195" s="98"/>
      <c r="JC195" s="98"/>
      <c r="JD195" s="98"/>
      <c r="JE195" s="98"/>
      <c r="JF195" s="98"/>
      <c r="JG195" s="98"/>
      <c r="JH195" s="98"/>
      <c r="JI195" s="98"/>
      <c r="JJ195" s="98"/>
      <c r="JK195" s="98"/>
      <c r="JL195" s="98"/>
      <c r="JM195" s="98"/>
      <c r="JN195" s="98"/>
      <c r="JO195" s="98"/>
      <c r="JP195" s="98"/>
      <c r="JQ195" s="98"/>
      <c r="JR195" s="98"/>
      <c r="JS195" s="98"/>
      <c r="JT195" s="98"/>
      <c r="JU195" s="98"/>
      <c r="JV195" s="98"/>
      <c r="JW195" s="98"/>
      <c r="JX195" s="98"/>
      <c r="JY195" s="98"/>
      <c r="JZ195" s="98"/>
      <c r="KA195" s="98"/>
      <c r="KB195" s="98"/>
      <c r="KC195" s="98"/>
      <c r="KD195" s="98"/>
      <c r="KE195" s="98"/>
      <c r="KF195" s="98"/>
      <c r="KG195" s="98"/>
      <c r="KH195" s="98"/>
      <c r="KI195" s="98"/>
      <c r="KJ195" s="98"/>
      <c r="KK195" s="98"/>
      <c r="KL195" s="98"/>
      <c r="KM195" s="98"/>
      <c r="KN195" s="98"/>
      <c r="KO195" s="98"/>
      <c r="KP195" s="98"/>
      <c r="KQ195" s="98"/>
      <c r="KR195" s="98"/>
      <c r="KS195" s="98"/>
      <c r="KT195" s="98"/>
      <c r="KU195" s="98"/>
      <c r="KV195" s="98"/>
      <c r="KW195" s="98"/>
      <c r="KX195" s="98"/>
      <c r="KY195" s="98"/>
      <c r="KZ195" s="98"/>
      <c r="LA195" s="98"/>
      <c r="LB195" s="98"/>
      <c r="LC195" s="98"/>
      <c r="LD195" s="98"/>
      <c r="LE195" s="98"/>
      <c r="LF195" s="98"/>
      <c r="LG195" s="98"/>
      <c r="LH195" s="98"/>
      <c r="LI195" s="98"/>
      <c r="LJ195" s="98"/>
      <c r="LK195" s="98"/>
      <c r="LL195" s="98"/>
      <c r="LM195" s="98"/>
      <c r="LN195" s="98"/>
      <c r="LO195" s="98"/>
      <c r="LP195" s="98"/>
      <c r="LQ195" s="98"/>
      <c r="LR195" s="98"/>
      <c r="LS195" s="98"/>
      <c r="LT195" s="98"/>
      <c r="LU195" s="98"/>
      <c r="LV195" s="98"/>
      <c r="LW195" s="98"/>
      <c r="LX195" s="98"/>
      <c r="LY195" s="98"/>
      <c r="LZ195" s="98"/>
      <c r="MA195" s="98"/>
      <c r="MB195" s="98"/>
      <c r="MC195" s="98"/>
      <c r="MD195" s="98"/>
      <c r="ME195" s="98"/>
      <c r="MF195" s="98"/>
      <c r="MG195" s="98"/>
      <c r="MH195" s="98"/>
      <c r="MI195" s="98"/>
      <c r="MJ195" s="98"/>
      <c r="MK195" s="98"/>
      <c r="ML195" s="98"/>
      <c r="MM195" s="98"/>
      <c r="MN195" s="98"/>
      <c r="MO195" s="98"/>
      <c r="MP195" s="98"/>
      <c r="MQ195" s="98"/>
      <c r="MR195" s="98"/>
      <c r="MS195" s="98"/>
      <c r="MT195" s="98"/>
      <c r="MU195" s="98"/>
      <c r="MV195" s="98"/>
      <c r="MW195" s="98"/>
      <c r="MX195" s="98"/>
      <c r="MY195" s="98"/>
      <c r="MZ195" s="98"/>
      <c r="NA195" s="98"/>
      <c r="NB195" s="98"/>
      <c r="NC195" s="98"/>
      <c r="ND195" s="98"/>
      <c r="NE195" s="98"/>
      <c r="NF195" s="98"/>
      <c r="NG195" s="98"/>
      <c r="NH195" s="98"/>
      <c r="NI195" s="98"/>
      <c r="NJ195" s="98"/>
      <c r="NK195" s="98"/>
      <c r="NL195" s="98"/>
      <c r="NM195" s="98"/>
      <c r="NN195" s="98"/>
      <c r="NO195" s="98"/>
      <c r="NP195" s="98"/>
      <c r="NQ195" s="98"/>
      <c r="NR195" s="98"/>
      <c r="NS195" s="98"/>
      <c r="NT195" s="98"/>
      <c r="NU195" s="98"/>
      <c r="NV195" s="98"/>
      <c r="NW195" s="98"/>
      <c r="NX195" s="98"/>
      <c r="NY195" s="98"/>
      <c r="NZ195" s="98"/>
      <c r="OA195" s="98"/>
      <c r="OB195" s="98"/>
      <c r="OC195" s="98"/>
      <c r="OD195" s="98"/>
      <c r="OE195" s="98"/>
      <c r="OF195" s="98"/>
      <c r="OG195" s="98"/>
      <c r="OH195" s="98"/>
      <c r="OI195" s="98"/>
      <c r="OJ195" s="98"/>
      <c r="OK195" s="98"/>
      <c r="OL195" s="98"/>
      <c r="OM195" s="98"/>
      <c r="ON195" s="98"/>
      <c r="OO195" s="98"/>
      <c r="OP195" s="98"/>
      <c r="OQ195" s="98"/>
      <c r="OR195" s="98"/>
      <c r="OS195" s="98"/>
      <c r="OT195" s="98"/>
      <c r="OU195" s="98"/>
      <c r="OV195" s="98"/>
      <c r="OW195" s="98"/>
      <c r="OX195" s="98"/>
      <c r="OY195" s="98"/>
      <c r="OZ195" s="98"/>
      <c r="PA195" s="98"/>
      <c r="PB195" s="98"/>
      <c r="PC195" s="98"/>
      <c r="PD195" s="98"/>
      <c r="PE195" s="98"/>
      <c r="PF195" s="98"/>
      <c r="PG195" s="98"/>
      <c r="PH195" s="98"/>
      <c r="PI195" s="98"/>
      <c r="PJ195" s="98"/>
      <c r="PK195" s="98"/>
      <c r="PL195" s="98"/>
      <c r="PM195" s="98"/>
      <c r="PN195" s="98"/>
      <c r="PO195" s="98"/>
      <c r="PP195" s="98"/>
      <c r="PQ195" s="98"/>
      <c r="PR195" s="98"/>
      <c r="PS195" s="98"/>
      <c r="PT195" s="98"/>
      <c r="PU195" s="98"/>
      <c r="PV195" s="98"/>
      <c r="PW195" s="98"/>
      <c r="PX195" s="98"/>
      <c r="PY195" s="98"/>
      <c r="PZ195" s="98"/>
      <c r="QA195" s="98"/>
      <c r="QB195" s="98"/>
      <c r="QC195" s="98"/>
      <c r="QD195" s="98"/>
      <c r="QE195" s="98"/>
      <c r="QF195" s="98"/>
      <c r="QG195" s="98"/>
      <c r="QH195" s="98"/>
      <c r="QI195" s="98"/>
      <c r="QJ195" s="98"/>
      <c r="QK195" s="98"/>
      <c r="QL195" s="98"/>
      <c r="QM195" s="98"/>
      <c r="QN195" s="98"/>
      <c r="QO195" s="98"/>
      <c r="QP195" s="98"/>
      <c r="QQ195" s="98"/>
      <c r="QR195" s="98"/>
      <c r="QS195" s="98"/>
      <c r="QT195" s="98"/>
      <c r="QU195" s="98"/>
      <c r="QV195" s="98"/>
      <c r="QW195" s="98"/>
      <c r="QX195" s="98"/>
      <c r="QY195" s="98"/>
      <c r="QZ195" s="98"/>
      <c r="RA195" s="98"/>
      <c r="RB195" s="98"/>
      <c r="RC195" s="98"/>
      <c r="RD195" s="98"/>
      <c r="RE195" s="98"/>
      <c r="RF195" s="98"/>
      <c r="RG195" s="98"/>
      <c r="RH195" s="98"/>
      <c r="RI195" s="98"/>
      <c r="RJ195" s="98"/>
      <c r="RK195" s="98"/>
      <c r="RL195" s="98"/>
      <c r="RM195" s="98"/>
      <c r="RN195" s="98"/>
      <c r="RO195" s="98"/>
      <c r="RP195" s="98"/>
      <c r="RQ195" s="98"/>
      <c r="RR195" s="98"/>
      <c r="RS195" s="98"/>
      <c r="RT195" s="98"/>
      <c r="RU195" s="98"/>
      <c r="RV195" s="98"/>
      <c r="RW195" s="98"/>
      <c r="RX195" s="98"/>
      <c r="RY195" s="98"/>
      <c r="RZ195" s="98"/>
      <c r="SA195" s="98"/>
      <c r="SB195" s="98"/>
      <c r="SC195" s="98"/>
      <c r="SD195" s="98"/>
      <c r="SE195" s="98"/>
      <c r="SF195" s="98"/>
      <c r="SG195" s="98"/>
      <c r="SH195" s="98"/>
      <c r="SI195" s="98"/>
      <c r="SJ195" s="98"/>
      <c r="SK195" s="98"/>
      <c r="SL195" s="98"/>
      <c r="SM195" s="98"/>
      <c r="SN195" s="98"/>
      <c r="SO195" s="98"/>
      <c r="SP195" s="98"/>
      <c r="SQ195" s="98"/>
      <c r="SR195" s="98"/>
      <c r="SS195" s="98"/>
      <c r="ST195" s="98"/>
      <c r="SU195" s="98"/>
      <c r="SV195" s="98"/>
      <c r="SW195" s="98"/>
      <c r="SX195" s="98"/>
      <c r="SY195" s="98"/>
      <c r="SZ195" s="98"/>
      <c r="TA195" s="98"/>
      <c r="TB195" s="98"/>
      <c r="TC195" s="98"/>
      <c r="TD195" s="98"/>
      <c r="TE195" s="98"/>
      <c r="TF195" s="98"/>
      <c r="TG195" s="98"/>
      <c r="TH195" s="98"/>
      <c r="TI195" s="98"/>
      <c r="TJ195" s="98"/>
      <c r="TK195" s="98"/>
      <c r="TL195" s="98"/>
      <c r="TM195" s="98"/>
      <c r="TN195" s="98"/>
      <c r="TO195" s="98"/>
      <c r="TP195" s="98"/>
      <c r="TQ195" s="98"/>
      <c r="TR195" s="98"/>
      <c r="TS195" s="98"/>
      <c r="TT195" s="98"/>
      <c r="TU195" s="98"/>
      <c r="TV195" s="98"/>
      <c r="TW195" s="98"/>
      <c r="TX195" s="98"/>
      <c r="TY195" s="98"/>
      <c r="TZ195" s="98"/>
      <c r="UA195" s="98"/>
      <c r="UB195" s="98"/>
      <c r="UC195" s="98"/>
      <c r="UD195" s="98"/>
      <c r="UE195" s="98"/>
      <c r="UF195" s="98"/>
      <c r="UG195" s="98"/>
      <c r="UH195" s="98"/>
      <c r="UI195" s="98"/>
      <c r="UJ195" s="98"/>
      <c r="UK195" s="98"/>
      <c r="UL195" s="98"/>
      <c r="UM195" s="98"/>
      <c r="UN195" s="98"/>
      <c r="UO195" s="98"/>
      <c r="UP195" s="98"/>
      <c r="UQ195" s="98"/>
      <c r="UR195" s="98"/>
      <c r="US195" s="98"/>
      <c r="UT195" s="98"/>
      <c r="UU195" s="98"/>
      <c r="UV195" s="98"/>
      <c r="UW195" s="98"/>
      <c r="UX195" s="98"/>
      <c r="UY195" s="98"/>
      <c r="UZ195" s="98"/>
      <c r="VA195" s="98"/>
      <c r="VB195" s="98"/>
      <c r="VC195" s="98"/>
      <c r="VD195" s="98"/>
      <c r="VE195" s="98"/>
      <c r="VF195" s="98"/>
      <c r="VG195" s="98"/>
      <c r="VH195" s="98"/>
      <c r="VI195" s="98"/>
      <c r="VJ195" s="98"/>
      <c r="VK195" s="98"/>
      <c r="VL195" s="98"/>
      <c r="VM195" s="98"/>
      <c r="VN195" s="98"/>
      <c r="VO195" s="98"/>
      <c r="VP195" s="98"/>
      <c r="VQ195" s="98"/>
      <c r="VR195" s="98"/>
      <c r="VS195" s="98"/>
      <c r="VT195" s="98"/>
      <c r="VU195" s="98"/>
      <c r="VV195" s="98"/>
      <c r="VW195" s="98"/>
      <c r="VX195" s="98"/>
      <c r="VY195" s="98"/>
      <c r="VZ195" s="98"/>
      <c r="WA195" s="98"/>
      <c r="WB195" s="98"/>
      <c r="WC195" s="98"/>
      <c r="WD195" s="98"/>
      <c r="WE195" s="98"/>
      <c r="WF195" s="98"/>
      <c r="WG195" s="98"/>
      <c r="WH195" s="98"/>
      <c r="WI195" s="98"/>
      <c r="WJ195" s="98"/>
      <c r="WK195" s="98"/>
      <c r="WL195" s="98"/>
      <c r="WM195" s="98"/>
      <c r="WN195" s="98"/>
      <c r="WO195" s="98"/>
      <c r="WP195" s="98"/>
      <c r="WQ195" s="98"/>
      <c r="WR195" s="98"/>
      <c r="WS195" s="98"/>
      <c r="WT195" s="98"/>
      <c r="WU195" s="98"/>
      <c r="WV195" s="98"/>
      <c r="WW195" s="98"/>
      <c r="WX195" s="98"/>
      <c r="WY195" s="98"/>
      <c r="WZ195" s="98"/>
      <c r="XA195" s="98"/>
      <c r="XB195" s="98"/>
      <c r="XC195" s="98"/>
      <c r="XD195" s="98"/>
      <c r="XE195" s="98"/>
      <c r="XF195" s="98"/>
      <c r="XG195" s="98"/>
      <c r="XH195" s="98"/>
      <c r="XI195" s="98"/>
      <c r="XJ195" s="98"/>
      <c r="XK195" s="98"/>
      <c r="XL195" s="98"/>
      <c r="XM195" s="98"/>
      <c r="XN195" s="98"/>
      <c r="XO195" s="98"/>
      <c r="XP195" s="98"/>
      <c r="XQ195" s="98"/>
      <c r="XR195" s="98"/>
      <c r="XS195" s="98"/>
      <c r="XT195" s="98"/>
      <c r="XU195" s="98"/>
      <c r="XV195" s="98"/>
      <c r="XW195" s="98"/>
      <c r="XX195" s="98"/>
      <c r="XY195" s="98"/>
      <c r="XZ195" s="98"/>
      <c r="YA195" s="98"/>
      <c r="YB195" s="98"/>
      <c r="YC195" s="98"/>
      <c r="YD195" s="98"/>
      <c r="YE195" s="98"/>
      <c r="YF195" s="98"/>
      <c r="YG195" s="98"/>
      <c r="YH195" s="98"/>
      <c r="YI195" s="98"/>
      <c r="YJ195" s="98"/>
      <c r="YK195" s="98"/>
      <c r="YL195" s="98"/>
      <c r="YM195" s="98"/>
      <c r="YN195" s="98"/>
      <c r="YO195" s="98"/>
      <c r="YP195" s="98"/>
      <c r="YQ195" s="98"/>
      <c r="YR195" s="98"/>
      <c r="YS195" s="98"/>
      <c r="YT195" s="98"/>
      <c r="YU195" s="98"/>
      <c r="YV195" s="98"/>
      <c r="YW195" s="98"/>
      <c r="YX195" s="98"/>
      <c r="YY195" s="98"/>
      <c r="YZ195" s="98"/>
      <c r="ZA195" s="98"/>
      <c r="ZB195" s="98"/>
      <c r="ZC195" s="98"/>
      <c r="ZD195" s="98"/>
      <c r="ZE195" s="98"/>
      <c r="ZF195" s="98"/>
      <c r="ZG195" s="98"/>
      <c r="ZH195" s="98"/>
      <c r="ZI195" s="98"/>
      <c r="ZJ195" s="98"/>
      <c r="ZK195" s="98"/>
      <c r="ZL195" s="98"/>
      <c r="ZM195" s="98"/>
      <c r="ZN195" s="98"/>
      <c r="ZO195" s="98"/>
      <c r="ZP195" s="98"/>
      <c r="ZQ195" s="98"/>
      <c r="ZR195" s="98"/>
      <c r="ZS195" s="98"/>
      <c r="ZT195" s="98"/>
      <c r="ZU195" s="98"/>
      <c r="ZV195" s="98"/>
      <c r="ZW195" s="98"/>
      <c r="ZX195" s="98"/>
      <c r="ZY195" s="98"/>
      <c r="ZZ195" s="98"/>
      <c r="AAA195" s="98"/>
      <c r="AAB195" s="98"/>
      <c r="AAC195" s="98"/>
      <c r="AAD195" s="98"/>
      <c r="AAE195" s="98"/>
      <c r="AAF195" s="98"/>
      <c r="AAG195" s="98"/>
      <c r="AAH195" s="98"/>
      <c r="AAI195" s="98"/>
      <c r="AAJ195" s="98"/>
      <c r="AAK195" s="98"/>
      <c r="AAL195" s="98"/>
      <c r="AAM195" s="98"/>
      <c r="AAN195" s="98"/>
      <c r="AAO195" s="98"/>
      <c r="AAP195" s="98"/>
      <c r="AAQ195" s="98"/>
      <c r="AAR195" s="98"/>
      <c r="AAS195" s="98"/>
      <c r="AAT195" s="98"/>
      <c r="AAU195" s="98"/>
      <c r="AAV195" s="98"/>
      <c r="AAW195" s="98"/>
      <c r="AAX195" s="98"/>
      <c r="AAY195" s="98"/>
      <c r="AAZ195" s="98"/>
      <c r="ABA195" s="98"/>
      <c r="ABB195" s="98"/>
      <c r="ABC195" s="98"/>
      <c r="ABD195" s="98"/>
      <c r="ABE195" s="98"/>
      <c r="ABF195" s="98"/>
      <c r="ABG195" s="98"/>
      <c r="ABH195" s="98"/>
      <c r="ABI195" s="98"/>
      <c r="ABJ195" s="98"/>
      <c r="ABK195" s="98"/>
      <c r="ABL195" s="98"/>
      <c r="ABM195" s="98"/>
      <c r="ABN195" s="98"/>
      <c r="ABO195" s="98"/>
      <c r="ABP195" s="98"/>
      <c r="ABQ195" s="98"/>
      <c r="ABR195" s="98"/>
      <c r="ABS195" s="98"/>
      <c r="ABT195" s="98"/>
      <c r="ABU195" s="98"/>
      <c r="ABV195" s="98"/>
      <c r="ABW195" s="98"/>
      <c r="ABX195" s="98"/>
      <c r="ABY195" s="98"/>
      <c r="ABZ195" s="98"/>
      <c r="ACA195" s="98"/>
      <c r="ACB195" s="98"/>
      <c r="ACC195" s="98"/>
      <c r="ACD195" s="98"/>
      <c r="ACE195" s="98"/>
      <c r="ACF195" s="98"/>
      <c r="ACG195" s="98"/>
      <c r="ACH195" s="98"/>
      <c r="ACI195" s="98"/>
      <c r="ACJ195" s="98"/>
      <c r="ACK195" s="98"/>
      <c r="ACL195" s="98"/>
      <c r="ACM195" s="98"/>
      <c r="ACN195" s="98"/>
      <c r="ACO195" s="98"/>
      <c r="ACP195" s="98"/>
      <c r="ACQ195" s="98"/>
      <c r="ACR195" s="98"/>
      <c r="ACS195" s="98"/>
      <c r="ACT195" s="98"/>
      <c r="ACU195" s="98"/>
      <c r="ACV195" s="98"/>
      <c r="ACW195" s="98"/>
      <c r="ACX195" s="98"/>
      <c r="ACY195" s="98"/>
      <c r="ACZ195" s="98"/>
      <c r="ADA195" s="98"/>
      <c r="ADB195" s="98"/>
      <c r="ADC195" s="98"/>
      <c r="ADD195" s="98"/>
      <c r="ADE195" s="98"/>
      <c r="ADF195" s="98"/>
      <c r="ADG195" s="98"/>
      <c r="ADH195" s="98"/>
      <c r="ADI195" s="98"/>
      <c r="ADJ195" s="98"/>
      <c r="ADK195" s="98"/>
      <c r="ADL195" s="98"/>
      <c r="ADM195" s="98"/>
      <c r="ADN195" s="98"/>
      <c r="ADO195" s="98"/>
      <c r="ADP195" s="98"/>
      <c r="ADQ195" s="98"/>
      <c r="ADR195" s="98"/>
      <c r="ADS195" s="98"/>
      <c r="ADT195" s="98"/>
      <c r="ADU195" s="98"/>
      <c r="ADV195" s="98"/>
      <c r="ADW195" s="98"/>
      <c r="ADX195" s="98"/>
      <c r="ADY195" s="98"/>
      <c r="ADZ195" s="98"/>
      <c r="AEA195" s="98"/>
      <c r="AEB195" s="98"/>
      <c r="AEC195" s="98"/>
      <c r="AED195" s="98"/>
      <c r="AEE195" s="98"/>
      <c r="AEF195" s="98"/>
      <c r="AEG195" s="98"/>
      <c r="AEH195" s="98"/>
      <c r="AEI195" s="98"/>
      <c r="AEJ195" s="98"/>
      <c r="AEK195" s="98"/>
      <c r="AEL195" s="98"/>
      <c r="AEM195" s="98"/>
      <c r="AEN195" s="98"/>
      <c r="AEO195" s="98"/>
      <c r="AEP195" s="98"/>
      <c r="AEQ195" s="98"/>
      <c r="AER195" s="98"/>
      <c r="AES195" s="98"/>
      <c r="AET195" s="98"/>
      <c r="AEU195" s="98"/>
      <c r="AEV195" s="98"/>
      <c r="AEW195" s="98"/>
      <c r="AEX195" s="98"/>
      <c r="AEY195" s="98"/>
      <c r="AEZ195" s="98"/>
      <c r="AFA195" s="98"/>
      <c r="AFB195" s="98"/>
      <c r="AFC195" s="98"/>
      <c r="AFD195" s="98"/>
      <c r="AFE195" s="98"/>
      <c r="AFF195" s="98"/>
      <c r="AFG195" s="98"/>
      <c r="AFH195" s="98"/>
      <c r="AFI195" s="98"/>
      <c r="AFJ195" s="98"/>
      <c r="AFK195" s="98"/>
      <c r="AFL195" s="98"/>
      <c r="AFM195" s="98"/>
      <c r="AFN195" s="98"/>
      <c r="AFO195" s="98"/>
      <c r="AFP195" s="98"/>
      <c r="AFQ195" s="98"/>
      <c r="AFR195" s="98"/>
      <c r="AFS195" s="98"/>
      <c r="AFT195" s="98"/>
      <c r="AFU195" s="98"/>
      <c r="AFV195" s="98"/>
      <c r="AFW195" s="98"/>
      <c r="AFX195" s="98"/>
      <c r="AFY195" s="98"/>
      <c r="AFZ195" s="98"/>
      <c r="AGA195" s="98"/>
      <c r="AGB195" s="98"/>
      <c r="AGC195" s="98"/>
      <c r="AGD195" s="98"/>
      <c r="AGE195" s="98"/>
      <c r="AGF195" s="98"/>
      <c r="AGG195" s="98"/>
      <c r="AGH195" s="98"/>
      <c r="AGI195" s="98"/>
      <c r="AGJ195" s="98"/>
      <c r="AGK195" s="98"/>
      <c r="AGL195" s="98"/>
      <c r="AGM195" s="98"/>
      <c r="AGN195" s="98"/>
      <c r="AGO195" s="98"/>
      <c r="AGP195" s="98"/>
      <c r="AGQ195" s="98"/>
      <c r="AGR195" s="98"/>
      <c r="AGS195" s="98"/>
      <c r="AGT195" s="98"/>
      <c r="AGU195" s="98"/>
      <c r="AGV195" s="98"/>
      <c r="AGW195" s="98"/>
      <c r="AGX195" s="98"/>
      <c r="AGY195" s="98"/>
      <c r="AGZ195" s="98"/>
      <c r="AHA195" s="98"/>
      <c r="AHB195" s="98"/>
      <c r="AHC195" s="98"/>
      <c r="AHD195" s="98"/>
      <c r="AHE195" s="98"/>
      <c r="AHF195" s="98"/>
      <c r="AHG195" s="98"/>
      <c r="AHH195" s="98"/>
      <c r="AHI195" s="98"/>
      <c r="AHJ195" s="98"/>
      <c r="AHK195" s="98"/>
      <c r="AHL195" s="98"/>
      <c r="AHM195" s="98"/>
      <c r="AHN195" s="98"/>
      <c r="AHO195" s="98"/>
      <c r="AHP195" s="98"/>
      <c r="AHQ195" s="98"/>
      <c r="AHR195" s="98"/>
      <c r="AHS195" s="98"/>
      <c r="AHT195" s="98"/>
      <c r="AHU195" s="98"/>
      <c r="AHV195" s="98"/>
      <c r="AHW195" s="98"/>
      <c r="AHX195" s="98"/>
      <c r="AHY195" s="98"/>
      <c r="AHZ195" s="98"/>
      <c r="AIA195" s="98"/>
      <c r="AIB195" s="98"/>
      <c r="AIC195" s="98"/>
      <c r="AID195" s="98"/>
      <c r="AIE195" s="98"/>
      <c r="AIF195" s="98"/>
      <c r="AIG195" s="98"/>
      <c r="AIH195" s="98"/>
      <c r="AII195" s="98"/>
      <c r="AIJ195" s="98"/>
      <c r="AIK195" s="98"/>
      <c r="AIL195" s="98"/>
      <c r="AIM195" s="98"/>
      <c r="AIN195" s="98"/>
      <c r="AIO195" s="98"/>
      <c r="AIP195" s="98"/>
      <c r="AIQ195" s="98"/>
      <c r="AIR195" s="98"/>
      <c r="AIS195" s="98"/>
      <c r="AIT195" s="98"/>
      <c r="AIU195" s="98"/>
      <c r="AIV195" s="98"/>
      <c r="AIW195" s="98"/>
      <c r="AIX195" s="98"/>
      <c r="AIY195" s="98"/>
      <c r="AIZ195" s="98"/>
      <c r="AJA195" s="98"/>
      <c r="AJB195" s="98"/>
      <c r="AJC195" s="98"/>
      <c r="AJD195" s="98"/>
      <c r="AJE195" s="98"/>
      <c r="AJF195" s="98"/>
      <c r="AJG195" s="98"/>
      <c r="AJH195" s="98"/>
      <c r="AJI195" s="98"/>
      <c r="AJJ195" s="98"/>
      <c r="AJK195" s="98"/>
      <c r="AJL195" s="98"/>
      <c r="AJM195" s="98"/>
      <c r="AJN195" s="98"/>
      <c r="AJO195" s="98"/>
      <c r="AJP195" s="98"/>
      <c r="AJQ195" s="98"/>
      <c r="AJR195" s="98"/>
      <c r="AJS195" s="98"/>
      <c r="AJT195" s="98"/>
      <c r="AJU195" s="98"/>
      <c r="AJV195" s="98"/>
      <c r="AJW195" s="98"/>
      <c r="AJX195" s="98"/>
      <c r="AJY195" s="98"/>
      <c r="AJZ195" s="98"/>
      <c r="AKA195" s="98"/>
      <c r="AKB195" s="98"/>
      <c r="AKC195" s="98"/>
      <c r="AKD195" s="98"/>
      <c r="AKE195" s="98"/>
      <c r="AKF195" s="98"/>
      <c r="AKG195" s="98"/>
      <c r="AKH195" s="98"/>
      <c r="AKI195" s="98"/>
      <c r="AKJ195" s="98"/>
      <c r="AKK195" s="98"/>
      <c r="AKL195" s="98"/>
      <c r="AKM195" s="98"/>
      <c r="AKN195" s="98"/>
      <c r="AKO195" s="98"/>
      <c r="AKP195" s="98"/>
      <c r="AKQ195" s="98"/>
      <c r="AKR195" s="98"/>
      <c r="AKS195" s="98"/>
      <c r="AKT195" s="98"/>
      <c r="AKU195" s="98"/>
      <c r="AKV195" s="98"/>
      <c r="AKW195" s="98"/>
      <c r="AKX195" s="98"/>
    </row>
    <row r="196" spans="1:986" ht="12" customHeight="1" x14ac:dyDescent="0.2">
      <c r="A196" s="249"/>
      <c r="B196" s="241" t="s">
        <v>515</v>
      </c>
      <c r="C196" s="170" t="str">
        <f>_xlfn.CONCAT(Leverancespecifikation[[#This Row],[ID]],Leverancespecifikation[[#This Row],[BYGNINGSDEL]])</f>
        <v>192Støttemure</v>
      </c>
      <c r="E196" s="171">
        <v>202</v>
      </c>
      <c r="I196" s="171"/>
      <c r="J196" s="171">
        <v>4</v>
      </c>
      <c r="K196" s="331" t="s">
        <v>1527</v>
      </c>
      <c r="L196" s="168" t="s">
        <v>537</v>
      </c>
      <c r="M196" s="86" t="str">
        <f>IFERROR(VLOOKUP(Leverancespecifikation[[#This Row],[ID-Bygningsdel]],'Data ændringslog'!A:G,7,FALSE),"P")</f>
        <v/>
      </c>
      <c r="N196" s="320" t="s">
        <v>99</v>
      </c>
      <c r="O196" s="117" t="str">
        <f>VLOOKUP(Leverancespecifikation[[#This Row],[ID-Bygningsdel]],'Data aktør'!A:H,2,FALSE)</f>
        <v/>
      </c>
      <c r="P196" s="87" t="str">
        <f>VLOOKUP(Leverancespecifikation[[#This Row],[ID-Bygningsdel]],'Data aktør'!A:H,3,FALSE)</f>
        <v>X</v>
      </c>
      <c r="Q196" s="87" t="str">
        <f>VLOOKUP(Leverancespecifikation[[#This Row],[ID-Bygningsdel]],'Data aktør'!A:H,4,FALSE)</f>
        <v/>
      </c>
      <c r="R196" s="87" t="str">
        <f>VLOOKUP(Leverancespecifikation[[#This Row],[ID-Bygningsdel]],'Data aktør'!A:H,5,FALSE)</f>
        <v/>
      </c>
      <c r="S196" s="87" t="str">
        <f>VLOOKUP(Leverancespecifikation[[#This Row],[ID-Bygningsdel]],'Data aktør'!A:H,6,FALSE)</f>
        <v/>
      </c>
      <c r="T196" s="87" t="str">
        <f>VLOOKUP(Leverancespecifikation[[#This Row],[ID-Bygningsdel]],'Data aktør'!A:H,7,FALSE)</f>
        <v/>
      </c>
      <c r="U196" s="118" t="str">
        <f>VLOOKUP(Leverancespecifikation[[#This Row],[ID-Bygningsdel]],'Data aktør'!A:H,8,FALSE)</f>
        <v>X</v>
      </c>
      <c r="V196" s="112"/>
      <c r="W196" s="79"/>
      <c r="X196" s="79"/>
      <c r="Y196" s="79"/>
      <c r="Z196" s="79"/>
      <c r="AA196" s="79"/>
      <c r="AB196" s="167"/>
      <c r="AC196" s="167"/>
      <c r="AD196" s="171"/>
      <c r="AE196" s="171"/>
      <c r="AF196" s="171"/>
      <c r="AG196" s="171"/>
      <c r="AH196" s="171"/>
      <c r="AI196" s="171"/>
      <c r="AJ196" s="167" t="s">
        <v>39</v>
      </c>
      <c r="AK196" s="167">
        <v>300</v>
      </c>
      <c r="AL196" s="167"/>
      <c r="AM196" s="167"/>
      <c r="AT196" s="167" t="s">
        <v>34</v>
      </c>
      <c r="AU196" s="167">
        <v>325</v>
      </c>
      <c r="BB196" s="167" t="s">
        <v>34</v>
      </c>
      <c r="BC196" s="167">
        <v>325</v>
      </c>
      <c r="BJ196" s="167"/>
      <c r="BK196" s="167"/>
      <c r="BL196" s="286" t="s">
        <v>539</v>
      </c>
      <c r="BM196" s="167"/>
      <c r="BT196" s="167"/>
      <c r="BU196" s="167"/>
      <c r="BV196" s="167"/>
      <c r="BW196" s="167"/>
      <c r="BX196" s="167"/>
      <c r="BY196" s="167"/>
      <c r="BZ196" s="167"/>
      <c r="CA196" s="207"/>
      <c r="CB196" s="134"/>
    </row>
    <row r="197" spans="1:986" ht="12" customHeight="1" x14ac:dyDescent="0.2">
      <c r="A197" s="249"/>
      <c r="B197" s="242" t="s">
        <v>517</v>
      </c>
      <c r="C197" s="170" t="str">
        <f>_xlfn.CONCAT(Leverancespecifikation[[#This Row],[ID]],Leverancespecifikation[[#This Row],[BYGNINGSDEL]])</f>
        <v>193Opmurede elementer</v>
      </c>
      <c r="E197" s="171" t="s">
        <v>103</v>
      </c>
      <c r="I197" s="171"/>
      <c r="J197" s="171">
        <v>4</v>
      </c>
      <c r="K197" s="175" t="s">
        <v>542</v>
      </c>
      <c r="L197" s="178" t="s">
        <v>537</v>
      </c>
      <c r="M197" s="80" t="str">
        <f>IFERROR(VLOOKUP(Leverancespecifikation[[#This Row],[ID-Bygningsdel]],'Data ændringslog'!A:G,7,FALSE),"P")</f>
        <v/>
      </c>
      <c r="N197" s="321" t="s">
        <v>99</v>
      </c>
      <c r="O197" s="121" t="str">
        <f>VLOOKUP(Leverancespecifikation[[#This Row],[ID-Bygningsdel]],'Data aktør'!A:H,2,FALSE)</f>
        <v/>
      </c>
      <c r="P197" s="78" t="str">
        <f>VLOOKUP(Leverancespecifikation[[#This Row],[ID-Bygningsdel]],'Data aktør'!A:H,3,FALSE)</f>
        <v/>
      </c>
      <c r="Q197" s="78" t="str">
        <f>VLOOKUP(Leverancespecifikation[[#This Row],[ID-Bygningsdel]],'Data aktør'!A:H,4,FALSE)</f>
        <v/>
      </c>
      <c r="R197" s="78" t="str">
        <f>VLOOKUP(Leverancespecifikation[[#This Row],[ID-Bygningsdel]],'Data aktør'!A:H,5,FALSE)</f>
        <v/>
      </c>
      <c r="S197" s="78" t="str">
        <f>VLOOKUP(Leverancespecifikation[[#This Row],[ID-Bygningsdel]],'Data aktør'!A:H,6,FALSE)</f>
        <v/>
      </c>
      <c r="T197" s="78" t="str">
        <f>VLOOKUP(Leverancespecifikation[[#This Row],[ID-Bygningsdel]],'Data aktør'!A:H,7,FALSE)</f>
        <v/>
      </c>
      <c r="U197" s="122" t="str">
        <f>VLOOKUP(Leverancespecifikation[[#This Row],[ID-Bygningsdel]],'Data aktør'!A:H,8,FALSE)</f>
        <v>X</v>
      </c>
      <c r="V197" s="112"/>
      <c r="W197" s="79"/>
      <c r="X197" s="79"/>
      <c r="Y197" s="79"/>
      <c r="Z197" s="79"/>
      <c r="AA197" s="79"/>
      <c r="AB197" s="171"/>
      <c r="AD197" s="171"/>
      <c r="AE197" s="171"/>
      <c r="AF197" s="171"/>
      <c r="AG197" s="171"/>
      <c r="AH197" s="171"/>
      <c r="AI197" s="171"/>
      <c r="AJ197" s="171" t="s">
        <v>39</v>
      </c>
      <c r="AK197" s="171">
        <v>300</v>
      </c>
      <c r="AT197" s="171" t="s">
        <v>39</v>
      </c>
      <c r="AU197" s="171">
        <v>325</v>
      </c>
      <c r="BB197" s="171" t="s">
        <v>39</v>
      </c>
      <c r="BC197" s="171">
        <v>325</v>
      </c>
      <c r="BL197" s="287" t="s">
        <v>543</v>
      </c>
      <c r="BV197" s="171"/>
      <c r="BW197" s="171"/>
      <c r="CB197" s="134"/>
    </row>
    <row r="198" spans="1:986" ht="12" customHeight="1" x14ac:dyDescent="0.2">
      <c r="A198" s="249"/>
      <c r="B198" s="242" t="s">
        <v>519</v>
      </c>
      <c r="C198" s="170" t="str">
        <f>_xlfn.CONCAT(Leverancespecifikation[[#This Row],[ID]],Leverancespecifikation[[#This Row],[BYGNINGSDEL]])</f>
        <v>194Insitustøbt elementer</v>
      </c>
      <c r="E198" s="171">
        <v>212</v>
      </c>
      <c r="I198" s="171"/>
      <c r="J198" s="171">
        <v>4</v>
      </c>
      <c r="K198" s="175" t="s">
        <v>545</v>
      </c>
      <c r="L198" s="178" t="s">
        <v>537</v>
      </c>
      <c r="M198" s="80" t="str">
        <f>IFERROR(VLOOKUP(Leverancespecifikation[[#This Row],[ID-Bygningsdel]],'Data ændringslog'!A:G,7,FALSE),"P")</f>
        <v/>
      </c>
      <c r="N198" s="321" t="s">
        <v>99</v>
      </c>
      <c r="O198" s="121" t="str">
        <f>VLOOKUP(Leverancespecifikation[[#This Row],[ID-Bygningsdel]],'Data aktør'!A:H,2,FALSE)</f>
        <v/>
      </c>
      <c r="P198" s="78" t="str">
        <f>VLOOKUP(Leverancespecifikation[[#This Row],[ID-Bygningsdel]],'Data aktør'!A:H,3,FALSE)</f>
        <v>X</v>
      </c>
      <c r="Q198" s="78" t="str">
        <f>VLOOKUP(Leverancespecifikation[[#This Row],[ID-Bygningsdel]],'Data aktør'!A:H,4,FALSE)</f>
        <v/>
      </c>
      <c r="R198" s="78" t="str">
        <f>VLOOKUP(Leverancespecifikation[[#This Row],[ID-Bygningsdel]],'Data aktør'!A:H,5,FALSE)</f>
        <v/>
      </c>
      <c r="S198" s="78" t="str">
        <f>VLOOKUP(Leverancespecifikation[[#This Row],[ID-Bygningsdel]],'Data aktør'!A:H,6,FALSE)</f>
        <v/>
      </c>
      <c r="T198" s="78" t="str">
        <f>VLOOKUP(Leverancespecifikation[[#This Row],[ID-Bygningsdel]],'Data aktør'!A:H,7,FALSE)</f>
        <v/>
      </c>
      <c r="U198" s="122" t="str">
        <f>VLOOKUP(Leverancespecifikation[[#This Row],[ID-Bygningsdel]],'Data aktør'!A:H,8,FALSE)</f>
        <v>X</v>
      </c>
      <c r="V198" s="112"/>
      <c r="W198" s="79"/>
      <c r="X198" s="79"/>
      <c r="Y198" s="79"/>
      <c r="Z198" s="79"/>
      <c r="AA198" s="79"/>
      <c r="AB198" s="171"/>
      <c r="AD198" s="171"/>
      <c r="AE198" s="171"/>
      <c r="AF198" s="171"/>
      <c r="AG198" s="171"/>
      <c r="AH198" s="171"/>
      <c r="AI198" s="171"/>
      <c r="AJ198" s="171" t="s">
        <v>39</v>
      </c>
      <c r="AK198" s="171">
        <v>300</v>
      </c>
      <c r="AT198" s="171" t="s">
        <v>34</v>
      </c>
      <c r="AU198" s="171">
        <v>325</v>
      </c>
      <c r="BB198" s="171" t="s">
        <v>34</v>
      </c>
      <c r="BC198" s="171">
        <v>325</v>
      </c>
      <c r="BL198" s="287" t="s">
        <v>539</v>
      </c>
      <c r="BV198" s="171"/>
      <c r="BW198" s="171"/>
      <c r="CB198" s="134"/>
    </row>
    <row r="199" spans="1:986" ht="12" customHeight="1" x14ac:dyDescent="0.2">
      <c r="A199" s="249"/>
      <c r="B199" s="242" t="s">
        <v>521</v>
      </c>
      <c r="C199" s="170" t="str">
        <f>_xlfn.CONCAT(Leverancespecifikation[[#This Row],[ID]],Leverancespecifikation[[#This Row],[BYGNINGSDEL]])</f>
        <v>195Hegn og afskærmninger</v>
      </c>
      <c r="E199" s="171">
        <v>201</v>
      </c>
      <c r="I199" s="171"/>
      <c r="J199" s="171">
        <v>4</v>
      </c>
      <c r="K199" s="175" t="s">
        <v>547</v>
      </c>
      <c r="L199" s="178" t="s">
        <v>537</v>
      </c>
      <c r="M199" s="80" t="str">
        <f>IFERROR(VLOOKUP(Leverancespecifikation[[#This Row],[ID-Bygningsdel]],'Data ændringslog'!A:G,7,FALSE),"P")</f>
        <v/>
      </c>
      <c r="N199" s="321" t="s">
        <v>99</v>
      </c>
      <c r="O199" s="121" t="str">
        <f>VLOOKUP(Leverancespecifikation[[#This Row],[ID-Bygningsdel]],'Data aktør'!A:H,2,FALSE)</f>
        <v/>
      </c>
      <c r="P199" s="78" t="str">
        <f>VLOOKUP(Leverancespecifikation[[#This Row],[ID-Bygningsdel]],'Data aktør'!A:H,3,FALSE)</f>
        <v/>
      </c>
      <c r="Q199" s="78" t="str">
        <f>VLOOKUP(Leverancespecifikation[[#This Row],[ID-Bygningsdel]],'Data aktør'!A:H,4,FALSE)</f>
        <v/>
      </c>
      <c r="R199" s="78" t="str">
        <f>VLOOKUP(Leverancespecifikation[[#This Row],[ID-Bygningsdel]],'Data aktør'!A:H,5,FALSE)</f>
        <v/>
      </c>
      <c r="S199" s="78" t="str">
        <f>VLOOKUP(Leverancespecifikation[[#This Row],[ID-Bygningsdel]],'Data aktør'!A:H,6,FALSE)</f>
        <v/>
      </c>
      <c r="T199" s="78" t="str">
        <f>VLOOKUP(Leverancespecifikation[[#This Row],[ID-Bygningsdel]],'Data aktør'!A:H,7,FALSE)</f>
        <v/>
      </c>
      <c r="U199" s="122" t="str">
        <f>VLOOKUP(Leverancespecifikation[[#This Row],[ID-Bygningsdel]],'Data aktør'!A:H,8,FALSE)</f>
        <v>X</v>
      </c>
      <c r="V199" s="112"/>
      <c r="W199" s="79"/>
      <c r="X199" s="79"/>
      <c r="Y199" s="79"/>
      <c r="Z199" s="79"/>
      <c r="AA199" s="79"/>
      <c r="AB199" s="171"/>
      <c r="AD199" s="171"/>
      <c r="AE199" s="171"/>
      <c r="AF199" s="171"/>
      <c r="AG199" s="171"/>
      <c r="AH199" s="171"/>
      <c r="AI199" s="171"/>
      <c r="AJ199" s="171" t="s">
        <v>39</v>
      </c>
      <c r="AK199" s="171">
        <v>200</v>
      </c>
      <c r="AT199" s="171" t="s">
        <v>39</v>
      </c>
      <c r="AU199" s="171">
        <v>325</v>
      </c>
      <c r="BB199" s="171" t="s">
        <v>39</v>
      </c>
      <c r="BC199" s="171">
        <v>325</v>
      </c>
      <c r="BV199" s="171"/>
      <c r="BW199" s="171"/>
      <c r="CB199" s="134"/>
    </row>
    <row r="200" spans="1:986" ht="12" customHeight="1" x14ac:dyDescent="0.2">
      <c r="A200" s="249"/>
      <c r="B200" s="242" t="s">
        <v>523</v>
      </c>
      <c r="C200" s="170" t="str">
        <f>_xlfn.CONCAT(Leverancespecifikation[[#This Row],[ID]],Leverancespecifikation[[#This Row],[BYGNINGSDEL]])</f>
        <v>196Trapper og ramper i terræn</v>
      </c>
      <c r="E200" s="171" t="s">
        <v>1554</v>
      </c>
      <c r="I200" s="171"/>
      <c r="J200" s="171">
        <v>4</v>
      </c>
      <c r="K200" s="175" t="s">
        <v>1528</v>
      </c>
      <c r="L200" s="178" t="s">
        <v>537</v>
      </c>
      <c r="M200" s="80" t="str">
        <f>IFERROR(VLOOKUP(Leverancespecifikation[[#This Row],[ID-Bygningsdel]],'Data ændringslog'!A:G,7,FALSE),"P")</f>
        <v/>
      </c>
      <c r="N200" s="321" t="s">
        <v>99</v>
      </c>
      <c r="O200" s="121" t="str">
        <f>VLOOKUP(Leverancespecifikation[[#This Row],[ID-Bygningsdel]],'Data aktør'!A:H,2,FALSE)</f>
        <v/>
      </c>
      <c r="P200" s="78" t="str">
        <f>VLOOKUP(Leverancespecifikation[[#This Row],[ID-Bygningsdel]],'Data aktør'!A:H,3,FALSE)</f>
        <v/>
      </c>
      <c r="Q200" s="78" t="str">
        <f>VLOOKUP(Leverancespecifikation[[#This Row],[ID-Bygningsdel]],'Data aktør'!A:H,4,FALSE)</f>
        <v/>
      </c>
      <c r="R200" s="78" t="str">
        <f>VLOOKUP(Leverancespecifikation[[#This Row],[ID-Bygningsdel]],'Data aktør'!A:H,5,FALSE)</f>
        <v/>
      </c>
      <c r="S200" s="78" t="str">
        <f>VLOOKUP(Leverancespecifikation[[#This Row],[ID-Bygningsdel]],'Data aktør'!A:H,6,FALSE)</f>
        <v/>
      </c>
      <c r="T200" s="78" t="str">
        <f>VLOOKUP(Leverancespecifikation[[#This Row],[ID-Bygningsdel]],'Data aktør'!A:H,7,FALSE)</f>
        <v/>
      </c>
      <c r="U200" s="122" t="str">
        <f>VLOOKUP(Leverancespecifikation[[#This Row],[ID-Bygningsdel]],'Data aktør'!A:H,8,FALSE)</f>
        <v>X</v>
      </c>
      <c r="V200" s="112"/>
      <c r="W200" s="79"/>
      <c r="X200" s="79"/>
      <c r="Y200" s="79"/>
      <c r="Z200" s="79"/>
      <c r="AA200" s="79"/>
      <c r="AB200" s="171"/>
      <c r="AD200" s="171"/>
      <c r="AE200" s="171"/>
      <c r="AF200" s="171"/>
      <c r="AG200" s="171"/>
      <c r="AH200" s="171"/>
      <c r="AI200" s="171"/>
      <c r="AJ200" s="171" t="s">
        <v>39</v>
      </c>
      <c r="AK200" s="171">
        <v>300</v>
      </c>
      <c r="AT200" s="171" t="s">
        <v>39</v>
      </c>
      <c r="AU200" s="171">
        <v>325</v>
      </c>
      <c r="BB200" s="171" t="s">
        <v>39</v>
      </c>
      <c r="BC200" s="171">
        <v>325</v>
      </c>
      <c r="BV200" s="171"/>
      <c r="BW200" s="171"/>
      <c r="CB200" s="134"/>
    </row>
    <row r="201" spans="1:986" ht="12" customHeight="1" x14ac:dyDescent="0.2">
      <c r="A201" s="249"/>
      <c r="B201" s="242" t="s">
        <v>525</v>
      </c>
      <c r="C201" s="170" t="str">
        <f>_xlfn.CONCAT(Leverancespecifikation[[#This Row],[ID]],Leverancespecifikation[[#This Row],[BYGNINGSDEL]])</f>
        <v>197Uisolerede bygværker i terræn</v>
      </c>
      <c r="E201" s="171">
        <v>706</v>
      </c>
      <c r="I201" s="171"/>
      <c r="J201" s="171">
        <v>4</v>
      </c>
      <c r="K201" s="175" t="s">
        <v>551</v>
      </c>
      <c r="L201" s="178" t="s">
        <v>537</v>
      </c>
      <c r="M201" s="80" t="str">
        <f>IFERROR(VLOOKUP(Leverancespecifikation[[#This Row],[ID-Bygningsdel]],'Data ændringslog'!A:G,7,FALSE),"P")</f>
        <v/>
      </c>
      <c r="N201" s="321" t="s">
        <v>99</v>
      </c>
      <c r="O201" s="121" t="str">
        <f>VLOOKUP(Leverancespecifikation[[#This Row],[ID-Bygningsdel]],'Data aktør'!A:H,2,FALSE)</f>
        <v/>
      </c>
      <c r="P201" s="78" t="str">
        <f>VLOOKUP(Leverancespecifikation[[#This Row],[ID-Bygningsdel]],'Data aktør'!A:H,3,FALSE)</f>
        <v/>
      </c>
      <c r="Q201" s="78" t="str">
        <f>VLOOKUP(Leverancespecifikation[[#This Row],[ID-Bygningsdel]],'Data aktør'!A:H,4,FALSE)</f>
        <v/>
      </c>
      <c r="R201" s="78" t="str">
        <f>VLOOKUP(Leverancespecifikation[[#This Row],[ID-Bygningsdel]],'Data aktør'!A:H,5,FALSE)</f>
        <v/>
      </c>
      <c r="S201" s="78" t="str">
        <f>VLOOKUP(Leverancespecifikation[[#This Row],[ID-Bygningsdel]],'Data aktør'!A:H,6,FALSE)</f>
        <v/>
      </c>
      <c r="T201" s="78" t="str">
        <f>VLOOKUP(Leverancespecifikation[[#This Row],[ID-Bygningsdel]],'Data aktør'!A:H,7,FALSE)</f>
        <v/>
      </c>
      <c r="U201" s="122" t="str">
        <f>VLOOKUP(Leverancespecifikation[[#This Row],[ID-Bygningsdel]],'Data aktør'!A:H,8,FALSE)</f>
        <v>X</v>
      </c>
      <c r="V201" s="112"/>
      <c r="W201" s="79"/>
      <c r="X201" s="79"/>
      <c r="Y201" s="79"/>
      <c r="Z201" s="79"/>
      <c r="AA201" s="79"/>
      <c r="AB201" s="171"/>
      <c r="AD201" s="171"/>
      <c r="AE201" s="171"/>
      <c r="AF201" s="171"/>
      <c r="AG201" s="171"/>
      <c r="AH201" s="171"/>
      <c r="AI201" s="171"/>
      <c r="AJ201" s="171" t="s">
        <v>39</v>
      </c>
      <c r="AK201" s="171">
        <v>300</v>
      </c>
      <c r="AT201" s="171" t="s">
        <v>39</v>
      </c>
      <c r="AU201" s="171">
        <v>325</v>
      </c>
      <c r="BB201" s="171" t="s">
        <v>39</v>
      </c>
      <c r="BC201" s="171">
        <v>325</v>
      </c>
      <c r="BL201" s="287" t="s">
        <v>552</v>
      </c>
      <c r="BV201" s="171"/>
      <c r="BW201" s="171"/>
      <c r="CB201" s="134"/>
    </row>
    <row r="202" spans="1:986" s="104" customFormat="1" x14ac:dyDescent="0.2">
      <c r="A202" s="248"/>
      <c r="B202" s="240" t="s">
        <v>527</v>
      </c>
      <c r="C202" s="161" t="str">
        <f>_xlfn.CONCAT(Leverancespecifikation[[#This Row],[ID]],Leverancespecifikation[[#This Row],[BYGNINGSDEL]])</f>
        <v>198Inventar i terræn</v>
      </c>
      <c r="D202" s="162"/>
      <c r="E202" s="162"/>
      <c r="F202" s="162"/>
      <c r="G202" s="162"/>
      <c r="H202" s="162"/>
      <c r="I202" s="162"/>
      <c r="J202" s="163">
        <v>2</v>
      </c>
      <c r="K202" s="164" t="s">
        <v>554</v>
      </c>
      <c r="L202" s="165"/>
      <c r="M202" s="100" t="str">
        <f>IFERROR(VLOOKUP(Leverancespecifikation[[#This Row],[ID-Bygningsdel]],'Data ændringslog'!A:G,7,FALSE),"P")</f>
        <v/>
      </c>
      <c r="N202" s="201" t="s">
        <v>99</v>
      </c>
      <c r="O202" s="119"/>
      <c r="P202" s="101"/>
      <c r="Q202" s="101"/>
      <c r="R202" s="101"/>
      <c r="S202" s="101"/>
      <c r="T202" s="101"/>
      <c r="U202" s="120"/>
      <c r="V202" s="111"/>
      <c r="W202" s="102"/>
      <c r="X202" s="102"/>
      <c r="Y202" s="102"/>
      <c r="Z202" s="102"/>
      <c r="AA202" s="10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285"/>
      <c r="BM202" s="162"/>
      <c r="BN202" s="162"/>
      <c r="BO202" s="162"/>
      <c r="BP202" s="162"/>
      <c r="BQ202" s="162"/>
      <c r="BR202" s="162"/>
      <c r="BS202" s="162"/>
      <c r="BT202" s="162"/>
      <c r="BU202" s="162"/>
      <c r="BV202" s="162"/>
      <c r="BW202" s="162"/>
      <c r="BX202" s="162"/>
      <c r="BY202" s="162"/>
      <c r="BZ202" s="162"/>
      <c r="CA202" s="206"/>
      <c r="CB202" s="98"/>
      <c r="CC202" s="98"/>
      <c r="CD202" s="98"/>
      <c r="CE202" s="98"/>
      <c r="CF202" s="98"/>
      <c r="CG202" s="98"/>
      <c r="CH202" s="98"/>
      <c r="CI202" s="98"/>
      <c r="CJ202" s="98"/>
      <c r="CK202" s="98"/>
      <c r="CL202" s="98"/>
      <c r="CM202" s="98"/>
      <c r="CN202" s="98"/>
      <c r="CO202" s="98"/>
      <c r="CP202" s="98"/>
      <c r="CQ202" s="98"/>
      <c r="CR202" s="98"/>
      <c r="CS202" s="98"/>
      <c r="CT202" s="98"/>
      <c r="CU202" s="98"/>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98"/>
      <c r="EM202" s="98"/>
      <c r="EN202" s="98"/>
      <c r="EO202" s="98"/>
      <c r="EP202" s="98"/>
      <c r="EQ202" s="98"/>
      <c r="ER202" s="98"/>
      <c r="ES202" s="98"/>
      <c r="ET202" s="98"/>
      <c r="EU202" s="98"/>
      <c r="EV202" s="98"/>
      <c r="EW202" s="98"/>
      <c r="EX202" s="98"/>
      <c r="EY202" s="98"/>
      <c r="EZ202" s="98"/>
      <c r="FA202" s="98"/>
      <c r="FB202" s="98"/>
      <c r="FC202" s="98"/>
      <c r="FD202" s="98"/>
      <c r="FE202" s="98"/>
      <c r="FF202" s="98"/>
      <c r="FG202" s="98"/>
      <c r="FH202" s="98"/>
      <c r="FI202" s="98"/>
      <c r="FJ202" s="98"/>
      <c r="FK202" s="98"/>
      <c r="FL202" s="98"/>
      <c r="FM202" s="98"/>
      <c r="FN202" s="98"/>
      <c r="FO202" s="98"/>
      <c r="FP202" s="98"/>
      <c r="FQ202" s="98"/>
      <c r="FR202" s="98"/>
      <c r="FS202" s="98"/>
      <c r="FT202" s="98"/>
      <c r="FU202" s="98"/>
      <c r="FV202" s="98"/>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c r="IW202" s="98"/>
      <c r="IX202" s="98"/>
      <c r="IY202" s="98"/>
      <c r="IZ202" s="98"/>
      <c r="JA202" s="98"/>
      <c r="JB202" s="98"/>
      <c r="JC202" s="98"/>
      <c r="JD202" s="98"/>
      <c r="JE202" s="98"/>
      <c r="JF202" s="98"/>
      <c r="JG202" s="98"/>
      <c r="JH202" s="98"/>
      <c r="JI202" s="98"/>
      <c r="JJ202" s="98"/>
      <c r="JK202" s="98"/>
      <c r="JL202" s="98"/>
      <c r="JM202" s="98"/>
      <c r="JN202" s="98"/>
      <c r="JO202" s="98"/>
      <c r="JP202" s="98"/>
      <c r="JQ202" s="98"/>
      <c r="JR202" s="98"/>
      <c r="JS202" s="98"/>
      <c r="JT202" s="98"/>
      <c r="JU202" s="98"/>
      <c r="JV202" s="98"/>
      <c r="JW202" s="98"/>
      <c r="JX202" s="98"/>
      <c r="JY202" s="98"/>
      <c r="JZ202" s="98"/>
      <c r="KA202" s="98"/>
      <c r="KB202" s="98"/>
      <c r="KC202" s="98"/>
      <c r="KD202" s="98"/>
      <c r="KE202" s="98"/>
      <c r="KF202" s="98"/>
      <c r="KG202" s="98"/>
      <c r="KH202" s="98"/>
      <c r="KI202" s="98"/>
      <c r="KJ202" s="98"/>
      <c r="KK202" s="98"/>
      <c r="KL202" s="98"/>
      <c r="KM202" s="98"/>
      <c r="KN202" s="98"/>
      <c r="KO202" s="98"/>
      <c r="KP202" s="98"/>
      <c r="KQ202" s="98"/>
      <c r="KR202" s="98"/>
      <c r="KS202" s="98"/>
      <c r="KT202" s="98"/>
      <c r="KU202" s="98"/>
      <c r="KV202" s="98"/>
      <c r="KW202" s="98"/>
      <c r="KX202" s="98"/>
      <c r="KY202" s="98"/>
      <c r="KZ202" s="98"/>
      <c r="LA202" s="98"/>
      <c r="LB202" s="98"/>
      <c r="LC202" s="98"/>
      <c r="LD202" s="98"/>
      <c r="LE202" s="98"/>
      <c r="LF202" s="98"/>
      <c r="LG202" s="98"/>
      <c r="LH202" s="98"/>
      <c r="LI202" s="98"/>
      <c r="LJ202" s="98"/>
      <c r="LK202" s="98"/>
      <c r="LL202" s="98"/>
      <c r="LM202" s="98"/>
      <c r="LN202" s="98"/>
      <c r="LO202" s="98"/>
      <c r="LP202" s="98"/>
      <c r="LQ202" s="98"/>
      <c r="LR202" s="98"/>
      <c r="LS202" s="98"/>
      <c r="LT202" s="98"/>
      <c r="LU202" s="98"/>
      <c r="LV202" s="98"/>
      <c r="LW202" s="98"/>
      <c r="LX202" s="98"/>
      <c r="LY202" s="98"/>
      <c r="LZ202" s="98"/>
      <c r="MA202" s="98"/>
      <c r="MB202" s="98"/>
      <c r="MC202" s="98"/>
      <c r="MD202" s="98"/>
      <c r="ME202" s="98"/>
      <c r="MF202" s="98"/>
      <c r="MG202" s="98"/>
      <c r="MH202" s="98"/>
      <c r="MI202" s="98"/>
      <c r="MJ202" s="98"/>
      <c r="MK202" s="98"/>
      <c r="ML202" s="98"/>
      <c r="MM202" s="98"/>
      <c r="MN202" s="98"/>
      <c r="MO202" s="98"/>
      <c r="MP202" s="98"/>
      <c r="MQ202" s="98"/>
      <c r="MR202" s="98"/>
      <c r="MS202" s="98"/>
      <c r="MT202" s="98"/>
      <c r="MU202" s="98"/>
      <c r="MV202" s="98"/>
      <c r="MW202" s="98"/>
      <c r="MX202" s="98"/>
      <c r="MY202" s="98"/>
      <c r="MZ202" s="98"/>
      <c r="NA202" s="98"/>
      <c r="NB202" s="98"/>
      <c r="NC202" s="98"/>
      <c r="ND202" s="98"/>
      <c r="NE202" s="98"/>
      <c r="NF202" s="98"/>
      <c r="NG202" s="98"/>
      <c r="NH202" s="98"/>
      <c r="NI202" s="98"/>
      <c r="NJ202" s="98"/>
      <c r="NK202" s="98"/>
      <c r="NL202" s="98"/>
      <c r="NM202" s="98"/>
      <c r="NN202" s="98"/>
      <c r="NO202" s="98"/>
      <c r="NP202" s="98"/>
      <c r="NQ202" s="98"/>
      <c r="NR202" s="98"/>
      <c r="NS202" s="98"/>
      <c r="NT202" s="98"/>
      <c r="NU202" s="98"/>
      <c r="NV202" s="98"/>
      <c r="NW202" s="98"/>
      <c r="NX202" s="98"/>
      <c r="NY202" s="98"/>
      <c r="NZ202" s="98"/>
      <c r="OA202" s="98"/>
      <c r="OB202" s="98"/>
      <c r="OC202" s="98"/>
      <c r="OD202" s="98"/>
      <c r="OE202" s="98"/>
      <c r="OF202" s="98"/>
      <c r="OG202" s="98"/>
      <c r="OH202" s="98"/>
      <c r="OI202" s="98"/>
      <c r="OJ202" s="98"/>
      <c r="OK202" s="98"/>
      <c r="OL202" s="98"/>
      <c r="OM202" s="98"/>
      <c r="ON202" s="98"/>
      <c r="OO202" s="98"/>
      <c r="OP202" s="98"/>
      <c r="OQ202" s="98"/>
      <c r="OR202" s="98"/>
      <c r="OS202" s="98"/>
      <c r="OT202" s="98"/>
      <c r="OU202" s="98"/>
      <c r="OV202" s="98"/>
      <c r="OW202" s="98"/>
      <c r="OX202" s="98"/>
      <c r="OY202" s="98"/>
      <c r="OZ202" s="98"/>
      <c r="PA202" s="98"/>
      <c r="PB202" s="98"/>
      <c r="PC202" s="98"/>
      <c r="PD202" s="98"/>
      <c r="PE202" s="98"/>
      <c r="PF202" s="98"/>
      <c r="PG202" s="98"/>
      <c r="PH202" s="98"/>
      <c r="PI202" s="98"/>
      <c r="PJ202" s="98"/>
      <c r="PK202" s="98"/>
      <c r="PL202" s="98"/>
      <c r="PM202" s="98"/>
      <c r="PN202" s="98"/>
      <c r="PO202" s="98"/>
      <c r="PP202" s="98"/>
      <c r="PQ202" s="98"/>
      <c r="PR202" s="98"/>
      <c r="PS202" s="98"/>
      <c r="PT202" s="98"/>
      <c r="PU202" s="98"/>
      <c r="PV202" s="98"/>
      <c r="PW202" s="98"/>
      <c r="PX202" s="98"/>
      <c r="PY202" s="98"/>
      <c r="PZ202" s="98"/>
      <c r="QA202" s="98"/>
      <c r="QB202" s="98"/>
      <c r="QC202" s="98"/>
      <c r="QD202" s="98"/>
      <c r="QE202" s="98"/>
      <c r="QF202" s="98"/>
      <c r="QG202" s="98"/>
      <c r="QH202" s="98"/>
      <c r="QI202" s="98"/>
      <c r="QJ202" s="98"/>
      <c r="QK202" s="98"/>
      <c r="QL202" s="98"/>
      <c r="QM202" s="98"/>
      <c r="QN202" s="98"/>
      <c r="QO202" s="98"/>
      <c r="QP202" s="98"/>
      <c r="QQ202" s="98"/>
      <c r="QR202" s="98"/>
      <c r="QS202" s="98"/>
      <c r="QT202" s="98"/>
      <c r="QU202" s="98"/>
      <c r="QV202" s="98"/>
      <c r="QW202" s="98"/>
      <c r="QX202" s="98"/>
      <c r="QY202" s="98"/>
      <c r="QZ202" s="98"/>
      <c r="RA202" s="98"/>
      <c r="RB202" s="98"/>
      <c r="RC202" s="98"/>
      <c r="RD202" s="98"/>
      <c r="RE202" s="98"/>
      <c r="RF202" s="98"/>
      <c r="RG202" s="98"/>
      <c r="RH202" s="98"/>
      <c r="RI202" s="98"/>
      <c r="RJ202" s="98"/>
      <c r="RK202" s="98"/>
      <c r="RL202" s="98"/>
      <c r="RM202" s="98"/>
      <c r="RN202" s="98"/>
      <c r="RO202" s="98"/>
      <c r="RP202" s="98"/>
      <c r="RQ202" s="98"/>
      <c r="RR202" s="98"/>
      <c r="RS202" s="98"/>
      <c r="RT202" s="98"/>
      <c r="RU202" s="98"/>
      <c r="RV202" s="98"/>
      <c r="RW202" s="98"/>
      <c r="RX202" s="98"/>
      <c r="RY202" s="98"/>
      <c r="RZ202" s="98"/>
      <c r="SA202" s="98"/>
      <c r="SB202" s="98"/>
      <c r="SC202" s="98"/>
      <c r="SD202" s="98"/>
      <c r="SE202" s="98"/>
      <c r="SF202" s="98"/>
      <c r="SG202" s="98"/>
      <c r="SH202" s="98"/>
      <c r="SI202" s="98"/>
      <c r="SJ202" s="98"/>
      <c r="SK202" s="98"/>
      <c r="SL202" s="98"/>
      <c r="SM202" s="98"/>
      <c r="SN202" s="98"/>
      <c r="SO202" s="98"/>
      <c r="SP202" s="98"/>
      <c r="SQ202" s="98"/>
      <c r="SR202" s="98"/>
      <c r="SS202" s="98"/>
      <c r="ST202" s="98"/>
      <c r="SU202" s="98"/>
      <c r="SV202" s="98"/>
      <c r="SW202" s="98"/>
      <c r="SX202" s="98"/>
      <c r="SY202" s="98"/>
      <c r="SZ202" s="98"/>
      <c r="TA202" s="98"/>
      <c r="TB202" s="98"/>
      <c r="TC202" s="98"/>
      <c r="TD202" s="98"/>
      <c r="TE202" s="98"/>
      <c r="TF202" s="98"/>
      <c r="TG202" s="98"/>
      <c r="TH202" s="98"/>
      <c r="TI202" s="98"/>
      <c r="TJ202" s="98"/>
      <c r="TK202" s="98"/>
      <c r="TL202" s="98"/>
      <c r="TM202" s="98"/>
      <c r="TN202" s="98"/>
      <c r="TO202" s="98"/>
      <c r="TP202" s="98"/>
      <c r="TQ202" s="98"/>
      <c r="TR202" s="98"/>
      <c r="TS202" s="98"/>
      <c r="TT202" s="98"/>
      <c r="TU202" s="98"/>
      <c r="TV202" s="98"/>
      <c r="TW202" s="98"/>
      <c r="TX202" s="98"/>
      <c r="TY202" s="98"/>
      <c r="TZ202" s="98"/>
      <c r="UA202" s="98"/>
      <c r="UB202" s="98"/>
      <c r="UC202" s="98"/>
      <c r="UD202" s="98"/>
      <c r="UE202" s="98"/>
      <c r="UF202" s="98"/>
      <c r="UG202" s="98"/>
      <c r="UH202" s="98"/>
      <c r="UI202" s="98"/>
      <c r="UJ202" s="98"/>
      <c r="UK202" s="98"/>
      <c r="UL202" s="98"/>
      <c r="UM202" s="98"/>
      <c r="UN202" s="98"/>
      <c r="UO202" s="98"/>
      <c r="UP202" s="98"/>
      <c r="UQ202" s="98"/>
      <c r="UR202" s="98"/>
      <c r="US202" s="98"/>
      <c r="UT202" s="98"/>
      <c r="UU202" s="98"/>
      <c r="UV202" s="98"/>
      <c r="UW202" s="98"/>
      <c r="UX202" s="98"/>
      <c r="UY202" s="98"/>
      <c r="UZ202" s="98"/>
      <c r="VA202" s="98"/>
      <c r="VB202" s="98"/>
      <c r="VC202" s="98"/>
      <c r="VD202" s="98"/>
      <c r="VE202" s="98"/>
      <c r="VF202" s="98"/>
      <c r="VG202" s="98"/>
      <c r="VH202" s="98"/>
      <c r="VI202" s="98"/>
      <c r="VJ202" s="98"/>
      <c r="VK202" s="98"/>
      <c r="VL202" s="98"/>
      <c r="VM202" s="98"/>
      <c r="VN202" s="98"/>
      <c r="VO202" s="98"/>
      <c r="VP202" s="98"/>
      <c r="VQ202" s="98"/>
      <c r="VR202" s="98"/>
      <c r="VS202" s="98"/>
      <c r="VT202" s="98"/>
      <c r="VU202" s="98"/>
      <c r="VV202" s="98"/>
      <c r="VW202" s="98"/>
      <c r="VX202" s="98"/>
      <c r="VY202" s="98"/>
      <c r="VZ202" s="98"/>
      <c r="WA202" s="98"/>
      <c r="WB202" s="98"/>
      <c r="WC202" s="98"/>
      <c r="WD202" s="98"/>
      <c r="WE202" s="98"/>
      <c r="WF202" s="98"/>
      <c r="WG202" s="98"/>
      <c r="WH202" s="98"/>
      <c r="WI202" s="98"/>
      <c r="WJ202" s="98"/>
      <c r="WK202" s="98"/>
      <c r="WL202" s="98"/>
      <c r="WM202" s="98"/>
      <c r="WN202" s="98"/>
      <c r="WO202" s="98"/>
      <c r="WP202" s="98"/>
      <c r="WQ202" s="98"/>
      <c r="WR202" s="98"/>
      <c r="WS202" s="98"/>
      <c r="WT202" s="98"/>
      <c r="WU202" s="98"/>
      <c r="WV202" s="98"/>
      <c r="WW202" s="98"/>
      <c r="WX202" s="98"/>
      <c r="WY202" s="98"/>
      <c r="WZ202" s="98"/>
      <c r="XA202" s="98"/>
      <c r="XB202" s="98"/>
      <c r="XC202" s="98"/>
      <c r="XD202" s="98"/>
      <c r="XE202" s="98"/>
      <c r="XF202" s="98"/>
      <c r="XG202" s="98"/>
      <c r="XH202" s="98"/>
      <c r="XI202" s="98"/>
      <c r="XJ202" s="98"/>
      <c r="XK202" s="98"/>
      <c r="XL202" s="98"/>
      <c r="XM202" s="98"/>
      <c r="XN202" s="98"/>
      <c r="XO202" s="98"/>
      <c r="XP202" s="98"/>
      <c r="XQ202" s="98"/>
      <c r="XR202" s="98"/>
      <c r="XS202" s="98"/>
      <c r="XT202" s="98"/>
      <c r="XU202" s="98"/>
      <c r="XV202" s="98"/>
      <c r="XW202" s="98"/>
      <c r="XX202" s="98"/>
      <c r="XY202" s="98"/>
      <c r="XZ202" s="98"/>
      <c r="YA202" s="98"/>
      <c r="YB202" s="98"/>
      <c r="YC202" s="98"/>
      <c r="YD202" s="98"/>
      <c r="YE202" s="98"/>
      <c r="YF202" s="98"/>
      <c r="YG202" s="98"/>
      <c r="YH202" s="98"/>
      <c r="YI202" s="98"/>
      <c r="YJ202" s="98"/>
      <c r="YK202" s="98"/>
      <c r="YL202" s="98"/>
      <c r="YM202" s="98"/>
      <c r="YN202" s="98"/>
      <c r="YO202" s="98"/>
      <c r="YP202" s="98"/>
      <c r="YQ202" s="98"/>
      <c r="YR202" s="98"/>
      <c r="YS202" s="98"/>
      <c r="YT202" s="98"/>
      <c r="YU202" s="98"/>
      <c r="YV202" s="98"/>
      <c r="YW202" s="98"/>
      <c r="YX202" s="98"/>
      <c r="YY202" s="98"/>
      <c r="YZ202" s="98"/>
      <c r="ZA202" s="98"/>
      <c r="ZB202" s="98"/>
      <c r="ZC202" s="98"/>
      <c r="ZD202" s="98"/>
      <c r="ZE202" s="98"/>
      <c r="ZF202" s="98"/>
      <c r="ZG202" s="98"/>
      <c r="ZH202" s="98"/>
      <c r="ZI202" s="98"/>
      <c r="ZJ202" s="98"/>
      <c r="ZK202" s="98"/>
      <c r="ZL202" s="98"/>
      <c r="ZM202" s="98"/>
      <c r="ZN202" s="98"/>
      <c r="ZO202" s="98"/>
      <c r="ZP202" s="98"/>
      <c r="ZQ202" s="98"/>
      <c r="ZR202" s="98"/>
      <c r="ZS202" s="98"/>
      <c r="ZT202" s="98"/>
      <c r="ZU202" s="98"/>
      <c r="ZV202" s="98"/>
      <c r="ZW202" s="98"/>
      <c r="ZX202" s="98"/>
      <c r="ZY202" s="98"/>
      <c r="ZZ202" s="98"/>
      <c r="AAA202" s="98"/>
      <c r="AAB202" s="98"/>
      <c r="AAC202" s="98"/>
      <c r="AAD202" s="98"/>
      <c r="AAE202" s="98"/>
      <c r="AAF202" s="98"/>
      <c r="AAG202" s="98"/>
      <c r="AAH202" s="98"/>
      <c r="AAI202" s="98"/>
      <c r="AAJ202" s="98"/>
      <c r="AAK202" s="98"/>
      <c r="AAL202" s="98"/>
      <c r="AAM202" s="98"/>
      <c r="AAN202" s="98"/>
      <c r="AAO202" s="98"/>
      <c r="AAP202" s="98"/>
      <c r="AAQ202" s="98"/>
      <c r="AAR202" s="98"/>
      <c r="AAS202" s="98"/>
      <c r="AAT202" s="98"/>
      <c r="AAU202" s="98"/>
      <c r="AAV202" s="98"/>
      <c r="AAW202" s="98"/>
      <c r="AAX202" s="98"/>
      <c r="AAY202" s="98"/>
      <c r="AAZ202" s="98"/>
      <c r="ABA202" s="98"/>
      <c r="ABB202" s="98"/>
      <c r="ABC202" s="98"/>
      <c r="ABD202" s="98"/>
      <c r="ABE202" s="98"/>
      <c r="ABF202" s="98"/>
      <c r="ABG202" s="98"/>
      <c r="ABH202" s="98"/>
      <c r="ABI202" s="98"/>
      <c r="ABJ202" s="98"/>
      <c r="ABK202" s="98"/>
      <c r="ABL202" s="98"/>
      <c r="ABM202" s="98"/>
      <c r="ABN202" s="98"/>
      <c r="ABO202" s="98"/>
      <c r="ABP202" s="98"/>
      <c r="ABQ202" s="98"/>
      <c r="ABR202" s="98"/>
      <c r="ABS202" s="98"/>
      <c r="ABT202" s="98"/>
      <c r="ABU202" s="98"/>
      <c r="ABV202" s="98"/>
      <c r="ABW202" s="98"/>
      <c r="ABX202" s="98"/>
      <c r="ABY202" s="98"/>
      <c r="ABZ202" s="98"/>
      <c r="ACA202" s="98"/>
      <c r="ACB202" s="98"/>
      <c r="ACC202" s="98"/>
      <c r="ACD202" s="98"/>
      <c r="ACE202" s="98"/>
      <c r="ACF202" s="98"/>
      <c r="ACG202" s="98"/>
      <c r="ACH202" s="98"/>
      <c r="ACI202" s="98"/>
      <c r="ACJ202" s="98"/>
      <c r="ACK202" s="98"/>
      <c r="ACL202" s="98"/>
      <c r="ACM202" s="98"/>
      <c r="ACN202" s="98"/>
      <c r="ACO202" s="98"/>
      <c r="ACP202" s="98"/>
      <c r="ACQ202" s="98"/>
      <c r="ACR202" s="98"/>
      <c r="ACS202" s="98"/>
      <c r="ACT202" s="98"/>
      <c r="ACU202" s="98"/>
      <c r="ACV202" s="98"/>
      <c r="ACW202" s="98"/>
      <c r="ACX202" s="98"/>
      <c r="ACY202" s="98"/>
      <c r="ACZ202" s="98"/>
      <c r="ADA202" s="98"/>
      <c r="ADB202" s="98"/>
      <c r="ADC202" s="98"/>
      <c r="ADD202" s="98"/>
      <c r="ADE202" s="98"/>
      <c r="ADF202" s="98"/>
      <c r="ADG202" s="98"/>
      <c r="ADH202" s="98"/>
      <c r="ADI202" s="98"/>
      <c r="ADJ202" s="98"/>
      <c r="ADK202" s="98"/>
      <c r="ADL202" s="98"/>
      <c r="ADM202" s="98"/>
      <c r="ADN202" s="98"/>
      <c r="ADO202" s="98"/>
      <c r="ADP202" s="98"/>
      <c r="ADQ202" s="98"/>
      <c r="ADR202" s="98"/>
      <c r="ADS202" s="98"/>
      <c r="ADT202" s="98"/>
      <c r="ADU202" s="98"/>
      <c r="ADV202" s="98"/>
      <c r="ADW202" s="98"/>
      <c r="ADX202" s="98"/>
      <c r="ADY202" s="98"/>
      <c r="ADZ202" s="98"/>
      <c r="AEA202" s="98"/>
      <c r="AEB202" s="98"/>
      <c r="AEC202" s="98"/>
      <c r="AED202" s="98"/>
      <c r="AEE202" s="98"/>
      <c r="AEF202" s="98"/>
      <c r="AEG202" s="98"/>
      <c r="AEH202" s="98"/>
      <c r="AEI202" s="98"/>
      <c r="AEJ202" s="98"/>
      <c r="AEK202" s="98"/>
      <c r="AEL202" s="98"/>
      <c r="AEM202" s="98"/>
      <c r="AEN202" s="98"/>
      <c r="AEO202" s="98"/>
      <c r="AEP202" s="98"/>
      <c r="AEQ202" s="98"/>
      <c r="AER202" s="98"/>
      <c r="AES202" s="98"/>
      <c r="AET202" s="98"/>
      <c r="AEU202" s="98"/>
      <c r="AEV202" s="98"/>
      <c r="AEW202" s="98"/>
      <c r="AEX202" s="98"/>
      <c r="AEY202" s="98"/>
      <c r="AEZ202" s="98"/>
      <c r="AFA202" s="98"/>
      <c r="AFB202" s="98"/>
      <c r="AFC202" s="98"/>
      <c r="AFD202" s="98"/>
      <c r="AFE202" s="98"/>
      <c r="AFF202" s="98"/>
      <c r="AFG202" s="98"/>
      <c r="AFH202" s="98"/>
      <c r="AFI202" s="98"/>
      <c r="AFJ202" s="98"/>
      <c r="AFK202" s="98"/>
      <c r="AFL202" s="98"/>
      <c r="AFM202" s="98"/>
      <c r="AFN202" s="98"/>
      <c r="AFO202" s="98"/>
      <c r="AFP202" s="98"/>
      <c r="AFQ202" s="98"/>
      <c r="AFR202" s="98"/>
      <c r="AFS202" s="98"/>
      <c r="AFT202" s="98"/>
      <c r="AFU202" s="98"/>
      <c r="AFV202" s="98"/>
      <c r="AFW202" s="98"/>
      <c r="AFX202" s="98"/>
      <c r="AFY202" s="98"/>
      <c r="AFZ202" s="98"/>
      <c r="AGA202" s="98"/>
      <c r="AGB202" s="98"/>
      <c r="AGC202" s="98"/>
      <c r="AGD202" s="98"/>
      <c r="AGE202" s="98"/>
      <c r="AGF202" s="98"/>
      <c r="AGG202" s="98"/>
      <c r="AGH202" s="98"/>
      <c r="AGI202" s="98"/>
      <c r="AGJ202" s="98"/>
      <c r="AGK202" s="98"/>
      <c r="AGL202" s="98"/>
      <c r="AGM202" s="98"/>
      <c r="AGN202" s="98"/>
      <c r="AGO202" s="98"/>
      <c r="AGP202" s="98"/>
      <c r="AGQ202" s="98"/>
      <c r="AGR202" s="98"/>
      <c r="AGS202" s="98"/>
      <c r="AGT202" s="98"/>
      <c r="AGU202" s="98"/>
      <c r="AGV202" s="98"/>
      <c r="AGW202" s="98"/>
      <c r="AGX202" s="98"/>
      <c r="AGY202" s="98"/>
      <c r="AGZ202" s="98"/>
      <c r="AHA202" s="98"/>
      <c r="AHB202" s="98"/>
      <c r="AHC202" s="98"/>
      <c r="AHD202" s="98"/>
      <c r="AHE202" s="98"/>
      <c r="AHF202" s="98"/>
      <c r="AHG202" s="98"/>
      <c r="AHH202" s="98"/>
      <c r="AHI202" s="98"/>
      <c r="AHJ202" s="98"/>
      <c r="AHK202" s="98"/>
      <c r="AHL202" s="98"/>
      <c r="AHM202" s="98"/>
      <c r="AHN202" s="98"/>
      <c r="AHO202" s="98"/>
      <c r="AHP202" s="98"/>
      <c r="AHQ202" s="98"/>
      <c r="AHR202" s="98"/>
      <c r="AHS202" s="98"/>
      <c r="AHT202" s="98"/>
      <c r="AHU202" s="98"/>
      <c r="AHV202" s="98"/>
      <c r="AHW202" s="98"/>
      <c r="AHX202" s="98"/>
      <c r="AHY202" s="98"/>
      <c r="AHZ202" s="98"/>
      <c r="AIA202" s="98"/>
      <c r="AIB202" s="98"/>
      <c r="AIC202" s="98"/>
      <c r="AID202" s="98"/>
      <c r="AIE202" s="98"/>
      <c r="AIF202" s="98"/>
      <c r="AIG202" s="98"/>
      <c r="AIH202" s="98"/>
      <c r="AII202" s="98"/>
      <c r="AIJ202" s="98"/>
      <c r="AIK202" s="98"/>
      <c r="AIL202" s="98"/>
      <c r="AIM202" s="98"/>
      <c r="AIN202" s="98"/>
      <c r="AIO202" s="98"/>
      <c r="AIP202" s="98"/>
      <c r="AIQ202" s="98"/>
      <c r="AIR202" s="98"/>
      <c r="AIS202" s="98"/>
      <c r="AIT202" s="98"/>
      <c r="AIU202" s="98"/>
      <c r="AIV202" s="98"/>
      <c r="AIW202" s="98"/>
      <c r="AIX202" s="98"/>
      <c r="AIY202" s="98"/>
      <c r="AIZ202" s="98"/>
      <c r="AJA202" s="98"/>
      <c r="AJB202" s="98"/>
      <c r="AJC202" s="98"/>
      <c r="AJD202" s="98"/>
      <c r="AJE202" s="98"/>
      <c r="AJF202" s="98"/>
      <c r="AJG202" s="98"/>
      <c r="AJH202" s="98"/>
      <c r="AJI202" s="98"/>
      <c r="AJJ202" s="98"/>
      <c r="AJK202" s="98"/>
      <c r="AJL202" s="98"/>
      <c r="AJM202" s="98"/>
      <c r="AJN202" s="98"/>
      <c r="AJO202" s="98"/>
      <c r="AJP202" s="98"/>
      <c r="AJQ202" s="98"/>
      <c r="AJR202" s="98"/>
      <c r="AJS202" s="98"/>
      <c r="AJT202" s="98"/>
      <c r="AJU202" s="98"/>
      <c r="AJV202" s="98"/>
      <c r="AJW202" s="98"/>
      <c r="AJX202" s="98"/>
      <c r="AJY202" s="98"/>
      <c r="AJZ202" s="98"/>
      <c r="AKA202" s="98"/>
      <c r="AKB202" s="98"/>
      <c r="AKC202" s="98"/>
      <c r="AKD202" s="98"/>
      <c r="AKE202" s="98"/>
      <c r="AKF202" s="98"/>
      <c r="AKG202" s="98"/>
      <c r="AKH202" s="98"/>
      <c r="AKI202" s="98"/>
      <c r="AKJ202" s="98"/>
      <c r="AKK202" s="98"/>
      <c r="AKL202" s="98"/>
      <c r="AKM202" s="98"/>
      <c r="AKN202" s="98"/>
      <c r="AKO202" s="98"/>
      <c r="AKP202" s="98"/>
      <c r="AKQ202" s="98"/>
      <c r="AKR202" s="98"/>
      <c r="AKS202" s="98"/>
      <c r="AKT202" s="98"/>
      <c r="AKU202" s="98"/>
      <c r="AKV202" s="98"/>
      <c r="AKW202" s="98"/>
      <c r="AKX202" s="98"/>
    </row>
    <row r="203" spans="1:986" ht="24" x14ac:dyDescent="0.2">
      <c r="A203" s="249"/>
      <c r="B203" s="241" t="s">
        <v>529</v>
      </c>
      <c r="C203" s="170" t="str">
        <f>_xlfn.CONCAT(Leverancespecifikation[[#This Row],[ID]],Leverancespecifikation[[#This Row],[BYGNINGSDEL]])</f>
        <v>199Installationer i terræn</v>
      </c>
      <c r="E203" s="171">
        <v>701</v>
      </c>
      <c r="I203" s="171"/>
      <c r="J203" s="171">
        <v>4</v>
      </c>
      <c r="K203" s="331" t="s">
        <v>556</v>
      </c>
      <c r="L203" s="169" t="s">
        <v>554</v>
      </c>
      <c r="M203" s="86" t="str">
        <f>IFERROR(VLOOKUP(Leverancespecifikation[[#This Row],[ID-Bygningsdel]],'Data ændringslog'!A:G,7,FALSE),"P")</f>
        <v/>
      </c>
      <c r="N203" s="320" t="s">
        <v>99</v>
      </c>
      <c r="O203" s="117" t="str">
        <f>VLOOKUP(Leverancespecifikation[[#This Row],[ID-Bygningsdel]],'Data aktør'!A:H,2,FALSE)</f>
        <v/>
      </c>
      <c r="P203" s="87" t="str">
        <f>VLOOKUP(Leverancespecifikation[[#This Row],[ID-Bygningsdel]],'Data aktør'!A:H,3,FALSE)</f>
        <v/>
      </c>
      <c r="Q203" s="87" t="str">
        <f>VLOOKUP(Leverancespecifikation[[#This Row],[ID-Bygningsdel]],'Data aktør'!A:H,4,FALSE)</f>
        <v/>
      </c>
      <c r="R203" s="87" t="str">
        <f>VLOOKUP(Leverancespecifikation[[#This Row],[ID-Bygningsdel]],'Data aktør'!A:H,5,FALSE)</f>
        <v/>
      </c>
      <c r="S203" s="87" t="str">
        <f>VLOOKUP(Leverancespecifikation[[#This Row],[ID-Bygningsdel]],'Data aktør'!A:H,6,FALSE)</f>
        <v/>
      </c>
      <c r="T203" s="87" t="str">
        <f>VLOOKUP(Leverancespecifikation[[#This Row],[ID-Bygningsdel]],'Data aktør'!A:H,7,FALSE)</f>
        <v/>
      </c>
      <c r="U203" s="118" t="str">
        <f>VLOOKUP(Leverancespecifikation[[#This Row],[ID-Bygningsdel]],'Data aktør'!A:H,8,FALSE)</f>
        <v>X</v>
      </c>
      <c r="V203" s="112"/>
      <c r="W203" s="79"/>
      <c r="X203" s="79"/>
      <c r="Y203" s="79"/>
      <c r="Z203" s="79"/>
      <c r="AA203" s="79"/>
      <c r="AB203" s="167"/>
      <c r="AC203" s="167"/>
      <c r="AD203" s="171"/>
      <c r="AE203" s="171"/>
      <c r="AF203" s="171"/>
      <c r="AG203" s="171"/>
      <c r="AH203" s="171"/>
      <c r="AI203" s="171"/>
      <c r="AJ203" s="167" t="s">
        <v>39</v>
      </c>
      <c r="AK203" s="167">
        <v>300</v>
      </c>
      <c r="AL203" s="167"/>
      <c r="AM203" s="167"/>
      <c r="AT203" s="167" t="s">
        <v>39</v>
      </c>
      <c r="AU203" s="167">
        <v>325</v>
      </c>
      <c r="BB203" s="167" t="s">
        <v>39</v>
      </c>
      <c r="BC203" s="167">
        <v>325</v>
      </c>
      <c r="BJ203" s="167"/>
      <c r="BK203" s="167"/>
      <c r="BL203" s="286" t="s">
        <v>557</v>
      </c>
      <c r="BM203" s="167"/>
      <c r="BT203" s="167"/>
      <c r="BU203" s="167"/>
      <c r="BV203" s="167"/>
      <c r="BW203" s="167"/>
      <c r="BX203" s="167"/>
      <c r="BY203" s="167"/>
      <c r="BZ203" s="167"/>
      <c r="CA203" s="207"/>
      <c r="CB203" s="134"/>
    </row>
    <row r="204" spans="1:986" ht="12" x14ac:dyDescent="0.2">
      <c r="A204" s="249"/>
      <c r="B204" s="242" t="s">
        <v>530</v>
      </c>
      <c r="C204" s="170" t="str">
        <f>_xlfn.CONCAT(Leverancespecifikation[[#This Row],[ID]],Leverancespecifikation[[#This Row],[BYGNINGSDEL]])</f>
        <v>200Fast inventar</v>
      </c>
      <c r="E204" s="171" t="s">
        <v>1555</v>
      </c>
      <c r="I204" s="171"/>
      <c r="J204" s="171">
        <v>4</v>
      </c>
      <c r="K204" s="175" t="s">
        <v>559</v>
      </c>
      <c r="L204" s="172" t="s">
        <v>554</v>
      </c>
      <c r="M204" s="80" t="str">
        <f>IFERROR(VLOOKUP(Leverancespecifikation[[#This Row],[ID-Bygningsdel]],'Data ændringslog'!A:G,7,FALSE),"P")</f>
        <v/>
      </c>
      <c r="N204" s="321" t="s">
        <v>99</v>
      </c>
      <c r="O204" s="121" t="str">
        <f>VLOOKUP(Leverancespecifikation[[#This Row],[ID-Bygningsdel]],'Data aktør'!A:H,2,FALSE)</f>
        <v/>
      </c>
      <c r="P204" s="78" t="str">
        <f>VLOOKUP(Leverancespecifikation[[#This Row],[ID-Bygningsdel]],'Data aktør'!A:H,3,FALSE)</f>
        <v/>
      </c>
      <c r="Q204" s="78" t="str">
        <f>VLOOKUP(Leverancespecifikation[[#This Row],[ID-Bygningsdel]],'Data aktør'!A:H,4,FALSE)</f>
        <v/>
      </c>
      <c r="R204" s="78" t="str">
        <f>VLOOKUP(Leverancespecifikation[[#This Row],[ID-Bygningsdel]],'Data aktør'!A:H,5,FALSE)</f>
        <v/>
      </c>
      <c r="S204" s="78" t="str">
        <f>VLOOKUP(Leverancespecifikation[[#This Row],[ID-Bygningsdel]],'Data aktør'!A:H,6,FALSE)</f>
        <v/>
      </c>
      <c r="T204" s="78" t="str">
        <f>VLOOKUP(Leverancespecifikation[[#This Row],[ID-Bygningsdel]],'Data aktør'!A:H,7,FALSE)</f>
        <v/>
      </c>
      <c r="U204" s="122" t="str">
        <f>VLOOKUP(Leverancespecifikation[[#This Row],[ID-Bygningsdel]],'Data aktør'!A:H,8,FALSE)</f>
        <v>X</v>
      </c>
      <c r="V204" s="112"/>
      <c r="W204" s="79"/>
      <c r="X204" s="79"/>
      <c r="Y204" s="79"/>
      <c r="Z204" s="79"/>
      <c r="AA204" s="79"/>
      <c r="AB204" s="171"/>
      <c r="AD204" s="171"/>
      <c r="AE204" s="171"/>
      <c r="AF204" s="171"/>
      <c r="AG204" s="171"/>
      <c r="AH204" s="171"/>
      <c r="AI204" s="171"/>
      <c r="AJ204" s="171" t="s">
        <v>39</v>
      </c>
      <c r="AK204" s="171">
        <v>300</v>
      </c>
      <c r="AT204" s="171" t="s">
        <v>39</v>
      </c>
      <c r="AU204" s="171">
        <v>325</v>
      </c>
      <c r="BB204" s="171" t="s">
        <v>39</v>
      </c>
      <c r="BC204" s="171">
        <v>325</v>
      </c>
      <c r="BL204" s="287" t="s">
        <v>560</v>
      </c>
      <c r="BV204" s="171"/>
      <c r="BW204" s="171"/>
      <c r="CB204" s="134"/>
    </row>
    <row r="205" spans="1:986" ht="12" x14ac:dyDescent="0.2">
      <c r="A205" s="249"/>
      <c r="B205" s="242" t="s">
        <v>532</v>
      </c>
      <c r="C205" s="170" t="str">
        <f>_xlfn.CONCAT(Leverancespecifikation[[#This Row],[ID]],Leverancespecifikation[[#This Row],[BYGNINGSDEL]])</f>
        <v>201Løst inventar</v>
      </c>
      <c r="E205" s="171" t="s">
        <v>1556</v>
      </c>
      <c r="I205" s="171"/>
      <c r="J205" s="171">
        <v>4</v>
      </c>
      <c r="K205" s="175" t="s">
        <v>562</v>
      </c>
      <c r="L205" s="172" t="s">
        <v>554</v>
      </c>
      <c r="M205" s="80" t="str">
        <f>IFERROR(VLOOKUP(Leverancespecifikation[[#This Row],[ID-Bygningsdel]],'Data ændringslog'!A:G,7,FALSE),"P")</f>
        <v/>
      </c>
      <c r="N205" s="321" t="s">
        <v>99</v>
      </c>
      <c r="O205" s="121" t="str">
        <f>VLOOKUP(Leverancespecifikation[[#This Row],[ID-Bygningsdel]],'Data aktør'!A:H,2,FALSE)</f>
        <v/>
      </c>
      <c r="P205" s="78" t="str">
        <f>VLOOKUP(Leverancespecifikation[[#This Row],[ID-Bygningsdel]],'Data aktør'!A:H,3,FALSE)</f>
        <v/>
      </c>
      <c r="Q205" s="78" t="str">
        <f>VLOOKUP(Leverancespecifikation[[#This Row],[ID-Bygningsdel]],'Data aktør'!A:H,4,FALSE)</f>
        <v/>
      </c>
      <c r="R205" s="78" t="str">
        <f>VLOOKUP(Leverancespecifikation[[#This Row],[ID-Bygningsdel]],'Data aktør'!A:H,5,FALSE)</f>
        <v/>
      </c>
      <c r="S205" s="78" t="str">
        <f>VLOOKUP(Leverancespecifikation[[#This Row],[ID-Bygningsdel]],'Data aktør'!A:H,6,FALSE)</f>
        <v/>
      </c>
      <c r="T205" s="78" t="str">
        <f>VLOOKUP(Leverancespecifikation[[#This Row],[ID-Bygningsdel]],'Data aktør'!A:H,7,FALSE)</f>
        <v/>
      </c>
      <c r="U205" s="122" t="str">
        <f>VLOOKUP(Leverancespecifikation[[#This Row],[ID-Bygningsdel]],'Data aktør'!A:H,8,FALSE)</f>
        <v>X</v>
      </c>
      <c r="V205" s="112"/>
      <c r="W205" s="79"/>
      <c r="X205" s="79"/>
      <c r="Y205" s="79"/>
      <c r="Z205" s="79"/>
      <c r="AA205" s="79"/>
      <c r="AB205" s="171"/>
      <c r="AD205" s="171"/>
      <c r="AE205" s="171"/>
      <c r="AF205" s="171"/>
      <c r="AG205" s="171"/>
      <c r="AH205" s="171"/>
      <c r="AI205" s="171"/>
      <c r="AJ205" s="171" t="s">
        <v>39</v>
      </c>
      <c r="AK205" s="171">
        <v>300</v>
      </c>
      <c r="AT205" s="171" t="s">
        <v>39</v>
      </c>
      <c r="AU205" s="171">
        <v>325</v>
      </c>
      <c r="BB205" s="171" t="s">
        <v>39</v>
      </c>
      <c r="BC205" s="171">
        <v>325</v>
      </c>
      <c r="BV205" s="171"/>
      <c r="BW205" s="171"/>
      <c r="CB205" s="134"/>
    </row>
    <row r="206" spans="1:986" ht="24" x14ac:dyDescent="0.2">
      <c r="A206" s="249"/>
      <c r="B206" s="242" t="s">
        <v>533</v>
      </c>
      <c r="C206" s="170" t="str">
        <f>_xlfn.CONCAT(Leverancespecifikation[[#This Row],[ID]],Leverancespecifikation[[#This Row],[BYGNINGSDEL]])</f>
        <v>202Belysning i terræn</v>
      </c>
      <c r="E206" s="171">
        <v>602</v>
      </c>
      <c r="I206" s="171"/>
      <c r="J206" s="171">
        <v>4</v>
      </c>
      <c r="K206" s="175" t="s">
        <v>564</v>
      </c>
      <c r="L206" s="172" t="s">
        <v>554</v>
      </c>
      <c r="M206" s="80" t="str">
        <f>IFERROR(VLOOKUP(Leverancespecifikation[[#This Row],[ID-Bygningsdel]],'Data ændringslog'!A:G,7,FALSE),"P")</f>
        <v/>
      </c>
      <c r="N206" s="321" t="s">
        <v>99</v>
      </c>
      <c r="O206" s="121" t="str">
        <f>VLOOKUP(Leverancespecifikation[[#This Row],[ID-Bygningsdel]],'Data aktør'!A:H,2,FALSE)</f>
        <v/>
      </c>
      <c r="P206" s="78" t="str">
        <f>VLOOKUP(Leverancespecifikation[[#This Row],[ID-Bygningsdel]],'Data aktør'!A:H,3,FALSE)</f>
        <v/>
      </c>
      <c r="Q206" s="78" t="str">
        <f>VLOOKUP(Leverancespecifikation[[#This Row],[ID-Bygningsdel]],'Data aktør'!A:H,4,FALSE)</f>
        <v/>
      </c>
      <c r="R206" s="78" t="str">
        <f>VLOOKUP(Leverancespecifikation[[#This Row],[ID-Bygningsdel]],'Data aktør'!A:H,5,FALSE)</f>
        <v/>
      </c>
      <c r="S206" s="78" t="str">
        <f>VLOOKUP(Leverancespecifikation[[#This Row],[ID-Bygningsdel]],'Data aktør'!A:H,6,FALSE)</f>
        <v/>
      </c>
      <c r="T206" s="78" t="str">
        <f>VLOOKUP(Leverancespecifikation[[#This Row],[ID-Bygningsdel]],'Data aktør'!A:H,7,FALSE)</f>
        <v/>
      </c>
      <c r="U206" s="122" t="str">
        <f>VLOOKUP(Leverancespecifikation[[#This Row],[ID-Bygningsdel]],'Data aktør'!A:H,8,FALSE)</f>
        <v>X</v>
      </c>
      <c r="V206" s="112"/>
      <c r="W206" s="79"/>
      <c r="X206" s="79"/>
      <c r="Y206" s="79"/>
      <c r="Z206" s="79"/>
      <c r="AA206" s="79"/>
      <c r="AB206" s="171"/>
      <c r="AD206" s="171"/>
      <c r="AE206" s="171"/>
      <c r="AF206" s="171"/>
      <c r="AG206" s="171"/>
      <c r="AH206" s="171"/>
      <c r="AI206" s="171"/>
      <c r="AJ206" s="171" t="s">
        <v>39</v>
      </c>
      <c r="AK206" s="171">
        <v>200</v>
      </c>
      <c r="AT206" s="171" t="s">
        <v>39</v>
      </c>
      <c r="AU206" s="171">
        <v>325</v>
      </c>
      <c r="BB206" s="171" t="s">
        <v>39</v>
      </c>
      <c r="BC206" s="171">
        <v>325</v>
      </c>
      <c r="BL206" s="287" t="s">
        <v>565</v>
      </c>
      <c r="BV206" s="171"/>
      <c r="BW206" s="171"/>
      <c r="CB206" s="134"/>
    </row>
    <row r="207" spans="1:986" ht="12" x14ac:dyDescent="0.2">
      <c r="A207" s="249"/>
      <c r="B207" s="242" t="s">
        <v>534</v>
      </c>
      <c r="C207" s="170" t="str">
        <f>_xlfn.CONCAT(Leverancespecifikation[[#This Row],[ID]],Leverancespecifikation[[#This Row],[BYGNINGSDEL]])</f>
        <v>203Håndlister/værn i terræn</v>
      </c>
      <c r="E207" s="171">
        <v>302</v>
      </c>
      <c r="I207" s="171"/>
      <c r="J207" s="171">
        <v>4</v>
      </c>
      <c r="K207" s="175" t="s">
        <v>567</v>
      </c>
      <c r="L207" s="172" t="s">
        <v>537</v>
      </c>
      <c r="M207" s="80" t="str">
        <f>IFERROR(VLOOKUP(Leverancespecifikation[[#This Row],[ID-Bygningsdel]],'Data ændringslog'!A:G,7,FALSE),"P")</f>
        <v/>
      </c>
      <c r="N207" s="321" t="s">
        <v>103</v>
      </c>
      <c r="O207" s="121" t="str">
        <f>VLOOKUP(Leverancespecifikation[[#This Row],[ID-Bygningsdel]],'Data aktør'!A:H,2,FALSE)</f>
        <v/>
      </c>
      <c r="P207" s="78" t="str">
        <f>VLOOKUP(Leverancespecifikation[[#This Row],[ID-Bygningsdel]],'Data aktør'!A:H,3,FALSE)</f>
        <v/>
      </c>
      <c r="Q207" s="78" t="str">
        <f>VLOOKUP(Leverancespecifikation[[#This Row],[ID-Bygningsdel]],'Data aktør'!A:H,4,FALSE)</f>
        <v/>
      </c>
      <c r="R207" s="78" t="str">
        <f>VLOOKUP(Leverancespecifikation[[#This Row],[ID-Bygningsdel]],'Data aktør'!A:H,5,FALSE)</f>
        <v/>
      </c>
      <c r="S207" s="78" t="str">
        <f>VLOOKUP(Leverancespecifikation[[#This Row],[ID-Bygningsdel]],'Data aktør'!A:H,6,FALSE)</f>
        <v/>
      </c>
      <c r="T207" s="78" t="str">
        <f>VLOOKUP(Leverancespecifikation[[#This Row],[ID-Bygningsdel]],'Data aktør'!A:H,7,FALSE)</f>
        <v/>
      </c>
      <c r="U207" s="122" t="str">
        <f>VLOOKUP(Leverancespecifikation[[#This Row],[ID-Bygningsdel]],'Data aktør'!A:H,8,FALSE)</f>
        <v>X</v>
      </c>
      <c r="V207" s="112"/>
      <c r="W207" s="79"/>
      <c r="X207" s="79"/>
      <c r="Y207" s="79"/>
      <c r="Z207" s="79"/>
      <c r="AA207" s="79"/>
      <c r="AB207" s="171"/>
      <c r="AD207" s="171"/>
      <c r="AE207" s="171"/>
      <c r="AF207" s="171"/>
      <c r="AG207" s="171"/>
      <c r="AH207" s="171"/>
      <c r="AI207" s="171"/>
      <c r="AJ207" s="171" t="s">
        <v>39</v>
      </c>
      <c r="AK207" s="171">
        <v>200</v>
      </c>
      <c r="AT207" s="171" t="s">
        <v>39</v>
      </c>
      <c r="AU207" s="171">
        <v>325</v>
      </c>
      <c r="BB207" s="171" t="s">
        <v>39</v>
      </c>
      <c r="BC207" s="171">
        <v>325</v>
      </c>
      <c r="BV207" s="171"/>
      <c r="BW207" s="171"/>
      <c r="CB207" s="134"/>
    </row>
    <row r="208" spans="1:986" ht="27.95" customHeight="1" x14ac:dyDescent="0.2">
      <c r="A208" s="249"/>
      <c r="B208" s="239" t="s">
        <v>535</v>
      </c>
      <c r="C208" s="155" t="str">
        <f>_xlfn.CONCAT(Leverancespecifikation[[#This Row],[ID]],Leverancespecifikation[[#This Row],[BYGNINGSDEL]])</f>
        <v>204El</v>
      </c>
      <c r="D208" s="173"/>
      <c r="E208" s="173"/>
      <c r="F208" s="173"/>
      <c r="G208" s="173"/>
      <c r="H208" s="173"/>
      <c r="I208" s="174"/>
      <c r="J208" s="158">
        <v>1</v>
      </c>
      <c r="K208" s="159" t="s">
        <v>569</v>
      </c>
      <c r="L208" s="160"/>
      <c r="M208" s="82" t="str">
        <f>IFERROR(VLOOKUP(Leverancespecifikation[[#This Row],[ID-Bygningsdel]],'Data ændringslog'!A:G,7,FALSE),"P")</f>
        <v/>
      </c>
      <c r="N208" s="205" t="s">
        <v>99</v>
      </c>
      <c r="O208" s="264"/>
      <c r="P208" s="265"/>
      <c r="Q208" s="265"/>
      <c r="R208" s="265"/>
      <c r="S208" s="265"/>
      <c r="T208" s="265"/>
      <c r="U208" s="266"/>
      <c r="V208" s="113"/>
      <c r="W208" s="83"/>
      <c r="X208" s="83"/>
      <c r="Y208" s="83"/>
      <c r="Z208" s="83"/>
      <c r="AA208" s="83"/>
      <c r="AB208" s="209"/>
      <c r="AC208" s="173"/>
      <c r="AD208" s="209"/>
      <c r="AE208" s="209"/>
      <c r="AF208" s="209"/>
      <c r="AG208" s="209"/>
      <c r="AH208" s="209"/>
      <c r="AI208" s="209"/>
      <c r="AJ208" s="209"/>
      <c r="AK208" s="173"/>
      <c r="AL208" s="209"/>
      <c r="AM208" s="173"/>
      <c r="AN208" s="209"/>
      <c r="AO208" s="209"/>
      <c r="AP208" s="209"/>
      <c r="AQ208" s="209"/>
      <c r="AR208" s="209"/>
      <c r="AS208" s="209"/>
      <c r="AT208" s="209"/>
      <c r="AU208" s="173"/>
      <c r="AV208" s="209"/>
      <c r="AW208" s="209"/>
      <c r="AX208" s="209"/>
      <c r="AY208" s="209"/>
      <c r="AZ208" s="209"/>
      <c r="BA208" s="209"/>
      <c r="BB208" s="209"/>
      <c r="BC208" s="173"/>
      <c r="BD208" s="209"/>
      <c r="BE208" s="209"/>
      <c r="BF208" s="209"/>
      <c r="BG208" s="209"/>
      <c r="BH208" s="209"/>
      <c r="BI208" s="209"/>
      <c r="BJ208" s="209"/>
      <c r="BK208" s="173"/>
      <c r="BL208" s="288"/>
      <c r="BM208" s="174"/>
      <c r="BN208" s="209"/>
      <c r="BO208" s="209"/>
      <c r="BP208" s="209"/>
      <c r="BQ208" s="209"/>
      <c r="BR208" s="209"/>
      <c r="BS208" s="209"/>
      <c r="BT208" s="209"/>
      <c r="BU208" s="173"/>
      <c r="BV208" s="174"/>
      <c r="BW208" s="209"/>
      <c r="BX208" s="209"/>
      <c r="BY208" s="209"/>
      <c r="BZ208" s="209"/>
      <c r="CA208" s="200"/>
      <c r="CB208" s="134"/>
    </row>
    <row r="209" spans="1:986" s="104" customFormat="1" x14ac:dyDescent="0.2">
      <c r="A209" s="248"/>
      <c r="B209" s="240" t="s">
        <v>536</v>
      </c>
      <c r="C209" s="161" t="str">
        <f>_xlfn.CONCAT(Leverancespecifikation[[#This Row],[ID]],Leverancespecifikation[[#This Row],[BYGNINGSDEL]])</f>
        <v>205Analytiske rum og systemer</v>
      </c>
      <c r="D209" s="162"/>
      <c r="E209" s="162"/>
      <c r="F209" s="162"/>
      <c r="G209" s="162"/>
      <c r="H209" s="162"/>
      <c r="I209" s="162"/>
      <c r="J209" s="163">
        <v>2</v>
      </c>
      <c r="K209" s="164" t="s">
        <v>571</v>
      </c>
      <c r="L209" s="165"/>
      <c r="M209" s="100" t="str">
        <f>IFERROR(VLOOKUP(Leverancespecifikation[[#This Row],[ID-Bygningsdel]],'Data ændringslog'!A:G,7,FALSE),"P")</f>
        <v/>
      </c>
      <c r="N209" s="201" t="s">
        <v>103</v>
      </c>
      <c r="O209" s="119"/>
      <c r="P209" s="101"/>
      <c r="Q209" s="101"/>
      <c r="R209" s="101"/>
      <c r="S209" s="101"/>
      <c r="T209" s="101"/>
      <c r="U209" s="120"/>
      <c r="V209" s="111"/>
      <c r="W209" s="102"/>
      <c r="X209" s="102"/>
      <c r="Y209" s="102"/>
      <c r="Z209" s="102"/>
      <c r="AA209" s="10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285"/>
      <c r="BM209" s="162"/>
      <c r="BN209" s="162"/>
      <c r="BO209" s="162"/>
      <c r="BP209" s="162"/>
      <c r="BQ209" s="162"/>
      <c r="BR209" s="162"/>
      <c r="BS209" s="162"/>
      <c r="BT209" s="162"/>
      <c r="BU209" s="162"/>
      <c r="BV209" s="162"/>
      <c r="BW209" s="162"/>
      <c r="BX209" s="162"/>
      <c r="BY209" s="162"/>
      <c r="BZ209" s="162"/>
      <c r="CA209" s="206"/>
      <c r="CB209" s="98"/>
      <c r="CC209" s="98"/>
      <c r="CD209" s="98"/>
      <c r="CE209" s="98"/>
      <c r="CF209" s="98"/>
      <c r="CG209" s="98"/>
      <c r="CH209" s="98"/>
      <c r="CI209" s="98"/>
      <c r="CJ209" s="98"/>
      <c r="CK209" s="98"/>
      <c r="CL209" s="98"/>
      <c r="CM209" s="98"/>
      <c r="CN209" s="98"/>
      <c r="CO209" s="98"/>
      <c r="CP209" s="98"/>
      <c r="CQ209" s="98"/>
      <c r="CR209" s="98"/>
      <c r="CS209" s="98"/>
      <c r="CT209" s="98"/>
      <c r="CU209" s="98"/>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98"/>
      <c r="EM209" s="98"/>
      <c r="EN209" s="98"/>
      <c r="EO209" s="98"/>
      <c r="EP209" s="98"/>
      <c r="EQ209" s="98"/>
      <c r="ER209" s="98"/>
      <c r="ES209" s="98"/>
      <c r="ET209" s="98"/>
      <c r="EU209" s="98"/>
      <c r="EV209" s="98"/>
      <c r="EW209" s="98"/>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c r="IW209" s="98"/>
      <c r="IX209" s="98"/>
      <c r="IY209" s="98"/>
      <c r="IZ209" s="98"/>
      <c r="JA209" s="98"/>
      <c r="JB209" s="98"/>
      <c r="JC209" s="98"/>
      <c r="JD209" s="98"/>
      <c r="JE209" s="98"/>
      <c r="JF209" s="98"/>
      <c r="JG209" s="98"/>
      <c r="JH209" s="98"/>
      <c r="JI209" s="98"/>
      <c r="JJ209" s="98"/>
      <c r="JK209" s="98"/>
      <c r="JL209" s="98"/>
      <c r="JM209" s="98"/>
      <c r="JN209" s="98"/>
      <c r="JO209" s="98"/>
      <c r="JP209" s="98"/>
      <c r="JQ209" s="98"/>
      <c r="JR209" s="98"/>
      <c r="JS209" s="98"/>
      <c r="JT209" s="98"/>
      <c r="JU209" s="98"/>
      <c r="JV209" s="98"/>
      <c r="JW209" s="98"/>
      <c r="JX209" s="98"/>
      <c r="JY209" s="98"/>
      <c r="JZ209" s="98"/>
      <c r="KA209" s="98"/>
      <c r="KB209" s="98"/>
      <c r="KC209" s="98"/>
      <c r="KD209" s="98"/>
      <c r="KE209" s="98"/>
      <c r="KF209" s="98"/>
      <c r="KG209" s="98"/>
      <c r="KH209" s="98"/>
      <c r="KI209" s="98"/>
      <c r="KJ209" s="98"/>
      <c r="KK209" s="98"/>
      <c r="KL209" s="98"/>
      <c r="KM209" s="98"/>
      <c r="KN209" s="98"/>
      <c r="KO209" s="98"/>
      <c r="KP209" s="98"/>
      <c r="KQ209" s="98"/>
      <c r="KR209" s="98"/>
      <c r="KS209" s="98"/>
      <c r="KT209" s="98"/>
      <c r="KU209" s="98"/>
      <c r="KV209" s="98"/>
      <c r="KW209" s="98"/>
      <c r="KX209" s="98"/>
      <c r="KY209" s="98"/>
      <c r="KZ209" s="98"/>
      <c r="LA209" s="98"/>
      <c r="LB209" s="98"/>
      <c r="LC209" s="98"/>
      <c r="LD209" s="98"/>
      <c r="LE209" s="98"/>
      <c r="LF209" s="98"/>
      <c r="LG209" s="98"/>
      <c r="LH209" s="98"/>
      <c r="LI209" s="98"/>
      <c r="LJ209" s="98"/>
      <c r="LK209" s="98"/>
      <c r="LL209" s="98"/>
      <c r="LM209" s="98"/>
      <c r="LN209" s="98"/>
      <c r="LO209" s="98"/>
      <c r="LP209" s="98"/>
      <c r="LQ209" s="98"/>
      <c r="LR209" s="98"/>
      <c r="LS209" s="98"/>
      <c r="LT209" s="98"/>
      <c r="LU209" s="98"/>
      <c r="LV209" s="98"/>
      <c r="LW209" s="98"/>
      <c r="LX209" s="98"/>
      <c r="LY209" s="98"/>
      <c r="LZ209" s="98"/>
      <c r="MA209" s="98"/>
      <c r="MB209" s="98"/>
      <c r="MC209" s="98"/>
      <c r="MD209" s="98"/>
      <c r="ME209" s="98"/>
      <c r="MF209" s="98"/>
      <c r="MG209" s="98"/>
      <c r="MH209" s="98"/>
      <c r="MI209" s="98"/>
      <c r="MJ209" s="98"/>
      <c r="MK209" s="98"/>
      <c r="ML209" s="98"/>
      <c r="MM209" s="98"/>
      <c r="MN209" s="98"/>
      <c r="MO209" s="98"/>
      <c r="MP209" s="98"/>
      <c r="MQ209" s="98"/>
      <c r="MR209" s="98"/>
      <c r="MS209" s="98"/>
      <c r="MT209" s="98"/>
      <c r="MU209" s="98"/>
      <c r="MV209" s="98"/>
      <c r="MW209" s="98"/>
      <c r="MX209" s="98"/>
      <c r="MY209" s="98"/>
      <c r="MZ209" s="98"/>
      <c r="NA209" s="98"/>
      <c r="NB209" s="98"/>
      <c r="NC209" s="98"/>
      <c r="ND209" s="98"/>
      <c r="NE209" s="98"/>
      <c r="NF209" s="98"/>
      <c r="NG209" s="98"/>
      <c r="NH209" s="98"/>
      <c r="NI209" s="98"/>
      <c r="NJ209" s="98"/>
      <c r="NK209" s="98"/>
      <c r="NL209" s="98"/>
      <c r="NM209" s="98"/>
      <c r="NN209" s="98"/>
      <c r="NO209" s="98"/>
      <c r="NP209" s="98"/>
      <c r="NQ209" s="98"/>
      <c r="NR209" s="98"/>
      <c r="NS209" s="98"/>
      <c r="NT209" s="98"/>
      <c r="NU209" s="98"/>
      <c r="NV209" s="98"/>
      <c r="NW209" s="98"/>
      <c r="NX209" s="98"/>
      <c r="NY209" s="98"/>
      <c r="NZ209" s="98"/>
      <c r="OA209" s="98"/>
      <c r="OB209" s="98"/>
      <c r="OC209" s="98"/>
      <c r="OD209" s="98"/>
      <c r="OE209" s="98"/>
      <c r="OF209" s="98"/>
      <c r="OG209" s="98"/>
      <c r="OH209" s="98"/>
      <c r="OI209" s="98"/>
      <c r="OJ209" s="98"/>
      <c r="OK209" s="98"/>
      <c r="OL209" s="98"/>
      <c r="OM209" s="98"/>
      <c r="ON209" s="98"/>
      <c r="OO209" s="98"/>
      <c r="OP209" s="98"/>
      <c r="OQ209" s="98"/>
      <c r="OR209" s="98"/>
      <c r="OS209" s="98"/>
      <c r="OT209" s="98"/>
      <c r="OU209" s="98"/>
      <c r="OV209" s="98"/>
      <c r="OW209" s="98"/>
      <c r="OX209" s="98"/>
      <c r="OY209" s="98"/>
      <c r="OZ209" s="98"/>
      <c r="PA209" s="98"/>
      <c r="PB209" s="98"/>
      <c r="PC209" s="98"/>
      <c r="PD209" s="98"/>
      <c r="PE209" s="98"/>
      <c r="PF209" s="98"/>
      <c r="PG209" s="98"/>
      <c r="PH209" s="98"/>
      <c r="PI209" s="98"/>
      <c r="PJ209" s="98"/>
      <c r="PK209" s="98"/>
      <c r="PL209" s="98"/>
      <c r="PM209" s="98"/>
      <c r="PN209" s="98"/>
      <c r="PO209" s="98"/>
      <c r="PP209" s="98"/>
      <c r="PQ209" s="98"/>
      <c r="PR209" s="98"/>
      <c r="PS209" s="98"/>
      <c r="PT209" s="98"/>
      <c r="PU209" s="98"/>
      <c r="PV209" s="98"/>
      <c r="PW209" s="98"/>
      <c r="PX209" s="98"/>
      <c r="PY209" s="98"/>
      <c r="PZ209" s="98"/>
      <c r="QA209" s="98"/>
      <c r="QB209" s="98"/>
      <c r="QC209" s="98"/>
      <c r="QD209" s="98"/>
      <c r="QE209" s="98"/>
      <c r="QF209" s="98"/>
      <c r="QG209" s="98"/>
      <c r="QH209" s="98"/>
      <c r="QI209" s="98"/>
      <c r="QJ209" s="98"/>
      <c r="QK209" s="98"/>
      <c r="QL209" s="98"/>
      <c r="QM209" s="98"/>
      <c r="QN209" s="98"/>
      <c r="QO209" s="98"/>
      <c r="QP209" s="98"/>
      <c r="QQ209" s="98"/>
      <c r="QR209" s="98"/>
      <c r="QS209" s="98"/>
      <c r="QT209" s="98"/>
      <c r="QU209" s="98"/>
      <c r="QV209" s="98"/>
      <c r="QW209" s="98"/>
      <c r="QX209" s="98"/>
      <c r="QY209" s="98"/>
      <c r="QZ209" s="98"/>
      <c r="RA209" s="98"/>
      <c r="RB209" s="98"/>
      <c r="RC209" s="98"/>
      <c r="RD209" s="98"/>
      <c r="RE209" s="98"/>
      <c r="RF209" s="98"/>
      <c r="RG209" s="98"/>
      <c r="RH209" s="98"/>
      <c r="RI209" s="98"/>
      <c r="RJ209" s="98"/>
      <c r="RK209" s="98"/>
      <c r="RL209" s="98"/>
      <c r="RM209" s="98"/>
      <c r="RN209" s="98"/>
      <c r="RO209" s="98"/>
      <c r="RP209" s="98"/>
      <c r="RQ209" s="98"/>
      <c r="RR209" s="98"/>
      <c r="RS209" s="98"/>
      <c r="RT209" s="98"/>
      <c r="RU209" s="98"/>
      <c r="RV209" s="98"/>
      <c r="RW209" s="98"/>
      <c r="RX209" s="98"/>
      <c r="RY209" s="98"/>
      <c r="RZ209" s="98"/>
      <c r="SA209" s="98"/>
      <c r="SB209" s="98"/>
      <c r="SC209" s="98"/>
      <c r="SD209" s="98"/>
      <c r="SE209" s="98"/>
      <c r="SF209" s="98"/>
      <c r="SG209" s="98"/>
      <c r="SH209" s="98"/>
      <c r="SI209" s="98"/>
      <c r="SJ209" s="98"/>
      <c r="SK209" s="98"/>
      <c r="SL209" s="98"/>
      <c r="SM209" s="98"/>
      <c r="SN209" s="98"/>
      <c r="SO209" s="98"/>
      <c r="SP209" s="98"/>
      <c r="SQ209" s="98"/>
      <c r="SR209" s="98"/>
      <c r="SS209" s="98"/>
      <c r="ST209" s="98"/>
      <c r="SU209" s="98"/>
      <c r="SV209" s="98"/>
      <c r="SW209" s="98"/>
      <c r="SX209" s="98"/>
      <c r="SY209" s="98"/>
      <c r="SZ209" s="98"/>
      <c r="TA209" s="98"/>
      <c r="TB209" s="98"/>
      <c r="TC209" s="98"/>
      <c r="TD209" s="98"/>
      <c r="TE209" s="98"/>
      <c r="TF209" s="98"/>
      <c r="TG209" s="98"/>
      <c r="TH209" s="98"/>
      <c r="TI209" s="98"/>
      <c r="TJ209" s="98"/>
      <c r="TK209" s="98"/>
      <c r="TL209" s="98"/>
      <c r="TM209" s="98"/>
      <c r="TN209" s="98"/>
      <c r="TO209" s="98"/>
      <c r="TP209" s="98"/>
      <c r="TQ209" s="98"/>
      <c r="TR209" s="98"/>
      <c r="TS209" s="98"/>
      <c r="TT209" s="98"/>
      <c r="TU209" s="98"/>
      <c r="TV209" s="98"/>
      <c r="TW209" s="98"/>
      <c r="TX209" s="98"/>
      <c r="TY209" s="98"/>
      <c r="TZ209" s="98"/>
      <c r="UA209" s="98"/>
      <c r="UB209" s="98"/>
      <c r="UC209" s="98"/>
      <c r="UD209" s="98"/>
      <c r="UE209" s="98"/>
      <c r="UF209" s="98"/>
      <c r="UG209" s="98"/>
      <c r="UH209" s="98"/>
      <c r="UI209" s="98"/>
      <c r="UJ209" s="98"/>
      <c r="UK209" s="98"/>
      <c r="UL209" s="98"/>
      <c r="UM209" s="98"/>
      <c r="UN209" s="98"/>
      <c r="UO209" s="98"/>
      <c r="UP209" s="98"/>
      <c r="UQ209" s="98"/>
      <c r="UR209" s="98"/>
      <c r="US209" s="98"/>
      <c r="UT209" s="98"/>
      <c r="UU209" s="98"/>
      <c r="UV209" s="98"/>
      <c r="UW209" s="98"/>
      <c r="UX209" s="98"/>
      <c r="UY209" s="98"/>
      <c r="UZ209" s="98"/>
      <c r="VA209" s="98"/>
      <c r="VB209" s="98"/>
      <c r="VC209" s="98"/>
      <c r="VD209" s="98"/>
      <c r="VE209" s="98"/>
      <c r="VF209" s="98"/>
      <c r="VG209" s="98"/>
      <c r="VH209" s="98"/>
      <c r="VI209" s="98"/>
      <c r="VJ209" s="98"/>
      <c r="VK209" s="98"/>
      <c r="VL209" s="98"/>
      <c r="VM209" s="98"/>
      <c r="VN209" s="98"/>
      <c r="VO209" s="98"/>
      <c r="VP209" s="98"/>
      <c r="VQ209" s="98"/>
      <c r="VR209" s="98"/>
      <c r="VS209" s="98"/>
      <c r="VT209" s="98"/>
      <c r="VU209" s="98"/>
      <c r="VV209" s="98"/>
      <c r="VW209" s="98"/>
      <c r="VX209" s="98"/>
      <c r="VY209" s="98"/>
      <c r="VZ209" s="98"/>
      <c r="WA209" s="98"/>
      <c r="WB209" s="98"/>
      <c r="WC209" s="98"/>
      <c r="WD209" s="98"/>
      <c r="WE209" s="98"/>
      <c r="WF209" s="98"/>
      <c r="WG209" s="98"/>
      <c r="WH209" s="98"/>
      <c r="WI209" s="98"/>
      <c r="WJ209" s="98"/>
      <c r="WK209" s="98"/>
      <c r="WL209" s="98"/>
      <c r="WM209" s="98"/>
      <c r="WN209" s="98"/>
      <c r="WO209" s="98"/>
      <c r="WP209" s="98"/>
      <c r="WQ209" s="98"/>
      <c r="WR209" s="98"/>
      <c r="WS209" s="98"/>
      <c r="WT209" s="98"/>
      <c r="WU209" s="98"/>
      <c r="WV209" s="98"/>
      <c r="WW209" s="98"/>
      <c r="WX209" s="98"/>
      <c r="WY209" s="98"/>
      <c r="WZ209" s="98"/>
      <c r="XA209" s="98"/>
      <c r="XB209" s="98"/>
      <c r="XC209" s="98"/>
      <c r="XD209" s="98"/>
      <c r="XE209" s="98"/>
      <c r="XF209" s="98"/>
      <c r="XG209" s="98"/>
      <c r="XH209" s="98"/>
      <c r="XI209" s="98"/>
      <c r="XJ209" s="98"/>
      <c r="XK209" s="98"/>
      <c r="XL209" s="98"/>
      <c r="XM209" s="98"/>
      <c r="XN209" s="98"/>
      <c r="XO209" s="98"/>
      <c r="XP209" s="98"/>
      <c r="XQ209" s="98"/>
      <c r="XR209" s="98"/>
      <c r="XS209" s="98"/>
      <c r="XT209" s="98"/>
      <c r="XU209" s="98"/>
      <c r="XV209" s="98"/>
      <c r="XW209" s="98"/>
      <c r="XX209" s="98"/>
      <c r="XY209" s="98"/>
      <c r="XZ209" s="98"/>
      <c r="YA209" s="98"/>
      <c r="YB209" s="98"/>
      <c r="YC209" s="98"/>
      <c r="YD209" s="98"/>
      <c r="YE209" s="98"/>
      <c r="YF209" s="98"/>
      <c r="YG209" s="98"/>
      <c r="YH209" s="98"/>
      <c r="YI209" s="98"/>
      <c r="YJ209" s="98"/>
      <c r="YK209" s="98"/>
      <c r="YL209" s="98"/>
      <c r="YM209" s="98"/>
      <c r="YN209" s="98"/>
      <c r="YO209" s="98"/>
      <c r="YP209" s="98"/>
      <c r="YQ209" s="98"/>
      <c r="YR209" s="98"/>
      <c r="YS209" s="98"/>
      <c r="YT209" s="98"/>
      <c r="YU209" s="98"/>
      <c r="YV209" s="98"/>
      <c r="YW209" s="98"/>
      <c r="YX209" s="98"/>
      <c r="YY209" s="98"/>
      <c r="YZ209" s="98"/>
      <c r="ZA209" s="98"/>
      <c r="ZB209" s="98"/>
      <c r="ZC209" s="98"/>
      <c r="ZD209" s="98"/>
      <c r="ZE209" s="98"/>
      <c r="ZF209" s="98"/>
      <c r="ZG209" s="98"/>
      <c r="ZH209" s="98"/>
      <c r="ZI209" s="98"/>
      <c r="ZJ209" s="98"/>
      <c r="ZK209" s="98"/>
      <c r="ZL209" s="98"/>
      <c r="ZM209" s="98"/>
      <c r="ZN209" s="98"/>
      <c r="ZO209" s="98"/>
      <c r="ZP209" s="98"/>
      <c r="ZQ209" s="98"/>
      <c r="ZR209" s="98"/>
      <c r="ZS209" s="98"/>
      <c r="ZT209" s="98"/>
      <c r="ZU209" s="98"/>
      <c r="ZV209" s="98"/>
      <c r="ZW209" s="98"/>
      <c r="ZX209" s="98"/>
      <c r="ZY209" s="98"/>
      <c r="ZZ209" s="98"/>
      <c r="AAA209" s="98"/>
      <c r="AAB209" s="98"/>
      <c r="AAC209" s="98"/>
      <c r="AAD209" s="98"/>
      <c r="AAE209" s="98"/>
      <c r="AAF209" s="98"/>
      <c r="AAG209" s="98"/>
      <c r="AAH209" s="98"/>
      <c r="AAI209" s="98"/>
      <c r="AAJ209" s="98"/>
      <c r="AAK209" s="98"/>
      <c r="AAL209" s="98"/>
      <c r="AAM209" s="98"/>
      <c r="AAN209" s="98"/>
      <c r="AAO209" s="98"/>
      <c r="AAP209" s="98"/>
      <c r="AAQ209" s="98"/>
      <c r="AAR209" s="98"/>
      <c r="AAS209" s="98"/>
      <c r="AAT209" s="98"/>
      <c r="AAU209" s="98"/>
      <c r="AAV209" s="98"/>
      <c r="AAW209" s="98"/>
      <c r="AAX209" s="98"/>
      <c r="AAY209" s="98"/>
      <c r="AAZ209" s="98"/>
      <c r="ABA209" s="98"/>
      <c r="ABB209" s="98"/>
      <c r="ABC209" s="98"/>
      <c r="ABD209" s="98"/>
      <c r="ABE209" s="98"/>
      <c r="ABF209" s="98"/>
      <c r="ABG209" s="98"/>
      <c r="ABH209" s="98"/>
      <c r="ABI209" s="98"/>
      <c r="ABJ209" s="98"/>
      <c r="ABK209" s="98"/>
      <c r="ABL209" s="98"/>
      <c r="ABM209" s="98"/>
      <c r="ABN209" s="98"/>
      <c r="ABO209" s="98"/>
      <c r="ABP209" s="98"/>
      <c r="ABQ209" s="98"/>
      <c r="ABR209" s="98"/>
      <c r="ABS209" s="98"/>
      <c r="ABT209" s="98"/>
      <c r="ABU209" s="98"/>
      <c r="ABV209" s="98"/>
      <c r="ABW209" s="98"/>
      <c r="ABX209" s="98"/>
      <c r="ABY209" s="98"/>
      <c r="ABZ209" s="98"/>
      <c r="ACA209" s="98"/>
      <c r="ACB209" s="98"/>
      <c r="ACC209" s="98"/>
      <c r="ACD209" s="98"/>
      <c r="ACE209" s="98"/>
      <c r="ACF209" s="98"/>
      <c r="ACG209" s="98"/>
      <c r="ACH209" s="98"/>
      <c r="ACI209" s="98"/>
      <c r="ACJ209" s="98"/>
      <c r="ACK209" s="98"/>
      <c r="ACL209" s="98"/>
      <c r="ACM209" s="98"/>
      <c r="ACN209" s="98"/>
      <c r="ACO209" s="98"/>
      <c r="ACP209" s="98"/>
      <c r="ACQ209" s="98"/>
      <c r="ACR209" s="98"/>
      <c r="ACS209" s="98"/>
      <c r="ACT209" s="98"/>
      <c r="ACU209" s="98"/>
      <c r="ACV209" s="98"/>
      <c r="ACW209" s="98"/>
      <c r="ACX209" s="98"/>
      <c r="ACY209" s="98"/>
      <c r="ACZ209" s="98"/>
      <c r="ADA209" s="98"/>
      <c r="ADB209" s="98"/>
      <c r="ADC209" s="98"/>
      <c r="ADD209" s="98"/>
      <c r="ADE209" s="98"/>
      <c r="ADF209" s="98"/>
      <c r="ADG209" s="98"/>
      <c r="ADH209" s="98"/>
      <c r="ADI209" s="98"/>
      <c r="ADJ209" s="98"/>
      <c r="ADK209" s="98"/>
      <c r="ADL209" s="98"/>
      <c r="ADM209" s="98"/>
      <c r="ADN209" s="98"/>
      <c r="ADO209" s="98"/>
      <c r="ADP209" s="98"/>
      <c r="ADQ209" s="98"/>
      <c r="ADR209" s="98"/>
      <c r="ADS209" s="98"/>
      <c r="ADT209" s="98"/>
      <c r="ADU209" s="98"/>
      <c r="ADV209" s="98"/>
      <c r="ADW209" s="98"/>
      <c r="ADX209" s="98"/>
      <c r="ADY209" s="98"/>
      <c r="ADZ209" s="98"/>
      <c r="AEA209" s="98"/>
      <c r="AEB209" s="98"/>
      <c r="AEC209" s="98"/>
      <c r="AED209" s="98"/>
      <c r="AEE209" s="98"/>
      <c r="AEF209" s="98"/>
      <c r="AEG209" s="98"/>
      <c r="AEH209" s="98"/>
      <c r="AEI209" s="98"/>
      <c r="AEJ209" s="98"/>
      <c r="AEK209" s="98"/>
      <c r="AEL209" s="98"/>
      <c r="AEM209" s="98"/>
      <c r="AEN209" s="98"/>
      <c r="AEO209" s="98"/>
      <c r="AEP209" s="98"/>
      <c r="AEQ209" s="98"/>
      <c r="AER209" s="98"/>
      <c r="AES209" s="98"/>
      <c r="AET209" s="98"/>
      <c r="AEU209" s="98"/>
      <c r="AEV209" s="98"/>
      <c r="AEW209" s="98"/>
      <c r="AEX209" s="98"/>
      <c r="AEY209" s="98"/>
      <c r="AEZ209" s="98"/>
      <c r="AFA209" s="98"/>
      <c r="AFB209" s="98"/>
      <c r="AFC209" s="98"/>
      <c r="AFD209" s="98"/>
      <c r="AFE209" s="98"/>
      <c r="AFF209" s="98"/>
      <c r="AFG209" s="98"/>
      <c r="AFH209" s="98"/>
      <c r="AFI209" s="98"/>
      <c r="AFJ209" s="98"/>
      <c r="AFK209" s="98"/>
      <c r="AFL209" s="98"/>
      <c r="AFM209" s="98"/>
      <c r="AFN209" s="98"/>
      <c r="AFO209" s="98"/>
      <c r="AFP209" s="98"/>
      <c r="AFQ209" s="98"/>
      <c r="AFR209" s="98"/>
      <c r="AFS209" s="98"/>
      <c r="AFT209" s="98"/>
      <c r="AFU209" s="98"/>
      <c r="AFV209" s="98"/>
      <c r="AFW209" s="98"/>
      <c r="AFX209" s="98"/>
      <c r="AFY209" s="98"/>
      <c r="AFZ209" s="98"/>
      <c r="AGA209" s="98"/>
      <c r="AGB209" s="98"/>
      <c r="AGC209" s="98"/>
      <c r="AGD209" s="98"/>
      <c r="AGE209" s="98"/>
      <c r="AGF209" s="98"/>
      <c r="AGG209" s="98"/>
      <c r="AGH209" s="98"/>
      <c r="AGI209" s="98"/>
      <c r="AGJ209" s="98"/>
      <c r="AGK209" s="98"/>
      <c r="AGL209" s="98"/>
      <c r="AGM209" s="98"/>
      <c r="AGN209" s="98"/>
      <c r="AGO209" s="98"/>
      <c r="AGP209" s="98"/>
      <c r="AGQ209" s="98"/>
      <c r="AGR209" s="98"/>
      <c r="AGS209" s="98"/>
      <c r="AGT209" s="98"/>
      <c r="AGU209" s="98"/>
      <c r="AGV209" s="98"/>
      <c r="AGW209" s="98"/>
      <c r="AGX209" s="98"/>
      <c r="AGY209" s="98"/>
      <c r="AGZ209" s="98"/>
      <c r="AHA209" s="98"/>
      <c r="AHB209" s="98"/>
      <c r="AHC209" s="98"/>
      <c r="AHD209" s="98"/>
      <c r="AHE209" s="98"/>
      <c r="AHF209" s="98"/>
      <c r="AHG209" s="98"/>
      <c r="AHH209" s="98"/>
      <c r="AHI209" s="98"/>
      <c r="AHJ209" s="98"/>
      <c r="AHK209" s="98"/>
      <c r="AHL209" s="98"/>
      <c r="AHM209" s="98"/>
      <c r="AHN209" s="98"/>
      <c r="AHO209" s="98"/>
      <c r="AHP209" s="98"/>
      <c r="AHQ209" s="98"/>
      <c r="AHR209" s="98"/>
      <c r="AHS209" s="98"/>
      <c r="AHT209" s="98"/>
      <c r="AHU209" s="98"/>
      <c r="AHV209" s="98"/>
      <c r="AHW209" s="98"/>
      <c r="AHX209" s="98"/>
      <c r="AHY209" s="98"/>
      <c r="AHZ209" s="98"/>
      <c r="AIA209" s="98"/>
      <c r="AIB209" s="98"/>
      <c r="AIC209" s="98"/>
      <c r="AID209" s="98"/>
      <c r="AIE209" s="98"/>
      <c r="AIF209" s="98"/>
      <c r="AIG209" s="98"/>
      <c r="AIH209" s="98"/>
      <c r="AII209" s="98"/>
      <c r="AIJ209" s="98"/>
      <c r="AIK209" s="98"/>
      <c r="AIL209" s="98"/>
      <c r="AIM209" s="98"/>
      <c r="AIN209" s="98"/>
      <c r="AIO209" s="98"/>
      <c r="AIP209" s="98"/>
      <c r="AIQ209" s="98"/>
      <c r="AIR209" s="98"/>
      <c r="AIS209" s="98"/>
      <c r="AIT209" s="98"/>
      <c r="AIU209" s="98"/>
      <c r="AIV209" s="98"/>
      <c r="AIW209" s="98"/>
      <c r="AIX209" s="98"/>
      <c r="AIY209" s="98"/>
      <c r="AIZ209" s="98"/>
      <c r="AJA209" s="98"/>
      <c r="AJB209" s="98"/>
      <c r="AJC209" s="98"/>
      <c r="AJD209" s="98"/>
      <c r="AJE209" s="98"/>
      <c r="AJF209" s="98"/>
      <c r="AJG209" s="98"/>
      <c r="AJH209" s="98"/>
      <c r="AJI209" s="98"/>
      <c r="AJJ209" s="98"/>
      <c r="AJK209" s="98"/>
      <c r="AJL209" s="98"/>
      <c r="AJM209" s="98"/>
      <c r="AJN209" s="98"/>
      <c r="AJO209" s="98"/>
      <c r="AJP209" s="98"/>
      <c r="AJQ209" s="98"/>
      <c r="AJR209" s="98"/>
      <c r="AJS209" s="98"/>
      <c r="AJT209" s="98"/>
      <c r="AJU209" s="98"/>
      <c r="AJV209" s="98"/>
      <c r="AJW209" s="98"/>
      <c r="AJX209" s="98"/>
      <c r="AJY209" s="98"/>
      <c r="AJZ209" s="98"/>
      <c r="AKA209" s="98"/>
      <c r="AKB209" s="98"/>
      <c r="AKC209" s="98"/>
      <c r="AKD209" s="98"/>
      <c r="AKE209" s="98"/>
      <c r="AKF209" s="98"/>
      <c r="AKG209" s="98"/>
      <c r="AKH209" s="98"/>
      <c r="AKI209" s="98"/>
      <c r="AKJ209" s="98"/>
      <c r="AKK209" s="98"/>
      <c r="AKL209" s="98"/>
      <c r="AKM209" s="98"/>
      <c r="AKN209" s="98"/>
      <c r="AKO209" s="98"/>
      <c r="AKP209" s="98"/>
      <c r="AKQ209" s="98"/>
      <c r="AKR209" s="98"/>
      <c r="AKS209" s="98"/>
      <c r="AKT209" s="98"/>
      <c r="AKU209" s="98"/>
      <c r="AKV209" s="98"/>
      <c r="AKW209" s="98"/>
      <c r="AKX209" s="98"/>
    </row>
    <row r="210" spans="1:986" ht="12" x14ac:dyDescent="0.2">
      <c r="A210" s="249"/>
      <c r="B210" s="242" t="s">
        <v>538</v>
      </c>
      <c r="C210" s="170" t="str">
        <f>_xlfn.CONCAT(Leverancespecifikation[[#This Row],[ID]],Leverancespecifikation[[#This Row],[BYGNINGSDEL]])</f>
        <v>206Spaces -  EL-Installationer</v>
      </c>
      <c r="E210" s="171" t="s">
        <v>103</v>
      </c>
      <c r="I210" s="171"/>
      <c r="J210" s="171">
        <v>4</v>
      </c>
      <c r="K210" s="175" t="s">
        <v>573</v>
      </c>
      <c r="L210" s="172" t="s">
        <v>574</v>
      </c>
      <c r="M210" s="80" t="str">
        <f>IFERROR(VLOOKUP(Leverancespecifikation[[#This Row],[ID-Bygningsdel]],'Data ændringslog'!A:G,7,FALSE),"P")</f>
        <v/>
      </c>
      <c r="N210" s="321" t="s">
        <v>103</v>
      </c>
      <c r="O210" s="121" t="str">
        <f>VLOOKUP(Leverancespecifikation[[#This Row],[ID-Bygningsdel]],'Data aktør'!A:H,2,FALSE)</f>
        <v/>
      </c>
      <c r="P210" s="78" t="str">
        <f>VLOOKUP(Leverancespecifikation[[#This Row],[ID-Bygningsdel]],'Data aktør'!A:H,3,FALSE)</f>
        <v/>
      </c>
      <c r="Q210" s="78" t="str">
        <f>VLOOKUP(Leverancespecifikation[[#This Row],[ID-Bygningsdel]],'Data aktør'!A:H,4,FALSE)</f>
        <v/>
      </c>
      <c r="R210" s="78" t="str">
        <f>VLOOKUP(Leverancespecifikation[[#This Row],[ID-Bygningsdel]],'Data aktør'!A:H,5,FALSE)</f>
        <v/>
      </c>
      <c r="S210" s="78" t="str">
        <f>VLOOKUP(Leverancespecifikation[[#This Row],[ID-Bygningsdel]],'Data aktør'!A:H,6,FALSE)</f>
        <v/>
      </c>
      <c r="T210" s="78" t="str">
        <f>VLOOKUP(Leverancespecifikation[[#This Row],[ID-Bygningsdel]],'Data aktør'!A:H,7,FALSE)</f>
        <v/>
      </c>
      <c r="U210" s="122" t="str">
        <f>VLOOKUP(Leverancespecifikation[[#This Row],[ID-Bygningsdel]],'Data aktør'!A:H,8,FALSE)</f>
        <v/>
      </c>
      <c r="V210" s="112"/>
      <c r="W210" s="79"/>
      <c r="X210" s="79"/>
      <c r="Y210" s="79"/>
      <c r="Z210" s="79"/>
      <c r="AA210" s="79"/>
      <c r="AB210" s="171"/>
      <c r="AD210" s="171"/>
      <c r="AE210" s="171"/>
      <c r="AF210" s="171"/>
      <c r="AG210" s="171"/>
      <c r="AH210" s="171"/>
      <c r="AI210" s="171"/>
      <c r="AJ210" s="171"/>
      <c r="BL210" s="287" t="s">
        <v>575</v>
      </c>
      <c r="BV210" s="171"/>
      <c r="BW210" s="171"/>
      <c r="CB210" s="134"/>
    </row>
    <row r="211" spans="1:986" ht="12" x14ac:dyDescent="0.2">
      <c r="A211" s="249"/>
      <c r="B211" s="242" t="s">
        <v>540</v>
      </c>
      <c r="C211" s="170" t="str">
        <f>_xlfn.CONCAT(Leverancespecifikation[[#This Row],[ID]],Leverancespecifikation[[#This Row],[BYGNINGSDEL]])</f>
        <v>207Systemer - EL-Installationer</v>
      </c>
      <c r="E211" s="171" t="s">
        <v>103</v>
      </c>
      <c r="I211" s="171"/>
      <c r="J211" s="171">
        <v>4</v>
      </c>
      <c r="K211" s="175" t="s">
        <v>577</v>
      </c>
      <c r="L211" s="172" t="s">
        <v>103</v>
      </c>
      <c r="M211" s="80" t="str">
        <f>IFERROR(VLOOKUP(Leverancespecifikation[[#This Row],[ID-Bygningsdel]],'Data ændringslog'!A:G,7,FALSE),"P")</f>
        <v/>
      </c>
      <c r="N211" s="321" t="s">
        <v>103</v>
      </c>
      <c r="O211" s="121" t="str">
        <f>VLOOKUP(Leverancespecifikation[[#This Row],[ID-Bygningsdel]],'Data aktør'!A:H,2,FALSE)</f>
        <v/>
      </c>
      <c r="P211" s="78" t="str">
        <f>VLOOKUP(Leverancespecifikation[[#This Row],[ID-Bygningsdel]],'Data aktør'!A:H,3,FALSE)</f>
        <v/>
      </c>
      <c r="Q211" s="78" t="str">
        <f>VLOOKUP(Leverancespecifikation[[#This Row],[ID-Bygningsdel]],'Data aktør'!A:H,4,FALSE)</f>
        <v/>
      </c>
      <c r="R211" s="78" t="str">
        <f>VLOOKUP(Leverancespecifikation[[#This Row],[ID-Bygningsdel]],'Data aktør'!A:H,5,FALSE)</f>
        <v/>
      </c>
      <c r="S211" s="78" t="str">
        <f>VLOOKUP(Leverancespecifikation[[#This Row],[ID-Bygningsdel]],'Data aktør'!A:H,6,FALSE)</f>
        <v/>
      </c>
      <c r="T211" s="78" t="str">
        <f>VLOOKUP(Leverancespecifikation[[#This Row],[ID-Bygningsdel]],'Data aktør'!A:H,7,FALSE)</f>
        <v/>
      </c>
      <c r="U211" s="122" t="str">
        <f>VLOOKUP(Leverancespecifikation[[#This Row],[ID-Bygningsdel]],'Data aktør'!A:H,8,FALSE)</f>
        <v/>
      </c>
      <c r="V211" s="112"/>
      <c r="W211" s="79"/>
      <c r="X211" s="79"/>
      <c r="Y211" s="79"/>
      <c r="Z211" s="79"/>
      <c r="AA211" s="79"/>
      <c r="AB211" s="171"/>
      <c r="AD211" s="171"/>
      <c r="AE211" s="171"/>
      <c r="AF211" s="171"/>
      <c r="AG211" s="171"/>
      <c r="AH211" s="171"/>
      <c r="AI211" s="171"/>
      <c r="AJ211" s="171"/>
      <c r="BV211" s="171"/>
      <c r="BW211" s="171"/>
      <c r="CB211" s="134"/>
    </row>
    <row r="212" spans="1:986" s="104" customFormat="1" x14ac:dyDescent="0.2">
      <c r="A212" s="248"/>
      <c r="B212" s="240" t="s">
        <v>541</v>
      </c>
      <c r="C212" s="161" t="str">
        <f>_xlfn.CONCAT(Leverancespecifikation[[#This Row],[ID]],Leverancespecifikation[[#This Row],[BYGNINGSDEL]])</f>
        <v>208Føringsveje</v>
      </c>
      <c r="D212" s="162"/>
      <c r="E212" s="162"/>
      <c r="F212" s="162"/>
      <c r="G212" s="162"/>
      <c r="H212" s="162"/>
      <c r="I212" s="162"/>
      <c r="J212" s="163">
        <v>2</v>
      </c>
      <c r="K212" s="164" t="s">
        <v>579</v>
      </c>
      <c r="L212" s="165"/>
      <c r="M212" s="100" t="str">
        <f>IFERROR(VLOOKUP(Leverancespecifikation[[#This Row],[ID-Bygningsdel]],'Data ændringslog'!A:G,7,FALSE),"P")</f>
        <v/>
      </c>
      <c r="N212" s="201" t="s">
        <v>99</v>
      </c>
      <c r="O212" s="119"/>
      <c r="P212" s="101"/>
      <c r="Q212" s="101"/>
      <c r="R212" s="101"/>
      <c r="S212" s="101"/>
      <c r="T212" s="101"/>
      <c r="U212" s="120"/>
      <c r="V212" s="111"/>
      <c r="W212" s="102"/>
      <c r="X212" s="102"/>
      <c r="Y212" s="102"/>
      <c r="Z212" s="102"/>
      <c r="AA212" s="10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285"/>
      <c r="BM212" s="162"/>
      <c r="BN212" s="162"/>
      <c r="BO212" s="162"/>
      <c r="BP212" s="162"/>
      <c r="BQ212" s="162"/>
      <c r="BR212" s="162"/>
      <c r="BS212" s="162"/>
      <c r="BT212" s="162"/>
      <c r="BU212" s="162"/>
      <c r="BV212" s="162"/>
      <c r="BW212" s="162"/>
      <c r="BX212" s="162"/>
      <c r="BY212" s="162"/>
      <c r="BZ212" s="162"/>
      <c r="CA212" s="206"/>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98"/>
      <c r="EM212" s="98"/>
      <c r="EN212" s="98"/>
      <c r="EO212" s="98"/>
      <c r="EP212" s="98"/>
      <c r="EQ212" s="98"/>
      <c r="ER212" s="98"/>
      <c r="ES212" s="98"/>
      <c r="ET212" s="98"/>
      <c r="EU212" s="98"/>
      <c r="EV212" s="98"/>
      <c r="EW212" s="98"/>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c r="IW212" s="98"/>
      <c r="IX212" s="98"/>
      <c r="IY212" s="98"/>
      <c r="IZ212" s="98"/>
      <c r="JA212" s="98"/>
      <c r="JB212" s="98"/>
      <c r="JC212" s="98"/>
      <c r="JD212" s="98"/>
      <c r="JE212" s="98"/>
      <c r="JF212" s="98"/>
      <c r="JG212" s="98"/>
      <c r="JH212" s="98"/>
      <c r="JI212" s="98"/>
      <c r="JJ212" s="98"/>
      <c r="JK212" s="98"/>
      <c r="JL212" s="98"/>
      <c r="JM212" s="98"/>
      <c r="JN212" s="98"/>
      <c r="JO212" s="98"/>
      <c r="JP212" s="98"/>
      <c r="JQ212" s="98"/>
      <c r="JR212" s="98"/>
      <c r="JS212" s="98"/>
      <c r="JT212" s="98"/>
      <c r="JU212" s="98"/>
      <c r="JV212" s="98"/>
      <c r="JW212" s="98"/>
      <c r="JX212" s="98"/>
      <c r="JY212" s="98"/>
      <c r="JZ212" s="98"/>
      <c r="KA212" s="98"/>
      <c r="KB212" s="98"/>
      <c r="KC212" s="98"/>
      <c r="KD212" s="98"/>
      <c r="KE212" s="98"/>
      <c r="KF212" s="98"/>
      <c r="KG212" s="98"/>
      <c r="KH212" s="98"/>
      <c r="KI212" s="98"/>
      <c r="KJ212" s="98"/>
      <c r="KK212" s="98"/>
      <c r="KL212" s="98"/>
      <c r="KM212" s="98"/>
      <c r="KN212" s="98"/>
      <c r="KO212" s="98"/>
      <c r="KP212" s="98"/>
      <c r="KQ212" s="98"/>
      <c r="KR212" s="98"/>
      <c r="KS212" s="98"/>
      <c r="KT212" s="98"/>
      <c r="KU212" s="98"/>
      <c r="KV212" s="98"/>
      <c r="KW212" s="98"/>
      <c r="KX212" s="98"/>
      <c r="KY212" s="98"/>
      <c r="KZ212" s="98"/>
      <c r="LA212" s="98"/>
      <c r="LB212" s="98"/>
      <c r="LC212" s="98"/>
      <c r="LD212" s="98"/>
      <c r="LE212" s="98"/>
      <c r="LF212" s="98"/>
      <c r="LG212" s="98"/>
      <c r="LH212" s="98"/>
      <c r="LI212" s="98"/>
      <c r="LJ212" s="98"/>
      <c r="LK212" s="98"/>
      <c r="LL212" s="98"/>
      <c r="LM212" s="98"/>
      <c r="LN212" s="98"/>
      <c r="LO212" s="98"/>
      <c r="LP212" s="98"/>
      <c r="LQ212" s="98"/>
      <c r="LR212" s="98"/>
      <c r="LS212" s="98"/>
      <c r="LT212" s="98"/>
      <c r="LU212" s="98"/>
      <c r="LV212" s="98"/>
      <c r="LW212" s="98"/>
      <c r="LX212" s="98"/>
      <c r="LY212" s="98"/>
      <c r="LZ212" s="98"/>
      <c r="MA212" s="98"/>
      <c r="MB212" s="98"/>
      <c r="MC212" s="98"/>
      <c r="MD212" s="98"/>
      <c r="ME212" s="98"/>
      <c r="MF212" s="98"/>
      <c r="MG212" s="98"/>
      <c r="MH212" s="98"/>
      <c r="MI212" s="98"/>
      <c r="MJ212" s="98"/>
      <c r="MK212" s="98"/>
      <c r="ML212" s="98"/>
      <c r="MM212" s="98"/>
      <c r="MN212" s="98"/>
      <c r="MO212" s="98"/>
      <c r="MP212" s="98"/>
      <c r="MQ212" s="98"/>
      <c r="MR212" s="98"/>
      <c r="MS212" s="98"/>
      <c r="MT212" s="98"/>
      <c r="MU212" s="98"/>
      <c r="MV212" s="98"/>
      <c r="MW212" s="98"/>
      <c r="MX212" s="98"/>
      <c r="MY212" s="98"/>
      <c r="MZ212" s="98"/>
      <c r="NA212" s="98"/>
      <c r="NB212" s="98"/>
      <c r="NC212" s="98"/>
      <c r="ND212" s="98"/>
      <c r="NE212" s="98"/>
      <c r="NF212" s="98"/>
      <c r="NG212" s="98"/>
      <c r="NH212" s="98"/>
      <c r="NI212" s="98"/>
      <c r="NJ212" s="98"/>
      <c r="NK212" s="98"/>
      <c r="NL212" s="98"/>
      <c r="NM212" s="98"/>
      <c r="NN212" s="98"/>
      <c r="NO212" s="98"/>
      <c r="NP212" s="98"/>
      <c r="NQ212" s="98"/>
      <c r="NR212" s="98"/>
      <c r="NS212" s="98"/>
      <c r="NT212" s="98"/>
      <c r="NU212" s="98"/>
      <c r="NV212" s="98"/>
      <c r="NW212" s="98"/>
      <c r="NX212" s="98"/>
      <c r="NY212" s="98"/>
      <c r="NZ212" s="98"/>
      <c r="OA212" s="98"/>
      <c r="OB212" s="98"/>
      <c r="OC212" s="98"/>
      <c r="OD212" s="98"/>
      <c r="OE212" s="98"/>
      <c r="OF212" s="98"/>
      <c r="OG212" s="98"/>
      <c r="OH212" s="98"/>
      <c r="OI212" s="98"/>
      <c r="OJ212" s="98"/>
      <c r="OK212" s="98"/>
      <c r="OL212" s="98"/>
      <c r="OM212" s="98"/>
      <c r="ON212" s="98"/>
      <c r="OO212" s="98"/>
      <c r="OP212" s="98"/>
      <c r="OQ212" s="98"/>
      <c r="OR212" s="98"/>
      <c r="OS212" s="98"/>
      <c r="OT212" s="98"/>
      <c r="OU212" s="98"/>
      <c r="OV212" s="98"/>
      <c r="OW212" s="98"/>
      <c r="OX212" s="98"/>
      <c r="OY212" s="98"/>
      <c r="OZ212" s="98"/>
      <c r="PA212" s="98"/>
      <c r="PB212" s="98"/>
      <c r="PC212" s="98"/>
      <c r="PD212" s="98"/>
      <c r="PE212" s="98"/>
      <c r="PF212" s="98"/>
      <c r="PG212" s="98"/>
      <c r="PH212" s="98"/>
      <c r="PI212" s="98"/>
      <c r="PJ212" s="98"/>
      <c r="PK212" s="98"/>
      <c r="PL212" s="98"/>
      <c r="PM212" s="98"/>
      <c r="PN212" s="98"/>
      <c r="PO212" s="98"/>
      <c r="PP212" s="98"/>
      <c r="PQ212" s="98"/>
      <c r="PR212" s="98"/>
      <c r="PS212" s="98"/>
      <c r="PT212" s="98"/>
      <c r="PU212" s="98"/>
      <c r="PV212" s="98"/>
      <c r="PW212" s="98"/>
      <c r="PX212" s="98"/>
      <c r="PY212" s="98"/>
      <c r="PZ212" s="98"/>
      <c r="QA212" s="98"/>
      <c r="QB212" s="98"/>
      <c r="QC212" s="98"/>
      <c r="QD212" s="98"/>
      <c r="QE212" s="98"/>
      <c r="QF212" s="98"/>
      <c r="QG212" s="98"/>
      <c r="QH212" s="98"/>
      <c r="QI212" s="98"/>
      <c r="QJ212" s="98"/>
      <c r="QK212" s="98"/>
      <c r="QL212" s="98"/>
      <c r="QM212" s="98"/>
      <c r="QN212" s="98"/>
      <c r="QO212" s="98"/>
      <c r="QP212" s="98"/>
      <c r="QQ212" s="98"/>
      <c r="QR212" s="98"/>
      <c r="QS212" s="98"/>
      <c r="QT212" s="98"/>
      <c r="QU212" s="98"/>
      <c r="QV212" s="98"/>
      <c r="QW212" s="98"/>
      <c r="QX212" s="98"/>
      <c r="QY212" s="98"/>
      <c r="QZ212" s="98"/>
      <c r="RA212" s="98"/>
      <c r="RB212" s="98"/>
      <c r="RC212" s="98"/>
      <c r="RD212" s="98"/>
      <c r="RE212" s="98"/>
      <c r="RF212" s="98"/>
      <c r="RG212" s="98"/>
      <c r="RH212" s="98"/>
      <c r="RI212" s="98"/>
      <c r="RJ212" s="98"/>
      <c r="RK212" s="98"/>
      <c r="RL212" s="98"/>
      <c r="RM212" s="98"/>
      <c r="RN212" s="98"/>
      <c r="RO212" s="98"/>
      <c r="RP212" s="98"/>
      <c r="RQ212" s="98"/>
      <c r="RR212" s="98"/>
      <c r="RS212" s="98"/>
      <c r="RT212" s="98"/>
      <c r="RU212" s="98"/>
      <c r="RV212" s="98"/>
      <c r="RW212" s="98"/>
      <c r="RX212" s="98"/>
      <c r="RY212" s="98"/>
      <c r="RZ212" s="98"/>
      <c r="SA212" s="98"/>
      <c r="SB212" s="98"/>
      <c r="SC212" s="98"/>
      <c r="SD212" s="98"/>
      <c r="SE212" s="98"/>
      <c r="SF212" s="98"/>
      <c r="SG212" s="98"/>
      <c r="SH212" s="98"/>
      <c r="SI212" s="98"/>
      <c r="SJ212" s="98"/>
      <c r="SK212" s="98"/>
      <c r="SL212" s="98"/>
      <c r="SM212" s="98"/>
      <c r="SN212" s="98"/>
      <c r="SO212" s="98"/>
      <c r="SP212" s="98"/>
      <c r="SQ212" s="98"/>
      <c r="SR212" s="98"/>
      <c r="SS212" s="98"/>
      <c r="ST212" s="98"/>
      <c r="SU212" s="98"/>
      <c r="SV212" s="98"/>
      <c r="SW212" s="98"/>
      <c r="SX212" s="98"/>
      <c r="SY212" s="98"/>
      <c r="SZ212" s="98"/>
      <c r="TA212" s="98"/>
      <c r="TB212" s="98"/>
      <c r="TC212" s="98"/>
      <c r="TD212" s="98"/>
      <c r="TE212" s="98"/>
      <c r="TF212" s="98"/>
      <c r="TG212" s="98"/>
      <c r="TH212" s="98"/>
      <c r="TI212" s="98"/>
      <c r="TJ212" s="98"/>
      <c r="TK212" s="98"/>
      <c r="TL212" s="98"/>
      <c r="TM212" s="98"/>
      <c r="TN212" s="98"/>
      <c r="TO212" s="98"/>
      <c r="TP212" s="98"/>
      <c r="TQ212" s="98"/>
      <c r="TR212" s="98"/>
      <c r="TS212" s="98"/>
      <c r="TT212" s="98"/>
      <c r="TU212" s="98"/>
      <c r="TV212" s="98"/>
      <c r="TW212" s="98"/>
      <c r="TX212" s="98"/>
      <c r="TY212" s="98"/>
      <c r="TZ212" s="98"/>
      <c r="UA212" s="98"/>
      <c r="UB212" s="98"/>
      <c r="UC212" s="98"/>
      <c r="UD212" s="98"/>
      <c r="UE212" s="98"/>
      <c r="UF212" s="98"/>
      <c r="UG212" s="98"/>
      <c r="UH212" s="98"/>
      <c r="UI212" s="98"/>
      <c r="UJ212" s="98"/>
      <c r="UK212" s="98"/>
      <c r="UL212" s="98"/>
      <c r="UM212" s="98"/>
      <c r="UN212" s="98"/>
      <c r="UO212" s="98"/>
      <c r="UP212" s="98"/>
      <c r="UQ212" s="98"/>
      <c r="UR212" s="98"/>
      <c r="US212" s="98"/>
      <c r="UT212" s="98"/>
      <c r="UU212" s="98"/>
      <c r="UV212" s="98"/>
      <c r="UW212" s="98"/>
      <c r="UX212" s="98"/>
      <c r="UY212" s="98"/>
      <c r="UZ212" s="98"/>
      <c r="VA212" s="98"/>
      <c r="VB212" s="98"/>
      <c r="VC212" s="98"/>
      <c r="VD212" s="98"/>
      <c r="VE212" s="98"/>
      <c r="VF212" s="98"/>
      <c r="VG212" s="98"/>
      <c r="VH212" s="98"/>
      <c r="VI212" s="98"/>
      <c r="VJ212" s="98"/>
      <c r="VK212" s="98"/>
      <c r="VL212" s="98"/>
      <c r="VM212" s="98"/>
      <c r="VN212" s="98"/>
      <c r="VO212" s="98"/>
      <c r="VP212" s="98"/>
      <c r="VQ212" s="98"/>
      <c r="VR212" s="98"/>
      <c r="VS212" s="98"/>
      <c r="VT212" s="98"/>
      <c r="VU212" s="98"/>
      <c r="VV212" s="98"/>
      <c r="VW212" s="98"/>
      <c r="VX212" s="98"/>
      <c r="VY212" s="98"/>
      <c r="VZ212" s="98"/>
      <c r="WA212" s="98"/>
      <c r="WB212" s="98"/>
      <c r="WC212" s="98"/>
      <c r="WD212" s="98"/>
      <c r="WE212" s="98"/>
      <c r="WF212" s="98"/>
      <c r="WG212" s="98"/>
      <c r="WH212" s="98"/>
      <c r="WI212" s="98"/>
      <c r="WJ212" s="98"/>
      <c r="WK212" s="98"/>
      <c r="WL212" s="98"/>
      <c r="WM212" s="98"/>
      <c r="WN212" s="98"/>
      <c r="WO212" s="98"/>
      <c r="WP212" s="98"/>
      <c r="WQ212" s="98"/>
      <c r="WR212" s="98"/>
      <c r="WS212" s="98"/>
      <c r="WT212" s="98"/>
      <c r="WU212" s="98"/>
      <c r="WV212" s="98"/>
      <c r="WW212" s="98"/>
      <c r="WX212" s="98"/>
      <c r="WY212" s="98"/>
      <c r="WZ212" s="98"/>
      <c r="XA212" s="98"/>
      <c r="XB212" s="98"/>
      <c r="XC212" s="98"/>
      <c r="XD212" s="98"/>
      <c r="XE212" s="98"/>
      <c r="XF212" s="98"/>
      <c r="XG212" s="98"/>
      <c r="XH212" s="98"/>
      <c r="XI212" s="98"/>
      <c r="XJ212" s="98"/>
      <c r="XK212" s="98"/>
      <c r="XL212" s="98"/>
      <c r="XM212" s="98"/>
      <c r="XN212" s="98"/>
      <c r="XO212" s="98"/>
      <c r="XP212" s="98"/>
      <c r="XQ212" s="98"/>
      <c r="XR212" s="98"/>
      <c r="XS212" s="98"/>
      <c r="XT212" s="98"/>
      <c r="XU212" s="98"/>
      <c r="XV212" s="98"/>
      <c r="XW212" s="98"/>
      <c r="XX212" s="98"/>
      <c r="XY212" s="98"/>
      <c r="XZ212" s="98"/>
      <c r="YA212" s="98"/>
      <c r="YB212" s="98"/>
      <c r="YC212" s="98"/>
      <c r="YD212" s="98"/>
      <c r="YE212" s="98"/>
      <c r="YF212" s="98"/>
      <c r="YG212" s="98"/>
      <c r="YH212" s="98"/>
      <c r="YI212" s="98"/>
      <c r="YJ212" s="98"/>
      <c r="YK212" s="98"/>
      <c r="YL212" s="98"/>
      <c r="YM212" s="98"/>
      <c r="YN212" s="98"/>
      <c r="YO212" s="98"/>
      <c r="YP212" s="98"/>
      <c r="YQ212" s="98"/>
      <c r="YR212" s="98"/>
      <c r="YS212" s="98"/>
      <c r="YT212" s="98"/>
      <c r="YU212" s="98"/>
      <c r="YV212" s="98"/>
      <c r="YW212" s="98"/>
      <c r="YX212" s="98"/>
      <c r="YY212" s="98"/>
      <c r="YZ212" s="98"/>
      <c r="ZA212" s="98"/>
      <c r="ZB212" s="98"/>
      <c r="ZC212" s="98"/>
      <c r="ZD212" s="98"/>
      <c r="ZE212" s="98"/>
      <c r="ZF212" s="98"/>
      <c r="ZG212" s="98"/>
      <c r="ZH212" s="98"/>
      <c r="ZI212" s="98"/>
      <c r="ZJ212" s="98"/>
      <c r="ZK212" s="98"/>
      <c r="ZL212" s="98"/>
      <c r="ZM212" s="98"/>
      <c r="ZN212" s="98"/>
      <c r="ZO212" s="98"/>
      <c r="ZP212" s="98"/>
      <c r="ZQ212" s="98"/>
      <c r="ZR212" s="98"/>
      <c r="ZS212" s="98"/>
      <c r="ZT212" s="98"/>
      <c r="ZU212" s="98"/>
      <c r="ZV212" s="98"/>
      <c r="ZW212" s="98"/>
      <c r="ZX212" s="98"/>
      <c r="ZY212" s="98"/>
      <c r="ZZ212" s="98"/>
      <c r="AAA212" s="98"/>
      <c r="AAB212" s="98"/>
      <c r="AAC212" s="98"/>
      <c r="AAD212" s="98"/>
      <c r="AAE212" s="98"/>
      <c r="AAF212" s="98"/>
      <c r="AAG212" s="98"/>
      <c r="AAH212" s="98"/>
      <c r="AAI212" s="98"/>
      <c r="AAJ212" s="98"/>
      <c r="AAK212" s="98"/>
      <c r="AAL212" s="98"/>
      <c r="AAM212" s="98"/>
      <c r="AAN212" s="98"/>
      <c r="AAO212" s="98"/>
      <c r="AAP212" s="98"/>
      <c r="AAQ212" s="98"/>
      <c r="AAR212" s="98"/>
      <c r="AAS212" s="98"/>
      <c r="AAT212" s="98"/>
      <c r="AAU212" s="98"/>
      <c r="AAV212" s="98"/>
      <c r="AAW212" s="98"/>
      <c r="AAX212" s="98"/>
      <c r="AAY212" s="98"/>
      <c r="AAZ212" s="98"/>
      <c r="ABA212" s="98"/>
      <c r="ABB212" s="98"/>
      <c r="ABC212" s="98"/>
      <c r="ABD212" s="98"/>
      <c r="ABE212" s="98"/>
      <c r="ABF212" s="98"/>
      <c r="ABG212" s="98"/>
      <c r="ABH212" s="98"/>
      <c r="ABI212" s="98"/>
      <c r="ABJ212" s="98"/>
      <c r="ABK212" s="98"/>
      <c r="ABL212" s="98"/>
      <c r="ABM212" s="98"/>
      <c r="ABN212" s="98"/>
      <c r="ABO212" s="98"/>
      <c r="ABP212" s="98"/>
      <c r="ABQ212" s="98"/>
      <c r="ABR212" s="98"/>
      <c r="ABS212" s="98"/>
      <c r="ABT212" s="98"/>
      <c r="ABU212" s="98"/>
      <c r="ABV212" s="98"/>
      <c r="ABW212" s="98"/>
      <c r="ABX212" s="98"/>
      <c r="ABY212" s="98"/>
      <c r="ABZ212" s="98"/>
      <c r="ACA212" s="98"/>
      <c r="ACB212" s="98"/>
      <c r="ACC212" s="98"/>
      <c r="ACD212" s="98"/>
      <c r="ACE212" s="98"/>
      <c r="ACF212" s="98"/>
      <c r="ACG212" s="98"/>
      <c r="ACH212" s="98"/>
      <c r="ACI212" s="98"/>
      <c r="ACJ212" s="98"/>
      <c r="ACK212" s="98"/>
      <c r="ACL212" s="98"/>
      <c r="ACM212" s="98"/>
      <c r="ACN212" s="98"/>
      <c r="ACO212" s="98"/>
      <c r="ACP212" s="98"/>
      <c r="ACQ212" s="98"/>
      <c r="ACR212" s="98"/>
      <c r="ACS212" s="98"/>
      <c r="ACT212" s="98"/>
      <c r="ACU212" s="98"/>
      <c r="ACV212" s="98"/>
      <c r="ACW212" s="98"/>
      <c r="ACX212" s="98"/>
      <c r="ACY212" s="98"/>
      <c r="ACZ212" s="98"/>
      <c r="ADA212" s="98"/>
      <c r="ADB212" s="98"/>
      <c r="ADC212" s="98"/>
      <c r="ADD212" s="98"/>
      <c r="ADE212" s="98"/>
      <c r="ADF212" s="98"/>
      <c r="ADG212" s="98"/>
      <c r="ADH212" s="98"/>
      <c r="ADI212" s="98"/>
      <c r="ADJ212" s="98"/>
      <c r="ADK212" s="98"/>
      <c r="ADL212" s="98"/>
      <c r="ADM212" s="98"/>
      <c r="ADN212" s="98"/>
      <c r="ADO212" s="98"/>
      <c r="ADP212" s="98"/>
      <c r="ADQ212" s="98"/>
      <c r="ADR212" s="98"/>
      <c r="ADS212" s="98"/>
      <c r="ADT212" s="98"/>
      <c r="ADU212" s="98"/>
      <c r="ADV212" s="98"/>
      <c r="ADW212" s="98"/>
      <c r="ADX212" s="98"/>
      <c r="ADY212" s="98"/>
      <c r="ADZ212" s="98"/>
      <c r="AEA212" s="98"/>
      <c r="AEB212" s="98"/>
      <c r="AEC212" s="98"/>
      <c r="AED212" s="98"/>
      <c r="AEE212" s="98"/>
      <c r="AEF212" s="98"/>
      <c r="AEG212" s="98"/>
      <c r="AEH212" s="98"/>
      <c r="AEI212" s="98"/>
      <c r="AEJ212" s="98"/>
      <c r="AEK212" s="98"/>
      <c r="AEL212" s="98"/>
      <c r="AEM212" s="98"/>
      <c r="AEN212" s="98"/>
      <c r="AEO212" s="98"/>
      <c r="AEP212" s="98"/>
      <c r="AEQ212" s="98"/>
      <c r="AER212" s="98"/>
      <c r="AES212" s="98"/>
      <c r="AET212" s="98"/>
      <c r="AEU212" s="98"/>
      <c r="AEV212" s="98"/>
      <c r="AEW212" s="98"/>
      <c r="AEX212" s="98"/>
      <c r="AEY212" s="98"/>
      <c r="AEZ212" s="98"/>
      <c r="AFA212" s="98"/>
      <c r="AFB212" s="98"/>
      <c r="AFC212" s="98"/>
      <c r="AFD212" s="98"/>
      <c r="AFE212" s="98"/>
      <c r="AFF212" s="98"/>
      <c r="AFG212" s="98"/>
      <c r="AFH212" s="98"/>
      <c r="AFI212" s="98"/>
      <c r="AFJ212" s="98"/>
      <c r="AFK212" s="98"/>
      <c r="AFL212" s="98"/>
      <c r="AFM212" s="98"/>
      <c r="AFN212" s="98"/>
      <c r="AFO212" s="98"/>
      <c r="AFP212" s="98"/>
      <c r="AFQ212" s="98"/>
      <c r="AFR212" s="98"/>
      <c r="AFS212" s="98"/>
      <c r="AFT212" s="98"/>
      <c r="AFU212" s="98"/>
      <c r="AFV212" s="98"/>
      <c r="AFW212" s="98"/>
      <c r="AFX212" s="98"/>
      <c r="AFY212" s="98"/>
      <c r="AFZ212" s="98"/>
      <c r="AGA212" s="98"/>
      <c r="AGB212" s="98"/>
      <c r="AGC212" s="98"/>
      <c r="AGD212" s="98"/>
      <c r="AGE212" s="98"/>
      <c r="AGF212" s="98"/>
      <c r="AGG212" s="98"/>
      <c r="AGH212" s="98"/>
      <c r="AGI212" s="98"/>
      <c r="AGJ212" s="98"/>
      <c r="AGK212" s="98"/>
      <c r="AGL212" s="98"/>
      <c r="AGM212" s="98"/>
      <c r="AGN212" s="98"/>
      <c r="AGO212" s="98"/>
      <c r="AGP212" s="98"/>
      <c r="AGQ212" s="98"/>
      <c r="AGR212" s="98"/>
      <c r="AGS212" s="98"/>
      <c r="AGT212" s="98"/>
      <c r="AGU212" s="98"/>
      <c r="AGV212" s="98"/>
      <c r="AGW212" s="98"/>
      <c r="AGX212" s="98"/>
      <c r="AGY212" s="98"/>
      <c r="AGZ212" s="98"/>
      <c r="AHA212" s="98"/>
      <c r="AHB212" s="98"/>
      <c r="AHC212" s="98"/>
      <c r="AHD212" s="98"/>
      <c r="AHE212" s="98"/>
      <c r="AHF212" s="98"/>
      <c r="AHG212" s="98"/>
      <c r="AHH212" s="98"/>
      <c r="AHI212" s="98"/>
      <c r="AHJ212" s="98"/>
      <c r="AHK212" s="98"/>
      <c r="AHL212" s="98"/>
      <c r="AHM212" s="98"/>
      <c r="AHN212" s="98"/>
      <c r="AHO212" s="98"/>
      <c r="AHP212" s="98"/>
      <c r="AHQ212" s="98"/>
      <c r="AHR212" s="98"/>
      <c r="AHS212" s="98"/>
      <c r="AHT212" s="98"/>
      <c r="AHU212" s="98"/>
      <c r="AHV212" s="98"/>
      <c r="AHW212" s="98"/>
      <c r="AHX212" s="98"/>
      <c r="AHY212" s="98"/>
      <c r="AHZ212" s="98"/>
      <c r="AIA212" s="98"/>
      <c r="AIB212" s="98"/>
      <c r="AIC212" s="98"/>
      <c r="AID212" s="98"/>
      <c r="AIE212" s="98"/>
      <c r="AIF212" s="98"/>
      <c r="AIG212" s="98"/>
      <c r="AIH212" s="98"/>
      <c r="AII212" s="98"/>
      <c r="AIJ212" s="98"/>
      <c r="AIK212" s="98"/>
      <c r="AIL212" s="98"/>
      <c r="AIM212" s="98"/>
      <c r="AIN212" s="98"/>
      <c r="AIO212" s="98"/>
      <c r="AIP212" s="98"/>
      <c r="AIQ212" s="98"/>
      <c r="AIR212" s="98"/>
      <c r="AIS212" s="98"/>
      <c r="AIT212" s="98"/>
      <c r="AIU212" s="98"/>
      <c r="AIV212" s="98"/>
      <c r="AIW212" s="98"/>
      <c r="AIX212" s="98"/>
      <c r="AIY212" s="98"/>
      <c r="AIZ212" s="98"/>
      <c r="AJA212" s="98"/>
      <c r="AJB212" s="98"/>
      <c r="AJC212" s="98"/>
      <c r="AJD212" s="98"/>
      <c r="AJE212" s="98"/>
      <c r="AJF212" s="98"/>
      <c r="AJG212" s="98"/>
      <c r="AJH212" s="98"/>
      <c r="AJI212" s="98"/>
      <c r="AJJ212" s="98"/>
      <c r="AJK212" s="98"/>
      <c r="AJL212" s="98"/>
      <c r="AJM212" s="98"/>
      <c r="AJN212" s="98"/>
      <c r="AJO212" s="98"/>
      <c r="AJP212" s="98"/>
      <c r="AJQ212" s="98"/>
      <c r="AJR212" s="98"/>
      <c r="AJS212" s="98"/>
      <c r="AJT212" s="98"/>
      <c r="AJU212" s="98"/>
      <c r="AJV212" s="98"/>
      <c r="AJW212" s="98"/>
      <c r="AJX212" s="98"/>
      <c r="AJY212" s="98"/>
      <c r="AJZ212" s="98"/>
      <c r="AKA212" s="98"/>
      <c r="AKB212" s="98"/>
      <c r="AKC212" s="98"/>
      <c r="AKD212" s="98"/>
      <c r="AKE212" s="98"/>
      <c r="AKF212" s="98"/>
      <c r="AKG212" s="98"/>
      <c r="AKH212" s="98"/>
      <c r="AKI212" s="98"/>
      <c r="AKJ212" s="98"/>
      <c r="AKK212" s="98"/>
      <c r="AKL212" s="98"/>
      <c r="AKM212" s="98"/>
      <c r="AKN212" s="98"/>
      <c r="AKO212" s="98"/>
      <c r="AKP212" s="98"/>
      <c r="AKQ212" s="98"/>
      <c r="AKR212" s="98"/>
      <c r="AKS212" s="98"/>
      <c r="AKT212" s="98"/>
      <c r="AKU212" s="98"/>
      <c r="AKV212" s="98"/>
      <c r="AKW212" s="98"/>
      <c r="AKX212" s="98"/>
    </row>
    <row r="213" spans="1:986" ht="12" x14ac:dyDescent="0.2">
      <c r="A213" s="249"/>
      <c r="B213" s="241" t="s">
        <v>544</v>
      </c>
      <c r="C213" s="170" t="str">
        <f>_xlfn.CONCAT(Leverancespecifikation[[#This Row],[ID]],Leverancespecifikation[[#This Row],[BYGNINGSDEL]])</f>
        <v>209Bakker/stiger/Kanaler/Kabler/Trækrør</v>
      </c>
      <c r="E213" s="171" t="s">
        <v>1557</v>
      </c>
      <c r="I213" s="171"/>
      <c r="J213" s="167">
        <v>3</v>
      </c>
      <c r="K213" s="332" t="s">
        <v>581</v>
      </c>
      <c r="L213" s="169"/>
      <c r="M213" s="86" t="str">
        <f>IFERROR(VLOOKUP(Leverancespecifikation[[#This Row],[ID-Bygningsdel]],'Data ændringslog'!A:G,7,FALSE),"P")</f>
        <v/>
      </c>
      <c r="N213" s="320" t="s">
        <v>99</v>
      </c>
      <c r="O213" s="117"/>
      <c r="P213" s="87"/>
      <c r="Q213" s="87"/>
      <c r="R213" s="87"/>
      <c r="S213" s="87"/>
      <c r="T213" s="87"/>
      <c r="U213" s="118"/>
      <c r="V213" s="112"/>
      <c r="W213" s="79"/>
      <c r="X213" s="79"/>
      <c r="Y213" s="79"/>
      <c r="Z213" s="79"/>
      <c r="AA213" s="79"/>
      <c r="AB213" s="167"/>
      <c r="AC213" s="167"/>
      <c r="AD213" s="171"/>
      <c r="AE213" s="171"/>
      <c r="AF213" s="171"/>
      <c r="AG213" s="171"/>
      <c r="AH213" s="171"/>
      <c r="AI213" s="171"/>
      <c r="AJ213" s="167"/>
      <c r="AK213" s="167"/>
      <c r="AL213" s="167"/>
      <c r="AM213" s="167"/>
      <c r="AT213" s="167"/>
      <c r="AU213" s="167"/>
      <c r="BB213" s="167"/>
      <c r="BC213" s="167"/>
      <c r="BJ213" s="167"/>
      <c r="BK213" s="167"/>
      <c r="BL213" s="286"/>
      <c r="BM213" s="167"/>
      <c r="BT213" s="167"/>
      <c r="BU213" s="167"/>
      <c r="BV213" s="167"/>
      <c r="BW213" s="167"/>
      <c r="BX213" s="167"/>
      <c r="BY213" s="167"/>
      <c r="BZ213" s="167"/>
      <c r="CA213" s="207"/>
      <c r="CB213" s="134"/>
    </row>
    <row r="214" spans="1:986" ht="12" x14ac:dyDescent="0.2">
      <c r="A214" s="249"/>
      <c r="B214" s="242" t="s">
        <v>546</v>
      </c>
      <c r="C214" s="170" t="str">
        <f>_xlfn.CONCAT(Leverancespecifikation[[#This Row],[ID]],Leverancespecifikation[[#This Row],[BYGNINGSDEL]])</f>
        <v>210Teknikrum/Teknikområder</v>
      </c>
      <c r="E214" s="171" t="s">
        <v>1557</v>
      </c>
      <c r="I214" s="171"/>
      <c r="J214" s="171">
        <v>4</v>
      </c>
      <c r="K214" s="175" t="s">
        <v>583</v>
      </c>
      <c r="L214" s="172" t="s">
        <v>584</v>
      </c>
      <c r="M214" s="80" t="str">
        <f>IFERROR(VLOOKUP(Leverancespecifikation[[#This Row],[ID-Bygningsdel]],'Data ændringslog'!A:G,7,FALSE),"P")</f>
        <v/>
      </c>
      <c r="N214" s="321" t="s">
        <v>99</v>
      </c>
      <c r="O214" s="121" t="str">
        <f>VLOOKUP(Leverancespecifikation[[#This Row],[ID-Bygningsdel]],'Data aktør'!A:H,2,FALSE)</f>
        <v/>
      </c>
      <c r="P214" s="78" t="str">
        <f>VLOOKUP(Leverancespecifikation[[#This Row],[ID-Bygningsdel]],'Data aktør'!A:H,3,FALSE)</f>
        <v/>
      </c>
      <c r="Q214" s="78" t="str">
        <f>VLOOKUP(Leverancespecifikation[[#This Row],[ID-Bygningsdel]],'Data aktør'!A:H,4,FALSE)</f>
        <v>X</v>
      </c>
      <c r="R214" s="78" t="str">
        <f>VLOOKUP(Leverancespecifikation[[#This Row],[ID-Bygningsdel]],'Data aktør'!A:H,5,FALSE)</f>
        <v/>
      </c>
      <c r="S214" s="78" t="str">
        <f>VLOOKUP(Leverancespecifikation[[#This Row],[ID-Bygningsdel]],'Data aktør'!A:H,6,FALSE)</f>
        <v/>
      </c>
      <c r="T214" s="78" t="str">
        <f>VLOOKUP(Leverancespecifikation[[#This Row],[ID-Bygningsdel]],'Data aktør'!A:H,7,FALSE)</f>
        <v/>
      </c>
      <c r="U214" s="122" t="str">
        <f>VLOOKUP(Leverancespecifikation[[#This Row],[ID-Bygningsdel]],'Data aktør'!A:H,8,FALSE)</f>
        <v/>
      </c>
      <c r="V214" s="112"/>
      <c r="W214" s="79"/>
      <c r="X214" s="79"/>
      <c r="Y214" s="79"/>
      <c r="Z214" s="79"/>
      <c r="AA214" s="79"/>
      <c r="AB214" s="171" t="s">
        <v>35</v>
      </c>
      <c r="AC214" s="171">
        <v>200</v>
      </c>
      <c r="AD214" s="171"/>
      <c r="AE214" s="171"/>
      <c r="AF214" s="171"/>
      <c r="AG214" s="171"/>
      <c r="AH214" s="171"/>
      <c r="AI214" s="171"/>
      <c r="AJ214" s="171" t="s">
        <v>35</v>
      </c>
      <c r="AK214" s="171">
        <v>300</v>
      </c>
      <c r="AT214" s="171" t="s">
        <v>35</v>
      </c>
      <c r="AU214" s="171">
        <v>325</v>
      </c>
      <c r="BB214" s="171" t="s">
        <v>35</v>
      </c>
      <c r="BC214" s="171">
        <v>325</v>
      </c>
      <c r="BV214" s="171"/>
      <c r="BW214" s="171"/>
      <c r="CB214" s="134"/>
    </row>
    <row r="215" spans="1:986" ht="12" x14ac:dyDescent="0.2">
      <c r="A215" s="249"/>
      <c r="B215" s="242" t="s">
        <v>548</v>
      </c>
      <c r="C215" s="170" t="str">
        <f>_xlfn.CONCAT(Leverancespecifikation[[#This Row],[ID]],Leverancespecifikation[[#This Row],[BYGNINGSDEL]])</f>
        <v>211Skakte (lodrette hovedføringsveje)</v>
      </c>
      <c r="E215" s="171" t="s">
        <v>1557</v>
      </c>
      <c r="I215" s="171"/>
      <c r="J215" s="171">
        <v>4</v>
      </c>
      <c r="K215" s="175" t="s">
        <v>586</v>
      </c>
      <c r="L215" s="172" t="s">
        <v>584</v>
      </c>
      <c r="M215" s="80" t="str">
        <f>IFERROR(VLOOKUP(Leverancespecifikation[[#This Row],[ID-Bygningsdel]],'Data ændringslog'!A:G,7,FALSE),"P")</f>
        <v/>
      </c>
      <c r="N215" s="321" t="s">
        <v>99</v>
      </c>
      <c r="O215" s="121" t="str">
        <f>VLOOKUP(Leverancespecifikation[[#This Row],[ID-Bygningsdel]],'Data aktør'!A:H,2,FALSE)</f>
        <v/>
      </c>
      <c r="P215" s="78" t="str">
        <f>VLOOKUP(Leverancespecifikation[[#This Row],[ID-Bygningsdel]],'Data aktør'!A:H,3,FALSE)</f>
        <v/>
      </c>
      <c r="Q215" s="78" t="str">
        <f>VLOOKUP(Leverancespecifikation[[#This Row],[ID-Bygningsdel]],'Data aktør'!A:H,4,FALSE)</f>
        <v>X</v>
      </c>
      <c r="R215" s="78" t="str">
        <f>VLOOKUP(Leverancespecifikation[[#This Row],[ID-Bygningsdel]],'Data aktør'!A:H,5,FALSE)</f>
        <v/>
      </c>
      <c r="S215" s="78" t="str">
        <f>VLOOKUP(Leverancespecifikation[[#This Row],[ID-Bygningsdel]],'Data aktør'!A:H,6,FALSE)</f>
        <v/>
      </c>
      <c r="T215" s="78" t="str">
        <f>VLOOKUP(Leverancespecifikation[[#This Row],[ID-Bygningsdel]],'Data aktør'!A:H,7,FALSE)</f>
        <v/>
      </c>
      <c r="U215" s="122" t="str">
        <f>VLOOKUP(Leverancespecifikation[[#This Row],[ID-Bygningsdel]],'Data aktør'!A:H,8,FALSE)</f>
        <v/>
      </c>
      <c r="V215" s="112"/>
      <c r="W215" s="79"/>
      <c r="X215" s="79"/>
      <c r="Y215" s="79"/>
      <c r="Z215" s="79"/>
      <c r="AA215" s="79"/>
      <c r="AB215" s="171"/>
      <c r="AD215" s="171"/>
      <c r="AE215" s="171"/>
      <c r="AF215" s="171"/>
      <c r="AG215" s="171"/>
      <c r="AH215" s="171"/>
      <c r="AI215" s="171"/>
      <c r="AJ215" s="171" t="s">
        <v>35</v>
      </c>
      <c r="AK215" s="171">
        <v>300</v>
      </c>
      <c r="AT215" s="171" t="s">
        <v>35</v>
      </c>
      <c r="AU215" s="171">
        <v>325</v>
      </c>
      <c r="BB215" s="171" t="s">
        <v>35</v>
      </c>
      <c r="BC215" s="171">
        <v>325</v>
      </c>
      <c r="BV215" s="171"/>
      <c r="BW215" s="171"/>
      <c r="CB215" s="134"/>
    </row>
    <row r="216" spans="1:986" ht="12" x14ac:dyDescent="0.2">
      <c r="A216" s="249"/>
      <c r="B216" s="242" t="s">
        <v>549</v>
      </c>
      <c r="C216" s="170" t="str">
        <f>_xlfn.CONCAT(Leverancespecifikation[[#This Row],[ID]],Leverancespecifikation[[#This Row],[BYGNINGSDEL]])</f>
        <v>212Vandrette hoved- og fordelingsføringsveje</v>
      </c>
      <c r="E216" s="171" t="s">
        <v>1557</v>
      </c>
      <c r="I216" s="171"/>
      <c r="J216" s="171">
        <v>4</v>
      </c>
      <c r="K216" s="175" t="s">
        <v>588</v>
      </c>
      <c r="L216" s="172" t="s">
        <v>584</v>
      </c>
      <c r="M216" s="80" t="str">
        <f>IFERROR(VLOOKUP(Leverancespecifikation[[#This Row],[ID-Bygningsdel]],'Data ændringslog'!A:G,7,FALSE),"P")</f>
        <v/>
      </c>
      <c r="N216" s="321" t="s">
        <v>99</v>
      </c>
      <c r="O216" s="121" t="str">
        <f>VLOOKUP(Leverancespecifikation[[#This Row],[ID-Bygningsdel]],'Data aktør'!A:H,2,FALSE)</f>
        <v/>
      </c>
      <c r="P216" s="78" t="str">
        <f>VLOOKUP(Leverancespecifikation[[#This Row],[ID-Bygningsdel]],'Data aktør'!A:H,3,FALSE)</f>
        <v/>
      </c>
      <c r="Q216" s="78" t="str">
        <f>VLOOKUP(Leverancespecifikation[[#This Row],[ID-Bygningsdel]],'Data aktør'!A:H,4,FALSE)</f>
        <v>X</v>
      </c>
      <c r="R216" s="78" t="str">
        <f>VLOOKUP(Leverancespecifikation[[#This Row],[ID-Bygningsdel]],'Data aktør'!A:H,5,FALSE)</f>
        <v/>
      </c>
      <c r="S216" s="78" t="str">
        <f>VLOOKUP(Leverancespecifikation[[#This Row],[ID-Bygningsdel]],'Data aktør'!A:H,6,FALSE)</f>
        <v/>
      </c>
      <c r="T216" s="78" t="str">
        <f>VLOOKUP(Leverancespecifikation[[#This Row],[ID-Bygningsdel]],'Data aktør'!A:H,7,FALSE)</f>
        <v/>
      </c>
      <c r="U216" s="122" t="str">
        <f>VLOOKUP(Leverancespecifikation[[#This Row],[ID-Bygningsdel]],'Data aktør'!A:H,8,FALSE)</f>
        <v/>
      </c>
      <c r="V216" s="112"/>
      <c r="W216" s="79"/>
      <c r="X216" s="79"/>
      <c r="Y216" s="79"/>
      <c r="Z216" s="79"/>
      <c r="AA216" s="79"/>
      <c r="AB216" s="171"/>
      <c r="AD216" s="171"/>
      <c r="AE216" s="171"/>
      <c r="AF216" s="171"/>
      <c r="AG216" s="171"/>
      <c r="AH216" s="171"/>
      <c r="AI216" s="171"/>
      <c r="AJ216" s="171" t="s">
        <v>35</v>
      </c>
      <c r="AK216" s="171">
        <v>300</v>
      </c>
      <c r="AT216" s="171" t="s">
        <v>35</v>
      </c>
      <c r="AU216" s="171">
        <v>325</v>
      </c>
      <c r="BB216" s="171" t="s">
        <v>35</v>
      </c>
      <c r="BC216" s="171">
        <v>325</v>
      </c>
      <c r="BV216" s="171"/>
      <c r="BW216" s="171"/>
      <c r="CB216" s="134"/>
    </row>
    <row r="217" spans="1:986" ht="12" x14ac:dyDescent="0.2">
      <c r="A217" s="249"/>
      <c r="B217" s="242" t="s">
        <v>550</v>
      </c>
      <c r="C217" s="170" t="str">
        <f>_xlfn.CONCAT(Leverancespecifikation[[#This Row],[ID]],Leverancespecifikation[[#This Row],[BYGNINGSDEL]])</f>
        <v>213Føring til Komponenter og tilslutninger i rum</v>
      </c>
      <c r="E217" s="171" t="s">
        <v>1557</v>
      </c>
      <c r="I217" s="171"/>
      <c r="J217" s="171">
        <v>4</v>
      </c>
      <c r="K217" s="175" t="s">
        <v>590</v>
      </c>
      <c r="L217" s="172" t="s">
        <v>584</v>
      </c>
      <c r="M217" s="80" t="str">
        <f>IFERROR(VLOOKUP(Leverancespecifikation[[#This Row],[ID-Bygningsdel]],'Data ændringslog'!A:G,7,FALSE),"P")</f>
        <v/>
      </c>
      <c r="N217" s="321" t="s">
        <v>99</v>
      </c>
      <c r="O217" s="121" t="str">
        <f>VLOOKUP(Leverancespecifikation[[#This Row],[ID-Bygningsdel]],'Data aktør'!A:H,2,FALSE)</f>
        <v/>
      </c>
      <c r="P217" s="78" t="str">
        <f>VLOOKUP(Leverancespecifikation[[#This Row],[ID-Bygningsdel]],'Data aktør'!A:H,3,FALSE)</f>
        <v/>
      </c>
      <c r="Q217" s="78" t="str">
        <f>VLOOKUP(Leverancespecifikation[[#This Row],[ID-Bygningsdel]],'Data aktør'!A:H,4,FALSE)</f>
        <v>X</v>
      </c>
      <c r="R217" s="78" t="str">
        <f>VLOOKUP(Leverancespecifikation[[#This Row],[ID-Bygningsdel]],'Data aktør'!A:H,5,FALSE)</f>
        <v/>
      </c>
      <c r="S217" s="78" t="str">
        <f>VLOOKUP(Leverancespecifikation[[#This Row],[ID-Bygningsdel]],'Data aktør'!A:H,6,FALSE)</f>
        <v/>
      </c>
      <c r="T217" s="78" t="str">
        <f>VLOOKUP(Leverancespecifikation[[#This Row],[ID-Bygningsdel]],'Data aktør'!A:H,7,FALSE)</f>
        <v/>
      </c>
      <c r="U217" s="122" t="str">
        <f>VLOOKUP(Leverancespecifikation[[#This Row],[ID-Bygningsdel]],'Data aktør'!A:H,8,FALSE)</f>
        <v/>
      </c>
      <c r="V217" s="112"/>
      <c r="W217" s="79"/>
      <c r="X217" s="79"/>
      <c r="Y217" s="79"/>
      <c r="Z217" s="79"/>
      <c r="AA217" s="79"/>
      <c r="AB217" s="171"/>
      <c r="AD217" s="171"/>
      <c r="AE217" s="171"/>
      <c r="AF217" s="171"/>
      <c r="AG217" s="171"/>
      <c r="AH217" s="171"/>
      <c r="AI217" s="171"/>
      <c r="AJ217" s="171" t="s">
        <v>35</v>
      </c>
      <c r="AK217" s="171">
        <v>300</v>
      </c>
      <c r="AT217" s="171" t="s">
        <v>35</v>
      </c>
      <c r="AU217" s="171">
        <v>325</v>
      </c>
      <c r="BB217" s="171" t="s">
        <v>35</v>
      </c>
      <c r="BC217" s="171">
        <v>325</v>
      </c>
      <c r="BV217" s="171"/>
      <c r="BW217" s="171"/>
      <c r="CB217" s="134"/>
    </row>
    <row r="218" spans="1:986" ht="12" x14ac:dyDescent="0.2">
      <c r="A218" s="249"/>
      <c r="B218" s="242" t="s">
        <v>553</v>
      </c>
      <c r="C218" s="170" t="str">
        <f>_xlfn.CONCAT(Leverancespecifikation[[#This Row],[ID]],Leverancespecifikation[[#This Row],[BYGNINGSDEL]])</f>
        <v>214Kabelrør/trækrør &lt; 50 mm</v>
      </c>
      <c r="E218" s="171">
        <v>613</v>
      </c>
      <c r="I218" s="171"/>
      <c r="J218" s="171">
        <v>4</v>
      </c>
      <c r="K218" s="175" t="s">
        <v>592</v>
      </c>
      <c r="L218" s="172" t="s">
        <v>584</v>
      </c>
      <c r="M218" s="80" t="str">
        <f>IFERROR(VLOOKUP(Leverancespecifikation[[#This Row],[ID-Bygningsdel]],'Data ændringslog'!A:G,7,FALSE),"P")</f>
        <v/>
      </c>
      <c r="N218" s="321" t="s">
        <v>103</v>
      </c>
      <c r="O218" s="121" t="str">
        <f>VLOOKUP(Leverancespecifikation[[#This Row],[ID-Bygningsdel]],'Data aktør'!A:H,2,FALSE)</f>
        <v/>
      </c>
      <c r="P218" s="78" t="str">
        <f>VLOOKUP(Leverancespecifikation[[#This Row],[ID-Bygningsdel]],'Data aktør'!A:H,3,FALSE)</f>
        <v/>
      </c>
      <c r="Q218" s="78" t="str">
        <f>VLOOKUP(Leverancespecifikation[[#This Row],[ID-Bygningsdel]],'Data aktør'!A:H,4,FALSE)</f>
        <v/>
      </c>
      <c r="R218" s="78" t="str">
        <f>VLOOKUP(Leverancespecifikation[[#This Row],[ID-Bygningsdel]],'Data aktør'!A:H,5,FALSE)</f>
        <v/>
      </c>
      <c r="S218" s="78" t="str">
        <f>VLOOKUP(Leverancespecifikation[[#This Row],[ID-Bygningsdel]],'Data aktør'!A:H,6,FALSE)</f>
        <v/>
      </c>
      <c r="T218" s="78" t="str">
        <f>VLOOKUP(Leverancespecifikation[[#This Row],[ID-Bygningsdel]],'Data aktør'!A:H,7,FALSE)</f>
        <v/>
      </c>
      <c r="U218" s="122" t="str">
        <f>VLOOKUP(Leverancespecifikation[[#This Row],[ID-Bygningsdel]],'Data aktør'!A:H,8,FALSE)</f>
        <v/>
      </c>
      <c r="V218" s="112"/>
      <c r="W218" s="79"/>
      <c r="X218" s="79"/>
      <c r="Y218" s="79"/>
      <c r="Z218" s="79"/>
      <c r="AA218" s="79"/>
      <c r="AB218" s="171"/>
      <c r="AD218" s="171"/>
      <c r="AE218" s="171"/>
      <c r="AF218" s="171"/>
      <c r="AG218" s="171"/>
      <c r="AH218" s="171"/>
      <c r="AI218" s="171"/>
      <c r="AJ218" s="171"/>
      <c r="BV218" s="171"/>
      <c r="BW218" s="171"/>
      <c r="CB218" s="134"/>
    </row>
    <row r="219" spans="1:986" ht="12" x14ac:dyDescent="0.2">
      <c r="A219" s="249"/>
      <c r="B219" s="242" t="s">
        <v>555</v>
      </c>
      <c r="C219" s="170" t="str">
        <f>_xlfn.CONCAT(Leverancespecifikation[[#This Row],[ID]],Leverancespecifikation[[#This Row],[BYGNINGSDEL]])</f>
        <v>215Kabelrør/trækrør ≥ 50 mm</v>
      </c>
      <c r="E219" s="171">
        <v>613</v>
      </c>
      <c r="I219" s="171"/>
      <c r="J219" s="171">
        <v>4</v>
      </c>
      <c r="K219" s="175" t="s">
        <v>594</v>
      </c>
      <c r="L219" s="172" t="s">
        <v>584</v>
      </c>
      <c r="M219" s="80" t="str">
        <f>IFERROR(VLOOKUP(Leverancespecifikation[[#This Row],[ID-Bygningsdel]],'Data ændringslog'!A:G,7,FALSE),"P")</f>
        <v/>
      </c>
      <c r="N219" s="321" t="s">
        <v>99</v>
      </c>
      <c r="O219" s="121" t="str">
        <f>VLOOKUP(Leverancespecifikation[[#This Row],[ID-Bygningsdel]],'Data aktør'!A:H,2,FALSE)</f>
        <v/>
      </c>
      <c r="P219" s="78" t="str">
        <f>VLOOKUP(Leverancespecifikation[[#This Row],[ID-Bygningsdel]],'Data aktør'!A:H,3,FALSE)</f>
        <v/>
      </c>
      <c r="Q219" s="78" t="str">
        <f>VLOOKUP(Leverancespecifikation[[#This Row],[ID-Bygningsdel]],'Data aktør'!A:H,4,FALSE)</f>
        <v>X</v>
      </c>
      <c r="R219" s="78" t="str">
        <f>VLOOKUP(Leverancespecifikation[[#This Row],[ID-Bygningsdel]],'Data aktør'!A:H,5,FALSE)</f>
        <v/>
      </c>
      <c r="S219" s="78" t="str">
        <f>VLOOKUP(Leverancespecifikation[[#This Row],[ID-Bygningsdel]],'Data aktør'!A:H,6,FALSE)</f>
        <v/>
      </c>
      <c r="T219" s="78" t="str">
        <f>VLOOKUP(Leverancespecifikation[[#This Row],[ID-Bygningsdel]],'Data aktør'!A:H,7,FALSE)</f>
        <v/>
      </c>
      <c r="U219" s="122" t="str">
        <f>VLOOKUP(Leverancespecifikation[[#This Row],[ID-Bygningsdel]],'Data aktør'!A:H,8,FALSE)</f>
        <v/>
      </c>
      <c r="V219" s="112"/>
      <c r="W219" s="79"/>
      <c r="X219" s="79"/>
      <c r="Y219" s="79"/>
      <c r="Z219" s="79"/>
      <c r="AA219" s="79"/>
      <c r="AB219" s="171"/>
      <c r="AD219" s="171"/>
      <c r="AE219" s="171"/>
      <c r="AF219" s="171"/>
      <c r="AG219" s="171"/>
      <c r="AH219" s="171"/>
      <c r="AI219" s="171"/>
      <c r="AJ219" s="171" t="s">
        <v>35</v>
      </c>
      <c r="AK219" s="171">
        <v>300</v>
      </c>
      <c r="AT219" s="171" t="s">
        <v>35</v>
      </c>
      <c r="AU219" s="171">
        <v>325</v>
      </c>
      <c r="BB219" s="171" t="s">
        <v>35</v>
      </c>
      <c r="BC219" s="171">
        <v>325</v>
      </c>
      <c r="BV219" s="171"/>
      <c r="BW219" s="171"/>
      <c r="CB219" s="134"/>
    </row>
    <row r="220" spans="1:986" ht="12" x14ac:dyDescent="0.2">
      <c r="A220" s="249"/>
      <c r="B220" s="242" t="s">
        <v>558</v>
      </c>
      <c r="C220" s="170" t="str">
        <f>_xlfn.CONCAT(Leverancespecifikation[[#This Row],[ID]],Leverancespecifikation[[#This Row],[BYGNINGSDEL]])</f>
        <v>216Bæringer</v>
      </c>
      <c r="E220" s="171">
        <v>615</v>
      </c>
      <c r="I220" s="171"/>
      <c r="J220" s="171">
        <v>4</v>
      </c>
      <c r="K220" s="175" t="s">
        <v>596</v>
      </c>
      <c r="L220" s="172" t="s">
        <v>103</v>
      </c>
      <c r="M220" s="80" t="str">
        <f>IFERROR(VLOOKUP(Leverancespecifikation[[#This Row],[ID-Bygningsdel]],'Data ændringslog'!A:G,7,FALSE),"P")</f>
        <v/>
      </c>
      <c r="N220" s="321" t="s">
        <v>103</v>
      </c>
      <c r="O220" s="121" t="str">
        <f>VLOOKUP(Leverancespecifikation[[#This Row],[ID-Bygningsdel]],'Data aktør'!A:H,2,FALSE)</f>
        <v/>
      </c>
      <c r="P220" s="78" t="str">
        <f>VLOOKUP(Leverancespecifikation[[#This Row],[ID-Bygningsdel]],'Data aktør'!A:H,3,FALSE)</f>
        <v/>
      </c>
      <c r="Q220" s="78" t="str">
        <f>VLOOKUP(Leverancespecifikation[[#This Row],[ID-Bygningsdel]],'Data aktør'!A:H,4,FALSE)</f>
        <v/>
      </c>
      <c r="R220" s="78" t="str">
        <f>VLOOKUP(Leverancespecifikation[[#This Row],[ID-Bygningsdel]],'Data aktør'!A:H,5,FALSE)</f>
        <v/>
      </c>
      <c r="S220" s="78" t="str">
        <f>VLOOKUP(Leverancespecifikation[[#This Row],[ID-Bygningsdel]],'Data aktør'!A:H,6,FALSE)</f>
        <v/>
      </c>
      <c r="T220" s="78" t="str">
        <f>VLOOKUP(Leverancespecifikation[[#This Row],[ID-Bygningsdel]],'Data aktør'!A:H,7,FALSE)</f>
        <v/>
      </c>
      <c r="U220" s="122" t="str">
        <f>VLOOKUP(Leverancespecifikation[[#This Row],[ID-Bygningsdel]],'Data aktør'!A:H,8,FALSE)</f>
        <v/>
      </c>
      <c r="V220" s="112"/>
      <c r="W220" s="79"/>
      <c r="X220" s="79"/>
      <c r="Y220" s="79"/>
      <c r="Z220" s="79"/>
      <c r="AA220" s="79"/>
      <c r="AB220" s="171"/>
      <c r="AD220" s="171"/>
      <c r="AE220" s="171"/>
      <c r="AF220" s="171"/>
      <c r="AG220" s="171"/>
      <c r="AH220" s="171"/>
      <c r="AI220" s="171"/>
      <c r="AJ220" s="171"/>
      <c r="BV220" s="171"/>
      <c r="BW220" s="171"/>
      <c r="CB220" s="134"/>
    </row>
    <row r="221" spans="1:986" ht="12" x14ac:dyDescent="0.2">
      <c r="A221" s="249"/>
      <c r="B221" s="242" t="s">
        <v>561</v>
      </c>
      <c r="C221" s="170" t="str">
        <f>_xlfn.CONCAT(Leverancespecifikation[[#This Row],[ID]],Leverancespecifikation[[#This Row],[BYGNINGSDEL]])</f>
        <v>217Konsoller</v>
      </c>
      <c r="E221" s="171">
        <v>615</v>
      </c>
      <c r="I221" s="171"/>
      <c r="J221" s="171">
        <v>4</v>
      </c>
      <c r="K221" s="175" t="s">
        <v>598</v>
      </c>
      <c r="L221" s="172" t="s">
        <v>103</v>
      </c>
      <c r="M221" s="80" t="str">
        <f>IFERROR(VLOOKUP(Leverancespecifikation[[#This Row],[ID-Bygningsdel]],'Data ændringslog'!A:G,7,FALSE),"P")</f>
        <v/>
      </c>
      <c r="N221" s="321" t="s">
        <v>103</v>
      </c>
      <c r="O221" s="121" t="str">
        <f>VLOOKUP(Leverancespecifikation[[#This Row],[ID-Bygningsdel]],'Data aktør'!A:H,2,FALSE)</f>
        <v/>
      </c>
      <c r="P221" s="78" t="str">
        <f>VLOOKUP(Leverancespecifikation[[#This Row],[ID-Bygningsdel]],'Data aktør'!A:H,3,FALSE)</f>
        <v/>
      </c>
      <c r="Q221" s="78" t="str">
        <f>VLOOKUP(Leverancespecifikation[[#This Row],[ID-Bygningsdel]],'Data aktør'!A:H,4,FALSE)</f>
        <v/>
      </c>
      <c r="R221" s="78" t="str">
        <f>VLOOKUP(Leverancespecifikation[[#This Row],[ID-Bygningsdel]],'Data aktør'!A:H,5,FALSE)</f>
        <v/>
      </c>
      <c r="S221" s="78" t="str">
        <f>VLOOKUP(Leverancespecifikation[[#This Row],[ID-Bygningsdel]],'Data aktør'!A:H,6,FALSE)</f>
        <v/>
      </c>
      <c r="T221" s="78" t="str">
        <f>VLOOKUP(Leverancespecifikation[[#This Row],[ID-Bygningsdel]],'Data aktør'!A:H,7,FALSE)</f>
        <v/>
      </c>
      <c r="U221" s="122" t="str">
        <f>VLOOKUP(Leverancespecifikation[[#This Row],[ID-Bygningsdel]],'Data aktør'!A:H,8,FALSE)</f>
        <v/>
      </c>
      <c r="V221" s="112"/>
      <c r="W221" s="79"/>
      <c r="X221" s="79"/>
      <c r="Y221" s="79"/>
      <c r="Z221" s="79"/>
      <c r="AA221" s="79"/>
      <c r="AB221" s="171"/>
      <c r="AD221" s="171"/>
      <c r="AE221" s="171"/>
      <c r="AF221" s="171"/>
      <c r="AG221" s="171"/>
      <c r="AH221" s="171"/>
      <c r="AI221" s="171"/>
      <c r="AJ221" s="171"/>
      <c r="BV221" s="171"/>
      <c r="BW221" s="171"/>
      <c r="CB221" s="134"/>
    </row>
    <row r="222" spans="1:986" ht="12" x14ac:dyDescent="0.2">
      <c r="A222" s="249"/>
      <c r="B222" s="242" t="s">
        <v>563</v>
      </c>
      <c r="C222" s="170" t="str">
        <f>_xlfn.CONCAT(Leverancespecifikation[[#This Row],[ID]],Leverancespecifikation[[#This Row],[BYGNINGSDEL]])</f>
        <v>218Stativer</v>
      </c>
      <c r="E222" s="171">
        <v>615</v>
      </c>
      <c r="I222" s="171"/>
      <c r="J222" s="171">
        <v>4</v>
      </c>
      <c r="K222" s="175" t="s">
        <v>600</v>
      </c>
      <c r="L222" s="172" t="s">
        <v>103</v>
      </c>
      <c r="M222" s="80" t="str">
        <f>IFERROR(VLOOKUP(Leverancespecifikation[[#This Row],[ID-Bygningsdel]],'Data ændringslog'!A:G,7,FALSE),"P")</f>
        <v/>
      </c>
      <c r="N222" s="321" t="s">
        <v>103</v>
      </c>
      <c r="O222" s="121" t="str">
        <f>VLOOKUP(Leverancespecifikation[[#This Row],[ID-Bygningsdel]],'Data aktør'!A:H,2,FALSE)</f>
        <v/>
      </c>
      <c r="P222" s="78" t="str">
        <f>VLOOKUP(Leverancespecifikation[[#This Row],[ID-Bygningsdel]],'Data aktør'!A:H,3,FALSE)</f>
        <v/>
      </c>
      <c r="Q222" s="78" t="str">
        <f>VLOOKUP(Leverancespecifikation[[#This Row],[ID-Bygningsdel]],'Data aktør'!A:H,4,FALSE)</f>
        <v/>
      </c>
      <c r="R222" s="78" t="str">
        <f>VLOOKUP(Leverancespecifikation[[#This Row],[ID-Bygningsdel]],'Data aktør'!A:H,5,FALSE)</f>
        <v/>
      </c>
      <c r="S222" s="78" t="str">
        <f>VLOOKUP(Leverancespecifikation[[#This Row],[ID-Bygningsdel]],'Data aktør'!A:H,6,FALSE)</f>
        <v/>
      </c>
      <c r="T222" s="78" t="str">
        <f>VLOOKUP(Leverancespecifikation[[#This Row],[ID-Bygningsdel]],'Data aktør'!A:H,7,FALSE)</f>
        <v/>
      </c>
      <c r="U222" s="122" t="str">
        <f>VLOOKUP(Leverancespecifikation[[#This Row],[ID-Bygningsdel]],'Data aktør'!A:H,8,FALSE)</f>
        <v/>
      </c>
      <c r="V222" s="112"/>
      <c r="W222" s="79"/>
      <c r="X222" s="79"/>
      <c r="Y222" s="79"/>
      <c r="Z222" s="79"/>
      <c r="AA222" s="79"/>
      <c r="AB222" s="171"/>
      <c r="AD222" s="171"/>
      <c r="AE222" s="171"/>
      <c r="AF222" s="171"/>
      <c r="AG222" s="171"/>
      <c r="AH222" s="171"/>
      <c r="AI222" s="171"/>
      <c r="AJ222" s="171"/>
      <c r="BV222" s="171"/>
      <c r="BW222" s="171"/>
      <c r="CB222" s="134"/>
    </row>
    <row r="223" spans="1:986" ht="12" x14ac:dyDescent="0.2">
      <c r="A223" s="249"/>
      <c r="B223" s="242" t="s">
        <v>566</v>
      </c>
      <c r="C223" s="170" t="str">
        <f>_xlfn.CONCAT(Leverancespecifikation[[#This Row],[ID]],Leverancespecifikation[[#This Row],[BYGNINGSDEL]])</f>
        <v>219Hul- og recesobjekter</v>
      </c>
      <c r="E223" s="171">
        <v>615</v>
      </c>
      <c r="I223" s="171"/>
      <c r="J223" s="171">
        <v>4</v>
      </c>
      <c r="K223" s="175" t="s">
        <v>602</v>
      </c>
      <c r="L223" s="172" t="s">
        <v>603</v>
      </c>
      <c r="M223" s="80" t="str">
        <f>IFERROR(VLOOKUP(Leverancespecifikation[[#This Row],[ID-Bygningsdel]],'Data ændringslog'!A:G,7,FALSE),"P")</f>
        <v/>
      </c>
      <c r="N223" s="321" t="s">
        <v>103</v>
      </c>
      <c r="O223" s="121" t="str">
        <f>VLOOKUP(Leverancespecifikation[[#This Row],[ID-Bygningsdel]],'Data aktør'!A:H,2,FALSE)</f>
        <v/>
      </c>
      <c r="P223" s="78" t="str">
        <f>VLOOKUP(Leverancespecifikation[[#This Row],[ID-Bygningsdel]],'Data aktør'!A:H,3,FALSE)</f>
        <v/>
      </c>
      <c r="Q223" s="78" t="str">
        <f>VLOOKUP(Leverancespecifikation[[#This Row],[ID-Bygningsdel]],'Data aktør'!A:H,4,FALSE)</f>
        <v/>
      </c>
      <c r="R223" s="78" t="str">
        <f>VLOOKUP(Leverancespecifikation[[#This Row],[ID-Bygningsdel]],'Data aktør'!A:H,5,FALSE)</f>
        <v/>
      </c>
      <c r="S223" s="78" t="str">
        <f>VLOOKUP(Leverancespecifikation[[#This Row],[ID-Bygningsdel]],'Data aktør'!A:H,6,FALSE)</f>
        <v/>
      </c>
      <c r="T223" s="78" t="str">
        <f>VLOOKUP(Leverancespecifikation[[#This Row],[ID-Bygningsdel]],'Data aktør'!A:H,7,FALSE)</f>
        <v/>
      </c>
      <c r="U223" s="122" t="str">
        <f>VLOOKUP(Leverancespecifikation[[#This Row],[ID-Bygningsdel]],'Data aktør'!A:H,8,FALSE)</f>
        <v/>
      </c>
      <c r="V223" s="112"/>
      <c r="W223" s="79"/>
      <c r="X223" s="79"/>
      <c r="Y223" s="79"/>
      <c r="Z223" s="79"/>
      <c r="AA223" s="79"/>
      <c r="AB223" s="171"/>
      <c r="AD223" s="171"/>
      <c r="AE223" s="171"/>
      <c r="AF223" s="171"/>
      <c r="AG223" s="171"/>
      <c r="AH223" s="171"/>
      <c r="AI223" s="171"/>
      <c r="AJ223" s="171"/>
      <c r="AU223" s="212"/>
      <c r="BC223" s="212"/>
      <c r="BK223" s="212"/>
      <c r="BV223" s="171"/>
      <c r="BW223" s="171"/>
      <c r="CB223" s="134"/>
    </row>
    <row r="224" spans="1:986" ht="12" x14ac:dyDescent="0.2">
      <c r="A224" s="249"/>
      <c r="B224" s="242" t="s">
        <v>568</v>
      </c>
      <c r="C224" s="170" t="str">
        <f>_xlfn.CONCAT(Leverancespecifikation[[#This Row],[ID]],Leverancespecifikation[[#This Row],[BYGNINGSDEL]])</f>
        <v>220Hullukninger</v>
      </c>
      <c r="E224" s="171">
        <v>615</v>
      </c>
      <c r="I224" s="171"/>
      <c r="J224" s="171">
        <v>4</v>
      </c>
      <c r="K224" s="175" t="s">
        <v>605</v>
      </c>
      <c r="L224" s="172" t="s">
        <v>103</v>
      </c>
      <c r="M224" s="80" t="str">
        <f>IFERROR(VLOOKUP(Leverancespecifikation[[#This Row],[ID-Bygningsdel]],'Data ændringslog'!A:G,7,FALSE),"P")</f>
        <v/>
      </c>
      <c r="N224" s="321" t="s">
        <v>103</v>
      </c>
      <c r="O224" s="121" t="str">
        <f>VLOOKUP(Leverancespecifikation[[#This Row],[ID-Bygningsdel]],'Data aktør'!A:H,2,FALSE)</f>
        <v/>
      </c>
      <c r="P224" s="78" t="str">
        <f>VLOOKUP(Leverancespecifikation[[#This Row],[ID-Bygningsdel]],'Data aktør'!A:H,3,FALSE)</f>
        <v/>
      </c>
      <c r="Q224" s="78" t="str">
        <f>VLOOKUP(Leverancespecifikation[[#This Row],[ID-Bygningsdel]],'Data aktør'!A:H,4,FALSE)</f>
        <v/>
      </c>
      <c r="R224" s="78" t="str">
        <f>VLOOKUP(Leverancespecifikation[[#This Row],[ID-Bygningsdel]],'Data aktør'!A:H,5,FALSE)</f>
        <v/>
      </c>
      <c r="S224" s="78" t="str">
        <f>VLOOKUP(Leverancespecifikation[[#This Row],[ID-Bygningsdel]],'Data aktør'!A:H,6,FALSE)</f>
        <v/>
      </c>
      <c r="T224" s="78" t="str">
        <f>VLOOKUP(Leverancespecifikation[[#This Row],[ID-Bygningsdel]],'Data aktør'!A:H,7,FALSE)</f>
        <v/>
      </c>
      <c r="U224" s="122" t="str">
        <f>VLOOKUP(Leverancespecifikation[[#This Row],[ID-Bygningsdel]],'Data aktør'!A:H,8,FALSE)</f>
        <v/>
      </c>
      <c r="V224" s="112"/>
      <c r="W224" s="79"/>
      <c r="X224" s="79"/>
      <c r="Y224" s="79"/>
      <c r="Z224" s="79"/>
      <c r="AA224" s="79"/>
      <c r="AB224" s="171"/>
      <c r="AD224" s="171"/>
      <c r="AE224" s="171"/>
      <c r="AF224" s="171"/>
      <c r="AG224" s="171"/>
      <c r="AH224" s="171"/>
      <c r="AI224" s="171"/>
      <c r="AJ224" s="171"/>
      <c r="BL224" s="287" t="s">
        <v>606</v>
      </c>
      <c r="BV224" s="171"/>
      <c r="BW224" s="171"/>
      <c r="CB224" s="134"/>
    </row>
    <row r="225" spans="1:986" s="104" customFormat="1" x14ac:dyDescent="0.2">
      <c r="A225" s="248"/>
      <c r="B225" s="240" t="s">
        <v>570</v>
      </c>
      <c r="C225" s="161" t="str">
        <f>_xlfn.CONCAT(Leverancespecifikation[[#This Row],[ID]],Leverancespecifikation[[#This Row],[BYGNINGSDEL]])</f>
        <v>221Kabling</v>
      </c>
      <c r="D225" s="162"/>
      <c r="E225" s="162"/>
      <c r="F225" s="162"/>
      <c r="G225" s="162"/>
      <c r="H225" s="162"/>
      <c r="I225" s="162"/>
      <c r="J225" s="163">
        <v>2</v>
      </c>
      <c r="K225" s="164" t="s">
        <v>608</v>
      </c>
      <c r="L225" s="165"/>
      <c r="M225" s="100" t="str">
        <f>IFERROR(VLOOKUP(Leverancespecifikation[[#This Row],[ID-Bygningsdel]],'Data ændringslog'!A:G,7,FALSE),"P")</f>
        <v/>
      </c>
      <c r="N225" s="201" t="s">
        <v>103</v>
      </c>
      <c r="O225" s="119"/>
      <c r="P225" s="101"/>
      <c r="Q225" s="101"/>
      <c r="R225" s="101"/>
      <c r="S225" s="101"/>
      <c r="T225" s="101"/>
      <c r="U225" s="120"/>
      <c r="V225" s="111"/>
      <c r="W225" s="102"/>
      <c r="X225" s="102"/>
      <c r="Y225" s="102"/>
      <c r="Z225" s="102"/>
      <c r="AA225" s="10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285"/>
      <c r="BM225" s="162"/>
      <c r="BN225" s="162"/>
      <c r="BO225" s="162"/>
      <c r="BP225" s="162"/>
      <c r="BQ225" s="162"/>
      <c r="BR225" s="162"/>
      <c r="BS225" s="162"/>
      <c r="BT225" s="162"/>
      <c r="BU225" s="162"/>
      <c r="BV225" s="162"/>
      <c r="BW225" s="162"/>
      <c r="BX225" s="162"/>
      <c r="BY225" s="162"/>
      <c r="BZ225" s="162"/>
      <c r="CA225" s="206"/>
      <c r="CB225" s="98"/>
      <c r="CC225" s="98"/>
      <c r="CD225" s="98"/>
      <c r="CE225" s="98"/>
      <c r="CF225" s="98"/>
      <c r="CG225" s="98"/>
      <c r="CH225" s="98"/>
      <c r="CI225" s="98"/>
      <c r="CJ225" s="98"/>
      <c r="CK225" s="98"/>
      <c r="CL225" s="98"/>
      <c r="CM225" s="98"/>
      <c r="CN225" s="98"/>
      <c r="CO225" s="98"/>
      <c r="CP225" s="98"/>
      <c r="CQ225" s="98"/>
      <c r="CR225" s="98"/>
      <c r="CS225" s="98"/>
      <c r="CT225" s="98"/>
      <c r="CU225" s="98"/>
      <c r="CV225" s="98"/>
      <c r="CW225" s="98"/>
      <c r="CX225" s="98"/>
      <c r="CY225" s="98"/>
      <c r="CZ225" s="98"/>
      <c r="DA225" s="98"/>
      <c r="DB225" s="98"/>
      <c r="DC225" s="98"/>
      <c r="DD225" s="98"/>
      <c r="DE225" s="98"/>
      <c r="DF225" s="98"/>
      <c r="DG225" s="98"/>
      <c r="DH225" s="98"/>
      <c r="DI225" s="98"/>
      <c r="DJ225" s="98"/>
      <c r="DK225" s="98"/>
      <c r="DL225" s="98"/>
      <c r="DM225" s="98"/>
      <c r="DN225" s="98"/>
      <c r="DO225" s="98"/>
      <c r="DP225" s="98"/>
      <c r="DQ225" s="98"/>
      <c r="DR225" s="98"/>
      <c r="DS225" s="98"/>
      <c r="DT225" s="98"/>
      <c r="DU225" s="98"/>
      <c r="DV225" s="98"/>
      <c r="DW225" s="98"/>
      <c r="DX225" s="98"/>
      <c r="DY225" s="98"/>
      <c r="DZ225" s="98"/>
      <c r="EA225" s="98"/>
      <c r="EB225" s="98"/>
      <c r="EC225" s="98"/>
      <c r="ED225" s="98"/>
      <c r="EE225" s="98"/>
      <c r="EF225" s="98"/>
      <c r="EG225" s="98"/>
      <c r="EH225" s="98"/>
      <c r="EI225" s="98"/>
      <c r="EJ225" s="98"/>
      <c r="EK225" s="98"/>
      <c r="EL225" s="98"/>
      <c r="EM225" s="98"/>
      <c r="EN225" s="98"/>
      <c r="EO225" s="98"/>
      <c r="EP225" s="98"/>
      <c r="EQ225" s="98"/>
      <c r="ER225" s="98"/>
      <c r="ES225" s="98"/>
      <c r="ET225" s="98"/>
      <c r="EU225" s="98"/>
      <c r="EV225" s="98"/>
      <c r="EW225" s="98"/>
      <c r="EX225" s="98"/>
      <c r="EY225" s="98"/>
      <c r="EZ225" s="98"/>
      <c r="FA225" s="98"/>
      <c r="FB225" s="98"/>
      <c r="FC225" s="98"/>
      <c r="FD225" s="98"/>
      <c r="FE225" s="98"/>
      <c r="FF225" s="98"/>
      <c r="FG225" s="98"/>
      <c r="FH225" s="98"/>
      <c r="FI225" s="98"/>
      <c r="FJ225" s="98"/>
      <c r="FK225" s="98"/>
      <c r="FL225" s="98"/>
      <c r="FM225" s="98"/>
      <c r="FN225" s="98"/>
      <c r="FO225" s="98"/>
      <c r="FP225" s="98"/>
      <c r="FQ225" s="98"/>
      <c r="FR225" s="98"/>
      <c r="FS225" s="98"/>
      <c r="FT225" s="98"/>
      <c r="FU225" s="98"/>
      <c r="FV225" s="98"/>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c r="IW225" s="98"/>
      <c r="IX225" s="98"/>
      <c r="IY225" s="98"/>
      <c r="IZ225" s="98"/>
      <c r="JA225" s="98"/>
      <c r="JB225" s="98"/>
      <c r="JC225" s="98"/>
      <c r="JD225" s="98"/>
      <c r="JE225" s="98"/>
      <c r="JF225" s="98"/>
      <c r="JG225" s="98"/>
      <c r="JH225" s="98"/>
      <c r="JI225" s="98"/>
      <c r="JJ225" s="98"/>
      <c r="JK225" s="98"/>
      <c r="JL225" s="98"/>
      <c r="JM225" s="98"/>
      <c r="JN225" s="98"/>
      <c r="JO225" s="98"/>
      <c r="JP225" s="98"/>
      <c r="JQ225" s="98"/>
      <c r="JR225" s="98"/>
      <c r="JS225" s="98"/>
      <c r="JT225" s="98"/>
      <c r="JU225" s="98"/>
      <c r="JV225" s="98"/>
      <c r="JW225" s="98"/>
      <c r="JX225" s="98"/>
      <c r="JY225" s="98"/>
      <c r="JZ225" s="98"/>
      <c r="KA225" s="98"/>
      <c r="KB225" s="98"/>
      <c r="KC225" s="98"/>
      <c r="KD225" s="98"/>
      <c r="KE225" s="98"/>
      <c r="KF225" s="98"/>
      <c r="KG225" s="98"/>
      <c r="KH225" s="98"/>
      <c r="KI225" s="98"/>
      <c r="KJ225" s="98"/>
      <c r="KK225" s="98"/>
      <c r="KL225" s="98"/>
      <c r="KM225" s="98"/>
      <c r="KN225" s="98"/>
      <c r="KO225" s="98"/>
      <c r="KP225" s="98"/>
      <c r="KQ225" s="98"/>
      <c r="KR225" s="98"/>
      <c r="KS225" s="98"/>
      <c r="KT225" s="98"/>
      <c r="KU225" s="98"/>
      <c r="KV225" s="98"/>
      <c r="KW225" s="98"/>
      <c r="KX225" s="98"/>
      <c r="KY225" s="98"/>
      <c r="KZ225" s="98"/>
      <c r="LA225" s="98"/>
      <c r="LB225" s="98"/>
      <c r="LC225" s="98"/>
      <c r="LD225" s="98"/>
      <c r="LE225" s="98"/>
      <c r="LF225" s="98"/>
      <c r="LG225" s="98"/>
      <c r="LH225" s="98"/>
      <c r="LI225" s="98"/>
      <c r="LJ225" s="98"/>
      <c r="LK225" s="98"/>
      <c r="LL225" s="98"/>
      <c r="LM225" s="98"/>
      <c r="LN225" s="98"/>
      <c r="LO225" s="98"/>
      <c r="LP225" s="98"/>
      <c r="LQ225" s="98"/>
      <c r="LR225" s="98"/>
      <c r="LS225" s="98"/>
      <c r="LT225" s="98"/>
      <c r="LU225" s="98"/>
      <c r="LV225" s="98"/>
      <c r="LW225" s="98"/>
      <c r="LX225" s="98"/>
      <c r="LY225" s="98"/>
      <c r="LZ225" s="98"/>
      <c r="MA225" s="98"/>
      <c r="MB225" s="98"/>
      <c r="MC225" s="98"/>
      <c r="MD225" s="98"/>
      <c r="ME225" s="98"/>
      <c r="MF225" s="98"/>
      <c r="MG225" s="98"/>
      <c r="MH225" s="98"/>
      <c r="MI225" s="98"/>
      <c r="MJ225" s="98"/>
      <c r="MK225" s="98"/>
      <c r="ML225" s="98"/>
      <c r="MM225" s="98"/>
      <c r="MN225" s="98"/>
      <c r="MO225" s="98"/>
      <c r="MP225" s="98"/>
      <c r="MQ225" s="98"/>
      <c r="MR225" s="98"/>
      <c r="MS225" s="98"/>
      <c r="MT225" s="98"/>
      <c r="MU225" s="98"/>
      <c r="MV225" s="98"/>
      <c r="MW225" s="98"/>
      <c r="MX225" s="98"/>
      <c r="MY225" s="98"/>
      <c r="MZ225" s="98"/>
      <c r="NA225" s="98"/>
      <c r="NB225" s="98"/>
      <c r="NC225" s="98"/>
      <c r="ND225" s="98"/>
      <c r="NE225" s="98"/>
      <c r="NF225" s="98"/>
      <c r="NG225" s="98"/>
      <c r="NH225" s="98"/>
      <c r="NI225" s="98"/>
      <c r="NJ225" s="98"/>
      <c r="NK225" s="98"/>
      <c r="NL225" s="98"/>
      <c r="NM225" s="98"/>
      <c r="NN225" s="98"/>
      <c r="NO225" s="98"/>
      <c r="NP225" s="98"/>
      <c r="NQ225" s="98"/>
      <c r="NR225" s="98"/>
      <c r="NS225" s="98"/>
      <c r="NT225" s="98"/>
      <c r="NU225" s="98"/>
      <c r="NV225" s="98"/>
      <c r="NW225" s="98"/>
      <c r="NX225" s="98"/>
      <c r="NY225" s="98"/>
      <c r="NZ225" s="98"/>
      <c r="OA225" s="98"/>
      <c r="OB225" s="98"/>
      <c r="OC225" s="98"/>
      <c r="OD225" s="98"/>
      <c r="OE225" s="98"/>
      <c r="OF225" s="98"/>
      <c r="OG225" s="98"/>
      <c r="OH225" s="98"/>
      <c r="OI225" s="98"/>
      <c r="OJ225" s="98"/>
      <c r="OK225" s="98"/>
      <c r="OL225" s="98"/>
      <c r="OM225" s="98"/>
      <c r="ON225" s="98"/>
      <c r="OO225" s="98"/>
      <c r="OP225" s="98"/>
      <c r="OQ225" s="98"/>
      <c r="OR225" s="98"/>
      <c r="OS225" s="98"/>
      <c r="OT225" s="98"/>
      <c r="OU225" s="98"/>
      <c r="OV225" s="98"/>
      <c r="OW225" s="98"/>
      <c r="OX225" s="98"/>
      <c r="OY225" s="98"/>
      <c r="OZ225" s="98"/>
      <c r="PA225" s="98"/>
      <c r="PB225" s="98"/>
      <c r="PC225" s="98"/>
      <c r="PD225" s="98"/>
      <c r="PE225" s="98"/>
      <c r="PF225" s="98"/>
      <c r="PG225" s="98"/>
      <c r="PH225" s="98"/>
      <c r="PI225" s="98"/>
      <c r="PJ225" s="98"/>
      <c r="PK225" s="98"/>
      <c r="PL225" s="98"/>
      <c r="PM225" s="98"/>
      <c r="PN225" s="98"/>
      <c r="PO225" s="98"/>
      <c r="PP225" s="98"/>
      <c r="PQ225" s="98"/>
      <c r="PR225" s="98"/>
      <c r="PS225" s="98"/>
      <c r="PT225" s="98"/>
      <c r="PU225" s="98"/>
      <c r="PV225" s="98"/>
      <c r="PW225" s="98"/>
      <c r="PX225" s="98"/>
      <c r="PY225" s="98"/>
      <c r="PZ225" s="98"/>
      <c r="QA225" s="98"/>
      <c r="QB225" s="98"/>
      <c r="QC225" s="98"/>
      <c r="QD225" s="98"/>
      <c r="QE225" s="98"/>
      <c r="QF225" s="98"/>
      <c r="QG225" s="98"/>
      <c r="QH225" s="98"/>
      <c r="QI225" s="98"/>
      <c r="QJ225" s="98"/>
      <c r="QK225" s="98"/>
      <c r="QL225" s="98"/>
      <c r="QM225" s="98"/>
      <c r="QN225" s="98"/>
      <c r="QO225" s="98"/>
      <c r="QP225" s="98"/>
      <c r="QQ225" s="98"/>
      <c r="QR225" s="98"/>
      <c r="QS225" s="98"/>
      <c r="QT225" s="98"/>
      <c r="QU225" s="98"/>
      <c r="QV225" s="98"/>
      <c r="QW225" s="98"/>
      <c r="QX225" s="98"/>
      <c r="QY225" s="98"/>
      <c r="QZ225" s="98"/>
      <c r="RA225" s="98"/>
      <c r="RB225" s="98"/>
      <c r="RC225" s="98"/>
      <c r="RD225" s="98"/>
      <c r="RE225" s="98"/>
      <c r="RF225" s="98"/>
      <c r="RG225" s="98"/>
      <c r="RH225" s="98"/>
      <c r="RI225" s="98"/>
      <c r="RJ225" s="98"/>
      <c r="RK225" s="98"/>
      <c r="RL225" s="98"/>
      <c r="RM225" s="98"/>
      <c r="RN225" s="98"/>
      <c r="RO225" s="98"/>
      <c r="RP225" s="98"/>
      <c r="RQ225" s="98"/>
      <c r="RR225" s="98"/>
      <c r="RS225" s="98"/>
      <c r="RT225" s="98"/>
      <c r="RU225" s="98"/>
      <c r="RV225" s="98"/>
      <c r="RW225" s="98"/>
      <c r="RX225" s="98"/>
      <c r="RY225" s="98"/>
      <c r="RZ225" s="98"/>
      <c r="SA225" s="98"/>
      <c r="SB225" s="98"/>
      <c r="SC225" s="98"/>
      <c r="SD225" s="98"/>
      <c r="SE225" s="98"/>
      <c r="SF225" s="98"/>
      <c r="SG225" s="98"/>
      <c r="SH225" s="98"/>
      <c r="SI225" s="98"/>
      <c r="SJ225" s="98"/>
      <c r="SK225" s="98"/>
      <c r="SL225" s="98"/>
      <c r="SM225" s="98"/>
      <c r="SN225" s="98"/>
      <c r="SO225" s="98"/>
      <c r="SP225" s="98"/>
      <c r="SQ225" s="98"/>
      <c r="SR225" s="98"/>
      <c r="SS225" s="98"/>
      <c r="ST225" s="98"/>
      <c r="SU225" s="98"/>
      <c r="SV225" s="98"/>
      <c r="SW225" s="98"/>
      <c r="SX225" s="98"/>
      <c r="SY225" s="98"/>
      <c r="SZ225" s="98"/>
      <c r="TA225" s="98"/>
      <c r="TB225" s="98"/>
      <c r="TC225" s="98"/>
      <c r="TD225" s="98"/>
      <c r="TE225" s="98"/>
      <c r="TF225" s="98"/>
      <c r="TG225" s="98"/>
      <c r="TH225" s="98"/>
      <c r="TI225" s="98"/>
      <c r="TJ225" s="98"/>
      <c r="TK225" s="98"/>
      <c r="TL225" s="98"/>
      <c r="TM225" s="98"/>
      <c r="TN225" s="98"/>
      <c r="TO225" s="98"/>
      <c r="TP225" s="98"/>
      <c r="TQ225" s="98"/>
      <c r="TR225" s="98"/>
      <c r="TS225" s="98"/>
      <c r="TT225" s="98"/>
      <c r="TU225" s="98"/>
      <c r="TV225" s="98"/>
      <c r="TW225" s="98"/>
      <c r="TX225" s="98"/>
      <c r="TY225" s="98"/>
      <c r="TZ225" s="98"/>
      <c r="UA225" s="98"/>
      <c r="UB225" s="98"/>
      <c r="UC225" s="98"/>
      <c r="UD225" s="98"/>
      <c r="UE225" s="98"/>
      <c r="UF225" s="98"/>
      <c r="UG225" s="98"/>
      <c r="UH225" s="98"/>
      <c r="UI225" s="98"/>
      <c r="UJ225" s="98"/>
      <c r="UK225" s="98"/>
      <c r="UL225" s="98"/>
      <c r="UM225" s="98"/>
      <c r="UN225" s="98"/>
      <c r="UO225" s="98"/>
      <c r="UP225" s="98"/>
      <c r="UQ225" s="98"/>
      <c r="UR225" s="98"/>
      <c r="US225" s="98"/>
      <c r="UT225" s="98"/>
      <c r="UU225" s="98"/>
      <c r="UV225" s="98"/>
      <c r="UW225" s="98"/>
      <c r="UX225" s="98"/>
      <c r="UY225" s="98"/>
      <c r="UZ225" s="98"/>
      <c r="VA225" s="98"/>
      <c r="VB225" s="98"/>
      <c r="VC225" s="98"/>
      <c r="VD225" s="98"/>
      <c r="VE225" s="98"/>
      <c r="VF225" s="98"/>
      <c r="VG225" s="98"/>
      <c r="VH225" s="98"/>
      <c r="VI225" s="98"/>
      <c r="VJ225" s="98"/>
      <c r="VK225" s="98"/>
      <c r="VL225" s="98"/>
      <c r="VM225" s="98"/>
      <c r="VN225" s="98"/>
      <c r="VO225" s="98"/>
      <c r="VP225" s="98"/>
      <c r="VQ225" s="98"/>
      <c r="VR225" s="98"/>
      <c r="VS225" s="98"/>
      <c r="VT225" s="98"/>
      <c r="VU225" s="98"/>
      <c r="VV225" s="98"/>
      <c r="VW225" s="98"/>
      <c r="VX225" s="98"/>
      <c r="VY225" s="98"/>
      <c r="VZ225" s="98"/>
      <c r="WA225" s="98"/>
      <c r="WB225" s="98"/>
      <c r="WC225" s="98"/>
      <c r="WD225" s="98"/>
      <c r="WE225" s="98"/>
      <c r="WF225" s="98"/>
      <c r="WG225" s="98"/>
      <c r="WH225" s="98"/>
      <c r="WI225" s="98"/>
      <c r="WJ225" s="98"/>
      <c r="WK225" s="98"/>
      <c r="WL225" s="98"/>
      <c r="WM225" s="98"/>
      <c r="WN225" s="98"/>
      <c r="WO225" s="98"/>
      <c r="WP225" s="98"/>
      <c r="WQ225" s="98"/>
      <c r="WR225" s="98"/>
      <c r="WS225" s="98"/>
      <c r="WT225" s="98"/>
      <c r="WU225" s="98"/>
      <c r="WV225" s="98"/>
      <c r="WW225" s="98"/>
      <c r="WX225" s="98"/>
      <c r="WY225" s="98"/>
      <c r="WZ225" s="98"/>
      <c r="XA225" s="98"/>
      <c r="XB225" s="98"/>
      <c r="XC225" s="98"/>
      <c r="XD225" s="98"/>
      <c r="XE225" s="98"/>
      <c r="XF225" s="98"/>
      <c r="XG225" s="98"/>
      <c r="XH225" s="98"/>
      <c r="XI225" s="98"/>
      <c r="XJ225" s="98"/>
      <c r="XK225" s="98"/>
      <c r="XL225" s="98"/>
      <c r="XM225" s="98"/>
      <c r="XN225" s="98"/>
      <c r="XO225" s="98"/>
      <c r="XP225" s="98"/>
      <c r="XQ225" s="98"/>
      <c r="XR225" s="98"/>
      <c r="XS225" s="98"/>
      <c r="XT225" s="98"/>
      <c r="XU225" s="98"/>
      <c r="XV225" s="98"/>
      <c r="XW225" s="98"/>
      <c r="XX225" s="98"/>
      <c r="XY225" s="98"/>
      <c r="XZ225" s="98"/>
      <c r="YA225" s="98"/>
      <c r="YB225" s="98"/>
      <c r="YC225" s="98"/>
      <c r="YD225" s="98"/>
      <c r="YE225" s="98"/>
      <c r="YF225" s="98"/>
      <c r="YG225" s="98"/>
      <c r="YH225" s="98"/>
      <c r="YI225" s="98"/>
      <c r="YJ225" s="98"/>
      <c r="YK225" s="98"/>
      <c r="YL225" s="98"/>
      <c r="YM225" s="98"/>
      <c r="YN225" s="98"/>
      <c r="YO225" s="98"/>
      <c r="YP225" s="98"/>
      <c r="YQ225" s="98"/>
      <c r="YR225" s="98"/>
      <c r="YS225" s="98"/>
      <c r="YT225" s="98"/>
      <c r="YU225" s="98"/>
      <c r="YV225" s="98"/>
      <c r="YW225" s="98"/>
      <c r="YX225" s="98"/>
      <c r="YY225" s="98"/>
      <c r="YZ225" s="98"/>
      <c r="ZA225" s="98"/>
      <c r="ZB225" s="98"/>
      <c r="ZC225" s="98"/>
      <c r="ZD225" s="98"/>
      <c r="ZE225" s="98"/>
      <c r="ZF225" s="98"/>
      <c r="ZG225" s="98"/>
      <c r="ZH225" s="98"/>
      <c r="ZI225" s="98"/>
      <c r="ZJ225" s="98"/>
      <c r="ZK225" s="98"/>
      <c r="ZL225" s="98"/>
      <c r="ZM225" s="98"/>
      <c r="ZN225" s="98"/>
      <c r="ZO225" s="98"/>
      <c r="ZP225" s="98"/>
      <c r="ZQ225" s="98"/>
      <c r="ZR225" s="98"/>
      <c r="ZS225" s="98"/>
      <c r="ZT225" s="98"/>
      <c r="ZU225" s="98"/>
      <c r="ZV225" s="98"/>
      <c r="ZW225" s="98"/>
      <c r="ZX225" s="98"/>
      <c r="ZY225" s="98"/>
      <c r="ZZ225" s="98"/>
      <c r="AAA225" s="98"/>
      <c r="AAB225" s="98"/>
      <c r="AAC225" s="98"/>
      <c r="AAD225" s="98"/>
      <c r="AAE225" s="98"/>
      <c r="AAF225" s="98"/>
      <c r="AAG225" s="98"/>
      <c r="AAH225" s="98"/>
      <c r="AAI225" s="98"/>
      <c r="AAJ225" s="98"/>
      <c r="AAK225" s="98"/>
      <c r="AAL225" s="98"/>
      <c r="AAM225" s="98"/>
      <c r="AAN225" s="98"/>
      <c r="AAO225" s="98"/>
      <c r="AAP225" s="98"/>
      <c r="AAQ225" s="98"/>
      <c r="AAR225" s="98"/>
      <c r="AAS225" s="98"/>
      <c r="AAT225" s="98"/>
      <c r="AAU225" s="98"/>
      <c r="AAV225" s="98"/>
      <c r="AAW225" s="98"/>
      <c r="AAX225" s="98"/>
      <c r="AAY225" s="98"/>
      <c r="AAZ225" s="98"/>
      <c r="ABA225" s="98"/>
      <c r="ABB225" s="98"/>
      <c r="ABC225" s="98"/>
      <c r="ABD225" s="98"/>
      <c r="ABE225" s="98"/>
      <c r="ABF225" s="98"/>
      <c r="ABG225" s="98"/>
      <c r="ABH225" s="98"/>
      <c r="ABI225" s="98"/>
      <c r="ABJ225" s="98"/>
      <c r="ABK225" s="98"/>
      <c r="ABL225" s="98"/>
      <c r="ABM225" s="98"/>
      <c r="ABN225" s="98"/>
      <c r="ABO225" s="98"/>
      <c r="ABP225" s="98"/>
      <c r="ABQ225" s="98"/>
      <c r="ABR225" s="98"/>
      <c r="ABS225" s="98"/>
      <c r="ABT225" s="98"/>
      <c r="ABU225" s="98"/>
      <c r="ABV225" s="98"/>
      <c r="ABW225" s="98"/>
      <c r="ABX225" s="98"/>
      <c r="ABY225" s="98"/>
      <c r="ABZ225" s="98"/>
      <c r="ACA225" s="98"/>
      <c r="ACB225" s="98"/>
      <c r="ACC225" s="98"/>
      <c r="ACD225" s="98"/>
      <c r="ACE225" s="98"/>
      <c r="ACF225" s="98"/>
      <c r="ACG225" s="98"/>
      <c r="ACH225" s="98"/>
      <c r="ACI225" s="98"/>
      <c r="ACJ225" s="98"/>
      <c r="ACK225" s="98"/>
      <c r="ACL225" s="98"/>
      <c r="ACM225" s="98"/>
      <c r="ACN225" s="98"/>
      <c r="ACO225" s="98"/>
      <c r="ACP225" s="98"/>
      <c r="ACQ225" s="98"/>
      <c r="ACR225" s="98"/>
      <c r="ACS225" s="98"/>
      <c r="ACT225" s="98"/>
      <c r="ACU225" s="98"/>
      <c r="ACV225" s="98"/>
      <c r="ACW225" s="98"/>
      <c r="ACX225" s="98"/>
      <c r="ACY225" s="98"/>
      <c r="ACZ225" s="98"/>
      <c r="ADA225" s="98"/>
      <c r="ADB225" s="98"/>
      <c r="ADC225" s="98"/>
      <c r="ADD225" s="98"/>
      <c r="ADE225" s="98"/>
      <c r="ADF225" s="98"/>
      <c r="ADG225" s="98"/>
      <c r="ADH225" s="98"/>
      <c r="ADI225" s="98"/>
      <c r="ADJ225" s="98"/>
      <c r="ADK225" s="98"/>
      <c r="ADL225" s="98"/>
      <c r="ADM225" s="98"/>
      <c r="ADN225" s="98"/>
      <c r="ADO225" s="98"/>
      <c r="ADP225" s="98"/>
      <c r="ADQ225" s="98"/>
      <c r="ADR225" s="98"/>
      <c r="ADS225" s="98"/>
      <c r="ADT225" s="98"/>
      <c r="ADU225" s="98"/>
      <c r="ADV225" s="98"/>
      <c r="ADW225" s="98"/>
      <c r="ADX225" s="98"/>
      <c r="ADY225" s="98"/>
      <c r="ADZ225" s="98"/>
      <c r="AEA225" s="98"/>
      <c r="AEB225" s="98"/>
      <c r="AEC225" s="98"/>
      <c r="AED225" s="98"/>
      <c r="AEE225" s="98"/>
      <c r="AEF225" s="98"/>
      <c r="AEG225" s="98"/>
      <c r="AEH225" s="98"/>
      <c r="AEI225" s="98"/>
      <c r="AEJ225" s="98"/>
      <c r="AEK225" s="98"/>
      <c r="AEL225" s="98"/>
      <c r="AEM225" s="98"/>
      <c r="AEN225" s="98"/>
      <c r="AEO225" s="98"/>
      <c r="AEP225" s="98"/>
      <c r="AEQ225" s="98"/>
      <c r="AER225" s="98"/>
      <c r="AES225" s="98"/>
      <c r="AET225" s="98"/>
      <c r="AEU225" s="98"/>
      <c r="AEV225" s="98"/>
      <c r="AEW225" s="98"/>
      <c r="AEX225" s="98"/>
      <c r="AEY225" s="98"/>
      <c r="AEZ225" s="98"/>
      <c r="AFA225" s="98"/>
      <c r="AFB225" s="98"/>
      <c r="AFC225" s="98"/>
      <c r="AFD225" s="98"/>
      <c r="AFE225" s="98"/>
      <c r="AFF225" s="98"/>
      <c r="AFG225" s="98"/>
      <c r="AFH225" s="98"/>
      <c r="AFI225" s="98"/>
      <c r="AFJ225" s="98"/>
      <c r="AFK225" s="98"/>
      <c r="AFL225" s="98"/>
      <c r="AFM225" s="98"/>
      <c r="AFN225" s="98"/>
      <c r="AFO225" s="98"/>
      <c r="AFP225" s="98"/>
      <c r="AFQ225" s="98"/>
      <c r="AFR225" s="98"/>
      <c r="AFS225" s="98"/>
      <c r="AFT225" s="98"/>
      <c r="AFU225" s="98"/>
      <c r="AFV225" s="98"/>
      <c r="AFW225" s="98"/>
      <c r="AFX225" s="98"/>
      <c r="AFY225" s="98"/>
      <c r="AFZ225" s="98"/>
      <c r="AGA225" s="98"/>
      <c r="AGB225" s="98"/>
      <c r="AGC225" s="98"/>
      <c r="AGD225" s="98"/>
      <c r="AGE225" s="98"/>
      <c r="AGF225" s="98"/>
      <c r="AGG225" s="98"/>
      <c r="AGH225" s="98"/>
      <c r="AGI225" s="98"/>
      <c r="AGJ225" s="98"/>
      <c r="AGK225" s="98"/>
      <c r="AGL225" s="98"/>
      <c r="AGM225" s="98"/>
      <c r="AGN225" s="98"/>
      <c r="AGO225" s="98"/>
      <c r="AGP225" s="98"/>
      <c r="AGQ225" s="98"/>
      <c r="AGR225" s="98"/>
      <c r="AGS225" s="98"/>
      <c r="AGT225" s="98"/>
      <c r="AGU225" s="98"/>
      <c r="AGV225" s="98"/>
      <c r="AGW225" s="98"/>
      <c r="AGX225" s="98"/>
      <c r="AGY225" s="98"/>
      <c r="AGZ225" s="98"/>
      <c r="AHA225" s="98"/>
      <c r="AHB225" s="98"/>
      <c r="AHC225" s="98"/>
      <c r="AHD225" s="98"/>
      <c r="AHE225" s="98"/>
      <c r="AHF225" s="98"/>
      <c r="AHG225" s="98"/>
      <c r="AHH225" s="98"/>
      <c r="AHI225" s="98"/>
      <c r="AHJ225" s="98"/>
      <c r="AHK225" s="98"/>
      <c r="AHL225" s="98"/>
      <c r="AHM225" s="98"/>
      <c r="AHN225" s="98"/>
      <c r="AHO225" s="98"/>
      <c r="AHP225" s="98"/>
      <c r="AHQ225" s="98"/>
      <c r="AHR225" s="98"/>
      <c r="AHS225" s="98"/>
      <c r="AHT225" s="98"/>
      <c r="AHU225" s="98"/>
      <c r="AHV225" s="98"/>
      <c r="AHW225" s="98"/>
      <c r="AHX225" s="98"/>
      <c r="AHY225" s="98"/>
      <c r="AHZ225" s="98"/>
      <c r="AIA225" s="98"/>
      <c r="AIB225" s="98"/>
      <c r="AIC225" s="98"/>
      <c r="AID225" s="98"/>
      <c r="AIE225" s="98"/>
      <c r="AIF225" s="98"/>
      <c r="AIG225" s="98"/>
      <c r="AIH225" s="98"/>
      <c r="AII225" s="98"/>
      <c r="AIJ225" s="98"/>
      <c r="AIK225" s="98"/>
      <c r="AIL225" s="98"/>
      <c r="AIM225" s="98"/>
      <c r="AIN225" s="98"/>
      <c r="AIO225" s="98"/>
      <c r="AIP225" s="98"/>
      <c r="AIQ225" s="98"/>
      <c r="AIR225" s="98"/>
      <c r="AIS225" s="98"/>
      <c r="AIT225" s="98"/>
      <c r="AIU225" s="98"/>
      <c r="AIV225" s="98"/>
      <c r="AIW225" s="98"/>
      <c r="AIX225" s="98"/>
      <c r="AIY225" s="98"/>
      <c r="AIZ225" s="98"/>
      <c r="AJA225" s="98"/>
      <c r="AJB225" s="98"/>
      <c r="AJC225" s="98"/>
      <c r="AJD225" s="98"/>
      <c r="AJE225" s="98"/>
      <c r="AJF225" s="98"/>
      <c r="AJG225" s="98"/>
      <c r="AJH225" s="98"/>
      <c r="AJI225" s="98"/>
      <c r="AJJ225" s="98"/>
      <c r="AJK225" s="98"/>
      <c r="AJL225" s="98"/>
      <c r="AJM225" s="98"/>
      <c r="AJN225" s="98"/>
      <c r="AJO225" s="98"/>
      <c r="AJP225" s="98"/>
      <c r="AJQ225" s="98"/>
      <c r="AJR225" s="98"/>
      <c r="AJS225" s="98"/>
      <c r="AJT225" s="98"/>
      <c r="AJU225" s="98"/>
      <c r="AJV225" s="98"/>
      <c r="AJW225" s="98"/>
      <c r="AJX225" s="98"/>
      <c r="AJY225" s="98"/>
      <c r="AJZ225" s="98"/>
      <c r="AKA225" s="98"/>
      <c r="AKB225" s="98"/>
      <c r="AKC225" s="98"/>
      <c r="AKD225" s="98"/>
      <c r="AKE225" s="98"/>
      <c r="AKF225" s="98"/>
      <c r="AKG225" s="98"/>
      <c r="AKH225" s="98"/>
      <c r="AKI225" s="98"/>
      <c r="AKJ225" s="98"/>
      <c r="AKK225" s="98"/>
      <c r="AKL225" s="98"/>
      <c r="AKM225" s="98"/>
      <c r="AKN225" s="98"/>
      <c r="AKO225" s="98"/>
      <c r="AKP225" s="98"/>
      <c r="AKQ225" s="98"/>
      <c r="AKR225" s="98"/>
      <c r="AKS225" s="98"/>
      <c r="AKT225" s="98"/>
      <c r="AKU225" s="98"/>
      <c r="AKV225" s="98"/>
      <c r="AKW225" s="98"/>
      <c r="AKX225" s="98"/>
    </row>
    <row r="226" spans="1:986" ht="12" x14ac:dyDescent="0.2">
      <c r="A226" s="249"/>
      <c r="B226" s="242" t="s">
        <v>572</v>
      </c>
      <c r="C226" s="170" t="str">
        <f>_xlfn.CONCAT(Leverancespecifikation[[#This Row],[ID]],Leverancespecifikation[[#This Row],[BYGNINGSDEL]])</f>
        <v>222Ledninger i terræn</v>
      </c>
      <c r="E226" s="171">
        <v>601</v>
      </c>
      <c r="I226" s="171"/>
      <c r="J226" s="171">
        <v>3</v>
      </c>
      <c r="K226" s="333" t="s">
        <v>610</v>
      </c>
      <c r="L226" s="172" t="s">
        <v>103</v>
      </c>
      <c r="M226" s="80" t="str">
        <f>IFERROR(VLOOKUP(Leverancespecifikation[[#This Row],[ID-Bygningsdel]],'Data ændringslog'!A:G,7,FALSE),"P")</f>
        <v/>
      </c>
      <c r="N226" s="321" t="s">
        <v>103</v>
      </c>
      <c r="O226" s="121" t="str">
        <f>VLOOKUP(Leverancespecifikation[[#This Row],[ID-Bygningsdel]],'Data aktør'!A:H,2,FALSE)</f>
        <v/>
      </c>
      <c r="P226" s="78" t="str">
        <f>VLOOKUP(Leverancespecifikation[[#This Row],[ID-Bygningsdel]],'Data aktør'!A:H,3,FALSE)</f>
        <v/>
      </c>
      <c r="Q226" s="78" t="str">
        <f>VLOOKUP(Leverancespecifikation[[#This Row],[ID-Bygningsdel]],'Data aktør'!A:H,4,FALSE)</f>
        <v/>
      </c>
      <c r="R226" s="78" t="str">
        <f>VLOOKUP(Leverancespecifikation[[#This Row],[ID-Bygningsdel]],'Data aktør'!A:H,5,FALSE)</f>
        <v/>
      </c>
      <c r="S226" s="78" t="str">
        <f>VLOOKUP(Leverancespecifikation[[#This Row],[ID-Bygningsdel]],'Data aktør'!A:H,6,FALSE)</f>
        <v/>
      </c>
      <c r="T226" s="78" t="str">
        <f>VLOOKUP(Leverancespecifikation[[#This Row],[ID-Bygningsdel]],'Data aktør'!A:H,7,FALSE)</f>
        <v/>
      </c>
      <c r="U226" s="122" t="str">
        <f>VLOOKUP(Leverancespecifikation[[#This Row],[ID-Bygningsdel]],'Data aktør'!A:H,8,FALSE)</f>
        <v/>
      </c>
      <c r="V226" s="112"/>
      <c r="W226" s="79"/>
      <c r="X226" s="79"/>
      <c r="Y226" s="79"/>
      <c r="Z226" s="79"/>
      <c r="AA226" s="79"/>
      <c r="AB226" s="171"/>
      <c r="AD226" s="171"/>
      <c r="AE226" s="171"/>
      <c r="AF226" s="171"/>
      <c r="AG226" s="171"/>
      <c r="AH226" s="171"/>
      <c r="AI226" s="171"/>
      <c r="AJ226" s="171"/>
      <c r="BV226" s="171"/>
      <c r="BW226" s="171"/>
      <c r="CB226" s="134"/>
    </row>
    <row r="227" spans="1:986" ht="12" x14ac:dyDescent="0.2">
      <c r="A227" s="249"/>
      <c r="B227" s="242" t="s">
        <v>576</v>
      </c>
      <c r="C227" s="170" t="str">
        <f>_xlfn.CONCAT(Leverancespecifikation[[#This Row],[ID]],Leverancespecifikation[[#This Row],[BYGNINGSDEL]])</f>
        <v>223Luftledninger for højspændingsanlæg</v>
      </c>
      <c r="E227" s="171">
        <v>601</v>
      </c>
      <c r="I227" s="171"/>
      <c r="J227" s="171">
        <v>4</v>
      </c>
      <c r="K227" s="175" t="s">
        <v>612</v>
      </c>
      <c r="L227" s="172" t="s">
        <v>103</v>
      </c>
      <c r="M227" s="80" t="str">
        <f>IFERROR(VLOOKUP(Leverancespecifikation[[#This Row],[ID-Bygningsdel]],'Data ændringslog'!A:G,7,FALSE),"P")</f>
        <v/>
      </c>
      <c r="N227" s="321" t="s">
        <v>103</v>
      </c>
      <c r="O227" s="121" t="str">
        <f>VLOOKUP(Leverancespecifikation[[#This Row],[ID-Bygningsdel]],'Data aktør'!A:H,2,FALSE)</f>
        <v/>
      </c>
      <c r="P227" s="78" t="str">
        <f>VLOOKUP(Leverancespecifikation[[#This Row],[ID-Bygningsdel]],'Data aktør'!A:H,3,FALSE)</f>
        <v/>
      </c>
      <c r="Q227" s="78" t="str">
        <f>VLOOKUP(Leverancespecifikation[[#This Row],[ID-Bygningsdel]],'Data aktør'!A:H,4,FALSE)</f>
        <v/>
      </c>
      <c r="R227" s="78" t="str">
        <f>VLOOKUP(Leverancespecifikation[[#This Row],[ID-Bygningsdel]],'Data aktør'!A:H,5,FALSE)</f>
        <v/>
      </c>
      <c r="S227" s="78" t="str">
        <f>VLOOKUP(Leverancespecifikation[[#This Row],[ID-Bygningsdel]],'Data aktør'!A:H,6,FALSE)</f>
        <v/>
      </c>
      <c r="T227" s="78" t="str">
        <f>VLOOKUP(Leverancespecifikation[[#This Row],[ID-Bygningsdel]],'Data aktør'!A:H,7,FALSE)</f>
        <v/>
      </c>
      <c r="U227" s="122" t="str">
        <f>VLOOKUP(Leverancespecifikation[[#This Row],[ID-Bygningsdel]],'Data aktør'!A:H,8,FALSE)</f>
        <v/>
      </c>
      <c r="V227" s="112"/>
      <c r="W227" s="79"/>
      <c r="X227" s="79"/>
      <c r="Y227" s="79"/>
      <c r="Z227" s="79"/>
      <c r="AA227" s="79"/>
      <c r="AB227" s="171"/>
      <c r="AD227" s="171"/>
      <c r="AE227" s="171"/>
      <c r="AF227" s="171"/>
      <c r="AG227" s="171"/>
      <c r="AH227" s="171"/>
      <c r="AI227" s="171"/>
      <c r="AJ227" s="171"/>
      <c r="BV227" s="171"/>
      <c r="BW227" s="171"/>
      <c r="CB227" s="134"/>
    </row>
    <row r="228" spans="1:986" ht="12" x14ac:dyDescent="0.2">
      <c r="A228" s="249"/>
      <c r="B228" s="242" t="s">
        <v>578</v>
      </c>
      <c r="C228" s="170" t="str">
        <f>_xlfn.CONCAT(Leverancespecifikation[[#This Row],[ID]],Leverancespecifikation[[#This Row],[BYGNINGSDEL]])</f>
        <v>224Ledninger i jord for højspændingsanlæg</v>
      </c>
      <c r="E228" s="171">
        <v>601</v>
      </c>
      <c r="I228" s="171"/>
      <c r="J228" s="171">
        <v>4</v>
      </c>
      <c r="K228" s="175" t="s">
        <v>614</v>
      </c>
      <c r="L228" s="172" t="s">
        <v>103</v>
      </c>
      <c r="M228" s="80" t="str">
        <f>IFERROR(VLOOKUP(Leverancespecifikation[[#This Row],[ID-Bygningsdel]],'Data ændringslog'!A:G,7,FALSE),"P")</f>
        <v/>
      </c>
      <c r="N228" s="321" t="s">
        <v>103</v>
      </c>
      <c r="O228" s="121" t="str">
        <f>VLOOKUP(Leverancespecifikation[[#This Row],[ID-Bygningsdel]],'Data aktør'!A:H,2,FALSE)</f>
        <v/>
      </c>
      <c r="P228" s="78" t="str">
        <f>VLOOKUP(Leverancespecifikation[[#This Row],[ID-Bygningsdel]],'Data aktør'!A:H,3,FALSE)</f>
        <v/>
      </c>
      <c r="Q228" s="78" t="str">
        <f>VLOOKUP(Leverancespecifikation[[#This Row],[ID-Bygningsdel]],'Data aktør'!A:H,4,FALSE)</f>
        <v/>
      </c>
      <c r="R228" s="78" t="str">
        <f>VLOOKUP(Leverancespecifikation[[#This Row],[ID-Bygningsdel]],'Data aktør'!A:H,5,FALSE)</f>
        <v/>
      </c>
      <c r="S228" s="78" t="str">
        <f>VLOOKUP(Leverancespecifikation[[#This Row],[ID-Bygningsdel]],'Data aktør'!A:H,6,FALSE)</f>
        <v/>
      </c>
      <c r="T228" s="78" t="str">
        <f>VLOOKUP(Leverancespecifikation[[#This Row],[ID-Bygningsdel]],'Data aktør'!A:H,7,FALSE)</f>
        <v/>
      </c>
      <c r="U228" s="122" t="str">
        <f>VLOOKUP(Leverancespecifikation[[#This Row],[ID-Bygningsdel]],'Data aktør'!A:H,8,FALSE)</f>
        <v/>
      </c>
      <c r="V228" s="112"/>
      <c r="W228" s="79"/>
      <c r="X228" s="79"/>
      <c r="Y228" s="79"/>
      <c r="Z228" s="79"/>
      <c r="AA228" s="79"/>
      <c r="AB228" s="171"/>
      <c r="AD228" s="171"/>
      <c r="AE228" s="171"/>
      <c r="AF228" s="171"/>
      <c r="AG228" s="171"/>
      <c r="AH228" s="171"/>
      <c r="AI228" s="171"/>
      <c r="AJ228" s="171"/>
      <c r="BV228" s="171"/>
      <c r="BW228" s="171"/>
      <c r="CB228" s="134"/>
    </row>
    <row r="229" spans="1:986" ht="12" x14ac:dyDescent="0.2">
      <c r="A229" s="249"/>
      <c r="B229" s="242" t="s">
        <v>580</v>
      </c>
      <c r="C229" s="170" t="str">
        <f>_xlfn.CONCAT(Leverancespecifikation[[#This Row],[ID]],Leverancespecifikation[[#This Row],[BYGNINGSDEL]])</f>
        <v>225Luftledninger for lavspændingsanlæg</v>
      </c>
      <c r="E229" s="171">
        <v>601</v>
      </c>
      <c r="I229" s="171"/>
      <c r="J229" s="171">
        <v>4</v>
      </c>
      <c r="K229" s="175" t="s">
        <v>616</v>
      </c>
      <c r="L229" s="172" t="s">
        <v>103</v>
      </c>
      <c r="M229" s="80" t="str">
        <f>IFERROR(VLOOKUP(Leverancespecifikation[[#This Row],[ID-Bygningsdel]],'Data ændringslog'!A:G,7,FALSE),"P")</f>
        <v/>
      </c>
      <c r="N229" s="321" t="s">
        <v>103</v>
      </c>
      <c r="O229" s="121" t="str">
        <f>VLOOKUP(Leverancespecifikation[[#This Row],[ID-Bygningsdel]],'Data aktør'!A:H,2,FALSE)</f>
        <v/>
      </c>
      <c r="P229" s="78" t="str">
        <f>VLOOKUP(Leverancespecifikation[[#This Row],[ID-Bygningsdel]],'Data aktør'!A:H,3,FALSE)</f>
        <v/>
      </c>
      <c r="Q229" s="78" t="str">
        <f>VLOOKUP(Leverancespecifikation[[#This Row],[ID-Bygningsdel]],'Data aktør'!A:H,4,FALSE)</f>
        <v/>
      </c>
      <c r="R229" s="78" t="str">
        <f>VLOOKUP(Leverancespecifikation[[#This Row],[ID-Bygningsdel]],'Data aktør'!A:H,5,FALSE)</f>
        <v/>
      </c>
      <c r="S229" s="78" t="str">
        <f>VLOOKUP(Leverancespecifikation[[#This Row],[ID-Bygningsdel]],'Data aktør'!A:H,6,FALSE)</f>
        <v/>
      </c>
      <c r="T229" s="78" t="str">
        <f>VLOOKUP(Leverancespecifikation[[#This Row],[ID-Bygningsdel]],'Data aktør'!A:H,7,FALSE)</f>
        <v/>
      </c>
      <c r="U229" s="122" t="str">
        <f>VLOOKUP(Leverancespecifikation[[#This Row],[ID-Bygningsdel]],'Data aktør'!A:H,8,FALSE)</f>
        <v/>
      </c>
      <c r="V229" s="112"/>
      <c r="W229" s="79"/>
      <c r="X229" s="79"/>
      <c r="Y229" s="79"/>
      <c r="Z229" s="79"/>
      <c r="AA229" s="79"/>
      <c r="AB229" s="171"/>
      <c r="AD229" s="171"/>
      <c r="AE229" s="171"/>
      <c r="AF229" s="171"/>
      <c r="AG229" s="171"/>
      <c r="AH229" s="171"/>
      <c r="AI229" s="171"/>
      <c r="AJ229" s="171"/>
      <c r="BV229" s="171"/>
      <c r="BW229" s="171"/>
      <c r="CB229" s="134"/>
    </row>
    <row r="230" spans="1:986" ht="12" x14ac:dyDescent="0.2">
      <c r="A230" s="249"/>
      <c r="B230" s="242" t="s">
        <v>582</v>
      </c>
      <c r="C230" s="170" t="str">
        <f>_xlfn.CONCAT(Leverancespecifikation[[#This Row],[ID]],Leverancespecifikation[[#This Row],[BYGNINGSDEL]])</f>
        <v>226Ledninger i jord for lavspændingsanlæg</v>
      </c>
      <c r="E230" s="171">
        <v>601</v>
      </c>
      <c r="I230" s="171"/>
      <c r="J230" s="171">
        <v>4</v>
      </c>
      <c r="K230" s="175" t="s">
        <v>618</v>
      </c>
      <c r="L230" s="172" t="s">
        <v>103</v>
      </c>
      <c r="M230" s="80" t="str">
        <f>IFERROR(VLOOKUP(Leverancespecifikation[[#This Row],[ID-Bygningsdel]],'Data ændringslog'!A:G,7,FALSE),"P")</f>
        <v/>
      </c>
      <c r="N230" s="321" t="s">
        <v>103</v>
      </c>
      <c r="O230" s="121" t="str">
        <f>VLOOKUP(Leverancespecifikation[[#This Row],[ID-Bygningsdel]],'Data aktør'!A:H,2,FALSE)</f>
        <v/>
      </c>
      <c r="P230" s="78" t="str">
        <f>VLOOKUP(Leverancespecifikation[[#This Row],[ID-Bygningsdel]],'Data aktør'!A:H,3,FALSE)</f>
        <v/>
      </c>
      <c r="Q230" s="78" t="str">
        <f>VLOOKUP(Leverancespecifikation[[#This Row],[ID-Bygningsdel]],'Data aktør'!A:H,4,FALSE)</f>
        <v/>
      </c>
      <c r="R230" s="78" t="str">
        <f>VLOOKUP(Leverancespecifikation[[#This Row],[ID-Bygningsdel]],'Data aktør'!A:H,5,FALSE)</f>
        <v/>
      </c>
      <c r="S230" s="78" t="str">
        <f>VLOOKUP(Leverancespecifikation[[#This Row],[ID-Bygningsdel]],'Data aktør'!A:H,6,FALSE)</f>
        <v/>
      </c>
      <c r="T230" s="78" t="str">
        <f>VLOOKUP(Leverancespecifikation[[#This Row],[ID-Bygningsdel]],'Data aktør'!A:H,7,FALSE)</f>
        <v/>
      </c>
      <c r="U230" s="122" t="str">
        <f>VLOOKUP(Leverancespecifikation[[#This Row],[ID-Bygningsdel]],'Data aktør'!A:H,8,FALSE)</f>
        <v/>
      </c>
      <c r="V230" s="112"/>
      <c r="W230" s="79"/>
      <c r="X230" s="79"/>
      <c r="Y230" s="79"/>
      <c r="Z230" s="79"/>
      <c r="AA230" s="79"/>
      <c r="AB230" s="171"/>
      <c r="AD230" s="171"/>
      <c r="AE230" s="171"/>
      <c r="AF230" s="171"/>
      <c r="AG230" s="171"/>
      <c r="AH230" s="171"/>
      <c r="AI230" s="171"/>
      <c r="AJ230" s="171"/>
      <c r="BV230" s="171"/>
      <c r="BW230" s="171"/>
      <c r="CB230" s="134"/>
    </row>
    <row r="231" spans="1:986" ht="12" x14ac:dyDescent="0.2">
      <c r="A231" s="249"/>
      <c r="B231" s="242" t="s">
        <v>585</v>
      </c>
      <c r="C231" s="170" t="str">
        <f>_xlfn.CONCAT(Leverancespecifikation[[#This Row],[ID]],Leverancespecifikation[[#This Row],[BYGNINGSDEL]])</f>
        <v>227Ledninger for elektronik- og svagstrømsanlæg</v>
      </c>
      <c r="E231" s="171">
        <v>601</v>
      </c>
      <c r="I231" s="171"/>
      <c r="J231" s="171">
        <v>4</v>
      </c>
      <c r="K231" s="175" t="s">
        <v>620</v>
      </c>
      <c r="L231" s="172" t="s">
        <v>103</v>
      </c>
      <c r="M231" s="80" t="str">
        <f>IFERROR(VLOOKUP(Leverancespecifikation[[#This Row],[ID-Bygningsdel]],'Data ændringslog'!A:G,7,FALSE),"P")</f>
        <v/>
      </c>
      <c r="N231" s="321" t="s">
        <v>103</v>
      </c>
      <c r="O231" s="121" t="str">
        <f>VLOOKUP(Leverancespecifikation[[#This Row],[ID-Bygningsdel]],'Data aktør'!A:H,2,FALSE)</f>
        <v/>
      </c>
      <c r="P231" s="78" t="str">
        <f>VLOOKUP(Leverancespecifikation[[#This Row],[ID-Bygningsdel]],'Data aktør'!A:H,3,FALSE)</f>
        <v/>
      </c>
      <c r="Q231" s="78" t="str">
        <f>VLOOKUP(Leverancespecifikation[[#This Row],[ID-Bygningsdel]],'Data aktør'!A:H,4,FALSE)</f>
        <v/>
      </c>
      <c r="R231" s="78" t="str">
        <f>VLOOKUP(Leverancespecifikation[[#This Row],[ID-Bygningsdel]],'Data aktør'!A:H,5,FALSE)</f>
        <v/>
      </c>
      <c r="S231" s="78" t="str">
        <f>VLOOKUP(Leverancespecifikation[[#This Row],[ID-Bygningsdel]],'Data aktør'!A:H,6,FALSE)</f>
        <v/>
      </c>
      <c r="T231" s="78" t="str">
        <f>VLOOKUP(Leverancespecifikation[[#This Row],[ID-Bygningsdel]],'Data aktør'!A:H,7,FALSE)</f>
        <v/>
      </c>
      <c r="U231" s="122" t="str">
        <f>VLOOKUP(Leverancespecifikation[[#This Row],[ID-Bygningsdel]],'Data aktør'!A:H,8,FALSE)</f>
        <v/>
      </c>
      <c r="V231" s="112"/>
      <c r="W231" s="79"/>
      <c r="X231" s="79"/>
      <c r="Y231" s="79"/>
      <c r="Z231" s="79"/>
      <c r="AA231" s="79"/>
      <c r="AB231" s="171"/>
      <c r="AD231" s="171"/>
      <c r="AE231" s="171"/>
      <c r="AF231" s="171"/>
      <c r="AG231" s="171"/>
      <c r="AH231" s="171"/>
      <c r="AI231" s="171"/>
      <c r="AJ231" s="171"/>
      <c r="BV231" s="171"/>
      <c r="BW231" s="171"/>
      <c r="CB231" s="134"/>
    </row>
    <row r="232" spans="1:986" ht="12" x14ac:dyDescent="0.2">
      <c r="A232" s="249"/>
      <c r="B232" s="242" t="s">
        <v>587</v>
      </c>
      <c r="C232" s="170" t="str">
        <f>_xlfn.CONCAT(Leverancespecifikation[[#This Row],[ID]],Leverancespecifikation[[#This Row],[BYGNINGSDEL]])</f>
        <v>228Kommunikation</v>
      </c>
      <c r="I232" s="171"/>
      <c r="J232" s="171">
        <v>5</v>
      </c>
      <c r="K232" s="334" t="s">
        <v>622</v>
      </c>
      <c r="L232" s="172" t="s">
        <v>103</v>
      </c>
      <c r="M232" s="80" t="str">
        <f>IFERROR(VLOOKUP(Leverancespecifikation[[#This Row],[ID-Bygningsdel]],'Data ændringslog'!A:G,7,FALSE),"P")</f>
        <v/>
      </c>
      <c r="N232" s="321" t="s">
        <v>103</v>
      </c>
      <c r="O232" s="121" t="str">
        <f>VLOOKUP(Leverancespecifikation[[#This Row],[ID-Bygningsdel]],'Data aktør'!A:H,2,FALSE)</f>
        <v/>
      </c>
      <c r="P232" s="78" t="str">
        <f>VLOOKUP(Leverancespecifikation[[#This Row],[ID-Bygningsdel]],'Data aktør'!A:H,3,FALSE)</f>
        <v/>
      </c>
      <c r="Q232" s="78" t="str">
        <f>VLOOKUP(Leverancespecifikation[[#This Row],[ID-Bygningsdel]],'Data aktør'!A:H,4,FALSE)</f>
        <v/>
      </c>
      <c r="R232" s="78" t="str">
        <f>VLOOKUP(Leverancespecifikation[[#This Row],[ID-Bygningsdel]],'Data aktør'!A:H,5,FALSE)</f>
        <v/>
      </c>
      <c r="S232" s="78" t="str">
        <f>VLOOKUP(Leverancespecifikation[[#This Row],[ID-Bygningsdel]],'Data aktør'!A:H,6,FALSE)</f>
        <v/>
      </c>
      <c r="T232" s="78" t="str">
        <f>VLOOKUP(Leverancespecifikation[[#This Row],[ID-Bygningsdel]],'Data aktør'!A:H,7,FALSE)</f>
        <v/>
      </c>
      <c r="U232" s="122" t="str">
        <f>VLOOKUP(Leverancespecifikation[[#This Row],[ID-Bygningsdel]],'Data aktør'!A:H,8,FALSE)</f>
        <v/>
      </c>
      <c r="V232" s="112"/>
      <c r="W232" s="79"/>
      <c r="X232" s="79"/>
      <c r="Y232" s="79"/>
      <c r="Z232" s="79"/>
      <c r="AA232" s="79"/>
      <c r="AB232" s="171"/>
      <c r="AD232" s="171"/>
      <c r="AE232" s="171"/>
      <c r="AF232" s="171"/>
      <c r="AG232" s="171"/>
      <c r="AH232" s="171"/>
      <c r="AI232" s="171"/>
      <c r="AJ232" s="171"/>
      <c r="BV232" s="171"/>
      <c r="BW232" s="171"/>
      <c r="CB232" s="134"/>
    </row>
    <row r="233" spans="1:986" ht="12" x14ac:dyDescent="0.2">
      <c r="A233" s="249"/>
      <c r="B233" s="242" t="s">
        <v>589</v>
      </c>
      <c r="C233" s="170" t="str">
        <f>_xlfn.CONCAT(Leverancespecifikation[[#This Row],[ID]],Leverancespecifikation[[#This Row],[BYGNINGSDEL]])</f>
        <v>229Information</v>
      </c>
      <c r="I233" s="171"/>
      <c r="J233" s="171">
        <v>5</v>
      </c>
      <c r="K233" s="334" t="s">
        <v>624</v>
      </c>
      <c r="L233" s="172" t="s">
        <v>103</v>
      </c>
      <c r="M233" s="80" t="str">
        <f>IFERROR(VLOOKUP(Leverancespecifikation[[#This Row],[ID-Bygningsdel]],'Data ændringslog'!A:G,7,FALSE),"P")</f>
        <v/>
      </c>
      <c r="N233" s="321" t="s">
        <v>103</v>
      </c>
      <c r="O233" s="121" t="str">
        <f>VLOOKUP(Leverancespecifikation[[#This Row],[ID-Bygningsdel]],'Data aktør'!A:H,2,FALSE)</f>
        <v/>
      </c>
      <c r="P233" s="78" t="str">
        <f>VLOOKUP(Leverancespecifikation[[#This Row],[ID-Bygningsdel]],'Data aktør'!A:H,3,FALSE)</f>
        <v/>
      </c>
      <c r="Q233" s="78" t="str">
        <f>VLOOKUP(Leverancespecifikation[[#This Row],[ID-Bygningsdel]],'Data aktør'!A:H,4,FALSE)</f>
        <v/>
      </c>
      <c r="R233" s="78" t="str">
        <f>VLOOKUP(Leverancespecifikation[[#This Row],[ID-Bygningsdel]],'Data aktør'!A:H,5,FALSE)</f>
        <v/>
      </c>
      <c r="S233" s="78" t="str">
        <f>VLOOKUP(Leverancespecifikation[[#This Row],[ID-Bygningsdel]],'Data aktør'!A:H,6,FALSE)</f>
        <v/>
      </c>
      <c r="T233" s="78" t="str">
        <f>VLOOKUP(Leverancespecifikation[[#This Row],[ID-Bygningsdel]],'Data aktør'!A:H,7,FALSE)</f>
        <v/>
      </c>
      <c r="U233" s="122" t="str">
        <f>VLOOKUP(Leverancespecifikation[[#This Row],[ID-Bygningsdel]],'Data aktør'!A:H,8,FALSE)</f>
        <v/>
      </c>
      <c r="V233" s="112"/>
      <c r="W233" s="79"/>
      <c r="X233" s="79"/>
      <c r="Y233" s="79"/>
      <c r="Z233" s="79"/>
      <c r="AA233" s="79"/>
      <c r="AB233" s="171"/>
      <c r="AD233" s="171"/>
      <c r="AE233" s="171"/>
      <c r="AF233" s="171"/>
      <c r="AG233" s="171"/>
      <c r="AH233" s="171"/>
      <c r="AI233" s="171"/>
      <c r="AJ233" s="171"/>
      <c r="BV233" s="171"/>
      <c r="BW233" s="171"/>
      <c r="CB233" s="134"/>
    </row>
    <row r="234" spans="1:986" ht="12" x14ac:dyDescent="0.2">
      <c r="A234" s="249"/>
      <c r="B234" s="242" t="s">
        <v>591</v>
      </c>
      <c r="C234" s="170" t="str">
        <f>_xlfn.CONCAT(Leverancespecifikation[[#This Row],[ID]],Leverancespecifikation[[#This Row],[BYGNINGSDEL]])</f>
        <v>230Audio, video og antenner</v>
      </c>
      <c r="I234" s="171"/>
      <c r="J234" s="171">
        <v>5</v>
      </c>
      <c r="K234" s="334" t="s">
        <v>626</v>
      </c>
      <c r="L234" s="172" t="s">
        <v>103</v>
      </c>
      <c r="M234" s="80" t="str">
        <f>IFERROR(VLOOKUP(Leverancespecifikation[[#This Row],[ID-Bygningsdel]],'Data ændringslog'!A:G,7,FALSE),"P")</f>
        <v/>
      </c>
      <c r="N234" s="321" t="s">
        <v>103</v>
      </c>
      <c r="O234" s="121" t="str">
        <f>VLOOKUP(Leverancespecifikation[[#This Row],[ID-Bygningsdel]],'Data aktør'!A:H,2,FALSE)</f>
        <v/>
      </c>
      <c r="P234" s="78" t="str">
        <f>VLOOKUP(Leverancespecifikation[[#This Row],[ID-Bygningsdel]],'Data aktør'!A:H,3,FALSE)</f>
        <v/>
      </c>
      <c r="Q234" s="78" t="str">
        <f>VLOOKUP(Leverancespecifikation[[#This Row],[ID-Bygningsdel]],'Data aktør'!A:H,4,FALSE)</f>
        <v/>
      </c>
      <c r="R234" s="78" t="str">
        <f>VLOOKUP(Leverancespecifikation[[#This Row],[ID-Bygningsdel]],'Data aktør'!A:H,5,FALSE)</f>
        <v/>
      </c>
      <c r="S234" s="78" t="str">
        <f>VLOOKUP(Leverancespecifikation[[#This Row],[ID-Bygningsdel]],'Data aktør'!A:H,6,FALSE)</f>
        <v/>
      </c>
      <c r="T234" s="78" t="str">
        <f>VLOOKUP(Leverancespecifikation[[#This Row],[ID-Bygningsdel]],'Data aktør'!A:H,7,FALSE)</f>
        <v/>
      </c>
      <c r="U234" s="122" t="str">
        <f>VLOOKUP(Leverancespecifikation[[#This Row],[ID-Bygningsdel]],'Data aktør'!A:H,8,FALSE)</f>
        <v/>
      </c>
      <c r="V234" s="112"/>
      <c r="W234" s="79"/>
      <c r="X234" s="79"/>
      <c r="Y234" s="79"/>
      <c r="Z234" s="79"/>
      <c r="AA234" s="79"/>
      <c r="AB234" s="171"/>
      <c r="AD234" s="171"/>
      <c r="AE234" s="171"/>
      <c r="AF234" s="171"/>
      <c r="AG234" s="171"/>
      <c r="AH234" s="171"/>
      <c r="AI234" s="171"/>
      <c r="AJ234" s="171"/>
      <c r="BV234" s="171"/>
      <c r="BW234" s="171"/>
      <c r="CB234" s="134"/>
    </row>
    <row r="235" spans="1:986" ht="12" x14ac:dyDescent="0.2">
      <c r="A235" s="249"/>
      <c r="B235" s="242" t="s">
        <v>593</v>
      </c>
      <c r="C235" s="170" t="str">
        <f>_xlfn.CONCAT(Leverancespecifikation[[#This Row],[ID]],Leverancespecifikation[[#This Row],[BYGNINGSDEL]])</f>
        <v>231IT-infrastrukturer</v>
      </c>
      <c r="I235" s="171"/>
      <c r="J235" s="171">
        <v>5</v>
      </c>
      <c r="K235" s="334" t="s">
        <v>628</v>
      </c>
      <c r="L235" s="172" t="s">
        <v>103</v>
      </c>
      <c r="M235" s="80" t="str">
        <f>IFERROR(VLOOKUP(Leverancespecifikation[[#This Row],[ID-Bygningsdel]],'Data ændringslog'!A:G,7,FALSE),"P")</f>
        <v/>
      </c>
      <c r="N235" s="321" t="s">
        <v>103</v>
      </c>
      <c r="O235" s="121" t="str">
        <f>VLOOKUP(Leverancespecifikation[[#This Row],[ID-Bygningsdel]],'Data aktør'!A:H,2,FALSE)</f>
        <v/>
      </c>
      <c r="P235" s="78" t="str">
        <f>VLOOKUP(Leverancespecifikation[[#This Row],[ID-Bygningsdel]],'Data aktør'!A:H,3,FALSE)</f>
        <v/>
      </c>
      <c r="Q235" s="78" t="str">
        <f>VLOOKUP(Leverancespecifikation[[#This Row],[ID-Bygningsdel]],'Data aktør'!A:H,4,FALSE)</f>
        <v/>
      </c>
      <c r="R235" s="78" t="str">
        <f>VLOOKUP(Leverancespecifikation[[#This Row],[ID-Bygningsdel]],'Data aktør'!A:H,5,FALSE)</f>
        <v/>
      </c>
      <c r="S235" s="78" t="str">
        <f>VLOOKUP(Leverancespecifikation[[#This Row],[ID-Bygningsdel]],'Data aktør'!A:H,6,FALSE)</f>
        <v/>
      </c>
      <c r="T235" s="78" t="str">
        <f>VLOOKUP(Leverancespecifikation[[#This Row],[ID-Bygningsdel]],'Data aktør'!A:H,7,FALSE)</f>
        <v/>
      </c>
      <c r="U235" s="122" t="str">
        <f>VLOOKUP(Leverancespecifikation[[#This Row],[ID-Bygningsdel]],'Data aktør'!A:H,8,FALSE)</f>
        <v/>
      </c>
      <c r="V235" s="112"/>
      <c r="W235" s="79"/>
      <c r="X235" s="79"/>
      <c r="Y235" s="79"/>
      <c r="Z235" s="79"/>
      <c r="AA235" s="79"/>
      <c r="AB235" s="171"/>
      <c r="AD235" s="171"/>
      <c r="AE235" s="171"/>
      <c r="AF235" s="171"/>
      <c r="AG235" s="171"/>
      <c r="AH235" s="171"/>
      <c r="AI235" s="171"/>
      <c r="AJ235" s="171"/>
      <c r="BV235" s="171"/>
      <c r="BW235" s="171"/>
      <c r="CB235" s="134"/>
    </row>
    <row r="236" spans="1:986" ht="12" x14ac:dyDescent="0.2">
      <c r="A236" s="249"/>
      <c r="B236" s="242" t="s">
        <v>595</v>
      </c>
      <c r="C236" s="170" t="str">
        <f>_xlfn.CONCAT(Leverancespecifikation[[#This Row],[ID]],Leverancespecifikation[[#This Row],[BYGNINGSDEL]])</f>
        <v>232Adgangssikringer (AIA/ADK/ITV)</v>
      </c>
      <c r="I236" s="171"/>
      <c r="J236" s="171">
        <v>5</v>
      </c>
      <c r="K236" s="334" t="s">
        <v>630</v>
      </c>
      <c r="L236" s="172" t="s">
        <v>103</v>
      </c>
      <c r="M236" s="80" t="str">
        <f>IFERROR(VLOOKUP(Leverancespecifikation[[#This Row],[ID-Bygningsdel]],'Data ændringslog'!A:G,7,FALSE),"P")</f>
        <v/>
      </c>
      <c r="N236" s="321" t="s">
        <v>103</v>
      </c>
      <c r="O236" s="121" t="str">
        <f>VLOOKUP(Leverancespecifikation[[#This Row],[ID-Bygningsdel]],'Data aktør'!A:H,2,FALSE)</f>
        <v/>
      </c>
      <c r="P236" s="78" t="str">
        <f>VLOOKUP(Leverancespecifikation[[#This Row],[ID-Bygningsdel]],'Data aktør'!A:H,3,FALSE)</f>
        <v/>
      </c>
      <c r="Q236" s="78" t="str">
        <f>VLOOKUP(Leverancespecifikation[[#This Row],[ID-Bygningsdel]],'Data aktør'!A:H,4,FALSE)</f>
        <v/>
      </c>
      <c r="R236" s="78" t="str">
        <f>VLOOKUP(Leverancespecifikation[[#This Row],[ID-Bygningsdel]],'Data aktør'!A:H,5,FALSE)</f>
        <v/>
      </c>
      <c r="S236" s="78" t="str">
        <f>VLOOKUP(Leverancespecifikation[[#This Row],[ID-Bygningsdel]],'Data aktør'!A:H,6,FALSE)</f>
        <v/>
      </c>
      <c r="T236" s="78" t="str">
        <f>VLOOKUP(Leverancespecifikation[[#This Row],[ID-Bygningsdel]],'Data aktør'!A:H,7,FALSE)</f>
        <v/>
      </c>
      <c r="U236" s="122" t="str">
        <f>VLOOKUP(Leverancespecifikation[[#This Row],[ID-Bygningsdel]],'Data aktør'!A:H,8,FALSE)</f>
        <v/>
      </c>
      <c r="V236" s="112"/>
      <c r="W236" s="79"/>
      <c r="X236" s="79"/>
      <c r="Y236" s="79"/>
      <c r="Z236" s="79"/>
      <c r="AA236" s="79"/>
      <c r="AB236" s="171"/>
      <c r="AD236" s="171"/>
      <c r="AE236" s="171"/>
      <c r="AF236" s="171"/>
      <c r="AG236" s="171"/>
      <c r="AH236" s="171"/>
      <c r="AI236" s="171"/>
      <c r="AJ236" s="171"/>
      <c r="BV236" s="171"/>
      <c r="BW236" s="171"/>
      <c r="CB236" s="134"/>
    </row>
    <row r="237" spans="1:986" ht="24" x14ac:dyDescent="0.2">
      <c r="A237" s="249"/>
      <c r="B237" s="242" t="s">
        <v>597</v>
      </c>
      <c r="C237" s="170" t="str">
        <f>_xlfn.CONCAT(Leverancespecifikation[[#This Row],[ID]],Leverancespecifikation[[#This Row],[BYGNINGSDEL]])</f>
        <v>233Sikringsanlæg (ABA/AGA/ABDL/ARS/AVS/ABV)</v>
      </c>
      <c r="I237" s="171"/>
      <c r="J237" s="171">
        <v>5</v>
      </c>
      <c r="K237" s="334" t="s">
        <v>632</v>
      </c>
      <c r="L237" s="172" t="s">
        <v>103</v>
      </c>
      <c r="M237" s="80" t="str">
        <f>IFERROR(VLOOKUP(Leverancespecifikation[[#This Row],[ID-Bygningsdel]],'Data ændringslog'!A:G,7,FALSE),"P")</f>
        <v/>
      </c>
      <c r="N237" s="321" t="s">
        <v>103</v>
      </c>
      <c r="O237" s="121" t="str">
        <f>VLOOKUP(Leverancespecifikation[[#This Row],[ID-Bygningsdel]],'Data aktør'!A:H,2,FALSE)</f>
        <v/>
      </c>
      <c r="P237" s="78" t="str">
        <f>VLOOKUP(Leverancespecifikation[[#This Row],[ID-Bygningsdel]],'Data aktør'!A:H,3,FALSE)</f>
        <v/>
      </c>
      <c r="Q237" s="78" t="str">
        <f>VLOOKUP(Leverancespecifikation[[#This Row],[ID-Bygningsdel]],'Data aktør'!A:H,4,FALSE)</f>
        <v/>
      </c>
      <c r="R237" s="78" t="str">
        <f>VLOOKUP(Leverancespecifikation[[#This Row],[ID-Bygningsdel]],'Data aktør'!A:H,5,FALSE)</f>
        <v/>
      </c>
      <c r="S237" s="78" t="str">
        <f>VLOOKUP(Leverancespecifikation[[#This Row],[ID-Bygningsdel]],'Data aktør'!A:H,6,FALSE)</f>
        <v/>
      </c>
      <c r="T237" s="78" t="str">
        <f>VLOOKUP(Leverancespecifikation[[#This Row],[ID-Bygningsdel]],'Data aktør'!A:H,7,FALSE)</f>
        <v/>
      </c>
      <c r="U237" s="122" t="str">
        <f>VLOOKUP(Leverancespecifikation[[#This Row],[ID-Bygningsdel]],'Data aktør'!A:H,8,FALSE)</f>
        <v/>
      </c>
      <c r="V237" s="112"/>
      <c r="W237" s="79"/>
      <c r="X237" s="79"/>
      <c r="Y237" s="79"/>
      <c r="Z237" s="79"/>
      <c r="AA237" s="79"/>
      <c r="AB237" s="171"/>
      <c r="AD237" s="171"/>
      <c r="AE237" s="171"/>
      <c r="AF237" s="171"/>
      <c r="AG237" s="171"/>
      <c r="AH237" s="171"/>
      <c r="AI237" s="171"/>
      <c r="AJ237" s="171"/>
      <c r="BV237" s="171"/>
      <c r="BW237" s="171"/>
      <c r="CB237" s="134"/>
    </row>
    <row r="238" spans="1:986" ht="12" x14ac:dyDescent="0.2">
      <c r="A238" s="249"/>
      <c r="B238" s="242" t="s">
        <v>599</v>
      </c>
      <c r="C238" s="170" t="str">
        <f>_xlfn.CONCAT(Leverancespecifikation[[#This Row],[ID]],Leverancespecifikation[[#This Row],[BYGNINGSDEL]])</f>
        <v>234Personsikringer (VAR)</v>
      </c>
      <c r="I238" s="171"/>
      <c r="J238" s="171">
        <v>5</v>
      </c>
      <c r="K238" s="334" t="s">
        <v>634</v>
      </c>
      <c r="L238" s="172" t="s">
        <v>103</v>
      </c>
      <c r="M238" s="80" t="str">
        <f>IFERROR(VLOOKUP(Leverancespecifikation[[#This Row],[ID-Bygningsdel]],'Data ændringslog'!A:G,7,FALSE),"P")</f>
        <v/>
      </c>
      <c r="N238" s="321" t="s">
        <v>103</v>
      </c>
      <c r="O238" s="121" t="str">
        <f>VLOOKUP(Leverancespecifikation[[#This Row],[ID-Bygningsdel]],'Data aktør'!A:H,2,FALSE)</f>
        <v/>
      </c>
      <c r="P238" s="78" t="str">
        <f>VLOOKUP(Leverancespecifikation[[#This Row],[ID-Bygningsdel]],'Data aktør'!A:H,3,FALSE)</f>
        <v/>
      </c>
      <c r="Q238" s="78" t="str">
        <f>VLOOKUP(Leverancespecifikation[[#This Row],[ID-Bygningsdel]],'Data aktør'!A:H,4,FALSE)</f>
        <v/>
      </c>
      <c r="R238" s="78" t="str">
        <f>VLOOKUP(Leverancespecifikation[[#This Row],[ID-Bygningsdel]],'Data aktør'!A:H,5,FALSE)</f>
        <v/>
      </c>
      <c r="S238" s="78" t="str">
        <f>VLOOKUP(Leverancespecifikation[[#This Row],[ID-Bygningsdel]],'Data aktør'!A:H,6,FALSE)</f>
        <v/>
      </c>
      <c r="T238" s="78" t="str">
        <f>VLOOKUP(Leverancespecifikation[[#This Row],[ID-Bygningsdel]],'Data aktør'!A:H,7,FALSE)</f>
        <v/>
      </c>
      <c r="U238" s="122" t="str">
        <f>VLOOKUP(Leverancespecifikation[[#This Row],[ID-Bygningsdel]],'Data aktør'!A:H,8,FALSE)</f>
        <v/>
      </c>
      <c r="V238" s="112"/>
      <c r="W238" s="79"/>
      <c r="X238" s="79"/>
      <c r="Y238" s="79"/>
      <c r="Z238" s="79"/>
      <c r="AA238" s="79"/>
      <c r="AB238" s="171"/>
      <c r="AD238" s="171"/>
      <c r="AE238" s="171"/>
      <c r="AF238" s="171"/>
      <c r="AG238" s="171"/>
      <c r="AH238" s="171"/>
      <c r="AI238" s="171"/>
      <c r="AJ238" s="171"/>
      <c r="BV238" s="171"/>
      <c r="BW238" s="171"/>
      <c r="CB238" s="134"/>
    </row>
    <row r="239" spans="1:986" ht="12" x14ac:dyDescent="0.2">
      <c r="A239" s="249"/>
      <c r="B239" s="242" t="s">
        <v>601</v>
      </c>
      <c r="C239" s="170" t="str">
        <f>_xlfn.CONCAT(Leverancespecifikation[[#This Row],[ID]],Leverancespecifikation[[#This Row],[BYGNINGSDEL]])</f>
        <v>235Bygningsautomation (BMS/CTS/IBI)</v>
      </c>
      <c r="I239" s="171"/>
      <c r="J239" s="171">
        <v>5</v>
      </c>
      <c r="K239" s="334" t="s">
        <v>636</v>
      </c>
      <c r="L239" s="172" t="s">
        <v>103</v>
      </c>
      <c r="M239" s="80" t="str">
        <f>IFERROR(VLOOKUP(Leverancespecifikation[[#This Row],[ID-Bygningsdel]],'Data ændringslog'!A:G,7,FALSE),"P")</f>
        <v/>
      </c>
      <c r="N239" s="321" t="s">
        <v>103</v>
      </c>
      <c r="O239" s="121" t="str">
        <f>VLOOKUP(Leverancespecifikation[[#This Row],[ID-Bygningsdel]],'Data aktør'!A:H,2,FALSE)</f>
        <v/>
      </c>
      <c r="P239" s="78" t="str">
        <f>VLOOKUP(Leverancespecifikation[[#This Row],[ID-Bygningsdel]],'Data aktør'!A:H,3,FALSE)</f>
        <v/>
      </c>
      <c r="Q239" s="78" t="str">
        <f>VLOOKUP(Leverancespecifikation[[#This Row],[ID-Bygningsdel]],'Data aktør'!A:H,4,FALSE)</f>
        <v/>
      </c>
      <c r="R239" s="78" t="str">
        <f>VLOOKUP(Leverancespecifikation[[#This Row],[ID-Bygningsdel]],'Data aktør'!A:H,5,FALSE)</f>
        <v/>
      </c>
      <c r="S239" s="78" t="str">
        <f>VLOOKUP(Leverancespecifikation[[#This Row],[ID-Bygningsdel]],'Data aktør'!A:H,6,FALSE)</f>
        <v/>
      </c>
      <c r="T239" s="78" t="str">
        <f>VLOOKUP(Leverancespecifikation[[#This Row],[ID-Bygningsdel]],'Data aktør'!A:H,7,FALSE)</f>
        <v/>
      </c>
      <c r="U239" s="122" t="str">
        <f>VLOOKUP(Leverancespecifikation[[#This Row],[ID-Bygningsdel]],'Data aktør'!A:H,8,FALSE)</f>
        <v/>
      </c>
      <c r="V239" s="112"/>
      <c r="W239" s="79"/>
      <c r="X239" s="79"/>
      <c r="Y239" s="79"/>
      <c r="Z239" s="79"/>
      <c r="AA239" s="79"/>
      <c r="AB239" s="171"/>
      <c r="AD239" s="171"/>
      <c r="AE239" s="171"/>
      <c r="AF239" s="171"/>
      <c r="AG239" s="171"/>
      <c r="AH239" s="171"/>
      <c r="AI239" s="171"/>
      <c r="AJ239" s="171"/>
      <c r="BV239" s="171"/>
      <c r="BW239" s="171"/>
      <c r="CB239" s="134"/>
    </row>
    <row r="240" spans="1:986" ht="12" x14ac:dyDescent="0.2">
      <c r="A240" s="249"/>
      <c r="B240" s="242" t="s">
        <v>604</v>
      </c>
      <c r="C240" s="170" t="str">
        <f>_xlfn.CONCAT(Leverancespecifikation[[#This Row],[ID]],Leverancespecifikation[[#This Row],[BYGNINGSDEL]])</f>
        <v>236Kabling, Øvrige</v>
      </c>
      <c r="E240" s="171">
        <v>671</v>
      </c>
      <c r="I240" s="171"/>
      <c r="J240" s="171">
        <v>3</v>
      </c>
      <c r="K240" s="333" t="s">
        <v>1573</v>
      </c>
      <c r="L240" s="172" t="s">
        <v>103</v>
      </c>
      <c r="M240" s="80" t="str">
        <f>IFERROR(VLOOKUP(Leverancespecifikation[[#This Row],[ID-Bygningsdel]],'Data ændringslog'!A:G,7,FALSE),"P")</f>
        <v/>
      </c>
      <c r="N240" s="321" t="s">
        <v>103</v>
      </c>
      <c r="O240" s="121" t="str">
        <f>VLOOKUP(Leverancespecifikation[[#This Row],[ID-Bygningsdel]],'Data aktør'!A:H,2,FALSE)</f>
        <v/>
      </c>
      <c r="P240" s="78" t="str">
        <f>VLOOKUP(Leverancespecifikation[[#This Row],[ID-Bygningsdel]],'Data aktør'!A:H,3,FALSE)</f>
        <v/>
      </c>
      <c r="Q240" s="78" t="str">
        <f>VLOOKUP(Leverancespecifikation[[#This Row],[ID-Bygningsdel]],'Data aktør'!A:H,4,FALSE)</f>
        <v/>
      </c>
      <c r="R240" s="78" t="str">
        <f>VLOOKUP(Leverancespecifikation[[#This Row],[ID-Bygningsdel]],'Data aktør'!A:H,5,FALSE)</f>
        <v/>
      </c>
      <c r="S240" s="78" t="str">
        <f>VLOOKUP(Leverancespecifikation[[#This Row],[ID-Bygningsdel]],'Data aktør'!A:H,6,FALSE)</f>
        <v/>
      </c>
      <c r="T240" s="78" t="str">
        <f>VLOOKUP(Leverancespecifikation[[#This Row],[ID-Bygningsdel]],'Data aktør'!A:H,7,FALSE)</f>
        <v/>
      </c>
      <c r="U240" s="122" t="str">
        <f>VLOOKUP(Leverancespecifikation[[#This Row],[ID-Bygningsdel]],'Data aktør'!A:H,8,FALSE)</f>
        <v/>
      </c>
      <c r="V240" s="112"/>
      <c r="W240" s="79"/>
      <c r="X240" s="79"/>
      <c r="Y240" s="79"/>
      <c r="Z240" s="79"/>
      <c r="AA240" s="79"/>
      <c r="AB240" s="171"/>
      <c r="AD240" s="171"/>
      <c r="AE240" s="171"/>
      <c r="AF240" s="171"/>
      <c r="AG240" s="171"/>
      <c r="AH240" s="171"/>
      <c r="AI240" s="171"/>
      <c r="AJ240" s="171"/>
      <c r="BV240" s="171"/>
      <c r="BW240" s="171"/>
      <c r="CB240" s="134"/>
    </row>
    <row r="241" spans="1:986" ht="12" x14ac:dyDescent="0.2">
      <c r="A241" s="249"/>
      <c r="B241" s="242" t="s">
        <v>607</v>
      </c>
      <c r="C241" s="170" t="str">
        <f>_xlfn.CONCAT(Leverancespecifikation[[#This Row],[ID]],Leverancespecifikation[[#This Row],[BYGNINGSDEL]])</f>
        <v>237Lynbeskyttelser</v>
      </c>
      <c r="E241" s="171">
        <v>679</v>
      </c>
      <c r="I241" s="171"/>
      <c r="J241" s="171">
        <v>4</v>
      </c>
      <c r="K241" s="175" t="s">
        <v>639</v>
      </c>
      <c r="L241" s="172" t="s">
        <v>103</v>
      </c>
      <c r="M241" s="80" t="str">
        <f>IFERROR(VLOOKUP(Leverancespecifikation[[#This Row],[ID-Bygningsdel]],'Data ændringslog'!A:G,7,FALSE),"P")</f>
        <v/>
      </c>
      <c r="N241" s="321" t="s">
        <v>103</v>
      </c>
      <c r="O241" s="121" t="str">
        <f>VLOOKUP(Leverancespecifikation[[#This Row],[ID-Bygningsdel]],'Data aktør'!A:H,2,FALSE)</f>
        <v/>
      </c>
      <c r="P241" s="78" t="str">
        <f>VLOOKUP(Leverancespecifikation[[#This Row],[ID-Bygningsdel]],'Data aktør'!A:H,3,FALSE)</f>
        <v/>
      </c>
      <c r="Q241" s="78" t="str">
        <f>VLOOKUP(Leverancespecifikation[[#This Row],[ID-Bygningsdel]],'Data aktør'!A:H,4,FALSE)</f>
        <v/>
      </c>
      <c r="R241" s="78" t="str">
        <f>VLOOKUP(Leverancespecifikation[[#This Row],[ID-Bygningsdel]],'Data aktør'!A:H,5,FALSE)</f>
        <v/>
      </c>
      <c r="S241" s="78" t="str">
        <f>VLOOKUP(Leverancespecifikation[[#This Row],[ID-Bygningsdel]],'Data aktør'!A:H,6,FALSE)</f>
        <v/>
      </c>
      <c r="T241" s="78" t="str">
        <f>VLOOKUP(Leverancespecifikation[[#This Row],[ID-Bygningsdel]],'Data aktør'!A:H,7,FALSE)</f>
        <v/>
      </c>
      <c r="U241" s="122" t="str">
        <f>VLOOKUP(Leverancespecifikation[[#This Row],[ID-Bygningsdel]],'Data aktør'!A:H,8,FALSE)</f>
        <v/>
      </c>
      <c r="V241" s="112"/>
      <c r="W241" s="79"/>
      <c r="X241" s="79"/>
      <c r="Y241" s="79"/>
      <c r="Z241" s="79"/>
      <c r="AA241" s="79"/>
      <c r="AB241" s="171"/>
      <c r="AD241" s="171"/>
      <c r="AE241" s="171"/>
      <c r="AF241" s="171"/>
      <c r="AG241" s="171"/>
      <c r="AH241" s="171"/>
      <c r="AI241" s="171"/>
      <c r="AJ241" s="171"/>
      <c r="BV241" s="171"/>
      <c r="BW241" s="171"/>
      <c r="CB241" s="134"/>
    </row>
    <row r="242" spans="1:986" ht="12" x14ac:dyDescent="0.2">
      <c r="A242" s="249"/>
      <c r="B242" s="242" t="s">
        <v>609</v>
      </c>
      <c r="C242" s="170" t="str">
        <f>_xlfn.CONCAT(Leverancespecifikation[[#This Row],[ID]],Leverancespecifikation[[#This Row],[BYGNINGSDEL]])</f>
        <v>238Udligningsforbindelser</v>
      </c>
      <c r="E242" s="171">
        <v>672</v>
      </c>
      <c r="I242" s="171"/>
      <c r="J242" s="171">
        <v>4</v>
      </c>
      <c r="K242" s="175" t="s">
        <v>641</v>
      </c>
      <c r="L242" s="172" t="s">
        <v>103</v>
      </c>
      <c r="M242" s="80" t="str">
        <f>IFERROR(VLOOKUP(Leverancespecifikation[[#This Row],[ID-Bygningsdel]],'Data ændringslog'!A:G,7,FALSE),"P")</f>
        <v/>
      </c>
      <c r="N242" s="321" t="s">
        <v>103</v>
      </c>
      <c r="O242" s="121" t="str">
        <f>VLOOKUP(Leverancespecifikation[[#This Row],[ID-Bygningsdel]],'Data aktør'!A:H,2,FALSE)</f>
        <v/>
      </c>
      <c r="P242" s="78" t="str">
        <f>VLOOKUP(Leverancespecifikation[[#This Row],[ID-Bygningsdel]],'Data aktør'!A:H,3,FALSE)</f>
        <v/>
      </c>
      <c r="Q242" s="78" t="str">
        <f>VLOOKUP(Leverancespecifikation[[#This Row],[ID-Bygningsdel]],'Data aktør'!A:H,4,FALSE)</f>
        <v/>
      </c>
      <c r="R242" s="78" t="str">
        <f>VLOOKUP(Leverancespecifikation[[#This Row],[ID-Bygningsdel]],'Data aktør'!A:H,5,FALSE)</f>
        <v/>
      </c>
      <c r="S242" s="78" t="str">
        <f>VLOOKUP(Leverancespecifikation[[#This Row],[ID-Bygningsdel]],'Data aktør'!A:H,6,FALSE)</f>
        <v/>
      </c>
      <c r="T242" s="78" t="str">
        <f>VLOOKUP(Leverancespecifikation[[#This Row],[ID-Bygningsdel]],'Data aktør'!A:H,7,FALSE)</f>
        <v/>
      </c>
      <c r="U242" s="122" t="str">
        <f>VLOOKUP(Leverancespecifikation[[#This Row],[ID-Bygningsdel]],'Data aktør'!A:H,8,FALSE)</f>
        <v/>
      </c>
      <c r="V242" s="112"/>
      <c r="W242" s="79"/>
      <c r="X242" s="79"/>
      <c r="Y242" s="79"/>
      <c r="Z242" s="79"/>
      <c r="AA242" s="79"/>
      <c r="AB242" s="171"/>
      <c r="AD242" s="171"/>
      <c r="AE242" s="171"/>
      <c r="AF242" s="171"/>
      <c r="AG242" s="171"/>
      <c r="AH242" s="171"/>
      <c r="AI242" s="171"/>
      <c r="AJ242" s="171"/>
      <c r="BV242" s="171"/>
      <c r="BW242" s="171"/>
      <c r="CB242" s="134"/>
    </row>
    <row r="243" spans="1:986" ht="12" x14ac:dyDescent="0.2">
      <c r="A243" s="249"/>
      <c r="B243" s="242" t="s">
        <v>611</v>
      </c>
      <c r="C243" s="170" t="str">
        <f>_xlfn.CONCAT(Leverancespecifikation[[#This Row],[ID]],Leverancespecifikation[[#This Row],[BYGNINGSDEL]])</f>
        <v>239Hovedudligningsforbindelser</v>
      </c>
      <c r="E243" s="171">
        <v>672</v>
      </c>
      <c r="I243" s="171"/>
      <c r="J243" s="171">
        <v>4</v>
      </c>
      <c r="K243" s="175" t="s">
        <v>643</v>
      </c>
      <c r="L243" s="172" t="s">
        <v>103</v>
      </c>
      <c r="M243" s="80" t="str">
        <f>IFERROR(VLOOKUP(Leverancespecifikation[[#This Row],[ID-Bygningsdel]],'Data ændringslog'!A:G,7,FALSE),"P")</f>
        <v/>
      </c>
      <c r="N243" s="321" t="s">
        <v>103</v>
      </c>
      <c r="O243" s="121" t="str">
        <f>VLOOKUP(Leverancespecifikation[[#This Row],[ID-Bygningsdel]],'Data aktør'!A:H,2,FALSE)</f>
        <v/>
      </c>
      <c r="P243" s="78" t="str">
        <f>VLOOKUP(Leverancespecifikation[[#This Row],[ID-Bygningsdel]],'Data aktør'!A:H,3,FALSE)</f>
        <v/>
      </c>
      <c r="Q243" s="78" t="str">
        <f>VLOOKUP(Leverancespecifikation[[#This Row],[ID-Bygningsdel]],'Data aktør'!A:H,4,FALSE)</f>
        <v/>
      </c>
      <c r="R243" s="78" t="str">
        <f>VLOOKUP(Leverancespecifikation[[#This Row],[ID-Bygningsdel]],'Data aktør'!A:H,5,FALSE)</f>
        <v/>
      </c>
      <c r="S243" s="78" t="str">
        <f>VLOOKUP(Leverancespecifikation[[#This Row],[ID-Bygningsdel]],'Data aktør'!A:H,6,FALSE)</f>
        <v/>
      </c>
      <c r="T243" s="78" t="str">
        <f>VLOOKUP(Leverancespecifikation[[#This Row],[ID-Bygningsdel]],'Data aktør'!A:H,7,FALSE)</f>
        <v/>
      </c>
      <c r="U243" s="122" t="str">
        <f>VLOOKUP(Leverancespecifikation[[#This Row],[ID-Bygningsdel]],'Data aktør'!A:H,8,FALSE)</f>
        <v/>
      </c>
      <c r="V243" s="112"/>
      <c r="W243" s="79"/>
      <c r="X243" s="79"/>
      <c r="Y243" s="79"/>
      <c r="Z243" s="79"/>
      <c r="AA243" s="79"/>
      <c r="AB243" s="171"/>
      <c r="AD243" s="171"/>
      <c r="AE243" s="171"/>
      <c r="AF243" s="171"/>
      <c r="AG243" s="171"/>
      <c r="AH243" s="171"/>
      <c r="AI243" s="171"/>
      <c r="AJ243" s="171"/>
      <c r="BV243" s="171"/>
      <c r="BW243" s="171"/>
      <c r="CB243" s="134"/>
    </row>
    <row r="244" spans="1:986" ht="12" customHeight="1" x14ac:dyDescent="0.2">
      <c r="A244" s="249"/>
      <c r="B244" s="242" t="s">
        <v>613</v>
      </c>
      <c r="C244" s="170" t="str">
        <f>_xlfn.CONCAT(Leverancespecifikation[[#This Row],[ID]],Leverancespecifikation[[#This Row],[BYGNINGSDEL]])</f>
        <v>240Lokal udligningsforbindelse uden jordforbindelser</v>
      </c>
      <c r="E244" s="171">
        <v>672</v>
      </c>
      <c r="I244" s="171"/>
      <c r="J244" s="171">
        <v>4</v>
      </c>
      <c r="K244" s="175" t="s">
        <v>645</v>
      </c>
      <c r="L244" s="172" t="s">
        <v>103</v>
      </c>
      <c r="M244" s="80" t="str">
        <f>IFERROR(VLOOKUP(Leverancespecifikation[[#This Row],[ID-Bygningsdel]],'Data ændringslog'!A:G,7,FALSE),"P")</f>
        <v/>
      </c>
      <c r="N244" s="321" t="s">
        <v>103</v>
      </c>
      <c r="O244" s="121" t="str">
        <f>VLOOKUP(Leverancespecifikation[[#This Row],[ID-Bygningsdel]],'Data aktør'!A:H,2,FALSE)</f>
        <v/>
      </c>
      <c r="P244" s="78" t="str">
        <f>VLOOKUP(Leverancespecifikation[[#This Row],[ID-Bygningsdel]],'Data aktør'!A:H,3,FALSE)</f>
        <v/>
      </c>
      <c r="Q244" s="78" t="str">
        <f>VLOOKUP(Leverancespecifikation[[#This Row],[ID-Bygningsdel]],'Data aktør'!A:H,4,FALSE)</f>
        <v/>
      </c>
      <c r="R244" s="78" t="str">
        <f>VLOOKUP(Leverancespecifikation[[#This Row],[ID-Bygningsdel]],'Data aktør'!A:H,5,FALSE)</f>
        <v/>
      </c>
      <c r="S244" s="78" t="str">
        <f>VLOOKUP(Leverancespecifikation[[#This Row],[ID-Bygningsdel]],'Data aktør'!A:H,6,FALSE)</f>
        <v/>
      </c>
      <c r="T244" s="78" t="str">
        <f>VLOOKUP(Leverancespecifikation[[#This Row],[ID-Bygningsdel]],'Data aktør'!A:H,7,FALSE)</f>
        <v/>
      </c>
      <c r="U244" s="122" t="str">
        <f>VLOOKUP(Leverancespecifikation[[#This Row],[ID-Bygningsdel]],'Data aktør'!A:H,8,FALSE)</f>
        <v/>
      </c>
      <c r="V244" s="112"/>
      <c r="W244" s="79"/>
      <c r="X244" s="79"/>
      <c r="Y244" s="79"/>
      <c r="Z244" s="79"/>
      <c r="AA244" s="79"/>
      <c r="AB244" s="171"/>
      <c r="AD244" s="171"/>
      <c r="AE244" s="171"/>
      <c r="AF244" s="171"/>
      <c r="AG244" s="171"/>
      <c r="AH244" s="171"/>
      <c r="AI244" s="171"/>
      <c r="AJ244" s="171"/>
      <c r="BV244" s="171"/>
      <c r="BW244" s="171"/>
      <c r="CB244" s="134"/>
    </row>
    <row r="245" spans="1:986" ht="12" x14ac:dyDescent="0.2">
      <c r="A245" s="249"/>
      <c r="B245" s="242" t="s">
        <v>615</v>
      </c>
      <c r="C245" s="170" t="str">
        <f>_xlfn.CONCAT(Leverancespecifikation[[#This Row],[ID]],Leverancespecifikation[[#This Row],[BYGNINGSDEL]])</f>
        <v>241Supplerende udligningsforbindelser</v>
      </c>
      <c r="E245" s="171">
        <v>672</v>
      </c>
      <c r="I245" s="171"/>
      <c r="J245" s="171">
        <v>4</v>
      </c>
      <c r="K245" s="175" t="s">
        <v>647</v>
      </c>
      <c r="L245" s="172" t="s">
        <v>103</v>
      </c>
      <c r="M245" s="80" t="str">
        <f>IFERROR(VLOOKUP(Leverancespecifikation[[#This Row],[ID-Bygningsdel]],'Data ændringslog'!A:G,7,FALSE),"P")</f>
        <v/>
      </c>
      <c r="N245" s="321" t="s">
        <v>103</v>
      </c>
      <c r="O245" s="121" t="str">
        <f>VLOOKUP(Leverancespecifikation[[#This Row],[ID-Bygningsdel]],'Data aktør'!A:H,2,FALSE)</f>
        <v/>
      </c>
      <c r="P245" s="78" t="str">
        <f>VLOOKUP(Leverancespecifikation[[#This Row],[ID-Bygningsdel]],'Data aktør'!A:H,3,FALSE)</f>
        <v/>
      </c>
      <c r="Q245" s="78" t="str">
        <f>VLOOKUP(Leverancespecifikation[[#This Row],[ID-Bygningsdel]],'Data aktør'!A:H,4,FALSE)</f>
        <v/>
      </c>
      <c r="R245" s="78" t="str">
        <f>VLOOKUP(Leverancespecifikation[[#This Row],[ID-Bygningsdel]],'Data aktør'!A:H,5,FALSE)</f>
        <v/>
      </c>
      <c r="S245" s="78" t="str">
        <f>VLOOKUP(Leverancespecifikation[[#This Row],[ID-Bygningsdel]],'Data aktør'!A:H,6,FALSE)</f>
        <v/>
      </c>
      <c r="T245" s="78" t="str">
        <f>VLOOKUP(Leverancespecifikation[[#This Row],[ID-Bygningsdel]],'Data aktør'!A:H,7,FALSE)</f>
        <v/>
      </c>
      <c r="U245" s="122" t="str">
        <f>VLOOKUP(Leverancespecifikation[[#This Row],[ID-Bygningsdel]],'Data aktør'!A:H,8,FALSE)</f>
        <v/>
      </c>
      <c r="V245" s="112"/>
      <c r="W245" s="79"/>
      <c r="X245" s="79"/>
      <c r="Y245" s="79"/>
      <c r="Z245" s="79"/>
      <c r="AA245" s="79"/>
      <c r="AB245" s="171"/>
      <c r="AD245" s="171"/>
      <c r="AE245" s="171"/>
      <c r="AF245" s="171"/>
      <c r="AG245" s="171"/>
      <c r="AH245" s="171"/>
      <c r="AI245" s="171"/>
      <c r="AJ245" s="171"/>
      <c r="BV245" s="171"/>
      <c r="BW245" s="171"/>
      <c r="CB245" s="134"/>
    </row>
    <row r="246" spans="1:986" ht="12" x14ac:dyDescent="0.2">
      <c r="A246" s="249"/>
      <c r="B246" s="242" t="s">
        <v>617</v>
      </c>
      <c r="C246" s="170" t="str">
        <f>_xlfn.CONCAT(Leverancespecifikation[[#This Row],[ID]],Leverancespecifikation[[#This Row],[BYGNINGSDEL]])</f>
        <v>242Fundamentsjording</v>
      </c>
      <c r="E246" s="171">
        <v>672</v>
      </c>
      <c r="I246" s="171"/>
      <c r="J246" s="171">
        <v>3</v>
      </c>
      <c r="K246" s="333" t="s">
        <v>649</v>
      </c>
      <c r="L246" s="172" t="s">
        <v>103</v>
      </c>
      <c r="M246" s="80" t="str">
        <f>IFERROR(VLOOKUP(Leverancespecifikation[[#This Row],[ID-Bygningsdel]],'Data ændringslog'!A:G,7,FALSE),"P")</f>
        <v/>
      </c>
      <c r="N246" s="321" t="s">
        <v>103</v>
      </c>
      <c r="O246" s="121" t="str">
        <f>VLOOKUP(Leverancespecifikation[[#This Row],[ID-Bygningsdel]],'Data aktør'!A:H,2,FALSE)</f>
        <v/>
      </c>
      <c r="P246" s="78" t="str">
        <f>VLOOKUP(Leverancespecifikation[[#This Row],[ID-Bygningsdel]],'Data aktør'!A:H,3,FALSE)</f>
        <v/>
      </c>
      <c r="Q246" s="78" t="str">
        <f>VLOOKUP(Leverancespecifikation[[#This Row],[ID-Bygningsdel]],'Data aktør'!A:H,4,FALSE)</f>
        <v/>
      </c>
      <c r="R246" s="78" t="str">
        <f>VLOOKUP(Leverancespecifikation[[#This Row],[ID-Bygningsdel]],'Data aktør'!A:H,5,FALSE)</f>
        <v/>
      </c>
      <c r="S246" s="78" t="str">
        <f>VLOOKUP(Leverancespecifikation[[#This Row],[ID-Bygningsdel]],'Data aktør'!A:H,6,FALSE)</f>
        <v/>
      </c>
      <c r="T246" s="78" t="str">
        <f>VLOOKUP(Leverancespecifikation[[#This Row],[ID-Bygningsdel]],'Data aktør'!A:H,7,FALSE)</f>
        <v/>
      </c>
      <c r="U246" s="122" t="str">
        <f>VLOOKUP(Leverancespecifikation[[#This Row],[ID-Bygningsdel]],'Data aktør'!A:H,8,FALSE)</f>
        <v/>
      </c>
      <c r="V246" s="112"/>
      <c r="W246" s="79"/>
      <c r="X246" s="79"/>
      <c r="Y246" s="79"/>
      <c r="Z246" s="79"/>
      <c r="AA246" s="79"/>
      <c r="AB246" s="171"/>
      <c r="AD246" s="171"/>
      <c r="AE246" s="171"/>
      <c r="AF246" s="171"/>
      <c r="AG246" s="171"/>
      <c r="AH246" s="171"/>
      <c r="AI246" s="171"/>
      <c r="AJ246" s="171"/>
      <c r="BV246" s="171"/>
      <c r="BW246" s="171"/>
      <c r="CB246" s="134"/>
    </row>
    <row r="247" spans="1:986" ht="12" x14ac:dyDescent="0.2">
      <c r="A247" s="249"/>
      <c r="B247" s="242" t="s">
        <v>619</v>
      </c>
      <c r="C247" s="170" t="str">
        <f>_xlfn.CONCAT(Leverancespecifikation[[#This Row],[ID]],Leverancespecifikation[[#This Row],[BYGNINGSDEL]])</f>
        <v>243Eltracing</v>
      </c>
      <c r="E247" s="171">
        <v>679</v>
      </c>
      <c r="I247" s="171"/>
      <c r="J247" s="171">
        <v>4</v>
      </c>
      <c r="K247" s="175" t="s">
        <v>651</v>
      </c>
      <c r="L247" s="172" t="s">
        <v>103</v>
      </c>
      <c r="M247" s="80" t="str">
        <f>IFERROR(VLOOKUP(Leverancespecifikation[[#This Row],[ID-Bygningsdel]],'Data ændringslog'!A:G,7,FALSE),"P")</f>
        <v/>
      </c>
      <c r="N247" s="321" t="s">
        <v>103</v>
      </c>
      <c r="O247" s="121" t="str">
        <f>VLOOKUP(Leverancespecifikation[[#This Row],[ID-Bygningsdel]],'Data aktør'!A:H,2,FALSE)</f>
        <v/>
      </c>
      <c r="P247" s="78" t="str">
        <f>VLOOKUP(Leverancespecifikation[[#This Row],[ID-Bygningsdel]],'Data aktør'!A:H,3,FALSE)</f>
        <v/>
      </c>
      <c r="Q247" s="78" t="str">
        <f>VLOOKUP(Leverancespecifikation[[#This Row],[ID-Bygningsdel]],'Data aktør'!A:H,4,FALSE)</f>
        <v/>
      </c>
      <c r="R247" s="78" t="str">
        <f>VLOOKUP(Leverancespecifikation[[#This Row],[ID-Bygningsdel]],'Data aktør'!A:H,5,FALSE)</f>
        <v/>
      </c>
      <c r="S247" s="78" t="str">
        <f>VLOOKUP(Leverancespecifikation[[#This Row],[ID-Bygningsdel]],'Data aktør'!A:H,6,FALSE)</f>
        <v/>
      </c>
      <c r="T247" s="78" t="str">
        <f>VLOOKUP(Leverancespecifikation[[#This Row],[ID-Bygningsdel]],'Data aktør'!A:H,7,FALSE)</f>
        <v/>
      </c>
      <c r="U247" s="122" t="str">
        <f>VLOOKUP(Leverancespecifikation[[#This Row],[ID-Bygningsdel]],'Data aktør'!A:H,8,FALSE)</f>
        <v/>
      </c>
      <c r="V247" s="112"/>
      <c r="W247" s="79"/>
      <c r="X247" s="79"/>
      <c r="Y247" s="79"/>
      <c r="Z247" s="79"/>
      <c r="AA247" s="79"/>
      <c r="AB247" s="171"/>
      <c r="AD247" s="171"/>
      <c r="AE247" s="171"/>
      <c r="AF247" s="171"/>
      <c r="AG247" s="171"/>
      <c r="AH247" s="171"/>
      <c r="AI247" s="171"/>
      <c r="AJ247" s="171"/>
      <c r="BV247" s="171"/>
      <c r="BW247" s="171"/>
      <c r="CB247" s="134"/>
    </row>
    <row r="248" spans="1:986" s="104" customFormat="1" x14ac:dyDescent="0.2">
      <c r="A248" s="248"/>
      <c r="B248" s="240" t="s">
        <v>621</v>
      </c>
      <c r="C248" s="161" t="str">
        <f>_xlfn.CONCAT(Leverancespecifikation[[#This Row],[ID]],Leverancespecifikation[[#This Row],[BYGNINGSDEL]])</f>
        <v>244Central- og tavle Anlæg</v>
      </c>
      <c r="D248" s="162"/>
      <c r="E248" s="162"/>
      <c r="F248" s="162"/>
      <c r="G248" s="162"/>
      <c r="H248" s="162"/>
      <c r="I248" s="162"/>
      <c r="J248" s="163">
        <v>2</v>
      </c>
      <c r="K248" s="164" t="s">
        <v>653</v>
      </c>
      <c r="L248" s="165"/>
      <c r="M248" s="100" t="str">
        <f>IFERROR(VLOOKUP(Leverancespecifikation[[#This Row],[ID-Bygningsdel]],'Data ændringslog'!A:G,7,FALSE),"P")</f>
        <v/>
      </c>
      <c r="N248" s="201" t="s">
        <v>99</v>
      </c>
      <c r="O248" s="119"/>
      <c r="P248" s="101"/>
      <c r="Q248" s="101"/>
      <c r="R248" s="101"/>
      <c r="S248" s="101"/>
      <c r="T248" s="101"/>
      <c r="U248" s="120"/>
      <c r="V248" s="111"/>
      <c r="W248" s="102"/>
      <c r="X248" s="102"/>
      <c r="Y248" s="102"/>
      <c r="Z248" s="102"/>
      <c r="AA248" s="10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285"/>
      <c r="BM248" s="162"/>
      <c r="BN248" s="162"/>
      <c r="BO248" s="162"/>
      <c r="BP248" s="162"/>
      <c r="BQ248" s="162"/>
      <c r="BR248" s="162"/>
      <c r="BS248" s="162"/>
      <c r="BT248" s="162"/>
      <c r="BU248" s="162"/>
      <c r="BV248" s="162"/>
      <c r="BW248" s="162"/>
      <c r="BX248" s="162"/>
      <c r="BY248" s="162"/>
      <c r="BZ248" s="162"/>
      <c r="CA248" s="206"/>
      <c r="CB248" s="98"/>
      <c r="CC248" s="98"/>
      <c r="CD248" s="98"/>
      <c r="CE248" s="98"/>
      <c r="CF248" s="98"/>
      <c r="CG248" s="98"/>
      <c r="CH248" s="98"/>
      <c r="CI248" s="98"/>
      <c r="CJ248" s="98"/>
      <c r="CK248" s="98"/>
      <c r="CL248" s="98"/>
      <c r="CM248" s="98"/>
      <c r="CN248" s="98"/>
      <c r="CO248" s="98"/>
      <c r="CP248" s="98"/>
      <c r="CQ248" s="98"/>
      <c r="CR248" s="98"/>
      <c r="CS248" s="98"/>
      <c r="CT248" s="98"/>
      <c r="CU248" s="98"/>
      <c r="CV248" s="98"/>
      <c r="CW248" s="98"/>
      <c r="CX248" s="98"/>
      <c r="CY248" s="98"/>
      <c r="CZ248" s="98"/>
      <c r="DA248" s="98"/>
      <c r="DB248" s="98"/>
      <c r="DC248" s="98"/>
      <c r="DD248" s="98"/>
      <c r="DE248" s="98"/>
      <c r="DF248" s="98"/>
      <c r="DG248" s="98"/>
      <c r="DH248" s="98"/>
      <c r="DI248" s="98"/>
      <c r="DJ248" s="98"/>
      <c r="DK248" s="98"/>
      <c r="DL248" s="98"/>
      <c r="DM248" s="98"/>
      <c r="DN248" s="98"/>
      <c r="DO248" s="98"/>
      <c r="DP248" s="98"/>
      <c r="DQ248" s="98"/>
      <c r="DR248" s="98"/>
      <c r="DS248" s="98"/>
      <c r="DT248" s="98"/>
      <c r="DU248" s="98"/>
      <c r="DV248" s="98"/>
      <c r="DW248" s="98"/>
      <c r="DX248" s="98"/>
      <c r="DY248" s="98"/>
      <c r="DZ248" s="98"/>
      <c r="EA248" s="98"/>
      <c r="EB248" s="98"/>
      <c r="EC248" s="98"/>
      <c r="ED248" s="98"/>
      <c r="EE248" s="98"/>
      <c r="EF248" s="98"/>
      <c r="EG248" s="98"/>
      <c r="EH248" s="98"/>
      <c r="EI248" s="98"/>
      <c r="EJ248" s="98"/>
      <c r="EK248" s="98"/>
      <c r="EL248" s="98"/>
      <c r="EM248" s="98"/>
      <c r="EN248" s="98"/>
      <c r="EO248" s="98"/>
      <c r="EP248" s="98"/>
      <c r="EQ248" s="98"/>
      <c r="ER248" s="98"/>
      <c r="ES248" s="98"/>
      <c r="ET248" s="98"/>
      <c r="EU248" s="98"/>
      <c r="EV248" s="98"/>
      <c r="EW248" s="98"/>
      <c r="EX248" s="98"/>
      <c r="EY248" s="98"/>
      <c r="EZ248" s="98"/>
      <c r="FA248" s="98"/>
      <c r="FB248" s="98"/>
      <c r="FC248" s="98"/>
      <c r="FD248" s="98"/>
      <c r="FE248" s="98"/>
      <c r="FF248" s="98"/>
      <c r="FG248" s="98"/>
      <c r="FH248" s="98"/>
      <c r="FI248" s="98"/>
      <c r="FJ248" s="98"/>
      <c r="FK248" s="98"/>
      <c r="FL248" s="98"/>
      <c r="FM248" s="98"/>
      <c r="FN248" s="98"/>
      <c r="FO248" s="98"/>
      <c r="FP248" s="98"/>
      <c r="FQ248" s="98"/>
      <c r="FR248" s="98"/>
      <c r="FS248" s="98"/>
      <c r="FT248" s="98"/>
      <c r="FU248" s="98"/>
      <c r="FV248" s="98"/>
      <c r="FW248" s="98"/>
      <c r="FX248" s="98"/>
      <c r="FY248" s="98"/>
      <c r="FZ248" s="98"/>
      <c r="GA248" s="98"/>
      <c r="GB248" s="98"/>
      <c r="GC248" s="98"/>
      <c r="GD248" s="98"/>
      <c r="GE248" s="98"/>
      <c r="GF248" s="98"/>
      <c r="GG248" s="98"/>
      <c r="GH248" s="98"/>
      <c r="GI248" s="98"/>
      <c r="GJ248" s="98"/>
      <c r="GK248" s="98"/>
      <c r="GL248" s="98"/>
      <c r="GM248" s="98"/>
      <c r="GN248" s="98"/>
      <c r="GO248" s="98"/>
      <c r="GP248" s="98"/>
      <c r="GQ248" s="98"/>
      <c r="GR248" s="98"/>
      <c r="GS248" s="98"/>
      <c r="GT248" s="98"/>
      <c r="GU248" s="98"/>
      <c r="GV248" s="98"/>
      <c r="GW248" s="98"/>
      <c r="GX248" s="98"/>
      <c r="GY248" s="98"/>
      <c r="GZ248" s="98"/>
      <c r="HA248" s="98"/>
      <c r="HB248" s="98"/>
      <c r="HC248" s="98"/>
      <c r="HD248" s="98"/>
      <c r="HE248" s="98"/>
      <c r="HF248" s="98"/>
      <c r="HG248" s="98"/>
      <c r="HH248" s="98"/>
      <c r="HI248" s="98"/>
      <c r="HJ248" s="98"/>
      <c r="HK248" s="98"/>
      <c r="HL248" s="98"/>
      <c r="HM248" s="98"/>
      <c r="HN248" s="98"/>
      <c r="HO248" s="98"/>
      <c r="HP248" s="98"/>
      <c r="HQ248" s="98"/>
      <c r="HR248" s="98"/>
      <c r="HS248" s="98"/>
      <c r="HT248" s="98"/>
      <c r="HU248" s="98"/>
      <c r="HV248" s="98"/>
      <c r="HW248" s="98"/>
      <c r="HX248" s="98"/>
      <c r="HY248" s="98"/>
      <c r="HZ248" s="98"/>
      <c r="IA248" s="98"/>
      <c r="IB248" s="98"/>
      <c r="IC248" s="98"/>
      <c r="ID248" s="98"/>
      <c r="IE248" s="98"/>
      <c r="IF248" s="98"/>
      <c r="IG248" s="98"/>
      <c r="IH248" s="98"/>
      <c r="II248" s="98"/>
      <c r="IJ248" s="98"/>
      <c r="IK248" s="98"/>
      <c r="IL248" s="98"/>
      <c r="IM248" s="98"/>
      <c r="IN248" s="98"/>
      <c r="IO248" s="98"/>
      <c r="IP248" s="98"/>
      <c r="IQ248" s="98"/>
      <c r="IR248" s="98"/>
      <c r="IS248" s="98"/>
      <c r="IT248" s="98"/>
      <c r="IU248" s="98"/>
      <c r="IV248" s="98"/>
      <c r="IW248" s="98"/>
      <c r="IX248" s="98"/>
      <c r="IY248" s="98"/>
      <c r="IZ248" s="98"/>
      <c r="JA248" s="98"/>
      <c r="JB248" s="98"/>
      <c r="JC248" s="98"/>
      <c r="JD248" s="98"/>
      <c r="JE248" s="98"/>
      <c r="JF248" s="98"/>
      <c r="JG248" s="98"/>
      <c r="JH248" s="98"/>
      <c r="JI248" s="98"/>
      <c r="JJ248" s="98"/>
      <c r="JK248" s="98"/>
      <c r="JL248" s="98"/>
      <c r="JM248" s="98"/>
      <c r="JN248" s="98"/>
      <c r="JO248" s="98"/>
      <c r="JP248" s="98"/>
      <c r="JQ248" s="98"/>
      <c r="JR248" s="98"/>
      <c r="JS248" s="98"/>
      <c r="JT248" s="98"/>
      <c r="JU248" s="98"/>
      <c r="JV248" s="98"/>
      <c r="JW248" s="98"/>
      <c r="JX248" s="98"/>
      <c r="JY248" s="98"/>
      <c r="JZ248" s="98"/>
      <c r="KA248" s="98"/>
      <c r="KB248" s="98"/>
      <c r="KC248" s="98"/>
      <c r="KD248" s="98"/>
      <c r="KE248" s="98"/>
      <c r="KF248" s="98"/>
      <c r="KG248" s="98"/>
      <c r="KH248" s="98"/>
      <c r="KI248" s="98"/>
      <c r="KJ248" s="98"/>
      <c r="KK248" s="98"/>
      <c r="KL248" s="98"/>
      <c r="KM248" s="98"/>
      <c r="KN248" s="98"/>
      <c r="KO248" s="98"/>
      <c r="KP248" s="98"/>
      <c r="KQ248" s="98"/>
      <c r="KR248" s="98"/>
      <c r="KS248" s="98"/>
      <c r="KT248" s="98"/>
      <c r="KU248" s="98"/>
      <c r="KV248" s="98"/>
      <c r="KW248" s="98"/>
      <c r="KX248" s="98"/>
      <c r="KY248" s="98"/>
      <c r="KZ248" s="98"/>
      <c r="LA248" s="98"/>
      <c r="LB248" s="98"/>
      <c r="LC248" s="98"/>
      <c r="LD248" s="98"/>
      <c r="LE248" s="98"/>
      <c r="LF248" s="98"/>
      <c r="LG248" s="98"/>
      <c r="LH248" s="98"/>
      <c r="LI248" s="98"/>
      <c r="LJ248" s="98"/>
      <c r="LK248" s="98"/>
      <c r="LL248" s="98"/>
      <c r="LM248" s="98"/>
      <c r="LN248" s="98"/>
      <c r="LO248" s="98"/>
      <c r="LP248" s="98"/>
      <c r="LQ248" s="98"/>
      <c r="LR248" s="98"/>
      <c r="LS248" s="98"/>
      <c r="LT248" s="98"/>
      <c r="LU248" s="98"/>
      <c r="LV248" s="98"/>
      <c r="LW248" s="98"/>
      <c r="LX248" s="98"/>
      <c r="LY248" s="98"/>
      <c r="LZ248" s="98"/>
      <c r="MA248" s="98"/>
      <c r="MB248" s="98"/>
      <c r="MC248" s="98"/>
      <c r="MD248" s="98"/>
      <c r="ME248" s="98"/>
      <c r="MF248" s="98"/>
      <c r="MG248" s="98"/>
      <c r="MH248" s="98"/>
      <c r="MI248" s="98"/>
      <c r="MJ248" s="98"/>
      <c r="MK248" s="98"/>
      <c r="ML248" s="98"/>
      <c r="MM248" s="98"/>
      <c r="MN248" s="98"/>
      <c r="MO248" s="98"/>
      <c r="MP248" s="98"/>
      <c r="MQ248" s="98"/>
      <c r="MR248" s="98"/>
      <c r="MS248" s="98"/>
      <c r="MT248" s="98"/>
      <c r="MU248" s="98"/>
      <c r="MV248" s="98"/>
      <c r="MW248" s="98"/>
      <c r="MX248" s="98"/>
      <c r="MY248" s="98"/>
      <c r="MZ248" s="98"/>
      <c r="NA248" s="98"/>
      <c r="NB248" s="98"/>
      <c r="NC248" s="98"/>
      <c r="ND248" s="98"/>
      <c r="NE248" s="98"/>
      <c r="NF248" s="98"/>
      <c r="NG248" s="98"/>
      <c r="NH248" s="98"/>
      <c r="NI248" s="98"/>
      <c r="NJ248" s="98"/>
      <c r="NK248" s="98"/>
      <c r="NL248" s="98"/>
      <c r="NM248" s="98"/>
      <c r="NN248" s="98"/>
      <c r="NO248" s="98"/>
      <c r="NP248" s="98"/>
      <c r="NQ248" s="98"/>
      <c r="NR248" s="98"/>
      <c r="NS248" s="98"/>
      <c r="NT248" s="98"/>
      <c r="NU248" s="98"/>
      <c r="NV248" s="98"/>
      <c r="NW248" s="98"/>
      <c r="NX248" s="98"/>
      <c r="NY248" s="98"/>
      <c r="NZ248" s="98"/>
      <c r="OA248" s="98"/>
      <c r="OB248" s="98"/>
      <c r="OC248" s="98"/>
      <c r="OD248" s="98"/>
      <c r="OE248" s="98"/>
      <c r="OF248" s="98"/>
      <c r="OG248" s="98"/>
      <c r="OH248" s="98"/>
      <c r="OI248" s="98"/>
      <c r="OJ248" s="98"/>
      <c r="OK248" s="98"/>
      <c r="OL248" s="98"/>
      <c r="OM248" s="98"/>
      <c r="ON248" s="98"/>
      <c r="OO248" s="98"/>
      <c r="OP248" s="98"/>
      <c r="OQ248" s="98"/>
      <c r="OR248" s="98"/>
      <c r="OS248" s="98"/>
      <c r="OT248" s="98"/>
      <c r="OU248" s="98"/>
      <c r="OV248" s="98"/>
      <c r="OW248" s="98"/>
      <c r="OX248" s="98"/>
      <c r="OY248" s="98"/>
      <c r="OZ248" s="98"/>
      <c r="PA248" s="98"/>
      <c r="PB248" s="98"/>
      <c r="PC248" s="98"/>
      <c r="PD248" s="98"/>
      <c r="PE248" s="98"/>
      <c r="PF248" s="98"/>
      <c r="PG248" s="98"/>
      <c r="PH248" s="98"/>
      <c r="PI248" s="98"/>
      <c r="PJ248" s="98"/>
      <c r="PK248" s="98"/>
      <c r="PL248" s="98"/>
      <c r="PM248" s="98"/>
      <c r="PN248" s="98"/>
      <c r="PO248" s="98"/>
      <c r="PP248" s="98"/>
      <c r="PQ248" s="98"/>
      <c r="PR248" s="98"/>
      <c r="PS248" s="98"/>
      <c r="PT248" s="98"/>
      <c r="PU248" s="98"/>
      <c r="PV248" s="98"/>
      <c r="PW248" s="98"/>
      <c r="PX248" s="98"/>
      <c r="PY248" s="98"/>
      <c r="PZ248" s="98"/>
      <c r="QA248" s="98"/>
      <c r="QB248" s="98"/>
      <c r="QC248" s="98"/>
      <c r="QD248" s="98"/>
      <c r="QE248" s="98"/>
      <c r="QF248" s="98"/>
      <c r="QG248" s="98"/>
      <c r="QH248" s="98"/>
      <c r="QI248" s="98"/>
      <c r="QJ248" s="98"/>
      <c r="QK248" s="98"/>
      <c r="QL248" s="98"/>
      <c r="QM248" s="98"/>
      <c r="QN248" s="98"/>
      <c r="QO248" s="98"/>
      <c r="QP248" s="98"/>
      <c r="QQ248" s="98"/>
      <c r="QR248" s="98"/>
      <c r="QS248" s="98"/>
      <c r="QT248" s="98"/>
      <c r="QU248" s="98"/>
      <c r="QV248" s="98"/>
      <c r="QW248" s="98"/>
      <c r="QX248" s="98"/>
      <c r="QY248" s="98"/>
      <c r="QZ248" s="98"/>
      <c r="RA248" s="98"/>
      <c r="RB248" s="98"/>
      <c r="RC248" s="98"/>
      <c r="RD248" s="98"/>
      <c r="RE248" s="98"/>
      <c r="RF248" s="98"/>
      <c r="RG248" s="98"/>
      <c r="RH248" s="98"/>
      <c r="RI248" s="98"/>
      <c r="RJ248" s="98"/>
      <c r="RK248" s="98"/>
      <c r="RL248" s="98"/>
      <c r="RM248" s="98"/>
      <c r="RN248" s="98"/>
      <c r="RO248" s="98"/>
      <c r="RP248" s="98"/>
      <c r="RQ248" s="98"/>
      <c r="RR248" s="98"/>
      <c r="RS248" s="98"/>
      <c r="RT248" s="98"/>
      <c r="RU248" s="98"/>
      <c r="RV248" s="98"/>
      <c r="RW248" s="98"/>
      <c r="RX248" s="98"/>
      <c r="RY248" s="98"/>
      <c r="RZ248" s="98"/>
      <c r="SA248" s="98"/>
      <c r="SB248" s="98"/>
      <c r="SC248" s="98"/>
      <c r="SD248" s="98"/>
      <c r="SE248" s="98"/>
      <c r="SF248" s="98"/>
      <c r="SG248" s="98"/>
      <c r="SH248" s="98"/>
      <c r="SI248" s="98"/>
      <c r="SJ248" s="98"/>
      <c r="SK248" s="98"/>
      <c r="SL248" s="98"/>
      <c r="SM248" s="98"/>
      <c r="SN248" s="98"/>
      <c r="SO248" s="98"/>
      <c r="SP248" s="98"/>
      <c r="SQ248" s="98"/>
      <c r="SR248" s="98"/>
      <c r="SS248" s="98"/>
      <c r="ST248" s="98"/>
      <c r="SU248" s="98"/>
      <c r="SV248" s="98"/>
      <c r="SW248" s="98"/>
      <c r="SX248" s="98"/>
      <c r="SY248" s="98"/>
      <c r="SZ248" s="98"/>
      <c r="TA248" s="98"/>
      <c r="TB248" s="98"/>
      <c r="TC248" s="98"/>
      <c r="TD248" s="98"/>
      <c r="TE248" s="98"/>
      <c r="TF248" s="98"/>
      <c r="TG248" s="98"/>
      <c r="TH248" s="98"/>
      <c r="TI248" s="98"/>
      <c r="TJ248" s="98"/>
      <c r="TK248" s="98"/>
      <c r="TL248" s="98"/>
      <c r="TM248" s="98"/>
      <c r="TN248" s="98"/>
      <c r="TO248" s="98"/>
      <c r="TP248" s="98"/>
      <c r="TQ248" s="98"/>
      <c r="TR248" s="98"/>
      <c r="TS248" s="98"/>
      <c r="TT248" s="98"/>
      <c r="TU248" s="98"/>
      <c r="TV248" s="98"/>
      <c r="TW248" s="98"/>
      <c r="TX248" s="98"/>
      <c r="TY248" s="98"/>
      <c r="TZ248" s="98"/>
      <c r="UA248" s="98"/>
      <c r="UB248" s="98"/>
      <c r="UC248" s="98"/>
      <c r="UD248" s="98"/>
      <c r="UE248" s="98"/>
      <c r="UF248" s="98"/>
      <c r="UG248" s="98"/>
      <c r="UH248" s="98"/>
      <c r="UI248" s="98"/>
      <c r="UJ248" s="98"/>
      <c r="UK248" s="98"/>
      <c r="UL248" s="98"/>
      <c r="UM248" s="98"/>
      <c r="UN248" s="98"/>
      <c r="UO248" s="98"/>
      <c r="UP248" s="98"/>
      <c r="UQ248" s="98"/>
      <c r="UR248" s="98"/>
      <c r="US248" s="98"/>
      <c r="UT248" s="98"/>
      <c r="UU248" s="98"/>
      <c r="UV248" s="98"/>
      <c r="UW248" s="98"/>
      <c r="UX248" s="98"/>
      <c r="UY248" s="98"/>
      <c r="UZ248" s="98"/>
      <c r="VA248" s="98"/>
      <c r="VB248" s="98"/>
      <c r="VC248" s="98"/>
      <c r="VD248" s="98"/>
      <c r="VE248" s="98"/>
      <c r="VF248" s="98"/>
      <c r="VG248" s="98"/>
      <c r="VH248" s="98"/>
      <c r="VI248" s="98"/>
      <c r="VJ248" s="98"/>
      <c r="VK248" s="98"/>
      <c r="VL248" s="98"/>
      <c r="VM248" s="98"/>
      <c r="VN248" s="98"/>
      <c r="VO248" s="98"/>
      <c r="VP248" s="98"/>
      <c r="VQ248" s="98"/>
      <c r="VR248" s="98"/>
      <c r="VS248" s="98"/>
      <c r="VT248" s="98"/>
      <c r="VU248" s="98"/>
      <c r="VV248" s="98"/>
      <c r="VW248" s="98"/>
      <c r="VX248" s="98"/>
      <c r="VY248" s="98"/>
      <c r="VZ248" s="98"/>
      <c r="WA248" s="98"/>
      <c r="WB248" s="98"/>
      <c r="WC248" s="98"/>
      <c r="WD248" s="98"/>
      <c r="WE248" s="98"/>
      <c r="WF248" s="98"/>
      <c r="WG248" s="98"/>
      <c r="WH248" s="98"/>
      <c r="WI248" s="98"/>
      <c r="WJ248" s="98"/>
      <c r="WK248" s="98"/>
      <c r="WL248" s="98"/>
      <c r="WM248" s="98"/>
      <c r="WN248" s="98"/>
      <c r="WO248" s="98"/>
      <c r="WP248" s="98"/>
      <c r="WQ248" s="98"/>
      <c r="WR248" s="98"/>
      <c r="WS248" s="98"/>
      <c r="WT248" s="98"/>
      <c r="WU248" s="98"/>
      <c r="WV248" s="98"/>
      <c r="WW248" s="98"/>
      <c r="WX248" s="98"/>
      <c r="WY248" s="98"/>
      <c r="WZ248" s="98"/>
      <c r="XA248" s="98"/>
      <c r="XB248" s="98"/>
      <c r="XC248" s="98"/>
      <c r="XD248" s="98"/>
      <c r="XE248" s="98"/>
      <c r="XF248" s="98"/>
      <c r="XG248" s="98"/>
      <c r="XH248" s="98"/>
      <c r="XI248" s="98"/>
      <c r="XJ248" s="98"/>
      <c r="XK248" s="98"/>
      <c r="XL248" s="98"/>
      <c r="XM248" s="98"/>
      <c r="XN248" s="98"/>
      <c r="XO248" s="98"/>
      <c r="XP248" s="98"/>
      <c r="XQ248" s="98"/>
      <c r="XR248" s="98"/>
      <c r="XS248" s="98"/>
      <c r="XT248" s="98"/>
      <c r="XU248" s="98"/>
      <c r="XV248" s="98"/>
      <c r="XW248" s="98"/>
      <c r="XX248" s="98"/>
      <c r="XY248" s="98"/>
      <c r="XZ248" s="98"/>
      <c r="YA248" s="98"/>
      <c r="YB248" s="98"/>
      <c r="YC248" s="98"/>
      <c r="YD248" s="98"/>
      <c r="YE248" s="98"/>
      <c r="YF248" s="98"/>
      <c r="YG248" s="98"/>
      <c r="YH248" s="98"/>
      <c r="YI248" s="98"/>
      <c r="YJ248" s="98"/>
      <c r="YK248" s="98"/>
      <c r="YL248" s="98"/>
      <c r="YM248" s="98"/>
      <c r="YN248" s="98"/>
      <c r="YO248" s="98"/>
      <c r="YP248" s="98"/>
      <c r="YQ248" s="98"/>
      <c r="YR248" s="98"/>
      <c r="YS248" s="98"/>
      <c r="YT248" s="98"/>
      <c r="YU248" s="98"/>
      <c r="YV248" s="98"/>
      <c r="YW248" s="98"/>
      <c r="YX248" s="98"/>
      <c r="YY248" s="98"/>
      <c r="YZ248" s="98"/>
      <c r="ZA248" s="98"/>
      <c r="ZB248" s="98"/>
      <c r="ZC248" s="98"/>
      <c r="ZD248" s="98"/>
      <c r="ZE248" s="98"/>
      <c r="ZF248" s="98"/>
      <c r="ZG248" s="98"/>
      <c r="ZH248" s="98"/>
      <c r="ZI248" s="98"/>
      <c r="ZJ248" s="98"/>
      <c r="ZK248" s="98"/>
      <c r="ZL248" s="98"/>
      <c r="ZM248" s="98"/>
      <c r="ZN248" s="98"/>
      <c r="ZO248" s="98"/>
      <c r="ZP248" s="98"/>
      <c r="ZQ248" s="98"/>
      <c r="ZR248" s="98"/>
      <c r="ZS248" s="98"/>
      <c r="ZT248" s="98"/>
      <c r="ZU248" s="98"/>
      <c r="ZV248" s="98"/>
      <c r="ZW248" s="98"/>
      <c r="ZX248" s="98"/>
      <c r="ZY248" s="98"/>
      <c r="ZZ248" s="98"/>
      <c r="AAA248" s="98"/>
      <c r="AAB248" s="98"/>
      <c r="AAC248" s="98"/>
      <c r="AAD248" s="98"/>
      <c r="AAE248" s="98"/>
      <c r="AAF248" s="98"/>
      <c r="AAG248" s="98"/>
      <c r="AAH248" s="98"/>
      <c r="AAI248" s="98"/>
      <c r="AAJ248" s="98"/>
      <c r="AAK248" s="98"/>
      <c r="AAL248" s="98"/>
      <c r="AAM248" s="98"/>
      <c r="AAN248" s="98"/>
      <c r="AAO248" s="98"/>
      <c r="AAP248" s="98"/>
      <c r="AAQ248" s="98"/>
      <c r="AAR248" s="98"/>
      <c r="AAS248" s="98"/>
      <c r="AAT248" s="98"/>
      <c r="AAU248" s="98"/>
      <c r="AAV248" s="98"/>
      <c r="AAW248" s="98"/>
      <c r="AAX248" s="98"/>
      <c r="AAY248" s="98"/>
      <c r="AAZ248" s="98"/>
      <c r="ABA248" s="98"/>
      <c r="ABB248" s="98"/>
      <c r="ABC248" s="98"/>
      <c r="ABD248" s="98"/>
      <c r="ABE248" s="98"/>
      <c r="ABF248" s="98"/>
      <c r="ABG248" s="98"/>
      <c r="ABH248" s="98"/>
      <c r="ABI248" s="98"/>
      <c r="ABJ248" s="98"/>
      <c r="ABK248" s="98"/>
      <c r="ABL248" s="98"/>
      <c r="ABM248" s="98"/>
      <c r="ABN248" s="98"/>
      <c r="ABO248" s="98"/>
      <c r="ABP248" s="98"/>
      <c r="ABQ248" s="98"/>
      <c r="ABR248" s="98"/>
      <c r="ABS248" s="98"/>
      <c r="ABT248" s="98"/>
      <c r="ABU248" s="98"/>
      <c r="ABV248" s="98"/>
      <c r="ABW248" s="98"/>
      <c r="ABX248" s="98"/>
      <c r="ABY248" s="98"/>
      <c r="ABZ248" s="98"/>
      <c r="ACA248" s="98"/>
      <c r="ACB248" s="98"/>
      <c r="ACC248" s="98"/>
      <c r="ACD248" s="98"/>
      <c r="ACE248" s="98"/>
      <c r="ACF248" s="98"/>
      <c r="ACG248" s="98"/>
      <c r="ACH248" s="98"/>
      <c r="ACI248" s="98"/>
      <c r="ACJ248" s="98"/>
      <c r="ACK248" s="98"/>
      <c r="ACL248" s="98"/>
      <c r="ACM248" s="98"/>
      <c r="ACN248" s="98"/>
      <c r="ACO248" s="98"/>
      <c r="ACP248" s="98"/>
      <c r="ACQ248" s="98"/>
      <c r="ACR248" s="98"/>
      <c r="ACS248" s="98"/>
      <c r="ACT248" s="98"/>
      <c r="ACU248" s="98"/>
      <c r="ACV248" s="98"/>
      <c r="ACW248" s="98"/>
      <c r="ACX248" s="98"/>
      <c r="ACY248" s="98"/>
      <c r="ACZ248" s="98"/>
      <c r="ADA248" s="98"/>
      <c r="ADB248" s="98"/>
      <c r="ADC248" s="98"/>
      <c r="ADD248" s="98"/>
      <c r="ADE248" s="98"/>
      <c r="ADF248" s="98"/>
      <c r="ADG248" s="98"/>
      <c r="ADH248" s="98"/>
      <c r="ADI248" s="98"/>
      <c r="ADJ248" s="98"/>
      <c r="ADK248" s="98"/>
      <c r="ADL248" s="98"/>
      <c r="ADM248" s="98"/>
      <c r="ADN248" s="98"/>
      <c r="ADO248" s="98"/>
      <c r="ADP248" s="98"/>
      <c r="ADQ248" s="98"/>
      <c r="ADR248" s="98"/>
      <c r="ADS248" s="98"/>
      <c r="ADT248" s="98"/>
      <c r="ADU248" s="98"/>
      <c r="ADV248" s="98"/>
      <c r="ADW248" s="98"/>
      <c r="ADX248" s="98"/>
      <c r="ADY248" s="98"/>
      <c r="ADZ248" s="98"/>
      <c r="AEA248" s="98"/>
      <c r="AEB248" s="98"/>
      <c r="AEC248" s="98"/>
      <c r="AED248" s="98"/>
      <c r="AEE248" s="98"/>
      <c r="AEF248" s="98"/>
      <c r="AEG248" s="98"/>
      <c r="AEH248" s="98"/>
      <c r="AEI248" s="98"/>
      <c r="AEJ248" s="98"/>
      <c r="AEK248" s="98"/>
      <c r="AEL248" s="98"/>
      <c r="AEM248" s="98"/>
      <c r="AEN248" s="98"/>
      <c r="AEO248" s="98"/>
      <c r="AEP248" s="98"/>
      <c r="AEQ248" s="98"/>
      <c r="AER248" s="98"/>
      <c r="AES248" s="98"/>
      <c r="AET248" s="98"/>
      <c r="AEU248" s="98"/>
      <c r="AEV248" s="98"/>
      <c r="AEW248" s="98"/>
      <c r="AEX248" s="98"/>
      <c r="AEY248" s="98"/>
      <c r="AEZ248" s="98"/>
      <c r="AFA248" s="98"/>
      <c r="AFB248" s="98"/>
      <c r="AFC248" s="98"/>
      <c r="AFD248" s="98"/>
      <c r="AFE248" s="98"/>
      <c r="AFF248" s="98"/>
      <c r="AFG248" s="98"/>
      <c r="AFH248" s="98"/>
      <c r="AFI248" s="98"/>
      <c r="AFJ248" s="98"/>
      <c r="AFK248" s="98"/>
      <c r="AFL248" s="98"/>
      <c r="AFM248" s="98"/>
      <c r="AFN248" s="98"/>
      <c r="AFO248" s="98"/>
      <c r="AFP248" s="98"/>
      <c r="AFQ248" s="98"/>
      <c r="AFR248" s="98"/>
      <c r="AFS248" s="98"/>
      <c r="AFT248" s="98"/>
      <c r="AFU248" s="98"/>
      <c r="AFV248" s="98"/>
      <c r="AFW248" s="98"/>
      <c r="AFX248" s="98"/>
      <c r="AFY248" s="98"/>
      <c r="AFZ248" s="98"/>
      <c r="AGA248" s="98"/>
      <c r="AGB248" s="98"/>
      <c r="AGC248" s="98"/>
      <c r="AGD248" s="98"/>
      <c r="AGE248" s="98"/>
      <c r="AGF248" s="98"/>
      <c r="AGG248" s="98"/>
      <c r="AGH248" s="98"/>
      <c r="AGI248" s="98"/>
      <c r="AGJ248" s="98"/>
      <c r="AGK248" s="98"/>
      <c r="AGL248" s="98"/>
      <c r="AGM248" s="98"/>
      <c r="AGN248" s="98"/>
      <c r="AGO248" s="98"/>
      <c r="AGP248" s="98"/>
      <c r="AGQ248" s="98"/>
      <c r="AGR248" s="98"/>
      <c r="AGS248" s="98"/>
      <c r="AGT248" s="98"/>
      <c r="AGU248" s="98"/>
      <c r="AGV248" s="98"/>
      <c r="AGW248" s="98"/>
      <c r="AGX248" s="98"/>
      <c r="AGY248" s="98"/>
      <c r="AGZ248" s="98"/>
      <c r="AHA248" s="98"/>
      <c r="AHB248" s="98"/>
      <c r="AHC248" s="98"/>
      <c r="AHD248" s="98"/>
      <c r="AHE248" s="98"/>
      <c r="AHF248" s="98"/>
      <c r="AHG248" s="98"/>
      <c r="AHH248" s="98"/>
      <c r="AHI248" s="98"/>
      <c r="AHJ248" s="98"/>
      <c r="AHK248" s="98"/>
      <c r="AHL248" s="98"/>
      <c r="AHM248" s="98"/>
      <c r="AHN248" s="98"/>
      <c r="AHO248" s="98"/>
      <c r="AHP248" s="98"/>
      <c r="AHQ248" s="98"/>
      <c r="AHR248" s="98"/>
      <c r="AHS248" s="98"/>
      <c r="AHT248" s="98"/>
      <c r="AHU248" s="98"/>
      <c r="AHV248" s="98"/>
      <c r="AHW248" s="98"/>
      <c r="AHX248" s="98"/>
      <c r="AHY248" s="98"/>
      <c r="AHZ248" s="98"/>
      <c r="AIA248" s="98"/>
      <c r="AIB248" s="98"/>
      <c r="AIC248" s="98"/>
      <c r="AID248" s="98"/>
      <c r="AIE248" s="98"/>
      <c r="AIF248" s="98"/>
      <c r="AIG248" s="98"/>
      <c r="AIH248" s="98"/>
      <c r="AII248" s="98"/>
      <c r="AIJ248" s="98"/>
      <c r="AIK248" s="98"/>
      <c r="AIL248" s="98"/>
      <c r="AIM248" s="98"/>
      <c r="AIN248" s="98"/>
      <c r="AIO248" s="98"/>
      <c r="AIP248" s="98"/>
      <c r="AIQ248" s="98"/>
      <c r="AIR248" s="98"/>
      <c r="AIS248" s="98"/>
      <c r="AIT248" s="98"/>
      <c r="AIU248" s="98"/>
      <c r="AIV248" s="98"/>
      <c r="AIW248" s="98"/>
      <c r="AIX248" s="98"/>
      <c r="AIY248" s="98"/>
      <c r="AIZ248" s="98"/>
      <c r="AJA248" s="98"/>
      <c r="AJB248" s="98"/>
      <c r="AJC248" s="98"/>
      <c r="AJD248" s="98"/>
      <c r="AJE248" s="98"/>
      <c r="AJF248" s="98"/>
      <c r="AJG248" s="98"/>
      <c r="AJH248" s="98"/>
      <c r="AJI248" s="98"/>
      <c r="AJJ248" s="98"/>
      <c r="AJK248" s="98"/>
      <c r="AJL248" s="98"/>
      <c r="AJM248" s="98"/>
      <c r="AJN248" s="98"/>
      <c r="AJO248" s="98"/>
      <c r="AJP248" s="98"/>
      <c r="AJQ248" s="98"/>
      <c r="AJR248" s="98"/>
      <c r="AJS248" s="98"/>
      <c r="AJT248" s="98"/>
      <c r="AJU248" s="98"/>
      <c r="AJV248" s="98"/>
      <c r="AJW248" s="98"/>
      <c r="AJX248" s="98"/>
      <c r="AJY248" s="98"/>
      <c r="AJZ248" s="98"/>
      <c r="AKA248" s="98"/>
      <c r="AKB248" s="98"/>
      <c r="AKC248" s="98"/>
      <c r="AKD248" s="98"/>
      <c r="AKE248" s="98"/>
      <c r="AKF248" s="98"/>
      <c r="AKG248" s="98"/>
      <c r="AKH248" s="98"/>
      <c r="AKI248" s="98"/>
      <c r="AKJ248" s="98"/>
      <c r="AKK248" s="98"/>
      <c r="AKL248" s="98"/>
      <c r="AKM248" s="98"/>
      <c r="AKN248" s="98"/>
      <c r="AKO248" s="98"/>
      <c r="AKP248" s="98"/>
      <c r="AKQ248" s="98"/>
      <c r="AKR248" s="98"/>
      <c r="AKS248" s="98"/>
      <c r="AKT248" s="98"/>
      <c r="AKU248" s="98"/>
      <c r="AKV248" s="98"/>
      <c r="AKW248" s="98"/>
      <c r="AKX248" s="98"/>
    </row>
    <row r="249" spans="1:986" ht="12" x14ac:dyDescent="0.2">
      <c r="A249" s="249"/>
      <c r="B249" s="241" t="s">
        <v>623</v>
      </c>
      <c r="C249" s="170" t="str">
        <f>_xlfn.CONCAT(Leverancespecifikation[[#This Row],[ID]],Leverancespecifikation[[#This Row],[BYGNINGSDEL]])</f>
        <v>245Forsyninger - ekstern</v>
      </c>
      <c r="E249" s="171" t="s">
        <v>1558</v>
      </c>
      <c r="I249" s="171"/>
      <c r="J249" s="167">
        <v>3</v>
      </c>
      <c r="K249" s="332" t="s">
        <v>655</v>
      </c>
      <c r="L249" s="169"/>
      <c r="M249" s="86" t="str">
        <f>IFERROR(VLOOKUP(Leverancespecifikation[[#This Row],[ID-Bygningsdel]],'Data ændringslog'!A:G,7,FALSE),"P")</f>
        <v/>
      </c>
      <c r="N249" s="320" t="s">
        <v>99</v>
      </c>
      <c r="O249" s="117" t="str">
        <f>VLOOKUP(Leverancespecifikation[[#This Row],[ID-Bygningsdel]],'Data aktør'!A:H,2,FALSE)</f>
        <v/>
      </c>
      <c r="P249" s="87" t="str">
        <f>VLOOKUP(Leverancespecifikation[[#This Row],[ID-Bygningsdel]],'Data aktør'!A:H,3,FALSE)</f>
        <v/>
      </c>
      <c r="Q249" s="87" t="str">
        <f>VLOOKUP(Leverancespecifikation[[#This Row],[ID-Bygningsdel]],'Data aktør'!A:H,4,FALSE)</f>
        <v/>
      </c>
      <c r="R249" s="87" t="str">
        <f>VLOOKUP(Leverancespecifikation[[#This Row],[ID-Bygningsdel]],'Data aktør'!A:H,5,FALSE)</f>
        <v/>
      </c>
      <c r="S249" s="87" t="str">
        <f>VLOOKUP(Leverancespecifikation[[#This Row],[ID-Bygningsdel]],'Data aktør'!A:H,6,FALSE)</f>
        <v/>
      </c>
      <c r="T249" s="87" t="str">
        <f>VLOOKUP(Leverancespecifikation[[#This Row],[ID-Bygningsdel]],'Data aktør'!A:H,7,FALSE)</f>
        <v/>
      </c>
      <c r="U249" s="118" t="str">
        <f>VLOOKUP(Leverancespecifikation[[#This Row],[ID-Bygningsdel]],'Data aktør'!A:H,8,FALSE)</f>
        <v/>
      </c>
      <c r="V249" s="112"/>
      <c r="W249" s="79"/>
      <c r="X249" s="79"/>
      <c r="Y249" s="79"/>
      <c r="Z249" s="79"/>
      <c r="AA249" s="79"/>
      <c r="AB249" s="167"/>
      <c r="AC249" s="167"/>
      <c r="AD249" s="171"/>
      <c r="AE249" s="171"/>
      <c r="AF249" s="171"/>
      <c r="AG249" s="171"/>
      <c r="AH249" s="171"/>
      <c r="AI249" s="171"/>
      <c r="AJ249" s="167"/>
      <c r="AK249" s="167"/>
      <c r="AL249" s="167"/>
      <c r="AM249" s="167"/>
      <c r="AT249" s="167"/>
      <c r="AU249" s="167"/>
      <c r="BB249" s="167"/>
      <c r="BC249" s="167"/>
      <c r="BJ249" s="167"/>
      <c r="BK249" s="167"/>
      <c r="BL249" s="286"/>
      <c r="BM249" s="167"/>
      <c r="BT249" s="167"/>
      <c r="BU249" s="167"/>
      <c r="BV249" s="167"/>
      <c r="BW249" s="167"/>
      <c r="BX249" s="167"/>
      <c r="BY249" s="167"/>
      <c r="BZ249" s="167"/>
      <c r="CA249" s="207"/>
      <c r="CB249" s="134"/>
    </row>
    <row r="250" spans="1:986" ht="12" x14ac:dyDescent="0.2">
      <c r="A250" s="249"/>
      <c r="B250" s="242" t="s">
        <v>625</v>
      </c>
      <c r="C250" s="170" t="str">
        <f>_xlfn.CONCAT(Leverancespecifikation[[#This Row],[ID]],Leverancespecifikation[[#This Row],[BYGNINGSDEL]])</f>
        <v>246Stikledninger / Kanalskinner</v>
      </c>
      <c r="E250" s="171" t="s">
        <v>1558</v>
      </c>
      <c r="I250" s="171"/>
      <c r="J250" s="171">
        <v>4</v>
      </c>
      <c r="K250" s="175" t="s">
        <v>658</v>
      </c>
      <c r="L250" s="172" t="s">
        <v>656</v>
      </c>
      <c r="M250" s="80" t="str">
        <f>IFERROR(VLOOKUP(Leverancespecifikation[[#This Row],[ID-Bygningsdel]],'Data ændringslog'!A:G,7,FALSE),"P")</f>
        <v/>
      </c>
      <c r="N250" s="321" t="s">
        <v>99</v>
      </c>
      <c r="O250" s="121" t="str">
        <f>VLOOKUP(Leverancespecifikation[[#This Row],[ID-Bygningsdel]],'Data aktør'!A:H,2,FALSE)</f>
        <v/>
      </c>
      <c r="P250" s="78" t="str">
        <f>VLOOKUP(Leverancespecifikation[[#This Row],[ID-Bygningsdel]],'Data aktør'!A:H,3,FALSE)</f>
        <v/>
      </c>
      <c r="Q250" s="78" t="str">
        <f>VLOOKUP(Leverancespecifikation[[#This Row],[ID-Bygningsdel]],'Data aktør'!A:H,4,FALSE)</f>
        <v>X</v>
      </c>
      <c r="R250" s="78" t="str">
        <f>VLOOKUP(Leverancespecifikation[[#This Row],[ID-Bygningsdel]],'Data aktør'!A:H,5,FALSE)</f>
        <v/>
      </c>
      <c r="S250" s="78" t="str">
        <f>VLOOKUP(Leverancespecifikation[[#This Row],[ID-Bygningsdel]],'Data aktør'!A:H,6,FALSE)</f>
        <v/>
      </c>
      <c r="T250" s="78" t="str">
        <f>VLOOKUP(Leverancespecifikation[[#This Row],[ID-Bygningsdel]],'Data aktør'!A:H,7,FALSE)</f>
        <v/>
      </c>
      <c r="U250" s="122" t="str">
        <f>VLOOKUP(Leverancespecifikation[[#This Row],[ID-Bygningsdel]],'Data aktør'!A:H,8,FALSE)</f>
        <v/>
      </c>
      <c r="V250" s="112"/>
      <c r="W250" s="79"/>
      <c r="X250" s="79"/>
      <c r="Y250" s="79"/>
      <c r="Z250" s="79"/>
      <c r="AA250" s="79"/>
      <c r="AB250" s="171" t="s">
        <v>35</v>
      </c>
      <c r="AC250" s="171">
        <v>200</v>
      </c>
      <c r="AD250" s="171"/>
      <c r="AE250" s="171"/>
      <c r="AF250" s="171"/>
      <c r="AG250" s="171"/>
      <c r="AH250" s="171"/>
      <c r="AI250" s="171"/>
      <c r="AJ250" s="171" t="s">
        <v>35</v>
      </c>
      <c r="AK250" s="171">
        <v>300</v>
      </c>
      <c r="AT250" s="171" t="s">
        <v>35</v>
      </c>
      <c r="AU250" s="171">
        <v>325</v>
      </c>
      <c r="BB250" s="171" t="s">
        <v>35</v>
      </c>
      <c r="BC250" s="171">
        <v>325</v>
      </c>
      <c r="BV250" s="171"/>
      <c r="BW250" s="171"/>
      <c r="CB250" s="134"/>
    </row>
    <row r="251" spans="1:986" ht="12" x14ac:dyDescent="0.2">
      <c r="A251" s="249"/>
      <c r="B251" s="242" t="s">
        <v>627</v>
      </c>
      <c r="C251" s="170" t="str">
        <f>_xlfn.CONCAT(Leverancespecifikation[[#This Row],[ID]],Leverancespecifikation[[#This Row],[BYGNINGSDEL]])</f>
        <v>247Transformeranlæg</v>
      </c>
      <c r="E251" s="171" t="s">
        <v>1558</v>
      </c>
      <c r="I251" s="171"/>
      <c r="J251" s="171">
        <v>4</v>
      </c>
      <c r="K251" s="175" t="s">
        <v>660</v>
      </c>
      <c r="L251" s="172" t="s">
        <v>656</v>
      </c>
      <c r="M251" s="80" t="str">
        <f>IFERROR(VLOOKUP(Leverancespecifikation[[#This Row],[ID-Bygningsdel]],'Data ændringslog'!A:G,7,FALSE),"P")</f>
        <v/>
      </c>
      <c r="N251" s="321" t="s">
        <v>99</v>
      </c>
      <c r="O251" s="121" t="str">
        <f>VLOOKUP(Leverancespecifikation[[#This Row],[ID-Bygningsdel]],'Data aktør'!A:H,2,FALSE)</f>
        <v/>
      </c>
      <c r="P251" s="78" t="str">
        <f>VLOOKUP(Leverancespecifikation[[#This Row],[ID-Bygningsdel]],'Data aktør'!A:H,3,FALSE)</f>
        <v/>
      </c>
      <c r="Q251" s="78" t="str">
        <f>VLOOKUP(Leverancespecifikation[[#This Row],[ID-Bygningsdel]],'Data aktør'!A:H,4,FALSE)</f>
        <v>X</v>
      </c>
      <c r="R251" s="78" t="str">
        <f>VLOOKUP(Leverancespecifikation[[#This Row],[ID-Bygningsdel]],'Data aktør'!A:H,5,FALSE)</f>
        <v/>
      </c>
      <c r="S251" s="78" t="str">
        <f>VLOOKUP(Leverancespecifikation[[#This Row],[ID-Bygningsdel]],'Data aktør'!A:H,6,FALSE)</f>
        <v/>
      </c>
      <c r="T251" s="78" t="str">
        <f>VLOOKUP(Leverancespecifikation[[#This Row],[ID-Bygningsdel]],'Data aktør'!A:H,7,FALSE)</f>
        <v/>
      </c>
      <c r="U251" s="122" t="str">
        <f>VLOOKUP(Leverancespecifikation[[#This Row],[ID-Bygningsdel]],'Data aktør'!A:H,8,FALSE)</f>
        <v/>
      </c>
      <c r="V251" s="112"/>
      <c r="W251" s="79"/>
      <c r="X251" s="79"/>
      <c r="Y251" s="79"/>
      <c r="Z251" s="79"/>
      <c r="AA251" s="79"/>
      <c r="AB251" s="171" t="s">
        <v>35</v>
      </c>
      <c r="AC251" s="171">
        <v>200</v>
      </c>
      <c r="AD251" s="171"/>
      <c r="AE251" s="171"/>
      <c r="AF251" s="171"/>
      <c r="AG251" s="171"/>
      <c r="AH251" s="171"/>
      <c r="AI251" s="171"/>
      <c r="AJ251" s="171" t="s">
        <v>35</v>
      </c>
      <c r="AK251" s="171">
        <v>300</v>
      </c>
      <c r="AT251" s="171" t="s">
        <v>35</v>
      </c>
      <c r="AU251" s="171">
        <v>325</v>
      </c>
      <c r="BB251" s="171" t="s">
        <v>35</v>
      </c>
      <c r="BC251" s="171">
        <v>325</v>
      </c>
      <c r="BV251" s="171"/>
      <c r="BW251" s="171"/>
      <c r="CB251" s="134"/>
    </row>
    <row r="252" spans="1:986" ht="12" x14ac:dyDescent="0.2">
      <c r="A252" s="249"/>
      <c r="B252" s="242" t="s">
        <v>629</v>
      </c>
      <c r="C252" s="170" t="str">
        <f>_xlfn.CONCAT(Leverancespecifikation[[#This Row],[ID]],Leverancespecifikation[[#This Row],[BYGNINGSDEL]])</f>
        <v>248Stationstavler</v>
      </c>
      <c r="E252" s="171" t="s">
        <v>1558</v>
      </c>
      <c r="I252" s="171"/>
      <c r="J252" s="171">
        <v>4</v>
      </c>
      <c r="K252" s="175" t="s">
        <v>662</v>
      </c>
      <c r="L252" s="172" t="s">
        <v>656</v>
      </c>
      <c r="M252" s="80" t="str">
        <f>IFERROR(VLOOKUP(Leverancespecifikation[[#This Row],[ID-Bygningsdel]],'Data ændringslog'!A:G,7,FALSE),"P")</f>
        <v/>
      </c>
      <c r="N252" s="321" t="s">
        <v>99</v>
      </c>
      <c r="O252" s="121" t="str">
        <f>VLOOKUP(Leverancespecifikation[[#This Row],[ID-Bygningsdel]],'Data aktør'!A:H,2,FALSE)</f>
        <v/>
      </c>
      <c r="P252" s="78" t="str">
        <f>VLOOKUP(Leverancespecifikation[[#This Row],[ID-Bygningsdel]],'Data aktør'!A:H,3,FALSE)</f>
        <v/>
      </c>
      <c r="Q252" s="78" t="str">
        <f>VLOOKUP(Leverancespecifikation[[#This Row],[ID-Bygningsdel]],'Data aktør'!A:H,4,FALSE)</f>
        <v>X</v>
      </c>
      <c r="R252" s="78" t="str">
        <f>VLOOKUP(Leverancespecifikation[[#This Row],[ID-Bygningsdel]],'Data aktør'!A:H,5,FALSE)</f>
        <v/>
      </c>
      <c r="S252" s="78" t="str">
        <f>VLOOKUP(Leverancespecifikation[[#This Row],[ID-Bygningsdel]],'Data aktør'!A:H,6,FALSE)</f>
        <v/>
      </c>
      <c r="T252" s="78" t="str">
        <f>VLOOKUP(Leverancespecifikation[[#This Row],[ID-Bygningsdel]],'Data aktør'!A:H,7,FALSE)</f>
        <v/>
      </c>
      <c r="U252" s="122" t="str">
        <f>VLOOKUP(Leverancespecifikation[[#This Row],[ID-Bygningsdel]],'Data aktør'!A:H,8,FALSE)</f>
        <v/>
      </c>
      <c r="V252" s="112"/>
      <c r="W252" s="79"/>
      <c r="X252" s="79"/>
      <c r="Y252" s="79"/>
      <c r="Z252" s="79"/>
      <c r="AA252" s="79"/>
      <c r="AB252" s="171" t="s">
        <v>35</v>
      </c>
      <c r="AC252" s="171">
        <v>200</v>
      </c>
      <c r="AD252" s="171"/>
      <c r="AE252" s="171"/>
      <c r="AF252" s="171"/>
      <c r="AG252" s="171"/>
      <c r="AH252" s="171"/>
      <c r="AI252" s="171"/>
      <c r="AJ252" s="171" t="s">
        <v>35</v>
      </c>
      <c r="AK252" s="171">
        <v>300</v>
      </c>
      <c r="AT252" s="171" t="s">
        <v>35</v>
      </c>
      <c r="AU252" s="171">
        <v>325</v>
      </c>
      <c r="BB252" s="171" t="s">
        <v>35</v>
      </c>
      <c r="BC252" s="171">
        <v>325</v>
      </c>
      <c r="BV252" s="171"/>
      <c r="BW252" s="171"/>
      <c r="CB252" s="134"/>
    </row>
    <row r="253" spans="1:986" ht="12" x14ac:dyDescent="0.2">
      <c r="A253" s="249"/>
      <c r="B253" s="242" t="s">
        <v>631</v>
      </c>
      <c r="C253" s="170" t="str">
        <f>_xlfn.CONCAT(Leverancespecifikation[[#This Row],[ID]],Leverancespecifikation[[#This Row],[BYGNINGSDEL]])</f>
        <v>249Nød- og reserveforsyningsanlæg/UPS</v>
      </c>
      <c r="E253" s="171" t="s">
        <v>1558</v>
      </c>
      <c r="I253" s="171"/>
      <c r="J253" s="171">
        <v>4</v>
      </c>
      <c r="K253" s="175" t="s">
        <v>664</v>
      </c>
      <c r="L253" s="172" t="s">
        <v>656</v>
      </c>
      <c r="M253" s="80" t="str">
        <f>IFERROR(VLOOKUP(Leverancespecifikation[[#This Row],[ID-Bygningsdel]],'Data ændringslog'!A:G,7,FALSE),"P")</f>
        <v/>
      </c>
      <c r="N253" s="321" t="s">
        <v>99</v>
      </c>
      <c r="O253" s="121" t="str">
        <f>VLOOKUP(Leverancespecifikation[[#This Row],[ID-Bygningsdel]],'Data aktør'!A:H,2,FALSE)</f>
        <v/>
      </c>
      <c r="P253" s="78" t="str">
        <f>VLOOKUP(Leverancespecifikation[[#This Row],[ID-Bygningsdel]],'Data aktør'!A:H,3,FALSE)</f>
        <v/>
      </c>
      <c r="Q253" s="78" t="str">
        <f>VLOOKUP(Leverancespecifikation[[#This Row],[ID-Bygningsdel]],'Data aktør'!A:H,4,FALSE)</f>
        <v>X</v>
      </c>
      <c r="R253" s="78" t="str">
        <f>VLOOKUP(Leverancespecifikation[[#This Row],[ID-Bygningsdel]],'Data aktør'!A:H,5,FALSE)</f>
        <v/>
      </c>
      <c r="S253" s="78" t="str">
        <f>VLOOKUP(Leverancespecifikation[[#This Row],[ID-Bygningsdel]],'Data aktør'!A:H,6,FALSE)</f>
        <v/>
      </c>
      <c r="T253" s="78" t="str">
        <f>VLOOKUP(Leverancespecifikation[[#This Row],[ID-Bygningsdel]],'Data aktør'!A:H,7,FALSE)</f>
        <v/>
      </c>
      <c r="U253" s="122" t="str">
        <f>VLOOKUP(Leverancespecifikation[[#This Row],[ID-Bygningsdel]],'Data aktør'!A:H,8,FALSE)</f>
        <v/>
      </c>
      <c r="V253" s="112"/>
      <c r="W253" s="79"/>
      <c r="X253" s="79"/>
      <c r="Y253" s="79"/>
      <c r="Z253" s="79"/>
      <c r="AA253" s="79"/>
      <c r="AB253" s="171" t="s">
        <v>35</v>
      </c>
      <c r="AC253" s="171">
        <v>200</v>
      </c>
      <c r="AD253" s="171"/>
      <c r="AE253" s="171"/>
      <c r="AF253" s="171"/>
      <c r="AG253" s="171"/>
      <c r="AH253" s="171"/>
      <c r="AI253" s="171"/>
      <c r="AJ253" s="171" t="s">
        <v>35</v>
      </c>
      <c r="AK253" s="171">
        <v>300</v>
      </c>
      <c r="AT253" s="171" t="s">
        <v>35</v>
      </c>
      <c r="AU253" s="171">
        <v>325</v>
      </c>
      <c r="BB253" s="171" t="s">
        <v>35</v>
      </c>
      <c r="BC253" s="171">
        <v>325</v>
      </c>
      <c r="BV253" s="171"/>
      <c r="BW253" s="171"/>
      <c r="CB253" s="134"/>
    </row>
    <row r="254" spans="1:986" ht="12" x14ac:dyDescent="0.2">
      <c r="A254" s="249"/>
      <c r="B254" s="242" t="s">
        <v>633</v>
      </c>
      <c r="C254" s="170" t="str">
        <f>_xlfn.CONCAT(Leverancespecifikation[[#This Row],[ID]],Leverancespecifikation[[#This Row],[BYGNINGSDEL]])</f>
        <v>250Fasekompenseringsanlæg</v>
      </c>
      <c r="E254" s="171" t="s">
        <v>1558</v>
      </c>
      <c r="I254" s="171"/>
      <c r="J254" s="171">
        <v>4</v>
      </c>
      <c r="K254" s="175" t="s">
        <v>666</v>
      </c>
      <c r="L254" s="172" t="s">
        <v>656</v>
      </c>
      <c r="M254" s="80" t="str">
        <f>IFERROR(VLOOKUP(Leverancespecifikation[[#This Row],[ID-Bygningsdel]],'Data ændringslog'!A:G,7,FALSE),"P")</f>
        <v/>
      </c>
      <c r="N254" s="321" t="s">
        <v>99</v>
      </c>
      <c r="O254" s="121" t="str">
        <f>VLOOKUP(Leverancespecifikation[[#This Row],[ID-Bygningsdel]],'Data aktør'!A:H,2,FALSE)</f>
        <v/>
      </c>
      <c r="P254" s="78" t="str">
        <f>VLOOKUP(Leverancespecifikation[[#This Row],[ID-Bygningsdel]],'Data aktør'!A:H,3,FALSE)</f>
        <v/>
      </c>
      <c r="Q254" s="78" t="str">
        <f>VLOOKUP(Leverancespecifikation[[#This Row],[ID-Bygningsdel]],'Data aktør'!A:H,4,FALSE)</f>
        <v>X</v>
      </c>
      <c r="R254" s="78" t="str">
        <f>VLOOKUP(Leverancespecifikation[[#This Row],[ID-Bygningsdel]],'Data aktør'!A:H,5,FALSE)</f>
        <v/>
      </c>
      <c r="S254" s="78" t="str">
        <f>VLOOKUP(Leverancespecifikation[[#This Row],[ID-Bygningsdel]],'Data aktør'!A:H,6,FALSE)</f>
        <v/>
      </c>
      <c r="T254" s="78" t="str">
        <f>VLOOKUP(Leverancespecifikation[[#This Row],[ID-Bygningsdel]],'Data aktør'!A:H,7,FALSE)</f>
        <v/>
      </c>
      <c r="U254" s="122" t="str">
        <f>VLOOKUP(Leverancespecifikation[[#This Row],[ID-Bygningsdel]],'Data aktør'!A:H,8,FALSE)</f>
        <v/>
      </c>
      <c r="V254" s="112"/>
      <c r="W254" s="79"/>
      <c r="X254" s="79"/>
      <c r="Y254" s="79"/>
      <c r="Z254" s="79"/>
      <c r="AA254" s="79"/>
      <c r="AB254" s="171" t="s">
        <v>35</v>
      </c>
      <c r="AC254" s="171">
        <v>200</v>
      </c>
      <c r="AD254" s="171"/>
      <c r="AE254" s="171"/>
      <c r="AF254" s="171"/>
      <c r="AG254" s="171"/>
      <c r="AH254" s="171"/>
      <c r="AI254" s="171"/>
      <c r="AJ254" s="171" t="s">
        <v>35</v>
      </c>
      <c r="AK254" s="171">
        <v>300</v>
      </c>
      <c r="AT254" s="171" t="s">
        <v>35</v>
      </c>
      <c r="AU254" s="171">
        <v>325</v>
      </c>
      <c r="BB254" s="171" t="s">
        <v>35</v>
      </c>
      <c r="BC254" s="171">
        <v>325</v>
      </c>
      <c r="BV254" s="171"/>
      <c r="BW254" s="171"/>
      <c r="CB254" s="134"/>
    </row>
    <row r="255" spans="1:986" ht="12" x14ac:dyDescent="0.2">
      <c r="A255" s="249"/>
      <c r="B255" s="242" t="s">
        <v>635</v>
      </c>
      <c r="C255" s="170" t="str">
        <f>_xlfn.CONCAT(Leverancespecifikation[[#This Row],[ID]],Leverancespecifikation[[#This Row],[BYGNINGSDEL]])</f>
        <v>251Frekvensomformeranlæg</v>
      </c>
      <c r="E255" s="171" t="s">
        <v>1558</v>
      </c>
      <c r="I255" s="171"/>
      <c r="J255" s="171">
        <v>4</v>
      </c>
      <c r="K255" s="175" t="s">
        <v>668</v>
      </c>
      <c r="L255" s="172" t="s">
        <v>656</v>
      </c>
      <c r="M255" s="80" t="str">
        <f>IFERROR(VLOOKUP(Leverancespecifikation[[#This Row],[ID-Bygningsdel]],'Data ændringslog'!A:G,7,FALSE),"P")</f>
        <v/>
      </c>
      <c r="N255" s="321" t="s">
        <v>99</v>
      </c>
      <c r="O255" s="121" t="str">
        <f>VLOOKUP(Leverancespecifikation[[#This Row],[ID-Bygningsdel]],'Data aktør'!A:H,2,FALSE)</f>
        <v/>
      </c>
      <c r="P255" s="78" t="str">
        <f>VLOOKUP(Leverancespecifikation[[#This Row],[ID-Bygningsdel]],'Data aktør'!A:H,3,FALSE)</f>
        <v/>
      </c>
      <c r="Q255" s="78" t="str">
        <f>VLOOKUP(Leverancespecifikation[[#This Row],[ID-Bygningsdel]],'Data aktør'!A:H,4,FALSE)</f>
        <v>X</v>
      </c>
      <c r="R255" s="78" t="str">
        <f>VLOOKUP(Leverancespecifikation[[#This Row],[ID-Bygningsdel]],'Data aktør'!A:H,5,FALSE)</f>
        <v/>
      </c>
      <c r="S255" s="78" t="str">
        <f>VLOOKUP(Leverancespecifikation[[#This Row],[ID-Bygningsdel]],'Data aktør'!A:H,6,FALSE)</f>
        <v/>
      </c>
      <c r="T255" s="78" t="str">
        <f>VLOOKUP(Leverancespecifikation[[#This Row],[ID-Bygningsdel]],'Data aktør'!A:H,7,FALSE)</f>
        <v/>
      </c>
      <c r="U255" s="122" t="str">
        <f>VLOOKUP(Leverancespecifikation[[#This Row],[ID-Bygningsdel]],'Data aktør'!A:H,8,FALSE)</f>
        <v/>
      </c>
      <c r="V255" s="112"/>
      <c r="W255" s="79"/>
      <c r="X255" s="79"/>
      <c r="Y255" s="79"/>
      <c r="Z255" s="79"/>
      <c r="AA255" s="79"/>
      <c r="AB255" s="171" t="s">
        <v>35</v>
      </c>
      <c r="AC255" s="171">
        <v>200</v>
      </c>
      <c r="AD255" s="171"/>
      <c r="AE255" s="171"/>
      <c r="AF255" s="171"/>
      <c r="AG255" s="171"/>
      <c r="AH255" s="171"/>
      <c r="AI255" s="171"/>
      <c r="AJ255" s="171" t="s">
        <v>35</v>
      </c>
      <c r="AK255" s="171">
        <v>300</v>
      </c>
      <c r="AT255" s="171" t="s">
        <v>35</v>
      </c>
      <c r="AU255" s="171">
        <v>325</v>
      </c>
      <c r="BB255" s="171" t="s">
        <v>35</v>
      </c>
      <c r="BC255" s="171">
        <v>325</v>
      </c>
      <c r="BV255" s="171"/>
      <c r="BW255" s="171"/>
      <c r="CB255" s="134"/>
    </row>
    <row r="256" spans="1:986" ht="12" x14ac:dyDescent="0.2">
      <c r="A256" s="249"/>
      <c r="B256" s="242" t="s">
        <v>637</v>
      </c>
      <c r="C256" s="170" t="str">
        <f>_xlfn.CONCAT(Leverancespecifikation[[#This Row],[ID]],Leverancespecifikation[[#This Row],[BYGNINGSDEL]])</f>
        <v>252Fordeling</v>
      </c>
      <c r="E256" s="171" t="s">
        <v>1559</v>
      </c>
      <c r="I256" s="171"/>
      <c r="J256" s="171">
        <v>3</v>
      </c>
      <c r="K256" s="333" t="s">
        <v>670</v>
      </c>
      <c r="M256" s="80" t="str">
        <f>IFERROR(VLOOKUP(Leverancespecifikation[[#This Row],[ID-Bygningsdel]],'Data ændringslog'!A:G,7,FALSE),"P")</f>
        <v/>
      </c>
      <c r="N256" s="321" t="s">
        <v>99</v>
      </c>
      <c r="O256" s="121" t="str">
        <f>VLOOKUP(Leverancespecifikation[[#This Row],[ID-Bygningsdel]],'Data aktør'!A:H,2,FALSE)</f>
        <v/>
      </c>
      <c r="P256" s="78" t="str">
        <f>VLOOKUP(Leverancespecifikation[[#This Row],[ID-Bygningsdel]],'Data aktør'!A:H,3,FALSE)</f>
        <v/>
      </c>
      <c r="Q256" s="78" t="str">
        <f>VLOOKUP(Leverancespecifikation[[#This Row],[ID-Bygningsdel]],'Data aktør'!A:H,4,FALSE)</f>
        <v/>
      </c>
      <c r="R256" s="78" t="str">
        <f>VLOOKUP(Leverancespecifikation[[#This Row],[ID-Bygningsdel]],'Data aktør'!A:H,5,FALSE)</f>
        <v/>
      </c>
      <c r="S256" s="78" t="str">
        <f>VLOOKUP(Leverancespecifikation[[#This Row],[ID-Bygningsdel]],'Data aktør'!A:H,6,FALSE)</f>
        <v/>
      </c>
      <c r="T256" s="78" t="str">
        <f>VLOOKUP(Leverancespecifikation[[#This Row],[ID-Bygningsdel]],'Data aktør'!A:H,7,FALSE)</f>
        <v/>
      </c>
      <c r="U256" s="122" t="str">
        <f>VLOOKUP(Leverancespecifikation[[#This Row],[ID-Bygningsdel]],'Data aktør'!A:H,8,FALSE)</f>
        <v/>
      </c>
      <c r="V256" s="112"/>
      <c r="W256" s="79"/>
      <c r="X256" s="79"/>
      <c r="Y256" s="79"/>
      <c r="Z256" s="79"/>
      <c r="AA256" s="79"/>
      <c r="AB256" s="171"/>
      <c r="AD256" s="171"/>
      <c r="AE256" s="171"/>
      <c r="AF256" s="171"/>
      <c r="AG256" s="171"/>
      <c r="AH256" s="171"/>
      <c r="AI256" s="171"/>
      <c r="AJ256" s="171"/>
      <c r="BV256" s="171"/>
      <c r="BW256" s="171"/>
      <c r="CB256" s="134"/>
    </row>
    <row r="257" spans="1:80" ht="12" x14ac:dyDescent="0.2">
      <c r="A257" s="249"/>
      <c r="B257" s="242" t="s">
        <v>638</v>
      </c>
      <c r="C257" s="170" t="str">
        <f>_xlfn.CONCAT(Leverancespecifikation[[#This Row],[ID]],Leverancespecifikation[[#This Row],[BYGNINGSDEL]])</f>
        <v>253Hovedledninger / Kanalskinner</v>
      </c>
      <c r="E257" s="171" t="s">
        <v>1559</v>
      </c>
      <c r="I257" s="171"/>
      <c r="J257" s="171">
        <v>4</v>
      </c>
      <c r="K257" s="175" t="s">
        <v>672</v>
      </c>
      <c r="L257" s="172" t="s">
        <v>656</v>
      </c>
      <c r="M257" s="80" t="str">
        <f>IFERROR(VLOOKUP(Leverancespecifikation[[#This Row],[ID-Bygningsdel]],'Data ændringslog'!A:G,7,FALSE),"P")</f>
        <v/>
      </c>
      <c r="N257" s="321" t="s">
        <v>99</v>
      </c>
      <c r="O257" s="121" t="str">
        <f>VLOOKUP(Leverancespecifikation[[#This Row],[ID-Bygningsdel]],'Data aktør'!A:H,2,FALSE)</f>
        <v/>
      </c>
      <c r="P257" s="78" t="str">
        <f>VLOOKUP(Leverancespecifikation[[#This Row],[ID-Bygningsdel]],'Data aktør'!A:H,3,FALSE)</f>
        <v/>
      </c>
      <c r="Q257" s="78" t="str">
        <f>VLOOKUP(Leverancespecifikation[[#This Row],[ID-Bygningsdel]],'Data aktør'!A:H,4,FALSE)</f>
        <v>X</v>
      </c>
      <c r="R257" s="78" t="str">
        <f>VLOOKUP(Leverancespecifikation[[#This Row],[ID-Bygningsdel]],'Data aktør'!A:H,5,FALSE)</f>
        <v/>
      </c>
      <c r="S257" s="78" t="str">
        <f>VLOOKUP(Leverancespecifikation[[#This Row],[ID-Bygningsdel]],'Data aktør'!A:H,6,FALSE)</f>
        <v/>
      </c>
      <c r="T257" s="78" t="str">
        <f>VLOOKUP(Leverancespecifikation[[#This Row],[ID-Bygningsdel]],'Data aktør'!A:H,7,FALSE)</f>
        <v/>
      </c>
      <c r="U257" s="122" t="str">
        <f>VLOOKUP(Leverancespecifikation[[#This Row],[ID-Bygningsdel]],'Data aktør'!A:H,8,FALSE)</f>
        <v/>
      </c>
      <c r="V257" s="112"/>
      <c r="W257" s="79"/>
      <c r="X257" s="79"/>
      <c r="Y257" s="79"/>
      <c r="Z257" s="79"/>
      <c r="AA257" s="79"/>
      <c r="AB257" s="171" t="s">
        <v>35</v>
      </c>
      <c r="AC257" s="171">
        <v>200</v>
      </c>
      <c r="AD257" s="171"/>
      <c r="AE257" s="171"/>
      <c r="AF257" s="171"/>
      <c r="AG257" s="171"/>
      <c r="AH257" s="171"/>
      <c r="AI257" s="171"/>
      <c r="AJ257" s="171" t="s">
        <v>35</v>
      </c>
      <c r="AK257" s="171">
        <v>300</v>
      </c>
      <c r="AT257" s="171" t="s">
        <v>35</v>
      </c>
      <c r="AU257" s="171">
        <v>325</v>
      </c>
      <c r="BB257" s="171" t="s">
        <v>35</v>
      </c>
      <c r="BC257" s="171">
        <v>325</v>
      </c>
      <c r="BV257" s="171"/>
      <c r="BW257" s="171"/>
      <c r="CB257" s="134"/>
    </row>
    <row r="258" spans="1:80" ht="12" x14ac:dyDescent="0.2">
      <c r="A258" s="249"/>
      <c r="B258" s="242" t="s">
        <v>640</v>
      </c>
      <c r="C258" s="170" t="str">
        <f>_xlfn.CONCAT(Leverancespecifikation[[#This Row],[ID]],Leverancespecifikation[[#This Row],[BYGNINGSDEL]])</f>
        <v>254Hovedtavler</v>
      </c>
      <c r="E258" s="171" t="s">
        <v>1559</v>
      </c>
      <c r="I258" s="171"/>
      <c r="J258" s="171">
        <v>4</v>
      </c>
      <c r="K258" s="175" t="s">
        <v>674</v>
      </c>
      <c r="L258" s="172" t="s">
        <v>656</v>
      </c>
      <c r="M258" s="80" t="str">
        <f>IFERROR(VLOOKUP(Leverancespecifikation[[#This Row],[ID-Bygningsdel]],'Data ændringslog'!A:G,7,FALSE),"P")</f>
        <v/>
      </c>
      <c r="N258" s="321" t="s">
        <v>99</v>
      </c>
      <c r="O258" s="121" t="str">
        <f>VLOOKUP(Leverancespecifikation[[#This Row],[ID-Bygningsdel]],'Data aktør'!A:H,2,FALSE)</f>
        <v/>
      </c>
      <c r="P258" s="78" t="str">
        <f>VLOOKUP(Leverancespecifikation[[#This Row],[ID-Bygningsdel]],'Data aktør'!A:H,3,FALSE)</f>
        <v/>
      </c>
      <c r="Q258" s="78" t="str">
        <f>VLOOKUP(Leverancespecifikation[[#This Row],[ID-Bygningsdel]],'Data aktør'!A:H,4,FALSE)</f>
        <v>X</v>
      </c>
      <c r="R258" s="78" t="str">
        <f>VLOOKUP(Leverancespecifikation[[#This Row],[ID-Bygningsdel]],'Data aktør'!A:H,5,FALSE)</f>
        <v/>
      </c>
      <c r="S258" s="78" t="str">
        <f>VLOOKUP(Leverancespecifikation[[#This Row],[ID-Bygningsdel]],'Data aktør'!A:H,6,FALSE)</f>
        <v/>
      </c>
      <c r="T258" s="78" t="str">
        <f>VLOOKUP(Leverancespecifikation[[#This Row],[ID-Bygningsdel]],'Data aktør'!A:H,7,FALSE)</f>
        <v/>
      </c>
      <c r="U258" s="122" t="str">
        <f>VLOOKUP(Leverancespecifikation[[#This Row],[ID-Bygningsdel]],'Data aktør'!A:H,8,FALSE)</f>
        <v/>
      </c>
      <c r="V258" s="112"/>
      <c r="W258" s="79"/>
      <c r="X258" s="79"/>
      <c r="Y258" s="79"/>
      <c r="Z258" s="79"/>
      <c r="AA258" s="79"/>
      <c r="AB258" s="171" t="s">
        <v>35</v>
      </c>
      <c r="AC258" s="171">
        <v>200</v>
      </c>
      <c r="AD258" s="171"/>
      <c r="AE258" s="171"/>
      <c r="AF258" s="171"/>
      <c r="AG258" s="171"/>
      <c r="AH258" s="171"/>
      <c r="AI258" s="171"/>
      <c r="AJ258" s="171" t="s">
        <v>35</v>
      </c>
      <c r="AK258" s="171">
        <v>300</v>
      </c>
      <c r="AT258" s="171" t="s">
        <v>35</v>
      </c>
      <c r="AU258" s="171">
        <v>325</v>
      </c>
      <c r="BB258" s="171" t="s">
        <v>35</v>
      </c>
      <c r="BC258" s="171">
        <v>325</v>
      </c>
      <c r="BV258" s="171"/>
      <c r="BW258" s="171"/>
      <c r="CB258" s="134"/>
    </row>
    <row r="259" spans="1:80" ht="12" x14ac:dyDescent="0.2">
      <c r="A259" s="249"/>
      <c r="B259" s="242" t="s">
        <v>642</v>
      </c>
      <c r="C259" s="170" t="str">
        <f>_xlfn.CONCAT(Leverancespecifikation[[#This Row],[ID]],Leverancespecifikation[[#This Row],[BYGNINGSDEL]])</f>
        <v>255Fordelingstavler</v>
      </c>
      <c r="E259" s="171" t="s">
        <v>1559</v>
      </c>
      <c r="I259" s="171"/>
      <c r="J259" s="171">
        <v>4</v>
      </c>
      <c r="K259" s="175" t="s">
        <v>676</v>
      </c>
      <c r="L259" s="172" t="s">
        <v>656</v>
      </c>
      <c r="M259" s="80" t="str">
        <f>IFERROR(VLOOKUP(Leverancespecifikation[[#This Row],[ID-Bygningsdel]],'Data ændringslog'!A:G,7,FALSE),"P")</f>
        <v/>
      </c>
      <c r="N259" s="321" t="s">
        <v>99</v>
      </c>
      <c r="O259" s="121" t="str">
        <f>VLOOKUP(Leverancespecifikation[[#This Row],[ID-Bygningsdel]],'Data aktør'!A:H,2,FALSE)</f>
        <v/>
      </c>
      <c r="P259" s="78" t="str">
        <f>VLOOKUP(Leverancespecifikation[[#This Row],[ID-Bygningsdel]],'Data aktør'!A:H,3,FALSE)</f>
        <v/>
      </c>
      <c r="Q259" s="78" t="str">
        <f>VLOOKUP(Leverancespecifikation[[#This Row],[ID-Bygningsdel]],'Data aktør'!A:H,4,FALSE)</f>
        <v>X</v>
      </c>
      <c r="R259" s="78" t="str">
        <f>VLOOKUP(Leverancespecifikation[[#This Row],[ID-Bygningsdel]],'Data aktør'!A:H,5,FALSE)</f>
        <v/>
      </c>
      <c r="S259" s="78" t="str">
        <f>VLOOKUP(Leverancespecifikation[[#This Row],[ID-Bygningsdel]],'Data aktør'!A:H,6,FALSE)</f>
        <v/>
      </c>
      <c r="T259" s="78" t="str">
        <f>VLOOKUP(Leverancespecifikation[[#This Row],[ID-Bygningsdel]],'Data aktør'!A:H,7,FALSE)</f>
        <v/>
      </c>
      <c r="U259" s="122" t="str">
        <f>VLOOKUP(Leverancespecifikation[[#This Row],[ID-Bygningsdel]],'Data aktør'!A:H,8,FALSE)</f>
        <v/>
      </c>
      <c r="V259" s="112"/>
      <c r="W259" s="79"/>
      <c r="X259" s="79"/>
      <c r="Y259" s="79"/>
      <c r="Z259" s="79"/>
      <c r="AA259" s="79"/>
      <c r="AB259" s="171" t="s">
        <v>35</v>
      </c>
      <c r="AC259" s="171">
        <v>200</v>
      </c>
      <c r="AD259" s="171"/>
      <c r="AE259" s="171"/>
      <c r="AF259" s="171"/>
      <c r="AG259" s="171"/>
      <c r="AH259" s="171"/>
      <c r="AI259" s="171"/>
      <c r="AJ259" s="171" t="s">
        <v>35</v>
      </c>
      <c r="AK259" s="171">
        <v>300</v>
      </c>
      <c r="AT259" s="171" t="s">
        <v>35</v>
      </c>
      <c r="AU259" s="171">
        <v>325</v>
      </c>
      <c r="BB259" s="171" t="s">
        <v>35</v>
      </c>
      <c r="BC259" s="171">
        <v>325</v>
      </c>
      <c r="BV259" s="171"/>
      <c r="BW259" s="171"/>
      <c r="CB259" s="134"/>
    </row>
    <row r="260" spans="1:80" ht="12" x14ac:dyDescent="0.2">
      <c r="A260" s="249"/>
      <c r="B260" s="242" t="s">
        <v>644</v>
      </c>
      <c r="C260" s="170" t="str">
        <f>_xlfn.CONCAT(Leverancespecifikation[[#This Row],[ID]],Leverancespecifikation[[#This Row],[BYGNINGSDEL]])</f>
        <v>256Undertavler</v>
      </c>
      <c r="E260" s="171" t="s">
        <v>1559</v>
      </c>
      <c r="I260" s="171"/>
      <c r="J260" s="171">
        <v>4</v>
      </c>
      <c r="K260" s="175" t="s">
        <v>678</v>
      </c>
      <c r="L260" s="172" t="s">
        <v>656</v>
      </c>
      <c r="M260" s="80" t="str">
        <f>IFERROR(VLOOKUP(Leverancespecifikation[[#This Row],[ID-Bygningsdel]],'Data ændringslog'!A:G,7,FALSE),"P")</f>
        <v/>
      </c>
      <c r="N260" s="321" t="s">
        <v>99</v>
      </c>
      <c r="O260" s="121" t="str">
        <f>VLOOKUP(Leverancespecifikation[[#This Row],[ID-Bygningsdel]],'Data aktør'!A:H,2,FALSE)</f>
        <v/>
      </c>
      <c r="P260" s="78" t="str">
        <f>VLOOKUP(Leverancespecifikation[[#This Row],[ID-Bygningsdel]],'Data aktør'!A:H,3,FALSE)</f>
        <v/>
      </c>
      <c r="Q260" s="78" t="str">
        <f>VLOOKUP(Leverancespecifikation[[#This Row],[ID-Bygningsdel]],'Data aktør'!A:H,4,FALSE)</f>
        <v>X</v>
      </c>
      <c r="R260" s="78" t="str">
        <f>VLOOKUP(Leverancespecifikation[[#This Row],[ID-Bygningsdel]],'Data aktør'!A:H,5,FALSE)</f>
        <v/>
      </c>
      <c r="S260" s="78" t="str">
        <f>VLOOKUP(Leverancespecifikation[[#This Row],[ID-Bygningsdel]],'Data aktør'!A:H,6,FALSE)</f>
        <v/>
      </c>
      <c r="T260" s="78" t="str">
        <f>VLOOKUP(Leverancespecifikation[[#This Row],[ID-Bygningsdel]],'Data aktør'!A:H,7,FALSE)</f>
        <v/>
      </c>
      <c r="U260" s="122" t="str">
        <f>VLOOKUP(Leverancespecifikation[[#This Row],[ID-Bygningsdel]],'Data aktør'!A:H,8,FALSE)</f>
        <v/>
      </c>
      <c r="V260" s="112"/>
      <c r="W260" s="79"/>
      <c r="X260" s="79"/>
      <c r="Y260" s="79"/>
      <c r="Z260" s="79"/>
      <c r="AA260" s="79"/>
      <c r="AB260" s="171"/>
      <c r="AD260" s="171"/>
      <c r="AE260" s="171"/>
      <c r="AF260" s="171"/>
      <c r="AG260" s="171"/>
      <c r="AH260" s="171"/>
      <c r="AI260" s="171"/>
      <c r="AJ260" s="171" t="s">
        <v>35</v>
      </c>
      <c r="AK260" s="171">
        <v>300</v>
      </c>
      <c r="AT260" s="171" t="s">
        <v>35</v>
      </c>
      <c r="AU260" s="171">
        <v>325</v>
      </c>
      <c r="BB260" s="171" t="s">
        <v>35</v>
      </c>
      <c r="BC260" s="171">
        <v>325</v>
      </c>
      <c r="BV260" s="171"/>
      <c r="BW260" s="171"/>
      <c r="CB260" s="134"/>
    </row>
    <row r="261" spans="1:80" ht="12" x14ac:dyDescent="0.2">
      <c r="A261" s="249"/>
      <c r="B261" s="242" t="s">
        <v>646</v>
      </c>
      <c r="C261" s="170" t="str">
        <f>_xlfn.CONCAT(Leverancespecifikation[[#This Row],[ID]],Leverancespecifikation[[#This Row],[BYGNINGSDEL]])</f>
        <v>257Gruppetavler</v>
      </c>
      <c r="E261" s="171" t="s">
        <v>1559</v>
      </c>
      <c r="I261" s="171"/>
      <c r="J261" s="171">
        <v>4</v>
      </c>
      <c r="K261" s="175" t="s">
        <v>680</v>
      </c>
      <c r="L261" s="172" t="s">
        <v>656</v>
      </c>
      <c r="M261" s="80" t="str">
        <f>IFERROR(VLOOKUP(Leverancespecifikation[[#This Row],[ID-Bygningsdel]],'Data ændringslog'!A:G,7,FALSE),"P")</f>
        <v/>
      </c>
      <c r="N261" s="321" t="s">
        <v>99</v>
      </c>
      <c r="O261" s="121" t="str">
        <f>VLOOKUP(Leverancespecifikation[[#This Row],[ID-Bygningsdel]],'Data aktør'!A:H,2,FALSE)</f>
        <v/>
      </c>
      <c r="P261" s="78" t="str">
        <f>VLOOKUP(Leverancespecifikation[[#This Row],[ID-Bygningsdel]],'Data aktør'!A:H,3,FALSE)</f>
        <v/>
      </c>
      <c r="Q261" s="78" t="str">
        <f>VLOOKUP(Leverancespecifikation[[#This Row],[ID-Bygningsdel]],'Data aktør'!A:H,4,FALSE)</f>
        <v>X</v>
      </c>
      <c r="R261" s="78" t="str">
        <f>VLOOKUP(Leverancespecifikation[[#This Row],[ID-Bygningsdel]],'Data aktør'!A:H,5,FALSE)</f>
        <v/>
      </c>
      <c r="S261" s="78" t="str">
        <f>VLOOKUP(Leverancespecifikation[[#This Row],[ID-Bygningsdel]],'Data aktør'!A:H,6,FALSE)</f>
        <v/>
      </c>
      <c r="T261" s="78" t="str">
        <f>VLOOKUP(Leverancespecifikation[[#This Row],[ID-Bygningsdel]],'Data aktør'!A:H,7,FALSE)</f>
        <v/>
      </c>
      <c r="U261" s="122" t="str">
        <f>VLOOKUP(Leverancespecifikation[[#This Row],[ID-Bygningsdel]],'Data aktør'!A:H,8,FALSE)</f>
        <v/>
      </c>
      <c r="V261" s="112"/>
      <c r="W261" s="79"/>
      <c r="X261" s="79"/>
      <c r="Y261" s="79"/>
      <c r="Z261" s="79"/>
      <c r="AA261" s="79"/>
      <c r="AB261" s="171"/>
      <c r="AD261" s="171"/>
      <c r="AE261" s="171"/>
      <c r="AF261" s="171"/>
      <c r="AG261" s="171"/>
      <c r="AH261" s="171"/>
      <c r="AI261" s="171"/>
      <c r="AJ261" s="171" t="s">
        <v>35</v>
      </c>
      <c r="AK261" s="171">
        <v>300</v>
      </c>
      <c r="AT261" s="171" t="s">
        <v>35</v>
      </c>
      <c r="AU261" s="171">
        <v>325</v>
      </c>
      <c r="BB261" s="171" t="s">
        <v>35</v>
      </c>
      <c r="BC261" s="171">
        <v>325</v>
      </c>
      <c r="BV261" s="171"/>
      <c r="BW261" s="171"/>
      <c r="CB261" s="134"/>
    </row>
    <row r="262" spans="1:80" ht="12" x14ac:dyDescent="0.2">
      <c r="A262" s="249"/>
      <c r="B262" s="242" t="s">
        <v>648</v>
      </c>
      <c r="C262" s="170" t="str">
        <f>_xlfn.CONCAT(Leverancespecifikation[[#This Row],[ID]],Leverancespecifikation[[#This Row],[BYGNINGSDEL]])</f>
        <v>258Målertavler</v>
      </c>
      <c r="E262" s="171" t="s">
        <v>1559</v>
      </c>
      <c r="I262" s="171"/>
      <c r="J262" s="171">
        <v>4</v>
      </c>
      <c r="K262" s="175" t="s">
        <v>682</v>
      </c>
      <c r="L262" s="172" t="s">
        <v>656</v>
      </c>
      <c r="M262" s="80" t="str">
        <f>IFERROR(VLOOKUP(Leverancespecifikation[[#This Row],[ID-Bygningsdel]],'Data ændringslog'!A:G,7,FALSE),"P")</f>
        <v/>
      </c>
      <c r="N262" s="321" t="s">
        <v>99</v>
      </c>
      <c r="O262" s="121" t="str">
        <f>VLOOKUP(Leverancespecifikation[[#This Row],[ID-Bygningsdel]],'Data aktør'!A:H,2,FALSE)</f>
        <v/>
      </c>
      <c r="P262" s="78" t="str">
        <f>VLOOKUP(Leverancespecifikation[[#This Row],[ID-Bygningsdel]],'Data aktør'!A:H,3,FALSE)</f>
        <v/>
      </c>
      <c r="Q262" s="78" t="str">
        <f>VLOOKUP(Leverancespecifikation[[#This Row],[ID-Bygningsdel]],'Data aktør'!A:H,4,FALSE)</f>
        <v>X</v>
      </c>
      <c r="R262" s="78" t="str">
        <f>VLOOKUP(Leverancespecifikation[[#This Row],[ID-Bygningsdel]],'Data aktør'!A:H,5,FALSE)</f>
        <v/>
      </c>
      <c r="S262" s="78" t="str">
        <f>VLOOKUP(Leverancespecifikation[[#This Row],[ID-Bygningsdel]],'Data aktør'!A:H,6,FALSE)</f>
        <v/>
      </c>
      <c r="T262" s="78" t="str">
        <f>VLOOKUP(Leverancespecifikation[[#This Row],[ID-Bygningsdel]],'Data aktør'!A:H,7,FALSE)</f>
        <v/>
      </c>
      <c r="U262" s="122" t="str">
        <f>VLOOKUP(Leverancespecifikation[[#This Row],[ID-Bygningsdel]],'Data aktør'!A:H,8,FALSE)</f>
        <v/>
      </c>
      <c r="V262" s="112"/>
      <c r="W262" s="79"/>
      <c r="X262" s="79"/>
      <c r="Y262" s="79"/>
      <c r="Z262" s="79"/>
      <c r="AA262" s="79"/>
      <c r="AB262" s="171"/>
      <c r="AD262" s="171"/>
      <c r="AE262" s="171"/>
      <c r="AF262" s="171"/>
      <c r="AG262" s="171"/>
      <c r="AH262" s="171"/>
      <c r="AI262" s="171"/>
      <c r="AJ262" s="171" t="s">
        <v>35</v>
      </c>
      <c r="AK262" s="171">
        <v>300</v>
      </c>
      <c r="AT262" s="171" t="s">
        <v>35</v>
      </c>
      <c r="AU262" s="171">
        <v>325</v>
      </c>
      <c r="BB262" s="171" t="s">
        <v>35</v>
      </c>
      <c r="BC262" s="171">
        <v>325</v>
      </c>
      <c r="BV262" s="171"/>
      <c r="BW262" s="171"/>
      <c r="CB262" s="134"/>
    </row>
    <row r="263" spans="1:80" ht="12" x14ac:dyDescent="0.2">
      <c r="A263" s="249"/>
      <c r="B263" s="242" t="s">
        <v>650</v>
      </c>
      <c r="C263" s="170" t="str">
        <f>_xlfn.CONCAT(Leverancespecifikation[[#This Row],[ID]],Leverancespecifikation[[#This Row],[BYGNINGSDEL]])</f>
        <v>259IT-tavler</v>
      </c>
      <c r="E263" s="171" t="s">
        <v>1559</v>
      </c>
      <c r="I263" s="171"/>
      <c r="J263" s="171">
        <v>4</v>
      </c>
      <c r="K263" s="175" t="s">
        <v>684</v>
      </c>
      <c r="L263" s="172" t="s">
        <v>656</v>
      </c>
      <c r="M263" s="80" t="str">
        <f>IFERROR(VLOOKUP(Leverancespecifikation[[#This Row],[ID-Bygningsdel]],'Data ændringslog'!A:G,7,FALSE),"P")</f>
        <v/>
      </c>
      <c r="N263" s="321" t="s">
        <v>99</v>
      </c>
      <c r="O263" s="121" t="str">
        <f>VLOOKUP(Leverancespecifikation[[#This Row],[ID-Bygningsdel]],'Data aktør'!A:H,2,FALSE)</f>
        <v/>
      </c>
      <c r="P263" s="78" t="str">
        <f>VLOOKUP(Leverancespecifikation[[#This Row],[ID-Bygningsdel]],'Data aktør'!A:H,3,FALSE)</f>
        <v/>
      </c>
      <c r="Q263" s="78" t="str">
        <f>VLOOKUP(Leverancespecifikation[[#This Row],[ID-Bygningsdel]],'Data aktør'!A:H,4,FALSE)</f>
        <v>X</v>
      </c>
      <c r="R263" s="78" t="str">
        <f>VLOOKUP(Leverancespecifikation[[#This Row],[ID-Bygningsdel]],'Data aktør'!A:H,5,FALSE)</f>
        <v/>
      </c>
      <c r="S263" s="78" t="str">
        <f>VLOOKUP(Leverancespecifikation[[#This Row],[ID-Bygningsdel]],'Data aktør'!A:H,6,FALSE)</f>
        <v/>
      </c>
      <c r="T263" s="78" t="str">
        <f>VLOOKUP(Leverancespecifikation[[#This Row],[ID-Bygningsdel]],'Data aktør'!A:H,7,FALSE)</f>
        <v/>
      </c>
      <c r="U263" s="122" t="str">
        <f>VLOOKUP(Leverancespecifikation[[#This Row],[ID-Bygningsdel]],'Data aktør'!A:H,8,FALSE)</f>
        <v/>
      </c>
      <c r="V263" s="112"/>
      <c r="W263" s="79"/>
      <c r="X263" s="79"/>
      <c r="Y263" s="79"/>
      <c r="Z263" s="79"/>
      <c r="AA263" s="79"/>
      <c r="AB263" s="171" t="s">
        <v>35</v>
      </c>
      <c r="AC263" s="171">
        <v>200</v>
      </c>
      <c r="AD263" s="171"/>
      <c r="AE263" s="171"/>
      <c r="AF263" s="171"/>
      <c r="AG263" s="171"/>
      <c r="AH263" s="171"/>
      <c r="AI263" s="171"/>
      <c r="AJ263" s="171" t="s">
        <v>35</v>
      </c>
      <c r="AK263" s="171">
        <v>300</v>
      </c>
      <c r="AT263" s="171" t="s">
        <v>35</v>
      </c>
      <c r="AU263" s="171">
        <v>325</v>
      </c>
      <c r="BB263" s="171" t="s">
        <v>35</v>
      </c>
      <c r="BC263" s="171">
        <v>325</v>
      </c>
      <c r="BV263" s="171"/>
      <c r="BW263" s="171"/>
      <c r="CB263" s="134"/>
    </row>
    <row r="264" spans="1:80" ht="12" x14ac:dyDescent="0.2">
      <c r="A264" s="249"/>
      <c r="B264" s="242" t="s">
        <v>652</v>
      </c>
      <c r="C264" s="170" t="str">
        <f>_xlfn.CONCAT(Leverancespecifikation[[#This Row],[ID]],Leverancespecifikation[[#This Row],[BYGNINGSDEL]])</f>
        <v>260Afgangstavler</v>
      </c>
      <c r="E264" s="171" t="s">
        <v>1559</v>
      </c>
      <c r="I264" s="171"/>
      <c r="J264" s="171">
        <v>4</v>
      </c>
      <c r="K264" s="175" t="s">
        <v>686</v>
      </c>
      <c r="L264" s="172" t="s">
        <v>656</v>
      </c>
      <c r="M264" s="80" t="str">
        <f>IFERROR(VLOOKUP(Leverancespecifikation[[#This Row],[ID-Bygningsdel]],'Data ændringslog'!A:G,7,FALSE),"P")</f>
        <v/>
      </c>
      <c r="N264" s="321" t="s">
        <v>99</v>
      </c>
      <c r="O264" s="121" t="str">
        <f>VLOOKUP(Leverancespecifikation[[#This Row],[ID-Bygningsdel]],'Data aktør'!A:H,2,FALSE)</f>
        <v/>
      </c>
      <c r="P264" s="78" t="str">
        <f>VLOOKUP(Leverancespecifikation[[#This Row],[ID-Bygningsdel]],'Data aktør'!A:H,3,FALSE)</f>
        <v/>
      </c>
      <c r="Q264" s="78" t="str">
        <f>VLOOKUP(Leverancespecifikation[[#This Row],[ID-Bygningsdel]],'Data aktør'!A:H,4,FALSE)</f>
        <v>X</v>
      </c>
      <c r="R264" s="78" t="str">
        <f>VLOOKUP(Leverancespecifikation[[#This Row],[ID-Bygningsdel]],'Data aktør'!A:H,5,FALSE)</f>
        <v/>
      </c>
      <c r="S264" s="78" t="str">
        <f>VLOOKUP(Leverancespecifikation[[#This Row],[ID-Bygningsdel]],'Data aktør'!A:H,6,FALSE)</f>
        <v/>
      </c>
      <c r="T264" s="78" t="str">
        <f>VLOOKUP(Leverancespecifikation[[#This Row],[ID-Bygningsdel]],'Data aktør'!A:H,7,FALSE)</f>
        <v/>
      </c>
      <c r="U264" s="122" t="str">
        <f>VLOOKUP(Leverancespecifikation[[#This Row],[ID-Bygningsdel]],'Data aktør'!A:H,8,FALSE)</f>
        <v/>
      </c>
      <c r="V264" s="112"/>
      <c r="W264" s="79"/>
      <c r="X264" s="79"/>
      <c r="Y264" s="79"/>
      <c r="Z264" s="79"/>
      <c r="AA264" s="79"/>
      <c r="AB264" s="171" t="s">
        <v>35</v>
      </c>
      <c r="AC264" s="171">
        <v>200</v>
      </c>
      <c r="AD264" s="171"/>
      <c r="AE264" s="171"/>
      <c r="AF264" s="171"/>
      <c r="AG264" s="171"/>
      <c r="AH264" s="171"/>
      <c r="AI264" s="171"/>
      <c r="AJ264" s="171" t="s">
        <v>35</v>
      </c>
      <c r="AK264" s="171">
        <v>300</v>
      </c>
      <c r="AT264" s="171" t="s">
        <v>35</v>
      </c>
      <c r="AU264" s="171">
        <v>325</v>
      </c>
      <c r="BB264" s="171" t="s">
        <v>35</v>
      </c>
      <c r="BC264" s="171">
        <v>325</v>
      </c>
      <c r="BV264" s="171"/>
      <c r="BW264" s="171"/>
      <c r="CB264" s="134"/>
    </row>
    <row r="265" spans="1:80" ht="12" x14ac:dyDescent="0.2">
      <c r="A265" s="249"/>
      <c r="B265" s="242" t="s">
        <v>654</v>
      </c>
      <c r="C265" s="170" t="str">
        <f>_xlfn.CONCAT(Leverancespecifikation[[#This Row],[ID]],Leverancespecifikation[[#This Row],[BYGNINGSDEL]])</f>
        <v>261Øvrige tavler</v>
      </c>
      <c r="E265" s="171" t="s">
        <v>1559</v>
      </c>
      <c r="I265" s="171"/>
      <c r="J265" s="171">
        <v>4</v>
      </c>
      <c r="K265" s="175" t="s">
        <v>688</v>
      </c>
      <c r="L265" s="172" t="s">
        <v>656</v>
      </c>
      <c r="M265" s="80" t="str">
        <f>IFERROR(VLOOKUP(Leverancespecifikation[[#This Row],[ID-Bygningsdel]],'Data ændringslog'!A:G,7,FALSE),"P")</f>
        <v/>
      </c>
      <c r="N265" s="321" t="s">
        <v>99</v>
      </c>
      <c r="O265" s="121" t="str">
        <f>VLOOKUP(Leverancespecifikation[[#This Row],[ID-Bygningsdel]],'Data aktør'!A:H,2,FALSE)</f>
        <v/>
      </c>
      <c r="P265" s="78" t="str">
        <f>VLOOKUP(Leverancespecifikation[[#This Row],[ID-Bygningsdel]],'Data aktør'!A:H,3,FALSE)</f>
        <v/>
      </c>
      <c r="Q265" s="78" t="str">
        <f>VLOOKUP(Leverancespecifikation[[#This Row],[ID-Bygningsdel]],'Data aktør'!A:H,4,FALSE)</f>
        <v>X</v>
      </c>
      <c r="R265" s="78" t="str">
        <f>VLOOKUP(Leverancespecifikation[[#This Row],[ID-Bygningsdel]],'Data aktør'!A:H,5,FALSE)</f>
        <v/>
      </c>
      <c r="S265" s="78" t="str">
        <f>VLOOKUP(Leverancespecifikation[[#This Row],[ID-Bygningsdel]],'Data aktør'!A:H,6,FALSE)</f>
        <v/>
      </c>
      <c r="T265" s="78" t="str">
        <f>VLOOKUP(Leverancespecifikation[[#This Row],[ID-Bygningsdel]],'Data aktør'!A:H,7,FALSE)</f>
        <v/>
      </c>
      <c r="U265" s="122" t="str">
        <f>VLOOKUP(Leverancespecifikation[[#This Row],[ID-Bygningsdel]],'Data aktør'!A:H,8,FALSE)</f>
        <v/>
      </c>
      <c r="V265" s="112"/>
      <c r="W265" s="79"/>
      <c r="X265" s="79"/>
      <c r="Y265" s="79"/>
      <c r="Z265" s="79"/>
      <c r="AA265" s="79"/>
      <c r="AB265" s="171" t="s">
        <v>35</v>
      </c>
      <c r="AC265" s="171">
        <v>200</v>
      </c>
      <c r="AD265" s="171"/>
      <c r="AE265" s="171"/>
      <c r="AF265" s="171"/>
      <c r="AG265" s="171"/>
      <c r="AH265" s="171"/>
      <c r="AI265" s="171"/>
      <c r="AJ265" s="171" t="s">
        <v>35</v>
      </c>
      <c r="AK265" s="171">
        <v>300</v>
      </c>
      <c r="AT265" s="171" t="s">
        <v>35</v>
      </c>
      <c r="AU265" s="171">
        <v>325</v>
      </c>
      <c r="BB265" s="171" t="s">
        <v>35</v>
      </c>
      <c r="BC265" s="171">
        <v>325</v>
      </c>
      <c r="BV265" s="171"/>
      <c r="BW265" s="171"/>
      <c r="CB265" s="134"/>
    </row>
    <row r="266" spans="1:80" ht="12" x14ac:dyDescent="0.2">
      <c r="A266" s="249"/>
      <c r="B266" s="242" t="s">
        <v>657</v>
      </c>
      <c r="C266" s="170" t="str">
        <f>_xlfn.CONCAT(Leverancespecifikation[[#This Row],[ID]],Leverancespecifikation[[#This Row],[BYGNINGSDEL]])</f>
        <v>262Vedvarende energi</v>
      </c>
      <c r="E266" s="171">
        <v>638</v>
      </c>
      <c r="I266" s="171"/>
      <c r="J266" s="171">
        <v>3</v>
      </c>
      <c r="K266" s="333" t="s">
        <v>690</v>
      </c>
      <c r="M266" s="80" t="str">
        <f>IFERROR(VLOOKUP(Leverancespecifikation[[#This Row],[ID-Bygningsdel]],'Data ændringslog'!A:G,7,FALSE),"P")</f>
        <v/>
      </c>
      <c r="N266" s="321" t="s">
        <v>99</v>
      </c>
      <c r="O266" s="121" t="str">
        <f>VLOOKUP(Leverancespecifikation[[#This Row],[ID-Bygningsdel]],'Data aktør'!A:H,2,FALSE)</f>
        <v/>
      </c>
      <c r="P266" s="78" t="str">
        <f>VLOOKUP(Leverancespecifikation[[#This Row],[ID-Bygningsdel]],'Data aktør'!A:H,3,FALSE)</f>
        <v/>
      </c>
      <c r="Q266" s="78" t="str">
        <f>VLOOKUP(Leverancespecifikation[[#This Row],[ID-Bygningsdel]],'Data aktør'!A:H,4,FALSE)</f>
        <v/>
      </c>
      <c r="R266" s="78" t="str">
        <f>VLOOKUP(Leverancespecifikation[[#This Row],[ID-Bygningsdel]],'Data aktør'!A:H,5,FALSE)</f>
        <v/>
      </c>
      <c r="S266" s="78" t="str">
        <f>VLOOKUP(Leverancespecifikation[[#This Row],[ID-Bygningsdel]],'Data aktør'!A:H,6,FALSE)</f>
        <v/>
      </c>
      <c r="T266" s="78" t="str">
        <f>VLOOKUP(Leverancespecifikation[[#This Row],[ID-Bygningsdel]],'Data aktør'!A:H,7,FALSE)</f>
        <v/>
      </c>
      <c r="U266" s="122" t="str">
        <f>VLOOKUP(Leverancespecifikation[[#This Row],[ID-Bygningsdel]],'Data aktør'!A:H,8,FALSE)</f>
        <v/>
      </c>
      <c r="V266" s="112"/>
      <c r="W266" s="79"/>
      <c r="X266" s="79"/>
      <c r="Y266" s="79"/>
      <c r="Z266" s="79"/>
      <c r="AA266" s="79"/>
      <c r="AB266" s="171"/>
      <c r="AD266" s="171"/>
      <c r="AE266" s="171"/>
      <c r="AF266" s="171"/>
      <c r="AG266" s="171"/>
      <c r="AH266" s="171"/>
      <c r="AI266" s="171"/>
      <c r="AJ266" s="171"/>
      <c r="BV266" s="171"/>
      <c r="BW266" s="171"/>
      <c r="CB266" s="134"/>
    </row>
    <row r="267" spans="1:80" ht="12" x14ac:dyDescent="0.2">
      <c r="A267" s="249"/>
      <c r="B267" s="242" t="s">
        <v>659</v>
      </c>
      <c r="C267" s="170" t="str">
        <f>_xlfn.CONCAT(Leverancespecifikation[[#This Row],[ID]],Leverancespecifikation[[#This Row],[BYGNINGSDEL]])</f>
        <v>263Solceller</v>
      </c>
      <c r="E267" s="171">
        <v>638</v>
      </c>
      <c r="I267" s="171"/>
      <c r="J267" s="171">
        <v>4</v>
      </c>
      <c r="K267" s="175" t="s">
        <v>692</v>
      </c>
      <c r="L267" s="172" t="s">
        <v>656</v>
      </c>
      <c r="M267" s="80" t="str">
        <f>IFERROR(VLOOKUP(Leverancespecifikation[[#This Row],[ID-Bygningsdel]],'Data ændringslog'!A:G,7,FALSE),"P")</f>
        <v/>
      </c>
      <c r="N267" s="321" t="s">
        <v>99</v>
      </c>
      <c r="O267" s="121" t="str">
        <f>VLOOKUP(Leverancespecifikation[[#This Row],[ID-Bygningsdel]],'Data aktør'!A:H,2,FALSE)</f>
        <v/>
      </c>
      <c r="P267" s="78" t="str">
        <f>VLOOKUP(Leverancespecifikation[[#This Row],[ID-Bygningsdel]],'Data aktør'!A:H,3,FALSE)</f>
        <v/>
      </c>
      <c r="Q267" s="78" t="str">
        <f>VLOOKUP(Leverancespecifikation[[#This Row],[ID-Bygningsdel]],'Data aktør'!A:H,4,FALSE)</f>
        <v>X</v>
      </c>
      <c r="R267" s="78" t="str">
        <f>VLOOKUP(Leverancespecifikation[[#This Row],[ID-Bygningsdel]],'Data aktør'!A:H,5,FALSE)</f>
        <v/>
      </c>
      <c r="S267" s="78" t="str">
        <f>VLOOKUP(Leverancespecifikation[[#This Row],[ID-Bygningsdel]],'Data aktør'!A:H,6,FALSE)</f>
        <v/>
      </c>
      <c r="T267" s="78" t="str">
        <f>VLOOKUP(Leverancespecifikation[[#This Row],[ID-Bygningsdel]],'Data aktør'!A:H,7,FALSE)</f>
        <v/>
      </c>
      <c r="U267" s="122" t="str">
        <f>VLOOKUP(Leverancespecifikation[[#This Row],[ID-Bygningsdel]],'Data aktør'!A:H,8,FALSE)</f>
        <v/>
      </c>
      <c r="V267" s="112"/>
      <c r="W267" s="79"/>
      <c r="X267" s="79"/>
      <c r="Y267" s="79"/>
      <c r="Z267" s="79"/>
      <c r="AA267" s="79"/>
      <c r="AB267" s="171"/>
      <c r="AD267" s="171"/>
      <c r="AE267" s="171"/>
      <c r="AF267" s="171"/>
      <c r="AG267" s="171"/>
      <c r="AH267" s="171"/>
      <c r="AI267" s="171"/>
      <c r="AJ267" s="171"/>
      <c r="AT267" s="171" t="s">
        <v>35</v>
      </c>
      <c r="AU267" s="171">
        <v>325</v>
      </c>
      <c r="BB267" s="171" t="s">
        <v>35</v>
      </c>
      <c r="BC267" s="171">
        <v>325</v>
      </c>
      <c r="BV267" s="171"/>
      <c r="BW267" s="171"/>
      <c r="CB267" s="134"/>
    </row>
    <row r="268" spans="1:80" ht="12" x14ac:dyDescent="0.2">
      <c r="A268" s="249"/>
      <c r="B268" s="242" t="s">
        <v>661</v>
      </c>
      <c r="C268" s="170" t="str">
        <f>_xlfn.CONCAT(Leverancespecifikation[[#This Row],[ID]],Leverancespecifikation[[#This Row],[BYGNINGSDEL]])</f>
        <v>264Invertere</v>
      </c>
      <c r="E268" s="171">
        <v>638</v>
      </c>
      <c r="I268" s="171"/>
      <c r="J268" s="171">
        <v>4</v>
      </c>
      <c r="K268" s="175" t="s">
        <v>694</v>
      </c>
      <c r="L268" s="172" t="s">
        <v>656</v>
      </c>
      <c r="M268" s="80" t="str">
        <f>IFERROR(VLOOKUP(Leverancespecifikation[[#This Row],[ID-Bygningsdel]],'Data ændringslog'!A:G,7,FALSE),"P")</f>
        <v/>
      </c>
      <c r="N268" s="321" t="s">
        <v>99</v>
      </c>
      <c r="O268" s="121" t="str">
        <f>VLOOKUP(Leverancespecifikation[[#This Row],[ID-Bygningsdel]],'Data aktør'!A:H,2,FALSE)</f>
        <v/>
      </c>
      <c r="P268" s="78" t="str">
        <f>VLOOKUP(Leverancespecifikation[[#This Row],[ID-Bygningsdel]],'Data aktør'!A:H,3,FALSE)</f>
        <v/>
      </c>
      <c r="Q268" s="78" t="str">
        <f>VLOOKUP(Leverancespecifikation[[#This Row],[ID-Bygningsdel]],'Data aktør'!A:H,4,FALSE)</f>
        <v>X</v>
      </c>
      <c r="R268" s="78" t="str">
        <f>VLOOKUP(Leverancespecifikation[[#This Row],[ID-Bygningsdel]],'Data aktør'!A:H,5,FALSE)</f>
        <v/>
      </c>
      <c r="S268" s="78" t="str">
        <f>VLOOKUP(Leverancespecifikation[[#This Row],[ID-Bygningsdel]],'Data aktør'!A:H,6,FALSE)</f>
        <v/>
      </c>
      <c r="T268" s="78" t="str">
        <f>VLOOKUP(Leverancespecifikation[[#This Row],[ID-Bygningsdel]],'Data aktør'!A:H,7,FALSE)</f>
        <v/>
      </c>
      <c r="U268" s="122" t="str">
        <f>VLOOKUP(Leverancespecifikation[[#This Row],[ID-Bygningsdel]],'Data aktør'!A:H,8,FALSE)</f>
        <v/>
      </c>
      <c r="V268" s="112"/>
      <c r="W268" s="79"/>
      <c r="X268" s="79"/>
      <c r="Y268" s="79"/>
      <c r="Z268" s="79"/>
      <c r="AA268" s="79"/>
      <c r="AB268" s="171"/>
      <c r="AD268" s="171"/>
      <c r="AE268" s="171"/>
      <c r="AF268" s="171"/>
      <c r="AG268" s="171"/>
      <c r="AH268" s="171"/>
      <c r="AI268" s="171"/>
      <c r="AJ268" s="171"/>
      <c r="AT268" s="171" t="s">
        <v>35</v>
      </c>
      <c r="AU268" s="171">
        <v>325</v>
      </c>
      <c r="BB268" s="171" t="s">
        <v>35</v>
      </c>
      <c r="BC268" s="171">
        <v>325</v>
      </c>
      <c r="BV268" s="171"/>
      <c r="BW268" s="171"/>
      <c r="CB268" s="134"/>
    </row>
    <row r="269" spans="1:80" ht="12" x14ac:dyDescent="0.2">
      <c r="A269" s="249"/>
      <c r="B269" s="242" t="s">
        <v>663</v>
      </c>
      <c r="C269" s="170" t="str">
        <f>_xlfn.CONCAT(Leverancespecifikation[[#This Row],[ID]],Leverancespecifikation[[#This Row],[BYGNINGSDEL]])</f>
        <v>265IT-infrastrukturer</v>
      </c>
      <c r="E269" s="171">
        <v>644</v>
      </c>
      <c r="I269" s="171"/>
      <c r="J269" s="171">
        <v>3</v>
      </c>
      <c r="K269" s="333" t="s">
        <v>628</v>
      </c>
      <c r="M269" s="80" t="str">
        <f>IFERROR(VLOOKUP(Leverancespecifikation[[#This Row],[ID-Bygningsdel]],'Data ændringslog'!A:G,7,FALSE),"P")</f>
        <v/>
      </c>
      <c r="N269" s="321" t="s">
        <v>99</v>
      </c>
      <c r="O269" s="121" t="str">
        <f>VLOOKUP(Leverancespecifikation[[#This Row],[ID-Bygningsdel]],'Data aktør'!A:H,2,FALSE)</f>
        <v/>
      </c>
      <c r="P269" s="78" t="str">
        <f>VLOOKUP(Leverancespecifikation[[#This Row],[ID-Bygningsdel]],'Data aktør'!A:H,3,FALSE)</f>
        <v/>
      </c>
      <c r="Q269" s="78" t="str">
        <f>VLOOKUP(Leverancespecifikation[[#This Row],[ID-Bygningsdel]],'Data aktør'!A:H,4,FALSE)</f>
        <v/>
      </c>
      <c r="R269" s="78" t="str">
        <f>VLOOKUP(Leverancespecifikation[[#This Row],[ID-Bygningsdel]],'Data aktør'!A:H,5,FALSE)</f>
        <v/>
      </c>
      <c r="S269" s="78" t="str">
        <f>VLOOKUP(Leverancespecifikation[[#This Row],[ID-Bygningsdel]],'Data aktør'!A:H,6,FALSE)</f>
        <v/>
      </c>
      <c r="T269" s="78" t="str">
        <f>VLOOKUP(Leverancespecifikation[[#This Row],[ID-Bygningsdel]],'Data aktør'!A:H,7,FALSE)</f>
        <v/>
      </c>
      <c r="U269" s="122" t="str">
        <f>VLOOKUP(Leverancespecifikation[[#This Row],[ID-Bygningsdel]],'Data aktør'!A:H,8,FALSE)</f>
        <v/>
      </c>
      <c r="V269" s="112"/>
      <c r="W269" s="79"/>
      <c r="X269" s="79"/>
      <c r="Y269" s="79"/>
      <c r="Z269" s="79"/>
      <c r="AA269" s="79"/>
      <c r="AB269" s="171"/>
      <c r="AD269" s="171"/>
      <c r="AE269" s="171"/>
      <c r="AF269" s="171"/>
      <c r="AG269" s="171"/>
      <c r="AH269" s="171"/>
      <c r="AI269" s="171"/>
      <c r="AJ269" s="171"/>
      <c r="BV269" s="171"/>
      <c r="BW269" s="171"/>
      <c r="CB269" s="134"/>
    </row>
    <row r="270" spans="1:80" ht="12" x14ac:dyDescent="0.2">
      <c r="A270" s="249"/>
      <c r="B270" s="242" t="s">
        <v>665</v>
      </c>
      <c r="C270" s="170" t="str">
        <f>_xlfn.CONCAT(Leverancespecifikation[[#This Row],[ID]],Leverancespecifikation[[#This Row],[BYGNINGSDEL]])</f>
        <v>266X-felter</v>
      </c>
      <c r="E270" s="171">
        <v>644</v>
      </c>
      <c r="I270" s="171"/>
      <c r="J270" s="171">
        <v>4</v>
      </c>
      <c r="K270" s="175" t="s">
        <v>697</v>
      </c>
      <c r="L270" s="172" t="s">
        <v>656</v>
      </c>
      <c r="M270" s="80" t="str">
        <f>IFERROR(VLOOKUP(Leverancespecifikation[[#This Row],[ID-Bygningsdel]],'Data ændringslog'!A:G,7,FALSE),"P")</f>
        <v/>
      </c>
      <c r="N270" s="321" t="s">
        <v>99</v>
      </c>
      <c r="O270" s="121" t="str">
        <f>VLOOKUP(Leverancespecifikation[[#This Row],[ID-Bygningsdel]],'Data aktør'!A:H,2,FALSE)</f>
        <v/>
      </c>
      <c r="P270" s="78" t="str">
        <f>VLOOKUP(Leverancespecifikation[[#This Row],[ID-Bygningsdel]],'Data aktør'!A:H,3,FALSE)</f>
        <v/>
      </c>
      <c r="Q270" s="78" t="str">
        <f>VLOOKUP(Leverancespecifikation[[#This Row],[ID-Bygningsdel]],'Data aktør'!A:H,4,FALSE)</f>
        <v>X</v>
      </c>
      <c r="R270" s="78" t="str">
        <f>VLOOKUP(Leverancespecifikation[[#This Row],[ID-Bygningsdel]],'Data aktør'!A:H,5,FALSE)</f>
        <v/>
      </c>
      <c r="S270" s="78" t="str">
        <f>VLOOKUP(Leverancespecifikation[[#This Row],[ID-Bygningsdel]],'Data aktør'!A:H,6,FALSE)</f>
        <v/>
      </c>
      <c r="T270" s="78" t="str">
        <f>VLOOKUP(Leverancespecifikation[[#This Row],[ID-Bygningsdel]],'Data aktør'!A:H,7,FALSE)</f>
        <v/>
      </c>
      <c r="U270" s="122" t="str">
        <f>VLOOKUP(Leverancespecifikation[[#This Row],[ID-Bygningsdel]],'Data aktør'!A:H,8,FALSE)</f>
        <v/>
      </c>
      <c r="V270" s="112"/>
      <c r="W270" s="79"/>
      <c r="X270" s="79"/>
      <c r="Y270" s="79"/>
      <c r="Z270" s="79"/>
      <c r="AA270" s="79"/>
      <c r="AB270" s="171" t="s">
        <v>35</v>
      </c>
      <c r="AC270" s="171">
        <v>200</v>
      </c>
      <c r="AD270" s="171"/>
      <c r="AE270" s="171"/>
      <c r="AF270" s="171"/>
      <c r="AG270" s="171"/>
      <c r="AH270" s="171"/>
      <c r="AI270" s="171"/>
      <c r="AJ270" s="171" t="s">
        <v>35</v>
      </c>
      <c r="AK270" s="171">
        <v>300</v>
      </c>
      <c r="AT270" s="171" t="s">
        <v>35</v>
      </c>
      <c r="AU270" s="171">
        <v>325</v>
      </c>
      <c r="BB270" s="171" t="s">
        <v>35</v>
      </c>
      <c r="BC270" s="171">
        <v>325</v>
      </c>
      <c r="BV270" s="171"/>
      <c r="BW270" s="171"/>
      <c r="CB270" s="134"/>
    </row>
    <row r="271" spans="1:80" ht="12" x14ac:dyDescent="0.2">
      <c r="A271" s="249"/>
      <c r="B271" s="242" t="s">
        <v>667</v>
      </c>
      <c r="C271" s="170" t="str">
        <f>_xlfn.CONCAT(Leverancespecifikation[[#This Row],[ID]],Leverancespecifikation[[#This Row],[BYGNINGSDEL]])</f>
        <v>267Managementsystemer</v>
      </c>
      <c r="E271" s="171">
        <v>661</v>
      </c>
      <c r="I271" s="171"/>
      <c r="J271" s="171">
        <v>3</v>
      </c>
      <c r="K271" s="333" t="s">
        <v>699</v>
      </c>
      <c r="M271" s="80" t="str">
        <f>IFERROR(VLOOKUP(Leverancespecifikation[[#This Row],[ID-Bygningsdel]],'Data ændringslog'!A:G,7,FALSE),"P")</f>
        <v/>
      </c>
      <c r="N271" s="321" t="s">
        <v>99</v>
      </c>
      <c r="O271" s="121" t="str">
        <f>VLOOKUP(Leverancespecifikation[[#This Row],[ID-Bygningsdel]],'Data aktør'!A:H,2,FALSE)</f>
        <v/>
      </c>
      <c r="P271" s="78" t="str">
        <f>VLOOKUP(Leverancespecifikation[[#This Row],[ID-Bygningsdel]],'Data aktør'!A:H,3,FALSE)</f>
        <v/>
      </c>
      <c r="Q271" s="78" t="str">
        <f>VLOOKUP(Leverancespecifikation[[#This Row],[ID-Bygningsdel]],'Data aktør'!A:H,4,FALSE)</f>
        <v/>
      </c>
      <c r="R271" s="78" t="str">
        <f>VLOOKUP(Leverancespecifikation[[#This Row],[ID-Bygningsdel]],'Data aktør'!A:H,5,FALSE)</f>
        <v/>
      </c>
      <c r="S271" s="78" t="str">
        <f>VLOOKUP(Leverancespecifikation[[#This Row],[ID-Bygningsdel]],'Data aktør'!A:H,6,FALSE)</f>
        <v/>
      </c>
      <c r="T271" s="78" t="str">
        <f>VLOOKUP(Leverancespecifikation[[#This Row],[ID-Bygningsdel]],'Data aktør'!A:H,7,FALSE)</f>
        <v/>
      </c>
      <c r="U271" s="122" t="str">
        <f>VLOOKUP(Leverancespecifikation[[#This Row],[ID-Bygningsdel]],'Data aktør'!A:H,8,FALSE)</f>
        <v/>
      </c>
      <c r="V271" s="112"/>
      <c r="W271" s="79"/>
      <c r="X271" s="79"/>
      <c r="Y271" s="79"/>
      <c r="Z271" s="79"/>
      <c r="AA271" s="79"/>
      <c r="AB271" s="171"/>
      <c r="AD271" s="171"/>
      <c r="AE271" s="171"/>
      <c r="AF271" s="171"/>
      <c r="AG271" s="171"/>
      <c r="AH271" s="171"/>
      <c r="AI271" s="171"/>
      <c r="AJ271" s="171"/>
      <c r="BV271" s="171"/>
      <c r="BW271" s="171"/>
      <c r="CB271" s="134"/>
    </row>
    <row r="272" spans="1:80" ht="12" x14ac:dyDescent="0.2">
      <c r="A272" s="249"/>
      <c r="B272" s="242" t="s">
        <v>669</v>
      </c>
      <c r="C272" s="170" t="str">
        <f>_xlfn.CONCAT(Leverancespecifikation[[#This Row],[ID]],Leverancespecifikation[[#This Row],[BYGNINGSDEL]])</f>
        <v>268BMS-Anlæg</v>
      </c>
      <c r="E272" s="171">
        <v>661</v>
      </c>
      <c r="I272" s="171"/>
      <c r="J272" s="171">
        <v>4</v>
      </c>
      <c r="K272" s="175" t="s">
        <v>701</v>
      </c>
      <c r="L272" s="172" t="s">
        <v>656</v>
      </c>
      <c r="M272" s="80" t="str">
        <f>IFERROR(VLOOKUP(Leverancespecifikation[[#This Row],[ID-Bygningsdel]],'Data ændringslog'!A:G,7,FALSE),"P")</f>
        <v/>
      </c>
      <c r="N272" s="321" t="s">
        <v>99</v>
      </c>
      <c r="O272" s="121" t="str">
        <f>VLOOKUP(Leverancespecifikation[[#This Row],[ID-Bygningsdel]],'Data aktør'!A:H,2,FALSE)</f>
        <v/>
      </c>
      <c r="P272" s="78" t="str">
        <f>VLOOKUP(Leverancespecifikation[[#This Row],[ID-Bygningsdel]],'Data aktør'!A:H,3,FALSE)</f>
        <v/>
      </c>
      <c r="Q272" s="78" t="str">
        <f>VLOOKUP(Leverancespecifikation[[#This Row],[ID-Bygningsdel]],'Data aktør'!A:H,4,FALSE)</f>
        <v>X</v>
      </c>
      <c r="R272" s="78" t="str">
        <f>VLOOKUP(Leverancespecifikation[[#This Row],[ID-Bygningsdel]],'Data aktør'!A:H,5,FALSE)</f>
        <v/>
      </c>
      <c r="S272" s="78" t="str">
        <f>VLOOKUP(Leverancespecifikation[[#This Row],[ID-Bygningsdel]],'Data aktør'!A:H,6,FALSE)</f>
        <v/>
      </c>
      <c r="T272" s="78" t="str">
        <f>VLOOKUP(Leverancespecifikation[[#This Row],[ID-Bygningsdel]],'Data aktør'!A:H,7,FALSE)</f>
        <v/>
      </c>
      <c r="U272" s="122" t="str">
        <f>VLOOKUP(Leverancespecifikation[[#This Row],[ID-Bygningsdel]],'Data aktør'!A:H,8,FALSE)</f>
        <v/>
      </c>
      <c r="V272" s="112"/>
      <c r="W272" s="79"/>
      <c r="X272" s="79"/>
      <c r="Y272" s="79"/>
      <c r="Z272" s="79"/>
      <c r="AA272" s="79"/>
      <c r="AB272" s="171"/>
      <c r="AD272" s="171"/>
      <c r="AE272" s="171"/>
      <c r="AF272" s="171"/>
      <c r="AG272" s="171"/>
      <c r="AH272" s="171"/>
      <c r="AI272" s="171"/>
      <c r="AJ272" s="171" t="s">
        <v>35</v>
      </c>
      <c r="AK272" s="171">
        <v>300</v>
      </c>
      <c r="AT272" s="171" t="s">
        <v>35</v>
      </c>
      <c r="AU272" s="171">
        <v>325</v>
      </c>
      <c r="BB272" s="171" t="s">
        <v>35</v>
      </c>
      <c r="BC272" s="171">
        <v>325</v>
      </c>
      <c r="BV272" s="171"/>
      <c r="BW272" s="171"/>
      <c r="CB272" s="134"/>
    </row>
    <row r="273" spans="1:986" ht="12" x14ac:dyDescent="0.2">
      <c r="A273" s="249"/>
      <c r="B273" s="242" t="s">
        <v>671</v>
      </c>
      <c r="C273" s="170" t="str">
        <f>_xlfn.CONCAT(Leverancespecifikation[[#This Row],[ID]],Leverancespecifikation[[#This Row],[BYGNINGSDEL]])</f>
        <v>269Central tilstandsstyring</v>
      </c>
      <c r="E273" s="171">
        <v>662</v>
      </c>
      <c r="I273" s="171"/>
      <c r="J273" s="171">
        <v>3</v>
      </c>
      <c r="K273" s="333" t="s">
        <v>703</v>
      </c>
      <c r="M273" s="80" t="str">
        <f>IFERROR(VLOOKUP(Leverancespecifikation[[#This Row],[ID-Bygningsdel]],'Data ændringslog'!A:G,7,FALSE),"P")</f>
        <v/>
      </c>
      <c r="N273" s="321" t="s">
        <v>99</v>
      </c>
      <c r="O273" s="121" t="str">
        <f>VLOOKUP(Leverancespecifikation[[#This Row],[ID-Bygningsdel]],'Data aktør'!A:H,2,FALSE)</f>
        <v/>
      </c>
      <c r="P273" s="78" t="str">
        <f>VLOOKUP(Leverancespecifikation[[#This Row],[ID-Bygningsdel]],'Data aktør'!A:H,3,FALSE)</f>
        <v/>
      </c>
      <c r="Q273" s="78" t="str">
        <f>VLOOKUP(Leverancespecifikation[[#This Row],[ID-Bygningsdel]],'Data aktør'!A:H,4,FALSE)</f>
        <v/>
      </c>
      <c r="R273" s="78" t="str">
        <f>VLOOKUP(Leverancespecifikation[[#This Row],[ID-Bygningsdel]],'Data aktør'!A:H,5,FALSE)</f>
        <v/>
      </c>
      <c r="S273" s="78" t="str">
        <f>VLOOKUP(Leverancespecifikation[[#This Row],[ID-Bygningsdel]],'Data aktør'!A:H,6,FALSE)</f>
        <v/>
      </c>
      <c r="T273" s="78" t="str">
        <f>VLOOKUP(Leverancespecifikation[[#This Row],[ID-Bygningsdel]],'Data aktør'!A:H,7,FALSE)</f>
        <v/>
      </c>
      <c r="U273" s="122" t="str">
        <f>VLOOKUP(Leverancespecifikation[[#This Row],[ID-Bygningsdel]],'Data aktør'!A:H,8,FALSE)</f>
        <v/>
      </c>
      <c r="V273" s="112"/>
      <c r="W273" s="79"/>
      <c r="X273" s="79"/>
      <c r="Y273" s="79"/>
      <c r="Z273" s="79"/>
      <c r="AA273" s="79"/>
      <c r="AB273" s="171"/>
      <c r="AD273" s="171"/>
      <c r="AE273" s="171"/>
      <c r="AF273" s="171"/>
      <c r="AG273" s="171"/>
      <c r="AH273" s="171"/>
      <c r="AI273" s="171"/>
      <c r="AJ273" s="171"/>
      <c r="BV273" s="171"/>
      <c r="BW273" s="171"/>
      <c r="CB273" s="134"/>
    </row>
    <row r="274" spans="1:986" ht="12" x14ac:dyDescent="0.2">
      <c r="A274" s="249"/>
      <c r="B274" s="242" t="s">
        <v>673</v>
      </c>
      <c r="C274" s="170" t="str">
        <f>_xlfn.CONCAT(Leverancespecifikation[[#This Row],[ID]],Leverancespecifikation[[#This Row],[BYGNINGSDEL]])</f>
        <v>270CTS-anlæg</v>
      </c>
      <c r="E274" s="171">
        <v>662</v>
      </c>
      <c r="I274" s="171"/>
      <c r="J274" s="171">
        <v>4</v>
      </c>
      <c r="K274" s="175" t="s">
        <v>705</v>
      </c>
      <c r="L274" s="172" t="s">
        <v>656</v>
      </c>
      <c r="M274" s="80" t="str">
        <f>IFERROR(VLOOKUP(Leverancespecifikation[[#This Row],[ID-Bygningsdel]],'Data ændringslog'!A:G,7,FALSE),"P")</f>
        <v/>
      </c>
      <c r="N274" s="321" t="s">
        <v>99</v>
      </c>
      <c r="O274" s="121" t="str">
        <f>VLOOKUP(Leverancespecifikation[[#This Row],[ID-Bygningsdel]],'Data aktør'!A:H,2,FALSE)</f>
        <v/>
      </c>
      <c r="P274" s="78" t="str">
        <f>VLOOKUP(Leverancespecifikation[[#This Row],[ID-Bygningsdel]],'Data aktør'!A:H,3,FALSE)</f>
        <v/>
      </c>
      <c r="Q274" s="78" t="str">
        <f>VLOOKUP(Leverancespecifikation[[#This Row],[ID-Bygningsdel]],'Data aktør'!A:H,4,FALSE)</f>
        <v>X</v>
      </c>
      <c r="R274" s="78" t="str">
        <f>VLOOKUP(Leverancespecifikation[[#This Row],[ID-Bygningsdel]],'Data aktør'!A:H,5,FALSE)</f>
        <v/>
      </c>
      <c r="S274" s="78" t="str">
        <f>VLOOKUP(Leverancespecifikation[[#This Row],[ID-Bygningsdel]],'Data aktør'!A:H,6,FALSE)</f>
        <v/>
      </c>
      <c r="T274" s="78" t="str">
        <f>VLOOKUP(Leverancespecifikation[[#This Row],[ID-Bygningsdel]],'Data aktør'!A:H,7,FALSE)</f>
        <v/>
      </c>
      <c r="U274" s="122" t="str">
        <f>VLOOKUP(Leverancespecifikation[[#This Row],[ID-Bygningsdel]],'Data aktør'!A:H,8,FALSE)</f>
        <v/>
      </c>
      <c r="V274" s="112"/>
      <c r="W274" s="79"/>
      <c r="X274" s="79"/>
      <c r="Y274" s="79"/>
      <c r="Z274" s="79"/>
      <c r="AA274" s="79"/>
      <c r="AB274" s="171"/>
      <c r="AD274" s="171"/>
      <c r="AE274" s="171"/>
      <c r="AF274" s="171"/>
      <c r="AG274" s="171"/>
      <c r="AH274" s="171"/>
      <c r="AI274" s="171"/>
      <c r="AJ274" s="171" t="s">
        <v>35</v>
      </c>
      <c r="AK274" s="171">
        <v>300</v>
      </c>
      <c r="AT274" s="171" t="s">
        <v>35</v>
      </c>
      <c r="AU274" s="171">
        <v>325</v>
      </c>
      <c r="BB274" s="171" t="s">
        <v>35</v>
      </c>
      <c r="BC274" s="171">
        <v>325</v>
      </c>
      <c r="BV274" s="171"/>
      <c r="BW274" s="171"/>
      <c r="CB274" s="134"/>
    </row>
    <row r="275" spans="1:986" ht="12" x14ac:dyDescent="0.2">
      <c r="A275" s="249"/>
      <c r="B275" s="242" t="s">
        <v>675</v>
      </c>
      <c r="C275" s="170" t="str">
        <f>_xlfn.CONCAT(Leverancespecifikation[[#This Row],[ID]],Leverancespecifikation[[#This Row],[BYGNINGSDEL]])</f>
        <v>271IBI-anlæg med central styring</v>
      </c>
      <c r="E275" s="171">
        <v>662</v>
      </c>
      <c r="I275" s="171"/>
      <c r="J275" s="171">
        <v>4</v>
      </c>
      <c r="K275" s="175" t="s">
        <v>707</v>
      </c>
      <c r="L275" s="172" t="s">
        <v>656</v>
      </c>
      <c r="M275" s="80" t="str">
        <f>IFERROR(VLOOKUP(Leverancespecifikation[[#This Row],[ID-Bygningsdel]],'Data ændringslog'!A:G,7,FALSE),"P")</f>
        <v/>
      </c>
      <c r="N275" s="321" t="s">
        <v>99</v>
      </c>
      <c r="O275" s="121" t="str">
        <f>VLOOKUP(Leverancespecifikation[[#This Row],[ID-Bygningsdel]],'Data aktør'!A:H,2,FALSE)</f>
        <v/>
      </c>
      <c r="P275" s="78" t="str">
        <f>VLOOKUP(Leverancespecifikation[[#This Row],[ID-Bygningsdel]],'Data aktør'!A:H,3,FALSE)</f>
        <v/>
      </c>
      <c r="Q275" s="78" t="str">
        <f>VLOOKUP(Leverancespecifikation[[#This Row],[ID-Bygningsdel]],'Data aktør'!A:H,4,FALSE)</f>
        <v>X</v>
      </c>
      <c r="R275" s="78" t="str">
        <f>VLOOKUP(Leverancespecifikation[[#This Row],[ID-Bygningsdel]],'Data aktør'!A:H,5,FALSE)</f>
        <v/>
      </c>
      <c r="S275" s="78" t="str">
        <f>VLOOKUP(Leverancespecifikation[[#This Row],[ID-Bygningsdel]],'Data aktør'!A:H,6,FALSE)</f>
        <v/>
      </c>
      <c r="T275" s="78" t="str">
        <f>VLOOKUP(Leverancespecifikation[[#This Row],[ID-Bygningsdel]],'Data aktør'!A:H,7,FALSE)</f>
        <v/>
      </c>
      <c r="U275" s="122" t="str">
        <f>VLOOKUP(Leverancespecifikation[[#This Row],[ID-Bygningsdel]],'Data aktør'!A:H,8,FALSE)</f>
        <v/>
      </c>
      <c r="V275" s="112"/>
      <c r="W275" s="79"/>
      <c r="X275" s="79"/>
      <c r="Y275" s="79"/>
      <c r="Z275" s="79"/>
      <c r="AA275" s="79"/>
      <c r="AB275" s="171"/>
      <c r="AD275" s="171"/>
      <c r="AE275" s="171"/>
      <c r="AF275" s="171"/>
      <c r="AG275" s="171"/>
      <c r="AH275" s="171"/>
      <c r="AI275" s="171"/>
      <c r="AJ275" s="171" t="s">
        <v>35</v>
      </c>
      <c r="AK275" s="171">
        <v>300</v>
      </c>
      <c r="AT275" s="171" t="s">
        <v>35</v>
      </c>
      <c r="AU275" s="171">
        <v>325</v>
      </c>
      <c r="BB275" s="171" t="s">
        <v>35</v>
      </c>
      <c r="BC275" s="171">
        <v>325</v>
      </c>
      <c r="BV275" s="171"/>
      <c r="BW275" s="171"/>
      <c r="CB275" s="134"/>
    </row>
    <row r="276" spans="1:986" ht="12" x14ac:dyDescent="0.2">
      <c r="A276" s="249"/>
      <c r="B276" s="242" t="s">
        <v>677</v>
      </c>
      <c r="C276" s="170" t="str">
        <f>_xlfn.CONCAT(Leverancespecifikation[[#This Row],[ID]],Leverancespecifikation[[#This Row],[BYGNINGSDEL]])</f>
        <v>272Decentral tilstandsstyring</v>
      </c>
      <c r="E276" s="171">
        <v>663</v>
      </c>
      <c r="I276" s="171"/>
      <c r="J276" s="171">
        <v>3</v>
      </c>
      <c r="K276" s="333" t="s">
        <v>709</v>
      </c>
      <c r="M276" s="80" t="str">
        <f>IFERROR(VLOOKUP(Leverancespecifikation[[#This Row],[ID-Bygningsdel]],'Data ændringslog'!A:G,7,FALSE),"P")</f>
        <v/>
      </c>
      <c r="N276" s="321" t="s">
        <v>99</v>
      </c>
      <c r="O276" s="121" t="str">
        <f>VLOOKUP(Leverancespecifikation[[#This Row],[ID-Bygningsdel]],'Data aktør'!A:H,2,FALSE)</f>
        <v/>
      </c>
      <c r="P276" s="78" t="str">
        <f>VLOOKUP(Leverancespecifikation[[#This Row],[ID-Bygningsdel]],'Data aktør'!A:H,3,FALSE)</f>
        <v/>
      </c>
      <c r="Q276" s="78" t="str">
        <f>VLOOKUP(Leverancespecifikation[[#This Row],[ID-Bygningsdel]],'Data aktør'!A:H,4,FALSE)</f>
        <v/>
      </c>
      <c r="R276" s="78" t="str">
        <f>VLOOKUP(Leverancespecifikation[[#This Row],[ID-Bygningsdel]],'Data aktør'!A:H,5,FALSE)</f>
        <v/>
      </c>
      <c r="S276" s="78" t="str">
        <f>VLOOKUP(Leverancespecifikation[[#This Row],[ID-Bygningsdel]],'Data aktør'!A:H,6,FALSE)</f>
        <v/>
      </c>
      <c r="T276" s="78" t="str">
        <f>VLOOKUP(Leverancespecifikation[[#This Row],[ID-Bygningsdel]],'Data aktør'!A:H,7,FALSE)</f>
        <v/>
      </c>
      <c r="U276" s="122" t="str">
        <f>VLOOKUP(Leverancespecifikation[[#This Row],[ID-Bygningsdel]],'Data aktør'!A:H,8,FALSE)</f>
        <v/>
      </c>
      <c r="V276" s="112"/>
      <c r="W276" s="79"/>
      <c r="X276" s="79"/>
      <c r="Y276" s="79"/>
      <c r="Z276" s="79"/>
      <c r="AA276" s="79"/>
      <c r="AB276" s="171"/>
      <c r="AD276" s="171"/>
      <c r="AE276" s="171"/>
      <c r="AF276" s="171"/>
      <c r="AG276" s="171"/>
      <c r="AH276" s="171"/>
      <c r="AI276" s="171"/>
      <c r="AJ276" s="171"/>
      <c r="BV276" s="171"/>
      <c r="BW276" s="171"/>
      <c r="CB276" s="134"/>
    </row>
    <row r="277" spans="1:986" ht="12" x14ac:dyDescent="0.2">
      <c r="A277" s="249"/>
      <c r="B277" s="242" t="s">
        <v>679</v>
      </c>
      <c r="C277" s="170" t="str">
        <f>_xlfn.CONCAT(Leverancespecifikation[[#This Row],[ID]],Leverancespecifikation[[#This Row],[BYGNINGSDEL]])</f>
        <v>273IBI-anlæg med distribueret styring</v>
      </c>
      <c r="E277" s="171">
        <v>663</v>
      </c>
      <c r="I277" s="171"/>
      <c r="J277" s="171">
        <v>4</v>
      </c>
      <c r="K277" s="175" t="s">
        <v>711</v>
      </c>
      <c r="L277" s="172" t="s">
        <v>656</v>
      </c>
      <c r="M277" s="80" t="str">
        <f>IFERROR(VLOOKUP(Leverancespecifikation[[#This Row],[ID-Bygningsdel]],'Data ændringslog'!A:G,7,FALSE),"P")</f>
        <v/>
      </c>
      <c r="N277" s="321" t="s">
        <v>99</v>
      </c>
      <c r="O277" s="121" t="str">
        <f>VLOOKUP(Leverancespecifikation[[#This Row],[ID-Bygningsdel]],'Data aktør'!A:H,2,FALSE)</f>
        <v/>
      </c>
      <c r="P277" s="78" t="str">
        <f>VLOOKUP(Leverancespecifikation[[#This Row],[ID-Bygningsdel]],'Data aktør'!A:H,3,FALSE)</f>
        <v/>
      </c>
      <c r="Q277" s="78" t="str">
        <f>VLOOKUP(Leverancespecifikation[[#This Row],[ID-Bygningsdel]],'Data aktør'!A:H,4,FALSE)</f>
        <v>X</v>
      </c>
      <c r="R277" s="78" t="str">
        <f>VLOOKUP(Leverancespecifikation[[#This Row],[ID-Bygningsdel]],'Data aktør'!A:H,5,FALSE)</f>
        <v/>
      </c>
      <c r="S277" s="78" t="str">
        <f>VLOOKUP(Leverancespecifikation[[#This Row],[ID-Bygningsdel]],'Data aktør'!A:H,6,FALSE)</f>
        <v/>
      </c>
      <c r="T277" s="78" t="str">
        <f>VLOOKUP(Leverancespecifikation[[#This Row],[ID-Bygningsdel]],'Data aktør'!A:H,7,FALSE)</f>
        <v/>
      </c>
      <c r="U277" s="122" t="str">
        <f>VLOOKUP(Leverancespecifikation[[#This Row],[ID-Bygningsdel]],'Data aktør'!A:H,8,FALSE)</f>
        <v/>
      </c>
      <c r="V277" s="112"/>
      <c r="W277" s="79"/>
      <c r="X277" s="79"/>
      <c r="Y277" s="79"/>
      <c r="Z277" s="79"/>
      <c r="AA277" s="79"/>
      <c r="AB277" s="171"/>
      <c r="AD277" s="171"/>
      <c r="AE277" s="171"/>
      <c r="AF277" s="171"/>
      <c r="AG277" s="171"/>
      <c r="AH277" s="171"/>
      <c r="AI277" s="171"/>
      <c r="AJ277" s="171"/>
      <c r="AT277" s="171" t="s">
        <v>35</v>
      </c>
      <c r="AU277" s="171">
        <v>325</v>
      </c>
      <c r="BB277" s="171" t="s">
        <v>35</v>
      </c>
      <c r="BC277" s="171">
        <v>325</v>
      </c>
      <c r="BV277" s="171"/>
      <c r="BW277" s="171"/>
      <c r="CB277" s="134"/>
    </row>
    <row r="278" spans="1:986" s="104" customFormat="1" x14ac:dyDescent="0.2">
      <c r="A278" s="248"/>
      <c r="B278" s="240" t="s">
        <v>681</v>
      </c>
      <c r="C278" s="161" t="str">
        <f>_xlfn.CONCAT(Leverancespecifikation[[#This Row],[ID]],Leverancespecifikation[[#This Row],[BYGNINGSDEL]])</f>
        <v>274Komponenter/armaturer</v>
      </c>
      <c r="D278" s="162"/>
      <c r="E278" s="162"/>
      <c r="F278" s="162"/>
      <c r="G278" s="162"/>
      <c r="H278" s="162"/>
      <c r="I278" s="162"/>
      <c r="J278" s="163">
        <v>2</v>
      </c>
      <c r="K278" s="164" t="s">
        <v>713</v>
      </c>
      <c r="L278" s="165"/>
      <c r="M278" s="100" t="str">
        <f>IFERROR(VLOOKUP(Leverancespecifikation[[#This Row],[ID-Bygningsdel]],'Data ændringslog'!A:G,7,FALSE),"P")</f>
        <v/>
      </c>
      <c r="N278" s="201" t="s">
        <v>99</v>
      </c>
      <c r="O278" s="119"/>
      <c r="P278" s="101"/>
      <c r="Q278" s="101"/>
      <c r="R278" s="101"/>
      <c r="S278" s="101"/>
      <c r="T278" s="101"/>
      <c r="U278" s="120"/>
      <c r="V278" s="111"/>
      <c r="W278" s="102"/>
      <c r="X278" s="102"/>
      <c r="Y278" s="102"/>
      <c r="Z278" s="102"/>
      <c r="AA278" s="10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285"/>
      <c r="BM278" s="162"/>
      <c r="BN278" s="162"/>
      <c r="BO278" s="162"/>
      <c r="BP278" s="162"/>
      <c r="BQ278" s="162"/>
      <c r="BR278" s="162"/>
      <c r="BS278" s="162"/>
      <c r="BT278" s="162"/>
      <c r="BU278" s="162"/>
      <c r="BV278" s="162"/>
      <c r="BW278" s="162"/>
      <c r="BX278" s="162"/>
      <c r="BY278" s="162"/>
      <c r="BZ278" s="162"/>
      <c r="CA278" s="206"/>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c r="EN278" s="98"/>
      <c r="EO278" s="98"/>
      <c r="EP278" s="98"/>
      <c r="EQ278" s="98"/>
      <c r="ER278" s="98"/>
      <c r="ES278" s="98"/>
      <c r="ET278" s="98"/>
      <c r="EU278" s="98"/>
      <c r="EV278" s="98"/>
      <c r="EW278" s="98"/>
      <c r="EX278" s="98"/>
      <c r="EY278" s="98"/>
      <c r="EZ278" s="98"/>
      <c r="FA278" s="98"/>
      <c r="FB278" s="98"/>
      <c r="FC278" s="98"/>
      <c r="FD278" s="98"/>
      <c r="FE278" s="98"/>
      <c r="FF278" s="98"/>
      <c r="FG278" s="98"/>
      <c r="FH278" s="98"/>
      <c r="FI278" s="98"/>
      <c r="FJ278" s="98"/>
      <c r="FK278" s="98"/>
      <c r="FL278" s="98"/>
      <c r="FM278" s="98"/>
      <c r="FN278" s="98"/>
      <c r="FO278" s="98"/>
      <c r="FP278" s="98"/>
      <c r="FQ278" s="98"/>
      <c r="FR278" s="98"/>
      <c r="FS278" s="98"/>
      <c r="FT278" s="98"/>
      <c r="FU278" s="98"/>
      <c r="FV278" s="98"/>
      <c r="FW278" s="98"/>
      <c r="FX278" s="98"/>
      <c r="FY278" s="98"/>
      <c r="FZ278" s="98"/>
      <c r="GA278" s="98"/>
      <c r="GB278" s="98"/>
      <c r="GC278" s="98"/>
      <c r="GD278" s="98"/>
      <c r="GE278" s="98"/>
      <c r="GF278" s="98"/>
      <c r="GG278" s="98"/>
      <c r="GH278" s="98"/>
      <c r="GI278" s="98"/>
      <c r="GJ278" s="98"/>
      <c r="GK278" s="98"/>
      <c r="GL278" s="98"/>
      <c r="GM278" s="98"/>
      <c r="GN278" s="98"/>
      <c r="GO278" s="98"/>
      <c r="GP278" s="98"/>
      <c r="GQ278" s="98"/>
      <c r="GR278" s="98"/>
      <c r="GS278" s="98"/>
      <c r="GT278" s="98"/>
      <c r="GU278" s="98"/>
      <c r="GV278" s="98"/>
      <c r="GW278" s="98"/>
      <c r="GX278" s="98"/>
      <c r="GY278" s="98"/>
      <c r="GZ278" s="98"/>
      <c r="HA278" s="98"/>
      <c r="HB278" s="98"/>
      <c r="HC278" s="98"/>
      <c r="HD278" s="98"/>
      <c r="HE278" s="98"/>
      <c r="HF278" s="98"/>
      <c r="HG278" s="98"/>
      <c r="HH278" s="98"/>
      <c r="HI278" s="98"/>
      <c r="HJ278" s="98"/>
      <c r="HK278" s="98"/>
      <c r="HL278" s="98"/>
      <c r="HM278" s="98"/>
      <c r="HN278" s="98"/>
      <c r="HO278" s="98"/>
      <c r="HP278" s="98"/>
      <c r="HQ278" s="98"/>
      <c r="HR278" s="98"/>
      <c r="HS278" s="98"/>
      <c r="HT278" s="98"/>
      <c r="HU278" s="98"/>
      <c r="HV278" s="98"/>
      <c r="HW278" s="98"/>
      <c r="HX278" s="98"/>
      <c r="HY278" s="98"/>
      <c r="HZ278" s="98"/>
      <c r="IA278" s="98"/>
      <c r="IB278" s="98"/>
      <c r="IC278" s="98"/>
      <c r="ID278" s="98"/>
      <c r="IE278" s="98"/>
      <c r="IF278" s="98"/>
      <c r="IG278" s="98"/>
      <c r="IH278" s="98"/>
      <c r="II278" s="98"/>
      <c r="IJ278" s="98"/>
      <c r="IK278" s="98"/>
      <c r="IL278" s="98"/>
      <c r="IM278" s="98"/>
      <c r="IN278" s="98"/>
      <c r="IO278" s="98"/>
      <c r="IP278" s="98"/>
      <c r="IQ278" s="98"/>
      <c r="IR278" s="98"/>
      <c r="IS278" s="98"/>
      <c r="IT278" s="98"/>
      <c r="IU278" s="98"/>
      <c r="IV278" s="98"/>
      <c r="IW278" s="98"/>
      <c r="IX278" s="98"/>
      <c r="IY278" s="98"/>
      <c r="IZ278" s="98"/>
      <c r="JA278" s="98"/>
      <c r="JB278" s="98"/>
      <c r="JC278" s="98"/>
      <c r="JD278" s="98"/>
      <c r="JE278" s="98"/>
      <c r="JF278" s="98"/>
      <c r="JG278" s="98"/>
      <c r="JH278" s="98"/>
      <c r="JI278" s="98"/>
      <c r="JJ278" s="98"/>
      <c r="JK278" s="98"/>
      <c r="JL278" s="98"/>
      <c r="JM278" s="98"/>
      <c r="JN278" s="98"/>
      <c r="JO278" s="98"/>
      <c r="JP278" s="98"/>
      <c r="JQ278" s="98"/>
      <c r="JR278" s="98"/>
      <c r="JS278" s="98"/>
      <c r="JT278" s="98"/>
      <c r="JU278" s="98"/>
      <c r="JV278" s="98"/>
      <c r="JW278" s="98"/>
      <c r="JX278" s="98"/>
      <c r="JY278" s="98"/>
      <c r="JZ278" s="98"/>
      <c r="KA278" s="98"/>
      <c r="KB278" s="98"/>
      <c r="KC278" s="98"/>
      <c r="KD278" s="98"/>
      <c r="KE278" s="98"/>
      <c r="KF278" s="98"/>
      <c r="KG278" s="98"/>
      <c r="KH278" s="98"/>
      <c r="KI278" s="98"/>
      <c r="KJ278" s="98"/>
      <c r="KK278" s="98"/>
      <c r="KL278" s="98"/>
      <c r="KM278" s="98"/>
      <c r="KN278" s="98"/>
      <c r="KO278" s="98"/>
      <c r="KP278" s="98"/>
      <c r="KQ278" s="98"/>
      <c r="KR278" s="98"/>
      <c r="KS278" s="98"/>
      <c r="KT278" s="98"/>
      <c r="KU278" s="98"/>
      <c r="KV278" s="98"/>
      <c r="KW278" s="98"/>
      <c r="KX278" s="98"/>
      <c r="KY278" s="98"/>
      <c r="KZ278" s="98"/>
      <c r="LA278" s="98"/>
      <c r="LB278" s="98"/>
      <c r="LC278" s="98"/>
      <c r="LD278" s="98"/>
      <c r="LE278" s="98"/>
      <c r="LF278" s="98"/>
      <c r="LG278" s="98"/>
      <c r="LH278" s="98"/>
      <c r="LI278" s="98"/>
      <c r="LJ278" s="98"/>
      <c r="LK278" s="98"/>
      <c r="LL278" s="98"/>
      <c r="LM278" s="98"/>
      <c r="LN278" s="98"/>
      <c r="LO278" s="98"/>
      <c r="LP278" s="98"/>
      <c r="LQ278" s="98"/>
      <c r="LR278" s="98"/>
      <c r="LS278" s="98"/>
      <c r="LT278" s="98"/>
      <c r="LU278" s="98"/>
      <c r="LV278" s="98"/>
      <c r="LW278" s="98"/>
      <c r="LX278" s="98"/>
      <c r="LY278" s="98"/>
      <c r="LZ278" s="98"/>
      <c r="MA278" s="98"/>
      <c r="MB278" s="98"/>
      <c r="MC278" s="98"/>
      <c r="MD278" s="98"/>
      <c r="ME278" s="98"/>
      <c r="MF278" s="98"/>
      <c r="MG278" s="98"/>
      <c r="MH278" s="98"/>
      <c r="MI278" s="98"/>
      <c r="MJ278" s="98"/>
      <c r="MK278" s="98"/>
      <c r="ML278" s="98"/>
      <c r="MM278" s="98"/>
      <c r="MN278" s="98"/>
      <c r="MO278" s="98"/>
      <c r="MP278" s="98"/>
      <c r="MQ278" s="98"/>
      <c r="MR278" s="98"/>
      <c r="MS278" s="98"/>
      <c r="MT278" s="98"/>
      <c r="MU278" s="98"/>
      <c r="MV278" s="98"/>
      <c r="MW278" s="98"/>
      <c r="MX278" s="98"/>
      <c r="MY278" s="98"/>
      <c r="MZ278" s="98"/>
      <c r="NA278" s="98"/>
      <c r="NB278" s="98"/>
      <c r="NC278" s="98"/>
      <c r="ND278" s="98"/>
      <c r="NE278" s="98"/>
      <c r="NF278" s="98"/>
      <c r="NG278" s="98"/>
      <c r="NH278" s="98"/>
      <c r="NI278" s="98"/>
      <c r="NJ278" s="98"/>
      <c r="NK278" s="98"/>
      <c r="NL278" s="98"/>
      <c r="NM278" s="98"/>
      <c r="NN278" s="98"/>
      <c r="NO278" s="98"/>
      <c r="NP278" s="98"/>
      <c r="NQ278" s="98"/>
      <c r="NR278" s="98"/>
      <c r="NS278" s="98"/>
      <c r="NT278" s="98"/>
      <c r="NU278" s="98"/>
      <c r="NV278" s="98"/>
      <c r="NW278" s="98"/>
      <c r="NX278" s="98"/>
      <c r="NY278" s="98"/>
      <c r="NZ278" s="98"/>
      <c r="OA278" s="98"/>
      <c r="OB278" s="98"/>
      <c r="OC278" s="98"/>
      <c r="OD278" s="98"/>
      <c r="OE278" s="98"/>
      <c r="OF278" s="98"/>
      <c r="OG278" s="98"/>
      <c r="OH278" s="98"/>
      <c r="OI278" s="98"/>
      <c r="OJ278" s="98"/>
      <c r="OK278" s="98"/>
      <c r="OL278" s="98"/>
      <c r="OM278" s="98"/>
      <c r="ON278" s="98"/>
      <c r="OO278" s="98"/>
      <c r="OP278" s="98"/>
      <c r="OQ278" s="98"/>
      <c r="OR278" s="98"/>
      <c r="OS278" s="98"/>
      <c r="OT278" s="98"/>
      <c r="OU278" s="98"/>
      <c r="OV278" s="98"/>
      <c r="OW278" s="98"/>
      <c r="OX278" s="98"/>
      <c r="OY278" s="98"/>
      <c r="OZ278" s="98"/>
      <c r="PA278" s="98"/>
      <c r="PB278" s="98"/>
      <c r="PC278" s="98"/>
      <c r="PD278" s="98"/>
      <c r="PE278" s="98"/>
      <c r="PF278" s="98"/>
      <c r="PG278" s="98"/>
      <c r="PH278" s="98"/>
      <c r="PI278" s="98"/>
      <c r="PJ278" s="98"/>
      <c r="PK278" s="98"/>
      <c r="PL278" s="98"/>
      <c r="PM278" s="98"/>
      <c r="PN278" s="98"/>
      <c r="PO278" s="98"/>
      <c r="PP278" s="98"/>
      <c r="PQ278" s="98"/>
      <c r="PR278" s="98"/>
      <c r="PS278" s="98"/>
      <c r="PT278" s="98"/>
      <c r="PU278" s="98"/>
      <c r="PV278" s="98"/>
      <c r="PW278" s="98"/>
      <c r="PX278" s="98"/>
      <c r="PY278" s="98"/>
      <c r="PZ278" s="98"/>
      <c r="QA278" s="98"/>
      <c r="QB278" s="98"/>
      <c r="QC278" s="98"/>
      <c r="QD278" s="98"/>
      <c r="QE278" s="98"/>
      <c r="QF278" s="98"/>
      <c r="QG278" s="98"/>
      <c r="QH278" s="98"/>
      <c r="QI278" s="98"/>
      <c r="QJ278" s="98"/>
      <c r="QK278" s="98"/>
      <c r="QL278" s="98"/>
      <c r="QM278" s="98"/>
      <c r="QN278" s="98"/>
      <c r="QO278" s="98"/>
      <c r="QP278" s="98"/>
      <c r="QQ278" s="98"/>
      <c r="QR278" s="98"/>
      <c r="QS278" s="98"/>
      <c r="QT278" s="98"/>
      <c r="QU278" s="98"/>
      <c r="QV278" s="98"/>
      <c r="QW278" s="98"/>
      <c r="QX278" s="98"/>
      <c r="QY278" s="98"/>
      <c r="QZ278" s="98"/>
      <c r="RA278" s="98"/>
      <c r="RB278" s="98"/>
      <c r="RC278" s="98"/>
      <c r="RD278" s="98"/>
      <c r="RE278" s="98"/>
      <c r="RF278" s="98"/>
      <c r="RG278" s="98"/>
      <c r="RH278" s="98"/>
      <c r="RI278" s="98"/>
      <c r="RJ278" s="98"/>
      <c r="RK278" s="98"/>
      <c r="RL278" s="98"/>
      <c r="RM278" s="98"/>
      <c r="RN278" s="98"/>
      <c r="RO278" s="98"/>
      <c r="RP278" s="98"/>
      <c r="RQ278" s="98"/>
      <c r="RR278" s="98"/>
      <c r="RS278" s="98"/>
      <c r="RT278" s="98"/>
      <c r="RU278" s="98"/>
      <c r="RV278" s="98"/>
      <c r="RW278" s="98"/>
      <c r="RX278" s="98"/>
      <c r="RY278" s="98"/>
      <c r="RZ278" s="98"/>
      <c r="SA278" s="98"/>
      <c r="SB278" s="98"/>
      <c r="SC278" s="98"/>
      <c r="SD278" s="98"/>
      <c r="SE278" s="98"/>
      <c r="SF278" s="98"/>
      <c r="SG278" s="98"/>
      <c r="SH278" s="98"/>
      <c r="SI278" s="98"/>
      <c r="SJ278" s="98"/>
      <c r="SK278" s="98"/>
      <c r="SL278" s="98"/>
      <c r="SM278" s="98"/>
      <c r="SN278" s="98"/>
      <c r="SO278" s="98"/>
      <c r="SP278" s="98"/>
      <c r="SQ278" s="98"/>
      <c r="SR278" s="98"/>
      <c r="SS278" s="98"/>
      <c r="ST278" s="98"/>
      <c r="SU278" s="98"/>
      <c r="SV278" s="98"/>
      <c r="SW278" s="98"/>
      <c r="SX278" s="98"/>
      <c r="SY278" s="98"/>
      <c r="SZ278" s="98"/>
      <c r="TA278" s="98"/>
      <c r="TB278" s="98"/>
      <c r="TC278" s="98"/>
      <c r="TD278" s="98"/>
      <c r="TE278" s="98"/>
      <c r="TF278" s="98"/>
      <c r="TG278" s="98"/>
      <c r="TH278" s="98"/>
      <c r="TI278" s="98"/>
      <c r="TJ278" s="98"/>
      <c r="TK278" s="98"/>
      <c r="TL278" s="98"/>
      <c r="TM278" s="98"/>
      <c r="TN278" s="98"/>
      <c r="TO278" s="98"/>
      <c r="TP278" s="98"/>
      <c r="TQ278" s="98"/>
      <c r="TR278" s="98"/>
      <c r="TS278" s="98"/>
      <c r="TT278" s="98"/>
      <c r="TU278" s="98"/>
      <c r="TV278" s="98"/>
      <c r="TW278" s="98"/>
      <c r="TX278" s="98"/>
      <c r="TY278" s="98"/>
      <c r="TZ278" s="98"/>
      <c r="UA278" s="98"/>
      <c r="UB278" s="98"/>
      <c r="UC278" s="98"/>
      <c r="UD278" s="98"/>
      <c r="UE278" s="98"/>
      <c r="UF278" s="98"/>
      <c r="UG278" s="98"/>
      <c r="UH278" s="98"/>
      <c r="UI278" s="98"/>
      <c r="UJ278" s="98"/>
      <c r="UK278" s="98"/>
      <c r="UL278" s="98"/>
      <c r="UM278" s="98"/>
      <c r="UN278" s="98"/>
      <c r="UO278" s="98"/>
      <c r="UP278" s="98"/>
      <c r="UQ278" s="98"/>
      <c r="UR278" s="98"/>
      <c r="US278" s="98"/>
      <c r="UT278" s="98"/>
      <c r="UU278" s="98"/>
      <c r="UV278" s="98"/>
      <c r="UW278" s="98"/>
      <c r="UX278" s="98"/>
      <c r="UY278" s="98"/>
      <c r="UZ278" s="98"/>
      <c r="VA278" s="98"/>
      <c r="VB278" s="98"/>
      <c r="VC278" s="98"/>
      <c r="VD278" s="98"/>
      <c r="VE278" s="98"/>
      <c r="VF278" s="98"/>
      <c r="VG278" s="98"/>
      <c r="VH278" s="98"/>
      <c r="VI278" s="98"/>
      <c r="VJ278" s="98"/>
      <c r="VK278" s="98"/>
      <c r="VL278" s="98"/>
      <c r="VM278" s="98"/>
      <c r="VN278" s="98"/>
      <c r="VO278" s="98"/>
      <c r="VP278" s="98"/>
      <c r="VQ278" s="98"/>
      <c r="VR278" s="98"/>
      <c r="VS278" s="98"/>
      <c r="VT278" s="98"/>
      <c r="VU278" s="98"/>
      <c r="VV278" s="98"/>
      <c r="VW278" s="98"/>
      <c r="VX278" s="98"/>
      <c r="VY278" s="98"/>
      <c r="VZ278" s="98"/>
      <c r="WA278" s="98"/>
      <c r="WB278" s="98"/>
      <c r="WC278" s="98"/>
      <c r="WD278" s="98"/>
      <c r="WE278" s="98"/>
      <c r="WF278" s="98"/>
      <c r="WG278" s="98"/>
      <c r="WH278" s="98"/>
      <c r="WI278" s="98"/>
      <c r="WJ278" s="98"/>
      <c r="WK278" s="98"/>
      <c r="WL278" s="98"/>
      <c r="WM278" s="98"/>
      <c r="WN278" s="98"/>
      <c r="WO278" s="98"/>
      <c r="WP278" s="98"/>
      <c r="WQ278" s="98"/>
      <c r="WR278" s="98"/>
      <c r="WS278" s="98"/>
      <c r="WT278" s="98"/>
      <c r="WU278" s="98"/>
      <c r="WV278" s="98"/>
      <c r="WW278" s="98"/>
      <c r="WX278" s="98"/>
      <c r="WY278" s="98"/>
      <c r="WZ278" s="98"/>
      <c r="XA278" s="98"/>
      <c r="XB278" s="98"/>
      <c r="XC278" s="98"/>
      <c r="XD278" s="98"/>
      <c r="XE278" s="98"/>
      <c r="XF278" s="98"/>
      <c r="XG278" s="98"/>
      <c r="XH278" s="98"/>
      <c r="XI278" s="98"/>
      <c r="XJ278" s="98"/>
      <c r="XK278" s="98"/>
      <c r="XL278" s="98"/>
      <c r="XM278" s="98"/>
      <c r="XN278" s="98"/>
      <c r="XO278" s="98"/>
      <c r="XP278" s="98"/>
      <c r="XQ278" s="98"/>
      <c r="XR278" s="98"/>
      <c r="XS278" s="98"/>
      <c r="XT278" s="98"/>
      <c r="XU278" s="98"/>
      <c r="XV278" s="98"/>
      <c r="XW278" s="98"/>
      <c r="XX278" s="98"/>
      <c r="XY278" s="98"/>
      <c r="XZ278" s="98"/>
      <c r="YA278" s="98"/>
      <c r="YB278" s="98"/>
      <c r="YC278" s="98"/>
      <c r="YD278" s="98"/>
      <c r="YE278" s="98"/>
      <c r="YF278" s="98"/>
      <c r="YG278" s="98"/>
      <c r="YH278" s="98"/>
      <c r="YI278" s="98"/>
      <c r="YJ278" s="98"/>
      <c r="YK278" s="98"/>
      <c r="YL278" s="98"/>
      <c r="YM278" s="98"/>
      <c r="YN278" s="98"/>
      <c r="YO278" s="98"/>
      <c r="YP278" s="98"/>
      <c r="YQ278" s="98"/>
      <c r="YR278" s="98"/>
      <c r="YS278" s="98"/>
      <c r="YT278" s="98"/>
      <c r="YU278" s="98"/>
      <c r="YV278" s="98"/>
      <c r="YW278" s="98"/>
      <c r="YX278" s="98"/>
      <c r="YY278" s="98"/>
      <c r="YZ278" s="98"/>
      <c r="ZA278" s="98"/>
      <c r="ZB278" s="98"/>
      <c r="ZC278" s="98"/>
      <c r="ZD278" s="98"/>
      <c r="ZE278" s="98"/>
      <c r="ZF278" s="98"/>
      <c r="ZG278" s="98"/>
      <c r="ZH278" s="98"/>
      <c r="ZI278" s="98"/>
      <c r="ZJ278" s="98"/>
      <c r="ZK278" s="98"/>
      <c r="ZL278" s="98"/>
      <c r="ZM278" s="98"/>
      <c r="ZN278" s="98"/>
      <c r="ZO278" s="98"/>
      <c r="ZP278" s="98"/>
      <c r="ZQ278" s="98"/>
      <c r="ZR278" s="98"/>
      <c r="ZS278" s="98"/>
      <c r="ZT278" s="98"/>
      <c r="ZU278" s="98"/>
      <c r="ZV278" s="98"/>
      <c r="ZW278" s="98"/>
      <c r="ZX278" s="98"/>
      <c r="ZY278" s="98"/>
      <c r="ZZ278" s="98"/>
      <c r="AAA278" s="98"/>
      <c r="AAB278" s="98"/>
      <c r="AAC278" s="98"/>
      <c r="AAD278" s="98"/>
      <c r="AAE278" s="98"/>
      <c r="AAF278" s="98"/>
      <c r="AAG278" s="98"/>
      <c r="AAH278" s="98"/>
      <c r="AAI278" s="98"/>
      <c r="AAJ278" s="98"/>
      <c r="AAK278" s="98"/>
      <c r="AAL278" s="98"/>
      <c r="AAM278" s="98"/>
      <c r="AAN278" s="98"/>
      <c r="AAO278" s="98"/>
      <c r="AAP278" s="98"/>
      <c r="AAQ278" s="98"/>
      <c r="AAR278" s="98"/>
      <c r="AAS278" s="98"/>
      <c r="AAT278" s="98"/>
      <c r="AAU278" s="98"/>
      <c r="AAV278" s="98"/>
      <c r="AAW278" s="98"/>
      <c r="AAX278" s="98"/>
      <c r="AAY278" s="98"/>
      <c r="AAZ278" s="98"/>
      <c r="ABA278" s="98"/>
      <c r="ABB278" s="98"/>
      <c r="ABC278" s="98"/>
      <c r="ABD278" s="98"/>
      <c r="ABE278" s="98"/>
      <c r="ABF278" s="98"/>
      <c r="ABG278" s="98"/>
      <c r="ABH278" s="98"/>
      <c r="ABI278" s="98"/>
      <c r="ABJ278" s="98"/>
      <c r="ABK278" s="98"/>
      <c r="ABL278" s="98"/>
      <c r="ABM278" s="98"/>
      <c r="ABN278" s="98"/>
      <c r="ABO278" s="98"/>
      <c r="ABP278" s="98"/>
      <c r="ABQ278" s="98"/>
      <c r="ABR278" s="98"/>
      <c r="ABS278" s="98"/>
      <c r="ABT278" s="98"/>
      <c r="ABU278" s="98"/>
      <c r="ABV278" s="98"/>
      <c r="ABW278" s="98"/>
      <c r="ABX278" s="98"/>
      <c r="ABY278" s="98"/>
      <c r="ABZ278" s="98"/>
      <c r="ACA278" s="98"/>
      <c r="ACB278" s="98"/>
      <c r="ACC278" s="98"/>
      <c r="ACD278" s="98"/>
      <c r="ACE278" s="98"/>
      <c r="ACF278" s="98"/>
      <c r="ACG278" s="98"/>
      <c r="ACH278" s="98"/>
      <c r="ACI278" s="98"/>
      <c r="ACJ278" s="98"/>
      <c r="ACK278" s="98"/>
      <c r="ACL278" s="98"/>
      <c r="ACM278" s="98"/>
      <c r="ACN278" s="98"/>
      <c r="ACO278" s="98"/>
      <c r="ACP278" s="98"/>
      <c r="ACQ278" s="98"/>
      <c r="ACR278" s="98"/>
      <c r="ACS278" s="98"/>
      <c r="ACT278" s="98"/>
      <c r="ACU278" s="98"/>
      <c r="ACV278" s="98"/>
      <c r="ACW278" s="98"/>
      <c r="ACX278" s="98"/>
      <c r="ACY278" s="98"/>
      <c r="ACZ278" s="98"/>
      <c r="ADA278" s="98"/>
      <c r="ADB278" s="98"/>
      <c r="ADC278" s="98"/>
      <c r="ADD278" s="98"/>
      <c r="ADE278" s="98"/>
      <c r="ADF278" s="98"/>
      <c r="ADG278" s="98"/>
      <c r="ADH278" s="98"/>
      <c r="ADI278" s="98"/>
      <c r="ADJ278" s="98"/>
      <c r="ADK278" s="98"/>
      <c r="ADL278" s="98"/>
      <c r="ADM278" s="98"/>
      <c r="ADN278" s="98"/>
      <c r="ADO278" s="98"/>
      <c r="ADP278" s="98"/>
      <c r="ADQ278" s="98"/>
      <c r="ADR278" s="98"/>
      <c r="ADS278" s="98"/>
      <c r="ADT278" s="98"/>
      <c r="ADU278" s="98"/>
      <c r="ADV278" s="98"/>
      <c r="ADW278" s="98"/>
      <c r="ADX278" s="98"/>
      <c r="ADY278" s="98"/>
      <c r="ADZ278" s="98"/>
      <c r="AEA278" s="98"/>
      <c r="AEB278" s="98"/>
      <c r="AEC278" s="98"/>
      <c r="AED278" s="98"/>
      <c r="AEE278" s="98"/>
      <c r="AEF278" s="98"/>
      <c r="AEG278" s="98"/>
      <c r="AEH278" s="98"/>
      <c r="AEI278" s="98"/>
      <c r="AEJ278" s="98"/>
      <c r="AEK278" s="98"/>
      <c r="AEL278" s="98"/>
      <c r="AEM278" s="98"/>
      <c r="AEN278" s="98"/>
      <c r="AEO278" s="98"/>
      <c r="AEP278" s="98"/>
      <c r="AEQ278" s="98"/>
      <c r="AER278" s="98"/>
      <c r="AES278" s="98"/>
      <c r="AET278" s="98"/>
      <c r="AEU278" s="98"/>
      <c r="AEV278" s="98"/>
      <c r="AEW278" s="98"/>
      <c r="AEX278" s="98"/>
      <c r="AEY278" s="98"/>
      <c r="AEZ278" s="98"/>
      <c r="AFA278" s="98"/>
      <c r="AFB278" s="98"/>
      <c r="AFC278" s="98"/>
      <c r="AFD278" s="98"/>
      <c r="AFE278" s="98"/>
      <c r="AFF278" s="98"/>
      <c r="AFG278" s="98"/>
      <c r="AFH278" s="98"/>
      <c r="AFI278" s="98"/>
      <c r="AFJ278" s="98"/>
      <c r="AFK278" s="98"/>
      <c r="AFL278" s="98"/>
      <c r="AFM278" s="98"/>
      <c r="AFN278" s="98"/>
      <c r="AFO278" s="98"/>
      <c r="AFP278" s="98"/>
      <c r="AFQ278" s="98"/>
      <c r="AFR278" s="98"/>
      <c r="AFS278" s="98"/>
      <c r="AFT278" s="98"/>
      <c r="AFU278" s="98"/>
      <c r="AFV278" s="98"/>
      <c r="AFW278" s="98"/>
      <c r="AFX278" s="98"/>
      <c r="AFY278" s="98"/>
      <c r="AFZ278" s="98"/>
      <c r="AGA278" s="98"/>
      <c r="AGB278" s="98"/>
      <c r="AGC278" s="98"/>
      <c r="AGD278" s="98"/>
      <c r="AGE278" s="98"/>
      <c r="AGF278" s="98"/>
      <c r="AGG278" s="98"/>
      <c r="AGH278" s="98"/>
      <c r="AGI278" s="98"/>
      <c r="AGJ278" s="98"/>
      <c r="AGK278" s="98"/>
      <c r="AGL278" s="98"/>
      <c r="AGM278" s="98"/>
      <c r="AGN278" s="98"/>
      <c r="AGO278" s="98"/>
      <c r="AGP278" s="98"/>
      <c r="AGQ278" s="98"/>
      <c r="AGR278" s="98"/>
      <c r="AGS278" s="98"/>
      <c r="AGT278" s="98"/>
      <c r="AGU278" s="98"/>
      <c r="AGV278" s="98"/>
      <c r="AGW278" s="98"/>
      <c r="AGX278" s="98"/>
      <c r="AGY278" s="98"/>
      <c r="AGZ278" s="98"/>
      <c r="AHA278" s="98"/>
      <c r="AHB278" s="98"/>
      <c r="AHC278" s="98"/>
      <c r="AHD278" s="98"/>
      <c r="AHE278" s="98"/>
      <c r="AHF278" s="98"/>
      <c r="AHG278" s="98"/>
      <c r="AHH278" s="98"/>
      <c r="AHI278" s="98"/>
      <c r="AHJ278" s="98"/>
      <c r="AHK278" s="98"/>
      <c r="AHL278" s="98"/>
      <c r="AHM278" s="98"/>
      <c r="AHN278" s="98"/>
      <c r="AHO278" s="98"/>
      <c r="AHP278" s="98"/>
      <c r="AHQ278" s="98"/>
      <c r="AHR278" s="98"/>
      <c r="AHS278" s="98"/>
      <c r="AHT278" s="98"/>
      <c r="AHU278" s="98"/>
      <c r="AHV278" s="98"/>
      <c r="AHW278" s="98"/>
      <c r="AHX278" s="98"/>
      <c r="AHY278" s="98"/>
      <c r="AHZ278" s="98"/>
      <c r="AIA278" s="98"/>
      <c r="AIB278" s="98"/>
      <c r="AIC278" s="98"/>
      <c r="AID278" s="98"/>
      <c r="AIE278" s="98"/>
      <c r="AIF278" s="98"/>
      <c r="AIG278" s="98"/>
      <c r="AIH278" s="98"/>
      <c r="AII278" s="98"/>
      <c r="AIJ278" s="98"/>
      <c r="AIK278" s="98"/>
      <c r="AIL278" s="98"/>
      <c r="AIM278" s="98"/>
      <c r="AIN278" s="98"/>
      <c r="AIO278" s="98"/>
      <c r="AIP278" s="98"/>
      <c r="AIQ278" s="98"/>
      <c r="AIR278" s="98"/>
      <c r="AIS278" s="98"/>
      <c r="AIT278" s="98"/>
      <c r="AIU278" s="98"/>
      <c r="AIV278" s="98"/>
      <c r="AIW278" s="98"/>
      <c r="AIX278" s="98"/>
      <c r="AIY278" s="98"/>
      <c r="AIZ278" s="98"/>
      <c r="AJA278" s="98"/>
      <c r="AJB278" s="98"/>
      <c r="AJC278" s="98"/>
      <c r="AJD278" s="98"/>
      <c r="AJE278" s="98"/>
      <c r="AJF278" s="98"/>
      <c r="AJG278" s="98"/>
      <c r="AJH278" s="98"/>
      <c r="AJI278" s="98"/>
      <c r="AJJ278" s="98"/>
      <c r="AJK278" s="98"/>
      <c r="AJL278" s="98"/>
      <c r="AJM278" s="98"/>
      <c r="AJN278" s="98"/>
      <c r="AJO278" s="98"/>
      <c r="AJP278" s="98"/>
      <c r="AJQ278" s="98"/>
      <c r="AJR278" s="98"/>
      <c r="AJS278" s="98"/>
      <c r="AJT278" s="98"/>
      <c r="AJU278" s="98"/>
      <c r="AJV278" s="98"/>
      <c r="AJW278" s="98"/>
      <c r="AJX278" s="98"/>
      <c r="AJY278" s="98"/>
      <c r="AJZ278" s="98"/>
      <c r="AKA278" s="98"/>
      <c r="AKB278" s="98"/>
      <c r="AKC278" s="98"/>
      <c r="AKD278" s="98"/>
      <c r="AKE278" s="98"/>
      <c r="AKF278" s="98"/>
      <c r="AKG278" s="98"/>
      <c r="AKH278" s="98"/>
      <c r="AKI278" s="98"/>
      <c r="AKJ278" s="98"/>
      <c r="AKK278" s="98"/>
      <c r="AKL278" s="98"/>
      <c r="AKM278" s="98"/>
      <c r="AKN278" s="98"/>
      <c r="AKO278" s="98"/>
      <c r="AKP278" s="98"/>
      <c r="AKQ278" s="98"/>
      <c r="AKR278" s="98"/>
      <c r="AKS278" s="98"/>
      <c r="AKT278" s="98"/>
      <c r="AKU278" s="98"/>
      <c r="AKV278" s="98"/>
      <c r="AKW278" s="98"/>
      <c r="AKX278" s="98"/>
    </row>
    <row r="279" spans="1:986" ht="12" x14ac:dyDescent="0.2">
      <c r="A279" s="249"/>
      <c r="B279" s="241" t="s">
        <v>683</v>
      </c>
      <c r="C279" s="170" t="str">
        <f>_xlfn.CONCAT(Leverancespecifikation[[#This Row],[ID]],Leverancespecifikation[[#This Row],[BYGNINGSDEL]])</f>
        <v>275Installationer for apparater og maskiner</v>
      </c>
      <c r="E279" s="171">
        <v>633</v>
      </c>
      <c r="I279" s="171"/>
      <c r="J279" s="167">
        <v>4</v>
      </c>
      <c r="K279" s="331" t="s">
        <v>715</v>
      </c>
      <c r="L279" s="169" t="s">
        <v>656</v>
      </c>
      <c r="M279" s="86" t="str">
        <f>IFERROR(VLOOKUP(Leverancespecifikation[[#This Row],[ID-Bygningsdel]],'Data ændringslog'!A:G,7,FALSE),"P")</f>
        <v/>
      </c>
      <c r="N279" s="320" t="s">
        <v>99</v>
      </c>
      <c r="O279" s="117" t="str">
        <f>VLOOKUP(Leverancespecifikation[[#This Row],[ID-Bygningsdel]],'Data aktør'!A:H,2,FALSE)</f>
        <v/>
      </c>
      <c r="P279" s="87" t="str">
        <f>VLOOKUP(Leverancespecifikation[[#This Row],[ID-Bygningsdel]],'Data aktør'!A:H,3,FALSE)</f>
        <v/>
      </c>
      <c r="Q279" s="87" t="str">
        <f>VLOOKUP(Leverancespecifikation[[#This Row],[ID-Bygningsdel]],'Data aktør'!A:H,4,FALSE)</f>
        <v>X</v>
      </c>
      <c r="R279" s="87" t="str">
        <f>VLOOKUP(Leverancespecifikation[[#This Row],[ID-Bygningsdel]],'Data aktør'!A:H,5,FALSE)</f>
        <v/>
      </c>
      <c r="S279" s="87" t="str">
        <f>VLOOKUP(Leverancespecifikation[[#This Row],[ID-Bygningsdel]],'Data aktør'!A:H,6,FALSE)</f>
        <v/>
      </c>
      <c r="T279" s="87" t="str">
        <f>VLOOKUP(Leverancespecifikation[[#This Row],[ID-Bygningsdel]],'Data aktør'!A:H,7,FALSE)</f>
        <v/>
      </c>
      <c r="U279" s="118" t="str">
        <f>VLOOKUP(Leverancespecifikation[[#This Row],[ID-Bygningsdel]],'Data aktør'!A:H,8,FALSE)</f>
        <v/>
      </c>
      <c r="V279" s="112"/>
      <c r="W279" s="79"/>
      <c r="X279" s="79"/>
      <c r="Y279" s="79"/>
      <c r="Z279" s="79"/>
      <c r="AA279" s="79"/>
      <c r="AB279" s="167"/>
      <c r="AC279" s="167"/>
      <c r="AD279" s="171"/>
      <c r="AE279" s="171"/>
      <c r="AF279" s="171"/>
      <c r="AG279" s="171"/>
      <c r="AH279" s="171"/>
      <c r="AI279" s="171"/>
      <c r="AJ279" s="167"/>
      <c r="AK279" s="167"/>
      <c r="AL279" s="167"/>
      <c r="AM279" s="167"/>
      <c r="AT279" s="167" t="s">
        <v>35</v>
      </c>
      <c r="AU279" s="167">
        <v>325</v>
      </c>
      <c r="BB279" s="167" t="s">
        <v>35</v>
      </c>
      <c r="BC279" s="167">
        <v>325</v>
      </c>
      <c r="BJ279" s="167"/>
      <c r="BK279" s="167"/>
      <c r="BL279" s="286"/>
      <c r="BM279" s="167"/>
      <c r="BT279" s="167"/>
      <c r="BU279" s="167"/>
      <c r="BV279" s="167"/>
      <c r="BW279" s="167"/>
      <c r="BX279" s="167"/>
      <c r="BY279" s="167"/>
      <c r="BZ279" s="167"/>
      <c r="CA279" s="207"/>
      <c r="CB279" s="134"/>
    </row>
    <row r="280" spans="1:986" ht="12" x14ac:dyDescent="0.2">
      <c r="A280" s="249"/>
      <c r="B280" s="242" t="s">
        <v>685</v>
      </c>
      <c r="C280" s="170" t="str">
        <f>_xlfn.CONCAT(Leverancespecifikation[[#This Row],[ID]],Leverancespecifikation[[#This Row],[BYGNINGSDEL]])</f>
        <v>276Installationer for termiske anlæg</v>
      </c>
      <c r="E280" s="171">
        <v>634</v>
      </c>
      <c r="I280" s="171"/>
      <c r="J280" s="171">
        <v>4</v>
      </c>
      <c r="K280" s="175" t="s">
        <v>717</v>
      </c>
      <c r="L280" s="172" t="s">
        <v>656</v>
      </c>
      <c r="M280" s="80" t="str">
        <f>IFERROR(VLOOKUP(Leverancespecifikation[[#This Row],[ID-Bygningsdel]],'Data ændringslog'!A:G,7,FALSE),"P")</f>
        <v/>
      </c>
      <c r="N280" s="321" t="s">
        <v>99</v>
      </c>
      <c r="O280" s="121" t="str">
        <f>VLOOKUP(Leverancespecifikation[[#This Row],[ID-Bygningsdel]],'Data aktør'!A:H,2,FALSE)</f>
        <v/>
      </c>
      <c r="P280" s="78" t="str">
        <f>VLOOKUP(Leverancespecifikation[[#This Row],[ID-Bygningsdel]],'Data aktør'!A:H,3,FALSE)</f>
        <v/>
      </c>
      <c r="Q280" s="78" t="str">
        <f>VLOOKUP(Leverancespecifikation[[#This Row],[ID-Bygningsdel]],'Data aktør'!A:H,4,FALSE)</f>
        <v>X</v>
      </c>
      <c r="R280" s="78" t="str">
        <f>VLOOKUP(Leverancespecifikation[[#This Row],[ID-Bygningsdel]],'Data aktør'!A:H,5,FALSE)</f>
        <v/>
      </c>
      <c r="S280" s="78" t="str">
        <f>VLOOKUP(Leverancespecifikation[[#This Row],[ID-Bygningsdel]],'Data aktør'!A:H,6,FALSE)</f>
        <v/>
      </c>
      <c r="T280" s="78" t="str">
        <f>VLOOKUP(Leverancespecifikation[[#This Row],[ID-Bygningsdel]],'Data aktør'!A:H,7,FALSE)</f>
        <v/>
      </c>
      <c r="U280" s="122" t="str">
        <f>VLOOKUP(Leverancespecifikation[[#This Row],[ID-Bygningsdel]],'Data aktør'!A:H,8,FALSE)</f>
        <v/>
      </c>
      <c r="V280" s="112"/>
      <c r="W280" s="79"/>
      <c r="X280" s="79"/>
      <c r="Y280" s="79"/>
      <c r="Z280" s="79"/>
      <c r="AA280" s="79"/>
      <c r="AB280" s="171"/>
      <c r="AD280" s="171"/>
      <c r="AE280" s="171"/>
      <c r="AF280" s="171"/>
      <c r="AG280" s="171"/>
      <c r="AH280" s="171"/>
      <c r="AI280" s="171"/>
      <c r="AJ280" s="171"/>
      <c r="AT280" s="171" t="s">
        <v>35</v>
      </c>
      <c r="AU280" s="171">
        <v>325</v>
      </c>
      <c r="BB280" s="171" t="s">
        <v>35</v>
      </c>
      <c r="BC280" s="171">
        <v>325</v>
      </c>
      <c r="BV280" s="171"/>
      <c r="BW280" s="171"/>
      <c r="CB280" s="134"/>
    </row>
    <row r="281" spans="1:986" ht="12" x14ac:dyDescent="0.2">
      <c r="A281" s="249"/>
      <c r="B281" s="242" t="s">
        <v>687</v>
      </c>
      <c r="C281" s="170" t="str">
        <f>_xlfn.CONCAT(Leverancespecifikation[[#This Row],[ID]],Leverancespecifikation[[#This Row],[BYGNINGSDEL]])</f>
        <v>277Installationer for belysning</v>
      </c>
      <c r="E281" s="171">
        <v>635</v>
      </c>
      <c r="I281" s="171"/>
      <c r="J281" s="171">
        <v>3</v>
      </c>
      <c r="K281" s="333" t="s">
        <v>719</v>
      </c>
      <c r="M281" s="80" t="str">
        <f>IFERROR(VLOOKUP(Leverancespecifikation[[#This Row],[ID-Bygningsdel]],'Data ændringslog'!A:G,7,FALSE),"P")</f>
        <v/>
      </c>
      <c r="N281" s="321" t="s">
        <v>99</v>
      </c>
      <c r="O281" s="121" t="str">
        <f>VLOOKUP(Leverancespecifikation[[#This Row],[ID-Bygningsdel]],'Data aktør'!A:H,2,FALSE)</f>
        <v/>
      </c>
      <c r="P281" s="78" t="str">
        <f>VLOOKUP(Leverancespecifikation[[#This Row],[ID-Bygningsdel]],'Data aktør'!A:H,3,FALSE)</f>
        <v/>
      </c>
      <c r="Q281" s="78" t="str">
        <f>VLOOKUP(Leverancespecifikation[[#This Row],[ID-Bygningsdel]],'Data aktør'!A:H,4,FALSE)</f>
        <v/>
      </c>
      <c r="R281" s="78" t="str">
        <f>VLOOKUP(Leverancespecifikation[[#This Row],[ID-Bygningsdel]],'Data aktør'!A:H,5,FALSE)</f>
        <v/>
      </c>
      <c r="S281" s="78" t="str">
        <f>VLOOKUP(Leverancespecifikation[[#This Row],[ID-Bygningsdel]],'Data aktør'!A:H,6,FALSE)</f>
        <v/>
      </c>
      <c r="T281" s="78" t="str">
        <f>VLOOKUP(Leverancespecifikation[[#This Row],[ID-Bygningsdel]],'Data aktør'!A:H,7,FALSE)</f>
        <v/>
      </c>
      <c r="U281" s="122" t="str">
        <f>VLOOKUP(Leverancespecifikation[[#This Row],[ID-Bygningsdel]],'Data aktør'!A:H,8,FALSE)</f>
        <v/>
      </c>
      <c r="V281" s="112"/>
      <c r="W281" s="79"/>
      <c r="X281" s="79"/>
      <c r="Y281" s="79"/>
      <c r="Z281" s="79"/>
      <c r="AA281" s="79"/>
      <c r="AB281" s="171"/>
      <c r="AD281" s="171"/>
      <c r="AE281" s="171"/>
      <c r="AF281" s="171"/>
      <c r="AG281" s="171"/>
      <c r="AH281" s="171"/>
      <c r="AI281" s="171"/>
      <c r="AJ281" s="171"/>
      <c r="BV281" s="171"/>
      <c r="BW281" s="171"/>
      <c r="CB281" s="134"/>
    </row>
    <row r="282" spans="1:986" ht="12" x14ac:dyDescent="0.2">
      <c r="A282" s="249"/>
      <c r="B282" s="242" t="s">
        <v>689</v>
      </c>
      <c r="C282" s="170" t="str">
        <f>_xlfn.CONCAT(Leverancespecifikation[[#This Row],[ID]],Leverancespecifikation[[#This Row],[BYGNINGSDEL]])</f>
        <v xml:space="preserve">278Anlæg for almen belysning </v>
      </c>
      <c r="E282" s="171">
        <v>635</v>
      </c>
      <c r="I282" s="171"/>
      <c r="J282" s="171">
        <v>4</v>
      </c>
      <c r="K282" s="175" t="s">
        <v>721</v>
      </c>
      <c r="L282" s="172" t="s">
        <v>656</v>
      </c>
      <c r="M282" s="80" t="str">
        <f>IFERROR(VLOOKUP(Leverancespecifikation[[#This Row],[ID-Bygningsdel]],'Data ændringslog'!A:G,7,FALSE),"P")</f>
        <v/>
      </c>
      <c r="N282" s="321" t="s">
        <v>99</v>
      </c>
      <c r="O282" s="121" t="str">
        <f>VLOOKUP(Leverancespecifikation[[#This Row],[ID-Bygningsdel]],'Data aktør'!A:H,2,FALSE)</f>
        <v/>
      </c>
      <c r="P282" s="78" t="str">
        <f>VLOOKUP(Leverancespecifikation[[#This Row],[ID-Bygningsdel]],'Data aktør'!A:H,3,FALSE)</f>
        <v/>
      </c>
      <c r="Q282" s="78" t="str">
        <f>VLOOKUP(Leverancespecifikation[[#This Row],[ID-Bygningsdel]],'Data aktør'!A:H,4,FALSE)</f>
        <v>X</v>
      </c>
      <c r="R282" s="78" t="str">
        <f>VLOOKUP(Leverancespecifikation[[#This Row],[ID-Bygningsdel]],'Data aktør'!A:H,5,FALSE)</f>
        <v/>
      </c>
      <c r="S282" s="78" t="str">
        <f>VLOOKUP(Leverancespecifikation[[#This Row],[ID-Bygningsdel]],'Data aktør'!A:H,6,FALSE)</f>
        <v/>
      </c>
      <c r="T282" s="78" t="str">
        <f>VLOOKUP(Leverancespecifikation[[#This Row],[ID-Bygningsdel]],'Data aktør'!A:H,7,FALSE)</f>
        <v/>
      </c>
      <c r="U282" s="122" t="str">
        <f>VLOOKUP(Leverancespecifikation[[#This Row],[ID-Bygningsdel]],'Data aktør'!A:H,8,FALSE)</f>
        <v/>
      </c>
      <c r="V282" s="112"/>
      <c r="W282" s="79"/>
      <c r="X282" s="79"/>
      <c r="Y282" s="79"/>
      <c r="Z282" s="79"/>
      <c r="AA282" s="79"/>
      <c r="AB282" s="171"/>
      <c r="AD282" s="171"/>
      <c r="AE282" s="171"/>
      <c r="AF282" s="171"/>
      <c r="AG282" s="171"/>
      <c r="AH282" s="171"/>
      <c r="AI282" s="171"/>
      <c r="AJ282" s="171" t="s">
        <v>35</v>
      </c>
      <c r="AK282" s="171">
        <v>300</v>
      </c>
      <c r="AT282" s="171" t="s">
        <v>35</v>
      </c>
      <c r="AU282" s="171">
        <v>325</v>
      </c>
      <c r="BB282" s="171" t="s">
        <v>35</v>
      </c>
      <c r="BC282" s="171">
        <v>325</v>
      </c>
      <c r="BV282" s="171"/>
      <c r="BW282" s="171"/>
      <c r="CB282" s="134"/>
    </row>
    <row r="283" spans="1:986" ht="12" x14ac:dyDescent="0.2">
      <c r="A283" s="249"/>
      <c r="B283" s="242" t="s">
        <v>691</v>
      </c>
      <c r="C283" s="170" t="str">
        <f>_xlfn.CONCAT(Leverancespecifikation[[#This Row],[ID]],Leverancespecifikation[[#This Row],[BYGNINGSDEL]])</f>
        <v>279Anlæg for lavvoltsbelysning</v>
      </c>
      <c r="E283" s="171">
        <v>635</v>
      </c>
      <c r="I283" s="171"/>
      <c r="J283" s="171">
        <v>4</v>
      </c>
      <c r="K283" s="175" t="s">
        <v>723</v>
      </c>
      <c r="L283" s="172" t="s">
        <v>656</v>
      </c>
      <c r="M283" s="80" t="str">
        <f>IFERROR(VLOOKUP(Leverancespecifikation[[#This Row],[ID-Bygningsdel]],'Data ændringslog'!A:G,7,FALSE),"P")</f>
        <v/>
      </c>
      <c r="N283" s="321" t="s">
        <v>99</v>
      </c>
      <c r="O283" s="121" t="str">
        <f>VLOOKUP(Leverancespecifikation[[#This Row],[ID-Bygningsdel]],'Data aktør'!A:H,2,FALSE)</f>
        <v/>
      </c>
      <c r="P283" s="78" t="str">
        <f>VLOOKUP(Leverancespecifikation[[#This Row],[ID-Bygningsdel]],'Data aktør'!A:H,3,FALSE)</f>
        <v/>
      </c>
      <c r="Q283" s="78" t="str">
        <f>VLOOKUP(Leverancespecifikation[[#This Row],[ID-Bygningsdel]],'Data aktør'!A:H,4,FALSE)</f>
        <v>X</v>
      </c>
      <c r="R283" s="78" t="str">
        <f>VLOOKUP(Leverancespecifikation[[#This Row],[ID-Bygningsdel]],'Data aktør'!A:H,5,FALSE)</f>
        <v/>
      </c>
      <c r="S283" s="78" t="str">
        <f>VLOOKUP(Leverancespecifikation[[#This Row],[ID-Bygningsdel]],'Data aktør'!A:H,6,FALSE)</f>
        <v/>
      </c>
      <c r="T283" s="78" t="str">
        <f>VLOOKUP(Leverancespecifikation[[#This Row],[ID-Bygningsdel]],'Data aktør'!A:H,7,FALSE)</f>
        <v/>
      </c>
      <c r="U283" s="122" t="str">
        <f>VLOOKUP(Leverancespecifikation[[#This Row],[ID-Bygningsdel]],'Data aktør'!A:H,8,FALSE)</f>
        <v/>
      </c>
      <c r="V283" s="112"/>
      <c r="W283" s="79"/>
      <c r="X283" s="79"/>
      <c r="Y283" s="79"/>
      <c r="Z283" s="79"/>
      <c r="AA283" s="79"/>
      <c r="AB283" s="171"/>
      <c r="AD283" s="171"/>
      <c r="AE283" s="171"/>
      <c r="AF283" s="171"/>
      <c r="AG283" s="171"/>
      <c r="AH283" s="171"/>
      <c r="AI283" s="171"/>
      <c r="AJ283" s="171"/>
      <c r="AT283" s="171" t="s">
        <v>35</v>
      </c>
      <c r="AU283" s="171">
        <v>325</v>
      </c>
      <c r="BB283" s="171" t="s">
        <v>35</v>
      </c>
      <c r="BC283" s="171">
        <v>325</v>
      </c>
      <c r="BV283" s="171"/>
      <c r="BW283" s="171"/>
      <c r="CB283" s="134"/>
    </row>
    <row r="284" spans="1:986" ht="12" x14ac:dyDescent="0.2">
      <c r="A284" s="249"/>
      <c r="B284" s="242" t="s">
        <v>693</v>
      </c>
      <c r="C284" s="170" t="str">
        <f>_xlfn.CONCAT(Leverancespecifikation[[#This Row],[ID]],Leverancespecifikation[[#This Row],[BYGNINGSDEL]])</f>
        <v xml:space="preserve">280Anlæg for sikkerhedsbelysning </v>
      </c>
      <c r="E284" s="171">
        <v>635</v>
      </c>
      <c r="I284" s="171"/>
      <c r="J284" s="171">
        <v>4</v>
      </c>
      <c r="K284" s="175" t="s">
        <v>725</v>
      </c>
      <c r="L284" s="172" t="s">
        <v>656</v>
      </c>
      <c r="M284" s="80" t="str">
        <f>IFERROR(VLOOKUP(Leverancespecifikation[[#This Row],[ID-Bygningsdel]],'Data ændringslog'!A:G,7,FALSE),"P")</f>
        <v/>
      </c>
      <c r="N284" s="321" t="s">
        <v>99</v>
      </c>
      <c r="O284" s="121" t="str">
        <f>VLOOKUP(Leverancespecifikation[[#This Row],[ID-Bygningsdel]],'Data aktør'!A:H,2,FALSE)</f>
        <v/>
      </c>
      <c r="P284" s="78" t="str">
        <f>VLOOKUP(Leverancespecifikation[[#This Row],[ID-Bygningsdel]],'Data aktør'!A:H,3,FALSE)</f>
        <v/>
      </c>
      <c r="Q284" s="78" t="str">
        <f>VLOOKUP(Leverancespecifikation[[#This Row],[ID-Bygningsdel]],'Data aktør'!A:H,4,FALSE)</f>
        <v>X</v>
      </c>
      <c r="R284" s="78" t="str">
        <f>VLOOKUP(Leverancespecifikation[[#This Row],[ID-Bygningsdel]],'Data aktør'!A:H,5,FALSE)</f>
        <v/>
      </c>
      <c r="S284" s="78" t="str">
        <f>VLOOKUP(Leverancespecifikation[[#This Row],[ID-Bygningsdel]],'Data aktør'!A:H,6,FALSE)</f>
        <v/>
      </c>
      <c r="T284" s="78" t="str">
        <f>VLOOKUP(Leverancespecifikation[[#This Row],[ID-Bygningsdel]],'Data aktør'!A:H,7,FALSE)</f>
        <v/>
      </c>
      <c r="U284" s="122" t="str">
        <f>VLOOKUP(Leverancespecifikation[[#This Row],[ID-Bygningsdel]],'Data aktør'!A:H,8,FALSE)</f>
        <v/>
      </c>
      <c r="V284" s="112"/>
      <c r="W284" s="79"/>
      <c r="X284" s="79"/>
      <c r="Y284" s="79"/>
      <c r="Z284" s="79"/>
      <c r="AA284" s="79"/>
      <c r="AB284" s="171"/>
      <c r="AD284" s="171"/>
      <c r="AE284" s="171"/>
      <c r="AF284" s="171"/>
      <c r="AG284" s="171"/>
      <c r="AH284" s="171"/>
      <c r="AI284" s="171"/>
      <c r="AJ284" s="171"/>
      <c r="AT284" s="171" t="s">
        <v>35</v>
      </c>
      <c r="AU284" s="171">
        <v>325</v>
      </c>
      <c r="BB284" s="171" t="s">
        <v>35</v>
      </c>
      <c r="BC284" s="171">
        <v>325</v>
      </c>
      <c r="BV284" s="171"/>
      <c r="BW284" s="171"/>
      <c r="CB284" s="134"/>
    </row>
    <row r="285" spans="1:986" ht="12" x14ac:dyDescent="0.2">
      <c r="A285" s="249"/>
      <c r="B285" s="242" t="s">
        <v>695</v>
      </c>
      <c r="C285" s="170" t="str">
        <f>_xlfn.CONCAT(Leverancespecifikation[[#This Row],[ID]],Leverancespecifikation[[#This Row],[BYGNINGSDEL]])</f>
        <v xml:space="preserve">281Anlæg for særbelysning </v>
      </c>
      <c r="E285" s="171">
        <v>635</v>
      </c>
      <c r="I285" s="171"/>
      <c r="J285" s="171">
        <v>4</v>
      </c>
      <c r="K285" s="175" t="s">
        <v>727</v>
      </c>
      <c r="L285" s="172" t="s">
        <v>656</v>
      </c>
      <c r="M285" s="80" t="str">
        <f>IFERROR(VLOOKUP(Leverancespecifikation[[#This Row],[ID-Bygningsdel]],'Data ændringslog'!A:G,7,FALSE),"P")</f>
        <v/>
      </c>
      <c r="N285" s="321" t="s">
        <v>99</v>
      </c>
      <c r="O285" s="121" t="str">
        <f>VLOOKUP(Leverancespecifikation[[#This Row],[ID-Bygningsdel]],'Data aktør'!A:H,2,FALSE)</f>
        <v/>
      </c>
      <c r="P285" s="78" t="str">
        <f>VLOOKUP(Leverancespecifikation[[#This Row],[ID-Bygningsdel]],'Data aktør'!A:H,3,FALSE)</f>
        <v/>
      </c>
      <c r="Q285" s="78" t="str">
        <f>VLOOKUP(Leverancespecifikation[[#This Row],[ID-Bygningsdel]],'Data aktør'!A:H,4,FALSE)</f>
        <v>X</v>
      </c>
      <c r="R285" s="78" t="str">
        <f>VLOOKUP(Leverancespecifikation[[#This Row],[ID-Bygningsdel]],'Data aktør'!A:H,5,FALSE)</f>
        <v/>
      </c>
      <c r="S285" s="78" t="str">
        <f>VLOOKUP(Leverancespecifikation[[#This Row],[ID-Bygningsdel]],'Data aktør'!A:H,6,FALSE)</f>
        <v/>
      </c>
      <c r="T285" s="78" t="str">
        <f>VLOOKUP(Leverancespecifikation[[#This Row],[ID-Bygningsdel]],'Data aktør'!A:H,7,FALSE)</f>
        <v/>
      </c>
      <c r="U285" s="122" t="str">
        <f>VLOOKUP(Leverancespecifikation[[#This Row],[ID-Bygningsdel]],'Data aktør'!A:H,8,FALSE)</f>
        <v/>
      </c>
      <c r="V285" s="112"/>
      <c r="W285" s="79"/>
      <c r="X285" s="79"/>
      <c r="Y285" s="79"/>
      <c r="Z285" s="79"/>
      <c r="AA285" s="79"/>
      <c r="AB285" s="171"/>
      <c r="AD285" s="171"/>
      <c r="AE285" s="171"/>
      <c r="AF285" s="171"/>
      <c r="AG285" s="171"/>
      <c r="AH285" s="171"/>
      <c r="AI285" s="171"/>
      <c r="AJ285" s="171"/>
      <c r="AT285" s="171" t="s">
        <v>35</v>
      </c>
      <c r="AU285" s="171">
        <v>325</v>
      </c>
      <c r="BB285" s="171" t="s">
        <v>35</v>
      </c>
      <c r="BC285" s="171">
        <v>325</v>
      </c>
      <c r="BV285" s="171"/>
      <c r="BW285" s="171"/>
      <c r="CB285" s="134"/>
    </row>
    <row r="286" spans="1:986" ht="12" x14ac:dyDescent="0.2">
      <c r="A286" s="249"/>
      <c r="B286" s="242" t="s">
        <v>696</v>
      </c>
      <c r="C286" s="170" t="str">
        <f>_xlfn.CONCAT(Leverancespecifikation[[#This Row],[ID]],Leverancespecifikation[[#This Row],[BYGNINGSDEL]])</f>
        <v>282Lysstyringsanlæg</v>
      </c>
      <c r="E286" s="171">
        <v>635</v>
      </c>
      <c r="I286" s="171"/>
      <c r="J286" s="171">
        <v>4</v>
      </c>
      <c r="K286" s="175" t="s">
        <v>729</v>
      </c>
      <c r="L286" s="172" t="s">
        <v>656</v>
      </c>
      <c r="M286" s="80" t="str">
        <f>IFERROR(VLOOKUP(Leverancespecifikation[[#This Row],[ID-Bygningsdel]],'Data ændringslog'!A:G,7,FALSE),"P")</f>
        <v/>
      </c>
      <c r="N286" s="321" t="s">
        <v>99</v>
      </c>
      <c r="O286" s="121" t="str">
        <f>VLOOKUP(Leverancespecifikation[[#This Row],[ID-Bygningsdel]],'Data aktør'!A:H,2,FALSE)</f>
        <v/>
      </c>
      <c r="P286" s="78" t="str">
        <f>VLOOKUP(Leverancespecifikation[[#This Row],[ID-Bygningsdel]],'Data aktør'!A:H,3,FALSE)</f>
        <v/>
      </c>
      <c r="Q286" s="78" t="str">
        <f>VLOOKUP(Leverancespecifikation[[#This Row],[ID-Bygningsdel]],'Data aktør'!A:H,4,FALSE)</f>
        <v>X</v>
      </c>
      <c r="R286" s="78" t="str">
        <f>VLOOKUP(Leverancespecifikation[[#This Row],[ID-Bygningsdel]],'Data aktør'!A:H,5,FALSE)</f>
        <v/>
      </c>
      <c r="S286" s="78" t="str">
        <f>VLOOKUP(Leverancespecifikation[[#This Row],[ID-Bygningsdel]],'Data aktør'!A:H,6,FALSE)</f>
        <v/>
      </c>
      <c r="T286" s="78" t="str">
        <f>VLOOKUP(Leverancespecifikation[[#This Row],[ID-Bygningsdel]],'Data aktør'!A:H,7,FALSE)</f>
        <v/>
      </c>
      <c r="U286" s="122" t="str">
        <f>VLOOKUP(Leverancespecifikation[[#This Row],[ID-Bygningsdel]],'Data aktør'!A:H,8,FALSE)</f>
        <v/>
      </c>
      <c r="V286" s="112"/>
      <c r="W286" s="79"/>
      <c r="X286" s="79"/>
      <c r="Y286" s="79"/>
      <c r="Z286" s="79"/>
      <c r="AA286" s="79"/>
      <c r="AB286" s="171"/>
      <c r="AD286" s="171"/>
      <c r="AE286" s="171"/>
      <c r="AF286" s="171"/>
      <c r="AG286" s="171"/>
      <c r="AH286" s="171"/>
      <c r="AI286" s="171"/>
      <c r="AJ286" s="171"/>
      <c r="AT286" s="171" t="s">
        <v>35</v>
      </c>
      <c r="AU286" s="171">
        <v>325</v>
      </c>
      <c r="BB286" s="171" t="s">
        <v>35</v>
      </c>
      <c r="BC286" s="171">
        <v>325</v>
      </c>
      <c r="BV286" s="171"/>
      <c r="BW286" s="171"/>
      <c r="CB286" s="134"/>
    </row>
    <row r="287" spans="1:986" ht="12" x14ac:dyDescent="0.2">
      <c r="A287" s="249"/>
      <c r="B287" s="242" t="s">
        <v>698</v>
      </c>
      <c r="C287" s="170" t="str">
        <f>_xlfn.CONCAT(Leverancespecifikation[[#This Row],[ID]],Leverancespecifikation[[#This Row],[BYGNINGSDEL]])</f>
        <v>283Belysningsarmaturer</v>
      </c>
      <c r="E287" s="171">
        <v>636</v>
      </c>
      <c r="I287" s="171"/>
      <c r="J287" s="171">
        <v>3</v>
      </c>
      <c r="K287" s="333" t="s">
        <v>731</v>
      </c>
      <c r="M287" s="80" t="str">
        <f>IFERROR(VLOOKUP(Leverancespecifikation[[#This Row],[ID-Bygningsdel]],'Data ændringslog'!A:G,7,FALSE),"P")</f>
        <v/>
      </c>
      <c r="N287" s="321" t="s">
        <v>99</v>
      </c>
      <c r="O287" s="121" t="str">
        <f>VLOOKUP(Leverancespecifikation[[#This Row],[ID-Bygningsdel]],'Data aktør'!A:H,2,FALSE)</f>
        <v/>
      </c>
      <c r="P287" s="78" t="str">
        <f>VLOOKUP(Leverancespecifikation[[#This Row],[ID-Bygningsdel]],'Data aktør'!A:H,3,FALSE)</f>
        <v/>
      </c>
      <c r="Q287" s="78" t="str">
        <f>VLOOKUP(Leverancespecifikation[[#This Row],[ID-Bygningsdel]],'Data aktør'!A:H,4,FALSE)</f>
        <v/>
      </c>
      <c r="R287" s="78" t="str">
        <f>VLOOKUP(Leverancespecifikation[[#This Row],[ID-Bygningsdel]],'Data aktør'!A:H,5,FALSE)</f>
        <v/>
      </c>
      <c r="S287" s="78" t="str">
        <f>VLOOKUP(Leverancespecifikation[[#This Row],[ID-Bygningsdel]],'Data aktør'!A:H,6,FALSE)</f>
        <v/>
      </c>
      <c r="T287" s="78" t="str">
        <f>VLOOKUP(Leverancespecifikation[[#This Row],[ID-Bygningsdel]],'Data aktør'!A:H,7,FALSE)</f>
        <v/>
      </c>
      <c r="U287" s="122" t="str">
        <f>VLOOKUP(Leverancespecifikation[[#This Row],[ID-Bygningsdel]],'Data aktør'!A:H,8,FALSE)</f>
        <v/>
      </c>
      <c r="V287" s="112"/>
      <c r="W287" s="79"/>
      <c r="X287" s="79"/>
      <c r="Y287" s="79"/>
      <c r="Z287" s="79"/>
      <c r="AA287" s="79"/>
      <c r="AB287" s="171"/>
      <c r="AD287" s="171"/>
      <c r="AE287" s="171"/>
      <c r="AF287" s="171"/>
      <c r="AG287" s="171"/>
      <c r="AH287" s="171"/>
      <c r="AI287" s="171"/>
      <c r="AJ287" s="171"/>
      <c r="BV287" s="171"/>
      <c r="BW287" s="171"/>
      <c r="CB287" s="134"/>
    </row>
    <row r="288" spans="1:986" ht="12" x14ac:dyDescent="0.2">
      <c r="A288" s="249"/>
      <c r="B288" s="242" t="s">
        <v>700</v>
      </c>
      <c r="C288" s="170" t="str">
        <f>_xlfn.CONCAT(Leverancespecifikation[[#This Row],[ID]],Leverancespecifikation[[#This Row],[BYGNINGSDEL]])</f>
        <v xml:space="preserve">284Armatur – Almen belysning </v>
      </c>
      <c r="E288" s="171">
        <v>636</v>
      </c>
      <c r="I288" s="171"/>
      <c r="J288" s="171">
        <v>4</v>
      </c>
      <c r="K288" s="175" t="s">
        <v>733</v>
      </c>
      <c r="L288" s="172" t="s">
        <v>656</v>
      </c>
      <c r="M288" s="80" t="str">
        <f>IFERROR(VLOOKUP(Leverancespecifikation[[#This Row],[ID-Bygningsdel]],'Data ændringslog'!A:G,7,FALSE),"P")</f>
        <v/>
      </c>
      <c r="N288" s="321" t="s">
        <v>99</v>
      </c>
      <c r="O288" s="121" t="str">
        <f>VLOOKUP(Leverancespecifikation[[#This Row],[ID-Bygningsdel]],'Data aktør'!A:H,2,FALSE)</f>
        <v/>
      </c>
      <c r="P288" s="78" t="str">
        <f>VLOOKUP(Leverancespecifikation[[#This Row],[ID-Bygningsdel]],'Data aktør'!A:H,3,FALSE)</f>
        <v/>
      </c>
      <c r="Q288" s="78" t="str">
        <f>VLOOKUP(Leverancespecifikation[[#This Row],[ID-Bygningsdel]],'Data aktør'!A:H,4,FALSE)</f>
        <v>X</v>
      </c>
      <c r="R288" s="78" t="str">
        <f>VLOOKUP(Leverancespecifikation[[#This Row],[ID-Bygningsdel]],'Data aktør'!A:H,5,FALSE)</f>
        <v/>
      </c>
      <c r="S288" s="78" t="str">
        <f>VLOOKUP(Leverancespecifikation[[#This Row],[ID-Bygningsdel]],'Data aktør'!A:H,6,FALSE)</f>
        <v/>
      </c>
      <c r="T288" s="78" t="str">
        <f>VLOOKUP(Leverancespecifikation[[#This Row],[ID-Bygningsdel]],'Data aktør'!A:H,7,FALSE)</f>
        <v/>
      </c>
      <c r="U288" s="122" t="str">
        <f>VLOOKUP(Leverancespecifikation[[#This Row],[ID-Bygningsdel]],'Data aktør'!A:H,8,FALSE)</f>
        <v/>
      </c>
      <c r="V288" s="112"/>
      <c r="W288" s="79"/>
      <c r="X288" s="79"/>
      <c r="Y288" s="79"/>
      <c r="Z288" s="79"/>
      <c r="AA288" s="79"/>
      <c r="AB288" s="171"/>
      <c r="AD288" s="171"/>
      <c r="AE288" s="171"/>
      <c r="AF288" s="171"/>
      <c r="AG288" s="171"/>
      <c r="AH288" s="171"/>
      <c r="AI288" s="171"/>
      <c r="AJ288" s="171" t="s">
        <v>35</v>
      </c>
      <c r="AK288" s="171">
        <v>300</v>
      </c>
      <c r="AT288" s="171" t="s">
        <v>35</v>
      </c>
      <c r="AU288" s="171">
        <v>325</v>
      </c>
      <c r="BB288" s="171" t="s">
        <v>35</v>
      </c>
      <c r="BC288" s="171">
        <v>325</v>
      </c>
      <c r="BV288" s="171"/>
      <c r="BW288" s="171"/>
      <c r="CB288" s="134"/>
    </row>
    <row r="289" spans="1:80" ht="12" x14ac:dyDescent="0.2">
      <c r="A289" s="249"/>
      <c r="B289" s="242" t="s">
        <v>702</v>
      </c>
      <c r="C289" s="170" t="str">
        <f>_xlfn.CONCAT(Leverancespecifikation[[#This Row],[ID]],Leverancespecifikation[[#This Row],[BYGNINGSDEL]])</f>
        <v xml:space="preserve">285Armatur – Sikkerhedsbelysning </v>
      </c>
      <c r="E289" s="171">
        <v>636</v>
      </c>
      <c r="I289" s="171"/>
      <c r="J289" s="171">
        <v>4</v>
      </c>
      <c r="K289" s="175" t="s">
        <v>735</v>
      </c>
      <c r="L289" s="172" t="s">
        <v>656</v>
      </c>
      <c r="M289" s="80" t="str">
        <f>IFERROR(VLOOKUP(Leverancespecifikation[[#This Row],[ID-Bygningsdel]],'Data ændringslog'!A:G,7,FALSE),"P")</f>
        <v/>
      </c>
      <c r="N289" s="321" t="s">
        <v>99</v>
      </c>
      <c r="O289" s="121" t="str">
        <f>VLOOKUP(Leverancespecifikation[[#This Row],[ID-Bygningsdel]],'Data aktør'!A:H,2,FALSE)</f>
        <v/>
      </c>
      <c r="P289" s="78" t="str">
        <f>VLOOKUP(Leverancespecifikation[[#This Row],[ID-Bygningsdel]],'Data aktør'!A:H,3,FALSE)</f>
        <v/>
      </c>
      <c r="Q289" s="78" t="str">
        <f>VLOOKUP(Leverancespecifikation[[#This Row],[ID-Bygningsdel]],'Data aktør'!A:H,4,FALSE)</f>
        <v>X</v>
      </c>
      <c r="R289" s="78" t="str">
        <f>VLOOKUP(Leverancespecifikation[[#This Row],[ID-Bygningsdel]],'Data aktør'!A:H,5,FALSE)</f>
        <v/>
      </c>
      <c r="S289" s="78" t="str">
        <f>VLOOKUP(Leverancespecifikation[[#This Row],[ID-Bygningsdel]],'Data aktør'!A:H,6,FALSE)</f>
        <v/>
      </c>
      <c r="T289" s="78" t="str">
        <f>VLOOKUP(Leverancespecifikation[[#This Row],[ID-Bygningsdel]],'Data aktør'!A:H,7,FALSE)</f>
        <v/>
      </c>
      <c r="U289" s="122" t="str">
        <f>VLOOKUP(Leverancespecifikation[[#This Row],[ID-Bygningsdel]],'Data aktør'!A:H,8,FALSE)</f>
        <v/>
      </c>
      <c r="V289" s="112"/>
      <c r="W289" s="79"/>
      <c r="X289" s="79"/>
      <c r="Y289" s="79"/>
      <c r="Z289" s="79"/>
      <c r="AA289" s="79"/>
      <c r="AB289" s="171"/>
      <c r="AD289" s="171"/>
      <c r="AE289" s="171"/>
      <c r="AF289" s="171"/>
      <c r="AG289" s="171"/>
      <c r="AH289" s="171"/>
      <c r="AI289" s="171"/>
      <c r="AJ289" s="171"/>
      <c r="AT289" s="171" t="s">
        <v>35</v>
      </c>
      <c r="AU289" s="171">
        <v>325</v>
      </c>
      <c r="BB289" s="171" t="s">
        <v>35</v>
      </c>
      <c r="BC289" s="171">
        <v>325</v>
      </c>
      <c r="BV289" s="171"/>
      <c r="BW289" s="171"/>
      <c r="CB289" s="134"/>
    </row>
    <row r="290" spans="1:80" ht="12" x14ac:dyDescent="0.2">
      <c r="A290" s="249"/>
      <c r="B290" s="242" t="s">
        <v>704</v>
      </c>
      <c r="C290" s="170" t="str">
        <f>_xlfn.CONCAT(Leverancespecifikation[[#This Row],[ID]],Leverancespecifikation[[#This Row],[BYGNINGSDEL]])</f>
        <v>286Armatur – Special belysning</v>
      </c>
      <c r="E290" s="171">
        <v>636</v>
      </c>
      <c r="I290" s="171"/>
      <c r="J290" s="171">
        <v>4</v>
      </c>
      <c r="K290" s="175" t="s">
        <v>737</v>
      </c>
      <c r="L290" s="172" t="s">
        <v>656</v>
      </c>
      <c r="M290" s="80" t="str">
        <f>IFERROR(VLOOKUP(Leverancespecifikation[[#This Row],[ID-Bygningsdel]],'Data ændringslog'!A:G,7,FALSE),"P")</f>
        <v/>
      </c>
      <c r="N290" s="321" t="s">
        <v>99</v>
      </c>
      <c r="O290" s="121" t="str">
        <f>VLOOKUP(Leverancespecifikation[[#This Row],[ID-Bygningsdel]],'Data aktør'!A:H,2,FALSE)</f>
        <v/>
      </c>
      <c r="P290" s="78" t="str">
        <f>VLOOKUP(Leverancespecifikation[[#This Row],[ID-Bygningsdel]],'Data aktør'!A:H,3,FALSE)</f>
        <v/>
      </c>
      <c r="Q290" s="78" t="str">
        <f>VLOOKUP(Leverancespecifikation[[#This Row],[ID-Bygningsdel]],'Data aktør'!A:H,4,FALSE)</f>
        <v>X</v>
      </c>
      <c r="R290" s="78" t="str">
        <f>VLOOKUP(Leverancespecifikation[[#This Row],[ID-Bygningsdel]],'Data aktør'!A:H,5,FALSE)</f>
        <v/>
      </c>
      <c r="S290" s="78" t="str">
        <f>VLOOKUP(Leverancespecifikation[[#This Row],[ID-Bygningsdel]],'Data aktør'!A:H,6,FALSE)</f>
        <v/>
      </c>
      <c r="T290" s="78" t="str">
        <f>VLOOKUP(Leverancespecifikation[[#This Row],[ID-Bygningsdel]],'Data aktør'!A:H,7,FALSE)</f>
        <v/>
      </c>
      <c r="U290" s="122" t="str">
        <f>VLOOKUP(Leverancespecifikation[[#This Row],[ID-Bygningsdel]],'Data aktør'!A:H,8,FALSE)</f>
        <v/>
      </c>
      <c r="V290" s="112"/>
      <c r="W290" s="79"/>
      <c r="X290" s="79"/>
      <c r="Y290" s="79"/>
      <c r="Z290" s="79"/>
      <c r="AA290" s="79"/>
      <c r="AB290" s="171"/>
      <c r="AD290" s="171"/>
      <c r="AE290" s="171"/>
      <c r="AF290" s="171"/>
      <c r="AG290" s="171"/>
      <c r="AH290" s="171"/>
      <c r="AI290" s="171"/>
      <c r="AJ290" s="171"/>
      <c r="AT290" s="171" t="s">
        <v>35</v>
      </c>
      <c r="AU290" s="171">
        <v>325</v>
      </c>
      <c r="BB290" s="171" t="s">
        <v>35</v>
      </c>
      <c r="BC290" s="171">
        <v>325</v>
      </c>
      <c r="BV290" s="171"/>
      <c r="BW290" s="171"/>
      <c r="CB290" s="134"/>
    </row>
    <row r="291" spans="1:80" ht="12" x14ac:dyDescent="0.2">
      <c r="A291" s="249"/>
      <c r="B291" s="242" t="s">
        <v>706</v>
      </c>
      <c r="C291" s="170" t="str">
        <f>_xlfn.CONCAT(Leverancespecifikation[[#This Row],[ID]],Leverancespecifikation[[#This Row],[BYGNINGSDEL]])</f>
        <v>287Monteringsmateriel for kraftinstallationer</v>
      </c>
      <c r="E291" s="171" t="s">
        <v>103</v>
      </c>
      <c r="I291" s="171"/>
      <c r="J291" s="171">
        <v>3</v>
      </c>
      <c r="K291" s="333" t="s">
        <v>739</v>
      </c>
      <c r="M291" s="80" t="str">
        <f>IFERROR(VLOOKUP(Leverancespecifikation[[#This Row],[ID-Bygningsdel]],'Data ændringslog'!A:G,7,FALSE),"P")</f>
        <v/>
      </c>
      <c r="N291" s="321" t="s">
        <v>99</v>
      </c>
      <c r="O291" s="121" t="str">
        <f>VLOOKUP(Leverancespecifikation[[#This Row],[ID-Bygningsdel]],'Data aktør'!A:H,2,FALSE)</f>
        <v/>
      </c>
      <c r="P291" s="78" t="str">
        <f>VLOOKUP(Leverancespecifikation[[#This Row],[ID-Bygningsdel]],'Data aktør'!A:H,3,FALSE)</f>
        <v/>
      </c>
      <c r="Q291" s="78" t="str">
        <f>VLOOKUP(Leverancespecifikation[[#This Row],[ID-Bygningsdel]],'Data aktør'!A:H,4,FALSE)</f>
        <v/>
      </c>
      <c r="R291" s="78" t="str">
        <f>VLOOKUP(Leverancespecifikation[[#This Row],[ID-Bygningsdel]],'Data aktør'!A:H,5,FALSE)</f>
        <v/>
      </c>
      <c r="S291" s="78" t="str">
        <f>VLOOKUP(Leverancespecifikation[[#This Row],[ID-Bygningsdel]],'Data aktør'!A:H,6,FALSE)</f>
        <v/>
      </c>
      <c r="T291" s="78" t="str">
        <f>VLOOKUP(Leverancespecifikation[[#This Row],[ID-Bygningsdel]],'Data aktør'!A:H,7,FALSE)</f>
        <v/>
      </c>
      <c r="U291" s="122" t="str">
        <f>VLOOKUP(Leverancespecifikation[[#This Row],[ID-Bygningsdel]],'Data aktør'!A:H,8,FALSE)</f>
        <v/>
      </c>
      <c r="V291" s="112"/>
      <c r="W291" s="79"/>
      <c r="X291" s="79"/>
      <c r="Y291" s="79"/>
      <c r="Z291" s="79"/>
      <c r="AA291" s="79"/>
      <c r="AB291" s="171"/>
      <c r="AD291" s="171"/>
      <c r="AE291" s="171"/>
      <c r="AF291" s="171"/>
      <c r="AG291" s="171"/>
      <c r="AH291" s="171"/>
      <c r="AI291" s="171"/>
      <c r="AJ291" s="171"/>
      <c r="BV291" s="171"/>
      <c r="BW291" s="171"/>
      <c r="CB291" s="134"/>
    </row>
    <row r="292" spans="1:80" ht="12" x14ac:dyDescent="0.2">
      <c r="A292" s="249"/>
      <c r="B292" s="242" t="s">
        <v>708</v>
      </c>
      <c r="C292" s="170" t="str">
        <f>_xlfn.CONCAT(Leverancespecifikation[[#This Row],[ID]],Leverancespecifikation[[#This Row],[BYGNINGSDEL]])</f>
        <v>288Stikkontakter</v>
      </c>
      <c r="E292" s="171">
        <v>637</v>
      </c>
      <c r="I292" s="171"/>
      <c r="J292" s="171">
        <v>4</v>
      </c>
      <c r="K292" s="175" t="s">
        <v>741</v>
      </c>
      <c r="L292" s="172" t="s">
        <v>656</v>
      </c>
      <c r="M292" s="80" t="str">
        <f>IFERROR(VLOOKUP(Leverancespecifikation[[#This Row],[ID-Bygningsdel]],'Data ændringslog'!A:G,7,FALSE),"P")</f>
        <v/>
      </c>
      <c r="N292" s="321" t="s">
        <v>99</v>
      </c>
      <c r="O292" s="121" t="str">
        <f>VLOOKUP(Leverancespecifikation[[#This Row],[ID-Bygningsdel]],'Data aktør'!A:H,2,FALSE)</f>
        <v/>
      </c>
      <c r="P292" s="78" t="str">
        <f>VLOOKUP(Leverancespecifikation[[#This Row],[ID-Bygningsdel]],'Data aktør'!A:H,3,FALSE)</f>
        <v/>
      </c>
      <c r="Q292" s="78" t="str">
        <f>VLOOKUP(Leverancespecifikation[[#This Row],[ID-Bygningsdel]],'Data aktør'!A:H,4,FALSE)</f>
        <v>X</v>
      </c>
      <c r="R292" s="78" t="str">
        <f>VLOOKUP(Leverancespecifikation[[#This Row],[ID-Bygningsdel]],'Data aktør'!A:H,5,FALSE)</f>
        <v/>
      </c>
      <c r="S292" s="78" t="str">
        <f>VLOOKUP(Leverancespecifikation[[#This Row],[ID-Bygningsdel]],'Data aktør'!A:H,6,FALSE)</f>
        <v/>
      </c>
      <c r="T292" s="78" t="str">
        <f>VLOOKUP(Leverancespecifikation[[#This Row],[ID-Bygningsdel]],'Data aktør'!A:H,7,FALSE)</f>
        <v/>
      </c>
      <c r="U292" s="122" t="str">
        <f>VLOOKUP(Leverancespecifikation[[#This Row],[ID-Bygningsdel]],'Data aktør'!A:H,8,FALSE)</f>
        <v/>
      </c>
      <c r="V292" s="112"/>
      <c r="W292" s="79"/>
      <c r="X292" s="79"/>
      <c r="Y292" s="79"/>
      <c r="Z292" s="79"/>
      <c r="AA292" s="79"/>
      <c r="AB292" s="171"/>
      <c r="AD292" s="171"/>
      <c r="AE292" s="171"/>
      <c r="AF292" s="171"/>
      <c r="AG292" s="171"/>
      <c r="AH292" s="171"/>
      <c r="AI292" s="171"/>
      <c r="AJ292" s="171" t="s">
        <v>35</v>
      </c>
      <c r="AK292" s="171">
        <v>300</v>
      </c>
      <c r="AT292" s="171" t="s">
        <v>35</v>
      </c>
      <c r="AU292" s="171">
        <v>325</v>
      </c>
      <c r="BB292" s="171" t="s">
        <v>35</v>
      </c>
      <c r="BC292" s="171">
        <v>325</v>
      </c>
      <c r="BV292" s="171"/>
      <c r="BW292" s="171"/>
      <c r="CB292" s="134"/>
    </row>
    <row r="293" spans="1:80" ht="12" x14ac:dyDescent="0.2">
      <c r="A293" s="249"/>
      <c r="B293" s="242" t="s">
        <v>710</v>
      </c>
      <c r="C293" s="170" t="str">
        <f>_xlfn.CONCAT(Leverancespecifikation[[#This Row],[ID]],Leverancespecifikation[[#This Row],[BYGNINGSDEL]])</f>
        <v>289Arbejdsstationer/Gulvbokse</v>
      </c>
      <c r="E293" s="171">
        <v>637</v>
      </c>
      <c r="I293" s="171"/>
      <c r="J293" s="171">
        <v>4</v>
      </c>
      <c r="K293" s="175" t="s">
        <v>743</v>
      </c>
      <c r="L293" s="172" t="s">
        <v>656</v>
      </c>
      <c r="M293" s="80" t="str">
        <f>IFERROR(VLOOKUP(Leverancespecifikation[[#This Row],[ID-Bygningsdel]],'Data ændringslog'!A:G,7,FALSE),"P")</f>
        <v/>
      </c>
      <c r="N293" s="321" t="s">
        <v>99</v>
      </c>
      <c r="O293" s="121" t="str">
        <f>VLOOKUP(Leverancespecifikation[[#This Row],[ID-Bygningsdel]],'Data aktør'!A:H,2,FALSE)</f>
        <v/>
      </c>
      <c r="P293" s="78" t="str">
        <f>VLOOKUP(Leverancespecifikation[[#This Row],[ID-Bygningsdel]],'Data aktør'!A:H,3,FALSE)</f>
        <v/>
      </c>
      <c r="Q293" s="78" t="str">
        <f>VLOOKUP(Leverancespecifikation[[#This Row],[ID-Bygningsdel]],'Data aktør'!A:H,4,FALSE)</f>
        <v>X</v>
      </c>
      <c r="R293" s="78" t="str">
        <f>VLOOKUP(Leverancespecifikation[[#This Row],[ID-Bygningsdel]],'Data aktør'!A:H,5,FALSE)</f>
        <v/>
      </c>
      <c r="S293" s="78" t="str">
        <f>VLOOKUP(Leverancespecifikation[[#This Row],[ID-Bygningsdel]],'Data aktør'!A:H,6,FALSE)</f>
        <v/>
      </c>
      <c r="T293" s="78" t="str">
        <f>VLOOKUP(Leverancespecifikation[[#This Row],[ID-Bygningsdel]],'Data aktør'!A:H,7,FALSE)</f>
        <v/>
      </c>
      <c r="U293" s="122" t="str">
        <f>VLOOKUP(Leverancespecifikation[[#This Row],[ID-Bygningsdel]],'Data aktør'!A:H,8,FALSE)</f>
        <v/>
      </c>
      <c r="V293" s="112"/>
      <c r="W293" s="79"/>
      <c r="X293" s="79"/>
      <c r="Y293" s="79"/>
      <c r="Z293" s="79"/>
      <c r="AA293" s="79"/>
      <c r="AB293" s="171"/>
      <c r="AD293" s="171"/>
      <c r="AE293" s="171"/>
      <c r="AF293" s="171"/>
      <c r="AG293" s="171"/>
      <c r="AH293" s="171"/>
      <c r="AI293" s="171"/>
      <c r="AJ293" s="171" t="s">
        <v>35</v>
      </c>
      <c r="AK293" s="171">
        <v>300</v>
      </c>
      <c r="AT293" s="171" t="s">
        <v>35</v>
      </c>
      <c r="AU293" s="171">
        <v>325</v>
      </c>
      <c r="BB293" s="171" t="s">
        <v>35</v>
      </c>
      <c r="BC293" s="171">
        <v>325</v>
      </c>
      <c r="BV293" s="171"/>
      <c r="BW293" s="171"/>
      <c r="CB293" s="134"/>
    </row>
    <row r="294" spans="1:80" ht="12" x14ac:dyDescent="0.2">
      <c r="A294" s="249"/>
      <c r="B294" s="242" t="s">
        <v>712</v>
      </c>
      <c r="C294" s="170" t="str">
        <f>_xlfn.CONCAT(Leverancespecifikation[[#This Row],[ID]],Leverancespecifikation[[#This Row],[BYGNINGSDEL]])</f>
        <v>290Udtag</v>
      </c>
      <c r="E294" s="171">
        <v>637</v>
      </c>
      <c r="I294" s="171"/>
      <c r="J294" s="171">
        <v>4</v>
      </c>
      <c r="K294" s="175" t="s">
        <v>745</v>
      </c>
      <c r="L294" s="172" t="s">
        <v>656</v>
      </c>
      <c r="M294" s="80" t="str">
        <f>IFERROR(VLOOKUP(Leverancespecifikation[[#This Row],[ID-Bygningsdel]],'Data ændringslog'!A:G,7,FALSE),"P")</f>
        <v/>
      </c>
      <c r="N294" s="321" t="s">
        <v>99</v>
      </c>
      <c r="O294" s="121" t="str">
        <f>VLOOKUP(Leverancespecifikation[[#This Row],[ID-Bygningsdel]],'Data aktør'!A:H,2,FALSE)</f>
        <v/>
      </c>
      <c r="P294" s="78" t="str">
        <f>VLOOKUP(Leverancespecifikation[[#This Row],[ID-Bygningsdel]],'Data aktør'!A:H,3,FALSE)</f>
        <v/>
      </c>
      <c r="Q294" s="78" t="str">
        <f>VLOOKUP(Leverancespecifikation[[#This Row],[ID-Bygningsdel]],'Data aktør'!A:H,4,FALSE)</f>
        <v>X</v>
      </c>
      <c r="R294" s="78" t="str">
        <f>VLOOKUP(Leverancespecifikation[[#This Row],[ID-Bygningsdel]],'Data aktør'!A:H,5,FALSE)</f>
        <v/>
      </c>
      <c r="S294" s="78" t="str">
        <f>VLOOKUP(Leverancespecifikation[[#This Row],[ID-Bygningsdel]],'Data aktør'!A:H,6,FALSE)</f>
        <v/>
      </c>
      <c r="T294" s="78" t="str">
        <f>VLOOKUP(Leverancespecifikation[[#This Row],[ID-Bygningsdel]],'Data aktør'!A:H,7,FALSE)</f>
        <v/>
      </c>
      <c r="U294" s="122" t="str">
        <f>VLOOKUP(Leverancespecifikation[[#This Row],[ID-Bygningsdel]],'Data aktør'!A:H,8,FALSE)</f>
        <v/>
      </c>
      <c r="V294" s="112"/>
      <c r="W294" s="79"/>
      <c r="X294" s="79"/>
      <c r="Y294" s="79"/>
      <c r="Z294" s="79"/>
      <c r="AA294" s="79"/>
      <c r="AB294" s="171"/>
      <c r="AD294" s="171"/>
      <c r="AE294" s="171"/>
      <c r="AF294" s="171"/>
      <c r="AG294" s="171"/>
      <c r="AH294" s="171"/>
      <c r="AI294" s="171"/>
      <c r="AJ294" s="171" t="s">
        <v>35</v>
      </c>
      <c r="AK294" s="171">
        <v>300</v>
      </c>
      <c r="AT294" s="171" t="s">
        <v>35</v>
      </c>
      <c r="AU294" s="171">
        <v>325</v>
      </c>
      <c r="BB294" s="171" t="s">
        <v>35</v>
      </c>
      <c r="BC294" s="171">
        <v>325</v>
      </c>
      <c r="BV294" s="171"/>
      <c r="BW294" s="171"/>
      <c r="CB294" s="134"/>
    </row>
    <row r="295" spans="1:80" ht="12" x14ac:dyDescent="0.2">
      <c r="A295" s="249"/>
      <c r="B295" s="242" t="s">
        <v>714</v>
      </c>
      <c r="C295" s="170" t="str">
        <f>_xlfn.CONCAT(Leverancespecifikation[[#This Row],[ID]],Leverancespecifikation[[#This Row],[BYGNINGSDEL]])</f>
        <v>291Forsyning til brugsgenstande</v>
      </c>
      <c r="E295" s="171">
        <v>637</v>
      </c>
      <c r="I295" s="171"/>
      <c r="J295" s="171">
        <v>4</v>
      </c>
      <c r="K295" s="175" t="s">
        <v>747</v>
      </c>
      <c r="L295" s="172" t="s">
        <v>656</v>
      </c>
      <c r="M295" s="80" t="str">
        <f>IFERROR(VLOOKUP(Leverancespecifikation[[#This Row],[ID-Bygningsdel]],'Data ændringslog'!A:G,7,FALSE),"P")</f>
        <v/>
      </c>
      <c r="N295" s="321" t="s">
        <v>99</v>
      </c>
      <c r="O295" s="121" t="str">
        <f>VLOOKUP(Leverancespecifikation[[#This Row],[ID-Bygningsdel]],'Data aktør'!A:H,2,FALSE)</f>
        <v/>
      </c>
      <c r="P295" s="78" t="str">
        <f>VLOOKUP(Leverancespecifikation[[#This Row],[ID-Bygningsdel]],'Data aktør'!A:H,3,FALSE)</f>
        <v/>
      </c>
      <c r="Q295" s="78" t="str">
        <f>VLOOKUP(Leverancespecifikation[[#This Row],[ID-Bygningsdel]],'Data aktør'!A:H,4,FALSE)</f>
        <v>X</v>
      </c>
      <c r="R295" s="78" t="str">
        <f>VLOOKUP(Leverancespecifikation[[#This Row],[ID-Bygningsdel]],'Data aktør'!A:H,5,FALSE)</f>
        <v/>
      </c>
      <c r="S295" s="78" t="str">
        <f>VLOOKUP(Leverancespecifikation[[#This Row],[ID-Bygningsdel]],'Data aktør'!A:H,6,FALSE)</f>
        <v/>
      </c>
      <c r="T295" s="78" t="str">
        <f>VLOOKUP(Leverancespecifikation[[#This Row],[ID-Bygningsdel]],'Data aktør'!A:H,7,FALSE)</f>
        <v/>
      </c>
      <c r="U295" s="122" t="str">
        <f>VLOOKUP(Leverancespecifikation[[#This Row],[ID-Bygningsdel]],'Data aktør'!A:H,8,FALSE)</f>
        <v/>
      </c>
      <c r="V295" s="112"/>
      <c r="W295" s="79"/>
      <c r="X295" s="79"/>
      <c r="Y295" s="79"/>
      <c r="Z295" s="79"/>
      <c r="AA295" s="79"/>
      <c r="AB295" s="171"/>
      <c r="AD295" s="171"/>
      <c r="AE295" s="171"/>
      <c r="AF295" s="171"/>
      <c r="AG295" s="171"/>
      <c r="AH295" s="171"/>
      <c r="AI295" s="171"/>
      <c r="AJ295" s="171" t="s">
        <v>35</v>
      </c>
      <c r="AK295" s="171">
        <v>300</v>
      </c>
      <c r="AT295" s="171" t="s">
        <v>35</v>
      </c>
      <c r="AU295" s="171">
        <v>325</v>
      </c>
      <c r="BB295" s="171" t="s">
        <v>35</v>
      </c>
      <c r="BC295" s="171">
        <v>325</v>
      </c>
      <c r="BV295" s="171"/>
      <c r="BW295" s="171"/>
      <c r="CB295" s="134"/>
    </row>
    <row r="296" spans="1:80" ht="12" x14ac:dyDescent="0.2">
      <c r="A296" s="249"/>
      <c r="B296" s="242" t="s">
        <v>716</v>
      </c>
      <c r="C296" s="170" t="str">
        <f>_xlfn.CONCAT(Leverancespecifikation[[#This Row],[ID]],Leverancespecifikation[[#This Row],[BYGNINGSDEL]])</f>
        <v>292Sengestuepaneler/Betjeningspaneler</v>
      </c>
      <c r="E296" s="171">
        <v>637</v>
      </c>
      <c r="I296" s="171"/>
      <c r="J296" s="171">
        <v>4</v>
      </c>
      <c r="K296" s="175" t="s">
        <v>749</v>
      </c>
      <c r="L296" s="172" t="s">
        <v>656</v>
      </c>
      <c r="M296" s="80" t="str">
        <f>IFERROR(VLOOKUP(Leverancespecifikation[[#This Row],[ID-Bygningsdel]],'Data ændringslog'!A:G,7,FALSE),"P")</f>
        <v/>
      </c>
      <c r="N296" s="321" t="s">
        <v>99</v>
      </c>
      <c r="O296" s="121" t="str">
        <f>VLOOKUP(Leverancespecifikation[[#This Row],[ID-Bygningsdel]],'Data aktør'!A:H,2,FALSE)</f>
        <v/>
      </c>
      <c r="P296" s="78" t="str">
        <f>VLOOKUP(Leverancespecifikation[[#This Row],[ID-Bygningsdel]],'Data aktør'!A:H,3,FALSE)</f>
        <v/>
      </c>
      <c r="Q296" s="78" t="str">
        <f>VLOOKUP(Leverancespecifikation[[#This Row],[ID-Bygningsdel]],'Data aktør'!A:H,4,FALSE)</f>
        <v>X</v>
      </c>
      <c r="R296" s="78" t="str">
        <f>VLOOKUP(Leverancespecifikation[[#This Row],[ID-Bygningsdel]],'Data aktør'!A:H,5,FALSE)</f>
        <v/>
      </c>
      <c r="S296" s="78" t="str">
        <f>VLOOKUP(Leverancespecifikation[[#This Row],[ID-Bygningsdel]],'Data aktør'!A:H,6,FALSE)</f>
        <v/>
      </c>
      <c r="T296" s="78" t="str">
        <f>VLOOKUP(Leverancespecifikation[[#This Row],[ID-Bygningsdel]],'Data aktør'!A:H,7,FALSE)</f>
        <v/>
      </c>
      <c r="U296" s="122" t="str">
        <f>VLOOKUP(Leverancespecifikation[[#This Row],[ID-Bygningsdel]],'Data aktør'!A:H,8,FALSE)</f>
        <v/>
      </c>
      <c r="V296" s="112"/>
      <c r="W296" s="79"/>
      <c r="X296" s="79"/>
      <c r="Y296" s="79"/>
      <c r="Z296" s="79"/>
      <c r="AA296" s="79"/>
      <c r="AB296" s="171"/>
      <c r="AD296" s="171"/>
      <c r="AE296" s="171"/>
      <c r="AF296" s="171"/>
      <c r="AG296" s="171"/>
      <c r="AH296" s="171"/>
      <c r="AI296" s="171"/>
      <c r="AJ296" s="171" t="s">
        <v>35</v>
      </c>
      <c r="AK296" s="171">
        <v>300</v>
      </c>
      <c r="AT296" s="171" t="s">
        <v>35</v>
      </c>
      <c r="AU296" s="171">
        <v>325</v>
      </c>
      <c r="BB296" s="171" t="s">
        <v>35</v>
      </c>
      <c r="BC296" s="171">
        <v>325</v>
      </c>
      <c r="BV296" s="171"/>
      <c r="BW296" s="171"/>
      <c r="CB296" s="134"/>
    </row>
    <row r="297" spans="1:80" ht="12" x14ac:dyDescent="0.2">
      <c r="A297" s="249"/>
      <c r="B297" s="242" t="s">
        <v>718</v>
      </c>
      <c r="C297" s="170" t="str">
        <f>_xlfn.CONCAT(Leverancespecifikation[[#This Row],[ID]],Leverancespecifikation[[#This Row],[BYGNINGSDEL]])</f>
        <v xml:space="preserve">293Monteringsmateriel for Vedvarende energi </v>
      </c>
      <c r="E297" s="171" t="s">
        <v>103</v>
      </c>
      <c r="I297" s="171"/>
      <c r="J297" s="171">
        <v>3</v>
      </c>
      <c r="K297" s="333" t="s">
        <v>751</v>
      </c>
      <c r="M297" s="80" t="str">
        <f>IFERROR(VLOOKUP(Leverancespecifikation[[#This Row],[ID-Bygningsdel]],'Data ændringslog'!A:G,7,FALSE),"P")</f>
        <v/>
      </c>
      <c r="N297" s="321" t="s">
        <v>99</v>
      </c>
      <c r="O297" s="121" t="str">
        <f>VLOOKUP(Leverancespecifikation[[#This Row],[ID-Bygningsdel]],'Data aktør'!A:H,2,FALSE)</f>
        <v/>
      </c>
      <c r="P297" s="78" t="str">
        <f>VLOOKUP(Leverancespecifikation[[#This Row],[ID-Bygningsdel]],'Data aktør'!A:H,3,FALSE)</f>
        <v/>
      </c>
      <c r="Q297" s="78" t="str">
        <f>VLOOKUP(Leverancespecifikation[[#This Row],[ID-Bygningsdel]],'Data aktør'!A:H,4,FALSE)</f>
        <v/>
      </c>
      <c r="R297" s="78" t="str">
        <f>VLOOKUP(Leverancespecifikation[[#This Row],[ID-Bygningsdel]],'Data aktør'!A:H,5,FALSE)</f>
        <v/>
      </c>
      <c r="S297" s="78" t="str">
        <f>VLOOKUP(Leverancespecifikation[[#This Row],[ID-Bygningsdel]],'Data aktør'!A:H,6,FALSE)</f>
        <v/>
      </c>
      <c r="T297" s="78" t="str">
        <f>VLOOKUP(Leverancespecifikation[[#This Row],[ID-Bygningsdel]],'Data aktør'!A:H,7,FALSE)</f>
        <v/>
      </c>
      <c r="U297" s="122" t="str">
        <f>VLOOKUP(Leverancespecifikation[[#This Row],[ID-Bygningsdel]],'Data aktør'!A:H,8,FALSE)</f>
        <v/>
      </c>
      <c r="V297" s="112"/>
      <c r="W297" s="79"/>
      <c r="X297" s="79"/>
      <c r="Y297" s="79"/>
      <c r="Z297" s="79"/>
      <c r="AA297" s="79"/>
      <c r="AB297" s="171"/>
      <c r="AD297" s="171"/>
      <c r="AE297" s="171"/>
      <c r="AF297" s="171"/>
      <c r="AG297" s="171"/>
      <c r="AH297" s="171"/>
      <c r="AI297" s="171"/>
      <c r="AJ297" s="171"/>
      <c r="BV297" s="171"/>
      <c r="BW297" s="171"/>
      <c r="CB297" s="134"/>
    </row>
    <row r="298" spans="1:80" ht="24" x14ac:dyDescent="0.2">
      <c r="A298" s="249"/>
      <c r="B298" s="242" t="s">
        <v>720</v>
      </c>
      <c r="C298" s="170" t="str">
        <f>_xlfn.CONCAT(Leverancespecifikation[[#This Row],[ID]],Leverancespecifikation[[#This Row],[BYGNINGSDEL]])</f>
        <v>294Forsyning til Solcelleanlæg</v>
      </c>
      <c r="E298" s="171">
        <v>638</v>
      </c>
      <c r="I298" s="171"/>
      <c r="J298" s="171">
        <v>4</v>
      </c>
      <c r="K298" s="175" t="s">
        <v>753</v>
      </c>
      <c r="L298" s="172" t="s">
        <v>656</v>
      </c>
      <c r="M298" s="80" t="str">
        <f>IFERROR(VLOOKUP(Leverancespecifikation[[#This Row],[ID-Bygningsdel]],'Data ændringslog'!A:G,7,FALSE),"P")</f>
        <v/>
      </c>
      <c r="N298" s="321" t="s">
        <v>99</v>
      </c>
      <c r="O298" s="121" t="str">
        <f>VLOOKUP(Leverancespecifikation[[#This Row],[ID-Bygningsdel]],'Data aktør'!A:H,2,FALSE)</f>
        <v/>
      </c>
      <c r="P298" s="78" t="str">
        <f>VLOOKUP(Leverancespecifikation[[#This Row],[ID-Bygningsdel]],'Data aktør'!A:H,3,FALSE)</f>
        <v/>
      </c>
      <c r="Q298" s="78" t="str">
        <f>VLOOKUP(Leverancespecifikation[[#This Row],[ID-Bygningsdel]],'Data aktør'!A:H,4,FALSE)</f>
        <v>X</v>
      </c>
      <c r="R298" s="78" t="str">
        <f>VLOOKUP(Leverancespecifikation[[#This Row],[ID-Bygningsdel]],'Data aktør'!A:H,5,FALSE)</f>
        <v/>
      </c>
      <c r="S298" s="78" t="str">
        <f>VLOOKUP(Leverancespecifikation[[#This Row],[ID-Bygningsdel]],'Data aktør'!A:H,6,FALSE)</f>
        <v/>
      </c>
      <c r="T298" s="78" t="str">
        <f>VLOOKUP(Leverancespecifikation[[#This Row],[ID-Bygningsdel]],'Data aktør'!A:H,7,FALSE)</f>
        <v>X</v>
      </c>
      <c r="U298" s="122" t="str">
        <f>VLOOKUP(Leverancespecifikation[[#This Row],[ID-Bygningsdel]],'Data aktør'!A:H,8,FALSE)</f>
        <v/>
      </c>
      <c r="V298" s="112"/>
      <c r="W298" s="79"/>
      <c r="X298" s="79"/>
      <c r="Y298" s="79"/>
      <c r="Z298" s="79"/>
      <c r="AA298" s="79"/>
      <c r="AB298" s="171"/>
      <c r="AD298" s="171"/>
      <c r="AE298" s="171"/>
      <c r="AF298" s="171"/>
      <c r="AG298" s="171"/>
      <c r="AH298" s="171"/>
      <c r="AI298" s="171"/>
      <c r="AJ298" s="171" t="s">
        <v>35</v>
      </c>
      <c r="AK298" s="171">
        <v>300</v>
      </c>
      <c r="AT298" s="171" t="s">
        <v>35</v>
      </c>
      <c r="AU298" s="171">
        <v>300</v>
      </c>
      <c r="BB298" s="171" t="s">
        <v>38</v>
      </c>
      <c r="BC298" s="171">
        <v>325</v>
      </c>
      <c r="BL298" s="287" t="s">
        <v>754</v>
      </c>
      <c r="BV298" s="171"/>
      <c r="BW298" s="171"/>
      <c r="CB298" s="134"/>
    </row>
    <row r="299" spans="1:80" ht="12" customHeight="1" x14ac:dyDescent="0.2">
      <c r="A299" s="249"/>
      <c r="B299" s="242" t="s">
        <v>722</v>
      </c>
      <c r="C299" s="170" t="str">
        <f>_xlfn.CONCAT(Leverancespecifikation[[#This Row],[ID]],Leverancespecifikation[[#This Row],[BYGNINGSDEL]])</f>
        <v>295Monteringsmateriel for Kommunikationsanlæg</v>
      </c>
      <c r="E299" s="171" t="s">
        <v>103</v>
      </c>
      <c r="I299" s="171"/>
      <c r="J299" s="171">
        <v>3</v>
      </c>
      <c r="K299" s="333" t="s">
        <v>756</v>
      </c>
      <c r="M299" s="80" t="str">
        <f>IFERROR(VLOOKUP(Leverancespecifikation[[#This Row],[ID-Bygningsdel]],'Data ændringslog'!A:G,7,FALSE),"P")</f>
        <v/>
      </c>
      <c r="N299" s="321" t="s">
        <v>99</v>
      </c>
      <c r="O299" s="121" t="str">
        <f>VLOOKUP(Leverancespecifikation[[#This Row],[ID-Bygningsdel]],'Data aktør'!A:H,2,FALSE)</f>
        <v/>
      </c>
      <c r="P299" s="78" t="str">
        <f>VLOOKUP(Leverancespecifikation[[#This Row],[ID-Bygningsdel]],'Data aktør'!A:H,3,FALSE)</f>
        <v/>
      </c>
      <c r="Q299" s="78" t="str">
        <f>VLOOKUP(Leverancespecifikation[[#This Row],[ID-Bygningsdel]],'Data aktør'!A:H,4,FALSE)</f>
        <v/>
      </c>
      <c r="R299" s="78" t="str">
        <f>VLOOKUP(Leverancespecifikation[[#This Row],[ID-Bygningsdel]],'Data aktør'!A:H,5,FALSE)</f>
        <v/>
      </c>
      <c r="S299" s="78" t="str">
        <f>VLOOKUP(Leverancespecifikation[[#This Row],[ID-Bygningsdel]],'Data aktør'!A:H,6,FALSE)</f>
        <v/>
      </c>
      <c r="T299" s="78" t="str">
        <f>VLOOKUP(Leverancespecifikation[[#This Row],[ID-Bygningsdel]],'Data aktør'!A:H,7,FALSE)</f>
        <v/>
      </c>
      <c r="U299" s="122" t="str">
        <f>VLOOKUP(Leverancespecifikation[[#This Row],[ID-Bygningsdel]],'Data aktør'!A:H,8,FALSE)</f>
        <v/>
      </c>
      <c r="V299" s="112"/>
      <c r="W299" s="79"/>
      <c r="X299" s="79"/>
      <c r="Y299" s="79"/>
      <c r="Z299" s="79"/>
      <c r="AA299" s="79"/>
      <c r="AB299" s="171"/>
      <c r="AD299" s="171"/>
      <c r="AE299" s="171"/>
      <c r="AF299" s="171"/>
      <c r="AG299" s="171"/>
      <c r="AH299" s="171"/>
      <c r="AI299" s="171"/>
      <c r="AJ299" s="171"/>
      <c r="BV299" s="171"/>
      <c r="BW299" s="171"/>
      <c r="CB299" s="134"/>
    </row>
    <row r="300" spans="1:80" ht="24" x14ac:dyDescent="0.2">
      <c r="A300" s="249"/>
      <c r="B300" s="242" t="s">
        <v>724</v>
      </c>
      <c r="C300" s="170" t="str">
        <f>_xlfn.CONCAT(Leverancespecifikation[[#This Row],[ID]],Leverancespecifikation[[#This Row],[BYGNINGSDEL]])</f>
        <v>296Telefonanlæg</v>
      </c>
      <c r="E300" s="171">
        <v>641</v>
      </c>
      <c r="I300" s="171"/>
      <c r="J300" s="171">
        <v>4</v>
      </c>
      <c r="K300" s="175" t="s">
        <v>758</v>
      </c>
      <c r="L300" s="172" t="s">
        <v>656</v>
      </c>
      <c r="M300" s="80" t="str">
        <f>IFERROR(VLOOKUP(Leverancespecifikation[[#This Row],[ID-Bygningsdel]],'Data ændringslog'!A:G,7,FALSE),"P")</f>
        <v/>
      </c>
      <c r="N300" s="321" t="s">
        <v>99</v>
      </c>
      <c r="O300" s="121" t="str">
        <f>VLOOKUP(Leverancespecifikation[[#This Row],[ID-Bygningsdel]],'Data aktør'!A:H,2,FALSE)</f>
        <v/>
      </c>
      <c r="P300" s="78" t="str">
        <f>VLOOKUP(Leverancespecifikation[[#This Row],[ID-Bygningsdel]],'Data aktør'!A:H,3,FALSE)</f>
        <v/>
      </c>
      <c r="Q300" s="78" t="str">
        <f>VLOOKUP(Leverancespecifikation[[#This Row],[ID-Bygningsdel]],'Data aktør'!A:H,4,FALSE)</f>
        <v>X</v>
      </c>
      <c r="R300" s="78" t="str">
        <f>VLOOKUP(Leverancespecifikation[[#This Row],[ID-Bygningsdel]],'Data aktør'!A:H,5,FALSE)</f>
        <v/>
      </c>
      <c r="S300" s="78" t="str">
        <f>VLOOKUP(Leverancespecifikation[[#This Row],[ID-Bygningsdel]],'Data aktør'!A:H,6,FALSE)</f>
        <v/>
      </c>
      <c r="T300" s="78" t="str">
        <f>VLOOKUP(Leverancespecifikation[[#This Row],[ID-Bygningsdel]],'Data aktør'!A:H,7,FALSE)</f>
        <v>X</v>
      </c>
      <c r="U300" s="122" t="str">
        <f>VLOOKUP(Leverancespecifikation[[#This Row],[ID-Bygningsdel]],'Data aktør'!A:H,8,FALSE)</f>
        <v/>
      </c>
      <c r="V300" s="112"/>
      <c r="W300" s="79"/>
      <c r="X300" s="79"/>
      <c r="Y300" s="79"/>
      <c r="Z300" s="79"/>
      <c r="AA300" s="79"/>
      <c r="AB300" s="171"/>
      <c r="AD300" s="171"/>
      <c r="AE300" s="171"/>
      <c r="AF300" s="171"/>
      <c r="AG300" s="171"/>
      <c r="AH300" s="171"/>
      <c r="AI300" s="171"/>
      <c r="AJ300" s="171" t="s">
        <v>35</v>
      </c>
      <c r="AK300" s="171">
        <v>300</v>
      </c>
      <c r="AT300" s="171" t="s">
        <v>35</v>
      </c>
      <c r="AU300" s="171">
        <v>300</v>
      </c>
      <c r="BB300" s="171" t="s">
        <v>38</v>
      </c>
      <c r="BC300" s="171">
        <v>325</v>
      </c>
      <c r="BL300" s="287" t="s">
        <v>754</v>
      </c>
      <c r="BV300" s="171"/>
      <c r="BW300" s="171"/>
      <c r="CB300" s="134"/>
    </row>
    <row r="301" spans="1:80" ht="24" x14ac:dyDescent="0.2">
      <c r="A301" s="249"/>
      <c r="B301" s="242" t="s">
        <v>726</v>
      </c>
      <c r="C301" s="170" t="str">
        <f>_xlfn.CONCAT(Leverancespecifikation[[#This Row],[ID]],Leverancespecifikation[[#This Row],[BYGNINGSDEL]])</f>
        <v>297Radioanlæg</v>
      </c>
      <c r="E301" s="171">
        <v>641</v>
      </c>
      <c r="I301" s="171"/>
      <c r="J301" s="171">
        <v>4</v>
      </c>
      <c r="K301" s="175" t="s">
        <v>760</v>
      </c>
      <c r="L301" s="172" t="s">
        <v>656</v>
      </c>
      <c r="M301" s="80" t="str">
        <f>IFERROR(VLOOKUP(Leverancespecifikation[[#This Row],[ID-Bygningsdel]],'Data ændringslog'!A:G,7,FALSE),"P")</f>
        <v/>
      </c>
      <c r="N301" s="321" t="s">
        <v>99</v>
      </c>
      <c r="O301" s="121" t="str">
        <f>VLOOKUP(Leverancespecifikation[[#This Row],[ID-Bygningsdel]],'Data aktør'!A:H,2,FALSE)</f>
        <v/>
      </c>
      <c r="P301" s="78" t="str">
        <f>VLOOKUP(Leverancespecifikation[[#This Row],[ID-Bygningsdel]],'Data aktør'!A:H,3,FALSE)</f>
        <v/>
      </c>
      <c r="Q301" s="78" t="str">
        <f>VLOOKUP(Leverancespecifikation[[#This Row],[ID-Bygningsdel]],'Data aktør'!A:H,4,FALSE)</f>
        <v>X</v>
      </c>
      <c r="R301" s="78" t="str">
        <f>VLOOKUP(Leverancespecifikation[[#This Row],[ID-Bygningsdel]],'Data aktør'!A:H,5,FALSE)</f>
        <v/>
      </c>
      <c r="S301" s="78" t="str">
        <f>VLOOKUP(Leverancespecifikation[[#This Row],[ID-Bygningsdel]],'Data aktør'!A:H,6,FALSE)</f>
        <v/>
      </c>
      <c r="T301" s="78" t="str">
        <f>VLOOKUP(Leverancespecifikation[[#This Row],[ID-Bygningsdel]],'Data aktør'!A:H,7,FALSE)</f>
        <v>X</v>
      </c>
      <c r="U301" s="122" t="str">
        <f>VLOOKUP(Leverancespecifikation[[#This Row],[ID-Bygningsdel]],'Data aktør'!A:H,8,FALSE)</f>
        <v/>
      </c>
      <c r="V301" s="112"/>
      <c r="W301" s="79"/>
      <c r="X301" s="79"/>
      <c r="Y301" s="79"/>
      <c r="Z301" s="79"/>
      <c r="AA301" s="79"/>
      <c r="AB301" s="171"/>
      <c r="AD301" s="171"/>
      <c r="AE301" s="171"/>
      <c r="AF301" s="171"/>
      <c r="AG301" s="171"/>
      <c r="AH301" s="171"/>
      <c r="AI301" s="171"/>
      <c r="AJ301" s="171" t="s">
        <v>35</v>
      </c>
      <c r="AK301" s="171">
        <v>300</v>
      </c>
      <c r="AT301" s="171" t="s">
        <v>35</v>
      </c>
      <c r="AU301" s="171">
        <v>300</v>
      </c>
      <c r="BB301" s="171" t="s">
        <v>38</v>
      </c>
      <c r="BC301" s="171">
        <v>325</v>
      </c>
      <c r="BL301" s="287" t="s">
        <v>754</v>
      </c>
      <c r="BV301" s="171"/>
      <c r="BW301" s="171"/>
      <c r="CB301" s="134"/>
    </row>
    <row r="302" spans="1:80" ht="24" x14ac:dyDescent="0.2">
      <c r="A302" s="249"/>
      <c r="B302" s="242" t="s">
        <v>728</v>
      </c>
      <c r="C302" s="170" t="str">
        <f>_xlfn.CONCAT(Leverancespecifikation[[#This Row],[ID]],Leverancespecifikation[[#This Row],[BYGNINGSDEL]])</f>
        <v>298Dør- og porttelefoner</v>
      </c>
      <c r="E302" s="171">
        <v>641</v>
      </c>
      <c r="I302" s="171"/>
      <c r="J302" s="171">
        <v>4</v>
      </c>
      <c r="K302" s="175" t="s">
        <v>762</v>
      </c>
      <c r="L302" s="172" t="s">
        <v>656</v>
      </c>
      <c r="M302" s="80" t="str">
        <f>IFERROR(VLOOKUP(Leverancespecifikation[[#This Row],[ID-Bygningsdel]],'Data ændringslog'!A:G,7,FALSE),"P")</f>
        <v/>
      </c>
      <c r="N302" s="321" t="s">
        <v>99</v>
      </c>
      <c r="O302" s="121" t="str">
        <f>VLOOKUP(Leverancespecifikation[[#This Row],[ID-Bygningsdel]],'Data aktør'!A:H,2,FALSE)</f>
        <v/>
      </c>
      <c r="P302" s="78" t="str">
        <f>VLOOKUP(Leverancespecifikation[[#This Row],[ID-Bygningsdel]],'Data aktør'!A:H,3,FALSE)</f>
        <v/>
      </c>
      <c r="Q302" s="78" t="str">
        <f>VLOOKUP(Leverancespecifikation[[#This Row],[ID-Bygningsdel]],'Data aktør'!A:H,4,FALSE)</f>
        <v>X</v>
      </c>
      <c r="R302" s="78" t="str">
        <f>VLOOKUP(Leverancespecifikation[[#This Row],[ID-Bygningsdel]],'Data aktør'!A:H,5,FALSE)</f>
        <v/>
      </c>
      <c r="S302" s="78" t="str">
        <f>VLOOKUP(Leverancespecifikation[[#This Row],[ID-Bygningsdel]],'Data aktør'!A:H,6,FALSE)</f>
        <v/>
      </c>
      <c r="T302" s="78" t="str">
        <f>VLOOKUP(Leverancespecifikation[[#This Row],[ID-Bygningsdel]],'Data aktør'!A:H,7,FALSE)</f>
        <v>X</v>
      </c>
      <c r="U302" s="122" t="str">
        <f>VLOOKUP(Leverancespecifikation[[#This Row],[ID-Bygningsdel]],'Data aktør'!A:H,8,FALSE)</f>
        <v/>
      </c>
      <c r="V302" s="112"/>
      <c r="W302" s="79"/>
      <c r="X302" s="79"/>
      <c r="Y302" s="79"/>
      <c r="Z302" s="79"/>
      <c r="AA302" s="79"/>
      <c r="AB302" s="171"/>
      <c r="AD302" s="171"/>
      <c r="AE302" s="171"/>
      <c r="AF302" s="171"/>
      <c r="AG302" s="171"/>
      <c r="AH302" s="171"/>
      <c r="AI302" s="171"/>
      <c r="AJ302" s="171" t="s">
        <v>35</v>
      </c>
      <c r="AK302" s="171">
        <v>300</v>
      </c>
      <c r="AT302" s="171" t="s">
        <v>35</v>
      </c>
      <c r="AU302" s="171">
        <v>300</v>
      </c>
      <c r="BB302" s="171" t="s">
        <v>38</v>
      </c>
      <c r="BC302" s="171">
        <v>325</v>
      </c>
      <c r="BL302" s="287" t="s">
        <v>754</v>
      </c>
      <c r="BV302" s="171"/>
      <c r="BW302" s="171"/>
      <c r="CB302" s="134"/>
    </row>
    <row r="303" spans="1:80" ht="12" x14ac:dyDescent="0.2">
      <c r="A303" s="249"/>
      <c r="B303" s="242" t="s">
        <v>730</v>
      </c>
      <c r="C303" s="170" t="str">
        <f>_xlfn.CONCAT(Leverancespecifikation[[#This Row],[ID]],Leverancespecifikation[[#This Row],[BYGNINGSDEL]])</f>
        <v>299Monteringsmateriel for Informationsanlæg</v>
      </c>
      <c r="E303" s="171" t="s">
        <v>103</v>
      </c>
      <c r="I303" s="171"/>
      <c r="J303" s="171">
        <v>3</v>
      </c>
      <c r="K303" s="333" t="s">
        <v>764</v>
      </c>
      <c r="M303" s="80" t="str">
        <f>IFERROR(VLOOKUP(Leverancespecifikation[[#This Row],[ID-Bygningsdel]],'Data ændringslog'!A:G,7,FALSE),"P")</f>
        <v/>
      </c>
      <c r="N303" s="321" t="s">
        <v>99</v>
      </c>
      <c r="O303" s="121" t="str">
        <f>VLOOKUP(Leverancespecifikation[[#This Row],[ID-Bygningsdel]],'Data aktør'!A:H,2,FALSE)</f>
        <v/>
      </c>
      <c r="P303" s="78" t="str">
        <f>VLOOKUP(Leverancespecifikation[[#This Row],[ID-Bygningsdel]],'Data aktør'!A:H,3,FALSE)</f>
        <v/>
      </c>
      <c r="Q303" s="78" t="str">
        <f>VLOOKUP(Leverancespecifikation[[#This Row],[ID-Bygningsdel]],'Data aktør'!A:H,4,FALSE)</f>
        <v/>
      </c>
      <c r="R303" s="78" t="str">
        <f>VLOOKUP(Leverancespecifikation[[#This Row],[ID-Bygningsdel]],'Data aktør'!A:H,5,FALSE)</f>
        <v/>
      </c>
      <c r="S303" s="78" t="str">
        <f>VLOOKUP(Leverancespecifikation[[#This Row],[ID-Bygningsdel]],'Data aktør'!A:H,6,FALSE)</f>
        <v/>
      </c>
      <c r="T303" s="78" t="str">
        <f>VLOOKUP(Leverancespecifikation[[#This Row],[ID-Bygningsdel]],'Data aktør'!A:H,7,FALSE)</f>
        <v/>
      </c>
      <c r="U303" s="122" t="str">
        <f>VLOOKUP(Leverancespecifikation[[#This Row],[ID-Bygningsdel]],'Data aktør'!A:H,8,FALSE)</f>
        <v/>
      </c>
      <c r="V303" s="112"/>
      <c r="W303" s="79"/>
      <c r="X303" s="79"/>
      <c r="Y303" s="79"/>
      <c r="Z303" s="79"/>
      <c r="AA303" s="79"/>
      <c r="AB303" s="171"/>
      <c r="AD303" s="171"/>
      <c r="AE303" s="171"/>
      <c r="AF303" s="171"/>
      <c r="AG303" s="171"/>
      <c r="AH303" s="171"/>
      <c r="AI303" s="171"/>
      <c r="AJ303" s="171"/>
      <c r="BV303" s="171"/>
      <c r="BW303" s="171"/>
      <c r="CB303" s="134"/>
    </row>
    <row r="304" spans="1:80" ht="24" x14ac:dyDescent="0.2">
      <c r="A304" s="249"/>
      <c r="B304" s="242" t="s">
        <v>732</v>
      </c>
      <c r="C304" s="170" t="str">
        <f>_xlfn.CONCAT(Leverancespecifikation[[#This Row],[ID]],Leverancespecifikation[[#This Row],[BYGNINGSDEL]])</f>
        <v>300Optagetanlæg</v>
      </c>
      <c r="E304" s="171">
        <v>642</v>
      </c>
      <c r="I304" s="171"/>
      <c r="J304" s="171">
        <v>4</v>
      </c>
      <c r="K304" s="175" t="s">
        <v>766</v>
      </c>
      <c r="L304" s="172" t="s">
        <v>656</v>
      </c>
      <c r="M304" s="80" t="str">
        <f>IFERROR(VLOOKUP(Leverancespecifikation[[#This Row],[ID-Bygningsdel]],'Data ændringslog'!A:G,7,FALSE),"P")</f>
        <v/>
      </c>
      <c r="N304" s="321" t="s">
        <v>99</v>
      </c>
      <c r="O304" s="121" t="str">
        <f>VLOOKUP(Leverancespecifikation[[#This Row],[ID-Bygningsdel]],'Data aktør'!A:H,2,FALSE)</f>
        <v/>
      </c>
      <c r="P304" s="78" t="str">
        <f>VLOOKUP(Leverancespecifikation[[#This Row],[ID-Bygningsdel]],'Data aktør'!A:H,3,FALSE)</f>
        <v/>
      </c>
      <c r="Q304" s="78" t="str">
        <f>VLOOKUP(Leverancespecifikation[[#This Row],[ID-Bygningsdel]],'Data aktør'!A:H,4,FALSE)</f>
        <v>X</v>
      </c>
      <c r="R304" s="78" t="str">
        <f>VLOOKUP(Leverancespecifikation[[#This Row],[ID-Bygningsdel]],'Data aktør'!A:H,5,FALSE)</f>
        <v/>
      </c>
      <c r="S304" s="78" t="str">
        <f>VLOOKUP(Leverancespecifikation[[#This Row],[ID-Bygningsdel]],'Data aktør'!A:H,6,FALSE)</f>
        <v/>
      </c>
      <c r="T304" s="78" t="str">
        <f>VLOOKUP(Leverancespecifikation[[#This Row],[ID-Bygningsdel]],'Data aktør'!A:H,7,FALSE)</f>
        <v>X</v>
      </c>
      <c r="U304" s="122" t="str">
        <f>VLOOKUP(Leverancespecifikation[[#This Row],[ID-Bygningsdel]],'Data aktør'!A:H,8,FALSE)</f>
        <v/>
      </c>
      <c r="V304" s="112"/>
      <c r="W304" s="79"/>
      <c r="X304" s="79"/>
      <c r="Y304" s="79"/>
      <c r="Z304" s="79"/>
      <c r="AA304" s="79"/>
      <c r="AB304" s="171"/>
      <c r="AD304" s="171"/>
      <c r="AE304" s="171"/>
      <c r="AF304" s="171"/>
      <c r="AG304" s="171"/>
      <c r="AH304" s="171"/>
      <c r="AI304" s="171"/>
      <c r="AJ304" s="171" t="s">
        <v>35</v>
      </c>
      <c r="AK304" s="171">
        <v>300</v>
      </c>
      <c r="AT304" s="171" t="s">
        <v>35</v>
      </c>
      <c r="AU304" s="171">
        <v>300</v>
      </c>
      <c r="BB304" s="171" t="s">
        <v>38</v>
      </c>
      <c r="BC304" s="171">
        <v>325</v>
      </c>
      <c r="BL304" s="287" t="s">
        <v>754</v>
      </c>
      <c r="BV304" s="171"/>
      <c r="BW304" s="171"/>
      <c r="CB304" s="134"/>
    </row>
    <row r="305" spans="1:80" ht="24" x14ac:dyDescent="0.2">
      <c r="A305" s="249"/>
      <c r="B305" s="242" t="s">
        <v>734</v>
      </c>
      <c r="C305" s="170" t="str">
        <f>_xlfn.CONCAT(Leverancespecifikation[[#This Row],[ID]],Leverancespecifikation[[#This Row],[BYGNINGSDEL]])</f>
        <v>301Ringeanlæg</v>
      </c>
      <c r="E305" s="171">
        <v>642</v>
      </c>
      <c r="I305" s="171"/>
      <c r="J305" s="171">
        <v>4</v>
      </c>
      <c r="K305" s="175" t="s">
        <v>768</v>
      </c>
      <c r="L305" s="172" t="s">
        <v>656</v>
      </c>
      <c r="M305" s="80" t="str">
        <f>IFERROR(VLOOKUP(Leverancespecifikation[[#This Row],[ID-Bygningsdel]],'Data ændringslog'!A:G,7,FALSE),"P")</f>
        <v/>
      </c>
      <c r="N305" s="321" t="s">
        <v>99</v>
      </c>
      <c r="O305" s="121" t="str">
        <f>VLOOKUP(Leverancespecifikation[[#This Row],[ID-Bygningsdel]],'Data aktør'!A:H,2,FALSE)</f>
        <v/>
      </c>
      <c r="P305" s="78" t="str">
        <f>VLOOKUP(Leverancespecifikation[[#This Row],[ID-Bygningsdel]],'Data aktør'!A:H,3,FALSE)</f>
        <v/>
      </c>
      <c r="Q305" s="78" t="str">
        <f>VLOOKUP(Leverancespecifikation[[#This Row],[ID-Bygningsdel]],'Data aktør'!A:H,4,FALSE)</f>
        <v>X</v>
      </c>
      <c r="R305" s="78" t="str">
        <f>VLOOKUP(Leverancespecifikation[[#This Row],[ID-Bygningsdel]],'Data aktør'!A:H,5,FALSE)</f>
        <v/>
      </c>
      <c r="S305" s="78" t="str">
        <f>VLOOKUP(Leverancespecifikation[[#This Row],[ID-Bygningsdel]],'Data aktør'!A:H,6,FALSE)</f>
        <v/>
      </c>
      <c r="T305" s="78" t="str">
        <f>VLOOKUP(Leverancespecifikation[[#This Row],[ID-Bygningsdel]],'Data aktør'!A:H,7,FALSE)</f>
        <v>X</v>
      </c>
      <c r="U305" s="122" t="str">
        <f>VLOOKUP(Leverancespecifikation[[#This Row],[ID-Bygningsdel]],'Data aktør'!A:H,8,FALSE)</f>
        <v/>
      </c>
      <c r="V305" s="112"/>
      <c r="W305" s="79"/>
      <c r="X305" s="79"/>
      <c r="Y305" s="79"/>
      <c r="Z305" s="79"/>
      <c r="AA305" s="79"/>
      <c r="AB305" s="171"/>
      <c r="AD305" s="171"/>
      <c r="AE305" s="171"/>
      <c r="AF305" s="171"/>
      <c r="AG305" s="171"/>
      <c r="AH305" s="171"/>
      <c r="AI305" s="171"/>
      <c r="AJ305" s="171" t="s">
        <v>35</v>
      </c>
      <c r="AK305" s="171">
        <v>300</v>
      </c>
      <c r="AT305" s="171" t="s">
        <v>35</v>
      </c>
      <c r="AU305" s="171">
        <v>300</v>
      </c>
      <c r="BB305" s="171" t="s">
        <v>38</v>
      </c>
      <c r="BC305" s="171">
        <v>325</v>
      </c>
      <c r="BL305" s="287" t="s">
        <v>754</v>
      </c>
      <c r="BV305" s="171"/>
      <c r="BW305" s="171"/>
      <c r="CB305" s="134"/>
    </row>
    <row r="306" spans="1:80" ht="24" x14ac:dyDescent="0.2">
      <c r="A306" s="249"/>
      <c r="B306" s="242" t="s">
        <v>736</v>
      </c>
      <c r="C306" s="170" t="str">
        <f>_xlfn.CONCAT(Leverancespecifikation[[#This Row],[ID]],Leverancespecifikation[[#This Row],[BYGNINGSDEL]])</f>
        <v>302Ur-anlæg</v>
      </c>
      <c r="E306" s="171">
        <v>642</v>
      </c>
      <c r="I306" s="171"/>
      <c r="J306" s="171">
        <v>4</v>
      </c>
      <c r="K306" s="175" t="s">
        <v>770</v>
      </c>
      <c r="L306" s="172" t="s">
        <v>656</v>
      </c>
      <c r="M306" s="80" t="str">
        <f>IFERROR(VLOOKUP(Leverancespecifikation[[#This Row],[ID-Bygningsdel]],'Data ændringslog'!A:G,7,FALSE),"P")</f>
        <v/>
      </c>
      <c r="N306" s="321" t="s">
        <v>99</v>
      </c>
      <c r="O306" s="121" t="str">
        <f>VLOOKUP(Leverancespecifikation[[#This Row],[ID-Bygningsdel]],'Data aktør'!A:H,2,FALSE)</f>
        <v/>
      </c>
      <c r="P306" s="78" t="str">
        <f>VLOOKUP(Leverancespecifikation[[#This Row],[ID-Bygningsdel]],'Data aktør'!A:H,3,FALSE)</f>
        <v/>
      </c>
      <c r="Q306" s="78" t="str">
        <f>VLOOKUP(Leverancespecifikation[[#This Row],[ID-Bygningsdel]],'Data aktør'!A:H,4,FALSE)</f>
        <v>X</v>
      </c>
      <c r="R306" s="78" t="str">
        <f>VLOOKUP(Leverancespecifikation[[#This Row],[ID-Bygningsdel]],'Data aktør'!A:H,5,FALSE)</f>
        <v/>
      </c>
      <c r="S306" s="78" t="str">
        <f>VLOOKUP(Leverancespecifikation[[#This Row],[ID-Bygningsdel]],'Data aktør'!A:H,6,FALSE)</f>
        <v/>
      </c>
      <c r="T306" s="78" t="str">
        <f>VLOOKUP(Leverancespecifikation[[#This Row],[ID-Bygningsdel]],'Data aktør'!A:H,7,FALSE)</f>
        <v>X</v>
      </c>
      <c r="U306" s="122" t="str">
        <f>VLOOKUP(Leverancespecifikation[[#This Row],[ID-Bygningsdel]],'Data aktør'!A:H,8,FALSE)</f>
        <v/>
      </c>
      <c r="V306" s="112"/>
      <c r="W306" s="79"/>
      <c r="X306" s="79"/>
      <c r="Y306" s="79"/>
      <c r="Z306" s="79"/>
      <c r="AA306" s="79"/>
      <c r="AB306" s="171"/>
      <c r="AD306" s="171"/>
      <c r="AE306" s="171"/>
      <c r="AF306" s="171"/>
      <c r="AG306" s="171"/>
      <c r="AH306" s="171"/>
      <c r="AI306" s="171"/>
      <c r="AJ306" s="171" t="s">
        <v>35</v>
      </c>
      <c r="AK306" s="171">
        <v>300</v>
      </c>
      <c r="AT306" s="171" t="s">
        <v>35</v>
      </c>
      <c r="AU306" s="171">
        <v>300</v>
      </c>
      <c r="BB306" s="171" t="s">
        <v>38</v>
      </c>
      <c r="BC306" s="171">
        <v>325</v>
      </c>
      <c r="BL306" s="287" t="s">
        <v>754</v>
      </c>
      <c r="BV306" s="171"/>
      <c r="BW306" s="171"/>
      <c r="CB306" s="134"/>
    </row>
    <row r="307" spans="1:80" ht="24" x14ac:dyDescent="0.2">
      <c r="A307" s="249"/>
      <c r="B307" s="242" t="s">
        <v>738</v>
      </c>
      <c r="C307" s="170" t="str">
        <f>_xlfn.CONCAT(Leverancespecifikation[[#This Row],[ID]],Leverancespecifikation[[#This Row],[BYGNINGSDEL]])</f>
        <v>303Monteringsmateriel for Audio, video og antenneanlæg</v>
      </c>
      <c r="E307" s="171" t="s">
        <v>103</v>
      </c>
      <c r="I307" s="171"/>
      <c r="J307" s="171">
        <v>3</v>
      </c>
      <c r="K307" s="333" t="s">
        <v>772</v>
      </c>
      <c r="M307" s="80" t="str">
        <f>IFERROR(VLOOKUP(Leverancespecifikation[[#This Row],[ID-Bygningsdel]],'Data ændringslog'!A:G,7,FALSE),"P")</f>
        <v/>
      </c>
      <c r="N307" s="321" t="s">
        <v>99</v>
      </c>
      <c r="O307" s="121" t="str">
        <f>VLOOKUP(Leverancespecifikation[[#This Row],[ID-Bygningsdel]],'Data aktør'!A:H,2,FALSE)</f>
        <v/>
      </c>
      <c r="P307" s="78" t="str">
        <f>VLOOKUP(Leverancespecifikation[[#This Row],[ID-Bygningsdel]],'Data aktør'!A:H,3,FALSE)</f>
        <v/>
      </c>
      <c r="Q307" s="78" t="str">
        <f>VLOOKUP(Leverancespecifikation[[#This Row],[ID-Bygningsdel]],'Data aktør'!A:H,4,FALSE)</f>
        <v/>
      </c>
      <c r="R307" s="78" t="str">
        <f>VLOOKUP(Leverancespecifikation[[#This Row],[ID-Bygningsdel]],'Data aktør'!A:H,5,FALSE)</f>
        <v/>
      </c>
      <c r="S307" s="78" t="str">
        <f>VLOOKUP(Leverancespecifikation[[#This Row],[ID-Bygningsdel]],'Data aktør'!A:H,6,FALSE)</f>
        <v/>
      </c>
      <c r="T307" s="78" t="str">
        <f>VLOOKUP(Leverancespecifikation[[#This Row],[ID-Bygningsdel]],'Data aktør'!A:H,7,FALSE)</f>
        <v/>
      </c>
      <c r="U307" s="122" t="str">
        <f>VLOOKUP(Leverancespecifikation[[#This Row],[ID-Bygningsdel]],'Data aktør'!A:H,8,FALSE)</f>
        <v/>
      </c>
      <c r="V307" s="112"/>
      <c r="W307" s="79"/>
      <c r="X307" s="79"/>
      <c r="Y307" s="79"/>
      <c r="Z307" s="79"/>
      <c r="AA307" s="79"/>
      <c r="AB307" s="171"/>
      <c r="AD307" s="171"/>
      <c r="AE307" s="171"/>
      <c r="AF307" s="171"/>
      <c r="AG307" s="171"/>
      <c r="AH307" s="171"/>
      <c r="AI307" s="171"/>
      <c r="AJ307" s="171"/>
      <c r="BV307" s="171"/>
      <c r="BW307" s="171"/>
      <c r="CB307" s="134"/>
    </row>
    <row r="308" spans="1:80" ht="24" x14ac:dyDescent="0.2">
      <c r="A308" s="249"/>
      <c r="B308" s="242" t="s">
        <v>740</v>
      </c>
      <c r="C308" s="170" t="str">
        <f>_xlfn.CONCAT(Leverancespecifikation[[#This Row],[ID]],Leverancespecifikation[[#This Row],[BYGNINGSDEL]])</f>
        <v>304Højttaleranlæg</v>
      </c>
      <c r="E308" s="171">
        <v>643</v>
      </c>
      <c r="I308" s="171"/>
      <c r="J308" s="171">
        <v>4</v>
      </c>
      <c r="K308" s="175" t="s">
        <v>774</v>
      </c>
      <c r="L308" s="172" t="s">
        <v>656</v>
      </c>
      <c r="M308" s="80" t="str">
        <f>IFERROR(VLOOKUP(Leverancespecifikation[[#This Row],[ID-Bygningsdel]],'Data ændringslog'!A:G,7,FALSE),"P")</f>
        <v/>
      </c>
      <c r="N308" s="321" t="s">
        <v>99</v>
      </c>
      <c r="O308" s="121" t="str">
        <f>VLOOKUP(Leverancespecifikation[[#This Row],[ID-Bygningsdel]],'Data aktør'!A:H,2,FALSE)</f>
        <v/>
      </c>
      <c r="P308" s="78" t="str">
        <f>VLOOKUP(Leverancespecifikation[[#This Row],[ID-Bygningsdel]],'Data aktør'!A:H,3,FALSE)</f>
        <v/>
      </c>
      <c r="Q308" s="78" t="str">
        <f>VLOOKUP(Leverancespecifikation[[#This Row],[ID-Bygningsdel]],'Data aktør'!A:H,4,FALSE)</f>
        <v>X</v>
      </c>
      <c r="R308" s="78" t="str">
        <f>VLOOKUP(Leverancespecifikation[[#This Row],[ID-Bygningsdel]],'Data aktør'!A:H,5,FALSE)</f>
        <v/>
      </c>
      <c r="S308" s="78" t="str">
        <f>VLOOKUP(Leverancespecifikation[[#This Row],[ID-Bygningsdel]],'Data aktør'!A:H,6,FALSE)</f>
        <v/>
      </c>
      <c r="T308" s="78" t="str">
        <f>VLOOKUP(Leverancespecifikation[[#This Row],[ID-Bygningsdel]],'Data aktør'!A:H,7,FALSE)</f>
        <v>X</v>
      </c>
      <c r="U308" s="122" t="str">
        <f>VLOOKUP(Leverancespecifikation[[#This Row],[ID-Bygningsdel]],'Data aktør'!A:H,8,FALSE)</f>
        <v/>
      </c>
      <c r="V308" s="112"/>
      <c r="W308" s="79"/>
      <c r="X308" s="79"/>
      <c r="Y308" s="79"/>
      <c r="Z308" s="79"/>
      <c r="AA308" s="79"/>
      <c r="AB308" s="171"/>
      <c r="AD308" s="171"/>
      <c r="AE308" s="171"/>
      <c r="AF308" s="171"/>
      <c r="AG308" s="171"/>
      <c r="AH308" s="171"/>
      <c r="AI308" s="171"/>
      <c r="AJ308" s="171" t="s">
        <v>35</v>
      </c>
      <c r="AK308" s="171">
        <v>300</v>
      </c>
      <c r="AT308" s="171" t="s">
        <v>35</v>
      </c>
      <c r="AU308" s="171">
        <v>300</v>
      </c>
      <c r="BB308" s="171" t="s">
        <v>38</v>
      </c>
      <c r="BC308" s="171">
        <v>325</v>
      </c>
      <c r="BL308" s="287" t="s">
        <v>754</v>
      </c>
      <c r="BV308" s="171"/>
      <c r="BW308" s="171"/>
      <c r="CB308" s="134"/>
    </row>
    <row r="309" spans="1:80" ht="24" x14ac:dyDescent="0.2">
      <c r="A309" s="249"/>
      <c r="B309" s="242" t="s">
        <v>742</v>
      </c>
      <c r="C309" s="170" t="str">
        <f>_xlfn.CONCAT(Leverancespecifikation[[#This Row],[ID]],Leverancespecifikation[[#This Row],[BYGNINGSDEL]])</f>
        <v>305Mikrofonanlæg</v>
      </c>
      <c r="E309" s="171">
        <v>643</v>
      </c>
      <c r="I309" s="171"/>
      <c r="J309" s="171">
        <v>4</v>
      </c>
      <c r="K309" s="175" t="s">
        <v>776</v>
      </c>
      <c r="L309" s="172" t="s">
        <v>656</v>
      </c>
      <c r="M309" s="80" t="str">
        <f>IFERROR(VLOOKUP(Leverancespecifikation[[#This Row],[ID-Bygningsdel]],'Data ændringslog'!A:G,7,FALSE),"P")</f>
        <v/>
      </c>
      <c r="N309" s="321" t="s">
        <v>99</v>
      </c>
      <c r="O309" s="121" t="str">
        <f>VLOOKUP(Leverancespecifikation[[#This Row],[ID-Bygningsdel]],'Data aktør'!A:H,2,FALSE)</f>
        <v/>
      </c>
      <c r="P309" s="78" t="str">
        <f>VLOOKUP(Leverancespecifikation[[#This Row],[ID-Bygningsdel]],'Data aktør'!A:H,3,FALSE)</f>
        <v/>
      </c>
      <c r="Q309" s="78" t="str">
        <f>VLOOKUP(Leverancespecifikation[[#This Row],[ID-Bygningsdel]],'Data aktør'!A:H,4,FALSE)</f>
        <v>X</v>
      </c>
      <c r="R309" s="78" t="str">
        <f>VLOOKUP(Leverancespecifikation[[#This Row],[ID-Bygningsdel]],'Data aktør'!A:H,5,FALSE)</f>
        <v/>
      </c>
      <c r="S309" s="78" t="str">
        <f>VLOOKUP(Leverancespecifikation[[#This Row],[ID-Bygningsdel]],'Data aktør'!A:H,6,FALSE)</f>
        <v/>
      </c>
      <c r="T309" s="78" t="str">
        <f>VLOOKUP(Leverancespecifikation[[#This Row],[ID-Bygningsdel]],'Data aktør'!A:H,7,FALSE)</f>
        <v>X</v>
      </c>
      <c r="U309" s="122" t="str">
        <f>VLOOKUP(Leverancespecifikation[[#This Row],[ID-Bygningsdel]],'Data aktør'!A:H,8,FALSE)</f>
        <v/>
      </c>
      <c r="V309" s="112"/>
      <c r="W309" s="79"/>
      <c r="X309" s="79"/>
      <c r="Y309" s="79"/>
      <c r="Z309" s="79"/>
      <c r="AA309" s="79"/>
      <c r="AB309" s="171"/>
      <c r="AD309" s="171"/>
      <c r="AE309" s="171"/>
      <c r="AF309" s="171"/>
      <c r="AG309" s="171"/>
      <c r="AH309" s="171"/>
      <c r="AI309" s="171"/>
      <c r="AJ309" s="171" t="s">
        <v>35</v>
      </c>
      <c r="AK309" s="171">
        <v>300</v>
      </c>
      <c r="AT309" s="171" t="s">
        <v>35</v>
      </c>
      <c r="AU309" s="171">
        <v>300</v>
      </c>
      <c r="BB309" s="171" t="s">
        <v>38</v>
      </c>
      <c r="BC309" s="171">
        <v>325</v>
      </c>
      <c r="BL309" s="287" t="s">
        <v>754</v>
      </c>
      <c r="BV309" s="171"/>
      <c r="BW309" s="171"/>
      <c r="CB309" s="134"/>
    </row>
    <row r="310" spans="1:80" ht="24" x14ac:dyDescent="0.2">
      <c r="A310" s="249"/>
      <c r="B310" s="242" t="s">
        <v>744</v>
      </c>
      <c r="C310" s="170" t="str">
        <f>_xlfn.CONCAT(Leverancespecifikation[[#This Row],[ID]],Leverancespecifikation[[#This Row],[BYGNINGSDEL]])</f>
        <v>306Teleslyngeanlæg</v>
      </c>
      <c r="E310" s="171">
        <v>643</v>
      </c>
      <c r="I310" s="171"/>
      <c r="J310" s="171">
        <v>4</v>
      </c>
      <c r="K310" s="175" t="s">
        <v>778</v>
      </c>
      <c r="L310" s="172" t="s">
        <v>656</v>
      </c>
      <c r="M310" s="80" t="str">
        <f>IFERROR(VLOOKUP(Leverancespecifikation[[#This Row],[ID-Bygningsdel]],'Data ændringslog'!A:G,7,FALSE),"P")</f>
        <v/>
      </c>
      <c r="N310" s="321" t="s">
        <v>99</v>
      </c>
      <c r="O310" s="121" t="str">
        <f>VLOOKUP(Leverancespecifikation[[#This Row],[ID-Bygningsdel]],'Data aktør'!A:H,2,FALSE)</f>
        <v/>
      </c>
      <c r="P310" s="78" t="str">
        <f>VLOOKUP(Leverancespecifikation[[#This Row],[ID-Bygningsdel]],'Data aktør'!A:H,3,FALSE)</f>
        <v/>
      </c>
      <c r="Q310" s="78" t="str">
        <f>VLOOKUP(Leverancespecifikation[[#This Row],[ID-Bygningsdel]],'Data aktør'!A:H,4,FALSE)</f>
        <v>X</v>
      </c>
      <c r="R310" s="78" t="str">
        <f>VLOOKUP(Leverancespecifikation[[#This Row],[ID-Bygningsdel]],'Data aktør'!A:H,5,FALSE)</f>
        <v/>
      </c>
      <c r="S310" s="78" t="str">
        <f>VLOOKUP(Leverancespecifikation[[#This Row],[ID-Bygningsdel]],'Data aktør'!A:H,6,FALSE)</f>
        <v/>
      </c>
      <c r="T310" s="78" t="str">
        <f>VLOOKUP(Leverancespecifikation[[#This Row],[ID-Bygningsdel]],'Data aktør'!A:H,7,FALSE)</f>
        <v>X</v>
      </c>
      <c r="U310" s="122" t="str">
        <f>VLOOKUP(Leverancespecifikation[[#This Row],[ID-Bygningsdel]],'Data aktør'!A:H,8,FALSE)</f>
        <v/>
      </c>
      <c r="V310" s="112"/>
      <c r="W310" s="79"/>
      <c r="X310" s="79"/>
      <c r="Y310" s="79"/>
      <c r="Z310" s="79"/>
      <c r="AA310" s="79"/>
      <c r="AB310" s="171"/>
      <c r="AD310" s="171"/>
      <c r="AE310" s="171"/>
      <c r="AF310" s="171"/>
      <c r="AG310" s="171"/>
      <c r="AH310" s="171"/>
      <c r="AI310" s="171"/>
      <c r="AJ310" s="171" t="s">
        <v>35</v>
      </c>
      <c r="AK310" s="171">
        <v>300</v>
      </c>
      <c r="AT310" s="171" t="s">
        <v>35</v>
      </c>
      <c r="AU310" s="171">
        <v>300</v>
      </c>
      <c r="BB310" s="171" t="s">
        <v>38</v>
      </c>
      <c r="BC310" s="171">
        <v>325</v>
      </c>
      <c r="BL310" s="287" t="s">
        <v>754</v>
      </c>
      <c r="BV310" s="171"/>
      <c r="BW310" s="171"/>
      <c r="CB310" s="134"/>
    </row>
    <row r="311" spans="1:80" ht="24" x14ac:dyDescent="0.2">
      <c r="A311" s="249"/>
      <c r="B311" s="242" t="s">
        <v>746</v>
      </c>
      <c r="C311" s="170" t="str">
        <f>_xlfn.CONCAT(Leverancespecifikation[[#This Row],[ID]],Leverancespecifikation[[#This Row],[BYGNINGSDEL]])</f>
        <v>307Videoanlæg</v>
      </c>
      <c r="E311" s="171">
        <v>643</v>
      </c>
      <c r="I311" s="171"/>
      <c r="J311" s="171">
        <v>4</v>
      </c>
      <c r="K311" s="175" t="s">
        <v>780</v>
      </c>
      <c r="L311" s="172" t="s">
        <v>656</v>
      </c>
      <c r="M311" s="80" t="str">
        <f>IFERROR(VLOOKUP(Leverancespecifikation[[#This Row],[ID-Bygningsdel]],'Data ændringslog'!A:G,7,FALSE),"P")</f>
        <v/>
      </c>
      <c r="N311" s="321" t="s">
        <v>99</v>
      </c>
      <c r="O311" s="121" t="str">
        <f>VLOOKUP(Leverancespecifikation[[#This Row],[ID-Bygningsdel]],'Data aktør'!A:H,2,FALSE)</f>
        <v/>
      </c>
      <c r="P311" s="78" t="str">
        <f>VLOOKUP(Leverancespecifikation[[#This Row],[ID-Bygningsdel]],'Data aktør'!A:H,3,FALSE)</f>
        <v/>
      </c>
      <c r="Q311" s="78" t="str">
        <f>VLOOKUP(Leverancespecifikation[[#This Row],[ID-Bygningsdel]],'Data aktør'!A:H,4,FALSE)</f>
        <v>X</v>
      </c>
      <c r="R311" s="78" t="str">
        <f>VLOOKUP(Leverancespecifikation[[#This Row],[ID-Bygningsdel]],'Data aktør'!A:H,5,FALSE)</f>
        <v/>
      </c>
      <c r="S311" s="78" t="str">
        <f>VLOOKUP(Leverancespecifikation[[#This Row],[ID-Bygningsdel]],'Data aktør'!A:H,6,FALSE)</f>
        <v/>
      </c>
      <c r="T311" s="78" t="str">
        <f>VLOOKUP(Leverancespecifikation[[#This Row],[ID-Bygningsdel]],'Data aktør'!A:H,7,FALSE)</f>
        <v>X</v>
      </c>
      <c r="U311" s="122" t="str">
        <f>VLOOKUP(Leverancespecifikation[[#This Row],[ID-Bygningsdel]],'Data aktør'!A:H,8,FALSE)</f>
        <v/>
      </c>
      <c r="V311" s="112"/>
      <c r="W311" s="79"/>
      <c r="X311" s="79"/>
      <c r="Y311" s="79"/>
      <c r="Z311" s="79"/>
      <c r="AA311" s="79"/>
      <c r="AB311" s="171"/>
      <c r="AD311" s="171"/>
      <c r="AE311" s="171"/>
      <c r="AF311" s="171"/>
      <c r="AG311" s="171"/>
      <c r="AH311" s="171"/>
      <c r="AI311" s="171"/>
      <c r="AJ311" s="171" t="s">
        <v>35</v>
      </c>
      <c r="AK311" s="171">
        <v>300</v>
      </c>
      <c r="AT311" s="171" t="s">
        <v>35</v>
      </c>
      <c r="AU311" s="171">
        <v>300</v>
      </c>
      <c r="BB311" s="171" t="s">
        <v>38</v>
      </c>
      <c r="BC311" s="171">
        <v>325</v>
      </c>
      <c r="BL311" s="287" t="s">
        <v>754</v>
      </c>
      <c r="BV311" s="171"/>
      <c r="BW311" s="171"/>
      <c r="CB311" s="134"/>
    </row>
    <row r="312" spans="1:80" ht="24" x14ac:dyDescent="0.2">
      <c r="A312" s="249"/>
      <c r="B312" s="242" t="s">
        <v>748</v>
      </c>
      <c r="C312" s="170" t="str">
        <f>_xlfn.CONCAT(Leverancespecifikation[[#This Row],[ID]],Leverancespecifikation[[#This Row],[BYGNINGSDEL]])</f>
        <v>308Antenneanlæg</v>
      </c>
      <c r="E312" s="171">
        <v>643</v>
      </c>
      <c r="I312" s="171"/>
      <c r="J312" s="171">
        <v>4</v>
      </c>
      <c r="K312" s="175" t="s">
        <v>782</v>
      </c>
      <c r="L312" s="172" t="s">
        <v>656</v>
      </c>
      <c r="M312" s="80" t="str">
        <f>IFERROR(VLOOKUP(Leverancespecifikation[[#This Row],[ID-Bygningsdel]],'Data ændringslog'!A:G,7,FALSE),"P")</f>
        <v/>
      </c>
      <c r="N312" s="321" t="s">
        <v>99</v>
      </c>
      <c r="O312" s="121" t="str">
        <f>VLOOKUP(Leverancespecifikation[[#This Row],[ID-Bygningsdel]],'Data aktør'!A:H,2,FALSE)</f>
        <v/>
      </c>
      <c r="P312" s="78" t="str">
        <f>VLOOKUP(Leverancespecifikation[[#This Row],[ID-Bygningsdel]],'Data aktør'!A:H,3,FALSE)</f>
        <v/>
      </c>
      <c r="Q312" s="78" t="str">
        <f>VLOOKUP(Leverancespecifikation[[#This Row],[ID-Bygningsdel]],'Data aktør'!A:H,4,FALSE)</f>
        <v>X</v>
      </c>
      <c r="R312" s="78" t="str">
        <f>VLOOKUP(Leverancespecifikation[[#This Row],[ID-Bygningsdel]],'Data aktør'!A:H,5,FALSE)</f>
        <v/>
      </c>
      <c r="S312" s="78" t="str">
        <f>VLOOKUP(Leverancespecifikation[[#This Row],[ID-Bygningsdel]],'Data aktør'!A:H,6,FALSE)</f>
        <v/>
      </c>
      <c r="T312" s="78" t="str">
        <f>VLOOKUP(Leverancespecifikation[[#This Row],[ID-Bygningsdel]],'Data aktør'!A:H,7,FALSE)</f>
        <v>X</v>
      </c>
      <c r="U312" s="122" t="str">
        <f>VLOOKUP(Leverancespecifikation[[#This Row],[ID-Bygningsdel]],'Data aktør'!A:H,8,FALSE)</f>
        <v/>
      </c>
      <c r="V312" s="112"/>
      <c r="W312" s="79"/>
      <c r="X312" s="79"/>
      <c r="Y312" s="79"/>
      <c r="Z312" s="79"/>
      <c r="AA312" s="79"/>
      <c r="AB312" s="171"/>
      <c r="AD312" s="171"/>
      <c r="AE312" s="171"/>
      <c r="AF312" s="171"/>
      <c r="AG312" s="171"/>
      <c r="AH312" s="171"/>
      <c r="AI312" s="171"/>
      <c r="AJ312" s="171" t="s">
        <v>35</v>
      </c>
      <c r="AK312" s="171">
        <v>300</v>
      </c>
      <c r="AT312" s="171" t="s">
        <v>35</v>
      </c>
      <c r="AU312" s="171">
        <v>300</v>
      </c>
      <c r="BB312" s="171" t="s">
        <v>38</v>
      </c>
      <c r="BC312" s="171">
        <v>325</v>
      </c>
      <c r="BL312" s="287" t="s">
        <v>754</v>
      </c>
      <c r="BV312" s="171"/>
      <c r="BW312" s="171"/>
      <c r="CB312" s="134"/>
    </row>
    <row r="313" spans="1:80" ht="24" x14ac:dyDescent="0.2">
      <c r="A313" s="249"/>
      <c r="B313" s="242" t="s">
        <v>750</v>
      </c>
      <c r="C313" s="170" t="str">
        <f>_xlfn.CONCAT(Leverancespecifikation[[#This Row],[ID]],Leverancespecifikation[[#This Row],[BYGNINGSDEL]])</f>
        <v>309AV-anlæg</v>
      </c>
      <c r="E313" s="171">
        <v>643</v>
      </c>
      <c r="I313" s="171"/>
      <c r="J313" s="171">
        <v>4</v>
      </c>
      <c r="K313" s="175" t="s">
        <v>784</v>
      </c>
      <c r="L313" s="172" t="s">
        <v>656</v>
      </c>
      <c r="M313" s="80" t="str">
        <f>IFERROR(VLOOKUP(Leverancespecifikation[[#This Row],[ID-Bygningsdel]],'Data ændringslog'!A:G,7,FALSE),"P")</f>
        <v/>
      </c>
      <c r="N313" s="321" t="s">
        <v>99</v>
      </c>
      <c r="O313" s="121" t="str">
        <f>VLOOKUP(Leverancespecifikation[[#This Row],[ID-Bygningsdel]],'Data aktør'!A:H,2,FALSE)</f>
        <v/>
      </c>
      <c r="P313" s="78" t="str">
        <f>VLOOKUP(Leverancespecifikation[[#This Row],[ID-Bygningsdel]],'Data aktør'!A:H,3,FALSE)</f>
        <v/>
      </c>
      <c r="Q313" s="78" t="str">
        <f>VLOOKUP(Leverancespecifikation[[#This Row],[ID-Bygningsdel]],'Data aktør'!A:H,4,FALSE)</f>
        <v>X</v>
      </c>
      <c r="R313" s="78" t="str">
        <f>VLOOKUP(Leverancespecifikation[[#This Row],[ID-Bygningsdel]],'Data aktør'!A:H,5,FALSE)</f>
        <v/>
      </c>
      <c r="S313" s="78" t="str">
        <f>VLOOKUP(Leverancespecifikation[[#This Row],[ID-Bygningsdel]],'Data aktør'!A:H,6,FALSE)</f>
        <v/>
      </c>
      <c r="T313" s="78" t="str">
        <f>VLOOKUP(Leverancespecifikation[[#This Row],[ID-Bygningsdel]],'Data aktør'!A:H,7,FALSE)</f>
        <v>X</v>
      </c>
      <c r="U313" s="122" t="str">
        <f>VLOOKUP(Leverancespecifikation[[#This Row],[ID-Bygningsdel]],'Data aktør'!A:H,8,FALSE)</f>
        <v/>
      </c>
      <c r="V313" s="112"/>
      <c r="W313" s="79"/>
      <c r="X313" s="79"/>
      <c r="Y313" s="79"/>
      <c r="Z313" s="79"/>
      <c r="AA313" s="79"/>
      <c r="AB313" s="171"/>
      <c r="AD313" s="171"/>
      <c r="AE313" s="171"/>
      <c r="AF313" s="171"/>
      <c r="AG313" s="171"/>
      <c r="AH313" s="171"/>
      <c r="AI313" s="171"/>
      <c r="AJ313" s="171" t="s">
        <v>35</v>
      </c>
      <c r="AK313" s="171">
        <v>300</v>
      </c>
      <c r="AT313" s="171" t="s">
        <v>35</v>
      </c>
      <c r="AU313" s="171">
        <v>300</v>
      </c>
      <c r="BB313" s="171" t="s">
        <v>38</v>
      </c>
      <c r="BC313" s="171">
        <v>325</v>
      </c>
      <c r="BL313" s="287" t="s">
        <v>754</v>
      </c>
      <c r="BV313" s="171"/>
      <c r="BW313" s="171"/>
      <c r="CB313" s="134"/>
    </row>
    <row r="314" spans="1:80" ht="12" x14ac:dyDescent="0.2">
      <c r="A314" s="249"/>
      <c r="B314" s="242" t="s">
        <v>752</v>
      </c>
      <c r="C314" s="170" t="str">
        <f>_xlfn.CONCAT(Leverancespecifikation[[#This Row],[ID]],Leverancespecifikation[[#This Row],[BYGNINGSDEL]])</f>
        <v>310Monteringsmateriel IT-infrastrukturanlæg</v>
      </c>
      <c r="E314" s="171" t="s">
        <v>103</v>
      </c>
      <c r="I314" s="171"/>
      <c r="J314" s="171">
        <v>3</v>
      </c>
      <c r="K314" s="333" t="s">
        <v>786</v>
      </c>
      <c r="M314" s="80" t="str">
        <f>IFERROR(VLOOKUP(Leverancespecifikation[[#This Row],[ID-Bygningsdel]],'Data ændringslog'!A:G,7,FALSE),"P")</f>
        <v/>
      </c>
      <c r="N314" s="321" t="s">
        <v>99</v>
      </c>
      <c r="O314" s="121" t="str">
        <f>VLOOKUP(Leverancespecifikation[[#This Row],[ID-Bygningsdel]],'Data aktør'!A:H,2,FALSE)</f>
        <v/>
      </c>
      <c r="P314" s="78" t="str">
        <f>VLOOKUP(Leverancespecifikation[[#This Row],[ID-Bygningsdel]],'Data aktør'!A:H,3,FALSE)</f>
        <v/>
      </c>
      <c r="Q314" s="78" t="str">
        <f>VLOOKUP(Leverancespecifikation[[#This Row],[ID-Bygningsdel]],'Data aktør'!A:H,4,FALSE)</f>
        <v/>
      </c>
      <c r="R314" s="78" t="str">
        <f>VLOOKUP(Leverancespecifikation[[#This Row],[ID-Bygningsdel]],'Data aktør'!A:H,5,FALSE)</f>
        <v/>
      </c>
      <c r="S314" s="78" t="str">
        <f>VLOOKUP(Leverancespecifikation[[#This Row],[ID-Bygningsdel]],'Data aktør'!A:H,6,FALSE)</f>
        <v/>
      </c>
      <c r="T314" s="78" t="str">
        <f>VLOOKUP(Leverancespecifikation[[#This Row],[ID-Bygningsdel]],'Data aktør'!A:H,7,FALSE)</f>
        <v/>
      </c>
      <c r="U314" s="122" t="str">
        <f>VLOOKUP(Leverancespecifikation[[#This Row],[ID-Bygningsdel]],'Data aktør'!A:H,8,FALSE)</f>
        <v/>
      </c>
      <c r="V314" s="112"/>
      <c r="W314" s="79"/>
      <c r="X314" s="79"/>
      <c r="Y314" s="79"/>
      <c r="Z314" s="79"/>
      <c r="AA314" s="79"/>
      <c r="AB314" s="171"/>
      <c r="AD314" s="171"/>
      <c r="AE314" s="171"/>
      <c r="AF314" s="171"/>
      <c r="AG314" s="171"/>
      <c r="AH314" s="171"/>
      <c r="AI314" s="171"/>
      <c r="AJ314" s="171"/>
      <c r="BV314" s="171"/>
      <c r="BW314" s="171"/>
      <c r="CB314" s="134"/>
    </row>
    <row r="315" spans="1:80" ht="24" x14ac:dyDescent="0.2">
      <c r="A315" s="249"/>
      <c r="B315" s="242" t="s">
        <v>755</v>
      </c>
      <c r="C315" s="170" t="str">
        <f>_xlfn.CONCAT(Leverancespecifikation[[#This Row],[ID]],Leverancespecifikation[[#This Row],[BYGNINGSDEL]])</f>
        <v>311IT – antenneanlæg (PDS-Udtag)</v>
      </c>
      <c r="E315" s="171">
        <v>644</v>
      </c>
      <c r="I315" s="171"/>
      <c r="J315" s="171">
        <v>4</v>
      </c>
      <c r="K315" s="175" t="s">
        <v>788</v>
      </c>
      <c r="L315" s="172" t="s">
        <v>656</v>
      </c>
      <c r="M315" s="80" t="str">
        <f>IFERROR(VLOOKUP(Leverancespecifikation[[#This Row],[ID-Bygningsdel]],'Data ændringslog'!A:G,7,FALSE),"P")</f>
        <v/>
      </c>
      <c r="N315" s="321" t="s">
        <v>99</v>
      </c>
      <c r="O315" s="121" t="str">
        <f>VLOOKUP(Leverancespecifikation[[#This Row],[ID-Bygningsdel]],'Data aktør'!A:H,2,FALSE)</f>
        <v/>
      </c>
      <c r="P315" s="78" t="str">
        <f>VLOOKUP(Leverancespecifikation[[#This Row],[ID-Bygningsdel]],'Data aktør'!A:H,3,FALSE)</f>
        <v/>
      </c>
      <c r="Q315" s="78" t="str">
        <f>VLOOKUP(Leverancespecifikation[[#This Row],[ID-Bygningsdel]],'Data aktør'!A:H,4,FALSE)</f>
        <v>X</v>
      </c>
      <c r="R315" s="78" t="str">
        <f>VLOOKUP(Leverancespecifikation[[#This Row],[ID-Bygningsdel]],'Data aktør'!A:H,5,FALSE)</f>
        <v/>
      </c>
      <c r="S315" s="78" t="str">
        <f>VLOOKUP(Leverancespecifikation[[#This Row],[ID-Bygningsdel]],'Data aktør'!A:H,6,FALSE)</f>
        <v/>
      </c>
      <c r="T315" s="78" t="str">
        <f>VLOOKUP(Leverancespecifikation[[#This Row],[ID-Bygningsdel]],'Data aktør'!A:H,7,FALSE)</f>
        <v>X</v>
      </c>
      <c r="U315" s="122" t="str">
        <f>VLOOKUP(Leverancespecifikation[[#This Row],[ID-Bygningsdel]],'Data aktør'!A:H,8,FALSE)</f>
        <v/>
      </c>
      <c r="V315" s="112"/>
      <c r="W315" s="79"/>
      <c r="X315" s="79"/>
      <c r="Y315" s="79"/>
      <c r="Z315" s="79"/>
      <c r="AA315" s="79"/>
      <c r="AB315" s="171"/>
      <c r="AD315" s="171"/>
      <c r="AE315" s="171"/>
      <c r="AF315" s="171"/>
      <c r="AG315" s="171"/>
      <c r="AH315" s="171"/>
      <c r="AI315" s="171"/>
      <c r="AJ315" s="171" t="s">
        <v>35</v>
      </c>
      <c r="AK315" s="171">
        <v>300</v>
      </c>
      <c r="AT315" s="171" t="s">
        <v>35</v>
      </c>
      <c r="AU315" s="171">
        <v>300</v>
      </c>
      <c r="BB315" s="171" t="s">
        <v>38</v>
      </c>
      <c r="BC315" s="171">
        <v>325</v>
      </c>
      <c r="BL315" s="287" t="s">
        <v>754</v>
      </c>
      <c r="BV315" s="171"/>
      <c r="BW315" s="171"/>
      <c r="CB315" s="134"/>
    </row>
    <row r="316" spans="1:80" ht="24" x14ac:dyDescent="0.2">
      <c r="A316" s="249"/>
      <c r="B316" s="242" t="s">
        <v>757</v>
      </c>
      <c r="C316" s="170" t="str">
        <f>_xlfn.CONCAT(Leverancespecifikation[[#This Row],[ID]],Leverancespecifikation[[#This Row],[BYGNINGSDEL]])</f>
        <v>312Positioneringssystem (Accesspoint)</v>
      </c>
      <c r="E316" s="171">
        <v>644</v>
      </c>
      <c r="I316" s="171"/>
      <c r="J316" s="171">
        <v>4</v>
      </c>
      <c r="K316" s="175" t="s">
        <v>790</v>
      </c>
      <c r="L316" s="172" t="s">
        <v>656</v>
      </c>
      <c r="M316" s="80" t="str">
        <f>IFERROR(VLOOKUP(Leverancespecifikation[[#This Row],[ID-Bygningsdel]],'Data ændringslog'!A:G,7,FALSE),"P")</f>
        <v/>
      </c>
      <c r="N316" s="321" t="s">
        <v>99</v>
      </c>
      <c r="O316" s="121" t="str">
        <f>VLOOKUP(Leverancespecifikation[[#This Row],[ID-Bygningsdel]],'Data aktør'!A:H,2,FALSE)</f>
        <v/>
      </c>
      <c r="P316" s="78" t="str">
        <f>VLOOKUP(Leverancespecifikation[[#This Row],[ID-Bygningsdel]],'Data aktør'!A:H,3,FALSE)</f>
        <v/>
      </c>
      <c r="Q316" s="78" t="str">
        <f>VLOOKUP(Leverancespecifikation[[#This Row],[ID-Bygningsdel]],'Data aktør'!A:H,4,FALSE)</f>
        <v>X</v>
      </c>
      <c r="R316" s="78" t="str">
        <f>VLOOKUP(Leverancespecifikation[[#This Row],[ID-Bygningsdel]],'Data aktør'!A:H,5,FALSE)</f>
        <v/>
      </c>
      <c r="S316" s="78" t="str">
        <f>VLOOKUP(Leverancespecifikation[[#This Row],[ID-Bygningsdel]],'Data aktør'!A:H,6,FALSE)</f>
        <v/>
      </c>
      <c r="T316" s="78" t="str">
        <f>VLOOKUP(Leverancespecifikation[[#This Row],[ID-Bygningsdel]],'Data aktør'!A:H,7,FALSE)</f>
        <v>X</v>
      </c>
      <c r="U316" s="122" t="str">
        <f>VLOOKUP(Leverancespecifikation[[#This Row],[ID-Bygningsdel]],'Data aktør'!A:H,8,FALSE)</f>
        <v/>
      </c>
      <c r="V316" s="112"/>
      <c r="W316" s="79"/>
      <c r="X316" s="79"/>
      <c r="Y316" s="79"/>
      <c r="Z316" s="79"/>
      <c r="AA316" s="79"/>
      <c r="AB316" s="171"/>
      <c r="AD316" s="171"/>
      <c r="AE316" s="171"/>
      <c r="AF316" s="171"/>
      <c r="AG316" s="171"/>
      <c r="AH316" s="171"/>
      <c r="AI316" s="171"/>
      <c r="AJ316" s="171" t="s">
        <v>35</v>
      </c>
      <c r="AK316" s="171">
        <v>300</v>
      </c>
      <c r="AT316" s="171" t="s">
        <v>35</v>
      </c>
      <c r="AU316" s="171">
        <v>300</v>
      </c>
      <c r="BB316" s="171" t="s">
        <v>38</v>
      </c>
      <c r="BC316" s="171">
        <v>325</v>
      </c>
      <c r="BL316" s="287" t="s">
        <v>754</v>
      </c>
      <c r="BV316" s="171"/>
      <c r="BW316" s="171"/>
      <c r="CB316" s="134"/>
    </row>
    <row r="317" spans="1:80" ht="12" customHeight="1" x14ac:dyDescent="0.2">
      <c r="A317" s="249"/>
      <c r="B317" s="242" t="s">
        <v>759</v>
      </c>
      <c r="C317" s="170" t="str">
        <f>_xlfn.CONCAT(Leverancespecifikation[[#This Row],[ID]],Leverancespecifikation[[#This Row],[BYGNINGSDEL]])</f>
        <v>313Monteringsmateriel for Adgangssikringsanlæg</v>
      </c>
      <c r="E317" s="171" t="s">
        <v>103</v>
      </c>
      <c r="I317" s="171"/>
      <c r="J317" s="171">
        <v>3</v>
      </c>
      <c r="K317" s="333" t="s">
        <v>792</v>
      </c>
      <c r="M317" s="80" t="str">
        <f>IFERROR(VLOOKUP(Leverancespecifikation[[#This Row],[ID-Bygningsdel]],'Data ændringslog'!A:G,7,FALSE),"P")</f>
        <v/>
      </c>
      <c r="N317" s="321" t="s">
        <v>99</v>
      </c>
      <c r="O317" s="121" t="str">
        <f>VLOOKUP(Leverancespecifikation[[#This Row],[ID-Bygningsdel]],'Data aktør'!A:H,2,FALSE)</f>
        <v/>
      </c>
      <c r="P317" s="78" t="str">
        <f>VLOOKUP(Leverancespecifikation[[#This Row],[ID-Bygningsdel]],'Data aktør'!A:H,3,FALSE)</f>
        <v/>
      </c>
      <c r="Q317" s="78" t="str">
        <f>VLOOKUP(Leverancespecifikation[[#This Row],[ID-Bygningsdel]],'Data aktør'!A:H,4,FALSE)</f>
        <v/>
      </c>
      <c r="R317" s="78" t="str">
        <f>VLOOKUP(Leverancespecifikation[[#This Row],[ID-Bygningsdel]],'Data aktør'!A:H,5,FALSE)</f>
        <v/>
      </c>
      <c r="S317" s="78" t="str">
        <f>VLOOKUP(Leverancespecifikation[[#This Row],[ID-Bygningsdel]],'Data aktør'!A:H,6,FALSE)</f>
        <v/>
      </c>
      <c r="T317" s="78" t="str">
        <f>VLOOKUP(Leverancespecifikation[[#This Row],[ID-Bygningsdel]],'Data aktør'!A:H,7,FALSE)</f>
        <v/>
      </c>
      <c r="U317" s="122" t="str">
        <f>VLOOKUP(Leverancespecifikation[[#This Row],[ID-Bygningsdel]],'Data aktør'!A:H,8,FALSE)</f>
        <v/>
      </c>
      <c r="V317" s="112"/>
      <c r="W317" s="79"/>
      <c r="X317" s="79"/>
      <c r="Y317" s="79"/>
      <c r="Z317" s="79"/>
      <c r="AA317" s="79"/>
      <c r="AB317" s="171"/>
      <c r="AD317" s="171"/>
      <c r="AE317" s="171"/>
      <c r="AF317" s="171"/>
      <c r="AG317" s="171"/>
      <c r="AH317" s="171"/>
      <c r="AI317" s="171"/>
      <c r="AJ317" s="171"/>
      <c r="BV317" s="171"/>
      <c r="BW317" s="171"/>
      <c r="CB317" s="134"/>
    </row>
    <row r="318" spans="1:80" ht="24" x14ac:dyDescent="0.2">
      <c r="A318" s="249"/>
      <c r="B318" s="242" t="s">
        <v>761</v>
      </c>
      <c r="C318" s="170" t="str">
        <f>_xlfn.CONCAT(Leverancespecifikation[[#This Row],[ID]],Leverancespecifikation[[#This Row],[BYGNINGSDEL]])</f>
        <v>314Automatisk indbrudsalarmanlæg (AIA-anlæg)</v>
      </c>
      <c r="E318" s="171">
        <v>651</v>
      </c>
      <c r="I318" s="171"/>
      <c r="J318" s="171">
        <v>4</v>
      </c>
      <c r="K318" s="175" t="s">
        <v>794</v>
      </c>
      <c r="L318" s="172" t="s">
        <v>656</v>
      </c>
      <c r="M318" s="80" t="str">
        <f>IFERROR(VLOOKUP(Leverancespecifikation[[#This Row],[ID-Bygningsdel]],'Data ændringslog'!A:G,7,FALSE),"P")</f>
        <v/>
      </c>
      <c r="N318" s="321" t="s">
        <v>99</v>
      </c>
      <c r="O318" s="121" t="str">
        <f>VLOOKUP(Leverancespecifikation[[#This Row],[ID-Bygningsdel]],'Data aktør'!A:H,2,FALSE)</f>
        <v/>
      </c>
      <c r="P318" s="78" t="str">
        <f>VLOOKUP(Leverancespecifikation[[#This Row],[ID-Bygningsdel]],'Data aktør'!A:H,3,FALSE)</f>
        <v/>
      </c>
      <c r="Q318" s="78" t="str">
        <f>VLOOKUP(Leverancespecifikation[[#This Row],[ID-Bygningsdel]],'Data aktør'!A:H,4,FALSE)</f>
        <v>X</v>
      </c>
      <c r="R318" s="78" t="str">
        <f>VLOOKUP(Leverancespecifikation[[#This Row],[ID-Bygningsdel]],'Data aktør'!A:H,5,FALSE)</f>
        <v/>
      </c>
      <c r="S318" s="78" t="str">
        <f>VLOOKUP(Leverancespecifikation[[#This Row],[ID-Bygningsdel]],'Data aktør'!A:H,6,FALSE)</f>
        <v/>
      </c>
      <c r="T318" s="78" t="str">
        <f>VLOOKUP(Leverancespecifikation[[#This Row],[ID-Bygningsdel]],'Data aktør'!A:H,7,FALSE)</f>
        <v>X</v>
      </c>
      <c r="U318" s="122" t="str">
        <f>VLOOKUP(Leverancespecifikation[[#This Row],[ID-Bygningsdel]],'Data aktør'!A:H,8,FALSE)</f>
        <v/>
      </c>
      <c r="V318" s="112"/>
      <c r="W318" s="79"/>
      <c r="X318" s="79"/>
      <c r="Y318" s="79"/>
      <c r="Z318" s="79"/>
      <c r="AA318" s="79"/>
      <c r="AB318" s="171"/>
      <c r="AD318" s="171"/>
      <c r="AE318" s="171"/>
      <c r="AF318" s="171"/>
      <c r="AG318" s="171"/>
      <c r="AH318" s="171"/>
      <c r="AI318" s="171"/>
      <c r="AJ318" s="171" t="s">
        <v>35</v>
      </c>
      <c r="AK318" s="171">
        <v>300</v>
      </c>
      <c r="AT318" s="171" t="s">
        <v>35</v>
      </c>
      <c r="AU318" s="171">
        <v>300</v>
      </c>
      <c r="BB318" s="171" t="s">
        <v>38</v>
      </c>
      <c r="BC318" s="171">
        <v>325</v>
      </c>
      <c r="BL318" s="287" t="s">
        <v>754</v>
      </c>
      <c r="BV318" s="171"/>
      <c r="BW318" s="171"/>
      <c r="CB318" s="134"/>
    </row>
    <row r="319" spans="1:80" ht="24" x14ac:dyDescent="0.2">
      <c r="A319" s="249"/>
      <c r="B319" s="242" t="s">
        <v>763</v>
      </c>
      <c r="C319" s="170" t="str">
        <f>_xlfn.CONCAT(Leverancespecifikation[[#This Row],[ID]],Leverancespecifikation[[#This Row],[BYGNINGSDEL]])</f>
        <v>315Automatisk adgangsdørkontrolanlæg (ADK-anlæg)</v>
      </c>
      <c r="E319" s="171">
        <v>651</v>
      </c>
      <c r="I319" s="171"/>
      <c r="J319" s="171">
        <v>4</v>
      </c>
      <c r="K319" s="175" t="s">
        <v>796</v>
      </c>
      <c r="L319" s="172" t="s">
        <v>656</v>
      </c>
      <c r="M319" s="80" t="str">
        <f>IFERROR(VLOOKUP(Leverancespecifikation[[#This Row],[ID-Bygningsdel]],'Data ændringslog'!A:G,7,FALSE),"P")</f>
        <v/>
      </c>
      <c r="N319" s="321" t="s">
        <v>99</v>
      </c>
      <c r="O319" s="121" t="str">
        <f>VLOOKUP(Leverancespecifikation[[#This Row],[ID-Bygningsdel]],'Data aktør'!A:H,2,FALSE)</f>
        <v/>
      </c>
      <c r="P319" s="78" t="str">
        <f>VLOOKUP(Leverancespecifikation[[#This Row],[ID-Bygningsdel]],'Data aktør'!A:H,3,FALSE)</f>
        <v/>
      </c>
      <c r="Q319" s="78" t="str">
        <f>VLOOKUP(Leverancespecifikation[[#This Row],[ID-Bygningsdel]],'Data aktør'!A:H,4,FALSE)</f>
        <v>X</v>
      </c>
      <c r="R319" s="78" t="str">
        <f>VLOOKUP(Leverancespecifikation[[#This Row],[ID-Bygningsdel]],'Data aktør'!A:H,5,FALSE)</f>
        <v/>
      </c>
      <c r="S319" s="78" t="str">
        <f>VLOOKUP(Leverancespecifikation[[#This Row],[ID-Bygningsdel]],'Data aktør'!A:H,6,FALSE)</f>
        <v/>
      </c>
      <c r="T319" s="78" t="str">
        <f>VLOOKUP(Leverancespecifikation[[#This Row],[ID-Bygningsdel]],'Data aktør'!A:H,7,FALSE)</f>
        <v>X</v>
      </c>
      <c r="U319" s="122" t="str">
        <f>VLOOKUP(Leverancespecifikation[[#This Row],[ID-Bygningsdel]],'Data aktør'!A:H,8,FALSE)</f>
        <v/>
      </c>
      <c r="V319" s="112"/>
      <c r="W319" s="79"/>
      <c r="X319" s="79"/>
      <c r="Y319" s="79"/>
      <c r="Z319" s="79"/>
      <c r="AA319" s="79"/>
      <c r="AB319" s="171"/>
      <c r="AD319" s="171"/>
      <c r="AE319" s="171"/>
      <c r="AF319" s="171"/>
      <c r="AG319" s="171"/>
      <c r="AH319" s="171"/>
      <c r="AI319" s="171"/>
      <c r="AJ319" s="171" t="s">
        <v>35</v>
      </c>
      <c r="AK319" s="171">
        <v>300</v>
      </c>
      <c r="AT319" s="171" t="s">
        <v>35</v>
      </c>
      <c r="AU319" s="171">
        <v>300</v>
      </c>
      <c r="BB319" s="171" t="s">
        <v>38</v>
      </c>
      <c r="BC319" s="171">
        <v>325</v>
      </c>
      <c r="BL319" s="287" t="s">
        <v>754</v>
      </c>
      <c r="BV319" s="171"/>
      <c r="BW319" s="171"/>
      <c r="CB319" s="134"/>
    </row>
    <row r="320" spans="1:80" ht="24" x14ac:dyDescent="0.2">
      <c r="A320" s="249"/>
      <c r="B320" s="242" t="s">
        <v>765</v>
      </c>
      <c r="C320" s="170" t="str">
        <f>_xlfn.CONCAT(Leverancespecifikation[[#This Row],[ID]],Leverancespecifikation[[#This Row],[BYGNINGSDEL]])</f>
        <v>316Internt TV-overvågningsanlæg (ITV-anlæg)</v>
      </c>
      <c r="E320" s="171">
        <v>651</v>
      </c>
      <c r="I320" s="171"/>
      <c r="J320" s="171">
        <v>4</v>
      </c>
      <c r="K320" s="175" t="s">
        <v>798</v>
      </c>
      <c r="L320" s="172" t="s">
        <v>656</v>
      </c>
      <c r="M320" s="80" t="str">
        <f>IFERROR(VLOOKUP(Leverancespecifikation[[#This Row],[ID-Bygningsdel]],'Data ændringslog'!A:G,7,FALSE),"P")</f>
        <v/>
      </c>
      <c r="N320" s="321" t="s">
        <v>99</v>
      </c>
      <c r="O320" s="121" t="str">
        <f>VLOOKUP(Leverancespecifikation[[#This Row],[ID-Bygningsdel]],'Data aktør'!A:H,2,FALSE)</f>
        <v/>
      </c>
      <c r="P320" s="78" t="str">
        <f>VLOOKUP(Leverancespecifikation[[#This Row],[ID-Bygningsdel]],'Data aktør'!A:H,3,FALSE)</f>
        <v/>
      </c>
      <c r="Q320" s="78" t="str">
        <f>VLOOKUP(Leverancespecifikation[[#This Row],[ID-Bygningsdel]],'Data aktør'!A:H,4,FALSE)</f>
        <v>X</v>
      </c>
      <c r="R320" s="78" t="str">
        <f>VLOOKUP(Leverancespecifikation[[#This Row],[ID-Bygningsdel]],'Data aktør'!A:H,5,FALSE)</f>
        <v/>
      </c>
      <c r="S320" s="78" t="str">
        <f>VLOOKUP(Leverancespecifikation[[#This Row],[ID-Bygningsdel]],'Data aktør'!A:H,6,FALSE)</f>
        <v/>
      </c>
      <c r="T320" s="78" t="str">
        <f>VLOOKUP(Leverancespecifikation[[#This Row],[ID-Bygningsdel]],'Data aktør'!A:H,7,FALSE)</f>
        <v>X</v>
      </c>
      <c r="U320" s="122" t="str">
        <f>VLOOKUP(Leverancespecifikation[[#This Row],[ID-Bygningsdel]],'Data aktør'!A:H,8,FALSE)</f>
        <v/>
      </c>
      <c r="V320" s="112"/>
      <c r="W320" s="79"/>
      <c r="X320" s="79"/>
      <c r="Y320" s="79"/>
      <c r="Z320" s="79"/>
      <c r="AA320" s="79"/>
      <c r="AB320" s="171"/>
      <c r="AD320" s="171"/>
      <c r="AE320" s="171"/>
      <c r="AF320" s="171"/>
      <c r="AG320" s="171"/>
      <c r="AH320" s="171"/>
      <c r="AI320" s="171"/>
      <c r="AJ320" s="171" t="s">
        <v>35</v>
      </c>
      <c r="AK320" s="171">
        <v>300</v>
      </c>
      <c r="AT320" s="171" t="s">
        <v>35</v>
      </c>
      <c r="AU320" s="171">
        <v>300</v>
      </c>
      <c r="BB320" s="171" t="s">
        <v>38</v>
      </c>
      <c r="BC320" s="171">
        <v>325</v>
      </c>
      <c r="BL320" s="287" t="s">
        <v>754</v>
      </c>
      <c r="BV320" s="171"/>
      <c r="BW320" s="171"/>
      <c r="CB320" s="134"/>
    </row>
    <row r="321" spans="1:80" ht="12" x14ac:dyDescent="0.2">
      <c r="A321" s="249"/>
      <c r="B321" s="242" t="s">
        <v>767</v>
      </c>
      <c r="C321" s="170" t="str">
        <f>_xlfn.CONCAT(Leverancespecifikation[[#This Row],[ID]],Leverancespecifikation[[#This Row],[BYGNINGSDEL]])</f>
        <v>317Monteringsmateriel for Sikringsanlæg</v>
      </c>
      <c r="E321" s="171" t="s">
        <v>103</v>
      </c>
      <c r="I321" s="171"/>
      <c r="J321" s="171">
        <v>3</v>
      </c>
      <c r="K321" s="333" t="s">
        <v>800</v>
      </c>
      <c r="M321" s="80" t="str">
        <f>IFERROR(VLOOKUP(Leverancespecifikation[[#This Row],[ID-Bygningsdel]],'Data ændringslog'!A:G,7,FALSE),"P")</f>
        <v/>
      </c>
      <c r="N321" s="321" t="s">
        <v>103</v>
      </c>
      <c r="O321" s="121" t="str">
        <f>VLOOKUP(Leverancespecifikation[[#This Row],[ID-Bygningsdel]],'Data aktør'!A:H,2,FALSE)</f>
        <v/>
      </c>
      <c r="P321" s="78" t="str">
        <f>VLOOKUP(Leverancespecifikation[[#This Row],[ID-Bygningsdel]],'Data aktør'!A:H,3,FALSE)</f>
        <v/>
      </c>
      <c r="Q321" s="78" t="str">
        <f>VLOOKUP(Leverancespecifikation[[#This Row],[ID-Bygningsdel]],'Data aktør'!A:H,4,FALSE)</f>
        <v/>
      </c>
      <c r="R321" s="78" t="str">
        <f>VLOOKUP(Leverancespecifikation[[#This Row],[ID-Bygningsdel]],'Data aktør'!A:H,5,FALSE)</f>
        <v/>
      </c>
      <c r="S321" s="78" t="str">
        <f>VLOOKUP(Leverancespecifikation[[#This Row],[ID-Bygningsdel]],'Data aktør'!A:H,6,FALSE)</f>
        <v/>
      </c>
      <c r="T321" s="78" t="str">
        <f>VLOOKUP(Leverancespecifikation[[#This Row],[ID-Bygningsdel]],'Data aktør'!A:H,7,FALSE)</f>
        <v/>
      </c>
      <c r="U321" s="122" t="str">
        <f>VLOOKUP(Leverancespecifikation[[#This Row],[ID-Bygningsdel]],'Data aktør'!A:H,8,FALSE)</f>
        <v/>
      </c>
      <c r="V321" s="112"/>
      <c r="W321" s="79"/>
      <c r="X321" s="79"/>
      <c r="Y321" s="79"/>
      <c r="Z321" s="79"/>
      <c r="AA321" s="79"/>
      <c r="AB321" s="171"/>
      <c r="AD321" s="171"/>
      <c r="AE321" s="171"/>
      <c r="AF321" s="171"/>
      <c r="AG321" s="171"/>
      <c r="AH321" s="171"/>
      <c r="AI321" s="171"/>
      <c r="AJ321" s="171"/>
      <c r="BV321" s="171"/>
      <c r="BW321" s="171"/>
      <c r="CB321" s="134"/>
    </row>
    <row r="322" spans="1:80" ht="12" x14ac:dyDescent="0.2">
      <c r="A322" s="249"/>
      <c r="B322" s="242" t="s">
        <v>769</v>
      </c>
      <c r="C322" s="170" t="str">
        <f>_xlfn.CONCAT(Leverancespecifikation[[#This Row],[ID]],Leverancespecifikation[[#This Row],[BYGNINGSDEL]])</f>
        <v>318Automatisk brandalarmanlæg (ABA-anlæg)</v>
      </c>
      <c r="E322" s="171">
        <v>652</v>
      </c>
      <c r="I322" s="171"/>
      <c r="J322" s="171">
        <v>4</v>
      </c>
      <c r="K322" s="175" t="s">
        <v>802</v>
      </c>
      <c r="L322" s="172" t="s">
        <v>656</v>
      </c>
      <c r="M322" s="80" t="str">
        <f>IFERROR(VLOOKUP(Leverancespecifikation[[#This Row],[ID-Bygningsdel]],'Data ændringslog'!A:G,7,FALSE),"P")</f>
        <v/>
      </c>
      <c r="N322" s="321" t="s">
        <v>103</v>
      </c>
      <c r="O322" s="121" t="str">
        <f>VLOOKUP(Leverancespecifikation[[#This Row],[ID-Bygningsdel]],'Data aktør'!A:H,2,FALSE)</f>
        <v/>
      </c>
      <c r="P322" s="78" t="str">
        <f>VLOOKUP(Leverancespecifikation[[#This Row],[ID-Bygningsdel]],'Data aktør'!A:H,3,FALSE)</f>
        <v/>
      </c>
      <c r="Q322" s="78" t="str">
        <f>VLOOKUP(Leverancespecifikation[[#This Row],[ID-Bygningsdel]],'Data aktør'!A:H,4,FALSE)</f>
        <v/>
      </c>
      <c r="R322" s="78" t="str">
        <f>VLOOKUP(Leverancespecifikation[[#This Row],[ID-Bygningsdel]],'Data aktør'!A:H,5,FALSE)</f>
        <v/>
      </c>
      <c r="S322" s="78" t="str">
        <f>VLOOKUP(Leverancespecifikation[[#This Row],[ID-Bygningsdel]],'Data aktør'!A:H,6,FALSE)</f>
        <v/>
      </c>
      <c r="T322" s="78" t="str">
        <f>VLOOKUP(Leverancespecifikation[[#This Row],[ID-Bygningsdel]],'Data aktør'!A:H,7,FALSE)</f>
        <v/>
      </c>
      <c r="U322" s="122" t="str">
        <f>VLOOKUP(Leverancespecifikation[[#This Row],[ID-Bygningsdel]],'Data aktør'!A:H,8,FALSE)</f>
        <v/>
      </c>
      <c r="V322" s="112"/>
      <c r="W322" s="79"/>
      <c r="X322" s="79"/>
      <c r="Y322" s="79"/>
      <c r="Z322" s="79"/>
      <c r="AA322" s="79"/>
      <c r="AB322" s="171"/>
      <c r="AD322" s="171"/>
      <c r="AE322" s="171"/>
      <c r="AF322" s="171"/>
      <c r="AG322" s="171"/>
      <c r="AH322" s="171"/>
      <c r="AI322" s="171"/>
      <c r="AJ322" s="171"/>
      <c r="BV322" s="171"/>
      <c r="BW322" s="171"/>
      <c r="CB322" s="134"/>
    </row>
    <row r="323" spans="1:80" ht="12" customHeight="1" x14ac:dyDescent="0.2">
      <c r="A323" s="249"/>
      <c r="B323" s="242" t="s">
        <v>771</v>
      </c>
      <c r="C323" s="170" t="str">
        <f>_xlfn.CONCAT(Leverancespecifikation[[#This Row],[ID]],Leverancespecifikation[[#This Row],[BYGNINGSDEL]])</f>
        <v>319Automatisk branddørlukningsanlæg (ABDL-anlæg)</v>
      </c>
      <c r="E323" s="171">
        <v>652</v>
      </c>
      <c r="I323" s="171"/>
      <c r="J323" s="171">
        <v>4</v>
      </c>
      <c r="K323" s="175" t="s">
        <v>804</v>
      </c>
      <c r="L323" s="172" t="s">
        <v>656</v>
      </c>
      <c r="M323" s="80" t="str">
        <f>IFERROR(VLOOKUP(Leverancespecifikation[[#This Row],[ID-Bygningsdel]],'Data ændringslog'!A:G,7,FALSE),"P")</f>
        <v/>
      </c>
      <c r="N323" s="321" t="s">
        <v>103</v>
      </c>
      <c r="O323" s="121" t="str">
        <f>VLOOKUP(Leverancespecifikation[[#This Row],[ID-Bygningsdel]],'Data aktør'!A:H,2,FALSE)</f>
        <v/>
      </c>
      <c r="P323" s="78" t="str">
        <f>VLOOKUP(Leverancespecifikation[[#This Row],[ID-Bygningsdel]],'Data aktør'!A:H,3,FALSE)</f>
        <v/>
      </c>
      <c r="Q323" s="78" t="str">
        <f>VLOOKUP(Leverancespecifikation[[#This Row],[ID-Bygningsdel]],'Data aktør'!A:H,4,FALSE)</f>
        <v/>
      </c>
      <c r="R323" s="78" t="str">
        <f>VLOOKUP(Leverancespecifikation[[#This Row],[ID-Bygningsdel]],'Data aktør'!A:H,5,FALSE)</f>
        <v/>
      </c>
      <c r="S323" s="78" t="str">
        <f>VLOOKUP(Leverancespecifikation[[#This Row],[ID-Bygningsdel]],'Data aktør'!A:H,6,FALSE)</f>
        <v/>
      </c>
      <c r="T323" s="78" t="str">
        <f>VLOOKUP(Leverancespecifikation[[#This Row],[ID-Bygningsdel]],'Data aktør'!A:H,7,FALSE)</f>
        <v/>
      </c>
      <c r="U323" s="122" t="str">
        <f>VLOOKUP(Leverancespecifikation[[#This Row],[ID-Bygningsdel]],'Data aktør'!A:H,8,FALSE)</f>
        <v/>
      </c>
      <c r="V323" s="112"/>
      <c r="W323" s="79"/>
      <c r="X323" s="79"/>
      <c r="Y323" s="79"/>
      <c r="Z323" s="79"/>
      <c r="AA323" s="79"/>
      <c r="AB323" s="171"/>
      <c r="AD323" s="171"/>
      <c r="AE323" s="171"/>
      <c r="AF323" s="171"/>
      <c r="AG323" s="171"/>
      <c r="AH323" s="171"/>
      <c r="AI323" s="171"/>
      <c r="AJ323" s="171"/>
      <c r="BV323" s="171"/>
      <c r="BW323" s="171"/>
      <c r="CB323" s="134"/>
    </row>
    <row r="324" spans="1:80" ht="12" x14ac:dyDescent="0.2">
      <c r="A324" s="249"/>
      <c r="B324" s="242" t="s">
        <v>773</v>
      </c>
      <c r="C324" s="170" t="str">
        <f>_xlfn.CONCAT(Leverancespecifikation[[#This Row],[ID]],Leverancespecifikation[[#This Row],[BYGNINGSDEL]])</f>
        <v>320Automatisk gasalarmsanlæg (AGA-anlæg)</v>
      </c>
      <c r="E324" s="171">
        <v>652</v>
      </c>
      <c r="I324" s="171"/>
      <c r="J324" s="171">
        <v>4</v>
      </c>
      <c r="K324" s="175" t="s">
        <v>806</v>
      </c>
      <c r="L324" s="172" t="s">
        <v>656</v>
      </c>
      <c r="M324" s="80" t="str">
        <f>IFERROR(VLOOKUP(Leverancespecifikation[[#This Row],[ID-Bygningsdel]],'Data ændringslog'!A:G,7,FALSE),"P")</f>
        <v/>
      </c>
      <c r="N324" s="321" t="s">
        <v>103</v>
      </c>
      <c r="O324" s="121" t="str">
        <f>VLOOKUP(Leverancespecifikation[[#This Row],[ID-Bygningsdel]],'Data aktør'!A:H,2,FALSE)</f>
        <v/>
      </c>
      <c r="P324" s="78" t="str">
        <f>VLOOKUP(Leverancespecifikation[[#This Row],[ID-Bygningsdel]],'Data aktør'!A:H,3,FALSE)</f>
        <v/>
      </c>
      <c r="Q324" s="78" t="str">
        <f>VLOOKUP(Leverancespecifikation[[#This Row],[ID-Bygningsdel]],'Data aktør'!A:H,4,FALSE)</f>
        <v/>
      </c>
      <c r="R324" s="78" t="str">
        <f>VLOOKUP(Leverancespecifikation[[#This Row],[ID-Bygningsdel]],'Data aktør'!A:H,5,FALSE)</f>
        <v/>
      </c>
      <c r="S324" s="78" t="str">
        <f>VLOOKUP(Leverancespecifikation[[#This Row],[ID-Bygningsdel]],'Data aktør'!A:H,6,FALSE)</f>
        <v/>
      </c>
      <c r="T324" s="78" t="str">
        <f>VLOOKUP(Leverancespecifikation[[#This Row],[ID-Bygningsdel]],'Data aktør'!A:H,7,FALSE)</f>
        <v/>
      </c>
      <c r="U324" s="122" t="str">
        <f>VLOOKUP(Leverancespecifikation[[#This Row],[ID-Bygningsdel]],'Data aktør'!A:H,8,FALSE)</f>
        <v/>
      </c>
      <c r="V324" s="112"/>
      <c r="W324" s="79"/>
      <c r="X324" s="79"/>
      <c r="Y324" s="79"/>
      <c r="Z324" s="79"/>
      <c r="AA324" s="79"/>
      <c r="AB324" s="171"/>
      <c r="AD324" s="171"/>
      <c r="AE324" s="171"/>
      <c r="AF324" s="171"/>
      <c r="AG324" s="171"/>
      <c r="AH324" s="171"/>
      <c r="AI324" s="171"/>
      <c r="AJ324" s="171"/>
      <c r="BV324" s="171"/>
      <c r="BW324" s="171"/>
      <c r="CB324" s="134"/>
    </row>
    <row r="325" spans="1:80" ht="12" x14ac:dyDescent="0.2">
      <c r="A325" s="249"/>
      <c r="B325" s="242" t="s">
        <v>775</v>
      </c>
      <c r="C325" s="170" t="str">
        <f>_xlfn.CONCAT(Leverancespecifikation[[#This Row],[ID]],Leverancespecifikation[[#This Row],[BYGNINGSDEL]])</f>
        <v>321Automatisk rumslukningsanlæg (ARS-anlæg)</v>
      </c>
      <c r="E325" s="171">
        <v>652</v>
      </c>
      <c r="I325" s="171"/>
      <c r="J325" s="171">
        <v>4</v>
      </c>
      <c r="K325" s="175" t="s">
        <v>808</v>
      </c>
      <c r="L325" s="172" t="s">
        <v>656</v>
      </c>
      <c r="M325" s="80" t="str">
        <f>IFERROR(VLOOKUP(Leverancespecifikation[[#This Row],[ID-Bygningsdel]],'Data ændringslog'!A:G,7,FALSE),"P")</f>
        <v/>
      </c>
      <c r="N325" s="321" t="s">
        <v>103</v>
      </c>
      <c r="O325" s="121" t="str">
        <f>VLOOKUP(Leverancespecifikation[[#This Row],[ID-Bygningsdel]],'Data aktør'!A:H,2,FALSE)</f>
        <v/>
      </c>
      <c r="P325" s="78" t="str">
        <f>VLOOKUP(Leverancespecifikation[[#This Row],[ID-Bygningsdel]],'Data aktør'!A:H,3,FALSE)</f>
        <v/>
      </c>
      <c r="Q325" s="78" t="str">
        <f>VLOOKUP(Leverancespecifikation[[#This Row],[ID-Bygningsdel]],'Data aktør'!A:H,4,FALSE)</f>
        <v/>
      </c>
      <c r="R325" s="78" t="str">
        <f>VLOOKUP(Leverancespecifikation[[#This Row],[ID-Bygningsdel]],'Data aktør'!A:H,5,FALSE)</f>
        <v/>
      </c>
      <c r="S325" s="78" t="str">
        <f>VLOOKUP(Leverancespecifikation[[#This Row],[ID-Bygningsdel]],'Data aktør'!A:H,6,FALSE)</f>
        <v/>
      </c>
      <c r="T325" s="78" t="str">
        <f>VLOOKUP(Leverancespecifikation[[#This Row],[ID-Bygningsdel]],'Data aktør'!A:H,7,FALSE)</f>
        <v/>
      </c>
      <c r="U325" s="122" t="str">
        <f>VLOOKUP(Leverancespecifikation[[#This Row],[ID-Bygningsdel]],'Data aktør'!A:H,8,FALSE)</f>
        <v/>
      </c>
      <c r="V325" s="112"/>
      <c r="W325" s="79"/>
      <c r="X325" s="79"/>
      <c r="Y325" s="79"/>
      <c r="Z325" s="79"/>
      <c r="AA325" s="79"/>
      <c r="AB325" s="171"/>
      <c r="AD325" s="171"/>
      <c r="AE325" s="171"/>
      <c r="AF325" s="171"/>
      <c r="AG325" s="171"/>
      <c r="AH325" s="171"/>
      <c r="AI325" s="171"/>
      <c r="AJ325" s="171"/>
      <c r="BV325" s="171"/>
      <c r="BW325" s="171"/>
      <c r="CB325" s="134"/>
    </row>
    <row r="326" spans="1:80" ht="12" x14ac:dyDescent="0.2">
      <c r="A326" s="249"/>
      <c r="B326" s="242" t="s">
        <v>777</v>
      </c>
      <c r="C326" s="170" t="str">
        <f>_xlfn.CONCAT(Leverancespecifikation[[#This Row],[ID]],Leverancespecifikation[[#This Row],[BYGNINGSDEL]])</f>
        <v>322Automatisk vandslukningsanlæg (AVS-anlæg)</v>
      </c>
      <c r="E326" s="171">
        <v>652</v>
      </c>
      <c r="I326" s="171"/>
      <c r="J326" s="171">
        <v>4</v>
      </c>
      <c r="K326" s="175" t="s">
        <v>810</v>
      </c>
      <c r="L326" s="172" t="s">
        <v>656</v>
      </c>
      <c r="M326" s="80" t="str">
        <f>IFERROR(VLOOKUP(Leverancespecifikation[[#This Row],[ID-Bygningsdel]],'Data ændringslog'!A:G,7,FALSE),"P")</f>
        <v/>
      </c>
      <c r="N326" s="321" t="s">
        <v>103</v>
      </c>
      <c r="O326" s="121" t="str">
        <f>VLOOKUP(Leverancespecifikation[[#This Row],[ID-Bygningsdel]],'Data aktør'!A:H,2,FALSE)</f>
        <v/>
      </c>
      <c r="P326" s="78" t="str">
        <f>VLOOKUP(Leverancespecifikation[[#This Row],[ID-Bygningsdel]],'Data aktør'!A:H,3,FALSE)</f>
        <v/>
      </c>
      <c r="Q326" s="78" t="str">
        <f>VLOOKUP(Leverancespecifikation[[#This Row],[ID-Bygningsdel]],'Data aktør'!A:H,4,FALSE)</f>
        <v/>
      </c>
      <c r="R326" s="78" t="str">
        <f>VLOOKUP(Leverancespecifikation[[#This Row],[ID-Bygningsdel]],'Data aktør'!A:H,5,FALSE)</f>
        <v/>
      </c>
      <c r="S326" s="78" t="str">
        <f>VLOOKUP(Leverancespecifikation[[#This Row],[ID-Bygningsdel]],'Data aktør'!A:H,6,FALSE)</f>
        <v/>
      </c>
      <c r="T326" s="78" t="str">
        <f>VLOOKUP(Leverancespecifikation[[#This Row],[ID-Bygningsdel]],'Data aktør'!A:H,7,FALSE)</f>
        <v/>
      </c>
      <c r="U326" s="122" t="str">
        <f>VLOOKUP(Leverancespecifikation[[#This Row],[ID-Bygningsdel]],'Data aktør'!A:H,8,FALSE)</f>
        <v/>
      </c>
      <c r="V326" s="112"/>
      <c r="W326" s="79"/>
      <c r="X326" s="79"/>
      <c r="Y326" s="79"/>
      <c r="Z326" s="79"/>
      <c r="AA326" s="79"/>
      <c r="AB326" s="171"/>
      <c r="AD326" s="171"/>
      <c r="AE326" s="171"/>
      <c r="AF326" s="171"/>
      <c r="AG326" s="171"/>
      <c r="AH326" s="171"/>
      <c r="AI326" s="171"/>
      <c r="AJ326" s="171"/>
      <c r="BV326" s="171"/>
      <c r="BW326" s="171"/>
      <c r="CB326" s="134"/>
    </row>
    <row r="327" spans="1:80" ht="12" customHeight="1" x14ac:dyDescent="0.2">
      <c r="A327" s="249"/>
      <c r="B327" s="242" t="s">
        <v>779</v>
      </c>
      <c r="C327" s="170" t="str">
        <f>_xlfn.CONCAT(Leverancespecifikation[[#This Row],[ID]],Leverancespecifikation[[#This Row],[BYGNINGSDEL]])</f>
        <v>323Automatisk brandventilationsanlæg (ABV-anlæg)</v>
      </c>
      <c r="E327" s="171">
        <v>652</v>
      </c>
      <c r="I327" s="171"/>
      <c r="J327" s="171">
        <v>4</v>
      </c>
      <c r="K327" s="175" t="s">
        <v>812</v>
      </c>
      <c r="L327" s="172" t="s">
        <v>656</v>
      </c>
      <c r="M327" s="80" t="str">
        <f>IFERROR(VLOOKUP(Leverancespecifikation[[#This Row],[ID-Bygningsdel]],'Data ændringslog'!A:G,7,FALSE),"P")</f>
        <v/>
      </c>
      <c r="N327" s="321" t="s">
        <v>103</v>
      </c>
      <c r="O327" s="121" t="str">
        <f>VLOOKUP(Leverancespecifikation[[#This Row],[ID-Bygningsdel]],'Data aktør'!A:H,2,FALSE)</f>
        <v/>
      </c>
      <c r="P327" s="78" t="str">
        <f>VLOOKUP(Leverancespecifikation[[#This Row],[ID-Bygningsdel]],'Data aktør'!A:H,3,FALSE)</f>
        <v/>
      </c>
      <c r="Q327" s="78" t="str">
        <f>VLOOKUP(Leverancespecifikation[[#This Row],[ID-Bygningsdel]],'Data aktør'!A:H,4,FALSE)</f>
        <v/>
      </c>
      <c r="R327" s="78" t="str">
        <f>VLOOKUP(Leverancespecifikation[[#This Row],[ID-Bygningsdel]],'Data aktør'!A:H,5,FALSE)</f>
        <v/>
      </c>
      <c r="S327" s="78" t="str">
        <f>VLOOKUP(Leverancespecifikation[[#This Row],[ID-Bygningsdel]],'Data aktør'!A:H,6,FALSE)</f>
        <v/>
      </c>
      <c r="T327" s="78" t="str">
        <f>VLOOKUP(Leverancespecifikation[[#This Row],[ID-Bygningsdel]],'Data aktør'!A:H,7,FALSE)</f>
        <v/>
      </c>
      <c r="U327" s="122" t="str">
        <f>VLOOKUP(Leverancespecifikation[[#This Row],[ID-Bygningsdel]],'Data aktør'!A:H,8,FALSE)</f>
        <v/>
      </c>
      <c r="V327" s="112"/>
      <c r="W327" s="79"/>
      <c r="X327" s="79"/>
      <c r="Y327" s="79"/>
      <c r="Z327" s="79"/>
      <c r="AA327" s="79"/>
      <c r="AB327" s="171"/>
      <c r="AD327" s="171"/>
      <c r="AE327" s="171"/>
      <c r="AF327" s="171"/>
      <c r="AG327" s="171"/>
      <c r="AH327" s="171"/>
      <c r="AI327" s="171"/>
      <c r="AJ327" s="171"/>
      <c r="BV327" s="171"/>
      <c r="BW327" s="171"/>
      <c r="CB327" s="134"/>
    </row>
    <row r="328" spans="1:80" ht="12" x14ac:dyDescent="0.2">
      <c r="A328" s="249"/>
      <c r="B328" s="242" t="s">
        <v>781</v>
      </c>
      <c r="C328" s="170" t="str">
        <f>_xlfn.CONCAT(Leverancespecifikation[[#This Row],[ID]],Leverancespecifikation[[#This Row],[BYGNINGSDEL]])</f>
        <v>324Monteringsmateriel for Personsikringsanlæg</v>
      </c>
      <c r="E328" s="171" t="s">
        <v>103</v>
      </c>
      <c r="I328" s="171"/>
      <c r="J328" s="171">
        <v>3</v>
      </c>
      <c r="K328" s="333" t="s">
        <v>814</v>
      </c>
      <c r="M328" s="80" t="str">
        <f>IFERROR(VLOOKUP(Leverancespecifikation[[#This Row],[ID-Bygningsdel]],'Data ændringslog'!A:G,7,FALSE),"P")</f>
        <v/>
      </c>
      <c r="N328" s="321" t="s">
        <v>103</v>
      </c>
      <c r="O328" s="121" t="str">
        <f>VLOOKUP(Leverancespecifikation[[#This Row],[ID-Bygningsdel]],'Data aktør'!A:H,2,FALSE)</f>
        <v/>
      </c>
      <c r="P328" s="78" t="str">
        <f>VLOOKUP(Leverancespecifikation[[#This Row],[ID-Bygningsdel]],'Data aktør'!A:H,3,FALSE)</f>
        <v/>
      </c>
      <c r="Q328" s="78" t="str">
        <f>VLOOKUP(Leverancespecifikation[[#This Row],[ID-Bygningsdel]],'Data aktør'!A:H,4,FALSE)</f>
        <v/>
      </c>
      <c r="R328" s="78" t="str">
        <f>VLOOKUP(Leverancespecifikation[[#This Row],[ID-Bygningsdel]],'Data aktør'!A:H,5,FALSE)</f>
        <v/>
      </c>
      <c r="S328" s="78" t="str">
        <f>VLOOKUP(Leverancespecifikation[[#This Row],[ID-Bygningsdel]],'Data aktør'!A:H,6,FALSE)</f>
        <v/>
      </c>
      <c r="T328" s="78" t="str">
        <f>VLOOKUP(Leverancespecifikation[[#This Row],[ID-Bygningsdel]],'Data aktør'!A:H,7,FALSE)</f>
        <v/>
      </c>
      <c r="U328" s="122" t="str">
        <f>VLOOKUP(Leverancespecifikation[[#This Row],[ID-Bygningsdel]],'Data aktør'!A:H,8,FALSE)</f>
        <v/>
      </c>
      <c r="V328" s="112"/>
      <c r="W328" s="79"/>
      <c r="X328" s="79"/>
      <c r="Y328" s="79"/>
      <c r="Z328" s="79"/>
      <c r="AA328" s="79"/>
      <c r="AB328" s="171"/>
      <c r="AD328" s="171"/>
      <c r="AE328" s="171"/>
      <c r="AF328" s="171"/>
      <c r="AG328" s="171"/>
      <c r="AH328" s="171"/>
      <c r="AI328" s="171"/>
      <c r="AJ328" s="171"/>
      <c r="BV328" s="171"/>
      <c r="BW328" s="171"/>
      <c r="CB328" s="134"/>
    </row>
    <row r="329" spans="1:80" ht="12" x14ac:dyDescent="0.2">
      <c r="A329" s="249"/>
      <c r="B329" s="242" t="s">
        <v>783</v>
      </c>
      <c r="C329" s="170" t="str">
        <f>_xlfn.CONCAT(Leverancespecifikation[[#This Row],[ID]],Leverancespecifikation[[#This Row],[BYGNINGSDEL]])</f>
        <v>325Varslingsanlæg (VAR-anlæg)</v>
      </c>
      <c r="E329" s="171">
        <v>653</v>
      </c>
      <c r="I329" s="171"/>
      <c r="J329" s="171">
        <v>4</v>
      </c>
      <c r="K329" s="175" t="s">
        <v>816</v>
      </c>
      <c r="L329" s="172" t="s">
        <v>656</v>
      </c>
      <c r="M329" s="80" t="str">
        <f>IFERROR(VLOOKUP(Leverancespecifikation[[#This Row],[ID-Bygningsdel]],'Data ændringslog'!A:G,7,FALSE),"P")</f>
        <v/>
      </c>
      <c r="N329" s="321" t="s">
        <v>103</v>
      </c>
      <c r="O329" s="121" t="str">
        <f>VLOOKUP(Leverancespecifikation[[#This Row],[ID-Bygningsdel]],'Data aktør'!A:H,2,FALSE)</f>
        <v/>
      </c>
      <c r="P329" s="78" t="str">
        <f>VLOOKUP(Leverancespecifikation[[#This Row],[ID-Bygningsdel]],'Data aktør'!A:H,3,FALSE)</f>
        <v/>
      </c>
      <c r="Q329" s="78" t="str">
        <f>VLOOKUP(Leverancespecifikation[[#This Row],[ID-Bygningsdel]],'Data aktør'!A:H,4,FALSE)</f>
        <v/>
      </c>
      <c r="R329" s="78" t="str">
        <f>VLOOKUP(Leverancespecifikation[[#This Row],[ID-Bygningsdel]],'Data aktør'!A:H,5,FALSE)</f>
        <v/>
      </c>
      <c r="S329" s="78" t="str">
        <f>VLOOKUP(Leverancespecifikation[[#This Row],[ID-Bygningsdel]],'Data aktør'!A:H,6,FALSE)</f>
        <v/>
      </c>
      <c r="T329" s="78" t="str">
        <f>VLOOKUP(Leverancespecifikation[[#This Row],[ID-Bygningsdel]],'Data aktør'!A:H,7,FALSE)</f>
        <v/>
      </c>
      <c r="U329" s="122" t="str">
        <f>VLOOKUP(Leverancespecifikation[[#This Row],[ID-Bygningsdel]],'Data aktør'!A:H,8,FALSE)</f>
        <v/>
      </c>
      <c r="V329" s="112"/>
      <c r="W329" s="79"/>
      <c r="X329" s="79"/>
      <c r="Y329" s="79"/>
      <c r="Z329" s="79"/>
      <c r="AA329" s="79"/>
      <c r="AB329" s="171"/>
      <c r="AD329" s="171"/>
      <c r="AE329" s="171"/>
      <c r="AF329" s="171"/>
      <c r="AG329" s="171"/>
      <c r="AH329" s="171"/>
      <c r="AI329" s="171"/>
      <c r="AJ329" s="171"/>
      <c r="BV329" s="171"/>
      <c r="BW329" s="171"/>
      <c r="CB329" s="134"/>
    </row>
    <row r="330" spans="1:80" ht="12" x14ac:dyDescent="0.2">
      <c r="A330" s="249"/>
      <c r="B330" s="242" t="s">
        <v>785</v>
      </c>
      <c r="C330" s="170" t="str">
        <f>_xlfn.CONCAT(Leverancespecifikation[[#This Row],[ID]],Leverancespecifikation[[#This Row],[BYGNINGSDEL]])</f>
        <v>326Nødkaldeanlæg</v>
      </c>
      <c r="E330" s="171">
        <v>653</v>
      </c>
      <c r="I330" s="171"/>
      <c r="J330" s="171">
        <v>4</v>
      </c>
      <c r="K330" s="175" t="s">
        <v>818</v>
      </c>
      <c r="L330" s="172" t="s">
        <v>656</v>
      </c>
      <c r="M330" s="80" t="str">
        <f>IFERROR(VLOOKUP(Leverancespecifikation[[#This Row],[ID-Bygningsdel]],'Data ændringslog'!A:G,7,FALSE),"P")</f>
        <v/>
      </c>
      <c r="N330" s="321" t="s">
        <v>103</v>
      </c>
      <c r="O330" s="121" t="str">
        <f>VLOOKUP(Leverancespecifikation[[#This Row],[ID-Bygningsdel]],'Data aktør'!A:H,2,FALSE)</f>
        <v/>
      </c>
      <c r="P330" s="78" t="str">
        <f>VLOOKUP(Leverancespecifikation[[#This Row],[ID-Bygningsdel]],'Data aktør'!A:H,3,FALSE)</f>
        <v/>
      </c>
      <c r="Q330" s="78" t="str">
        <f>VLOOKUP(Leverancespecifikation[[#This Row],[ID-Bygningsdel]],'Data aktør'!A:H,4,FALSE)</f>
        <v/>
      </c>
      <c r="R330" s="78" t="str">
        <f>VLOOKUP(Leverancespecifikation[[#This Row],[ID-Bygningsdel]],'Data aktør'!A:H,5,FALSE)</f>
        <v/>
      </c>
      <c r="S330" s="78" t="str">
        <f>VLOOKUP(Leverancespecifikation[[#This Row],[ID-Bygningsdel]],'Data aktør'!A:H,6,FALSE)</f>
        <v/>
      </c>
      <c r="T330" s="78" t="str">
        <f>VLOOKUP(Leverancespecifikation[[#This Row],[ID-Bygningsdel]],'Data aktør'!A:H,7,FALSE)</f>
        <v/>
      </c>
      <c r="U330" s="122" t="str">
        <f>VLOOKUP(Leverancespecifikation[[#This Row],[ID-Bygningsdel]],'Data aktør'!A:H,8,FALSE)</f>
        <v/>
      </c>
      <c r="V330" s="112"/>
      <c r="W330" s="79"/>
      <c r="X330" s="79"/>
      <c r="Y330" s="79"/>
      <c r="Z330" s="79"/>
      <c r="AA330" s="79"/>
      <c r="AB330" s="171"/>
      <c r="AD330" s="171"/>
      <c r="AE330" s="171"/>
      <c r="AF330" s="171"/>
      <c r="AG330" s="171"/>
      <c r="AH330" s="171"/>
      <c r="AI330" s="171"/>
      <c r="AJ330" s="171"/>
      <c r="BV330" s="171"/>
      <c r="BW330" s="171"/>
      <c r="CB330" s="134"/>
    </row>
    <row r="331" spans="1:80" ht="12" x14ac:dyDescent="0.2">
      <c r="A331" s="249"/>
      <c r="B331" s="242" t="s">
        <v>787</v>
      </c>
      <c r="C331" s="170" t="str">
        <f>_xlfn.CONCAT(Leverancespecifikation[[#This Row],[ID]],Leverancespecifikation[[#This Row],[BYGNINGSDEL]])</f>
        <v>327Alarmanlæg i køle- og fryserum</v>
      </c>
      <c r="E331" s="171">
        <v>653</v>
      </c>
      <c r="I331" s="171"/>
      <c r="J331" s="171">
        <v>4</v>
      </c>
      <c r="K331" s="175" t="s">
        <v>820</v>
      </c>
      <c r="L331" s="172" t="s">
        <v>656</v>
      </c>
      <c r="M331" s="80" t="str">
        <f>IFERROR(VLOOKUP(Leverancespecifikation[[#This Row],[ID-Bygningsdel]],'Data ændringslog'!A:G,7,FALSE),"P")</f>
        <v/>
      </c>
      <c r="N331" s="321" t="s">
        <v>103</v>
      </c>
      <c r="O331" s="121" t="str">
        <f>VLOOKUP(Leverancespecifikation[[#This Row],[ID-Bygningsdel]],'Data aktør'!A:H,2,FALSE)</f>
        <v/>
      </c>
      <c r="P331" s="78" t="str">
        <f>VLOOKUP(Leverancespecifikation[[#This Row],[ID-Bygningsdel]],'Data aktør'!A:H,3,FALSE)</f>
        <v/>
      </c>
      <c r="Q331" s="78" t="str">
        <f>VLOOKUP(Leverancespecifikation[[#This Row],[ID-Bygningsdel]],'Data aktør'!A:H,4,FALSE)</f>
        <v/>
      </c>
      <c r="R331" s="78" t="str">
        <f>VLOOKUP(Leverancespecifikation[[#This Row],[ID-Bygningsdel]],'Data aktør'!A:H,5,FALSE)</f>
        <v/>
      </c>
      <c r="S331" s="78" t="str">
        <f>VLOOKUP(Leverancespecifikation[[#This Row],[ID-Bygningsdel]],'Data aktør'!A:H,6,FALSE)</f>
        <v/>
      </c>
      <c r="T331" s="78" t="str">
        <f>VLOOKUP(Leverancespecifikation[[#This Row],[ID-Bygningsdel]],'Data aktør'!A:H,7,FALSE)</f>
        <v/>
      </c>
      <c r="U331" s="122" t="str">
        <f>VLOOKUP(Leverancespecifikation[[#This Row],[ID-Bygningsdel]],'Data aktør'!A:H,8,FALSE)</f>
        <v/>
      </c>
      <c r="V331" s="112"/>
      <c r="W331" s="79"/>
      <c r="X331" s="79"/>
      <c r="Y331" s="79"/>
      <c r="Z331" s="79"/>
      <c r="AA331" s="79"/>
      <c r="AB331" s="171"/>
      <c r="AD331" s="171"/>
      <c r="AE331" s="171"/>
      <c r="AF331" s="171"/>
      <c r="AG331" s="171"/>
      <c r="AH331" s="171"/>
      <c r="AI331" s="171"/>
      <c r="AJ331" s="171"/>
      <c r="BV331" s="171"/>
      <c r="BW331" s="171"/>
      <c r="CB331" s="134"/>
    </row>
    <row r="332" spans="1:80" ht="12" x14ac:dyDescent="0.2">
      <c r="A332" s="249"/>
      <c r="B332" s="242" t="s">
        <v>789</v>
      </c>
      <c r="C332" s="170" t="str">
        <f>_xlfn.CONCAT(Leverancespecifikation[[#This Row],[ID]],Leverancespecifikation[[#This Row],[BYGNINGSDEL]])</f>
        <v>328Detektoranlæg for personsikring</v>
      </c>
      <c r="E332" s="171">
        <v>653</v>
      </c>
      <c r="I332" s="171"/>
      <c r="J332" s="171">
        <v>4</v>
      </c>
      <c r="K332" s="175" t="s">
        <v>822</v>
      </c>
      <c r="L332" s="172" t="s">
        <v>656</v>
      </c>
      <c r="M332" s="80" t="str">
        <f>IFERROR(VLOOKUP(Leverancespecifikation[[#This Row],[ID-Bygningsdel]],'Data ændringslog'!A:G,7,FALSE),"P")</f>
        <v/>
      </c>
      <c r="N332" s="321" t="s">
        <v>103</v>
      </c>
      <c r="O332" s="121" t="str">
        <f>VLOOKUP(Leverancespecifikation[[#This Row],[ID-Bygningsdel]],'Data aktør'!A:H,2,FALSE)</f>
        <v/>
      </c>
      <c r="P332" s="78" t="str">
        <f>VLOOKUP(Leverancespecifikation[[#This Row],[ID-Bygningsdel]],'Data aktør'!A:H,3,FALSE)</f>
        <v/>
      </c>
      <c r="Q332" s="78" t="str">
        <f>VLOOKUP(Leverancespecifikation[[#This Row],[ID-Bygningsdel]],'Data aktør'!A:H,4,FALSE)</f>
        <v/>
      </c>
      <c r="R332" s="78" t="str">
        <f>VLOOKUP(Leverancespecifikation[[#This Row],[ID-Bygningsdel]],'Data aktør'!A:H,5,FALSE)</f>
        <v/>
      </c>
      <c r="S332" s="78" t="str">
        <f>VLOOKUP(Leverancespecifikation[[#This Row],[ID-Bygningsdel]],'Data aktør'!A:H,6,FALSE)</f>
        <v/>
      </c>
      <c r="T332" s="78" t="str">
        <f>VLOOKUP(Leverancespecifikation[[#This Row],[ID-Bygningsdel]],'Data aktør'!A:H,7,FALSE)</f>
        <v/>
      </c>
      <c r="U332" s="122" t="str">
        <f>VLOOKUP(Leverancespecifikation[[#This Row],[ID-Bygningsdel]],'Data aktør'!A:H,8,FALSE)</f>
        <v/>
      </c>
      <c r="V332" s="112"/>
      <c r="W332" s="79"/>
      <c r="X332" s="79"/>
      <c r="Y332" s="79"/>
      <c r="Z332" s="79"/>
      <c r="AA332" s="79"/>
      <c r="AB332" s="171"/>
      <c r="AD332" s="171"/>
      <c r="AE332" s="171"/>
      <c r="AF332" s="171"/>
      <c r="AG332" s="171"/>
      <c r="AH332" s="171"/>
      <c r="AI332" s="171"/>
      <c r="AJ332" s="171"/>
      <c r="BV332" s="171"/>
      <c r="BW332" s="171"/>
      <c r="CB332" s="134"/>
    </row>
    <row r="333" spans="1:80" ht="12" x14ac:dyDescent="0.2">
      <c r="A333" s="249"/>
      <c r="B333" s="242" t="s">
        <v>791</v>
      </c>
      <c r="C333" s="170" t="str">
        <f>_xlfn.CONCAT(Leverancespecifikation[[#This Row],[ID]],Leverancespecifikation[[#This Row],[BYGNINGSDEL]])</f>
        <v>329Overfaldsalarm</v>
      </c>
      <c r="E333" s="171">
        <v>653</v>
      </c>
      <c r="I333" s="171"/>
      <c r="J333" s="171">
        <v>4</v>
      </c>
      <c r="K333" s="175" t="s">
        <v>824</v>
      </c>
      <c r="L333" s="172" t="s">
        <v>656</v>
      </c>
      <c r="M333" s="80" t="str">
        <f>IFERROR(VLOOKUP(Leverancespecifikation[[#This Row],[ID-Bygningsdel]],'Data ændringslog'!A:G,7,FALSE),"P")</f>
        <v/>
      </c>
      <c r="N333" s="321" t="s">
        <v>103</v>
      </c>
      <c r="O333" s="121" t="str">
        <f>VLOOKUP(Leverancespecifikation[[#This Row],[ID-Bygningsdel]],'Data aktør'!A:H,2,FALSE)</f>
        <v/>
      </c>
      <c r="P333" s="78" t="str">
        <f>VLOOKUP(Leverancespecifikation[[#This Row],[ID-Bygningsdel]],'Data aktør'!A:H,3,FALSE)</f>
        <v/>
      </c>
      <c r="Q333" s="78" t="str">
        <f>VLOOKUP(Leverancespecifikation[[#This Row],[ID-Bygningsdel]],'Data aktør'!A:H,4,FALSE)</f>
        <v/>
      </c>
      <c r="R333" s="78" t="str">
        <f>VLOOKUP(Leverancespecifikation[[#This Row],[ID-Bygningsdel]],'Data aktør'!A:H,5,FALSE)</f>
        <v/>
      </c>
      <c r="S333" s="78" t="str">
        <f>VLOOKUP(Leverancespecifikation[[#This Row],[ID-Bygningsdel]],'Data aktør'!A:H,6,FALSE)</f>
        <v/>
      </c>
      <c r="T333" s="78" t="str">
        <f>VLOOKUP(Leverancespecifikation[[#This Row],[ID-Bygningsdel]],'Data aktør'!A:H,7,FALSE)</f>
        <v/>
      </c>
      <c r="U333" s="122" t="str">
        <f>VLOOKUP(Leverancespecifikation[[#This Row],[ID-Bygningsdel]],'Data aktør'!A:H,8,FALSE)</f>
        <v/>
      </c>
      <c r="V333" s="112"/>
      <c r="W333" s="79"/>
      <c r="X333" s="79"/>
      <c r="Y333" s="79"/>
      <c r="Z333" s="79"/>
      <c r="AA333" s="79"/>
      <c r="AB333" s="171"/>
      <c r="AD333" s="171"/>
      <c r="AE333" s="171"/>
      <c r="AF333" s="171"/>
      <c r="AG333" s="171"/>
      <c r="AH333" s="171"/>
      <c r="AI333" s="171"/>
      <c r="AJ333" s="171"/>
      <c r="BV333" s="171"/>
      <c r="BW333" s="171"/>
      <c r="CB333" s="134"/>
    </row>
    <row r="334" spans="1:80" ht="12" x14ac:dyDescent="0.2">
      <c r="A334" s="249"/>
      <c r="B334" s="242" t="s">
        <v>793</v>
      </c>
      <c r="C334" s="170" t="str">
        <f>_xlfn.CONCAT(Leverancespecifikation[[#This Row],[ID]],Leverancespecifikation[[#This Row],[BYGNINGSDEL]])</f>
        <v>330Patientkaldeanlæg</v>
      </c>
      <c r="E334" s="171">
        <v>653</v>
      </c>
      <c r="I334" s="171"/>
      <c r="J334" s="171">
        <v>4</v>
      </c>
      <c r="K334" s="175" t="s">
        <v>826</v>
      </c>
      <c r="L334" s="172" t="s">
        <v>656</v>
      </c>
      <c r="M334" s="80" t="str">
        <f>IFERROR(VLOOKUP(Leverancespecifikation[[#This Row],[ID-Bygningsdel]],'Data ændringslog'!A:G,7,FALSE),"P")</f>
        <v/>
      </c>
      <c r="N334" s="321" t="s">
        <v>103</v>
      </c>
      <c r="O334" s="121" t="str">
        <f>VLOOKUP(Leverancespecifikation[[#This Row],[ID-Bygningsdel]],'Data aktør'!A:H,2,FALSE)</f>
        <v/>
      </c>
      <c r="P334" s="78" t="str">
        <f>VLOOKUP(Leverancespecifikation[[#This Row],[ID-Bygningsdel]],'Data aktør'!A:H,3,FALSE)</f>
        <v/>
      </c>
      <c r="Q334" s="78" t="str">
        <f>VLOOKUP(Leverancespecifikation[[#This Row],[ID-Bygningsdel]],'Data aktør'!A:H,4,FALSE)</f>
        <v/>
      </c>
      <c r="R334" s="78" t="str">
        <f>VLOOKUP(Leverancespecifikation[[#This Row],[ID-Bygningsdel]],'Data aktør'!A:H,5,FALSE)</f>
        <v/>
      </c>
      <c r="S334" s="78" t="str">
        <f>VLOOKUP(Leverancespecifikation[[#This Row],[ID-Bygningsdel]],'Data aktør'!A:H,6,FALSE)</f>
        <v/>
      </c>
      <c r="T334" s="78" t="str">
        <f>VLOOKUP(Leverancespecifikation[[#This Row],[ID-Bygningsdel]],'Data aktør'!A:H,7,FALSE)</f>
        <v/>
      </c>
      <c r="U334" s="122" t="str">
        <f>VLOOKUP(Leverancespecifikation[[#This Row],[ID-Bygningsdel]],'Data aktør'!A:H,8,FALSE)</f>
        <v/>
      </c>
      <c r="V334" s="112"/>
      <c r="W334" s="79"/>
      <c r="X334" s="79"/>
      <c r="Y334" s="79"/>
      <c r="Z334" s="79"/>
      <c r="AA334" s="79"/>
      <c r="AB334" s="171"/>
      <c r="AD334" s="171"/>
      <c r="AE334" s="171"/>
      <c r="AF334" s="171"/>
      <c r="AG334" s="171"/>
      <c r="AH334" s="171"/>
      <c r="AI334" s="171"/>
      <c r="AJ334" s="171"/>
      <c r="BV334" s="171"/>
      <c r="BW334" s="171"/>
      <c r="CB334" s="134"/>
    </row>
    <row r="335" spans="1:80" ht="12" customHeight="1" x14ac:dyDescent="0.2">
      <c r="A335" s="249"/>
      <c r="B335" s="242" t="s">
        <v>795</v>
      </c>
      <c r="C335" s="170" t="str">
        <f>_xlfn.CONCAT(Leverancespecifikation[[#This Row],[ID]],Leverancespecifikation[[#This Row],[BYGNINGSDEL]])</f>
        <v>331Monteringsmateriel for Automatikkomponenter</v>
      </c>
      <c r="E335" s="171" t="s">
        <v>103</v>
      </c>
      <c r="I335" s="171"/>
      <c r="J335" s="171">
        <v>3</v>
      </c>
      <c r="K335" s="333" t="s">
        <v>828</v>
      </c>
      <c r="M335" s="80" t="str">
        <f>IFERROR(VLOOKUP(Leverancespecifikation[[#This Row],[ID-Bygningsdel]],'Data ændringslog'!A:G,7,FALSE),"P")</f>
        <v/>
      </c>
      <c r="N335" s="321" t="s">
        <v>103</v>
      </c>
      <c r="O335" s="121" t="str">
        <f>VLOOKUP(Leverancespecifikation[[#This Row],[ID-Bygningsdel]],'Data aktør'!A:H,2,FALSE)</f>
        <v/>
      </c>
      <c r="P335" s="78" t="str">
        <f>VLOOKUP(Leverancespecifikation[[#This Row],[ID-Bygningsdel]],'Data aktør'!A:H,3,FALSE)</f>
        <v/>
      </c>
      <c r="Q335" s="78" t="str">
        <f>VLOOKUP(Leverancespecifikation[[#This Row],[ID-Bygningsdel]],'Data aktør'!A:H,4,FALSE)</f>
        <v/>
      </c>
      <c r="R335" s="78" t="str">
        <f>VLOOKUP(Leverancespecifikation[[#This Row],[ID-Bygningsdel]],'Data aktør'!A:H,5,FALSE)</f>
        <v/>
      </c>
      <c r="S335" s="78" t="str">
        <f>VLOOKUP(Leverancespecifikation[[#This Row],[ID-Bygningsdel]],'Data aktør'!A:H,6,FALSE)</f>
        <v/>
      </c>
      <c r="T335" s="78" t="str">
        <f>VLOOKUP(Leverancespecifikation[[#This Row],[ID-Bygningsdel]],'Data aktør'!A:H,7,FALSE)</f>
        <v/>
      </c>
      <c r="U335" s="122" t="str">
        <f>VLOOKUP(Leverancespecifikation[[#This Row],[ID-Bygningsdel]],'Data aktør'!A:H,8,FALSE)</f>
        <v/>
      </c>
      <c r="V335" s="112"/>
      <c r="W335" s="79"/>
      <c r="X335" s="79"/>
      <c r="Y335" s="79"/>
      <c r="Z335" s="79"/>
      <c r="AA335" s="79"/>
      <c r="AB335" s="171"/>
      <c r="AD335" s="171"/>
      <c r="AE335" s="171"/>
      <c r="AF335" s="171"/>
      <c r="AG335" s="171"/>
      <c r="AH335" s="171"/>
      <c r="AI335" s="171"/>
      <c r="AJ335" s="171"/>
      <c r="BV335" s="171"/>
      <c r="BW335" s="171"/>
      <c r="CB335" s="134"/>
    </row>
    <row r="336" spans="1:80" ht="12" x14ac:dyDescent="0.2">
      <c r="A336" s="249"/>
      <c r="B336" s="242" t="s">
        <v>797</v>
      </c>
      <c r="C336" s="170" t="str">
        <f>_xlfn.CONCAT(Leverancespecifikation[[#This Row],[ID]],Leverancespecifikation[[#This Row],[BYGNINGSDEL]])</f>
        <v>332Luft/Gas transmitter, switche mv.</v>
      </c>
      <c r="E336" s="171">
        <v>664</v>
      </c>
      <c r="I336" s="171"/>
      <c r="J336" s="171">
        <v>4</v>
      </c>
      <c r="K336" s="175" t="s">
        <v>830</v>
      </c>
      <c r="L336" s="172" t="s">
        <v>656</v>
      </c>
      <c r="M336" s="80" t="str">
        <f>IFERROR(VLOOKUP(Leverancespecifikation[[#This Row],[ID-Bygningsdel]],'Data ændringslog'!A:G,7,FALSE),"P")</f>
        <v/>
      </c>
      <c r="N336" s="321" t="s">
        <v>103</v>
      </c>
      <c r="O336" s="121" t="str">
        <f>VLOOKUP(Leverancespecifikation[[#This Row],[ID-Bygningsdel]],'Data aktør'!A:H,2,FALSE)</f>
        <v/>
      </c>
      <c r="P336" s="78" t="str">
        <f>VLOOKUP(Leverancespecifikation[[#This Row],[ID-Bygningsdel]],'Data aktør'!A:H,3,FALSE)</f>
        <v/>
      </c>
      <c r="Q336" s="78" t="str">
        <f>VLOOKUP(Leverancespecifikation[[#This Row],[ID-Bygningsdel]],'Data aktør'!A:H,4,FALSE)</f>
        <v/>
      </c>
      <c r="R336" s="78" t="str">
        <f>VLOOKUP(Leverancespecifikation[[#This Row],[ID-Bygningsdel]],'Data aktør'!A:H,5,FALSE)</f>
        <v/>
      </c>
      <c r="S336" s="78" t="str">
        <f>VLOOKUP(Leverancespecifikation[[#This Row],[ID-Bygningsdel]],'Data aktør'!A:H,6,FALSE)</f>
        <v/>
      </c>
      <c r="T336" s="78" t="str">
        <f>VLOOKUP(Leverancespecifikation[[#This Row],[ID-Bygningsdel]],'Data aktør'!A:H,7,FALSE)</f>
        <v/>
      </c>
      <c r="U336" s="122" t="str">
        <f>VLOOKUP(Leverancespecifikation[[#This Row],[ID-Bygningsdel]],'Data aktør'!A:H,8,FALSE)</f>
        <v/>
      </c>
      <c r="V336" s="112"/>
      <c r="W336" s="79"/>
      <c r="X336" s="79"/>
      <c r="Y336" s="79"/>
      <c r="Z336" s="79"/>
      <c r="AA336" s="79"/>
      <c r="AB336" s="171"/>
      <c r="AD336" s="171"/>
      <c r="AE336" s="171"/>
      <c r="AF336" s="171"/>
      <c r="AG336" s="171"/>
      <c r="AH336" s="171"/>
      <c r="AI336" s="171"/>
      <c r="AJ336" s="171"/>
      <c r="BV336" s="171"/>
      <c r="BW336" s="171"/>
      <c r="CB336" s="134"/>
    </row>
    <row r="337" spans="1:986" ht="12" x14ac:dyDescent="0.2">
      <c r="A337" s="249"/>
      <c r="B337" s="242" t="s">
        <v>799</v>
      </c>
      <c r="C337" s="170" t="str">
        <f>_xlfn.CONCAT(Leverancespecifikation[[#This Row],[ID]],Leverancespecifikation[[#This Row],[BYGNINGSDEL]])</f>
        <v>333Væske transmitter, switche mv.</v>
      </c>
      <c r="E337" s="171">
        <v>664</v>
      </c>
      <c r="I337" s="171"/>
      <c r="J337" s="171">
        <v>4</v>
      </c>
      <c r="K337" s="175" t="s">
        <v>832</v>
      </c>
      <c r="L337" s="172" t="s">
        <v>656</v>
      </c>
      <c r="M337" s="80" t="str">
        <f>IFERROR(VLOOKUP(Leverancespecifikation[[#This Row],[ID-Bygningsdel]],'Data ændringslog'!A:G,7,FALSE),"P")</f>
        <v/>
      </c>
      <c r="N337" s="321" t="s">
        <v>103</v>
      </c>
      <c r="O337" s="121" t="str">
        <f>VLOOKUP(Leverancespecifikation[[#This Row],[ID-Bygningsdel]],'Data aktør'!A:H,2,FALSE)</f>
        <v/>
      </c>
      <c r="P337" s="78" t="str">
        <f>VLOOKUP(Leverancespecifikation[[#This Row],[ID-Bygningsdel]],'Data aktør'!A:H,3,FALSE)</f>
        <v/>
      </c>
      <c r="Q337" s="78" t="str">
        <f>VLOOKUP(Leverancespecifikation[[#This Row],[ID-Bygningsdel]],'Data aktør'!A:H,4,FALSE)</f>
        <v/>
      </c>
      <c r="R337" s="78" t="str">
        <f>VLOOKUP(Leverancespecifikation[[#This Row],[ID-Bygningsdel]],'Data aktør'!A:H,5,FALSE)</f>
        <v/>
      </c>
      <c r="S337" s="78" t="str">
        <f>VLOOKUP(Leverancespecifikation[[#This Row],[ID-Bygningsdel]],'Data aktør'!A:H,6,FALSE)</f>
        <v/>
      </c>
      <c r="T337" s="78" t="str">
        <f>VLOOKUP(Leverancespecifikation[[#This Row],[ID-Bygningsdel]],'Data aktør'!A:H,7,FALSE)</f>
        <v/>
      </c>
      <c r="U337" s="122" t="str">
        <f>VLOOKUP(Leverancespecifikation[[#This Row],[ID-Bygningsdel]],'Data aktør'!A:H,8,FALSE)</f>
        <v/>
      </c>
      <c r="V337" s="112"/>
      <c r="W337" s="79"/>
      <c r="X337" s="79"/>
      <c r="Y337" s="79"/>
      <c r="Z337" s="79"/>
      <c r="AA337" s="79"/>
      <c r="AB337" s="171"/>
      <c r="AD337" s="171"/>
      <c r="AE337" s="171"/>
      <c r="AF337" s="171"/>
      <c r="AG337" s="171"/>
      <c r="AH337" s="171"/>
      <c r="AI337" s="171"/>
      <c r="AJ337" s="171"/>
      <c r="BV337" s="171"/>
      <c r="BW337" s="171"/>
      <c r="CB337" s="134"/>
    </row>
    <row r="338" spans="1:986" ht="12" x14ac:dyDescent="0.2">
      <c r="A338" s="249"/>
      <c r="B338" s="242" t="s">
        <v>801</v>
      </c>
      <c r="C338" s="170" t="str">
        <f>_xlfn.CONCAT(Leverancespecifikation[[#This Row],[ID]],Leverancespecifikation[[#This Row],[BYGNINGSDEL]])</f>
        <v>334Temperatur transmitter, switche mv.</v>
      </c>
      <c r="E338" s="171">
        <v>664</v>
      </c>
      <c r="I338" s="171"/>
      <c r="J338" s="171">
        <v>4</v>
      </c>
      <c r="K338" s="175" t="s">
        <v>834</v>
      </c>
      <c r="L338" s="172" t="s">
        <v>656</v>
      </c>
      <c r="M338" s="80" t="str">
        <f>IFERROR(VLOOKUP(Leverancespecifikation[[#This Row],[ID-Bygningsdel]],'Data ændringslog'!A:G,7,FALSE),"P")</f>
        <v/>
      </c>
      <c r="N338" s="321" t="s">
        <v>103</v>
      </c>
      <c r="O338" s="121" t="str">
        <f>VLOOKUP(Leverancespecifikation[[#This Row],[ID-Bygningsdel]],'Data aktør'!A:H,2,FALSE)</f>
        <v/>
      </c>
      <c r="P338" s="78" t="str">
        <f>VLOOKUP(Leverancespecifikation[[#This Row],[ID-Bygningsdel]],'Data aktør'!A:H,3,FALSE)</f>
        <v/>
      </c>
      <c r="Q338" s="78" t="str">
        <f>VLOOKUP(Leverancespecifikation[[#This Row],[ID-Bygningsdel]],'Data aktør'!A:H,4,FALSE)</f>
        <v/>
      </c>
      <c r="R338" s="78" t="str">
        <f>VLOOKUP(Leverancespecifikation[[#This Row],[ID-Bygningsdel]],'Data aktør'!A:H,5,FALSE)</f>
        <v/>
      </c>
      <c r="S338" s="78" t="str">
        <f>VLOOKUP(Leverancespecifikation[[#This Row],[ID-Bygningsdel]],'Data aktør'!A:H,6,FALSE)</f>
        <v/>
      </c>
      <c r="T338" s="78" t="str">
        <f>VLOOKUP(Leverancespecifikation[[#This Row],[ID-Bygningsdel]],'Data aktør'!A:H,7,FALSE)</f>
        <v/>
      </c>
      <c r="U338" s="122" t="str">
        <f>VLOOKUP(Leverancespecifikation[[#This Row],[ID-Bygningsdel]],'Data aktør'!A:H,8,FALSE)</f>
        <v/>
      </c>
      <c r="V338" s="112"/>
      <c r="W338" s="79"/>
      <c r="X338" s="79"/>
      <c r="Y338" s="79"/>
      <c r="Z338" s="79"/>
      <c r="AA338" s="79"/>
      <c r="AB338" s="171"/>
      <c r="AD338" s="171"/>
      <c r="AE338" s="171"/>
      <c r="AF338" s="171"/>
      <c r="AG338" s="171"/>
      <c r="AH338" s="171"/>
      <c r="AI338" s="171"/>
      <c r="AJ338" s="171"/>
      <c r="BV338" s="171"/>
      <c r="BW338" s="171"/>
      <c r="CB338" s="134"/>
    </row>
    <row r="339" spans="1:986" ht="12" x14ac:dyDescent="0.2">
      <c r="A339" s="249"/>
      <c r="B339" s="242" t="s">
        <v>803</v>
      </c>
      <c r="C339" s="170" t="str">
        <f>_xlfn.CONCAT(Leverancespecifikation[[#This Row],[ID]],Leverancespecifikation[[#This Row],[BYGNINGSDEL]])</f>
        <v>335Lys/bevægelse transmitter, switche mv.</v>
      </c>
      <c r="E339" s="171">
        <v>664</v>
      </c>
      <c r="I339" s="171"/>
      <c r="J339" s="171">
        <v>4</v>
      </c>
      <c r="K339" s="175" t="s">
        <v>836</v>
      </c>
      <c r="L339" s="172" t="s">
        <v>656</v>
      </c>
      <c r="M339" s="80" t="str">
        <f>IFERROR(VLOOKUP(Leverancespecifikation[[#This Row],[ID-Bygningsdel]],'Data ændringslog'!A:G,7,FALSE),"P")</f>
        <v/>
      </c>
      <c r="N339" s="321" t="s">
        <v>103</v>
      </c>
      <c r="O339" s="121" t="str">
        <f>VLOOKUP(Leverancespecifikation[[#This Row],[ID-Bygningsdel]],'Data aktør'!A:H,2,FALSE)</f>
        <v/>
      </c>
      <c r="P339" s="78" t="str">
        <f>VLOOKUP(Leverancespecifikation[[#This Row],[ID-Bygningsdel]],'Data aktør'!A:H,3,FALSE)</f>
        <v/>
      </c>
      <c r="Q339" s="78" t="str">
        <f>VLOOKUP(Leverancespecifikation[[#This Row],[ID-Bygningsdel]],'Data aktør'!A:H,4,FALSE)</f>
        <v/>
      </c>
      <c r="R339" s="78" t="str">
        <f>VLOOKUP(Leverancespecifikation[[#This Row],[ID-Bygningsdel]],'Data aktør'!A:H,5,FALSE)</f>
        <v/>
      </c>
      <c r="S339" s="78" t="str">
        <f>VLOOKUP(Leverancespecifikation[[#This Row],[ID-Bygningsdel]],'Data aktør'!A:H,6,FALSE)</f>
        <v/>
      </c>
      <c r="T339" s="78" t="str">
        <f>VLOOKUP(Leverancespecifikation[[#This Row],[ID-Bygningsdel]],'Data aktør'!A:H,7,FALSE)</f>
        <v/>
      </c>
      <c r="U339" s="122" t="str">
        <f>VLOOKUP(Leverancespecifikation[[#This Row],[ID-Bygningsdel]],'Data aktør'!A:H,8,FALSE)</f>
        <v/>
      </c>
      <c r="V339" s="112"/>
      <c r="W339" s="79"/>
      <c r="X339" s="79"/>
      <c r="Y339" s="79"/>
      <c r="Z339" s="79"/>
      <c r="AA339" s="79"/>
      <c r="AB339" s="171"/>
      <c r="AD339" s="171"/>
      <c r="AE339" s="171"/>
      <c r="AF339" s="171"/>
      <c r="AG339" s="171"/>
      <c r="AH339" s="171"/>
      <c r="AI339" s="171"/>
      <c r="AJ339" s="171"/>
      <c r="BV339" s="171"/>
      <c r="BW339" s="171"/>
      <c r="CB339" s="134"/>
    </row>
    <row r="340" spans="1:986" ht="12" x14ac:dyDescent="0.2">
      <c r="A340" s="249"/>
      <c r="B340" s="242" t="s">
        <v>805</v>
      </c>
      <c r="C340" s="170" t="str">
        <f>_xlfn.CONCAT(Leverancespecifikation[[#This Row],[ID]],Leverancespecifikation[[#This Row],[BYGNINGSDEL]])</f>
        <v>336Brand transmitter, switche mv.</v>
      </c>
      <c r="E340" s="171">
        <v>664</v>
      </c>
      <c r="I340" s="171"/>
      <c r="J340" s="171">
        <v>4</v>
      </c>
      <c r="K340" s="175" t="s">
        <v>838</v>
      </c>
      <c r="L340" s="172" t="s">
        <v>656</v>
      </c>
      <c r="M340" s="80" t="str">
        <f>IFERROR(VLOOKUP(Leverancespecifikation[[#This Row],[ID-Bygningsdel]],'Data ændringslog'!A:G,7,FALSE),"P")</f>
        <v/>
      </c>
      <c r="N340" s="321" t="s">
        <v>103</v>
      </c>
      <c r="O340" s="121" t="str">
        <f>VLOOKUP(Leverancespecifikation[[#This Row],[ID-Bygningsdel]],'Data aktør'!A:H,2,FALSE)</f>
        <v/>
      </c>
      <c r="P340" s="78" t="str">
        <f>VLOOKUP(Leverancespecifikation[[#This Row],[ID-Bygningsdel]],'Data aktør'!A:H,3,FALSE)</f>
        <v/>
      </c>
      <c r="Q340" s="78" t="str">
        <f>VLOOKUP(Leverancespecifikation[[#This Row],[ID-Bygningsdel]],'Data aktør'!A:H,4,FALSE)</f>
        <v/>
      </c>
      <c r="R340" s="78" t="str">
        <f>VLOOKUP(Leverancespecifikation[[#This Row],[ID-Bygningsdel]],'Data aktør'!A:H,5,FALSE)</f>
        <v/>
      </c>
      <c r="S340" s="78" t="str">
        <f>VLOOKUP(Leverancespecifikation[[#This Row],[ID-Bygningsdel]],'Data aktør'!A:H,6,FALSE)</f>
        <v/>
      </c>
      <c r="T340" s="78" t="str">
        <f>VLOOKUP(Leverancespecifikation[[#This Row],[ID-Bygningsdel]],'Data aktør'!A:H,7,FALSE)</f>
        <v/>
      </c>
      <c r="U340" s="122" t="str">
        <f>VLOOKUP(Leverancespecifikation[[#This Row],[ID-Bygningsdel]],'Data aktør'!A:H,8,FALSE)</f>
        <v/>
      </c>
      <c r="V340" s="112"/>
      <c r="W340" s="79"/>
      <c r="X340" s="79"/>
      <c r="Y340" s="79"/>
      <c r="Z340" s="79"/>
      <c r="AA340" s="79"/>
      <c r="AB340" s="171"/>
      <c r="AD340" s="171"/>
      <c r="AE340" s="171"/>
      <c r="AF340" s="171"/>
      <c r="AG340" s="171"/>
      <c r="AH340" s="171"/>
      <c r="AI340" s="171"/>
      <c r="AJ340" s="171"/>
      <c r="BV340" s="171"/>
      <c r="BW340" s="171"/>
      <c r="CB340" s="134"/>
    </row>
    <row r="341" spans="1:986" s="104" customFormat="1" ht="15" customHeight="1" x14ac:dyDescent="0.2">
      <c r="A341" s="248"/>
      <c r="B341" s="240" t="s">
        <v>807</v>
      </c>
      <c r="C341" s="161" t="str">
        <f>_xlfn.CONCAT(Leverancespecifikation[[#This Row],[ID]],Leverancespecifikation[[#This Row],[BYGNINGSDEL]])</f>
        <v>337Person-, materiale- og servicetransport</v>
      </c>
      <c r="D341" s="162"/>
      <c r="E341" s="162"/>
      <c r="F341" s="162"/>
      <c r="G341" s="162"/>
      <c r="H341" s="162"/>
      <c r="I341" s="162"/>
      <c r="J341" s="163">
        <v>2</v>
      </c>
      <c r="K341" s="164" t="s">
        <v>840</v>
      </c>
      <c r="L341" s="165"/>
      <c r="M341" s="100" t="str">
        <f>IFERROR(VLOOKUP(Leverancespecifikation[[#This Row],[ID-Bygningsdel]],'Data ændringslog'!A:G,7,FALSE),"P")</f>
        <v/>
      </c>
      <c r="N341" s="201" t="s">
        <v>103</v>
      </c>
      <c r="O341" s="119"/>
      <c r="P341" s="101"/>
      <c r="Q341" s="101"/>
      <c r="R341" s="101"/>
      <c r="S341" s="101"/>
      <c r="T341" s="101"/>
      <c r="U341" s="120"/>
      <c r="V341" s="111"/>
      <c r="W341" s="102"/>
      <c r="X341" s="102"/>
      <c r="Y341" s="102"/>
      <c r="Z341" s="102"/>
      <c r="AA341" s="10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285"/>
      <c r="BM341" s="162"/>
      <c r="BN341" s="162"/>
      <c r="BO341" s="162"/>
      <c r="BP341" s="162"/>
      <c r="BQ341" s="162"/>
      <c r="BR341" s="162"/>
      <c r="BS341" s="162"/>
      <c r="BT341" s="162"/>
      <c r="BU341" s="162"/>
      <c r="BV341" s="162"/>
      <c r="BW341" s="162"/>
      <c r="BX341" s="162"/>
      <c r="BY341" s="162"/>
      <c r="BZ341" s="162"/>
      <c r="CA341" s="206"/>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c r="EO341" s="98"/>
      <c r="EP341" s="98"/>
      <c r="EQ341" s="98"/>
      <c r="ER341" s="98"/>
      <c r="ES341" s="98"/>
      <c r="ET341" s="98"/>
      <c r="EU341" s="98"/>
      <c r="EV341" s="98"/>
      <c r="EW341" s="98"/>
      <c r="EX341" s="98"/>
      <c r="EY341" s="98"/>
      <c r="EZ341" s="98"/>
      <c r="FA341" s="98"/>
      <c r="FB341" s="98"/>
      <c r="FC341" s="98"/>
      <c r="FD341" s="98"/>
      <c r="FE341" s="98"/>
      <c r="FF341" s="98"/>
      <c r="FG341" s="98"/>
      <c r="FH341" s="98"/>
      <c r="FI341" s="98"/>
      <c r="FJ341" s="98"/>
      <c r="FK341" s="98"/>
      <c r="FL341" s="98"/>
      <c r="FM341" s="98"/>
      <c r="FN341" s="98"/>
      <c r="FO341" s="98"/>
      <c r="FP341" s="98"/>
      <c r="FQ341" s="98"/>
      <c r="FR341" s="98"/>
      <c r="FS341" s="98"/>
      <c r="FT341" s="98"/>
      <c r="FU341" s="98"/>
      <c r="FV341" s="98"/>
      <c r="FW341" s="98"/>
      <c r="FX341" s="98"/>
      <c r="FY341" s="98"/>
      <c r="FZ341" s="98"/>
      <c r="GA341" s="98"/>
      <c r="GB341" s="98"/>
      <c r="GC341" s="98"/>
      <c r="GD341" s="98"/>
      <c r="GE341" s="98"/>
      <c r="GF341" s="98"/>
      <c r="GG341" s="98"/>
      <c r="GH341" s="98"/>
      <c r="GI341" s="98"/>
      <c r="GJ341" s="98"/>
      <c r="GK341" s="98"/>
      <c r="GL341" s="98"/>
      <c r="GM341" s="98"/>
      <c r="GN341" s="98"/>
      <c r="GO341" s="98"/>
      <c r="GP341" s="98"/>
      <c r="GQ341" s="98"/>
      <c r="GR341" s="98"/>
      <c r="GS341" s="98"/>
      <c r="GT341" s="98"/>
      <c r="GU341" s="98"/>
      <c r="GV341" s="98"/>
      <c r="GW341" s="98"/>
      <c r="GX341" s="98"/>
      <c r="GY341" s="98"/>
      <c r="GZ341" s="98"/>
      <c r="HA341" s="98"/>
      <c r="HB341" s="98"/>
      <c r="HC341" s="98"/>
      <c r="HD341" s="98"/>
      <c r="HE341" s="98"/>
      <c r="HF341" s="98"/>
      <c r="HG341" s="98"/>
      <c r="HH341" s="98"/>
      <c r="HI341" s="98"/>
      <c r="HJ341" s="98"/>
      <c r="HK341" s="98"/>
      <c r="HL341" s="98"/>
      <c r="HM341" s="98"/>
      <c r="HN341" s="98"/>
      <c r="HO341" s="98"/>
      <c r="HP341" s="98"/>
      <c r="HQ341" s="98"/>
      <c r="HR341" s="98"/>
      <c r="HS341" s="98"/>
      <c r="HT341" s="98"/>
      <c r="HU341" s="98"/>
      <c r="HV341" s="98"/>
      <c r="HW341" s="98"/>
      <c r="HX341" s="98"/>
      <c r="HY341" s="98"/>
      <c r="HZ341" s="98"/>
      <c r="IA341" s="98"/>
      <c r="IB341" s="98"/>
      <c r="IC341" s="98"/>
      <c r="ID341" s="98"/>
      <c r="IE341" s="98"/>
      <c r="IF341" s="98"/>
      <c r="IG341" s="98"/>
      <c r="IH341" s="98"/>
      <c r="II341" s="98"/>
      <c r="IJ341" s="98"/>
      <c r="IK341" s="98"/>
      <c r="IL341" s="98"/>
      <c r="IM341" s="98"/>
      <c r="IN341" s="98"/>
      <c r="IO341" s="98"/>
      <c r="IP341" s="98"/>
      <c r="IQ341" s="98"/>
      <c r="IR341" s="98"/>
      <c r="IS341" s="98"/>
      <c r="IT341" s="98"/>
      <c r="IU341" s="98"/>
      <c r="IV341" s="98"/>
      <c r="IW341" s="98"/>
      <c r="IX341" s="98"/>
      <c r="IY341" s="98"/>
      <c r="IZ341" s="98"/>
      <c r="JA341" s="98"/>
      <c r="JB341" s="98"/>
      <c r="JC341" s="98"/>
      <c r="JD341" s="98"/>
      <c r="JE341" s="98"/>
      <c r="JF341" s="98"/>
      <c r="JG341" s="98"/>
      <c r="JH341" s="98"/>
      <c r="JI341" s="98"/>
      <c r="JJ341" s="98"/>
      <c r="JK341" s="98"/>
      <c r="JL341" s="98"/>
      <c r="JM341" s="98"/>
      <c r="JN341" s="98"/>
      <c r="JO341" s="98"/>
      <c r="JP341" s="98"/>
      <c r="JQ341" s="98"/>
      <c r="JR341" s="98"/>
      <c r="JS341" s="98"/>
      <c r="JT341" s="98"/>
      <c r="JU341" s="98"/>
      <c r="JV341" s="98"/>
      <c r="JW341" s="98"/>
      <c r="JX341" s="98"/>
      <c r="JY341" s="98"/>
      <c r="JZ341" s="98"/>
      <c r="KA341" s="98"/>
      <c r="KB341" s="98"/>
      <c r="KC341" s="98"/>
      <c r="KD341" s="98"/>
      <c r="KE341" s="98"/>
      <c r="KF341" s="98"/>
      <c r="KG341" s="98"/>
      <c r="KH341" s="98"/>
      <c r="KI341" s="98"/>
      <c r="KJ341" s="98"/>
      <c r="KK341" s="98"/>
      <c r="KL341" s="98"/>
      <c r="KM341" s="98"/>
      <c r="KN341" s="98"/>
      <c r="KO341" s="98"/>
      <c r="KP341" s="98"/>
      <c r="KQ341" s="98"/>
      <c r="KR341" s="98"/>
      <c r="KS341" s="98"/>
      <c r="KT341" s="98"/>
      <c r="KU341" s="98"/>
      <c r="KV341" s="98"/>
      <c r="KW341" s="98"/>
      <c r="KX341" s="98"/>
      <c r="KY341" s="98"/>
      <c r="KZ341" s="98"/>
      <c r="LA341" s="98"/>
      <c r="LB341" s="98"/>
      <c r="LC341" s="98"/>
      <c r="LD341" s="98"/>
      <c r="LE341" s="98"/>
      <c r="LF341" s="98"/>
      <c r="LG341" s="98"/>
      <c r="LH341" s="98"/>
      <c r="LI341" s="98"/>
      <c r="LJ341" s="98"/>
      <c r="LK341" s="98"/>
      <c r="LL341" s="98"/>
      <c r="LM341" s="98"/>
      <c r="LN341" s="98"/>
      <c r="LO341" s="98"/>
      <c r="LP341" s="98"/>
      <c r="LQ341" s="98"/>
      <c r="LR341" s="98"/>
      <c r="LS341" s="98"/>
      <c r="LT341" s="98"/>
      <c r="LU341" s="98"/>
      <c r="LV341" s="98"/>
      <c r="LW341" s="98"/>
      <c r="LX341" s="98"/>
      <c r="LY341" s="98"/>
      <c r="LZ341" s="98"/>
      <c r="MA341" s="98"/>
      <c r="MB341" s="98"/>
      <c r="MC341" s="98"/>
      <c r="MD341" s="98"/>
      <c r="ME341" s="98"/>
      <c r="MF341" s="98"/>
      <c r="MG341" s="98"/>
      <c r="MH341" s="98"/>
      <c r="MI341" s="98"/>
      <c r="MJ341" s="98"/>
      <c r="MK341" s="98"/>
      <c r="ML341" s="98"/>
      <c r="MM341" s="98"/>
      <c r="MN341" s="98"/>
      <c r="MO341" s="98"/>
      <c r="MP341" s="98"/>
      <c r="MQ341" s="98"/>
      <c r="MR341" s="98"/>
      <c r="MS341" s="98"/>
      <c r="MT341" s="98"/>
      <c r="MU341" s="98"/>
      <c r="MV341" s="98"/>
      <c r="MW341" s="98"/>
      <c r="MX341" s="98"/>
      <c r="MY341" s="98"/>
      <c r="MZ341" s="98"/>
      <c r="NA341" s="98"/>
      <c r="NB341" s="98"/>
      <c r="NC341" s="98"/>
      <c r="ND341" s="98"/>
      <c r="NE341" s="98"/>
      <c r="NF341" s="98"/>
      <c r="NG341" s="98"/>
      <c r="NH341" s="98"/>
      <c r="NI341" s="98"/>
      <c r="NJ341" s="98"/>
      <c r="NK341" s="98"/>
      <c r="NL341" s="98"/>
      <c r="NM341" s="98"/>
      <c r="NN341" s="98"/>
      <c r="NO341" s="98"/>
      <c r="NP341" s="98"/>
      <c r="NQ341" s="98"/>
      <c r="NR341" s="98"/>
      <c r="NS341" s="98"/>
      <c r="NT341" s="98"/>
      <c r="NU341" s="98"/>
      <c r="NV341" s="98"/>
      <c r="NW341" s="98"/>
      <c r="NX341" s="98"/>
      <c r="NY341" s="98"/>
      <c r="NZ341" s="98"/>
      <c r="OA341" s="98"/>
      <c r="OB341" s="98"/>
      <c r="OC341" s="98"/>
      <c r="OD341" s="98"/>
      <c r="OE341" s="98"/>
      <c r="OF341" s="98"/>
      <c r="OG341" s="98"/>
      <c r="OH341" s="98"/>
      <c r="OI341" s="98"/>
      <c r="OJ341" s="98"/>
      <c r="OK341" s="98"/>
      <c r="OL341" s="98"/>
      <c r="OM341" s="98"/>
      <c r="ON341" s="98"/>
      <c r="OO341" s="98"/>
      <c r="OP341" s="98"/>
      <c r="OQ341" s="98"/>
      <c r="OR341" s="98"/>
      <c r="OS341" s="98"/>
      <c r="OT341" s="98"/>
      <c r="OU341" s="98"/>
      <c r="OV341" s="98"/>
      <c r="OW341" s="98"/>
      <c r="OX341" s="98"/>
      <c r="OY341" s="98"/>
      <c r="OZ341" s="98"/>
      <c r="PA341" s="98"/>
      <c r="PB341" s="98"/>
      <c r="PC341" s="98"/>
      <c r="PD341" s="98"/>
      <c r="PE341" s="98"/>
      <c r="PF341" s="98"/>
      <c r="PG341" s="98"/>
      <c r="PH341" s="98"/>
      <c r="PI341" s="98"/>
      <c r="PJ341" s="98"/>
      <c r="PK341" s="98"/>
      <c r="PL341" s="98"/>
      <c r="PM341" s="98"/>
      <c r="PN341" s="98"/>
      <c r="PO341" s="98"/>
      <c r="PP341" s="98"/>
      <c r="PQ341" s="98"/>
      <c r="PR341" s="98"/>
      <c r="PS341" s="98"/>
      <c r="PT341" s="98"/>
      <c r="PU341" s="98"/>
      <c r="PV341" s="98"/>
      <c r="PW341" s="98"/>
      <c r="PX341" s="98"/>
      <c r="PY341" s="98"/>
      <c r="PZ341" s="98"/>
      <c r="QA341" s="98"/>
      <c r="QB341" s="98"/>
      <c r="QC341" s="98"/>
      <c r="QD341" s="98"/>
      <c r="QE341" s="98"/>
      <c r="QF341" s="98"/>
      <c r="QG341" s="98"/>
      <c r="QH341" s="98"/>
      <c r="QI341" s="98"/>
      <c r="QJ341" s="98"/>
      <c r="QK341" s="98"/>
      <c r="QL341" s="98"/>
      <c r="QM341" s="98"/>
      <c r="QN341" s="98"/>
      <c r="QO341" s="98"/>
      <c r="QP341" s="98"/>
      <c r="QQ341" s="98"/>
      <c r="QR341" s="98"/>
      <c r="QS341" s="98"/>
      <c r="QT341" s="98"/>
      <c r="QU341" s="98"/>
      <c r="QV341" s="98"/>
      <c r="QW341" s="98"/>
      <c r="QX341" s="98"/>
      <c r="QY341" s="98"/>
      <c r="QZ341" s="98"/>
      <c r="RA341" s="98"/>
      <c r="RB341" s="98"/>
      <c r="RC341" s="98"/>
      <c r="RD341" s="98"/>
      <c r="RE341" s="98"/>
      <c r="RF341" s="98"/>
      <c r="RG341" s="98"/>
      <c r="RH341" s="98"/>
      <c r="RI341" s="98"/>
      <c r="RJ341" s="98"/>
      <c r="RK341" s="98"/>
      <c r="RL341" s="98"/>
      <c r="RM341" s="98"/>
      <c r="RN341" s="98"/>
      <c r="RO341" s="98"/>
      <c r="RP341" s="98"/>
      <c r="RQ341" s="98"/>
      <c r="RR341" s="98"/>
      <c r="RS341" s="98"/>
      <c r="RT341" s="98"/>
      <c r="RU341" s="98"/>
      <c r="RV341" s="98"/>
      <c r="RW341" s="98"/>
      <c r="RX341" s="98"/>
      <c r="RY341" s="98"/>
      <c r="RZ341" s="98"/>
      <c r="SA341" s="98"/>
      <c r="SB341" s="98"/>
      <c r="SC341" s="98"/>
      <c r="SD341" s="98"/>
      <c r="SE341" s="98"/>
      <c r="SF341" s="98"/>
      <c r="SG341" s="98"/>
      <c r="SH341" s="98"/>
      <c r="SI341" s="98"/>
      <c r="SJ341" s="98"/>
      <c r="SK341" s="98"/>
      <c r="SL341" s="98"/>
      <c r="SM341" s="98"/>
      <c r="SN341" s="98"/>
      <c r="SO341" s="98"/>
      <c r="SP341" s="98"/>
      <c r="SQ341" s="98"/>
      <c r="SR341" s="98"/>
      <c r="SS341" s="98"/>
      <c r="ST341" s="98"/>
      <c r="SU341" s="98"/>
      <c r="SV341" s="98"/>
      <c r="SW341" s="98"/>
      <c r="SX341" s="98"/>
      <c r="SY341" s="98"/>
      <c r="SZ341" s="98"/>
      <c r="TA341" s="98"/>
      <c r="TB341" s="98"/>
      <c r="TC341" s="98"/>
      <c r="TD341" s="98"/>
      <c r="TE341" s="98"/>
      <c r="TF341" s="98"/>
      <c r="TG341" s="98"/>
      <c r="TH341" s="98"/>
      <c r="TI341" s="98"/>
      <c r="TJ341" s="98"/>
      <c r="TK341" s="98"/>
      <c r="TL341" s="98"/>
      <c r="TM341" s="98"/>
      <c r="TN341" s="98"/>
      <c r="TO341" s="98"/>
      <c r="TP341" s="98"/>
      <c r="TQ341" s="98"/>
      <c r="TR341" s="98"/>
      <c r="TS341" s="98"/>
      <c r="TT341" s="98"/>
      <c r="TU341" s="98"/>
      <c r="TV341" s="98"/>
      <c r="TW341" s="98"/>
      <c r="TX341" s="98"/>
      <c r="TY341" s="98"/>
      <c r="TZ341" s="98"/>
      <c r="UA341" s="98"/>
      <c r="UB341" s="98"/>
      <c r="UC341" s="98"/>
      <c r="UD341" s="98"/>
      <c r="UE341" s="98"/>
      <c r="UF341" s="98"/>
      <c r="UG341" s="98"/>
      <c r="UH341" s="98"/>
      <c r="UI341" s="98"/>
      <c r="UJ341" s="98"/>
      <c r="UK341" s="98"/>
      <c r="UL341" s="98"/>
      <c r="UM341" s="98"/>
      <c r="UN341" s="98"/>
      <c r="UO341" s="98"/>
      <c r="UP341" s="98"/>
      <c r="UQ341" s="98"/>
      <c r="UR341" s="98"/>
      <c r="US341" s="98"/>
      <c r="UT341" s="98"/>
      <c r="UU341" s="98"/>
      <c r="UV341" s="98"/>
      <c r="UW341" s="98"/>
      <c r="UX341" s="98"/>
      <c r="UY341" s="98"/>
      <c r="UZ341" s="98"/>
      <c r="VA341" s="98"/>
      <c r="VB341" s="98"/>
      <c r="VC341" s="98"/>
      <c r="VD341" s="98"/>
      <c r="VE341" s="98"/>
      <c r="VF341" s="98"/>
      <c r="VG341" s="98"/>
      <c r="VH341" s="98"/>
      <c r="VI341" s="98"/>
      <c r="VJ341" s="98"/>
      <c r="VK341" s="98"/>
      <c r="VL341" s="98"/>
      <c r="VM341" s="98"/>
      <c r="VN341" s="98"/>
      <c r="VO341" s="98"/>
      <c r="VP341" s="98"/>
      <c r="VQ341" s="98"/>
      <c r="VR341" s="98"/>
      <c r="VS341" s="98"/>
      <c r="VT341" s="98"/>
      <c r="VU341" s="98"/>
      <c r="VV341" s="98"/>
      <c r="VW341" s="98"/>
      <c r="VX341" s="98"/>
      <c r="VY341" s="98"/>
      <c r="VZ341" s="98"/>
      <c r="WA341" s="98"/>
      <c r="WB341" s="98"/>
      <c r="WC341" s="98"/>
      <c r="WD341" s="98"/>
      <c r="WE341" s="98"/>
      <c r="WF341" s="98"/>
      <c r="WG341" s="98"/>
      <c r="WH341" s="98"/>
      <c r="WI341" s="98"/>
      <c r="WJ341" s="98"/>
      <c r="WK341" s="98"/>
      <c r="WL341" s="98"/>
      <c r="WM341" s="98"/>
      <c r="WN341" s="98"/>
      <c r="WO341" s="98"/>
      <c r="WP341" s="98"/>
      <c r="WQ341" s="98"/>
      <c r="WR341" s="98"/>
      <c r="WS341" s="98"/>
      <c r="WT341" s="98"/>
      <c r="WU341" s="98"/>
      <c r="WV341" s="98"/>
      <c r="WW341" s="98"/>
      <c r="WX341" s="98"/>
      <c r="WY341" s="98"/>
      <c r="WZ341" s="98"/>
      <c r="XA341" s="98"/>
      <c r="XB341" s="98"/>
      <c r="XC341" s="98"/>
      <c r="XD341" s="98"/>
      <c r="XE341" s="98"/>
      <c r="XF341" s="98"/>
      <c r="XG341" s="98"/>
      <c r="XH341" s="98"/>
      <c r="XI341" s="98"/>
      <c r="XJ341" s="98"/>
      <c r="XK341" s="98"/>
      <c r="XL341" s="98"/>
      <c r="XM341" s="98"/>
      <c r="XN341" s="98"/>
      <c r="XO341" s="98"/>
      <c r="XP341" s="98"/>
      <c r="XQ341" s="98"/>
      <c r="XR341" s="98"/>
      <c r="XS341" s="98"/>
      <c r="XT341" s="98"/>
      <c r="XU341" s="98"/>
      <c r="XV341" s="98"/>
      <c r="XW341" s="98"/>
      <c r="XX341" s="98"/>
      <c r="XY341" s="98"/>
      <c r="XZ341" s="98"/>
      <c r="YA341" s="98"/>
      <c r="YB341" s="98"/>
      <c r="YC341" s="98"/>
      <c r="YD341" s="98"/>
      <c r="YE341" s="98"/>
      <c r="YF341" s="98"/>
      <c r="YG341" s="98"/>
      <c r="YH341" s="98"/>
      <c r="YI341" s="98"/>
      <c r="YJ341" s="98"/>
      <c r="YK341" s="98"/>
      <c r="YL341" s="98"/>
      <c r="YM341" s="98"/>
      <c r="YN341" s="98"/>
      <c r="YO341" s="98"/>
      <c r="YP341" s="98"/>
      <c r="YQ341" s="98"/>
      <c r="YR341" s="98"/>
      <c r="YS341" s="98"/>
      <c r="YT341" s="98"/>
      <c r="YU341" s="98"/>
      <c r="YV341" s="98"/>
      <c r="YW341" s="98"/>
      <c r="YX341" s="98"/>
      <c r="YY341" s="98"/>
      <c r="YZ341" s="98"/>
      <c r="ZA341" s="98"/>
      <c r="ZB341" s="98"/>
      <c r="ZC341" s="98"/>
      <c r="ZD341" s="98"/>
      <c r="ZE341" s="98"/>
      <c r="ZF341" s="98"/>
      <c r="ZG341" s="98"/>
      <c r="ZH341" s="98"/>
      <c r="ZI341" s="98"/>
      <c r="ZJ341" s="98"/>
      <c r="ZK341" s="98"/>
      <c r="ZL341" s="98"/>
      <c r="ZM341" s="98"/>
      <c r="ZN341" s="98"/>
      <c r="ZO341" s="98"/>
      <c r="ZP341" s="98"/>
      <c r="ZQ341" s="98"/>
      <c r="ZR341" s="98"/>
      <c r="ZS341" s="98"/>
      <c r="ZT341" s="98"/>
      <c r="ZU341" s="98"/>
      <c r="ZV341" s="98"/>
      <c r="ZW341" s="98"/>
      <c r="ZX341" s="98"/>
      <c r="ZY341" s="98"/>
      <c r="ZZ341" s="98"/>
      <c r="AAA341" s="98"/>
      <c r="AAB341" s="98"/>
      <c r="AAC341" s="98"/>
      <c r="AAD341" s="98"/>
      <c r="AAE341" s="98"/>
      <c r="AAF341" s="98"/>
      <c r="AAG341" s="98"/>
      <c r="AAH341" s="98"/>
      <c r="AAI341" s="98"/>
      <c r="AAJ341" s="98"/>
      <c r="AAK341" s="98"/>
      <c r="AAL341" s="98"/>
      <c r="AAM341" s="98"/>
      <c r="AAN341" s="98"/>
      <c r="AAO341" s="98"/>
      <c r="AAP341" s="98"/>
      <c r="AAQ341" s="98"/>
      <c r="AAR341" s="98"/>
      <c r="AAS341" s="98"/>
      <c r="AAT341" s="98"/>
      <c r="AAU341" s="98"/>
      <c r="AAV341" s="98"/>
      <c r="AAW341" s="98"/>
      <c r="AAX341" s="98"/>
      <c r="AAY341" s="98"/>
      <c r="AAZ341" s="98"/>
      <c r="ABA341" s="98"/>
      <c r="ABB341" s="98"/>
      <c r="ABC341" s="98"/>
      <c r="ABD341" s="98"/>
      <c r="ABE341" s="98"/>
      <c r="ABF341" s="98"/>
      <c r="ABG341" s="98"/>
      <c r="ABH341" s="98"/>
      <c r="ABI341" s="98"/>
      <c r="ABJ341" s="98"/>
      <c r="ABK341" s="98"/>
      <c r="ABL341" s="98"/>
      <c r="ABM341" s="98"/>
      <c r="ABN341" s="98"/>
      <c r="ABO341" s="98"/>
      <c r="ABP341" s="98"/>
      <c r="ABQ341" s="98"/>
      <c r="ABR341" s="98"/>
      <c r="ABS341" s="98"/>
      <c r="ABT341" s="98"/>
      <c r="ABU341" s="98"/>
      <c r="ABV341" s="98"/>
      <c r="ABW341" s="98"/>
      <c r="ABX341" s="98"/>
      <c r="ABY341" s="98"/>
      <c r="ABZ341" s="98"/>
      <c r="ACA341" s="98"/>
      <c r="ACB341" s="98"/>
      <c r="ACC341" s="98"/>
      <c r="ACD341" s="98"/>
      <c r="ACE341" s="98"/>
      <c r="ACF341" s="98"/>
      <c r="ACG341" s="98"/>
      <c r="ACH341" s="98"/>
      <c r="ACI341" s="98"/>
      <c r="ACJ341" s="98"/>
      <c r="ACK341" s="98"/>
      <c r="ACL341" s="98"/>
      <c r="ACM341" s="98"/>
      <c r="ACN341" s="98"/>
      <c r="ACO341" s="98"/>
      <c r="ACP341" s="98"/>
      <c r="ACQ341" s="98"/>
      <c r="ACR341" s="98"/>
      <c r="ACS341" s="98"/>
      <c r="ACT341" s="98"/>
      <c r="ACU341" s="98"/>
      <c r="ACV341" s="98"/>
      <c r="ACW341" s="98"/>
      <c r="ACX341" s="98"/>
      <c r="ACY341" s="98"/>
      <c r="ACZ341" s="98"/>
      <c r="ADA341" s="98"/>
      <c r="ADB341" s="98"/>
      <c r="ADC341" s="98"/>
      <c r="ADD341" s="98"/>
      <c r="ADE341" s="98"/>
      <c r="ADF341" s="98"/>
      <c r="ADG341" s="98"/>
      <c r="ADH341" s="98"/>
      <c r="ADI341" s="98"/>
      <c r="ADJ341" s="98"/>
      <c r="ADK341" s="98"/>
      <c r="ADL341" s="98"/>
      <c r="ADM341" s="98"/>
      <c r="ADN341" s="98"/>
      <c r="ADO341" s="98"/>
      <c r="ADP341" s="98"/>
      <c r="ADQ341" s="98"/>
      <c r="ADR341" s="98"/>
      <c r="ADS341" s="98"/>
      <c r="ADT341" s="98"/>
      <c r="ADU341" s="98"/>
      <c r="ADV341" s="98"/>
      <c r="ADW341" s="98"/>
      <c r="ADX341" s="98"/>
      <c r="ADY341" s="98"/>
      <c r="ADZ341" s="98"/>
      <c r="AEA341" s="98"/>
      <c r="AEB341" s="98"/>
      <c r="AEC341" s="98"/>
      <c r="AED341" s="98"/>
      <c r="AEE341" s="98"/>
      <c r="AEF341" s="98"/>
      <c r="AEG341" s="98"/>
      <c r="AEH341" s="98"/>
      <c r="AEI341" s="98"/>
      <c r="AEJ341" s="98"/>
      <c r="AEK341" s="98"/>
      <c r="AEL341" s="98"/>
      <c r="AEM341" s="98"/>
      <c r="AEN341" s="98"/>
      <c r="AEO341" s="98"/>
      <c r="AEP341" s="98"/>
      <c r="AEQ341" s="98"/>
      <c r="AER341" s="98"/>
      <c r="AES341" s="98"/>
      <c r="AET341" s="98"/>
      <c r="AEU341" s="98"/>
      <c r="AEV341" s="98"/>
      <c r="AEW341" s="98"/>
      <c r="AEX341" s="98"/>
      <c r="AEY341" s="98"/>
      <c r="AEZ341" s="98"/>
      <c r="AFA341" s="98"/>
      <c r="AFB341" s="98"/>
      <c r="AFC341" s="98"/>
      <c r="AFD341" s="98"/>
      <c r="AFE341" s="98"/>
      <c r="AFF341" s="98"/>
      <c r="AFG341" s="98"/>
      <c r="AFH341" s="98"/>
      <c r="AFI341" s="98"/>
      <c r="AFJ341" s="98"/>
      <c r="AFK341" s="98"/>
      <c r="AFL341" s="98"/>
      <c r="AFM341" s="98"/>
      <c r="AFN341" s="98"/>
      <c r="AFO341" s="98"/>
      <c r="AFP341" s="98"/>
      <c r="AFQ341" s="98"/>
      <c r="AFR341" s="98"/>
      <c r="AFS341" s="98"/>
      <c r="AFT341" s="98"/>
      <c r="AFU341" s="98"/>
      <c r="AFV341" s="98"/>
      <c r="AFW341" s="98"/>
      <c r="AFX341" s="98"/>
      <c r="AFY341" s="98"/>
      <c r="AFZ341" s="98"/>
      <c r="AGA341" s="98"/>
      <c r="AGB341" s="98"/>
      <c r="AGC341" s="98"/>
      <c r="AGD341" s="98"/>
      <c r="AGE341" s="98"/>
      <c r="AGF341" s="98"/>
      <c r="AGG341" s="98"/>
      <c r="AGH341" s="98"/>
      <c r="AGI341" s="98"/>
      <c r="AGJ341" s="98"/>
      <c r="AGK341" s="98"/>
      <c r="AGL341" s="98"/>
      <c r="AGM341" s="98"/>
      <c r="AGN341" s="98"/>
      <c r="AGO341" s="98"/>
      <c r="AGP341" s="98"/>
      <c r="AGQ341" s="98"/>
      <c r="AGR341" s="98"/>
      <c r="AGS341" s="98"/>
      <c r="AGT341" s="98"/>
      <c r="AGU341" s="98"/>
      <c r="AGV341" s="98"/>
      <c r="AGW341" s="98"/>
      <c r="AGX341" s="98"/>
      <c r="AGY341" s="98"/>
      <c r="AGZ341" s="98"/>
      <c r="AHA341" s="98"/>
      <c r="AHB341" s="98"/>
      <c r="AHC341" s="98"/>
      <c r="AHD341" s="98"/>
      <c r="AHE341" s="98"/>
      <c r="AHF341" s="98"/>
      <c r="AHG341" s="98"/>
      <c r="AHH341" s="98"/>
      <c r="AHI341" s="98"/>
      <c r="AHJ341" s="98"/>
      <c r="AHK341" s="98"/>
      <c r="AHL341" s="98"/>
      <c r="AHM341" s="98"/>
      <c r="AHN341" s="98"/>
      <c r="AHO341" s="98"/>
      <c r="AHP341" s="98"/>
      <c r="AHQ341" s="98"/>
      <c r="AHR341" s="98"/>
      <c r="AHS341" s="98"/>
      <c r="AHT341" s="98"/>
      <c r="AHU341" s="98"/>
      <c r="AHV341" s="98"/>
      <c r="AHW341" s="98"/>
      <c r="AHX341" s="98"/>
      <c r="AHY341" s="98"/>
      <c r="AHZ341" s="98"/>
      <c r="AIA341" s="98"/>
      <c r="AIB341" s="98"/>
      <c r="AIC341" s="98"/>
      <c r="AID341" s="98"/>
      <c r="AIE341" s="98"/>
      <c r="AIF341" s="98"/>
      <c r="AIG341" s="98"/>
      <c r="AIH341" s="98"/>
      <c r="AII341" s="98"/>
      <c r="AIJ341" s="98"/>
      <c r="AIK341" s="98"/>
      <c r="AIL341" s="98"/>
      <c r="AIM341" s="98"/>
      <c r="AIN341" s="98"/>
      <c r="AIO341" s="98"/>
      <c r="AIP341" s="98"/>
      <c r="AIQ341" s="98"/>
      <c r="AIR341" s="98"/>
      <c r="AIS341" s="98"/>
      <c r="AIT341" s="98"/>
      <c r="AIU341" s="98"/>
      <c r="AIV341" s="98"/>
      <c r="AIW341" s="98"/>
      <c r="AIX341" s="98"/>
      <c r="AIY341" s="98"/>
      <c r="AIZ341" s="98"/>
      <c r="AJA341" s="98"/>
      <c r="AJB341" s="98"/>
      <c r="AJC341" s="98"/>
      <c r="AJD341" s="98"/>
      <c r="AJE341" s="98"/>
      <c r="AJF341" s="98"/>
      <c r="AJG341" s="98"/>
      <c r="AJH341" s="98"/>
      <c r="AJI341" s="98"/>
      <c r="AJJ341" s="98"/>
      <c r="AJK341" s="98"/>
      <c r="AJL341" s="98"/>
      <c r="AJM341" s="98"/>
      <c r="AJN341" s="98"/>
      <c r="AJO341" s="98"/>
      <c r="AJP341" s="98"/>
      <c r="AJQ341" s="98"/>
      <c r="AJR341" s="98"/>
      <c r="AJS341" s="98"/>
      <c r="AJT341" s="98"/>
      <c r="AJU341" s="98"/>
      <c r="AJV341" s="98"/>
      <c r="AJW341" s="98"/>
      <c r="AJX341" s="98"/>
      <c r="AJY341" s="98"/>
      <c r="AJZ341" s="98"/>
      <c r="AKA341" s="98"/>
      <c r="AKB341" s="98"/>
      <c r="AKC341" s="98"/>
      <c r="AKD341" s="98"/>
      <c r="AKE341" s="98"/>
      <c r="AKF341" s="98"/>
      <c r="AKG341" s="98"/>
      <c r="AKH341" s="98"/>
      <c r="AKI341" s="98"/>
      <c r="AKJ341" s="98"/>
      <c r="AKK341" s="98"/>
      <c r="AKL341" s="98"/>
      <c r="AKM341" s="98"/>
      <c r="AKN341" s="98"/>
      <c r="AKO341" s="98"/>
      <c r="AKP341" s="98"/>
      <c r="AKQ341" s="98"/>
      <c r="AKR341" s="98"/>
      <c r="AKS341" s="98"/>
      <c r="AKT341" s="98"/>
      <c r="AKU341" s="98"/>
      <c r="AKV341" s="98"/>
      <c r="AKW341" s="98"/>
      <c r="AKX341" s="98"/>
    </row>
    <row r="342" spans="1:986" s="88" customFormat="1" ht="12" x14ac:dyDescent="0.2">
      <c r="A342" s="249"/>
      <c r="B342" s="241" t="s">
        <v>809</v>
      </c>
      <c r="C342" s="166" t="str">
        <f>_xlfn.CONCAT(Leverancespecifikation[[#This Row],[ID]],Leverancespecifikation[[#This Row],[BYGNINGSDEL]])</f>
        <v>338Forsyning til Persontransport</v>
      </c>
      <c r="D342" s="167"/>
      <c r="E342" s="167">
        <v>681</v>
      </c>
      <c r="F342" s="167"/>
      <c r="G342" s="167"/>
      <c r="H342" s="167"/>
      <c r="I342" s="167"/>
      <c r="J342" s="167">
        <v>3</v>
      </c>
      <c r="K342" s="332" t="s">
        <v>842</v>
      </c>
      <c r="L342" s="169" t="s">
        <v>103</v>
      </c>
      <c r="M342" s="86" t="str">
        <f>IFERROR(VLOOKUP(Leverancespecifikation[[#This Row],[ID-Bygningsdel]],'Data ændringslog'!A:G,7,FALSE),"P")</f>
        <v/>
      </c>
      <c r="N342" s="320" t="s">
        <v>103</v>
      </c>
      <c r="O342" s="117" t="str">
        <f>VLOOKUP(Leverancespecifikation[[#This Row],[ID-Bygningsdel]],'Data aktør'!A:H,2,FALSE)</f>
        <v/>
      </c>
      <c r="P342" s="87" t="str">
        <f>VLOOKUP(Leverancespecifikation[[#This Row],[ID-Bygningsdel]],'Data aktør'!A:H,3,FALSE)</f>
        <v/>
      </c>
      <c r="Q342" s="87" t="str">
        <f>VLOOKUP(Leverancespecifikation[[#This Row],[ID-Bygningsdel]],'Data aktør'!A:H,4,FALSE)</f>
        <v/>
      </c>
      <c r="R342" s="87" t="str">
        <f>VLOOKUP(Leverancespecifikation[[#This Row],[ID-Bygningsdel]],'Data aktør'!A:H,5,FALSE)</f>
        <v/>
      </c>
      <c r="S342" s="87" t="str">
        <f>VLOOKUP(Leverancespecifikation[[#This Row],[ID-Bygningsdel]],'Data aktør'!A:H,6,FALSE)</f>
        <v/>
      </c>
      <c r="T342" s="87" t="str">
        <f>VLOOKUP(Leverancespecifikation[[#This Row],[ID-Bygningsdel]],'Data aktør'!A:H,7,FALSE)</f>
        <v/>
      </c>
      <c r="U342" s="118" t="str">
        <f>VLOOKUP(Leverancespecifikation[[#This Row],[ID-Bygningsdel]],'Data aktør'!A:H,8,FALSE)</f>
        <v/>
      </c>
      <c r="V342" s="110"/>
      <c r="W342" s="85"/>
      <c r="X342" s="85"/>
      <c r="Y342" s="85"/>
      <c r="Z342" s="85"/>
      <c r="AA342" s="85"/>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286"/>
      <c r="BM342" s="167"/>
      <c r="BN342" s="167"/>
      <c r="BO342" s="167"/>
      <c r="BP342" s="167"/>
      <c r="BQ342" s="167"/>
      <c r="BR342" s="167"/>
      <c r="BS342" s="167"/>
      <c r="BT342" s="167"/>
      <c r="BU342" s="167"/>
      <c r="BV342" s="167"/>
      <c r="BW342" s="167"/>
      <c r="BX342" s="167"/>
      <c r="BY342" s="167"/>
      <c r="BZ342" s="167"/>
      <c r="CA342" s="207"/>
      <c r="CB342" s="134"/>
      <c r="CC342" s="134"/>
      <c r="CD342" s="134"/>
      <c r="CE342" s="134"/>
      <c r="CF342" s="134"/>
      <c r="CG342" s="134"/>
      <c r="CH342" s="134"/>
      <c r="CI342" s="134"/>
      <c r="CJ342" s="134"/>
      <c r="CK342" s="134"/>
      <c r="CL342" s="134"/>
      <c r="CM342" s="134"/>
      <c r="CN342" s="134"/>
      <c r="CO342" s="134"/>
      <c r="CP342" s="134"/>
      <c r="CQ342" s="134"/>
      <c r="CR342" s="134"/>
      <c r="CS342" s="134"/>
      <c r="CT342" s="134"/>
      <c r="CU342" s="134"/>
      <c r="CV342" s="134"/>
      <c r="CW342" s="134"/>
      <c r="CX342" s="134"/>
      <c r="CY342" s="134"/>
      <c r="CZ342" s="134"/>
      <c r="DA342" s="134"/>
      <c r="DB342" s="134"/>
      <c r="DC342" s="134"/>
      <c r="DD342" s="134"/>
      <c r="DE342" s="134"/>
      <c r="DF342" s="134"/>
      <c r="DG342" s="134"/>
      <c r="DH342" s="134"/>
      <c r="DI342" s="134"/>
      <c r="DJ342" s="134"/>
      <c r="DK342" s="134"/>
      <c r="DL342" s="134"/>
      <c r="DM342" s="134"/>
      <c r="DN342" s="134"/>
      <c r="DO342" s="134"/>
      <c r="DP342" s="134"/>
      <c r="DQ342" s="134"/>
      <c r="DR342" s="134"/>
      <c r="DS342" s="134"/>
      <c r="DT342" s="134"/>
      <c r="DU342" s="134"/>
      <c r="DV342" s="134"/>
      <c r="DW342" s="134"/>
      <c r="DX342" s="134"/>
      <c r="DY342" s="134"/>
      <c r="DZ342" s="134"/>
      <c r="EA342" s="134"/>
      <c r="EB342" s="134"/>
      <c r="EC342" s="134"/>
      <c r="ED342" s="134"/>
      <c r="EE342" s="134"/>
      <c r="EF342" s="134"/>
      <c r="EG342" s="134"/>
      <c r="EH342" s="134"/>
      <c r="EI342" s="134"/>
      <c r="EJ342" s="134"/>
      <c r="EK342" s="134"/>
      <c r="EL342" s="134"/>
      <c r="EM342" s="134"/>
      <c r="EN342" s="134"/>
      <c r="EO342" s="134"/>
      <c r="EP342" s="134"/>
      <c r="EQ342" s="134"/>
      <c r="ER342" s="134"/>
      <c r="ES342" s="134"/>
      <c r="ET342" s="134"/>
      <c r="EU342" s="134"/>
      <c r="EV342" s="134"/>
      <c r="EW342" s="134"/>
      <c r="EX342" s="134"/>
      <c r="EY342" s="134"/>
      <c r="EZ342" s="134"/>
      <c r="FA342" s="134"/>
      <c r="FB342" s="134"/>
      <c r="FC342" s="134"/>
      <c r="FD342" s="134"/>
      <c r="FE342" s="134"/>
      <c r="FF342" s="134"/>
      <c r="FG342" s="134"/>
      <c r="FH342" s="134"/>
      <c r="FI342" s="134"/>
      <c r="FJ342" s="134"/>
      <c r="FK342" s="134"/>
      <c r="FL342" s="134"/>
      <c r="FM342" s="134"/>
      <c r="FN342" s="134"/>
      <c r="FO342" s="134"/>
      <c r="FP342" s="134"/>
      <c r="FQ342" s="134"/>
      <c r="FR342" s="134"/>
      <c r="FS342" s="134"/>
      <c r="FT342" s="134"/>
      <c r="FU342" s="134"/>
      <c r="FV342" s="134"/>
      <c r="FW342" s="134"/>
      <c r="FX342" s="134"/>
      <c r="FY342" s="134"/>
      <c r="FZ342" s="134"/>
      <c r="GA342" s="134"/>
      <c r="GB342" s="134"/>
      <c r="GC342" s="134"/>
      <c r="GD342" s="134"/>
      <c r="GE342" s="134"/>
      <c r="GF342" s="134"/>
      <c r="GG342" s="134"/>
      <c r="GH342" s="134"/>
      <c r="GI342" s="134"/>
      <c r="GJ342" s="134"/>
      <c r="GK342" s="134"/>
      <c r="GL342" s="134"/>
      <c r="GM342" s="134"/>
      <c r="GN342" s="134"/>
      <c r="GO342" s="134"/>
      <c r="GP342" s="134"/>
      <c r="GQ342" s="134"/>
      <c r="GR342" s="134"/>
      <c r="GS342" s="134"/>
      <c r="GT342" s="134"/>
      <c r="GU342" s="134"/>
      <c r="GV342" s="134"/>
      <c r="GW342" s="134"/>
      <c r="GX342" s="134"/>
      <c r="GY342" s="134"/>
      <c r="GZ342" s="134"/>
      <c r="HA342" s="134"/>
      <c r="HB342" s="134"/>
      <c r="HC342" s="134"/>
      <c r="HD342" s="134"/>
      <c r="HE342" s="134"/>
      <c r="HF342" s="134"/>
      <c r="HG342" s="134"/>
      <c r="HH342" s="134"/>
      <c r="HI342" s="134"/>
      <c r="HJ342" s="134"/>
      <c r="HK342" s="134"/>
      <c r="HL342" s="134"/>
      <c r="HM342" s="134"/>
      <c r="HN342" s="134"/>
      <c r="HO342" s="134"/>
      <c r="HP342" s="134"/>
      <c r="HQ342" s="134"/>
      <c r="HR342" s="134"/>
      <c r="HS342" s="134"/>
      <c r="HT342" s="134"/>
      <c r="HU342" s="134"/>
      <c r="HV342" s="134"/>
      <c r="HW342" s="134"/>
      <c r="HX342" s="134"/>
      <c r="HY342" s="134"/>
      <c r="HZ342" s="134"/>
      <c r="IA342" s="134"/>
      <c r="IB342" s="134"/>
      <c r="IC342" s="134"/>
      <c r="ID342" s="134"/>
      <c r="IE342" s="134"/>
      <c r="IF342" s="134"/>
      <c r="IG342" s="134"/>
      <c r="IH342" s="134"/>
      <c r="II342" s="134"/>
      <c r="IJ342" s="134"/>
      <c r="IK342" s="134"/>
      <c r="IL342" s="134"/>
      <c r="IM342" s="134"/>
      <c r="IN342" s="134"/>
      <c r="IO342" s="134"/>
      <c r="IP342" s="134"/>
      <c r="IQ342" s="134"/>
      <c r="IR342" s="134"/>
      <c r="IS342" s="134"/>
      <c r="IT342" s="134"/>
      <c r="IU342" s="134"/>
      <c r="IV342" s="134"/>
      <c r="IW342" s="134"/>
      <c r="IX342" s="134"/>
      <c r="IY342" s="134"/>
      <c r="IZ342" s="134"/>
      <c r="JA342" s="134"/>
      <c r="JB342" s="134"/>
      <c r="JC342" s="134"/>
      <c r="JD342" s="134"/>
      <c r="JE342" s="134"/>
      <c r="JF342" s="134"/>
      <c r="JG342" s="134"/>
      <c r="JH342" s="134"/>
      <c r="JI342" s="134"/>
      <c r="JJ342" s="134"/>
      <c r="JK342" s="134"/>
      <c r="JL342" s="134"/>
      <c r="JM342" s="134"/>
      <c r="JN342" s="134"/>
      <c r="JO342" s="134"/>
      <c r="JP342" s="134"/>
      <c r="JQ342" s="134"/>
      <c r="JR342" s="134"/>
      <c r="JS342" s="134"/>
      <c r="JT342" s="134"/>
      <c r="JU342" s="134"/>
      <c r="JV342" s="134"/>
      <c r="JW342" s="134"/>
      <c r="JX342" s="134"/>
      <c r="JY342" s="134"/>
      <c r="JZ342" s="134"/>
      <c r="KA342" s="134"/>
      <c r="KB342" s="134"/>
      <c r="KC342" s="134"/>
      <c r="KD342" s="134"/>
      <c r="KE342" s="134"/>
      <c r="KF342" s="134"/>
      <c r="KG342" s="134"/>
      <c r="KH342" s="134"/>
      <c r="KI342" s="134"/>
      <c r="KJ342" s="134"/>
      <c r="KK342" s="134"/>
      <c r="KL342" s="134"/>
      <c r="KM342" s="134"/>
      <c r="KN342" s="134"/>
      <c r="KO342" s="134"/>
      <c r="KP342" s="134"/>
      <c r="KQ342" s="134"/>
      <c r="KR342" s="134"/>
      <c r="KS342" s="134"/>
      <c r="KT342" s="134"/>
      <c r="KU342" s="134"/>
      <c r="KV342" s="134"/>
      <c r="KW342" s="134"/>
      <c r="KX342" s="134"/>
      <c r="KY342" s="134"/>
      <c r="KZ342" s="134"/>
      <c r="LA342" s="134"/>
      <c r="LB342" s="134"/>
      <c r="LC342" s="134"/>
      <c r="LD342" s="134"/>
      <c r="LE342" s="134"/>
      <c r="LF342" s="134"/>
      <c r="LG342" s="134"/>
      <c r="LH342" s="134"/>
      <c r="LI342" s="134"/>
      <c r="LJ342" s="134"/>
      <c r="LK342" s="134"/>
      <c r="LL342" s="134"/>
      <c r="LM342" s="134"/>
      <c r="LN342" s="134"/>
      <c r="LO342" s="134"/>
      <c r="LP342" s="134"/>
      <c r="LQ342" s="134"/>
      <c r="LR342" s="134"/>
      <c r="LS342" s="134"/>
      <c r="LT342" s="134"/>
      <c r="LU342" s="134"/>
      <c r="LV342" s="134"/>
      <c r="LW342" s="134"/>
      <c r="LX342" s="134"/>
      <c r="LY342" s="134"/>
      <c r="LZ342" s="134"/>
      <c r="MA342" s="134"/>
      <c r="MB342" s="134"/>
      <c r="MC342" s="134"/>
      <c r="MD342" s="134"/>
      <c r="ME342" s="134"/>
      <c r="MF342" s="134"/>
      <c r="MG342" s="134"/>
      <c r="MH342" s="134"/>
      <c r="MI342" s="134"/>
      <c r="MJ342" s="134"/>
      <c r="MK342" s="134"/>
      <c r="ML342" s="134"/>
      <c r="MM342" s="134"/>
      <c r="MN342" s="134"/>
      <c r="MO342" s="134"/>
      <c r="MP342" s="134"/>
      <c r="MQ342" s="134"/>
      <c r="MR342" s="134"/>
      <c r="MS342" s="134"/>
      <c r="MT342" s="134"/>
      <c r="MU342" s="134"/>
      <c r="MV342" s="134"/>
      <c r="MW342" s="134"/>
      <c r="MX342" s="134"/>
      <c r="MY342" s="134"/>
      <c r="MZ342" s="134"/>
      <c r="NA342" s="134"/>
      <c r="NB342" s="134"/>
      <c r="NC342" s="134"/>
      <c r="ND342" s="134"/>
      <c r="NE342" s="134"/>
      <c r="NF342" s="134"/>
      <c r="NG342" s="134"/>
      <c r="NH342" s="134"/>
      <c r="NI342" s="134"/>
      <c r="NJ342" s="134"/>
      <c r="NK342" s="134"/>
      <c r="NL342" s="134"/>
      <c r="NM342" s="134"/>
      <c r="NN342" s="134"/>
      <c r="NO342" s="134"/>
      <c r="NP342" s="134"/>
      <c r="NQ342" s="134"/>
      <c r="NR342" s="134"/>
      <c r="NS342" s="134"/>
      <c r="NT342" s="134"/>
      <c r="NU342" s="134"/>
      <c r="NV342" s="134"/>
      <c r="NW342" s="134"/>
      <c r="NX342" s="134"/>
      <c r="NY342" s="134"/>
      <c r="NZ342" s="134"/>
      <c r="OA342" s="134"/>
      <c r="OB342" s="134"/>
      <c r="OC342" s="134"/>
      <c r="OD342" s="134"/>
      <c r="OE342" s="134"/>
      <c r="OF342" s="134"/>
      <c r="OG342" s="134"/>
      <c r="OH342" s="134"/>
      <c r="OI342" s="134"/>
      <c r="OJ342" s="134"/>
      <c r="OK342" s="134"/>
      <c r="OL342" s="134"/>
      <c r="OM342" s="134"/>
      <c r="ON342" s="134"/>
      <c r="OO342" s="134"/>
      <c r="OP342" s="134"/>
      <c r="OQ342" s="134"/>
      <c r="OR342" s="134"/>
      <c r="OS342" s="134"/>
      <c r="OT342" s="134"/>
      <c r="OU342" s="134"/>
      <c r="OV342" s="134"/>
      <c r="OW342" s="134"/>
      <c r="OX342" s="134"/>
      <c r="OY342" s="134"/>
      <c r="OZ342" s="134"/>
      <c r="PA342" s="134"/>
      <c r="PB342" s="134"/>
      <c r="PC342" s="134"/>
      <c r="PD342" s="134"/>
      <c r="PE342" s="134"/>
      <c r="PF342" s="134"/>
      <c r="PG342" s="134"/>
      <c r="PH342" s="134"/>
      <c r="PI342" s="134"/>
      <c r="PJ342" s="134"/>
      <c r="PK342" s="134"/>
      <c r="PL342" s="134"/>
      <c r="PM342" s="134"/>
      <c r="PN342" s="134"/>
      <c r="PO342" s="134"/>
      <c r="PP342" s="134"/>
      <c r="PQ342" s="134"/>
      <c r="PR342" s="134"/>
      <c r="PS342" s="134"/>
      <c r="PT342" s="134"/>
      <c r="PU342" s="134"/>
      <c r="PV342" s="134"/>
      <c r="PW342" s="134"/>
      <c r="PX342" s="134"/>
      <c r="PY342" s="134"/>
      <c r="PZ342" s="134"/>
      <c r="QA342" s="134"/>
      <c r="QB342" s="134"/>
      <c r="QC342" s="134"/>
      <c r="QD342" s="134"/>
      <c r="QE342" s="134"/>
      <c r="QF342" s="134"/>
      <c r="QG342" s="134"/>
      <c r="QH342" s="134"/>
      <c r="QI342" s="134"/>
      <c r="QJ342" s="134"/>
      <c r="QK342" s="134"/>
      <c r="QL342" s="134"/>
      <c r="QM342" s="134"/>
      <c r="QN342" s="134"/>
      <c r="QO342" s="134"/>
      <c r="QP342" s="134"/>
      <c r="QQ342" s="134"/>
      <c r="QR342" s="134"/>
      <c r="QS342" s="134"/>
      <c r="QT342" s="134"/>
      <c r="QU342" s="134"/>
      <c r="QV342" s="134"/>
      <c r="QW342" s="134"/>
      <c r="QX342" s="134"/>
      <c r="QY342" s="134"/>
      <c r="QZ342" s="134"/>
      <c r="RA342" s="134"/>
      <c r="RB342" s="134"/>
      <c r="RC342" s="134"/>
      <c r="RD342" s="134"/>
      <c r="RE342" s="134"/>
      <c r="RF342" s="134"/>
      <c r="RG342" s="134"/>
      <c r="RH342" s="134"/>
      <c r="RI342" s="134"/>
      <c r="RJ342" s="134"/>
      <c r="RK342" s="134"/>
      <c r="RL342" s="134"/>
      <c r="RM342" s="134"/>
      <c r="RN342" s="134"/>
      <c r="RO342" s="134"/>
      <c r="RP342" s="134"/>
      <c r="RQ342" s="134"/>
      <c r="RR342" s="134"/>
      <c r="RS342" s="134"/>
      <c r="RT342" s="134"/>
      <c r="RU342" s="134"/>
      <c r="RV342" s="134"/>
      <c r="RW342" s="134"/>
      <c r="RX342" s="134"/>
      <c r="RY342" s="134"/>
      <c r="RZ342" s="134"/>
      <c r="SA342" s="134"/>
      <c r="SB342" s="134"/>
      <c r="SC342" s="134"/>
      <c r="SD342" s="134"/>
      <c r="SE342" s="134"/>
      <c r="SF342" s="134"/>
      <c r="SG342" s="134"/>
      <c r="SH342" s="134"/>
      <c r="SI342" s="134"/>
      <c r="SJ342" s="134"/>
      <c r="SK342" s="134"/>
      <c r="SL342" s="134"/>
      <c r="SM342" s="134"/>
      <c r="SN342" s="134"/>
      <c r="SO342" s="134"/>
      <c r="SP342" s="134"/>
      <c r="SQ342" s="134"/>
      <c r="SR342" s="134"/>
      <c r="SS342" s="134"/>
      <c r="ST342" s="134"/>
      <c r="SU342" s="134"/>
      <c r="SV342" s="134"/>
      <c r="SW342" s="134"/>
      <c r="SX342" s="134"/>
      <c r="SY342" s="134"/>
      <c r="SZ342" s="134"/>
      <c r="TA342" s="134"/>
      <c r="TB342" s="134"/>
      <c r="TC342" s="134"/>
      <c r="TD342" s="134"/>
      <c r="TE342" s="134"/>
      <c r="TF342" s="134"/>
      <c r="TG342" s="134"/>
      <c r="TH342" s="134"/>
      <c r="TI342" s="134"/>
      <c r="TJ342" s="134"/>
      <c r="TK342" s="134"/>
      <c r="TL342" s="134"/>
      <c r="TM342" s="134"/>
      <c r="TN342" s="134"/>
      <c r="TO342" s="134"/>
      <c r="TP342" s="134"/>
      <c r="TQ342" s="134"/>
      <c r="TR342" s="134"/>
      <c r="TS342" s="134"/>
      <c r="TT342" s="134"/>
      <c r="TU342" s="134"/>
      <c r="TV342" s="134"/>
      <c r="TW342" s="134"/>
      <c r="TX342" s="134"/>
      <c r="TY342" s="134"/>
      <c r="TZ342" s="134"/>
      <c r="UA342" s="134"/>
      <c r="UB342" s="134"/>
      <c r="UC342" s="134"/>
      <c r="UD342" s="134"/>
      <c r="UE342" s="134"/>
      <c r="UF342" s="134"/>
      <c r="UG342" s="134"/>
      <c r="UH342" s="134"/>
      <c r="UI342" s="134"/>
      <c r="UJ342" s="134"/>
      <c r="UK342" s="134"/>
      <c r="UL342" s="134"/>
      <c r="UM342" s="134"/>
      <c r="UN342" s="134"/>
      <c r="UO342" s="134"/>
      <c r="UP342" s="134"/>
      <c r="UQ342" s="134"/>
      <c r="UR342" s="134"/>
      <c r="US342" s="134"/>
      <c r="UT342" s="134"/>
      <c r="UU342" s="134"/>
      <c r="UV342" s="134"/>
      <c r="UW342" s="134"/>
      <c r="UX342" s="134"/>
      <c r="UY342" s="134"/>
      <c r="UZ342" s="134"/>
      <c r="VA342" s="134"/>
      <c r="VB342" s="134"/>
      <c r="VC342" s="134"/>
      <c r="VD342" s="134"/>
      <c r="VE342" s="134"/>
      <c r="VF342" s="134"/>
      <c r="VG342" s="134"/>
      <c r="VH342" s="134"/>
      <c r="VI342" s="134"/>
      <c r="VJ342" s="134"/>
      <c r="VK342" s="134"/>
      <c r="VL342" s="134"/>
      <c r="VM342" s="134"/>
      <c r="VN342" s="134"/>
      <c r="VO342" s="134"/>
      <c r="VP342" s="134"/>
      <c r="VQ342" s="134"/>
      <c r="VR342" s="134"/>
      <c r="VS342" s="134"/>
      <c r="VT342" s="134"/>
      <c r="VU342" s="134"/>
      <c r="VV342" s="134"/>
      <c r="VW342" s="134"/>
      <c r="VX342" s="134"/>
      <c r="VY342" s="134"/>
      <c r="VZ342" s="134"/>
      <c r="WA342" s="134"/>
      <c r="WB342" s="134"/>
      <c r="WC342" s="134"/>
      <c r="WD342" s="134"/>
      <c r="WE342" s="134"/>
      <c r="WF342" s="134"/>
      <c r="WG342" s="134"/>
      <c r="WH342" s="134"/>
      <c r="WI342" s="134"/>
      <c r="WJ342" s="134"/>
      <c r="WK342" s="134"/>
      <c r="WL342" s="134"/>
      <c r="WM342" s="134"/>
      <c r="WN342" s="134"/>
      <c r="WO342" s="134"/>
      <c r="WP342" s="134"/>
      <c r="WQ342" s="134"/>
      <c r="WR342" s="134"/>
      <c r="WS342" s="134"/>
      <c r="WT342" s="134"/>
      <c r="WU342" s="134"/>
      <c r="WV342" s="134"/>
      <c r="WW342" s="134"/>
      <c r="WX342" s="134"/>
      <c r="WY342" s="134"/>
      <c r="WZ342" s="134"/>
      <c r="XA342" s="134"/>
      <c r="XB342" s="134"/>
      <c r="XC342" s="134"/>
      <c r="XD342" s="134"/>
      <c r="XE342" s="134"/>
      <c r="XF342" s="134"/>
      <c r="XG342" s="134"/>
      <c r="XH342" s="134"/>
      <c r="XI342" s="134"/>
      <c r="XJ342" s="134"/>
      <c r="XK342" s="134"/>
      <c r="XL342" s="134"/>
      <c r="XM342" s="134"/>
      <c r="XN342" s="134"/>
      <c r="XO342" s="134"/>
      <c r="XP342" s="134"/>
      <c r="XQ342" s="134"/>
      <c r="XR342" s="134"/>
      <c r="XS342" s="134"/>
      <c r="XT342" s="134"/>
      <c r="XU342" s="134"/>
      <c r="XV342" s="134"/>
      <c r="XW342" s="134"/>
      <c r="XX342" s="134"/>
      <c r="XY342" s="134"/>
      <c r="XZ342" s="134"/>
      <c r="YA342" s="134"/>
      <c r="YB342" s="134"/>
      <c r="YC342" s="134"/>
      <c r="YD342" s="134"/>
      <c r="YE342" s="134"/>
      <c r="YF342" s="134"/>
      <c r="YG342" s="134"/>
      <c r="YH342" s="134"/>
      <c r="YI342" s="134"/>
      <c r="YJ342" s="134"/>
      <c r="YK342" s="134"/>
      <c r="YL342" s="134"/>
      <c r="YM342" s="134"/>
      <c r="YN342" s="134"/>
      <c r="YO342" s="134"/>
      <c r="YP342" s="134"/>
      <c r="YQ342" s="134"/>
      <c r="YR342" s="134"/>
      <c r="YS342" s="134"/>
      <c r="YT342" s="134"/>
      <c r="YU342" s="134"/>
      <c r="YV342" s="134"/>
      <c r="YW342" s="134"/>
      <c r="YX342" s="134"/>
      <c r="YY342" s="134"/>
      <c r="YZ342" s="134"/>
      <c r="ZA342" s="134"/>
      <c r="ZB342" s="134"/>
      <c r="ZC342" s="134"/>
      <c r="ZD342" s="134"/>
      <c r="ZE342" s="134"/>
      <c r="ZF342" s="134"/>
      <c r="ZG342" s="134"/>
      <c r="ZH342" s="134"/>
      <c r="ZI342" s="134"/>
      <c r="ZJ342" s="134"/>
      <c r="ZK342" s="134"/>
      <c r="ZL342" s="134"/>
      <c r="ZM342" s="134"/>
      <c r="ZN342" s="134"/>
      <c r="ZO342" s="134"/>
      <c r="ZP342" s="134"/>
      <c r="ZQ342" s="134"/>
      <c r="ZR342" s="134"/>
      <c r="ZS342" s="134"/>
      <c r="ZT342" s="134"/>
      <c r="ZU342" s="134"/>
      <c r="ZV342" s="134"/>
      <c r="ZW342" s="134"/>
      <c r="ZX342" s="134"/>
      <c r="ZY342" s="134"/>
      <c r="ZZ342" s="134"/>
      <c r="AAA342" s="134"/>
      <c r="AAB342" s="134"/>
      <c r="AAC342" s="134"/>
      <c r="AAD342" s="134"/>
      <c r="AAE342" s="134"/>
      <c r="AAF342" s="134"/>
      <c r="AAG342" s="134"/>
      <c r="AAH342" s="134"/>
      <c r="AAI342" s="134"/>
      <c r="AAJ342" s="134"/>
      <c r="AAK342" s="134"/>
      <c r="AAL342" s="134"/>
      <c r="AAM342" s="134"/>
      <c r="AAN342" s="134"/>
      <c r="AAO342" s="134"/>
      <c r="AAP342" s="134"/>
      <c r="AAQ342" s="134"/>
      <c r="AAR342" s="134"/>
      <c r="AAS342" s="134"/>
      <c r="AAT342" s="134"/>
      <c r="AAU342" s="134"/>
      <c r="AAV342" s="134"/>
      <c r="AAW342" s="134"/>
      <c r="AAX342" s="134"/>
      <c r="AAY342" s="134"/>
      <c r="AAZ342" s="134"/>
      <c r="ABA342" s="134"/>
      <c r="ABB342" s="134"/>
      <c r="ABC342" s="134"/>
      <c r="ABD342" s="134"/>
      <c r="ABE342" s="134"/>
      <c r="ABF342" s="134"/>
      <c r="ABG342" s="134"/>
      <c r="ABH342" s="134"/>
      <c r="ABI342" s="134"/>
      <c r="ABJ342" s="134"/>
      <c r="ABK342" s="134"/>
      <c r="ABL342" s="134"/>
      <c r="ABM342" s="134"/>
      <c r="ABN342" s="134"/>
      <c r="ABO342" s="134"/>
      <c r="ABP342" s="134"/>
      <c r="ABQ342" s="134"/>
      <c r="ABR342" s="134"/>
      <c r="ABS342" s="134"/>
      <c r="ABT342" s="134"/>
      <c r="ABU342" s="134"/>
      <c r="ABV342" s="134"/>
      <c r="ABW342" s="134"/>
      <c r="ABX342" s="134"/>
      <c r="ABY342" s="134"/>
      <c r="ABZ342" s="134"/>
      <c r="ACA342" s="134"/>
      <c r="ACB342" s="134"/>
      <c r="ACC342" s="134"/>
      <c r="ACD342" s="134"/>
      <c r="ACE342" s="134"/>
      <c r="ACF342" s="134"/>
      <c r="ACG342" s="134"/>
      <c r="ACH342" s="134"/>
      <c r="ACI342" s="134"/>
      <c r="ACJ342" s="134"/>
      <c r="ACK342" s="134"/>
      <c r="ACL342" s="134"/>
      <c r="ACM342" s="134"/>
      <c r="ACN342" s="134"/>
      <c r="ACO342" s="134"/>
      <c r="ACP342" s="134"/>
      <c r="ACQ342" s="134"/>
      <c r="ACR342" s="134"/>
      <c r="ACS342" s="134"/>
      <c r="ACT342" s="134"/>
      <c r="ACU342" s="134"/>
      <c r="ACV342" s="134"/>
      <c r="ACW342" s="134"/>
      <c r="ACX342" s="134"/>
      <c r="ACY342" s="134"/>
      <c r="ACZ342" s="134"/>
      <c r="ADA342" s="134"/>
      <c r="ADB342" s="134"/>
      <c r="ADC342" s="134"/>
      <c r="ADD342" s="134"/>
      <c r="ADE342" s="134"/>
      <c r="ADF342" s="134"/>
      <c r="ADG342" s="134"/>
      <c r="ADH342" s="134"/>
      <c r="ADI342" s="134"/>
      <c r="ADJ342" s="134"/>
      <c r="ADK342" s="134"/>
      <c r="ADL342" s="134"/>
      <c r="ADM342" s="134"/>
      <c r="ADN342" s="134"/>
      <c r="ADO342" s="134"/>
      <c r="ADP342" s="134"/>
      <c r="ADQ342" s="134"/>
      <c r="ADR342" s="134"/>
      <c r="ADS342" s="134"/>
      <c r="ADT342" s="134"/>
      <c r="ADU342" s="134"/>
      <c r="ADV342" s="134"/>
      <c r="ADW342" s="134"/>
      <c r="ADX342" s="134"/>
      <c r="ADY342" s="134"/>
      <c r="ADZ342" s="134"/>
      <c r="AEA342" s="134"/>
      <c r="AEB342" s="134"/>
      <c r="AEC342" s="134"/>
      <c r="AED342" s="134"/>
      <c r="AEE342" s="134"/>
      <c r="AEF342" s="134"/>
      <c r="AEG342" s="134"/>
      <c r="AEH342" s="134"/>
      <c r="AEI342" s="134"/>
      <c r="AEJ342" s="134"/>
      <c r="AEK342" s="134"/>
      <c r="AEL342" s="134"/>
      <c r="AEM342" s="134"/>
      <c r="AEN342" s="134"/>
      <c r="AEO342" s="134"/>
      <c r="AEP342" s="134"/>
      <c r="AEQ342" s="134"/>
      <c r="AER342" s="134"/>
      <c r="AES342" s="134"/>
      <c r="AET342" s="134"/>
      <c r="AEU342" s="134"/>
      <c r="AEV342" s="134"/>
      <c r="AEW342" s="134"/>
      <c r="AEX342" s="134"/>
      <c r="AEY342" s="134"/>
      <c r="AEZ342" s="134"/>
      <c r="AFA342" s="134"/>
      <c r="AFB342" s="134"/>
      <c r="AFC342" s="134"/>
      <c r="AFD342" s="134"/>
      <c r="AFE342" s="134"/>
      <c r="AFF342" s="134"/>
      <c r="AFG342" s="134"/>
      <c r="AFH342" s="134"/>
      <c r="AFI342" s="134"/>
      <c r="AFJ342" s="134"/>
      <c r="AFK342" s="134"/>
      <c r="AFL342" s="134"/>
      <c r="AFM342" s="134"/>
      <c r="AFN342" s="134"/>
      <c r="AFO342" s="134"/>
      <c r="AFP342" s="134"/>
      <c r="AFQ342" s="134"/>
      <c r="AFR342" s="134"/>
      <c r="AFS342" s="134"/>
      <c r="AFT342" s="134"/>
      <c r="AFU342" s="134"/>
      <c r="AFV342" s="134"/>
      <c r="AFW342" s="134"/>
      <c r="AFX342" s="134"/>
      <c r="AFY342" s="134"/>
      <c r="AFZ342" s="134"/>
      <c r="AGA342" s="134"/>
      <c r="AGB342" s="134"/>
      <c r="AGC342" s="134"/>
      <c r="AGD342" s="134"/>
      <c r="AGE342" s="134"/>
      <c r="AGF342" s="134"/>
      <c r="AGG342" s="134"/>
      <c r="AGH342" s="134"/>
      <c r="AGI342" s="134"/>
      <c r="AGJ342" s="134"/>
      <c r="AGK342" s="134"/>
      <c r="AGL342" s="134"/>
      <c r="AGM342" s="134"/>
      <c r="AGN342" s="134"/>
      <c r="AGO342" s="134"/>
      <c r="AGP342" s="134"/>
      <c r="AGQ342" s="134"/>
      <c r="AGR342" s="134"/>
      <c r="AGS342" s="134"/>
      <c r="AGT342" s="134"/>
      <c r="AGU342" s="134"/>
      <c r="AGV342" s="134"/>
      <c r="AGW342" s="134"/>
      <c r="AGX342" s="134"/>
      <c r="AGY342" s="134"/>
      <c r="AGZ342" s="134"/>
      <c r="AHA342" s="134"/>
      <c r="AHB342" s="134"/>
      <c r="AHC342" s="134"/>
      <c r="AHD342" s="134"/>
      <c r="AHE342" s="134"/>
      <c r="AHF342" s="134"/>
      <c r="AHG342" s="134"/>
      <c r="AHH342" s="134"/>
      <c r="AHI342" s="134"/>
      <c r="AHJ342" s="134"/>
      <c r="AHK342" s="134"/>
      <c r="AHL342" s="134"/>
      <c r="AHM342" s="134"/>
      <c r="AHN342" s="134"/>
      <c r="AHO342" s="134"/>
      <c r="AHP342" s="134"/>
      <c r="AHQ342" s="134"/>
      <c r="AHR342" s="134"/>
      <c r="AHS342" s="134"/>
      <c r="AHT342" s="134"/>
      <c r="AHU342" s="134"/>
      <c r="AHV342" s="134"/>
      <c r="AHW342" s="134"/>
      <c r="AHX342" s="134"/>
      <c r="AHY342" s="134"/>
      <c r="AHZ342" s="134"/>
      <c r="AIA342" s="134"/>
      <c r="AIB342" s="134"/>
      <c r="AIC342" s="134"/>
      <c r="AID342" s="134"/>
      <c r="AIE342" s="134"/>
      <c r="AIF342" s="134"/>
      <c r="AIG342" s="134"/>
      <c r="AIH342" s="134"/>
      <c r="AII342" s="134"/>
      <c r="AIJ342" s="134"/>
      <c r="AIK342" s="134"/>
      <c r="AIL342" s="134"/>
      <c r="AIM342" s="134"/>
      <c r="AIN342" s="134"/>
      <c r="AIO342" s="134"/>
      <c r="AIP342" s="134"/>
      <c r="AIQ342" s="134"/>
      <c r="AIR342" s="134"/>
      <c r="AIS342" s="134"/>
      <c r="AIT342" s="134"/>
      <c r="AIU342" s="134"/>
      <c r="AIV342" s="134"/>
      <c r="AIW342" s="134"/>
      <c r="AIX342" s="134"/>
      <c r="AIY342" s="134"/>
      <c r="AIZ342" s="134"/>
      <c r="AJA342" s="134"/>
      <c r="AJB342" s="134"/>
      <c r="AJC342" s="134"/>
      <c r="AJD342" s="134"/>
      <c r="AJE342" s="134"/>
      <c r="AJF342" s="134"/>
      <c r="AJG342" s="134"/>
      <c r="AJH342" s="134"/>
      <c r="AJI342" s="134"/>
      <c r="AJJ342" s="134"/>
      <c r="AJK342" s="134"/>
      <c r="AJL342" s="134"/>
      <c r="AJM342" s="134"/>
      <c r="AJN342" s="134"/>
      <c r="AJO342" s="134"/>
      <c r="AJP342" s="134"/>
      <c r="AJQ342" s="134"/>
      <c r="AJR342" s="134"/>
      <c r="AJS342" s="134"/>
      <c r="AJT342" s="134"/>
      <c r="AJU342" s="134"/>
      <c r="AJV342" s="134"/>
      <c r="AJW342" s="134"/>
      <c r="AJX342" s="134"/>
      <c r="AJY342" s="134"/>
      <c r="AJZ342" s="134"/>
      <c r="AKA342" s="134"/>
      <c r="AKB342" s="134"/>
      <c r="AKC342" s="134"/>
      <c r="AKD342" s="134"/>
      <c r="AKE342" s="134"/>
      <c r="AKF342" s="134"/>
      <c r="AKG342" s="134"/>
      <c r="AKH342" s="134"/>
      <c r="AKI342" s="134"/>
      <c r="AKJ342" s="134"/>
      <c r="AKK342" s="134"/>
      <c r="AKL342" s="134"/>
      <c r="AKM342" s="134"/>
      <c r="AKN342" s="134"/>
      <c r="AKO342" s="134"/>
      <c r="AKP342" s="134"/>
      <c r="AKQ342" s="134"/>
      <c r="AKR342" s="134"/>
      <c r="AKS342" s="134"/>
      <c r="AKT342" s="134"/>
      <c r="AKU342" s="134"/>
      <c r="AKV342" s="134"/>
      <c r="AKW342" s="134"/>
      <c r="AKX342" s="134"/>
    </row>
    <row r="343" spans="1:986" ht="12" x14ac:dyDescent="0.2">
      <c r="A343" s="249"/>
      <c r="B343" s="242" t="s">
        <v>811</v>
      </c>
      <c r="C343" s="170" t="str">
        <f>_xlfn.CONCAT(Leverancespecifikation[[#This Row],[ID]],Leverancespecifikation[[#This Row],[BYGNINGSDEL]])</f>
        <v>339Forsyning til elevatorer</v>
      </c>
      <c r="E343" s="171">
        <v>681</v>
      </c>
      <c r="I343" s="171"/>
      <c r="J343" s="171">
        <v>4</v>
      </c>
      <c r="K343" s="175" t="s">
        <v>844</v>
      </c>
      <c r="L343" s="172" t="s">
        <v>103</v>
      </c>
      <c r="M343" s="80" t="str">
        <f>IFERROR(VLOOKUP(Leverancespecifikation[[#This Row],[ID-Bygningsdel]],'Data ændringslog'!A:G,7,FALSE),"P")</f>
        <v/>
      </c>
      <c r="N343" s="321" t="s">
        <v>103</v>
      </c>
      <c r="O343" s="121" t="str">
        <f>VLOOKUP(Leverancespecifikation[[#This Row],[ID-Bygningsdel]],'Data aktør'!A:H,2,FALSE)</f>
        <v/>
      </c>
      <c r="P343" s="78" t="str">
        <f>VLOOKUP(Leverancespecifikation[[#This Row],[ID-Bygningsdel]],'Data aktør'!A:H,3,FALSE)</f>
        <v/>
      </c>
      <c r="Q343" s="78" t="str">
        <f>VLOOKUP(Leverancespecifikation[[#This Row],[ID-Bygningsdel]],'Data aktør'!A:H,4,FALSE)</f>
        <v/>
      </c>
      <c r="R343" s="78" t="str">
        <f>VLOOKUP(Leverancespecifikation[[#This Row],[ID-Bygningsdel]],'Data aktør'!A:H,5,FALSE)</f>
        <v/>
      </c>
      <c r="S343" s="78" t="str">
        <f>VLOOKUP(Leverancespecifikation[[#This Row],[ID-Bygningsdel]],'Data aktør'!A:H,6,FALSE)</f>
        <v/>
      </c>
      <c r="T343" s="78" t="str">
        <f>VLOOKUP(Leverancespecifikation[[#This Row],[ID-Bygningsdel]],'Data aktør'!A:H,7,FALSE)</f>
        <v/>
      </c>
      <c r="U343" s="122" t="str">
        <f>VLOOKUP(Leverancespecifikation[[#This Row],[ID-Bygningsdel]],'Data aktør'!A:H,8,FALSE)</f>
        <v/>
      </c>
      <c r="V343" s="112"/>
      <c r="W343" s="79"/>
      <c r="X343" s="79"/>
      <c r="Y343" s="79"/>
      <c r="Z343" s="79"/>
      <c r="AA343" s="79"/>
      <c r="AB343" s="171"/>
      <c r="AD343" s="171"/>
      <c r="AE343" s="171"/>
      <c r="AF343" s="171"/>
      <c r="AG343" s="171"/>
      <c r="AH343" s="171"/>
      <c r="AI343" s="171"/>
      <c r="AJ343" s="171"/>
      <c r="BV343" s="171"/>
      <c r="BW343" s="171"/>
      <c r="CB343" s="134"/>
    </row>
    <row r="344" spans="1:986" ht="12" x14ac:dyDescent="0.2">
      <c r="A344" s="249"/>
      <c r="B344" s="242" t="s">
        <v>813</v>
      </c>
      <c r="C344" s="170" t="str">
        <f>_xlfn.CONCAT(Leverancespecifikation[[#This Row],[ID]],Leverancespecifikation[[#This Row],[BYGNINGSDEL]])</f>
        <v>340Forsyning til lifte</v>
      </c>
      <c r="E344" s="171">
        <v>681</v>
      </c>
      <c r="I344" s="171"/>
      <c r="J344" s="171">
        <v>4</v>
      </c>
      <c r="K344" s="175" t="s">
        <v>846</v>
      </c>
      <c r="L344" s="172" t="s">
        <v>103</v>
      </c>
      <c r="M344" s="80" t="str">
        <f>IFERROR(VLOOKUP(Leverancespecifikation[[#This Row],[ID-Bygningsdel]],'Data ændringslog'!A:G,7,FALSE),"P")</f>
        <v/>
      </c>
      <c r="N344" s="321" t="s">
        <v>103</v>
      </c>
      <c r="O344" s="121" t="str">
        <f>VLOOKUP(Leverancespecifikation[[#This Row],[ID-Bygningsdel]],'Data aktør'!A:H,2,FALSE)</f>
        <v/>
      </c>
      <c r="P344" s="78" t="str">
        <f>VLOOKUP(Leverancespecifikation[[#This Row],[ID-Bygningsdel]],'Data aktør'!A:H,3,FALSE)</f>
        <v/>
      </c>
      <c r="Q344" s="78" t="str">
        <f>VLOOKUP(Leverancespecifikation[[#This Row],[ID-Bygningsdel]],'Data aktør'!A:H,4,FALSE)</f>
        <v/>
      </c>
      <c r="R344" s="78" t="str">
        <f>VLOOKUP(Leverancespecifikation[[#This Row],[ID-Bygningsdel]],'Data aktør'!A:H,5,FALSE)</f>
        <v/>
      </c>
      <c r="S344" s="78" t="str">
        <f>VLOOKUP(Leverancespecifikation[[#This Row],[ID-Bygningsdel]],'Data aktør'!A:H,6,FALSE)</f>
        <v/>
      </c>
      <c r="T344" s="78" t="str">
        <f>VLOOKUP(Leverancespecifikation[[#This Row],[ID-Bygningsdel]],'Data aktør'!A:H,7,FALSE)</f>
        <v/>
      </c>
      <c r="U344" s="122" t="str">
        <f>VLOOKUP(Leverancespecifikation[[#This Row],[ID-Bygningsdel]],'Data aktør'!A:H,8,FALSE)</f>
        <v/>
      </c>
      <c r="V344" s="112"/>
      <c r="W344" s="79"/>
      <c r="X344" s="79"/>
      <c r="Y344" s="79"/>
      <c r="Z344" s="79"/>
      <c r="AA344" s="79"/>
      <c r="AB344" s="171"/>
      <c r="AD344" s="171"/>
      <c r="AE344" s="171"/>
      <c r="AF344" s="171"/>
      <c r="AG344" s="171"/>
      <c r="AH344" s="171"/>
      <c r="AI344" s="171"/>
      <c r="AJ344" s="171"/>
      <c r="BV344" s="171"/>
      <c r="BW344" s="171"/>
      <c r="CB344" s="134"/>
    </row>
    <row r="345" spans="1:986" ht="12" x14ac:dyDescent="0.2">
      <c r="A345" s="249"/>
      <c r="B345" s="242" t="s">
        <v>815</v>
      </c>
      <c r="C345" s="170" t="str">
        <f>_xlfn.CONCAT(Leverancespecifikation[[#This Row],[ID]],Leverancespecifikation[[#This Row],[BYGNINGSDEL]])</f>
        <v>341Forsyning til rullende trapper</v>
      </c>
      <c r="E345" s="171">
        <v>681</v>
      </c>
      <c r="I345" s="171"/>
      <c r="J345" s="171">
        <v>4</v>
      </c>
      <c r="K345" s="175" t="s">
        <v>848</v>
      </c>
      <c r="L345" s="172" t="s">
        <v>103</v>
      </c>
      <c r="M345" s="80" t="str">
        <f>IFERROR(VLOOKUP(Leverancespecifikation[[#This Row],[ID-Bygningsdel]],'Data ændringslog'!A:G,7,FALSE),"P")</f>
        <v/>
      </c>
      <c r="N345" s="321" t="s">
        <v>103</v>
      </c>
      <c r="O345" s="121" t="str">
        <f>VLOOKUP(Leverancespecifikation[[#This Row],[ID-Bygningsdel]],'Data aktør'!A:H,2,FALSE)</f>
        <v/>
      </c>
      <c r="P345" s="78" t="str">
        <f>VLOOKUP(Leverancespecifikation[[#This Row],[ID-Bygningsdel]],'Data aktør'!A:H,3,FALSE)</f>
        <v/>
      </c>
      <c r="Q345" s="78" t="str">
        <f>VLOOKUP(Leverancespecifikation[[#This Row],[ID-Bygningsdel]],'Data aktør'!A:H,4,FALSE)</f>
        <v/>
      </c>
      <c r="R345" s="78" t="str">
        <f>VLOOKUP(Leverancespecifikation[[#This Row],[ID-Bygningsdel]],'Data aktør'!A:H,5,FALSE)</f>
        <v/>
      </c>
      <c r="S345" s="78" t="str">
        <f>VLOOKUP(Leverancespecifikation[[#This Row],[ID-Bygningsdel]],'Data aktør'!A:H,6,FALSE)</f>
        <v/>
      </c>
      <c r="T345" s="78" t="str">
        <f>VLOOKUP(Leverancespecifikation[[#This Row],[ID-Bygningsdel]],'Data aktør'!A:H,7,FALSE)</f>
        <v/>
      </c>
      <c r="U345" s="122" t="str">
        <f>VLOOKUP(Leverancespecifikation[[#This Row],[ID-Bygningsdel]],'Data aktør'!A:H,8,FALSE)</f>
        <v/>
      </c>
      <c r="V345" s="112"/>
      <c r="W345" s="79"/>
      <c r="X345" s="79"/>
      <c r="Y345" s="79"/>
      <c r="Z345" s="79"/>
      <c r="AA345" s="79"/>
      <c r="AB345" s="171"/>
      <c r="AD345" s="171"/>
      <c r="AE345" s="171"/>
      <c r="AF345" s="171"/>
      <c r="AG345" s="171"/>
      <c r="AH345" s="171"/>
      <c r="AI345" s="171"/>
      <c r="AJ345" s="171"/>
      <c r="BV345" s="171"/>
      <c r="BW345" s="171"/>
      <c r="CB345" s="134"/>
    </row>
    <row r="346" spans="1:986" ht="12" x14ac:dyDescent="0.2">
      <c r="A346" s="249"/>
      <c r="B346" s="242" t="s">
        <v>817</v>
      </c>
      <c r="C346" s="170" t="str">
        <f>_xlfn.CONCAT(Leverancespecifikation[[#This Row],[ID]],Leverancespecifikation[[#This Row],[BYGNINGSDEL]])</f>
        <v>342Forsyning til rullende fortove</v>
      </c>
      <c r="E346" s="171">
        <v>681</v>
      </c>
      <c r="I346" s="171"/>
      <c r="J346" s="171">
        <v>4</v>
      </c>
      <c r="K346" s="175" t="s">
        <v>850</v>
      </c>
      <c r="L346" s="172" t="s">
        <v>103</v>
      </c>
      <c r="M346" s="80" t="str">
        <f>IFERROR(VLOOKUP(Leverancespecifikation[[#This Row],[ID-Bygningsdel]],'Data ændringslog'!A:G,7,FALSE),"P")</f>
        <v/>
      </c>
      <c r="N346" s="321" t="s">
        <v>103</v>
      </c>
      <c r="O346" s="121" t="str">
        <f>VLOOKUP(Leverancespecifikation[[#This Row],[ID-Bygningsdel]],'Data aktør'!A:H,2,FALSE)</f>
        <v/>
      </c>
      <c r="P346" s="78" t="str">
        <f>VLOOKUP(Leverancespecifikation[[#This Row],[ID-Bygningsdel]],'Data aktør'!A:H,3,FALSE)</f>
        <v/>
      </c>
      <c r="Q346" s="78" t="str">
        <f>VLOOKUP(Leverancespecifikation[[#This Row],[ID-Bygningsdel]],'Data aktør'!A:H,4,FALSE)</f>
        <v/>
      </c>
      <c r="R346" s="78" t="str">
        <f>VLOOKUP(Leverancespecifikation[[#This Row],[ID-Bygningsdel]],'Data aktør'!A:H,5,FALSE)</f>
        <v/>
      </c>
      <c r="S346" s="78" t="str">
        <f>VLOOKUP(Leverancespecifikation[[#This Row],[ID-Bygningsdel]],'Data aktør'!A:H,6,FALSE)</f>
        <v/>
      </c>
      <c r="T346" s="78" t="str">
        <f>VLOOKUP(Leverancespecifikation[[#This Row],[ID-Bygningsdel]],'Data aktør'!A:H,7,FALSE)</f>
        <v/>
      </c>
      <c r="U346" s="122" t="str">
        <f>VLOOKUP(Leverancespecifikation[[#This Row],[ID-Bygningsdel]],'Data aktør'!A:H,8,FALSE)</f>
        <v/>
      </c>
      <c r="V346" s="112"/>
      <c r="W346" s="79"/>
      <c r="X346" s="79"/>
      <c r="Y346" s="79"/>
      <c r="Z346" s="79"/>
      <c r="AA346" s="79"/>
      <c r="AB346" s="171"/>
      <c r="AD346" s="171"/>
      <c r="AE346" s="171"/>
      <c r="AF346" s="171"/>
      <c r="AG346" s="171"/>
      <c r="AH346" s="171"/>
      <c r="AI346" s="171"/>
      <c r="AJ346" s="171"/>
      <c r="BV346" s="171"/>
      <c r="BW346" s="171"/>
      <c r="CB346" s="134"/>
    </row>
    <row r="347" spans="1:986" ht="12" x14ac:dyDescent="0.2">
      <c r="A347" s="249"/>
      <c r="B347" s="242" t="s">
        <v>819</v>
      </c>
      <c r="C347" s="170" t="str">
        <f>_xlfn.CONCAT(Leverancespecifikation[[#This Row],[ID]],Leverancespecifikation[[#This Row],[BYGNINGSDEL]])</f>
        <v>343Forsyning til Gods- og materialetransport</v>
      </c>
      <c r="E347" s="171">
        <v>682</v>
      </c>
      <c r="I347" s="171"/>
      <c r="J347" s="171">
        <v>3</v>
      </c>
      <c r="K347" s="333" t="s">
        <v>852</v>
      </c>
      <c r="L347" s="172" t="s">
        <v>103</v>
      </c>
      <c r="M347" s="80" t="str">
        <f>IFERROR(VLOOKUP(Leverancespecifikation[[#This Row],[ID-Bygningsdel]],'Data ændringslog'!A:G,7,FALSE),"P")</f>
        <v/>
      </c>
      <c r="N347" s="321" t="s">
        <v>103</v>
      </c>
      <c r="O347" s="121" t="str">
        <f>VLOOKUP(Leverancespecifikation[[#This Row],[ID-Bygningsdel]],'Data aktør'!A:H,2,FALSE)</f>
        <v/>
      </c>
      <c r="P347" s="78" t="str">
        <f>VLOOKUP(Leverancespecifikation[[#This Row],[ID-Bygningsdel]],'Data aktør'!A:H,3,FALSE)</f>
        <v/>
      </c>
      <c r="Q347" s="78" t="str">
        <f>VLOOKUP(Leverancespecifikation[[#This Row],[ID-Bygningsdel]],'Data aktør'!A:H,4,FALSE)</f>
        <v/>
      </c>
      <c r="R347" s="78" t="str">
        <f>VLOOKUP(Leverancespecifikation[[#This Row],[ID-Bygningsdel]],'Data aktør'!A:H,5,FALSE)</f>
        <v/>
      </c>
      <c r="S347" s="78" t="str">
        <f>VLOOKUP(Leverancespecifikation[[#This Row],[ID-Bygningsdel]],'Data aktør'!A:H,6,FALSE)</f>
        <v/>
      </c>
      <c r="T347" s="78" t="str">
        <f>VLOOKUP(Leverancespecifikation[[#This Row],[ID-Bygningsdel]],'Data aktør'!A:H,7,FALSE)</f>
        <v/>
      </c>
      <c r="U347" s="122" t="str">
        <f>VLOOKUP(Leverancespecifikation[[#This Row],[ID-Bygningsdel]],'Data aktør'!A:H,8,FALSE)</f>
        <v/>
      </c>
      <c r="V347" s="112"/>
      <c r="W347" s="79"/>
      <c r="X347" s="79"/>
      <c r="Y347" s="79"/>
      <c r="Z347" s="79"/>
      <c r="AA347" s="79"/>
      <c r="AB347" s="171"/>
      <c r="AD347" s="171"/>
      <c r="AE347" s="171"/>
      <c r="AF347" s="171"/>
      <c r="AG347" s="171"/>
      <c r="AH347" s="171"/>
      <c r="AI347" s="171"/>
      <c r="AJ347" s="171"/>
      <c r="BV347" s="171"/>
      <c r="BW347" s="171"/>
      <c r="CB347" s="134"/>
    </row>
    <row r="348" spans="1:986" ht="12" x14ac:dyDescent="0.2">
      <c r="A348" s="249"/>
      <c r="B348" s="242" t="s">
        <v>821</v>
      </c>
      <c r="C348" s="170" t="str">
        <f>_xlfn.CONCAT(Leverancespecifikation[[#This Row],[ID]],Leverancespecifikation[[#This Row],[BYGNINGSDEL]])</f>
        <v>344Forsyning til elevatorer</v>
      </c>
      <c r="E348" s="171">
        <v>682</v>
      </c>
      <c r="I348" s="171"/>
      <c r="J348" s="171">
        <v>4</v>
      </c>
      <c r="K348" s="175" t="s">
        <v>844</v>
      </c>
      <c r="L348" s="172" t="s">
        <v>103</v>
      </c>
      <c r="M348" s="80" t="str">
        <f>IFERROR(VLOOKUP(Leverancespecifikation[[#This Row],[ID-Bygningsdel]],'Data ændringslog'!A:G,7,FALSE),"P")</f>
        <v/>
      </c>
      <c r="N348" s="321" t="s">
        <v>103</v>
      </c>
      <c r="O348" s="121" t="str">
        <f>VLOOKUP(Leverancespecifikation[[#This Row],[ID-Bygningsdel]],'Data aktør'!A:H,2,FALSE)</f>
        <v/>
      </c>
      <c r="P348" s="78" t="str">
        <f>VLOOKUP(Leverancespecifikation[[#This Row],[ID-Bygningsdel]],'Data aktør'!A:H,3,FALSE)</f>
        <v/>
      </c>
      <c r="Q348" s="78" t="str">
        <f>VLOOKUP(Leverancespecifikation[[#This Row],[ID-Bygningsdel]],'Data aktør'!A:H,4,FALSE)</f>
        <v/>
      </c>
      <c r="R348" s="78" t="str">
        <f>VLOOKUP(Leverancespecifikation[[#This Row],[ID-Bygningsdel]],'Data aktør'!A:H,5,FALSE)</f>
        <v/>
      </c>
      <c r="S348" s="78" t="str">
        <f>VLOOKUP(Leverancespecifikation[[#This Row],[ID-Bygningsdel]],'Data aktør'!A:H,6,FALSE)</f>
        <v/>
      </c>
      <c r="T348" s="78" t="str">
        <f>VLOOKUP(Leverancespecifikation[[#This Row],[ID-Bygningsdel]],'Data aktør'!A:H,7,FALSE)</f>
        <v/>
      </c>
      <c r="U348" s="122" t="str">
        <f>VLOOKUP(Leverancespecifikation[[#This Row],[ID-Bygningsdel]],'Data aktør'!A:H,8,FALSE)</f>
        <v/>
      </c>
      <c r="V348" s="112"/>
      <c r="W348" s="79"/>
      <c r="X348" s="79"/>
      <c r="Y348" s="79"/>
      <c r="Z348" s="79"/>
      <c r="AA348" s="79"/>
      <c r="AB348" s="171"/>
      <c r="AD348" s="171"/>
      <c r="AE348" s="171"/>
      <c r="AF348" s="171"/>
      <c r="AG348" s="171"/>
      <c r="AH348" s="171"/>
      <c r="AI348" s="171"/>
      <c r="AJ348" s="171"/>
      <c r="BV348" s="171"/>
      <c r="BW348" s="171"/>
      <c r="CB348" s="134"/>
    </row>
    <row r="349" spans="1:986" ht="12" x14ac:dyDescent="0.2">
      <c r="A349" s="249"/>
      <c r="B349" s="242" t="s">
        <v>823</v>
      </c>
      <c r="C349" s="170" t="str">
        <f>_xlfn.CONCAT(Leverancespecifikation[[#This Row],[ID]],Leverancespecifikation[[#This Row],[BYGNINGSDEL]])</f>
        <v>345Forsyning til lifte og sakseborde</v>
      </c>
      <c r="E349" s="171">
        <v>682</v>
      </c>
      <c r="I349" s="171"/>
      <c r="J349" s="171">
        <v>4</v>
      </c>
      <c r="K349" s="175" t="s">
        <v>855</v>
      </c>
      <c r="L349" s="172" t="s">
        <v>103</v>
      </c>
      <c r="M349" s="80" t="str">
        <f>IFERROR(VLOOKUP(Leverancespecifikation[[#This Row],[ID-Bygningsdel]],'Data ændringslog'!A:G,7,FALSE),"P")</f>
        <v/>
      </c>
      <c r="N349" s="321" t="s">
        <v>103</v>
      </c>
      <c r="O349" s="121" t="str">
        <f>VLOOKUP(Leverancespecifikation[[#This Row],[ID-Bygningsdel]],'Data aktør'!A:H,2,FALSE)</f>
        <v/>
      </c>
      <c r="P349" s="78" t="str">
        <f>VLOOKUP(Leverancespecifikation[[#This Row],[ID-Bygningsdel]],'Data aktør'!A:H,3,FALSE)</f>
        <v/>
      </c>
      <c r="Q349" s="78" t="str">
        <f>VLOOKUP(Leverancespecifikation[[#This Row],[ID-Bygningsdel]],'Data aktør'!A:H,4,FALSE)</f>
        <v/>
      </c>
      <c r="R349" s="78" t="str">
        <f>VLOOKUP(Leverancespecifikation[[#This Row],[ID-Bygningsdel]],'Data aktør'!A:H,5,FALSE)</f>
        <v/>
      </c>
      <c r="S349" s="78" t="str">
        <f>VLOOKUP(Leverancespecifikation[[#This Row],[ID-Bygningsdel]],'Data aktør'!A:H,6,FALSE)</f>
        <v/>
      </c>
      <c r="T349" s="78" t="str">
        <f>VLOOKUP(Leverancespecifikation[[#This Row],[ID-Bygningsdel]],'Data aktør'!A:H,7,FALSE)</f>
        <v/>
      </c>
      <c r="U349" s="122" t="str">
        <f>VLOOKUP(Leverancespecifikation[[#This Row],[ID-Bygningsdel]],'Data aktør'!A:H,8,FALSE)</f>
        <v/>
      </c>
      <c r="V349" s="112"/>
      <c r="W349" s="79"/>
      <c r="X349" s="79"/>
      <c r="Y349" s="79"/>
      <c r="Z349" s="79"/>
      <c r="AA349" s="79"/>
      <c r="AB349" s="171"/>
      <c r="AD349" s="171"/>
      <c r="AE349" s="171"/>
      <c r="AF349" s="171"/>
      <c r="AG349" s="171"/>
      <c r="AH349" s="171"/>
      <c r="AI349" s="171"/>
      <c r="AJ349" s="171"/>
      <c r="BV349" s="171"/>
      <c r="BW349" s="171"/>
      <c r="CB349" s="134"/>
    </row>
    <row r="350" spans="1:986" ht="12" x14ac:dyDescent="0.2">
      <c r="A350" s="249"/>
      <c r="B350" s="242" t="s">
        <v>825</v>
      </c>
      <c r="C350" s="170" t="str">
        <f>_xlfn.CONCAT(Leverancespecifikation[[#This Row],[ID]],Leverancespecifikation[[#This Row],[BYGNINGSDEL]])</f>
        <v>346Forsyning til transportbånd</v>
      </c>
      <c r="E350" s="171">
        <v>682</v>
      </c>
      <c r="I350" s="171"/>
      <c r="J350" s="171">
        <v>4</v>
      </c>
      <c r="K350" s="175" t="s">
        <v>857</v>
      </c>
      <c r="L350" s="172" t="s">
        <v>103</v>
      </c>
      <c r="M350" s="80" t="str">
        <f>IFERROR(VLOOKUP(Leverancespecifikation[[#This Row],[ID-Bygningsdel]],'Data ændringslog'!A:G,7,FALSE),"P")</f>
        <v/>
      </c>
      <c r="N350" s="321" t="s">
        <v>103</v>
      </c>
      <c r="O350" s="121" t="str">
        <f>VLOOKUP(Leverancespecifikation[[#This Row],[ID-Bygningsdel]],'Data aktør'!A:H,2,FALSE)</f>
        <v/>
      </c>
      <c r="P350" s="78" t="str">
        <f>VLOOKUP(Leverancespecifikation[[#This Row],[ID-Bygningsdel]],'Data aktør'!A:H,3,FALSE)</f>
        <v/>
      </c>
      <c r="Q350" s="78" t="str">
        <f>VLOOKUP(Leverancespecifikation[[#This Row],[ID-Bygningsdel]],'Data aktør'!A:H,4,FALSE)</f>
        <v/>
      </c>
      <c r="R350" s="78" t="str">
        <f>VLOOKUP(Leverancespecifikation[[#This Row],[ID-Bygningsdel]],'Data aktør'!A:H,5,FALSE)</f>
        <v/>
      </c>
      <c r="S350" s="78" t="str">
        <f>VLOOKUP(Leverancespecifikation[[#This Row],[ID-Bygningsdel]],'Data aktør'!A:H,6,FALSE)</f>
        <v/>
      </c>
      <c r="T350" s="78" t="str">
        <f>VLOOKUP(Leverancespecifikation[[#This Row],[ID-Bygningsdel]],'Data aktør'!A:H,7,FALSE)</f>
        <v/>
      </c>
      <c r="U350" s="122" t="str">
        <f>VLOOKUP(Leverancespecifikation[[#This Row],[ID-Bygningsdel]],'Data aktør'!A:H,8,FALSE)</f>
        <v/>
      </c>
      <c r="V350" s="112"/>
      <c r="W350" s="79"/>
      <c r="X350" s="79"/>
      <c r="Y350" s="79"/>
      <c r="Z350" s="79"/>
      <c r="AA350" s="79"/>
      <c r="AB350" s="171"/>
      <c r="AD350" s="171"/>
      <c r="AE350" s="171"/>
      <c r="AF350" s="171"/>
      <c r="AG350" s="171"/>
      <c r="AH350" s="171"/>
      <c r="AI350" s="171"/>
      <c r="AJ350" s="171"/>
      <c r="BV350" s="171"/>
      <c r="BW350" s="171"/>
      <c r="CB350" s="134"/>
    </row>
    <row r="351" spans="1:986" ht="12" x14ac:dyDescent="0.2">
      <c r="A351" s="249"/>
      <c r="B351" s="242" t="s">
        <v>827</v>
      </c>
      <c r="C351" s="170" t="str">
        <f>_xlfn.CONCAT(Leverancespecifikation[[#This Row],[ID]],Leverancespecifikation[[#This Row],[BYGNINGSDEL]])</f>
        <v>347Forsyning til kraner og taljer</v>
      </c>
      <c r="E351" s="171">
        <v>682</v>
      </c>
      <c r="I351" s="171"/>
      <c r="J351" s="171">
        <v>4</v>
      </c>
      <c r="K351" s="175" t="s">
        <v>859</v>
      </c>
      <c r="L351" s="172" t="s">
        <v>103</v>
      </c>
      <c r="M351" s="80" t="str">
        <f>IFERROR(VLOOKUP(Leverancespecifikation[[#This Row],[ID-Bygningsdel]],'Data ændringslog'!A:G,7,FALSE),"P")</f>
        <v/>
      </c>
      <c r="N351" s="321" t="s">
        <v>103</v>
      </c>
      <c r="O351" s="121" t="str">
        <f>VLOOKUP(Leverancespecifikation[[#This Row],[ID-Bygningsdel]],'Data aktør'!A:H,2,FALSE)</f>
        <v/>
      </c>
      <c r="P351" s="78" t="str">
        <f>VLOOKUP(Leverancespecifikation[[#This Row],[ID-Bygningsdel]],'Data aktør'!A:H,3,FALSE)</f>
        <v/>
      </c>
      <c r="Q351" s="78" t="str">
        <f>VLOOKUP(Leverancespecifikation[[#This Row],[ID-Bygningsdel]],'Data aktør'!A:H,4,FALSE)</f>
        <v/>
      </c>
      <c r="R351" s="78" t="str">
        <f>VLOOKUP(Leverancespecifikation[[#This Row],[ID-Bygningsdel]],'Data aktør'!A:H,5,FALSE)</f>
        <v/>
      </c>
      <c r="S351" s="78" t="str">
        <f>VLOOKUP(Leverancespecifikation[[#This Row],[ID-Bygningsdel]],'Data aktør'!A:H,6,FALSE)</f>
        <v/>
      </c>
      <c r="T351" s="78" t="str">
        <f>VLOOKUP(Leverancespecifikation[[#This Row],[ID-Bygningsdel]],'Data aktør'!A:H,7,FALSE)</f>
        <v/>
      </c>
      <c r="U351" s="122" t="str">
        <f>VLOOKUP(Leverancespecifikation[[#This Row],[ID-Bygningsdel]],'Data aktør'!A:H,8,FALSE)</f>
        <v/>
      </c>
      <c r="V351" s="112"/>
      <c r="W351" s="79"/>
      <c r="X351" s="79"/>
      <c r="Y351" s="79"/>
      <c r="Z351" s="79"/>
      <c r="AA351" s="79"/>
      <c r="AB351" s="171"/>
      <c r="AD351" s="171"/>
      <c r="AE351" s="171"/>
      <c r="AF351" s="171"/>
      <c r="AG351" s="171"/>
      <c r="AH351" s="171"/>
      <c r="AI351" s="171"/>
      <c r="AJ351" s="171"/>
      <c r="BV351" s="171"/>
      <c r="BW351" s="171"/>
      <c r="CB351" s="134"/>
    </row>
    <row r="352" spans="1:986" ht="12" x14ac:dyDescent="0.2">
      <c r="A352" s="249"/>
      <c r="B352" s="242" t="s">
        <v>829</v>
      </c>
      <c r="C352" s="170" t="str">
        <f>_xlfn.CONCAT(Leverancespecifikation[[#This Row],[ID]],Leverancespecifikation[[#This Row],[BYGNINGSDEL]])</f>
        <v>348Forsyning til servicetransport</v>
      </c>
      <c r="E352" s="171">
        <v>683</v>
      </c>
      <c r="I352" s="171"/>
      <c r="J352" s="171">
        <v>3</v>
      </c>
      <c r="K352" s="333" t="s">
        <v>861</v>
      </c>
      <c r="L352" s="172" t="s">
        <v>103</v>
      </c>
      <c r="M352" s="80" t="str">
        <f>IFERROR(VLOOKUP(Leverancespecifikation[[#This Row],[ID-Bygningsdel]],'Data ændringslog'!A:G,7,FALSE),"P")</f>
        <v/>
      </c>
      <c r="N352" s="321" t="s">
        <v>103</v>
      </c>
      <c r="O352" s="121" t="str">
        <f>VLOOKUP(Leverancespecifikation[[#This Row],[ID-Bygningsdel]],'Data aktør'!A:H,2,FALSE)</f>
        <v/>
      </c>
      <c r="P352" s="78" t="str">
        <f>VLOOKUP(Leverancespecifikation[[#This Row],[ID-Bygningsdel]],'Data aktør'!A:H,3,FALSE)</f>
        <v/>
      </c>
      <c r="Q352" s="78" t="str">
        <f>VLOOKUP(Leverancespecifikation[[#This Row],[ID-Bygningsdel]],'Data aktør'!A:H,4,FALSE)</f>
        <v/>
      </c>
      <c r="R352" s="78" t="str">
        <f>VLOOKUP(Leverancespecifikation[[#This Row],[ID-Bygningsdel]],'Data aktør'!A:H,5,FALSE)</f>
        <v/>
      </c>
      <c r="S352" s="78" t="str">
        <f>VLOOKUP(Leverancespecifikation[[#This Row],[ID-Bygningsdel]],'Data aktør'!A:H,6,FALSE)</f>
        <v/>
      </c>
      <c r="T352" s="78" t="str">
        <f>VLOOKUP(Leverancespecifikation[[#This Row],[ID-Bygningsdel]],'Data aktør'!A:H,7,FALSE)</f>
        <v/>
      </c>
      <c r="U352" s="122" t="str">
        <f>VLOOKUP(Leverancespecifikation[[#This Row],[ID-Bygningsdel]],'Data aktør'!A:H,8,FALSE)</f>
        <v/>
      </c>
      <c r="V352" s="112"/>
      <c r="W352" s="79"/>
      <c r="X352" s="79"/>
      <c r="Y352" s="79"/>
      <c r="Z352" s="79"/>
      <c r="AA352" s="79"/>
      <c r="AB352" s="171"/>
      <c r="AD352" s="171"/>
      <c r="AE352" s="171"/>
      <c r="AF352" s="171"/>
      <c r="AG352" s="171"/>
      <c r="AH352" s="171"/>
      <c r="AI352" s="171"/>
      <c r="AJ352" s="171"/>
      <c r="BV352" s="171"/>
      <c r="BW352" s="171"/>
      <c r="CB352" s="134"/>
    </row>
    <row r="353" spans="1:986" ht="12" x14ac:dyDescent="0.2">
      <c r="A353" s="249"/>
      <c r="B353" s="242" t="s">
        <v>831</v>
      </c>
      <c r="C353" s="170" t="str">
        <f>_xlfn.CONCAT(Leverancespecifikation[[#This Row],[ID]],Leverancespecifikation[[#This Row],[BYGNINGSDEL]])</f>
        <v>349Forsyning til servicesystemer</v>
      </c>
      <c r="E353" s="171">
        <v>683</v>
      </c>
      <c r="I353" s="171"/>
      <c r="J353" s="171">
        <v>4</v>
      </c>
      <c r="K353" s="175" t="s">
        <v>863</v>
      </c>
      <c r="L353" s="172" t="s">
        <v>103</v>
      </c>
      <c r="M353" s="80" t="str">
        <f>IFERROR(VLOOKUP(Leverancespecifikation[[#This Row],[ID-Bygningsdel]],'Data ændringslog'!A:G,7,FALSE),"P")</f>
        <v/>
      </c>
      <c r="N353" s="321" t="s">
        <v>103</v>
      </c>
      <c r="O353" s="121" t="str">
        <f>VLOOKUP(Leverancespecifikation[[#This Row],[ID-Bygningsdel]],'Data aktør'!A:H,2,FALSE)</f>
        <v/>
      </c>
      <c r="P353" s="78" t="str">
        <f>VLOOKUP(Leverancespecifikation[[#This Row],[ID-Bygningsdel]],'Data aktør'!A:H,3,FALSE)</f>
        <v/>
      </c>
      <c r="Q353" s="78" t="str">
        <f>VLOOKUP(Leverancespecifikation[[#This Row],[ID-Bygningsdel]],'Data aktør'!A:H,4,FALSE)</f>
        <v/>
      </c>
      <c r="R353" s="78" t="str">
        <f>VLOOKUP(Leverancespecifikation[[#This Row],[ID-Bygningsdel]],'Data aktør'!A:H,5,FALSE)</f>
        <v/>
      </c>
      <c r="S353" s="78" t="str">
        <f>VLOOKUP(Leverancespecifikation[[#This Row],[ID-Bygningsdel]],'Data aktør'!A:H,6,FALSE)</f>
        <v/>
      </c>
      <c r="T353" s="78" t="str">
        <f>VLOOKUP(Leverancespecifikation[[#This Row],[ID-Bygningsdel]],'Data aktør'!A:H,7,FALSE)</f>
        <v/>
      </c>
      <c r="U353" s="122" t="str">
        <f>VLOOKUP(Leverancespecifikation[[#This Row],[ID-Bygningsdel]],'Data aktør'!A:H,8,FALSE)</f>
        <v/>
      </c>
      <c r="V353" s="112"/>
      <c r="W353" s="79"/>
      <c r="X353" s="79"/>
      <c r="Y353" s="79"/>
      <c r="Z353" s="79"/>
      <c r="AA353" s="79"/>
      <c r="AB353" s="171"/>
      <c r="AD353" s="171"/>
      <c r="AE353" s="171"/>
      <c r="AF353" s="171"/>
      <c r="AG353" s="171"/>
      <c r="AH353" s="171"/>
      <c r="AI353" s="171"/>
      <c r="AJ353" s="171"/>
      <c r="BV353" s="171"/>
      <c r="BW353" s="171"/>
      <c r="CB353" s="134"/>
    </row>
    <row r="354" spans="1:986" s="104" customFormat="1" x14ac:dyDescent="0.2">
      <c r="A354" s="248"/>
      <c r="B354" s="240" t="s">
        <v>833</v>
      </c>
      <c r="C354" s="161" t="str">
        <f>_xlfn.CONCAT(Leverancespecifikation[[#This Row],[ID]],Leverancespecifikation[[#This Row],[BYGNINGSDEL]])</f>
        <v>350Inventar, Teknisk-, IT- og AV-udstyr</v>
      </c>
      <c r="D354" s="162"/>
      <c r="E354" s="162"/>
      <c r="F354" s="162"/>
      <c r="G354" s="162"/>
      <c r="H354" s="162"/>
      <c r="I354" s="162"/>
      <c r="J354" s="163">
        <v>2</v>
      </c>
      <c r="K354" s="164" t="s">
        <v>865</v>
      </c>
      <c r="L354" s="165"/>
      <c r="M354" s="100" t="str">
        <f>IFERROR(VLOOKUP(Leverancespecifikation[[#This Row],[ID-Bygningsdel]],'Data ændringslog'!A:G,7,FALSE),"P")</f>
        <v/>
      </c>
      <c r="N354" s="201" t="s">
        <v>103</v>
      </c>
      <c r="O354" s="119"/>
      <c r="P354" s="101"/>
      <c r="Q354" s="101"/>
      <c r="R354" s="101"/>
      <c r="S354" s="101"/>
      <c r="T354" s="101"/>
      <c r="U354" s="120"/>
      <c r="V354" s="111"/>
      <c r="W354" s="102"/>
      <c r="X354" s="102"/>
      <c r="Y354" s="102"/>
      <c r="Z354" s="102"/>
      <c r="AA354" s="10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285"/>
      <c r="BM354" s="162"/>
      <c r="BN354" s="162"/>
      <c r="BO354" s="162"/>
      <c r="BP354" s="162"/>
      <c r="BQ354" s="162"/>
      <c r="BR354" s="162"/>
      <c r="BS354" s="162"/>
      <c r="BT354" s="162"/>
      <c r="BU354" s="162"/>
      <c r="BV354" s="162"/>
      <c r="BW354" s="162"/>
      <c r="BX354" s="162"/>
      <c r="BY354" s="162"/>
      <c r="BZ354" s="162"/>
      <c r="CA354" s="206"/>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c r="EO354" s="98"/>
      <c r="EP354" s="98"/>
      <c r="EQ354" s="98"/>
      <c r="ER354" s="98"/>
      <c r="ES354" s="98"/>
      <c r="ET354" s="98"/>
      <c r="EU354" s="98"/>
      <c r="EV354" s="98"/>
      <c r="EW354" s="98"/>
      <c r="EX354" s="98"/>
      <c r="EY354" s="98"/>
      <c r="EZ354" s="98"/>
      <c r="FA354" s="98"/>
      <c r="FB354" s="98"/>
      <c r="FC354" s="98"/>
      <c r="FD354" s="98"/>
      <c r="FE354" s="98"/>
      <c r="FF354" s="98"/>
      <c r="FG354" s="98"/>
      <c r="FH354" s="98"/>
      <c r="FI354" s="98"/>
      <c r="FJ354" s="98"/>
      <c r="FK354" s="98"/>
      <c r="FL354" s="98"/>
      <c r="FM354" s="98"/>
      <c r="FN354" s="98"/>
      <c r="FO354" s="98"/>
      <c r="FP354" s="98"/>
      <c r="FQ354" s="98"/>
      <c r="FR354" s="98"/>
      <c r="FS354" s="98"/>
      <c r="FT354" s="98"/>
      <c r="FU354" s="98"/>
      <c r="FV354" s="98"/>
      <c r="FW354" s="98"/>
      <c r="FX354" s="98"/>
      <c r="FY354" s="98"/>
      <c r="FZ354" s="98"/>
      <c r="GA354" s="98"/>
      <c r="GB354" s="98"/>
      <c r="GC354" s="98"/>
      <c r="GD354" s="98"/>
      <c r="GE354" s="98"/>
      <c r="GF354" s="98"/>
      <c r="GG354" s="98"/>
      <c r="GH354" s="98"/>
      <c r="GI354" s="98"/>
      <c r="GJ354" s="98"/>
      <c r="GK354" s="98"/>
      <c r="GL354" s="98"/>
      <c r="GM354" s="98"/>
      <c r="GN354" s="98"/>
      <c r="GO354" s="98"/>
      <c r="GP354" s="98"/>
      <c r="GQ354" s="98"/>
      <c r="GR354" s="98"/>
      <c r="GS354" s="98"/>
      <c r="GT354" s="98"/>
      <c r="GU354" s="98"/>
      <c r="GV354" s="98"/>
      <c r="GW354" s="98"/>
      <c r="GX354" s="98"/>
      <c r="GY354" s="98"/>
      <c r="GZ354" s="98"/>
      <c r="HA354" s="98"/>
      <c r="HB354" s="98"/>
      <c r="HC354" s="98"/>
      <c r="HD354" s="98"/>
      <c r="HE354" s="98"/>
      <c r="HF354" s="98"/>
      <c r="HG354" s="98"/>
      <c r="HH354" s="98"/>
      <c r="HI354" s="98"/>
      <c r="HJ354" s="98"/>
      <c r="HK354" s="98"/>
      <c r="HL354" s="98"/>
      <c r="HM354" s="98"/>
      <c r="HN354" s="98"/>
      <c r="HO354" s="98"/>
      <c r="HP354" s="98"/>
      <c r="HQ354" s="98"/>
      <c r="HR354" s="98"/>
      <c r="HS354" s="98"/>
      <c r="HT354" s="98"/>
      <c r="HU354" s="98"/>
      <c r="HV354" s="98"/>
      <c r="HW354" s="98"/>
      <c r="HX354" s="98"/>
      <c r="HY354" s="98"/>
      <c r="HZ354" s="98"/>
      <c r="IA354" s="98"/>
      <c r="IB354" s="98"/>
      <c r="IC354" s="98"/>
      <c r="ID354" s="98"/>
      <c r="IE354" s="98"/>
      <c r="IF354" s="98"/>
      <c r="IG354" s="98"/>
      <c r="IH354" s="98"/>
      <c r="II354" s="98"/>
      <c r="IJ354" s="98"/>
      <c r="IK354" s="98"/>
      <c r="IL354" s="98"/>
      <c r="IM354" s="98"/>
      <c r="IN354" s="98"/>
      <c r="IO354" s="98"/>
      <c r="IP354" s="98"/>
      <c r="IQ354" s="98"/>
      <c r="IR354" s="98"/>
      <c r="IS354" s="98"/>
      <c r="IT354" s="98"/>
      <c r="IU354" s="98"/>
      <c r="IV354" s="98"/>
      <c r="IW354" s="98"/>
      <c r="IX354" s="98"/>
      <c r="IY354" s="98"/>
      <c r="IZ354" s="98"/>
      <c r="JA354" s="98"/>
      <c r="JB354" s="98"/>
      <c r="JC354" s="98"/>
      <c r="JD354" s="98"/>
      <c r="JE354" s="98"/>
      <c r="JF354" s="98"/>
      <c r="JG354" s="98"/>
      <c r="JH354" s="98"/>
      <c r="JI354" s="98"/>
      <c r="JJ354" s="98"/>
      <c r="JK354" s="98"/>
      <c r="JL354" s="98"/>
      <c r="JM354" s="98"/>
      <c r="JN354" s="98"/>
      <c r="JO354" s="98"/>
      <c r="JP354" s="98"/>
      <c r="JQ354" s="98"/>
      <c r="JR354" s="98"/>
      <c r="JS354" s="98"/>
      <c r="JT354" s="98"/>
      <c r="JU354" s="98"/>
      <c r="JV354" s="98"/>
      <c r="JW354" s="98"/>
      <c r="JX354" s="98"/>
      <c r="JY354" s="98"/>
      <c r="JZ354" s="98"/>
      <c r="KA354" s="98"/>
      <c r="KB354" s="98"/>
      <c r="KC354" s="98"/>
      <c r="KD354" s="98"/>
      <c r="KE354" s="98"/>
      <c r="KF354" s="98"/>
      <c r="KG354" s="98"/>
      <c r="KH354" s="98"/>
      <c r="KI354" s="98"/>
      <c r="KJ354" s="98"/>
      <c r="KK354" s="98"/>
      <c r="KL354" s="98"/>
      <c r="KM354" s="98"/>
      <c r="KN354" s="98"/>
      <c r="KO354" s="98"/>
      <c r="KP354" s="98"/>
      <c r="KQ354" s="98"/>
      <c r="KR354" s="98"/>
      <c r="KS354" s="98"/>
      <c r="KT354" s="98"/>
      <c r="KU354" s="98"/>
      <c r="KV354" s="98"/>
      <c r="KW354" s="98"/>
      <c r="KX354" s="98"/>
      <c r="KY354" s="98"/>
      <c r="KZ354" s="98"/>
      <c r="LA354" s="98"/>
      <c r="LB354" s="98"/>
      <c r="LC354" s="98"/>
      <c r="LD354" s="98"/>
      <c r="LE354" s="98"/>
      <c r="LF354" s="98"/>
      <c r="LG354" s="98"/>
      <c r="LH354" s="98"/>
      <c r="LI354" s="98"/>
      <c r="LJ354" s="98"/>
      <c r="LK354" s="98"/>
      <c r="LL354" s="98"/>
      <c r="LM354" s="98"/>
      <c r="LN354" s="98"/>
      <c r="LO354" s="98"/>
      <c r="LP354" s="98"/>
      <c r="LQ354" s="98"/>
      <c r="LR354" s="98"/>
      <c r="LS354" s="98"/>
      <c r="LT354" s="98"/>
      <c r="LU354" s="98"/>
      <c r="LV354" s="98"/>
      <c r="LW354" s="98"/>
      <c r="LX354" s="98"/>
      <c r="LY354" s="98"/>
      <c r="LZ354" s="98"/>
      <c r="MA354" s="98"/>
      <c r="MB354" s="98"/>
      <c r="MC354" s="98"/>
      <c r="MD354" s="98"/>
      <c r="ME354" s="98"/>
      <c r="MF354" s="98"/>
      <c r="MG354" s="98"/>
      <c r="MH354" s="98"/>
      <c r="MI354" s="98"/>
      <c r="MJ354" s="98"/>
      <c r="MK354" s="98"/>
      <c r="ML354" s="98"/>
      <c r="MM354" s="98"/>
      <c r="MN354" s="98"/>
      <c r="MO354" s="98"/>
      <c r="MP354" s="98"/>
      <c r="MQ354" s="98"/>
      <c r="MR354" s="98"/>
      <c r="MS354" s="98"/>
      <c r="MT354" s="98"/>
      <c r="MU354" s="98"/>
      <c r="MV354" s="98"/>
      <c r="MW354" s="98"/>
      <c r="MX354" s="98"/>
      <c r="MY354" s="98"/>
      <c r="MZ354" s="98"/>
      <c r="NA354" s="98"/>
      <c r="NB354" s="98"/>
      <c r="NC354" s="98"/>
      <c r="ND354" s="98"/>
      <c r="NE354" s="98"/>
      <c r="NF354" s="98"/>
      <c r="NG354" s="98"/>
      <c r="NH354" s="98"/>
      <c r="NI354" s="98"/>
      <c r="NJ354" s="98"/>
      <c r="NK354" s="98"/>
      <c r="NL354" s="98"/>
      <c r="NM354" s="98"/>
      <c r="NN354" s="98"/>
      <c r="NO354" s="98"/>
      <c r="NP354" s="98"/>
      <c r="NQ354" s="98"/>
      <c r="NR354" s="98"/>
      <c r="NS354" s="98"/>
      <c r="NT354" s="98"/>
      <c r="NU354" s="98"/>
      <c r="NV354" s="98"/>
      <c r="NW354" s="98"/>
      <c r="NX354" s="98"/>
      <c r="NY354" s="98"/>
      <c r="NZ354" s="98"/>
      <c r="OA354" s="98"/>
      <c r="OB354" s="98"/>
      <c r="OC354" s="98"/>
      <c r="OD354" s="98"/>
      <c r="OE354" s="98"/>
      <c r="OF354" s="98"/>
      <c r="OG354" s="98"/>
      <c r="OH354" s="98"/>
      <c r="OI354" s="98"/>
      <c r="OJ354" s="98"/>
      <c r="OK354" s="98"/>
      <c r="OL354" s="98"/>
      <c r="OM354" s="98"/>
      <c r="ON354" s="98"/>
      <c r="OO354" s="98"/>
      <c r="OP354" s="98"/>
      <c r="OQ354" s="98"/>
      <c r="OR354" s="98"/>
      <c r="OS354" s="98"/>
      <c r="OT354" s="98"/>
      <c r="OU354" s="98"/>
      <c r="OV354" s="98"/>
      <c r="OW354" s="98"/>
      <c r="OX354" s="98"/>
      <c r="OY354" s="98"/>
      <c r="OZ354" s="98"/>
      <c r="PA354" s="98"/>
      <c r="PB354" s="98"/>
      <c r="PC354" s="98"/>
      <c r="PD354" s="98"/>
      <c r="PE354" s="98"/>
      <c r="PF354" s="98"/>
      <c r="PG354" s="98"/>
      <c r="PH354" s="98"/>
      <c r="PI354" s="98"/>
      <c r="PJ354" s="98"/>
      <c r="PK354" s="98"/>
      <c r="PL354" s="98"/>
      <c r="PM354" s="98"/>
      <c r="PN354" s="98"/>
      <c r="PO354" s="98"/>
      <c r="PP354" s="98"/>
      <c r="PQ354" s="98"/>
      <c r="PR354" s="98"/>
      <c r="PS354" s="98"/>
      <c r="PT354" s="98"/>
      <c r="PU354" s="98"/>
      <c r="PV354" s="98"/>
      <c r="PW354" s="98"/>
      <c r="PX354" s="98"/>
      <c r="PY354" s="98"/>
      <c r="PZ354" s="98"/>
      <c r="QA354" s="98"/>
      <c r="QB354" s="98"/>
      <c r="QC354" s="98"/>
      <c r="QD354" s="98"/>
      <c r="QE354" s="98"/>
      <c r="QF354" s="98"/>
      <c r="QG354" s="98"/>
      <c r="QH354" s="98"/>
      <c r="QI354" s="98"/>
      <c r="QJ354" s="98"/>
      <c r="QK354" s="98"/>
      <c r="QL354" s="98"/>
      <c r="QM354" s="98"/>
      <c r="QN354" s="98"/>
      <c r="QO354" s="98"/>
      <c r="QP354" s="98"/>
      <c r="QQ354" s="98"/>
      <c r="QR354" s="98"/>
      <c r="QS354" s="98"/>
      <c r="QT354" s="98"/>
      <c r="QU354" s="98"/>
      <c r="QV354" s="98"/>
      <c r="QW354" s="98"/>
      <c r="QX354" s="98"/>
      <c r="QY354" s="98"/>
      <c r="QZ354" s="98"/>
      <c r="RA354" s="98"/>
      <c r="RB354" s="98"/>
      <c r="RC354" s="98"/>
      <c r="RD354" s="98"/>
      <c r="RE354" s="98"/>
      <c r="RF354" s="98"/>
      <c r="RG354" s="98"/>
      <c r="RH354" s="98"/>
      <c r="RI354" s="98"/>
      <c r="RJ354" s="98"/>
      <c r="RK354" s="98"/>
      <c r="RL354" s="98"/>
      <c r="RM354" s="98"/>
      <c r="RN354" s="98"/>
      <c r="RO354" s="98"/>
      <c r="RP354" s="98"/>
      <c r="RQ354" s="98"/>
      <c r="RR354" s="98"/>
      <c r="RS354" s="98"/>
      <c r="RT354" s="98"/>
      <c r="RU354" s="98"/>
      <c r="RV354" s="98"/>
      <c r="RW354" s="98"/>
      <c r="RX354" s="98"/>
      <c r="RY354" s="98"/>
      <c r="RZ354" s="98"/>
      <c r="SA354" s="98"/>
      <c r="SB354" s="98"/>
      <c r="SC354" s="98"/>
      <c r="SD354" s="98"/>
      <c r="SE354" s="98"/>
      <c r="SF354" s="98"/>
      <c r="SG354" s="98"/>
      <c r="SH354" s="98"/>
      <c r="SI354" s="98"/>
      <c r="SJ354" s="98"/>
      <c r="SK354" s="98"/>
      <c r="SL354" s="98"/>
      <c r="SM354" s="98"/>
      <c r="SN354" s="98"/>
      <c r="SO354" s="98"/>
      <c r="SP354" s="98"/>
      <c r="SQ354" s="98"/>
      <c r="SR354" s="98"/>
      <c r="SS354" s="98"/>
      <c r="ST354" s="98"/>
      <c r="SU354" s="98"/>
      <c r="SV354" s="98"/>
      <c r="SW354" s="98"/>
      <c r="SX354" s="98"/>
      <c r="SY354" s="98"/>
      <c r="SZ354" s="98"/>
      <c r="TA354" s="98"/>
      <c r="TB354" s="98"/>
      <c r="TC354" s="98"/>
      <c r="TD354" s="98"/>
      <c r="TE354" s="98"/>
      <c r="TF354" s="98"/>
      <c r="TG354" s="98"/>
      <c r="TH354" s="98"/>
      <c r="TI354" s="98"/>
      <c r="TJ354" s="98"/>
      <c r="TK354" s="98"/>
      <c r="TL354" s="98"/>
      <c r="TM354" s="98"/>
      <c r="TN354" s="98"/>
      <c r="TO354" s="98"/>
      <c r="TP354" s="98"/>
      <c r="TQ354" s="98"/>
      <c r="TR354" s="98"/>
      <c r="TS354" s="98"/>
      <c r="TT354" s="98"/>
      <c r="TU354" s="98"/>
      <c r="TV354" s="98"/>
      <c r="TW354" s="98"/>
      <c r="TX354" s="98"/>
      <c r="TY354" s="98"/>
      <c r="TZ354" s="98"/>
      <c r="UA354" s="98"/>
      <c r="UB354" s="98"/>
      <c r="UC354" s="98"/>
      <c r="UD354" s="98"/>
      <c r="UE354" s="98"/>
      <c r="UF354" s="98"/>
      <c r="UG354" s="98"/>
      <c r="UH354" s="98"/>
      <c r="UI354" s="98"/>
      <c r="UJ354" s="98"/>
      <c r="UK354" s="98"/>
      <c r="UL354" s="98"/>
      <c r="UM354" s="98"/>
      <c r="UN354" s="98"/>
      <c r="UO354" s="98"/>
      <c r="UP354" s="98"/>
      <c r="UQ354" s="98"/>
      <c r="UR354" s="98"/>
      <c r="US354" s="98"/>
      <c r="UT354" s="98"/>
      <c r="UU354" s="98"/>
      <c r="UV354" s="98"/>
      <c r="UW354" s="98"/>
      <c r="UX354" s="98"/>
      <c r="UY354" s="98"/>
      <c r="UZ354" s="98"/>
      <c r="VA354" s="98"/>
      <c r="VB354" s="98"/>
      <c r="VC354" s="98"/>
      <c r="VD354" s="98"/>
      <c r="VE354" s="98"/>
      <c r="VF354" s="98"/>
      <c r="VG354" s="98"/>
      <c r="VH354" s="98"/>
      <c r="VI354" s="98"/>
      <c r="VJ354" s="98"/>
      <c r="VK354" s="98"/>
      <c r="VL354" s="98"/>
      <c r="VM354" s="98"/>
      <c r="VN354" s="98"/>
      <c r="VO354" s="98"/>
      <c r="VP354" s="98"/>
      <c r="VQ354" s="98"/>
      <c r="VR354" s="98"/>
      <c r="VS354" s="98"/>
      <c r="VT354" s="98"/>
      <c r="VU354" s="98"/>
      <c r="VV354" s="98"/>
      <c r="VW354" s="98"/>
      <c r="VX354" s="98"/>
      <c r="VY354" s="98"/>
      <c r="VZ354" s="98"/>
      <c r="WA354" s="98"/>
      <c r="WB354" s="98"/>
      <c r="WC354" s="98"/>
      <c r="WD354" s="98"/>
      <c r="WE354" s="98"/>
      <c r="WF354" s="98"/>
      <c r="WG354" s="98"/>
      <c r="WH354" s="98"/>
      <c r="WI354" s="98"/>
      <c r="WJ354" s="98"/>
      <c r="WK354" s="98"/>
      <c r="WL354" s="98"/>
      <c r="WM354" s="98"/>
      <c r="WN354" s="98"/>
      <c r="WO354" s="98"/>
      <c r="WP354" s="98"/>
      <c r="WQ354" s="98"/>
      <c r="WR354" s="98"/>
      <c r="WS354" s="98"/>
      <c r="WT354" s="98"/>
      <c r="WU354" s="98"/>
      <c r="WV354" s="98"/>
      <c r="WW354" s="98"/>
      <c r="WX354" s="98"/>
      <c r="WY354" s="98"/>
      <c r="WZ354" s="98"/>
      <c r="XA354" s="98"/>
      <c r="XB354" s="98"/>
      <c r="XC354" s="98"/>
      <c r="XD354" s="98"/>
      <c r="XE354" s="98"/>
      <c r="XF354" s="98"/>
      <c r="XG354" s="98"/>
      <c r="XH354" s="98"/>
      <c r="XI354" s="98"/>
      <c r="XJ354" s="98"/>
      <c r="XK354" s="98"/>
      <c r="XL354" s="98"/>
      <c r="XM354" s="98"/>
      <c r="XN354" s="98"/>
      <c r="XO354" s="98"/>
      <c r="XP354" s="98"/>
      <c r="XQ354" s="98"/>
      <c r="XR354" s="98"/>
      <c r="XS354" s="98"/>
      <c r="XT354" s="98"/>
      <c r="XU354" s="98"/>
      <c r="XV354" s="98"/>
      <c r="XW354" s="98"/>
      <c r="XX354" s="98"/>
      <c r="XY354" s="98"/>
      <c r="XZ354" s="98"/>
      <c r="YA354" s="98"/>
      <c r="YB354" s="98"/>
      <c r="YC354" s="98"/>
      <c r="YD354" s="98"/>
      <c r="YE354" s="98"/>
      <c r="YF354" s="98"/>
      <c r="YG354" s="98"/>
      <c r="YH354" s="98"/>
      <c r="YI354" s="98"/>
      <c r="YJ354" s="98"/>
      <c r="YK354" s="98"/>
      <c r="YL354" s="98"/>
      <c r="YM354" s="98"/>
      <c r="YN354" s="98"/>
      <c r="YO354" s="98"/>
      <c r="YP354" s="98"/>
      <c r="YQ354" s="98"/>
      <c r="YR354" s="98"/>
      <c r="YS354" s="98"/>
      <c r="YT354" s="98"/>
      <c r="YU354" s="98"/>
      <c r="YV354" s="98"/>
      <c r="YW354" s="98"/>
      <c r="YX354" s="98"/>
      <c r="YY354" s="98"/>
      <c r="YZ354" s="98"/>
      <c r="ZA354" s="98"/>
      <c r="ZB354" s="98"/>
      <c r="ZC354" s="98"/>
      <c r="ZD354" s="98"/>
      <c r="ZE354" s="98"/>
      <c r="ZF354" s="98"/>
      <c r="ZG354" s="98"/>
      <c r="ZH354" s="98"/>
      <c r="ZI354" s="98"/>
      <c r="ZJ354" s="98"/>
      <c r="ZK354" s="98"/>
      <c r="ZL354" s="98"/>
      <c r="ZM354" s="98"/>
      <c r="ZN354" s="98"/>
      <c r="ZO354" s="98"/>
      <c r="ZP354" s="98"/>
      <c r="ZQ354" s="98"/>
      <c r="ZR354" s="98"/>
      <c r="ZS354" s="98"/>
      <c r="ZT354" s="98"/>
      <c r="ZU354" s="98"/>
      <c r="ZV354" s="98"/>
      <c r="ZW354" s="98"/>
      <c r="ZX354" s="98"/>
      <c r="ZY354" s="98"/>
      <c r="ZZ354" s="98"/>
      <c r="AAA354" s="98"/>
      <c r="AAB354" s="98"/>
      <c r="AAC354" s="98"/>
      <c r="AAD354" s="98"/>
      <c r="AAE354" s="98"/>
      <c r="AAF354" s="98"/>
      <c r="AAG354" s="98"/>
      <c r="AAH354" s="98"/>
      <c r="AAI354" s="98"/>
      <c r="AAJ354" s="98"/>
      <c r="AAK354" s="98"/>
      <c r="AAL354" s="98"/>
      <c r="AAM354" s="98"/>
      <c r="AAN354" s="98"/>
      <c r="AAO354" s="98"/>
      <c r="AAP354" s="98"/>
      <c r="AAQ354" s="98"/>
      <c r="AAR354" s="98"/>
      <c r="AAS354" s="98"/>
      <c r="AAT354" s="98"/>
      <c r="AAU354" s="98"/>
      <c r="AAV354" s="98"/>
      <c r="AAW354" s="98"/>
      <c r="AAX354" s="98"/>
      <c r="AAY354" s="98"/>
      <c r="AAZ354" s="98"/>
      <c r="ABA354" s="98"/>
      <c r="ABB354" s="98"/>
      <c r="ABC354" s="98"/>
      <c r="ABD354" s="98"/>
      <c r="ABE354" s="98"/>
      <c r="ABF354" s="98"/>
      <c r="ABG354" s="98"/>
      <c r="ABH354" s="98"/>
      <c r="ABI354" s="98"/>
      <c r="ABJ354" s="98"/>
      <c r="ABK354" s="98"/>
      <c r="ABL354" s="98"/>
      <c r="ABM354" s="98"/>
      <c r="ABN354" s="98"/>
      <c r="ABO354" s="98"/>
      <c r="ABP354" s="98"/>
      <c r="ABQ354" s="98"/>
      <c r="ABR354" s="98"/>
      <c r="ABS354" s="98"/>
      <c r="ABT354" s="98"/>
      <c r="ABU354" s="98"/>
      <c r="ABV354" s="98"/>
      <c r="ABW354" s="98"/>
      <c r="ABX354" s="98"/>
      <c r="ABY354" s="98"/>
      <c r="ABZ354" s="98"/>
      <c r="ACA354" s="98"/>
      <c r="ACB354" s="98"/>
      <c r="ACC354" s="98"/>
      <c r="ACD354" s="98"/>
      <c r="ACE354" s="98"/>
      <c r="ACF354" s="98"/>
      <c r="ACG354" s="98"/>
      <c r="ACH354" s="98"/>
      <c r="ACI354" s="98"/>
      <c r="ACJ354" s="98"/>
      <c r="ACK354" s="98"/>
      <c r="ACL354" s="98"/>
      <c r="ACM354" s="98"/>
      <c r="ACN354" s="98"/>
      <c r="ACO354" s="98"/>
      <c r="ACP354" s="98"/>
      <c r="ACQ354" s="98"/>
      <c r="ACR354" s="98"/>
      <c r="ACS354" s="98"/>
      <c r="ACT354" s="98"/>
      <c r="ACU354" s="98"/>
      <c r="ACV354" s="98"/>
      <c r="ACW354" s="98"/>
      <c r="ACX354" s="98"/>
      <c r="ACY354" s="98"/>
      <c r="ACZ354" s="98"/>
      <c r="ADA354" s="98"/>
      <c r="ADB354" s="98"/>
      <c r="ADC354" s="98"/>
      <c r="ADD354" s="98"/>
      <c r="ADE354" s="98"/>
      <c r="ADF354" s="98"/>
      <c r="ADG354" s="98"/>
      <c r="ADH354" s="98"/>
      <c r="ADI354" s="98"/>
      <c r="ADJ354" s="98"/>
      <c r="ADK354" s="98"/>
      <c r="ADL354" s="98"/>
      <c r="ADM354" s="98"/>
      <c r="ADN354" s="98"/>
      <c r="ADO354" s="98"/>
      <c r="ADP354" s="98"/>
      <c r="ADQ354" s="98"/>
      <c r="ADR354" s="98"/>
      <c r="ADS354" s="98"/>
      <c r="ADT354" s="98"/>
      <c r="ADU354" s="98"/>
      <c r="ADV354" s="98"/>
      <c r="ADW354" s="98"/>
      <c r="ADX354" s="98"/>
      <c r="ADY354" s="98"/>
      <c r="ADZ354" s="98"/>
      <c r="AEA354" s="98"/>
      <c r="AEB354" s="98"/>
      <c r="AEC354" s="98"/>
      <c r="AED354" s="98"/>
      <c r="AEE354" s="98"/>
      <c r="AEF354" s="98"/>
      <c r="AEG354" s="98"/>
      <c r="AEH354" s="98"/>
      <c r="AEI354" s="98"/>
      <c r="AEJ354" s="98"/>
      <c r="AEK354" s="98"/>
      <c r="AEL354" s="98"/>
      <c r="AEM354" s="98"/>
      <c r="AEN354" s="98"/>
      <c r="AEO354" s="98"/>
      <c r="AEP354" s="98"/>
      <c r="AEQ354" s="98"/>
      <c r="AER354" s="98"/>
      <c r="AES354" s="98"/>
      <c r="AET354" s="98"/>
      <c r="AEU354" s="98"/>
      <c r="AEV354" s="98"/>
      <c r="AEW354" s="98"/>
      <c r="AEX354" s="98"/>
      <c r="AEY354" s="98"/>
      <c r="AEZ354" s="98"/>
      <c r="AFA354" s="98"/>
      <c r="AFB354" s="98"/>
      <c r="AFC354" s="98"/>
      <c r="AFD354" s="98"/>
      <c r="AFE354" s="98"/>
      <c r="AFF354" s="98"/>
      <c r="AFG354" s="98"/>
      <c r="AFH354" s="98"/>
      <c r="AFI354" s="98"/>
      <c r="AFJ354" s="98"/>
      <c r="AFK354" s="98"/>
      <c r="AFL354" s="98"/>
      <c r="AFM354" s="98"/>
      <c r="AFN354" s="98"/>
      <c r="AFO354" s="98"/>
      <c r="AFP354" s="98"/>
      <c r="AFQ354" s="98"/>
      <c r="AFR354" s="98"/>
      <c r="AFS354" s="98"/>
      <c r="AFT354" s="98"/>
      <c r="AFU354" s="98"/>
      <c r="AFV354" s="98"/>
      <c r="AFW354" s="98"/>
      <c r="AFX354" s="98"/>
      <c r="AFY354" s="98"/>
      <c r="AFZ354" s="98"/>
      <c r="AGA354" s="98"/>
      <c r="AGB354" s="98"/>
      <c r="AGC354" s="98"/>
      <c r="AGD354" s="98"/>
      <c r="AGE354" s="98"/>
      <c r="AGF354" s="98"/>
      <c r="AGG354" s="98"/>
      <c r="AGH354" s="98"/>
      <c r="AGI354" s="98"/>
      <c r="AGJ354" s="98"/>
      <c r="AGK354" s="98"/>
      <c r="AGL354" s="98"/>
      <c r="AGM354" s="98"/>
      <c r="AGN354" s="98"/>
      <c r="AGO354" s="98"/>
      <c r="AGP354" s="98"/>
      <c r="AGQ354" s="98"/>
      <c r="AGR354" s="98"/>
      <c r="AGS354" s="98"/>
      <c r="AGT354" s="98"/>
      <c r="AGU354" s="98"/>
      <c r="AGV354" s="98"/>
      <c r="AGW354" s="98"/>
      <c r="AGX354" s="98"/>
      <c r="AGY354" s="98"/>
      <c r="AGZ354" s="98"/>
      <c r="AHA354" s="98"/>
      <c r="AHB354" s="98"/>
      <c r="AHC354" s="98"/>
      <c r="AHD354" s="98"/>
      <c r="AHE354" s="98"/>
      <c r="AHF354" s="98"/>
      <c r="AHG354" s="98"/>
      <c r="AHH354" s="98"/>
      <c r="AHI354" s="98"/>
      <c r="AHJ354" s="98"/>
      <c r="AHK354" s="98"/>
      <c r="AHL354" s="98"/>
      <c r="AHM354" s="98"/>
      <c r="AHN354" s="98"/>
      <c r="AHO354" s="98"/>
      <c r="AHP354" s="98"/>
      <c r="AHQ354" s="98"/>
      <c r="AHR354" s="98"/>
      <c r="AHS354" s="98"/>
      <c r="AHT354" s="98"/>
      <c r="AHU354" s="98"/>
      <c r="AHV354" s="98"/>
      <c r="AHW354" s="98"/>
      <c r="AHX354" s="98"/>
      <c r="AHY354" s="98"/>
      <c r="AHZ354" s="98"/>
      <c r="AIA354" s="98"/>
      <c r="AIB354" s="98"/>
      <c r="AIC354" s="98"/>
      <c r="AID354" s="98"/>
      <c r="AIE354" s="98"/>
      <c r="AIF354" s="98"/>
      <c r="AIG354" s="98"/>
      <c r="AIH354" s="98"/>
      <c r="AII354" s="98"/>
      <c r="AIJ354" s="98"/>
      <c r="AIK354" s="98"/>
      <c r="AIL354" s="98"/>
      <c r="AIM354" s="98"/>
      <c r="AIN354" s="98"/>
      <c r="AIO354" s="98"/>
      <c r="AIP354" s="98"/>
      <c r="AIQ354" s="98"/>
      <c r="AIR354" s="98"/>
      <c r="AIS354" s="98"/>
      <c r="AIT354" s="98"/>
      <c r="AIU354" s="98"/>
      <c r="AIV354" s="98"/>
      <c r="AIW354" s="98"/>
      <c r="AIX354" s="98"/>
      <c r="AIY354" s="98"/>
      <c r="AIZ354" s="98"/>
      <c r="AJA354" s="98"/>
      <c r="AJB354" s="98"/>
      <c r="AJC354" s="98"/>
      <c r="AJD354" s="98"/>
      <c r="AJE354" s="98"/>
      <c r="AJF354" s="98"/>
      <c r="AJG354" s="98"/>
      <c r="AJH354" s="98"/>
      <c r="AJI354" s="98"/>
      <c r="AJJ354" s="98"/>
      <c r="AJK354" s="98"/>
      <c r="AJL354" s="98"/>
      <c r="AJM354" s="98"/>
      <c r="AJN354" s="98"/>
      <c r="AJO354" s="98"/>
      <c r="AJP354" s="98"/>
      <c r="AJQ354" s="98"/>
      <c r="AJR354" s="98"/>
      <c r="AJS354" s="98"/>
      <c r="AJT354" s="98"/>
      <c r="AJU354" s="98"/>
      <c r="AJV354" s="98"/>
      <c r="AJW354" s="98"/>
      <c r="AJX354" s="98"/>
      <c r="AJY354" s="98"/>
      <c r="AJZ354" s="98"/>
      <c r="AKA354" s="98"/>
      <c r="AKB354" s="98"/>
      <c r="AKC354" s="98"/>
      <c r="AKD354" s="98"/>
      <c r="AKE354" s="98"/>
      <c r="AKF354" s="98"/>
      <c r="AKG354" s="98"/>
      <c r="AKH354" s="98"/>
      <c r="AKI354" s="98"/>
      <c r="AKJ354" s="98"/>
      <c r="AKK354" s="98"/>
      <c r="AKL354" s="98"/>
      <c r="AKM354" s="98"/>
      <c r="AKN354" s="98"/>
      <c r="AKO354" s="98"/>
      <c r="AKP354" s="98"/>
      <c r="AKQ354" s="98"/>
      <c r="AKR354" s="98"/>
      <c r="AKS354" s="98"/>
      <c r="AKT354" s="98"/>
      <c r="AKU354" s="98"/>
      <c r="AKV354" s="98"/>
      <c r="AKW354" s="98"/>
      <c r="AKX354" s="98"/>
    </row>
    <row r="355" spans="1:986" s="88" customFormat="1" ht="12" x14ac:dyDescent="0.2">
      <c r="A355" s="249"/>
      <c r="B355" s="241" t="s">
        <v>835</v>
      </c>
      <c r="C355" s="166" t="str">
        <f>_xlfn.CONCAT(Leverancespecifikation[[#This Row],[ID]],Leverancespecifikation[[#This Row],[BYGNINGSDEL]])</f>
        <v>351AV-udstyr</v>
      </c>
      <c r="D355" s="167"/>
      <c r="E355" s="167">
        <v>731</v>
      </c>
      <c r="F355" s="167"/>
      <c r="G355" s="167"/>
      <c r="H355" s="167"/>
      <c r="I355" s="167"/>
      <c r="J355" s="167">
        <v>4</v>
      </c>
      <c r="K355" s="331" t="s">
        <v>867</v>
      </c>
      <c r="L355" s="169" t="s">
        <v>868</v>
      </c>
      <c r="M355" s="86" t="str">
        <f>IFERROR(VLOOKUP(Leverancespecifikation[[#This Row],[ID-Bygningsdel]],'Data ændringslog'!A:G,7,FALSE),"P")</f>
        <v/>
      </c>
      <c r="N355" s="320" t="s">
        <v>103</v>
      </c>
      <c r="O355" s="117" t="str">
        <f>VLOOKUP(Leverancespecifikation[[#This Row],[ID-Bygningsdel]],'Data aktør'!A:H,2,FALSE)</f>
        <v/>
      </c>
      <c r="P355" s="87" t="str">
        <f>VLOOKUP(Leverancespecifikation[[#This Row],[ID-Bygningsdel]],'Data aktør'!A:H,3,FALSE)</f>
        <v/>
      </c>
      <c r="Q355" s="87" t="str">
        <f>VLOOKUP(Leverancespecifikation[[#This Row],[ID-Bygningsdel]],'Data aktør'!A:H,4,FALSE)</f>
        <v/>
      </c>
      <c r="R355" s="87" t="str">
        <f>VLOOKUP(Leverancespecifikation[[#This Row],[ID-Bygningsdel]],'Data aktør'!A:H,5,FALSE)</f>
        <v/>
      </c>
      <c r="S355" s="87" t="str">
        <f>VLOOKUP(Leverancespecifikation[[#This Row],[ID-Bygningsdel]],'Data aktør'!A:H,6,FALSE)</f>
        <v/>
      </c>
      <c r="T355" s="87" t="str">
        <f>VLOOKUP(Leverancespecifikation[[#This Row],[ID-Bygningsdel]],'Data aktør'!A:H,7,FALSE)</f>
        <v/>
      </c>
      <c r="U355" s="118" t="str">
        <f>VLOOKUP(Leverancespecifikation[[#This Row],[ID-Bygningsdel]],'Data aktør'!A:H,8,FALSE)</f>
        <v/>
      </c>
      <c r="V355" s="110"/>
      <c r="W355" s="85"/>
      <c r="X355" s="85"/>
      <c r="Y355" s="85"/>
      <c r="Z355" s="85"/>
      <c r="AA355" s="85"/>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286" t="s">
        <v>869</v>
      </c>
      <c r="BM355" s="167"/>
      <c r="BN355" s="167"/>
      <c r="BO355" s="167"/>
      <c r="BP355" s="167"/>
      <c r="BQ355" s="167"/>
      <c r="BR355" s="167"/>
      <c r="BS355" s="167"/>
      <c r="BT355" s="167"/>
      <c r="BU355" s="167"/>
      <c r="BV355" s="167"/>
      <c r="BW355" s="167"/>
      <c r="BX355" s="167"/>
      <c r="BY355" s="167"/>
      <c r="BZ355" s="167"/>
      <c r="CA355" s="207"/>
      <c r="CB355" s="134"/>
      <c r="CC355" s="134"/>
      <c r="CD355" s="134"/>
      <c r="CE355" s="134"/>
      <c r="CF355" s="134"/>
      <c r="CG355" s="134"/>
      <c r="CH355" s="134"/>
      <c r="CI355" s="134"/>
      <c r="CJ355" s="134"/>
      <c r="CK355" s="134"/>
      <c r="CL355" s="134"/>
      <c r="CM355" s="134"/>
      <c r="CN355" s="134"/>
      <c r="CO355" s="134"/>
      <c r="CP355" s="134"/>
      <c r="CQ355" s="134"/>
      <c r="CR355" s="134"/>
      <c r="CS355" s="134"/>
      <c r="CT355" s="134"/>
      <c r="CU355" s="134"/>
      <c r="CV355" s="134"/>
      <c r="CW355" s="134"/>
      <c r="CX355" s="134"/>
      <c r="CY355" s="134"/>
      <c r="CZ355" s="134"/>
      <c r="DA355" s="134"/>
      <c r="DB355" s="134"/>
      <c r="DC355" s="134"/>
      <c r="DD355" s="134"/>
      <c r="DE355" s="134"/>
      <c r="DF355" s="134"/>
      <c r="DG355" s="134"/>
      <c r="DH355" s="134"/>
      <c r="DI355" s="134"/>
      <c r="DJ355" s="134"/>
      <c r="DK355" s="134"/>
      <c r="DL355" s="134"/>
      <c r="DM355" s="134"/>
      <c r="DN355" s="134"/>
      <c r="DO355" s="134"/>
      <c r="DP355" s="134"/>
      <c r="DQ355" s="134"/>
      <c r="DR355" s="134"/>
      <c r="DS355" s="134"/>
      <c r="DT355" s="134"/>
      <c r="DU355" s="134"/>
      <c r="DV355" s="134"/>
      <c r="DW355" s="134"/>
      <c r="DX355" s="134"/>
      <c r="DY355" s="134"/>
      <c r="DZ355" s="134"/>
      <c r="EA355" s="134"/>
      <c r="EB355" s="134"/>
      <c r="EC355" s="134"/>
      <c r="ED355" s="134"/>
      <c r="EE355" s="134"/>
      <c r="EF355" s="134"/>
      <c r="EG355" s="134"/>
      <c r="EH355" s="134"/>
      <c r="EI355" s="134"/>
      <c r="EJ355" s="134"/>
      <c r="EK355" s="134"/>
      <c r="EL355" s="134"/>
      <c r="EM355" s="134"/>
      <c r="EN355" s="134"/>
      <c r="EO355" s="134"/>
      <c r="EP355" s="134"/>
      <c r="EQ355" s="134"/>
      <c r="ER355" s="134"/>
      <c r="ES355" s="134"/>
      <c r="ET355" s="134"/>
      <c r="EU355" s="134"/>
      <c r="EV355" s="134"/>
      <c r="EW355" s="134"/>
      <c r="EX355" s="134"/>
      <c r="EY355" s="134"/>
      <c r="EZ355" s="134"/>
      <c r="FA355" s="134"/>
      <c r="FB355" s="134"/>
      <c r="FC355" s="134"/>
      <c r="FD355" s="134"/>
      <c r="FE355" s="134"/>
      <c r="FF355" s="134"/>
      <c r="FG355" s="134"/>
      <c r="FH355" s="134"/>
      <c r="FI355" s="134"/>
      <c r="FJ355" s="134"/>
      <c r="FK355" s="134"/>
      <c r="FL355" s="134"/>
      <c r="FM355" s="134"/>
      <c r="FN355" s="134"/>
      <c r="FO355" s="134"/>
      <c r="FP355" s="134"/>
      <c r="FQ355" s="134"/>
      <c r="FR355" s="134"/>
      <c r="FS355" s="134"/>
      <c r="FT355" s="134"/>
      <c r="FU355" s="134"/>
      <c r="FV355" s="134"/>
      <c r="FW355" s="134"/>
      <c r="FX355" s="134"/>
      <c r="FY355" s="134"/>
      <c r="FZ355" s="134"/>
      <c r="GA355" s="134"/>
      <c r="GB355" s="134"/>
      <c r="GC355" s="134"/>
      <c r="GD355" s="134"/>
      <c r="GE355" s="134"/>
      <c r="GF355" s="134"/>
      <c r="GG355" s="134"/>
      <c r="GH355" s="134"/>
      <c r="GI355" s="134"/>
      <c r="GJ355" s="134"/>
      <c r="GK355" s="134"/>
      <c r="GL355" s="134"/>
      <c r="GM355" s="134"/>
      <c r="GN355" s="134"/>
      <c r="GO355" s="134"/>
      <c r="GP355" s="134"/>
      <c r="GQ355" s="134"/>
      <c r="GR355" s="134"/>
      <c r="GS355" s="134"/>
      <c r="GT355" s="134"/>
      <c r="GU355" s="134"/>
      <c r="GV355" s="134"/>
      <c r="GW355" s="134"/>
      <c r="GX355" s="134"/>
      <c r="GY355" s="134"/>
      <c r="GZ355" s="134"/>
      <c r="HA355" s="134"/>
      <c r="HB355" s="134"/>
      <c r="HC355" s="134"/>
      <c r="HD355" s="134"/>
      <c r="HE355" s="134"/>
      <c r="HF355" s="134"/>
      <c r="HG355" s="134"/>
      <c r="HH355" s="134"/>
      <c r="HI355" s="134"/>
      <c r="HJ355" s="134"/>
      <c r="HK355" s="134"/>
      <c r="HL355" s="134"/>
      <c r="HM355" s="134"/>
      <c r="HN355" s="134"/>
      <c r="HO355" s="134"/>
      <c r="HP355" s="134"/>
      <c r="HQ355" s="134"/>
      <c r="HR355" s="134"/>
      <c r="HS355" s="134"/>
      <c r="HT355" s="134"/>
      <c r="HU355" s="134"/>
      <c r="HV355" s="134"/>
      <c r="HW355" s="134"/>
      <c r="HX355" s="134"/>
      <c r="HY355" s="134"/>
      <c r="HZ355" s="134"/>
      <c r="IA355" s="134"/>
      <c r="IB355" s="134"/>
      <c r="IC355" s="134"/>
      <c r="ID355" s="134"/>
      <c r="IE355" s="134"/>
      <c r="IF355" s="134"/>
      <c r="IG355" s="134"/>
      <c r="IH355" s="134"/>
      <c r="II355" s="134"/>
      <c r="IJ355" s="134"/>
      <c r="IK355" s="134"/>
      <c r="IL355" s="134"/>
      <c r="IM355" s="134"/>
      <c r="IN355" s="134"/>
      <c r="IO355" s="134"/>
      <c r="IP355" s="134"/>
      <c r="IQ355" s="134"/>
      <c r="IR355" s="134"/>
      <c r="IS355" s="134"/>
      <c r="IT355" s="134"/>
      <c r="IU355" s="134"/>
      <c r="IV355" s="134"/>
      <c r="IW355" s="134"/>
      <c r="IX355" s="134"/>
      <c r="IY355" s="134"/>
      <c r="IZ355" s="134"/>
      <c r="JA355" s="134"/>
      <c r="JB355" s="134"/>
      <c r="JC355" s="134"/>
      <c r="JD355" s="134"/>
      <c r="JE355" s="134"/>
      <c r="JF355" s="134"/>
      <c r="JG355" s="134"/>
      <c r="JH355" s="134"/>
      <c r="JI355" s="134"/>
      <c r="JJ355" s="134"/>
      <c r="JK355" s="134"/>
      <c r="JL355" s="134"/>
      <c r="JM355" s="134"/>
      <c r="JN355" s="134"/>
      <c r="JO355" s="134"/>
      <c r="JP355" s="134"/>
      <c r="JQ355" s="134"/>
      <c r="JR355" s="134"/>
      <c r="JS355" s="134"/>
      <c r="JT355" s="134"/>
      <c r="JU355" s="134"/>
      <c r="JV355" s="134"/>
      <c r="JW355" s="134"/>
      <c r="JX355" s="134"/>
      <c r="JY355" s="134"/>
      <c r="JZ355" s="134"/>
      <c r="KA355" s="134"/>
      <c r="KB355" s="134"/>
      <c r="KC355" s="134"/>
      <c r="KD355" s="134"/>
      <c r="KE355" s="134"/>
      <c r="KF355" s="134"/>
      <c r="KG355" s="134"/>
      <c r="KH355" s="134"/>
      <c r="KI355" s="134"/>
      <c r="KJ355" s="134"/>
      <c r="KK355" s="134"/>
      <c r="KL355" s="134"/>
      <c r="KM355" s="134"/>
      <c r="KN355" s="134"/>
      <c r="KO355" s="134"/>
      <c r="KP355" s="134"/>
      <c r="KQ355" s="134"/>
      <c r="KR355" s="134"/>
      <c r="KS355" s="134"/>
      <c r="KT355" s="134"/>
      <c r="KU355" s="134"/>
      <c r="KV355" s="134"/>
      <c r="KW355" s="134"/>
      <c r="KX355" s="134"/>
      <c r="KY355" s="134"/>
      <c r="KZ355" s="134"/>
      <c r="LA355" s="134"/>
      <c r="LB355" s="134"/>
      <c r="LC355" s="134"/>
      <c r="LD355" s="134"/>
      <c r="LE355" s="134"/>
      <c r="LF355" s="134"/>
      <c r="LG355" s="134"/>
      <c r="LH355" s="134"/>
      <c r="LI355" s="134"/>
      <c r="LJ355" s="134"/>
      <c r="LK355" s="134"/>
      <c r="LL355" s="134"/>
      <c r="LM355" s="134"/>
      <c r="LN355" s="134"/>
      <c r="LO355" s="134"/>
      <c r="LP355" s="134"/>
      <c r="LQ355" s="134"/>
      <c r="LR355" s="134"/>
      <c r="LS355" s="134"/>
      <c r="LT355" s="134"/>
      <c r="LU355" s="134"/>
      <c r="LV355" s="134"/>
      <c r="LW355" s="134"/>
      <c r="LX355" s="134"/>
      <c r="LY355" s="134"/>
      <c r="LZ355" s="134"/>
      <c r="MA355" s="134"/>
      <c r="MB355" s="134"/>
      <c r="MC355" s="134"/>
      <c r="MD355" s="134"/>
      <c r="ME355" s="134"/>
      <c r="MF355" s="134"/>
      <c r="MG355" s="134"/>
      <c r="MH355" s="134"/>
      <c r="MI355" s="134"/>
      <c r="MJ355" s="134"/>
      <c r="MK355" s="134"/>
      <c r="ML355" s="134"/>
      <c r="MM355" s="134"/>
      <c r="MN355" s="134"/>
      <c r="MO355" s="134"/>
      <c r="MP355" s="134"/>
      <c r="MQ355" s="134"/>
      <c r="MR355" s="134"/>
      <c r="MS355" s="134"/>
      <c r="MT355" s="134"/>
      <c r="MU355" s="134"/>
      <c r="MV355" s="134"/>
      <c r="MW355" s="134"/>
      <c r="MX355" s="134"/>
      <c r="MY355" s="134"/>
      <c r="MZ355" s="134"/>
      <c r="NA355" s="134"/>
      <c r="NB355" s="134"/>
      <c r="NC355" s="134"/>
      <c r="ND355" s="134"/>
      <c r="NE355" s="134"/>
      <c r="NF355" s="134"/>
      <c r="NG355" s="134"/>
      <c r="NH355" s="134"/>
      <c r="NI355" s="134"/>
      <c r="NJ355" s="134"/>
      <c r="NK355" s="134"/>
      <c r="NL355" s="134"/>
      <c r="NM355" s="134"/>
      <c r="NN355" s="134"/>
      <c r="NO355" s="134"/>
      <c r="NP355" s="134"/>
      <c r="NQ355" s="134"/>
      <c r="NR355" s="134"/>
      <c r="NS355" s="134"/>
      <c r="NT355" s="134"/>
      <c r="NU355" s="134"/>
      <c r="NV355" s="134"/>
      <c r="NW355" s="134"/>
      <c r="NX355" s="134"/>
      <c r="NY355" s="134"/>
      <c r="NZ355" s="134"/>
      <c r="OA355" s="134"/>
      <c r="OB355" s="134"/>
      <c r="OC355" s="134"/>
      <c r="OD355" s="134"/>
      <c r="OE355" s="134"/>
      <c r="OF355" s="134"/>
      <c r="OG355" s="134"/>
      <c r="OH355" s="134"/>
      <c r="OI355" s="134"/>
      <c r="OJ355" s="134"/>
      <c r="OK355" s="134"/>
      <c r="OL355" s="134"/>
      <c r="OM355" s="134"/>
      <c r="ON355" s="134"/>
      <c r="OO355" s="134"/>
      <c r="OP355" s="134"/>
      <c r="OQ355" s="134"/>
      <c r="OR355" s="134"/>
      <c r="OS355" s="134"/>
      <c r="OT355" s="134"/>
      <c r="OU355" s="134"/>
      <c r="OV355" s="134"/>
      <c r="OW355" s="134"/>
      <c r="OX355" s="134"/>
      <c r="OY355" s="134"/>
      <c r="OZ355" s="134"/>
      <c r="PA355" s="134"/>
      <c r="PB355" s="134"/>
      <c r="PC355" s="134"/>
      <c r="PD355" s="134"/>
      <c r="PE355" s="134"/>
      <c r="PF355" s="134"/>
      <c r="PG355" s="134"/>
      <c r="PH355" s="134"/>
      <c r="PI355" s="134"/>
      <c r="PJ355" s="134"/>
      <c r="PK355" s="134"/>
      <c r="PL355" s="134"/>
      <c r="PM355" s="134"/>
      <c r="PN355" s="134"/>
      <c r="PO355" s="134"/>
      <c r="PP355" s="134"/>
      <c r="PQ355" s="134"/>
      <c r="PR355" s="134"/>
      <c r="PS355" s="134"/>
      <c r="PT355" s="134"/>
      <c r="PU355" s="134"/>
      <c r="PV355" s="134"/>
      <c r="PW355" s="134"/>
      <c r="PX355" s="134"/>
      <c r="PY355" s="134"/>
      <c r="PZ355" s="134"/>
      <c r="QA355" s="134"/>
      <c r="QB355" s="134"/>
      <c r="QC355" s="134"/>
      <c r="QD355" s="134"/>
      <c r="QE355" s="134"/>
      <c r="QF355" s="134"/>
      <c r="QG355" s="134"/>
      <c r="QH355" s="134"/>
      <c r="QI355" s="134"/>
      <c r="QJ355" s="134"/>
      <c r="QK355" s="134"/>
      <c r="QL355" s="134"/>
      <c r="QM355" s="134"/>
      <c r="QN355" s="134"/>
      <c r="QO355" s="134"/>
      <c r="QP355" s="134"/>
      <c r="QQ355" s="134"/>
      <c r="QR355" s="134"/>
      <c r="QS355" s="134"/>
      <c r="QT355" s="134"/>
      <c r="QU355" s="134"/>
      <c r="QV355" s="134"/>
      <c r="QW355" s="134"/>
      <c r="QX355" s="134"/>
      <c r="QY355" s="134"/>
      <c r="QZ355" s="134"/>
      <c r="RA355" s="134"/>
      <c r="RB355" s="134"/>
      <c r="RC355" s="134"/>
      <c r="RD355" s="134"/>
      <c r="RE355" s="134"/>
      <c r="RF355" s="134"/>
      <c r="RG355" s="134"/>
      <c r="RH355" s="134"/>
      <c r="RI355" s="134"/>
      <c r="RJ355" s="134"/>
      <c r="RK355" s="134"/>
      <c r="RL355" s="134"/>
      <c r="RM355" s="134"/>
      <c r="RN355" s="134"/>
      <c r="RO355" s="134"/>
      <c r="RP355" s="134"/>
      <c r="RQ355" s="134"/>
      <c r="RR355" s="134"/>
      <c r="RS355" s="134"/>
      <c r="RT355" s="134"/>
      <c r="RU355" s="134"/>
      <c r="RV355" s="134"/>
      <c r="RW355" s="134"/>
      <c r="RX355" s="134"/>
      <c r="RY355" s="134"/>
      <c r="RZ355" s="134"/>
      <c r="SA355" s="134"/>
      <c r="SB355" s="134"/>
      <c r="SC355" s="134"/>
      <c r="SD355" s="134"/>
      <c r="SE355" s="134"/>
      <c r="SF355" s="134"/>
      <c r="SG355" s="134"/>
      <c r="SH355" s="134"/>
      <c r="SI355" s="134"/>
      <c r="SJ355" s="134"/>
      <c r="SK355" s="134"/>
      <c r="SL355" s="134"/>
      <c r="SM355" s="134"/>
      <c r="SN355" s="134"/>
      <c r="SO355" s="134"/>
      <c r="SP355" s="134"/>
      <c r="SQ355" s="134"/>
      <c r="SR355" s="134"/>
      <c r="SS355" s="134"/>
      <c r="ST355" s="134"/>
      <c r="SU355" s="134"/>
      <c r="SV355" s="134"/>
      <c r="SW355" s="134"/>
      <c r="SX355" s="134"/>
      <c r="SY355" s="134"/>
      <c r="SZ355" s="134"/>
      <c r="TA355" s="134"/>
      <c r="TB355" s="134"/>
      <c r="TC355" s="134"/>
      <c r="TD355" s="134"/>
      <c r="TE355" s="134"/>
      <c r="TF355" s="134"/>
      <c r="TG355" s="134"/>
      <c r="TH355" s="134"/>
      <c r="TI355" s="134"/>
      <c r="TJ355" s="134"/>
      <c r="TK355" s="134"/>
      <c r="TL355" s="134"/>
      <c r="TM355" s="134"/>
      <c r="TN355" s="134"/>
      <c r="TO355" s="134"/>
      <c r="TP355" s="134"/>
      <c r="TQ355" s="134"/>
      <c r="TR355" s="134"/>
      <c r="TS355" s="134"/>
      <c r="TT355" s="134"/>
      <c r="TU355" s="134"/>
      <c r="TV355" s="134"/>
      <c r="TW355" s="134"/>
      <c r="TX355" s="134"/>
      <c r="TY355" s="134"/>
      <c r="TZ355" s="134"/>
      <c r="UA355" s="134"/>
      <c r="UB355" s="134"/>
      <c r="UC355" s="134"/>
      <c r="UD355" s="134"/>
      <c r="UE355" s="134"/>
      <c r="UF355" s="134"/>
      <c r="UG355" s="134"/>
      <c r="UH355" s="134"/>
      <c r="UI355" s="134"/>
      <c r="UJ355" s="134"/>
      <c r="UK355" s="134"/>
      <c r="UL355" s="134"/>
      <c r="UM355" s="134"/>
      <c r="UN355" s="134"/>
      <c r="UO355" s="134"/>
      <c r="UP355" s="134"/>
      <c r="UQ355" s="134"/>
      <c r="UR355" s="134"/>
      <c r="US355" s="134"/>
      <c r="UT355" s="134"/>
      <c r="UU355" s="134"/>
      <c r="UV355" s="134"/>
      <c r="UW355" s="134"/>
      <c r="UX355" s="134"/>
      <c r="UY355" s="134"/>
      <c r="UZ355" s="134"/>
      <c r="VA355" s="134"/>
      <c r="VB355" s="134"/>
      <c r="VC355" s="134"/>
      <c r="VD355" s="134"/>
      <c r="VE355" s="134"/>
      <c r="VF355" s="134"/>
      <c r="VG355" s="134"/>
      <c r="VH355" s="134"/>
      <c r="VI355" s="134"/>
      <c r="VJ355" s="134"/>
      <c r="VK355" s="134"/>
      <c r="VL355" s="134"/>
      <c r="VM355" s="134"/>
      <c r="VN355" s="134"/>
      <c r="VO355" s="134"/>
      <c r="VP355" s="134"/>
      <c r="VQ355" s="134"/>
      <c r="VR355" s="134"/>
      <c r="VS355" s="134"/>
      <c r="VT355" s="134"/>
      <c r="VU355" s="134"/>
      <c r="VV355" s="134"/>
      <c r="VW355" s="134"/>
      <c r="VX355" s="134"/>
      <c r="VY355" s="134"/>
      <c r="VZ355" s="134"/>
      <c r="WA355" s="134"/>
      <c r="WB355" s="134"/>
      <c r="WC355" s="134"/>
      <c r="WD355" s="134"/>
      <c r="WE355" s="134"/>
      <c r="WF355" s="134"/>
      <c r="WG355" s="134"/>
      <c r="WH355" s="134"/>
      <c r="WI355" s="134"/>
      <c r="WJ355" s="134"/>
      <c r="WK355" s="134"/>
      <c r="WL355" s="134"/>
      <c r="WM355" s="134"/>
      <c r="WN355" s="134"/>
      <c r="WO355" s="134"/>
      <c r="WP355" s="134"/>
      <c r="WQ355" s="134"/>
      <c r="WR355" s="134"/>
      <c r="WS355" s="134"/>
      <c r="WT355" s="134"/>
      <c r="WU355" s="134"/>
      <c r="WV355" s="134"/>
      <c r="WW355" s="134"/>
      <c r="WX355" s="134"/>
      <c r="WY355" s="134"/>
      <c r="WZ355" s="134"/>
      <c r="XA355" s="134"/>
      <c r="XB355" s="134"/>
      <c r="XC355" s="134"/>
      <c r="XD355" s="134"/>
      <c r="XE355" s="134"/>
      <c r="XF355" s="134"/>
      <c r="XG355" s="134"/>
      <c r="XH355" s="134"/>
      <c r="XI355" s="134"/>
      <c r="XJ355" s="134"/>
      <c r="XK355" s="134"/>
      <c r="XL355" s="134"/>
      <c r="XM355" s="134"/>
      <c r="XN355" s="134"/>
      <c r="XO355" s="134"/>
      <c r="XP355" s="134"/>
      <c r="XQ355" s="134"/>
      <c r="XR355" s="134"/>
      <c r="XS355" s="134"/>
      <c r="XT355" s="134"/>
      <c r="XU355" s="134"/>
      <c r="XV355" s="134"/>
      <c r="XW355" s="134"/>
      <c r="XX355" s="134"/>
      <c r="XY355" s="134"/>
      <c r="XZ355" s="134"/>
      <c r="YA355" s="134"/>
      <c r="YB355" s="134"/>
      <c r="YC355" s="134"/>
      <c r="YD355" s="134"/>
      <c r="YE355" s="134"/>
      <c r="YF355" s="134"/>
      <c r="YG355" s="134"/>
      <c r="YH355" s="134"/>
      <c r="YI355" s="134"/>
      <c r="YJ355" s="134"/>
      <c r="YK355" s="134"/>
      <c r="YL355" s="134"/>
      <c r="YM355" s="134"/>
      <c r="YN355" s="134"/>
      <c r="YO355" s="134"/>
      <c r="YP355" s="134"/>
      <c r="YQ355" s="134"/>
      <c r="YR355" s="134"/>
      <c r="YS355" s="134"/>
      <c r="YT355" s="134"/>
      <c r="YU355" s="134"/>
      <c r="YV355" s="134"/>
      <c r="YW355" s="134"/>
      <c r="YX355" s="134"/>
      <c r="YY355" s="134"/>
      <c r="YZ355" s="134"/>
      <c r="ZA355" s="134"/>
      <c r="ZB355" s="134"/>
      <c r="ZC355" s="134"/>
      <c r="ZD355" s="134"/>
      <c r="ZE355" s="134"/>
      <c r="ZF355" s="134"/>
      <c r="ZG355" s="134"/>
      <c r="ZH355" s="134"/>
      <c r="ZI355" s="134"/>
      <c r="ZJ355" s="134"/>
      <c r="ZK355" s="134"/>
      <c r="ZL355" s="134"/>
      <c r="ZM355" s="134"/>
      <c r="ZN355" s="134"/>
      <c r="ZO355" s="134"/>
      <c r="ZP355" s="134"/>
      <c r="ZQ355" s="134"/>
      <c r="ZR355" s="134"/>
      <c r="ZS355" s="134"/>
      <c r="ZT355" s="134"/>
      <c r="ZU355" s="134"/>
      <c r="ZV355" s="134"/>
      <c r="ZW355" s="134"/>
      <c r="ZX355" s="134"/>
      <c r="ZY355" s="134"/>
      <c r="ZZ355" s="134"/>
      <c r="AAA355" s="134"/>
      <c r="AAB355" s="134"/>
      <c r="AAC355" s="134"/>
      <c r="AAD355" s="134"/>
      <c r="AAE355" s="134"/>
      <c r="AAF355" s="134"/>
      <c r="AAG355" s="134"/>
      <c r="AAH355" s="134"/>
      <c r="AAI355" s="134"/>
      <c r="AAJ355" s="134"/>
      <c r="AAK355" s="134"/>
      <c r="AAL355" s="134"/>
      <c r="AAM355" s="134"/>
      <c r="AAN355" s="134"/>
      <c r="AAO355" s="134"/>
      <c r="AAP355" s="134"/>
      <c r="AAQ355" s="134"/>
      <c r="AAR355" s="134"/>
      <c r="AAS355" s="134"/>
      <c r="AAT355" s="134"/>
      <c r="AAU355" s="134"/>
      <c r="AAV355" s="134"/>
      <c r="AAW355" s="134"/>
      <c r="AAX355" s="134"/>
      <c r="AAY355" s="134"/>
      <c r="AAZ355" s="134"/>
      <c r="ABA355" s="134"/>
      <c r="ABB355" s="134"/>
      <c r="ABC355" s="134"/>
      <c r="ABD355" s="134"/>
      <c r="ABE355" s="134"/>
      <c r="ABF355" s="134"/>
      <c r="ABG355" s="134"/>
      <c r="ABH355" s="134"/>
      <c r="ABI355" s="134"/>
      <c r="ABJ355" s="134"/>
      <c r="ABK355" s="134"/>
      <c r="ABL355" s="134"/>
      <c r="ABM355" s="134"/>
      <c r="ABN355" s="134"/>
      <c r="ABO355" s="134"/>
      <c r="ABP355" s="134"/>
      <c r="ABQ355" s="134"/>
      <c r="ABR355" s="134"/>
      <c r="ABS355" s="134"/>
      <c r="ABT355" s="134"/>
      <c r="ABU355" s="134"/>
      <c r="ABV355" s="134"/>
      <c r="ABW355" s="134"/>
      <c r="ABX355" s="134"/>
      <c r="ABY355" s="134"/>
      <c r="ABZ355" s="134"/>
      <c r="ACA355" s="134"/>
      <c r="ACB355" s="134"/>
      <c r="ACC355" s="134"/>
      <c r="ACD355" s="134"/>
      <c r="ACE355" s="134"/>
      <c r="ACF355" s="134"/>
      <c r="ACG355" s="134"/>
      <c r="ACH355" s="134"/>
      <c r="ACI355" s="134"/>
      <c r="ACJ355" s="134"/>
      <c r="ACK355" s="134"/>
      <c r="ACL355" s="134"/>
      <c r="ACM355" s="134"/>
      <c r="ACN355" s="134"/>
      <c r="ACO355" s="134"/>
      <c r="ACP355" s="134"/>
      <c r="ACQ355" s="134"/>
      <c r="ACR355" s="134"/>
      <c r="ACS355" s="134"/>
      <c r="ACT355" s="134"/>
      <c r="ACU355" s="134"/>
      <c r="ACV355" s="134"/>
      <c r="ACW355" s="134"/>
      <c r="ACX355" s="134"/>
      <c r="ACY355" s="134"/>
      <c r="ACZ355" s="134"/>
      <c r="ADA355" s="134"/>
      <c r="ADB355" s="134"/>
      <c r="ADC355" s="134"/>
      <c r="ADD355" s="134"/>
      <c r="ADE355" s="134"/>
      <c r="ADF355" s="134"/>
      <c r="ADG355" s="134"/>
      <c r="ADH355" s="134"/>
      <c r="ADI355" s="134"/>
      <c r="ADJ355" s="134"/>
      <c r="ADK355" s="134"/>
      <c r="ADL355" s="134"/>
      <c r="ADM355" s="134"/>
      <c r="ADN355" s="134"/>
      <c r="ADO355" s="134"/>
      <c r="ADP355" s="134"/>
      <c r="ADQ355" s="134"/>
      <c r="ADR355" s="134"/>
      <c r="ADS355" s="134"/>
      <c r="ADT355" s="134"/>
      <c r="ADU355" s="134"/>
      <c r="ADV355" s="134"/>
      <c r="ADW355" s="134"/>
      <c r="ADX355" s="134"/>
      <c r="ADY355" s="134"/>
      <c r="ADZ355" s="134"/>
      <c r="AEA355" s="134"/>
      <c r="AEB355" s="134"/>
      <c r="AEC355" s="134"/>
      <c r="AED355" s="134"/>
      <c r="AEE355" s="134"/>
      <c r="AEF355" s="134"/>
      <c r="AEG355" s="134"/>
      <c r="AEH355" s="134"/>
      <c r="AEI355" s="134"/>
      <c r="AEJ355" s="134"/>
      <c r="AEK355" s="134"/>
      <c r="AEL355" s="134"/>
      <c r="AEM355" s="134"/>
      <c r="AEN355" s="134"/>
      <c r="AEO355" s="134"/>
      <c r="AEP355" s="134"/>
      <c r="AEQ355" s="134"/>
      <c r="AER355" s="134"/>
      <c r="AES355" s="134"/>
      <c r="AET355" s="134"/>
      <c r="AEU355" s="134"/>
      <c r="AEV355" s="134"/>
      <c r="AEW355" s="134"/>
      <c r="AEX355" s="134"/>
      <c r="AEY355" s="134"/>
      <c r="AEZ355" s="134"/>
      <c r="AFA355" s="134"/>
      <c r="AFB355" s="134"/>
      <c r="AFC355" s="134"/>
      <c r="AFD355" s="134"/>
      <c r="AFE355" s="134"/>
      <c r="AFF355" s="134"/>
      <c r="AFG355" s="134"/>
      <c r="AFH355" s="134"/>
      <c r="AFI355" s="134"/>
      <c r="AFJ355" s="134"/>
      <c r="AFK355" s="134"/>
      <c r="AFL355" s="134"/>
      <c r="AFM355" s="134"/>
      <c r="AFN355" s="134"/>
      <c r="AFO355" s="134"/>
      <c r="AFP355" s="134"/>
      <c r="AFQ355" s="134"/>
      <c r="AFR355" s="134"/>
      <c r="AFS355" s="134"/>
      <c r="AFT355" s="134"/>
      <c r="AFU355" s="134"/>
      <c r="AFV355" s="134"/>
      <c r="AFW355" s="134"/>
      <c r="AFX355" s="134"/>
      <c r="AFY355" s="134"/>
      <c r="AFZ355" s="134"/>
      <c r="AGA355" s="134"/>
      <c r="AGB355" s="134"/>
      <c r="AGC355" s="134"/>
      <c r="AGD355" s="134"/>
      <c r="AGE355" s="134"/>
      <c r="AGF355" s="134"/>
      <c r="AGG355" s="134"/>
      <c r="AGH355" s="134"/>
      <c r="AGI355" s="134"/>
      <c r="AGJ355" s="134"/>
      <c r="AGK355" s="134"/>
      <c r="AGL355" s="134"/>
      <c r="AGM355" s="134"/>
      <c r="AGN355" s="134"/>
      <c r="AGO355" s="134"/>
      <c r="AGP355" s="134"/>
      <c r="AGQ355" s="134"/>
      <c r="AGR355" s="134"/>
      <c r="AGS355" s="134"/>
      <c r="AGT355" s="134"/>
      <c r="AGU355" s="134"/>
      <c r="AGV355" s="134"/>
      <c r="AGW355" s="134"/>
      <c r="AGX355" s="134"/>
      <c r="AGY355" s="134"/>
      <c r="AGZ355" s="134"/>
      <c r="AHA355" s="134"/>
      <c r="AHB355" s="134"/>
      <c r="AHC355" s="134"/>
      <c r="AHD355" s="134"/>
      <c r="AHE355" s="134"/>
      <c r="AHF355" s="134"/>
      <c r="AHG355" s="134"/>
      <c r="AHH355" s="134"/>
      <c r="AHI355" s="134"/>
      <c r="AHJ355" s="134"/>
      <c r="AHK355" s="134"/>
      <c r="AHL355" s="134"/>
      <c r="AHM355" s="134"/>
      <c r="AHN355" s="134"/>
      <c r="AHO355" s="134"/>
      <c r="AHP355" s="134"/>
      <c r="AHQ355" s="134"/>
      <c r="AHR355" s="134"/>
      <c r="AHS355" s="134"/>
      <c r="AHT355" s="134"/>
      <c r="AHU355" s="134"/>
      <c r="AHV355" s="134"/>
      <c r="AHW355" s="134"/>
      <c r="AHX355" s="134"/>
      <c r="AHY355" s="134"/>
      <c r="AHZ355" s="134"/>
      <c r="AIA355" s="134"/>
      <c r="AIB355" s="134"/>
      <c r="AIC355" s="134"/>
      <c r="AID355" s="134"/>
      <c r="AIE355" s="134"/>
      <c r="AIF355" s="134"/>
      <c r="AIG355" s="134"/>
      <c r="AIH355" s="134"/>
      <c r="AII355" s="134"/>
      <c r="AIJ355" s="134"/>
      <c r="AIK355" s="134"/>
      <c r="AIL355" s="134"/>
      <c r="AIM355" s="134"/>
      <c r="AIN355" s="134"/>
      <c r="AIO355" s="134"/>
      <c r="AIP355" s="134"/>
      <c r="AIQ355" s="134"/>
      <c r="AIR355" s="134"/>
      <c r="AIS355" s="134"/>
      <c r="AIT355" s="134"/>
      <c r="AIU355" s="134"/>
      <c r="AIV355" s="134"/>
      <c r="AIW355" s="134"/>
      <c r="AIX355" s="134"/>
      <c r="AIY355" s="134"/>
      <c r="AIZ355" s="134"/>
      <c r="AJA355" s="134"/>
      <c r="AJB355" s="134"/>
      <c r="AJC355" s="134"/>
      <c r="AJD355" s="134"/>
      <c r="AJE355" s="134"/>
      <c r="AJF355" s="134"/>
      <c r="AJG355" s="134"/>
      <c r="AJH355" s="134"/>
      <c r="AJI355" s="134"/>
      <c r="AJJ355" s="134"/>
      <c r="AJK355" s="134"/>
      <c r="AJL355" s="134"/>
      <c r="AJM355" s="134"/>
      <c r="AJN355" s="134"/>
      <c r="AJO355" s="134"/>
      <c r="AJP355" s="134"/>
      <c r="AJQ355" s="134"/>
      <c r="AJR355" s="134"/>
      <c r="AJS355" s="134"/>
      <c r="AJT355" s="134"/>
      <c r="AJU355" s="134"/>
      <c r="AJV355" s="134"/>
      <c r="AJW355" s="134"/>
      <c r="AJX355" s="134"/>
      <c r="AJY355" s="134"/>
      <c r="AJZ355" s="134"/>
      <c r="AKA355" s="134"/>
      <c r="AKB355" s="134"/>
      <c r="AKC355" s="134"/>
      <c r="AKD355" s="134"/>
      <c r="AKE355" s="134"/>
      <c r="AKF355" s="134"/>
      <c r="AKG355" s="134"/>
      <c r="AKH355" s="134"/>
      <c r="AKI355" s="134"/>
      <c r="AKJ355" s="134"/>
      <c r="AKK355" s="134"/>
      <c r="AKL355" s="134"/>
      <c r="AKM355" s="134"/>
      <c r="AKN355" s="134"/>
      <c r="AKO355" s="134"/>
      <c r="AKP355" s="134"/>
      <c r="AKQ355" s="134"/>
      <c r="AKR355" s="134"/>
      <c r="AKS355" s="134"/>
      <c r="AKT355" s="134"/>
      <c r="AKU355" s="134"/>
      <c r="AKV355" s="134"/>
      <c r="AKW355" s="134"/>
      <c r="AKX355" s="134"/>
    </row>
    <row r="356" spans="1:986" ht="12" x14ac:dyDescent="0.2">
      <c r="A356" s="249"/>
      <c r="B356" s="242" t="s">
        <v>837</v>
      </c>
      <c r="C356" s="170" t="str">
        <f>_xlfn.CONCAT(Leverancespecifikation[[#This Row],[ID]],Leverancespecifikation[[#This Row],[BYGNINGSDEL]])</f>
        <v>352IT-udstyr</v>
      </c>
      <c r="E356" s="171">
        <v>732</v>
      </c>
      <c r="I356" s="171"/>
      <c r="J356" s="171">
        <v>4</v>
      </c>
      <c r="K356" s="175" t="s">
        <v>871</v>
      </c>
      <c r="L356" s="172" t="s">
        <v>868</v>
      </c>
      <c r="M356" s="80" t="str">
        <f>IFERROR(VLOOKUP(Leverancespecifikation[[#This Row],[ID-Bygningsdel]],'Data ændringslog'!A:G,7,FALSE),"P")</f>
        <v/>
      </c>
      <c r="N356" s="321" t="s">
        <v>103</v>
      </c>
      <c r="O356" s="121" t="str">
        <f>VLOOKUP(Leverancespecifikation[[#This Row],[ID-Bygningsdel]],'Data aktør'!A:H,2,FALSE)</f>
        <v/>
      </c>
      <c r="P356" s="78" t="str">
        <f>VLOOKUP(Leverancespecifikation[[#This Row],[ID-Bygningsdel]],'Data aktør'!A:H,3,FALSE)</f>
        <v/>
      </c>
      <c r="Q356" s="78" t="str">
        <f>VLOOKUP(Leverancespecifikation[[#This Row],[ID-Bygningsdel]],'Data aktør'!A:H,4,FALSE)</f>
        <v/>
      </c>
      <c r="R356" s="78" t="str">
        <f>VLOOKUP(Leverancespecifikation[[#This Row],[ID-Bygningsdel]],'Data aktør'!A:H,5,FALSE)</f>
        <v/>
      </c>
      <c r="S356" s="78" t="str">
        <f>VLOOKUP(Leverancespecifikation[[#This Row],[ID-Bygningsdel]],'Data aktør'!A:H,6,FALSE)</f>
        <v/>
      </c>
      <c r="T356" s="78" t="str">
        <f>VLOOKUP(Leverancespecifikation[[#This Row],[ID-Bygningsdel]],'Data aktør'!A:H,7,FALSE)</f>
        <v/>
      </c>
      <c r="U356" s="122" t="str">
        <f>VLOOKUP(Leverancespecifikation[[#This Row],[ID-Bygningsdel]],'Data aktør'!A:H,8,FALSE)</f>
        <v/>
      </c>
      <c r="V356" s="112"/>
      <c r="W356" s="79"/>
      <c r="X356" s="79"/>
      <c r="Y356" s="79"/>
      <c r="Z356" s="79"/>
      <c r="AA356" s="79"/>
      <c r="AB356" s="171"/>
      <c r="AD356" s="171"/>
      <c r="AE356" s="171"/>
      <c r="AF356" s="171"/>
      <c r="AG356" s="171"/>
      <c r="AH356" s="171"/>
      <c r="AI356" s="171"/>
      <c r="AJ356" s="171"/>
      <c r="BL356" s="287" t="s">
        <v>869</v>
      </c>
      <c r="BV356" s="171"/>
      <c r="BW356" s="171"/>
      <c r="CB356" s="134"/>
    </row>
    <row r="357" spans="1:986" ht="24" x14ac:dyDescent="0.2">
      <c r="A357" s="249"/>
      <c r="B357" s="242" t="s">
        <v>839</v>
      </c>
      <c r="C357" s="170" t="str">
        <f>_xlfn.CONCAT(Leverancespecifikation[[#This Row],[ID]],Leverancespecifikation[[#This Row],[BYGNINGSDEL]])</f>
        <v>353Løs belysning</v>
      </c>
      <c r="E357" s="171">
        <v>733</v>
      </c>
      <c r="I357" s="171"/>
      <c r="J357" s="171">
        <v>4</v>
      </c>
      <c r="K357" s="175" t="s">
        <v>873</v>
      </c>
      <c r="L357" s="172" t="s">
        <v>868</v>
      </c>
      <c r="M357" s="80" t="str">
        <f>IFERROR(VLOOKUP(Leverancespecifikation[[#This Row],[ID-Bygningsdel]],'Data ændringslog'!A:G,7,FALSE),"P")</f>
        <v/>
      </c>
      <c r="N357" s="321" t="s">
        <v>103</v>
      </c>
      <c r="O357" s="121" t="str">
        <f>VLOOKUP(Leverancespecifikation[[#This Row],[ID-Bygningsdel]],'Data aktør'!A:H,2,FALSE)</f>
        <v/>
      </c>
      <c r="P357" s="78" t="str">
        <f>VLOOKUP(Leverancespecifikation[[#This Row],[ID-Bygningsdel]],'Data aktør'!A:H,3,FALSE)</f>
        <v/>
      </c>
      <c r="Q357" s="78" t="str">
        <f>VLOOKUP(Leverancespecifikation[[#This Row],[ID-Bygningsdel]],'Data aktør'!A:H,4,FALSE)</f>
        <v/>
      </c>
      <c r="R357" s="78" t="str">
        <f>VLOOKUP(Leverancespecifikation[[#This Row],[ID-Bygningsdel]],'Data aktør'!A:H,5,FALSE)</f>
        <v/>
      </c>
      <c r="S357" s="78" t="str">
        <f>VLOOKUP(Leverancespecifikation[[#This Row],[ID-Bygningsdel]],'Data aktør'!A:H,6,FALSE)</f>
        <v/>
      </c>
      <c r="T357" s="78" t="str">
        <f>VLOOKUP(Leverancespecifikation[[#This Row],[ID-Bygningsdel]],'Data aktør'!A:H,7,FALSE)</f>
        <v/>
      </c>
      <c r="U357" s="122" t="str">
        <f>VLOOKUP(Leverancespecifikation[[#This Row],[ID-Bygningsdel]],'Data aktør'!A:H,8,FALSE)</f>
        <v/>
      </c>
      <c r="V357" s="112"/>
      <c r="W357" s="79"/>
      <c r="X357" s="79"/>
      <c r="Y357" s="79"/>
      <c r="Z357" s="79"/>
      <c r="AA357" s="79"/>
      <c r="AB357" s="171"/>
      <c r="AD357" s="171"/>
      <c r="AE357" s="171"/>
      <c r="AF357" s="171"/>
      <c r="AG357" s="171"/>
      <c r="AH357" s="171"/>
      <c r="AI357" s="171"/>
      <c r="AJ357" s="171"/>
      <c r="BL357" s="287" t="s">
        <v>874</v>
      </c>
      <c r="BV357" s="171"/>
      <c r="BW357" s="171"/>
      <c r="CB357" s="134"/>
    </row>
    <row r="358" spans="1:986" ht="12" x14ac:dyDescent="0.2">
      <c r="A358" s="249"/>
      <c r="B358" s="242" t="s">
        <v>841</v>
      </c>
      <c r="C358" s="170" t="str">
        <f>_xlfn.CONCAT(Leverancespecifikation[[#This Row],[ID]],Leverancespecifikation[[#This Row],[BYGNINGSDEL]])</f>
        <v>354Automater</v>
      </c>
      <c r="E358" s="171">
        <v>734</v>
      </c>
      <c r="I358" s="171"/>
      <c r="J358" s="171">
        <v>4</v>
      </c>
      <c r="K358" s="175" t="s">
        <v>876</v>
      </c>
      <c r="L358" s="172" t="s">
        <v>868</v>
      </c>
      <c r="M358" s="80" t="str">
        <f>IFERROR(VLOOKUP(Leverancespecifikation[[#This Row],[ID-Bygningsdel]],'Data ændringslog'!A:G,7,FALSE),"P")</f>
        <v/>
      </c>
      <c r="N358" s="321" t="s">
        <v>103</v>
      </c>
      <c r="O358" s="121" t="str">
        <f>VLOOKUP(Leverancespecifikation[[#This Row],[ID-Bygningsdel]],'Data aktør'!A:H,2,FALSE)</f>
        <v/>
      </c>
      <c r="P358" s="78" t="str">
        <f>VLOOKUP(Leverancespecifikation[[#This Row],[ID-Bygningsdel]],'Data aktør'!A:H,3,FALSE)</f>
        <v/>
      </c>
      <c r="Q358" s="78" t="str">
        <f>VLOOKUP(Leverancespecifikation[[#This Row],[ID-Bygningsdel]],'Data aktør'!A:H,4,FALSE)</f>
        <v/>
      </c>
      <c r="R358" s="78" t="str">
        <f>VLOOKUP(Leverancespecifikation[[#This Row],[ID-Bygningsdel]],'Data aktør'!A:H,5,FALSE)</f>
        <v/>
      </c>
      <c r="S358" s="78" t="str">
        <f>VLOOKUP(Leverancespecifikation[[#This Row],[ID-Bygningsdel]],'Data aktør'!A:H,6,FALSE)</f>
        <v/>
      </c>
      <c r="T358" s="78" t="str">
        <f>VLOOKUP(Leverancespecifikation[[#This Row],[ID-Bygningsdel]],'Data aktør'!A:H,7,FALSE)</f>
        <v/>
      </c>
      <c r="U358" s="122" t="str">
        <f>VLOOKUP(Leverancespecifikation[[#This Row],[ID-Bygningsdel]],'Data aktør'!A:H,8,FALSE)</f>
        <v/>
      </c>
      <c r="V358" s="112"/>
      <c r="W358" s="79"/>
      <c r="X358" s="79"/>
      <c r="Y358" s="79"/>
      <c r="Z358" s="79"/>
      <c r="AA358" s="79"/>
      <c r="AB358" s="171"/>
      <c r="AD358" s="171"/>
      <c r="AE358" s="171"/>
      <c r="AF358" s="171"/>
      <c r="AG358" s="171"/>
      <c r="AH358" s="171"/>
      <c r="AI358" s="171"/>
      <c r="AJ358" s="171"/>
      <c r="BV358" s="171"/>
      <c r="BW358" s="171"/>
      <c r="CB358" s="134"/>
    </row>
    <row r="359" spans="1:986" ht="12" x14ac:dyDescent="0.2">
      <c r="A359" s="249"/>
      <c r="B359" s="242" t="s">
        <v>843</v>
      </c>
      <c r="C359" s="170" t="str">
        <f>_xlfn.CONCAT(Leverancespecifikation[[#This Row],[ID]],Leverancespecifikation[[#This Row],[BYGNINGSDEL]])</f>
        <v>355Brandslukningsudstyr</v>
      </c>
      <c r="E359" s="171">
        <v>735</v>
      </c>
      <c r="I359" s="171"/>
      <c r="J359" s="171">
        <v>4</v>
      </c>
      <c r="K359" s="175" t="s">
        <v>878</v>
      </c>
      <c r="L359" s="172" t="s">
        <v>868</v>
      </c>
      <c r="M359" s="80" t="str">
        <f>IFERROR(VLOOKUP(Leverancespecifikation[[#This Row],[ID-Bygningsdel]],'Data ændringslog'!A:G,7,FALSE),"P")</f>
        <v/>
      </c>
      <c r="N359" s="321" t="s">
        <v>103</v>
      </c>
      <c r="O359" s="121" t="str">
        <f>VLOOKUP(Leverancespecifikation[[#This Row],[ID-Bygningsdel]],'Data aktør'!A:H,2,FALSE)</f>
        <v/>
      </c>
      <c r="P359" s="78" t="str">
        <f>VLOOKUP(Leverancespecifikation[[#This Row],[ID-Bygningsdel]],'Data aktør'!A:H,3,FALSE)</f>
        <v/>
      </c>
      <c r="Q359" s="78" t="str">
        <f>VLOOKUP(Leverancespecifikation[[#This Row],[ID-Bygningsdel]],'Data aktør'!A:H,4,FALSE)</f>
        <v/>
      </c>
      <c r="R359" s="78" t="str">
        <f>VLOOKUP(Leverancespecifikation[[#This Row],[ID-Bygningsdel]],'Data aktør'!A:H,5,FALSE)</f>
        <v/>
      </c>
      <c r="S359" s="78" t="str">
        <f>VLOOKUP(Leverancespecifikation[[#This Row],[ID-Bygningsdel]],'Data aktør'!A:H,6,FALSE)</f>
        <v/>
      </c>
      <c r="T359" s="78" t="str">
        <f>VLOOKUP(Leverancespecifikation[[#This Row],[ID-Bygningsdel]],'Data aktør'!A:H,7,FALSE)</f>
        <v/>
      </c>
      <c r="U359" s="122" t="str">
        <f>VLOOKUP(Leverancespecifikation[[#This Row],[ID-Bygningsdel]],'Data aktør'!A:H,8,FALSE)</f>
        <v/>
      </c>
      <c r="V359" s="112"/>
      <c r="W359" s="79"/>
      <c r="X359" s="79"/>
      <c r="Y359" s="79"/>
      <c r="Z359" s="79"/>
      <c r="AA359" s="79"/>
      <c r="AB359" s="171"/>
      <c r="AD359" s="171"/>
      <c r="AE359" s="171"/>
      <c r="AF359" s="171"/>
      <c r="AG359" s="171"/>
      <c r="AH359" s="171"/>
      <c r="AI359" s="171"/>
      <c r="AJ359" s="171"/>
      <c r="BV359" s="171"/>
      <c r="BW359" s="171"/>
      <c r="CB359" s="134"/>
    </row>
    <row r="360" spans="1:986" s="104" customFormat="1" x14ac:dyDescent="0.2">
      <c r="A360" s="248"/>
      <c r="B360" s="240" t="s">
        <v>845</v>
      </c>
      <c r="C360" s="161" t="str">
        <f>_xlfn.CONCAT(Leverancespecifikation[[#This Row],[ID]],Leverancespecifikation[[#This Row],[BYGNINGSDEL]])</f>
        <v>356Hårde hvidevarer</v>
      </c>
      <c r="D360" s="162"/>
      <c r="E360" s="162"/>
      <c r="F360" s="162"/>
      <c r="G360" s="162"/>
      <c r="H360" s="162"/>
      <c r="I360" s="162"/>
      <c r="J360" s="163">
        <v>2</v>
      </c>
      <c r="K360" s="164" t="s">
        <v>881</v>
      </c>
      <c r="L360" s="165"/>
      <c r="M360" s="100" t="str">
        <f>IFERROR(VLOOKUP(Leverancespecifikation[[#This Row],[ID-Bygningsdel]],'Data ændringslog'!A:G,7,FALSE),"P")</f>
        <v/>
      </c>
      <c r="N360" s="201" t="s">
        <v>177</v>
      </c>
      <c r="O360" s="119"/>
      <c r="P360" s="101"/>
      <c r="Q360" s="101"/>
      <c r="R360" s="101"/>
      <c r="S360" s="101"/>
      <c r="T360" s="101"/>
      <c r="U360" s="120"/>
      <c r="V360" s="111"/>
      <c r="W360" s="102"/>
      <c r="X360" s="102"/>
      <c r="Y360" s="102"/>
      <c r="Z360" s="102"/>
      <c r="AA360" s="10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285"/>
      <c r="BM360" s="162"/>
      <c r="BN360" s="162"/>
      <c r="BO360" s="162"/>
      <c r="BP360" s="162"/>
      <c r="BQ360" s="162"/>
      <c r="BR360" s="162"/>
      <c r="BS360" s="162"/>
      <c r="BT360" s="162"/>
      <c r="BU360" s="162"/>
      <c r="BV360" s="162"/>
      <c r="BW360" s="162"/>
      <c r="BX360" s="162"/>
      <c r="BY360" s="162"/>
      <c r="BZ360" s="162"/>
      <c r="CA360" s="206"/>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c r="EO360" s="98"/>
      <c r="EP360" s="98"/>
      <c r="EQ360" s="98"/>
      <c r="ER360" s="98"/>
      <c r="ES360" s="98"/>
      <c r="ET360" s="98"/>
      <c r="EU360" s="98"/>
      <c r="EV360" s="98"/>
      <c r="EW360" s="98"/>
      <c r="EX360" s="98"/>
      <c r="EY360" s="98"/>
      <c r="EZ360" s="98"/>
      <c r="FA360" s="98"/>
      <c r="FB360" s="98"/>
      <c r="FC360" s="98"/>
      <c r="FD360" s="98"/>
      <c r="FE360" s="98"/>
      <c r="FF360" s="98"/>
      <c r="FG360" s="98"/>
      <c r="FH360" s="98"/>
      <c r="FI360" s="98"/>
      <c r="FJ360" s="98"/>
      <c r="FK360" s="98"/>
      <c r="FL360" s="98"/>
      <c r="FM360" s="98"/>
      <c r="FN360" s="98"/>
      <c r="FO360" s="98"/>
      <c r="FP360" s="98"/>
      <c r="FQ360" s="98"/>
      <c r="FR360" s="98"/>
      <c r="FS360" s="98"/>
      <c r="FT360" s="98"/>
      <c r="FU360" s="98"/>
      <c r="FV360" s="98"/>
      <c r="FW360" s="98"/>
      <c r="FX360" s="98"/>
      <c r="FY360" s="98"/>
      <c r="FZ360" s="98"/>
      <c r="GA360" s="98"/>
      <c r="GB360" s="98"/>
      <c r="GC360" s="98"/>
      <c r="GD360" s="98"/>
      <c r="GE360" s="98"/>
      <c r="GF360" s="98"/>
      <c r="GG360" s="98"/>
      <c r="GH360" s="98"/>
      <c r="GI360" s="98"/>
      <c r="GJ360" s="98"/>
      <c r="GK360" s="98"/>
      <c r="GL360" s="98"/>
      <c r="GM360" s="98"/>
      <c r="GN360" s="98"/>
      <c r="GO360" s="98"/>
      <c r="GP360" s="98"/>
      <c r="GQ360" s="98"/>
      <c r="GR360" s="98"/>
      <c r="GS360" s="98"/>
      <c r="GT360" s="98"/>
      <c r="GU360" s="98"/>
      <c r="GV360" s="98"/>
      <c r="GW360" s="98"/>
      <c r="GX360" s="98"/>
      <c r="GY360" s="98"/>
      <c r="GZ360" s="98"/>
      <c r="HA360" s="98"/>
      <c r="HB360" s="98"/>
      <c r="HC360" s="98"/>
      <c r="HD360" s="98"/>
      <c r="HE360" s="98"/>
      <c r="HF360" s="98"/>
      <c r="HG360" s="98"/>
      <c r="HH360" s="98"/>
      <c r="HI360" s="98"/>
      <c r="HJ360" s="98"/>
      <c r="HK360" s="98"/>
      <c r="HL360" s="98"/>
      <c r="HM360" s="98"/>
      <c r="HN360" s="98"/>
      <c r="HO360" s="98"/>
      <c r="HP360" s="98"/>
      <c r="HQ360" s="98"/>
      <c r="HR360" s="98"/>
      <c r="HS360" s="98"/>
      <c r="HT360" s="98"/>
      <c r="HU360" s="98"/>
      <c r="HV360" s="98"/>
      <c r="HW360" s="98"/>
      <c r="HX360" s="98"/>
      <c r="HY360" s="98"/>
      <c r="HZ360" s="98"/>
      <c r="IA360" s="98"/>
      <c r="IB360" s="98"/>
      <c r="IC360" s="98"/>
      <c r="ID360" s="98"/>
      <c r="IE360" s="98"/>
      <c r="IF360" s="98"/>
      <c r="IG360" s="98"/>
      <c r="IH360" s="98"/>
      <c r="II360" s="98"/>
      <c r="IJ360" s="98"/>
      <c r="IK360" s="98"/>
      <c r="IL360" s="98"/>
      <c r="IM360" s="98"/>
      <c r="IN360" s="98"/>
      <c r="IO360" s="98"/>
      <c r="IP360" s="98"/>
      <c r="IQ360" s="98"/>
      <c r="IR360" s="98"/>
      <c r="IS360" s="98"/>
      <c r="IT360" s="98"/>
      <c r="IU360" s="98"/>
      <c r="IV360" s="98"/>
      <c r="IW360" s="98"/>
      <c r="IX360" s="98"/>
      <c r="IY360" s="98"/>
      <c r="IZ360" s="98"/>
      <c r="JA360" s="98"/>
      <c r="JB360" s="98"/>
      <c r="JC360" s="98"/>
      <c r="JD360" s="98"/>
      <c r="JE360" s="98"/>
      <c r="JF360" s="98"/>
      <c r="JG360" s="98"/>
      <c r="JH360" s="98"/>
      <c r="JI360" s="98"/>
      <c r="JJ360" s="98"/>
      <c r="JK360" s="98"/>
      <c r="JL360" s="98"/>
      <c r="JM360" s="98"/>
      <c r="JN360" s="98"/>
      <c r="JO360" s="98"/>
      <c r="JP360" s="98"/>
      <c r="JQ360" s="98"/>
      <c r="JR360" s="98"/>
      <c r="JS360" s="98"/>
      <c r="JT360" s="98"/>
      <c r="JU360" s="98"/>
      <c r="JV360" s="98"/>
      <c r="JW360" s="98"/>
      <c r="JX360" s="98"/>
      <c r="JY360" s="98"/>
      <c r="JZ360" s="98"/>
      <c r="KA360" s="98"/>
      <c r="KB360" s="98"/>
      <c r="KC360" s="98"/>
      <c r="KD360" s="98"/>
      <c r="KE360" s="98"/>
      <c r="KF360" s="98"/>
      <c r="KG360" s="98"/>
      <c r="KH360" s="98"/>
      <c r="KI360" s="98"/>
      <c r="KJ360" s="98"/>
      <c r="KK360" s="98"/>
      <c r="KL360" s="98"/>
      <c r="KM360" s="98"/>
      <c r="KN360" s="98"/>
      <c r="KO360" s="98"/>
      <c r="KP360" s="98"/>
      <c r="KQ360" s="98"/>
      <c r="KR360" s="98"/>
      <c r="KS360" s="98"/>
      <c r="KT360" s="98"/>
      <c r="KU360" s="98"/>
      <c r="KV360" s="98"/>
      <c r="KW360" s="98"/>
      <c r="KX360" s="98"/>
      <c r="KY360" s="98"/>
      <c r="KZ360" s="98"/>
      <c r="LA360" s="98"/>
      <c r="LB360" s="98"/>
      <c r="LC360" s="98"/>
      <c r="LD360" s="98"/>
      <c r="LE360" s="98"/>
      <c r="LF360" s="98"/>
      <c r="LG360" s="98"/>
      <c r="LH360" s="98"/>
      <c r="LI360" s="98"/>
      <c r="LJ360" s="98"/>
      <c r="LK360" s="98"/>
      <c r="LL360" s="98"/>
      <c r="LM360" s="98"/>
      <c r="LN360" s="98"/>
      <c r="LO360" s="98"/>
      <c r="LP360" s="98"/>
      <c r="LQ360" s="98"/>
      <c r="LR360" s="98"/>
      <c r="LS360" s="98"/>
      <c r="LT360" s="98"/>
      <c r="LU360" s="98"/>
      <c r="LV360" s="98"/>
      <c r="LW360" s="98"/>
      <c r="LX360" s="98"/>
      <c r="LY360" s="98"/>
      <c r="LZ360" s="98"/>
      <c r="MA360" s="98"/>
      <c r="MB360" s="98"/>
      <c r="MC360" s="98"/>
      <c r="MD360" s="98"/>
      <c r="ME360" s="98"/>
      <c r="MF360" s="98"/>
      <c r="MG360" s="98"/>
      <c r="MH360" s="98"/>
      <c r="MI360" s="98"/>
      <c r="MJ360" s="98"/>
      <c r="MK360" s="98"/>
      <c r="ML360" s="98"/>
      <c r="MM360" s="98"/>
      <c r="MN360" s="98"/>
      <c r="MO360" s="98"/>
      <c r="MP360" s="98"/>
      <c r="MQ360" s="98"/>
      <c r="MR360" s="98"/>
      <c r="MS360" s="98"/>
      <c r="MT360" s="98"/>
      <c r="MU360" s="98"/>
      <c r="MV360" s="98"/>
      <c r="MW360" s="98"/>
      <c r="MX360" s="98"/>
      <c r="MY360" s="98"/>
      <c r="MZ360" s="98"/>
      <c r="NA360" s="98"/>
      <c r="NB360" s="98"/>
      <c r="NC360" s="98"/>
      <c r="ND360" s="98"/>
      <c r="NE360" s="98"/>
      <c r="NF360" s="98"/>
      <c r="NG360" s="98"/>
      <c r="NH360" s="98"/>
      <c r="NI360" s="98"/>
      <c r="NJ360" s="98"/>
      <c r="NK360" s="98"/>
      <c r="NL360" s="98"/>
      <c r="NM360" s="98"/>
      <c r="NN360" s="98"/>
      <c r="NO360" s="98"/>
      <c r="NP360" s="98"/>
      <c r="NQ360" s="98"/>
      <c r="NR360" s="98"/>
      <c r="NS360" s="98"/>
      <c r="NT360" s="98"/>
      <c r="NU360" s="98"/>
      <c r="NV360" s="98"/>
      <c r="NW360" s="98"/>
      <c r="NX360" s="98"/>
      <c r="NY360" s="98"/>
      <c r="NZ360" s="98"/>
      <c r="OA360" s="98"/>
      <c r="OB360" s="98"/>
      <c r="OC360" s="98"/>
      <c r="OD360" s="98"/>
      <c r="OE360" s="98"/>
      <c r="OF360" s="98"/>
      <c r="OG360" s="98"/>
      <c r="OH360" s="98"/>
      <c r="OI360" s="98"/>
      <c r="OJ360" s="98"/>
      <c r="OK360" s="98"/>
      <c r="OL360" s="98"/>
      <c r="OM360" s="98"/>
      <c r="ON360" s="98"/>
      <c r="OO360" s="98"/>
      <c r="OP360" s="98"/>
      <c r="OQ360" s="98"/>
      <c r="OR360" s="98"/>
      <c r="OS360" s="98"/>
      <c r="OT360" s="98"/>
      <c r="OU360" s="98"/>
      <c r="OV360" s="98"/>
      <c r="OW360" s="98"/>
      <c r="OX360" s="98"/>
      <c r="OY360" s="98"/>
      <c r="OZ360" s="98"/>
      <c r="PA360" s="98"/>
      <c r="PB360" s="98"/>
      <c r="PC360" s="98"/>
      <c r="PD360" s="98"/>
      <c r="PE360" s="98"/>
      <c r="PF360" s="98"/>
      <c r="PG360" s="98"/>
      <c r="PH360" s="98"/>
      <c r="PI360" s="98"/>
      <c r="PJ360" s="98"/>
      <c r="PK360" s="98"/>
      <c r="PL360" s="98"/>
      <c r="PM360" s="98"/>
      <c r="PN360" s="98"/>
      <c r="PO360" s="98"/>
      <c r="PP360" s="98"/>
      <c r="PQ360" s="98"/>
      <c r="PR360" s="98"/>
      <c r="PS360" s="98"/>
      <c r="PT360" s="98"/>
      <c r="PU360" s="98"/>
      <c r="PV360" s="98"/>
      <c r="PW360" s="98"/>
      <c r="PX360" s="98"/>
      <c r="PY360" s="98"/>
      <c r="PZ360" s="98"/>
      <c r="QA360" s="98"/>
      <c r="QB360" s="98"/>
      <c r="QC360" s="98"/>
      <c r="QD360" s="98"/>
      <c r="QE360" s="98"/>
      <c r="QF360" s="98"/>
      <c r="QG360" s="98"/>
      <c r="QH360" s="98"/>
      <c r="QI360" s="98"/>
      <c r="QJ360" s="98"/>
      <c r="QK360" s="98"/>
      <c r="QL360" s="98"/>
      <c r="QM360" s="98"/>
      <c r="QN360" s="98"/>
      <c r="QO360" s="98"/>
      <c r="QP360" s="98"/>
      <c r="QQ360" s="98"/>
      <c r="QR360" s="98"/>
      <c r="QS360" s="98"/>
      <c r="QT360" s="98"/>
      <c r="QU360" s="98"/>
      <c r="QV360" s="98"/>
      <c r="QW360" s="98"/>
      <c r="QX360" s="98"/>
      <c r="QY360" s="98"/>
      <c r="QZ360" s="98"/>
      <c r="RA360" s="98"/>
      <c r="RB360" s="98"/>
      <c r="RC360" s="98"/>
      <c r="RD360" s="98"/>
      <c r="RE360" s="98"/>
      <c r="RF360" s="98"/>
      <c r="RG360" s="98"/>
      <c r="RH360" s="98"/>
      <c r="RI360" s="98"/>
      <c r="RJ360" s="98"/>
      <c r="RK360" s="98"/>
      <c r="RL360" s="98"/>
      <c r="RM360" s="98"/>
      <c r="RN360" s="98"/>
      <c r="RO360" s="98"/>
      <c r="RP360" s="98"/>
      <c r="RQ360" s="98"/>
      <c r="RR360" s="98"/>
      <c r="RS360" s="98"/>
      <c r="RT360" s="98"/>
      <c r="RU360" s="98"/>
      <c r="RV360" s="98"/>
      <c r="RW360" s="98"/>
      <c r="RX360" s="98"/>
      <c r="RY360" s="98"/>
      <c r="RZ360" s="98"/>
      <c r="SA360" s="98"/>
      <c r="SB360" s="98"/>
      <c r="SC360" s="98"/>
      <c r="SD360" s="98"/>
      <c r="SE360" s="98"/>
      <c r="SF360" s="98"/>
      <c r="SG360" s="98"/>
      <c r="SH360" s="98"/>
      <c r="SI360" s="98"/>
      <c r="SJ360" s="98"/>
      <c r="SK360" s="98"/>
      <c r="SL360" s="98"/>
      <c r="SM360" s="98"/>
      <c r="SN360" s="98"/>
      <c r="SO360" s="98"/>
      <c r="SP360" s="98"/>
      <c r="SQ360" s="98"/>
      <c r="SR360" s="98"/>
      <c r="SS360" s="98"/>
      <c r="ST360" s="98"/>
      <c r="SU360" s="98"/>
      <c r="SV360" s="98"/>
      <c r="SW360" s="98"/>
      <c r="SX360" s="98"/>
      <c r="SY360" s="98"/>
      <c r="SZ360" s="98"/>
      <c r="TA360" s="98"/>
      <c r="TB360" s="98"/>
      <c r="TC360" s="98"/>
      <c r="TD360" s="98"/>
      <c r="TE360" s="98"/>
      <c r="TF360" s="98"/>
      <c r="TG360" s="98"/>
      <c r="TH360" s="98"/>
      <c r="TI360" s="98"/>
      <c r="TJ360" s="98"/>
      <c r="TK360" s="98"/>
      <c r="TL360" s="98"/>
      <c r="TM360" s="98"/>
      <c r="TN360" s="98"/>
      <c r="TO360" s="98"/>
      <c r="TP360" s="98"/>
      <c r="TQ360" s="98"/>
      <c r="TR360" s="98"/>
      <c r="TS360" s="98"/>
      <c r="TT360" s="98"/>
      <c r="TU360" s="98"/>
      <c r="TV360" s="98"/>
      <c r="TW360" s="98"/>
      <c r="TX360" s="98"/>
      <c r="TY360" s="98"/>
      <c r="TZ360" s="98"/>
      <c r="UA360" s="98"/>
      <c r="UB360" s="98"/>
      <c r="UC360" s="98"/>
      <c r="UD360" s="98"/>
      <c r="UE360" s="98"/>
      <c r="UF360" s="98"/>
      <c r="UG360" s="98"/>
      <c r="UH360" s="98"/>
      <c r="UI360" s="98"/>
      <c r="UJ360" s="98"/>
      <c r="UK360" s="98"/>
      <c r="UL360" s="98"/>
      <c r="UM360" s="98"/>
      <c r="UN360" s="98"/>
      <c r="UO360" s="98"/>
      <c r="UP360" s="98"/>
      <c r="UQ360" s="98"/>
      <c r="UR360" s="98"/>
      <c r="US360" s="98"/>
      <c r="UT360" s="98"/>
      <c r="UU360" s="98"/>
      <c r="UV360" s="98"/>
      <c r="UW360" s="98"/>
      <c r="UX360" s="98"/>
      <c r="UY360" s="98"/>
      <c r="UZ360" s="98"/>
      <c r="VA360" s="98"/>
      <c r="VB360" s="98"/>
      <c r="VC360" s="98"/>
      <c r="VD360" s="98"/>
      <c r="VE360" s="98"/>
      <c r="VF360" s="98"/>
      <c r="VG360" s="98"/>
      <c r="VH360" s="98"/>
      <c r="VI360" s="98"/>
      <c r="VJ360" s="98"/>
      <c r="VK360" s="98"/>
      <c r="VL360" s="98"/>
      <c r="VM360" s="98"/>
      <c r="VN360" s="98"/>
      <c r="VO360" s="98"/>
      <c r="VP360" s="98"/>
      <c r="VQ360" s="98"/>
      <c r="VR360" s="98"/>
      <c r="VS360" s="98"/>
      <c r="VT360" s="98"/>
      <c r="VU360" s="98"/>
      <c r="VV360" s="98"/>
      <c r="VW360" s="98"/>
      <c r="VX360" s="98"/>
      <c r="VY360" s="98"/>
      <c r="VZ360" s="98"/>
      <c r="WA360" s="98"/>
      <c r="WB360" s="98"/>
      <c r="WC360" s="98"/>
      <c r="WD360" s="98"/>
      <c r="WE360" s="98"/>
      <c r="WF360" s="98"/>
      <c r="WG360" s="98"/>
      <c r="WH360" s="98"/>
      <c r="WI360" s="98"/>
      <c r="WJ360" s="98"/>
      <c r="WK360" s="98"/>
      <c r="WL360" s="98"/>
      <c r="WM360" s="98"/>
      <c r="WN360" s="98"/>
      <c r="WO360" s="98"/>
      <c r="WP360" s="98"/>
      <c r="WQ360" s="98"/>
      <c r="WR360" s="98"/>
      <c r="WS360" s="98"/>
      <c r="WT360" s="98"/>
      <c r="WU360" s="98"/>
      <c r="WV360" s="98"/>
      <c r="WW360" s="98"/>
      <c r="WX360" s="98"/>
      <c r="WY360" s="98"/>
      <c r="WZ360" s="98"/>
      <c r="XA360" s="98"/>
      <c r="XB360" s="98"/>
      <c r="XC360" s="98"/>
      <c r="XD360" s="98"/>
      <c r="XE360" s="98"/>
      <c r="XF360" s="98"/>
      <c r="XG360" s="98"/>
      <c r="XH360" s="98"/>
      <c r="XI360" s="98"/>
      <c r="XJ360" s="98"/>
      <c r="XK360" s="98"/>
      <c r="XL360" s="98"/>
      <c r="XM360" s="98"/>
      <c r="XN360" s="98"/>
      <c r="XO360" s="98"/>
      <c r="XP360" s="98"/>
      <c r="XQ360" s="98"/>
      <c r="XR360" s="98"/>
      <c r="XS360" s="98"/>
      <c r="XT360" s="98"/>
      <c r="XU360" s="98"/>
      <c r="XV360" s="98"/>
      <c r="XW360" s="98"/>
      <c r="XX360" s="98"/>
      <c r="XY360" s="98"/>
      <c r="XZ360" s="98"/>
      <c r="YA360" s="98"/>
      <c r="YB360" s="98"/>
      <c r="YC360" s="98"/>
      <c r="YD360" s="98"/>
      <c r="YE360" s="98"/>
      <c r="YF360" s="98"/>
      <c r="YG360" s="98"/>
      <c r="YH360" s="98"/>
      <c r="YI360" s="98"/>
      <c r="YJ360" s="98"/>
      <c r="YK360" s="98"/>
      <c r="YL360" s="98"/>
      <c r="YM360" s="98"/>
      <c r="YN360" s="98"/>
      <c r="YO360" s="98"/>
      <c r="YP360" s="98"/>
      <c r="YQ360" s="98"/>
      <c r="YR360" s="98"/>
      <c r="YS360" s="98"/>
      <c r="YT360" s="98"/>
      <c r="YU360" s="98"/>
      <c r="YV360" s="98"/>
      <c r="YW360" s="98"/>
      <c r="YX360" s="98"/>
      <c r="YY360" s="98"/>
      <c r="YZ360" s="98"/>
      <c r="ZA360" s="98"/>
      <c r="ZB360" s="98"/>
      <c r="ZC360" s="98"/>
      <c r="ZD360" s="98"/>
      <c r="ZE360" s="98"/>
      <c r="ZF360" s="98"/>
      <c r="ZG360" s="98"/>
      <c r="ZH360" s="98"/>
      <c r="ZI360" s="98"/>
      <c r="ZJ360" s="98"/>
      <c r="ZK360" s="98"/>
      <c r="ZL360" s="98"/>
      <c r="ZM360" s="98"/>
      <c r="ZN360" s="98"/>
      <c r="ZO360" s="98"/>
      <c r="ZP360" s="98"/>
      <c r="ZQ360" s="98"/>
      <c r="ZR360" s="98"/>
      <c r="ZS360" s="98"/>
      <c r="ZT360" s="98"/>
      <c r="ZU360" s="98"/>
      <c r="ZV360" s="98"/>
      <c r="ZW360" s="98"/>
      <c r="ZX360" s="98"/>
      <c r="ZY360" s="98"/>
      <c r="ZZ360" s="98"/>
      <c r="AAA360" s="98"/>
      <c r="AAB360" s="98"/>
      <c r="AAC360" s="98"/>
      <c r="AAD360" s="98"/>
      <c r="AAE360" s="98"/>
      <c r="AAF360" s="98"/>
      <c r="AAG360" s="98"/>
      <c r="AAH360" s="98"/>
      <c r="AAI360" s="98"/>
      <c r="AAJ360" s="98"/>
      <c r="AAK360" s="98"/>
      <c r="AAL360" s="98"/>
      <c r="AAM360" s="98"/>
      <c r="AAN360" s="98"/>
      <c r="AAO360" s="98"/>
      <c r="AAP360" s="98"/>
      <c r="AAQ360" s="98"/>
      <c r="AAR360" s="98"/>
      <c r="AAS360" s="98"/>
      <c r="AAT360" s="98"/>
      <c r="AAU360" s="98"/>
      <c r="AAV360" s="98"/>
      <c r="AAW360" s="98"/>
      <c r="AAX360" s="98"/>
      <c r="AAY360" s="98"/>
      <c r="AAZ360" s="98"/>
      <c r="ABA360" s="98"/>
      <c r="ABB360" s="98"/>
      <c r="ABC360" s="98"/>
      <c r="ABD360" s="98"/>
      <c r="ABE360" s="98"/>
      <c r="ABF360" s="98"/>
      <c r="ABG360" s="98"/>
      <c r="ABH360" s="98"/>
      <c r="ABI360" s="98"/>
      <c r="ABJ360" s="98"/>
      <c r="ABK360" s="98"/>
      <c r="ABL360" s="98"/>
      <c r="ABM360" s="98"/>
      <c r="ABN360" s="98"/>
      <c r="ABO360" s="98"/>
      <c r="ABP360" s="98"/>
      <c r="ABQ360" s="98"/>
      <c r="ABR360" s="98"/>
      <c r="ABS360" s="98"/>
      <c r="ABT360" s="98"/>
      <c r="ABU360" s="98"/>
      <c r="ABV360" s="98"/>
      <c r="ABW360" s="98"/>
      <c r="ABX360" s="98"/>
      <c r="ABY360" s="98"/>
      <c r="ABZ360" s="98"/>
      <c r="ACA360" s="98"/>
      <c r="ACB360" s="98"/>
      <c r="ACC360" s="98"/>
      <c r="ACD360" s="98"/>
      <c r="ACE360" s="98"/>
      <c r="ACF360" s="98"/>
      <c r="ACG360" s="98"/>
      <c r="ACH360" s="98"/>
      <c r="ACI360" s="98"/>
      <c r="ACJ360" s="98"/>
      <c r="ACK360" s="98"/>
      <c r="ACL360" s="98"/>
      <c r="ACM360" s="98"/>
      <c r="ACN360" s="98"/>
      <c r="ACO360" s="98"/>
      <c r="ACP360" s="98"/>
      <c r="ACQ360" s="98"/>
      <c r="ACR360" s="98"/>
      <c r="ACS360" s="98"/>
      <c r="ACT360" s="98"/>
      <c r="ACU360" s="98"/>
      <c r="ACV360" s="98"/>
      <c r="ACW360" s="98"/>
      <c r="ACX360" s="98"/>
      <c r="ACY360" s="98"/>
      <c r="ACZ360" s="98"/>
      <c r="ADA360" s="98"/>
      <c r="ADB360" s="98"/>
      <c r="ADC360" s="98"/>
      <c r="ADD360" s="98"/>
      <c r="ADE360" s="98"/>
      <c r="ADF360" s="98"/>
      <c r="ADG360" s="98"/>
      <c r="ADH360" s="98"/>
      <c r="ADI360" s="98"/>
      <c r="ADJ360" s="98"/>
      <c r="ADK360" s="98"/>
      <c r="ADL360" s="98"/>
      <c r="ADM360" s="98"/>
      <c r="ADN360" s="98"/>
      <c r="ADO360" s="98"/>
      <c r="ADP360" s="98"/>
      <c r="ADQ360" s="98"/>
      <c r="ADR360" s="98"/>
      <c r="ADS360" s="98"/>
      <c r="ADT360" s="98"/>
      <c r="ADU360" s="98"/>
      <c r="ADV360" s="98"/>
      <c r="ADW360" s="98"/>
      <c r="ADX360" s="98"/>
      <c r="ADY360" s="98"/>
      <c r="ADZ360" s="98"/>
      <c r="AEA360" s="98"/>
      <c r="AEB360" s="98"/>
      <c r="AEC360" s="98"/>
      <c r="AED360" s="98"/>
      <c r="AEE360" s="98"/>
      <c r="AEF360" s="98"/>
      <c r="AEG360" s="98"/>
      <c r="AEH360" s="98"/>
      <c r="AEI360" s="98"/>
      <c r="AEJ360" s="98"/>
      <c r="AEK360" s="98"/>
      <c r="AEL360" s="98"/>
      <c r="AEM360" s="98"/>
      <c r="AEN360" s="98"/>
      <c r="AEO360" s="98"/>
      <c r="AEP360" s="98"/>
      <c r="AEQ360" s="98"/>
      <c r="AER360" s="98"/>
      <c r="AES360" s="98"/>
      <c r="AET360" s="98"/>
      <c r="AEU360" s="98"/>
      <c r="AEV360" s="98"/>
      <c r="AEW360" s="98"/>
      <c r="AEX360" s="98"/>
      <c r="AEY360" s="98"/>
      <c r="AEZ360" s="98"/>
      <c r="AFA360" s="98"/>
      <c r="AFB360" s="98"/>
      <c r="AFC360" s="98"/>
      <c r="AFD360" s="98"/>
      <c r="AFE360" s="98"/>
      <c r="AFF360" s="98"/>
      <c r="AFG360" s="98"/>
      <c r="AFH360" s="98"/>
      <c r="AFI360" s="98"/>
      <c r="AFJ360" s="98"/>
      <c r="AFK360" s="98"/>
      <c r="AFL360" s="98"/>
      <c r="AFM360" s="98"/>
      <c r="AFN360" s="98"/>
      <c r="AFO360" s="98"/>
      <c r="AFP360" s="98"/>
      <c r="AFQ360" s="98"/>
      <c r="AFR360" s="98"/>
      <c r="AFS360" s="98"/>
      <c r="AFT360" s="98"/>
      <c r="AFU360" s="98"/>
      <c r="AFV360" s="98"/>
      <c r="AFW360" s="98"/>
      <c r="AFX360" s="98"/>
      <c r="AFY360" s="98"/>
      <c r="AFZ360" s="98"/>
      <c r="AGA360" s="98"/>
      <c r="AGB360" s="98"/>
      <c r="AGC360" s="98"/>
      <c r="AGD360" s="98"/>
      <c r="AGE360" s="98"/>
      <c r="AGF360" s="98"/>
      <c r="AGG360" s="98"/>
      <c r="AGH360" s="98"/>
      <c r="AGI360" s="98"/>
      <c r="AGJ360" s="98"/>
      <c r="AGK360" s="98"/>
      <c r="AGL360" s="98"/>
      <c r="AGM360" s="98"/>
      <c r="AGN360" s="98"/>
      <c r="AGO360" s="98"/>
      <c r="AGP360" s="98"/>
      <c r="AGQ360" s="98"/>
      <c r="AGR360" s="98"/>
      <c r="AGS360" s="98"/>
      <c r="AGT360" s="98"/>
      <c r="AGU360" s="98"/>
      <c r="AGV360" s="98"/>
      <c r="AGW360" s="98"/>
      <c r="AGX360" s="98"/>
      <c r="AGY360" s="98"/>
      <c r="AGZ360" s="98"/>
      <c r="AHA360" s="98"/>
      <c r="AHB360" s="98"/>
      <c r="AHC360" s="98"/>
      <c r="AHD360" s="98"/>
      <c r="AHE360" s="98"/>
      <c r="AHF360" s="98"/>
      <c r="AHG360" s="98"/>
      <c r="AHH360" s="98"/>
      <c r="AHI360" s="98"/>
      <c r="AHJ360" s="98"/>
      <c r="AHK360" s="98"/>
      <c r="AHL360" s="98"/>
      <c r="AHM360" s="98"/>
      <c r="AHN360" s="98"/>
      <c r="AHO360" s="98"/>
      <c r="AHP360" s="98"/>
      <c r="AHQ360" s="98"/>
      <c r="AHR360" s="98"/>
      <c r="AHS360" s="98"/>
      <c r="AHT360" s="98"/>
      <c r="AHU360" s="98"/>
      <c r="AHV360" s="98"/>
      <c r="AHW360" s="98"/>
      <c r="AHX360" s="98"/>
      <c r="AHY360" s="98"/>
      <c r="AHZ360" s="98"/>
      <c r="AIA360" s="98"/>
      <c r="AIB360" s="98"/>
      <c r="AIC360" s="98"/>
      <c r="AID360" s="98"/>
      <c r="AIE360" s="98"/>
      <c r="AIF360" s="98"/>
      <c r="AIG360" s="98"/>
      <c r="AIH360" s="98"/>
      <c r="AII360" s="98"/>
      <c r="AIJ360" s="98"/>
      <c r="AIK360" s="98"/>
      <c r="AIL360" s="98"/>
      <c r="AIM360" s="98"/>
      <c r="AIN360" s="98"/>
      <c r="AIO360" s="98"/>
      <c r="AIP360" s="98"/>
      <c r="AIQ360" s="98"/>
      <c r="AIR360" s="98"/>
      <c r="AIS360" s="98"/>
      <c r="AIT360" s="98"/>
      <c r="AIU360" s="98"/>
      <c r="AIV360" s="98"/>
      <c r="AIW360" s="98"/>
      <c r="AIX360" s="98"/>
      <c r="AIY360" s="98"/>
      <c r="AIZ360" s="98"/>
      <c r="AJA360" s="98"/>
      <c r="AJB360" s="98"/>
      <c r="AJC360" s="98"/>
      <c r="AJD360" s="98"/>
      <c r="AJE360" s="98"/>
      <c r="AJF360" s="98"/>
      <c r="AJG360" s="98"/>
      <c r="AJH360" s="98"/>
      <c r="AJI360" s="98"/>
      <c r="AJJ360" s="98"/>
      <c r="AJK360" s="98"/>
      <c r="AJL360" s="98"/>
      <c r="AJM360" s="98"/>
      <c r="AJN360" s="98"/>
      <c r="AJO360" s="98"/>
      <c r="AJP360" s="98"/>
      <c r="AJQ360" s="98"/>
      <c r="AJR360" s="98"/>
      <c r="AJS360" s="98"/>
      <c r="AJT360" s="98"/>
      <c r="AJU360" s="98"/>
      <c r="AJV360" s="98"/>
      <c r="AJW360" s="98"/>
      <c r="AJX360" s="98"/>
      <c r="AJY360" s="98"/>
      <c r="AJZ360" s="98"/>
      <c r="AKA360" s="98"/>
      <c r="AKB360" s="98"/>
      <c r="AKC360" s="98"/>
      <c r="AKD360" s="98"/>
      <c r="AKE360" s="98"/>
      <c r="AKF360" s="98"/>
      <c r="AKG360" s="98"/>
      <c r="AKH360" s="98"/>
      <c r="AKI360" s="98"/>
      <c r="AKJ360" s="98"/>
      <c r="AKK360" s="98"/>
      <c r="AKL360" s="98"/>
      <c r="AKM360" s="98"/>
      <c r="AKN360" s="98"/>
      <c r="AKO360" s="98"/>
      <c r="AKP360" s="98"/>
      <c r="AKQ360" s="98"/>
      <c r="AKR360" s="98"/>
      <c r="AKS360" s="98"/>
      <c r="AKT360" s="98"/>
      <c r="AKU360" s="98"/>
      <c r="AKV360" s="98"/>
      <c r="AKW360" s="98"/>
      <c r="AKX360" s="98"/>
    </row>
    <row r="361" spans="1:986" s="88" customFormat="1" ht="24" x14ac:dyDescent="0.2">
      <c r="A361" s="249"/>
      <c r="B361" s="241" t="s">
        <v>847</v>
      </c>
      <c r="C361" s="166" t="str">
        <f>_xlfn.CONCAT(Leverancespecifikation[[#This Row],[ID]],Leverancespecifikation[[#This Row],[BYGNINGSDEL]])</f>
        <v>357Ovne, kogeplader, køleskabe, frysere, opvaskemaskiner</v>
      </c>
      <c r="D361" s="167"/>
      <c r="E361" s="167">
        <v>736</v>
      </c>
      <c r="F361" s="167"/>
      <c r="G361" s="167"/>
      <c r="H361" s="167"/>
      <c r="I361" s="167"/>
      <c r="J361" s="167">
        <v>4</v>
      </c>
      <c r="K361" s="331" t="s">
        <v>883</v>
      </c>
      <c r="L361" s="169" t="s">
        <v>868</v>
      </c>
      <c r="M361" s="86" t="str">
        <f>IFERROR(VLOOKUP(Leverancespecifikation[[#This Row],[ID-Bygningsdel]],'Data ændringslog'!A:G,7,FALSE),"P")</f>
        <v/>
      </c>
      <c r="N361" s="320" t="s">
        <v>177</v>
      </c>
      <c r="O361" s="117" t="str">
        <f>VLOOKUP(Leverancespecifikation[[#This Row],[ID-Bygningsdel]],'Data aktør'!A:H,2,FALSE)</f>
        <v/>
      </c>
      <c r="P361" s="87" t="str">
        <f>VLOOKUP(Leverancespecifikation[[#This Row],[ID-Bygningsdel]],'Data aktør'!A:H,3,FALSE)</f>
        <v/>
      </c>
      <c r="Q361" s="87" t="str">
        <f>VLOOKUP(Leverancespecifikation[[#This Row],[ID-Bygningsdel]],'Data aktør'!A:H,4,FALSE)</f>
        <v/>
      </c>
      <c r="R361" s="87" t="str">
        <f>VLOOKUP(Leverancespecifikation[[#This Row],[ID-Bygningsdel]],'Data aktør'!A:H,5,FALSE)</f>
        <v/>
      </c>
      <c r="S361" s="87" t="str">
        <f>VLOOKUP(Leverancespecifikation[[#This Row],[ID-Bygningsdel]],'Data aktør'!A:H,6,FALSE)</f>
        <v/>
      </c>
      <c r="T361" s="87" t="str">
        <f>VLOOKUP(Leverancespecifikation[[#This Row],[ID-Bygningsdel]],'Data aktør'!A:H,7,FALSE)</f>
        <v/>
      </c>
      <c r="U361" s="118" t="str">
        <f>VLOOKUP(Leverancespecifikation[[#This Row],[ID-Bygningsdel]],'Data aktør'!A:H,8,FALSE)</f>
        <v/>
      </c>
      <c r="V361" s="110"/>
      <c r="W361" s="85"/>
      <c r="X361" s="85"/>
      <c r="Y361" s="85"/>
      <c r="Z361" s="85"/>
      <c r="AA361" s="85"/>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c r="BF361" s="167"/>
      <c r="BG361" s="167"/>
      <c r="BH361" s="167"/>
      <c r="BI361" s="167"/>
      <c r="BJ361" s="167"/>
      <c r="BK361" s="167"/>
      <c r="BL361" s="286"/>
      <c r="BM361" s="167"/>
      <c r="BN361" s="167"/>
      <c r="BO361" s="167"/>
      <c r="BP361" s="167"/>
      <c r="BQ361" s="167"/>
      <c r="BR361" s="167"/>
      <c r="BS361" s="167"/>
      <c r="BT361" s="167"/>
      <c r="BU361" s="167"/>
      <c r="BV361" s="167"/>
      <c r="BW361" s="167"/>
      <c r="BX361" s="167"/>
      <c r="BY361" s="167"/>
      <c r="BZ361" s="167"/>
      <c r="CA361" s="207"/>
      <c r="CB361" s="134"/>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c r="CZ361" s="134"/>
      <c r="DA361" s="134"/>
      <c r="DB361" s="134"/>
      <c r="DC361" s="134"/>
      <c r="DD361" s="134"/>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c r="EG361" s="134"/>
      <c r="EH361" s="134"/>
      <c r="EI361" s="134"/>
      <c r="EJ361" s="134"/>
      <c r="EK361" s="134"/>
      <c r="EL361" s="134"/>
      <c r="EM361" s="134"/>
      <c r="EN361" s="134"/>
      <c r="EO361" s="134"/>
      <c r="EP361" s="134"/>
      <c r="EQ361" s="134"/>
      <c r="ER361" s="134"/>
      <c r="ES361" s="134"/>
      <c r="ET361" s="134"/>
      <c r="EU361" s="134"/>
      <c r="EV361" s="134"/>
      <c r="EW361" s="134"/>
      <c r="EX361" s="134"/>
      <c r="EY361" s="134"/>
      <c r="EZ361" s="134"/>
      <c r="FA361" s="134"/>
      <c r="FB361" s="134"/>
      <c r="FC361" s="134"/>
      <c r="FD361" s="134"/>
      <c r="FE361" s="134"/>
      <c r="FF361" s="134"/>
      <c r="FG361" s="134"/>
      <c r="FH361" s="134"/>
      <c r="FI361" s="134"/>
      <c r="FJ361" s="134"/>
      <c r="FK361" s="134"/>
      <c r="FL361" s="134"/>
      <c r="FM361" s="134"/>
      <c r="FN361" s="134"/>
      <c r="FO361" s="134"/>
      <c r="FP361" s="134"/>
      <c r="FQ361" s="134"/>
      <c r="FR361" s="134"/>
      <c r="FS361" s="134"/>
      <c r="FT361" s="134"/>
      <c r="FU361" s="134"/>
      <c r="FV361" s="134"/>
      <c r="FW361" s="134"/>
      <c r="FX361" s="134"/>
      <c r="FY361" s="134"/>
      <c r="FZ361" s="134"/>
      <c r="GA361" s="134"/>
      <c r="GB361" s="134"/>
      <c r="GC361" s="134"/>
      <c r="GD361" s="134"/>
      <c r="GE361" s="134"/>
      <c r="GF361" s="134"/>
      <c r="GG361" s="134"/>
      <c r="GH361" s="134"/>
      <c r="GI361" s="134"/>
      <c r="GJ361" s="134"/>
      <c r="GK361" s="134"/>
      <c r="GL361" s="134"/>
      <c r="GM361" s="134"/>
      <c r="GN361" s="134"/>
      <c r="GO361" s="134"/>
      <c r="GP361" s="134"/>
      <c r="GQ361" s="134"/>
      <c r="GR361" s="134"/>
      <c r="GS361" s="134"/>
      <c r="GT361" s="134"/>
      <c r="GU361" s="134"/>
      <c r="GV361" s="134"/>
      <c r="GW361" s="134"/>
      <c r="GX361" s="134"/>
      <c r="GY361" s="134"/>
      <c r="GZ361" s="134"/>
      <c r="HA361" s="134"/>
      <c r="HB361" s="134"/>
      <c r="HC361" s="134"/>
      <c r="HD361" s="134"/>
      <c r="HE361" s="134"/>
      <c r="HF361" s="134"/>
      <c r="HG361" s="134"/>
      <c r="HH361" s="134"/>
      <c r="HI361" s="134"/>
      <c r="HJ361" s="134"/>
      <c r="HK361" s="134"/>
      <c r="HL361" s="134"/>
      <c r="HM361" s="134"/>
      <c r="HN361" s="134"/>
      <c r="HO361" s="134"/>
      <c r="HP361" s="134"/>
      <c r="HQ361" s="134"/>
      <c r="HR361" s="134"/>
      <c r="HS361" s="134"/>
      <c r="HT361" s="134"/>
      <c r="HU361" s="134"/>
      <c r="HV361" s="134"/>
      <c r="HW361" s="134"/>
      <c r="HX361" s="134"/>
      <c r="HY361" s="134"/>
      <c r="HZ361" s="134"/>
      <c r="IA361" s="134"/>
      <c r="IB361" s="134"/>
      <c r="IC361" s="134"/>
      <c r="ID361" s="134"/>
      <c r="IE361" s="134"/>
      <c r="IF361" s="134"/>
      <c r="IG361" s="134"/>
      <c r="IH361" s="134"/>
      <c r="II361" s="134"/>
      <c r="IJ361" s="134"/>
      <c r="IK361" s="134"/>
      <c r="IL361" s="134"/>
      <c r="IM361" s="134"/>
      <c r="IN361" s="134"/>
      <c r="IO361" s="134"/>
      <c r="IP361" s="134"/>
      <c r="IQ361" s="134"/>
      <c r="IR361" s="134"/>
      <c r="IS361" s="134"/>
      <c r="IT361" s="134"/>
      <c r="IU361" s="134"/>
      <c r="IV361" s="134"/>
      <c r="IW361" s="134"/>
      <c r="IX361" s="134"/>
      <c r="IY361" s="134"/>
      <c r="IZ361" s="134"/>
      <c r="JA361" s="134"/>
      <c r="JB361" s="134"/>
      <c r="JC361" s="134"/>
      <c r="JD361" s="134"/>
      <c r="JE361" s="134"/>
      <c r="JF361" s="134"/>
      <c r="JG361" s="134"/>
      <c r="JH361" s="134"/>
      <c r="JI361" s="134"/>
      <c r="JJ361" s="134"/>
      <c r="JK361" s="134"/>
      <c r="JL361" s="134"/>
      <c r="JM361" s="134"/>
      <c r="JN361" s="134"/>
      <c r="JO361" s="134"/>
      <c r="JP361" s="134"/>
      <c r="JQ361" s="134"/>
      <c r="JR361" s="134"/>
      <c r="JS361" s="134"/>
      <c r="JT361" s="134"/>
      <c r="JU361" s="134"/>
      <c r="JV361" s="134"/>
      <c r="JW361" s="134"/>
      <c r="JX361" s="134"/>
      <c r="JY361" s="134"/>
      <c r="JZ361" s="134"/>
      <c r="KA361" s="134"/>
      <c r="KB361" s="134"/>
      <c r="KC361" s="134"/>
      <c r="KD361" s="134"/>
      <c r="KE361" s="134"/>
      <c r="KF361" s="134"/>
      <c r="KG361" s="134"/>
      <c r="KH361" s="134"/>
      <c r="KI361" s="134"/>
      <c r="KJ361" s="134"/>
      <c r="KK361" s="134"/>
      <c r="KL361" s="134"/>
      <c r="KM361" s="134"/>
      <c r="KN361" s="134"/>
      <c r="KO361" s="134"/>
      <c r="KP361" s="134"/>
      <c r="KQ361" s="134"/>
      <c r="KR361" s="134"/>
      <c r="KS361" s="134"/>
      <c r="KT361" s="134"/>
      <c r="KU361" s="134"/>
      <c r="KV361" s="134"/>
      <c r="KW361" s="134"/>
      <c r="KX361" s="134"/>
      <c r="KY361" s="134"/>
      <c r="KZ361" s="134"/>
      <c r="LA361" s="134"/>
      <c r="LB361" s="134"/>
      <c r="LC361" s="134"/>
      <c r="LD361" s="134"/>
      <c r="LE361" s="134"/>
      <c r="LF361" s="134"/>
      <c r="LG361" s="134"/>
      <c r="LH361" s="134"/>
      <c r="LI361" s="134"/>
      <c r="LJ361" s="134"/>
      <c r="LK361" s="134"/>
      <c r="LL361" s="134"/>
      <c r="LM361" s="134"/>
      <c r="LN361" s="134"/>
      <c r="LO361" s="134"/>
      <c r="LP361" s="134"/>
      <c r="LQ361" s="134"/>
      <c r="LR361" s="134"/>
      <c r="LS361" s="134"/>
      <c r="LT361" s="134"/>
      <c r="LU361" s="134"/>
      <c r="LV361" s="134"/>
      <c r="LW361" s="134"/>
      <c r="LX361" s="134"/>
      <c r="LY361" s="134"/>
      <c r="LZ361" s="134"/>
      <c r="MA361" s="134"/>
      <c r="MB361" s="134"/>
      <c r="MC361" s="134"/>
      <c r="MD361" s="134"/>
      <c r="ME361" s="134"/>
      <c r="MF361" s="134"/>
      <c r="MG361" s="134"/>
      <c r="MH361" s="134"/>
      <c r="MI361" s="134"/>
      <c r="MJ361" s="134"/>
      <c r="MK361" s="134"/>
      <c r="ML361" s="134"/>
      <c r="MM361" s="134"/>
      <c r="MN361" s="134"/>
      <c r="MO361" s="134"/>
      <c r="MP361" s="134"/>
      <c r="MQ361" s="134"/>
      <c r="MR361" s="134"/>
      <c r="MS361" s="134"/>
      <c r="MT361" s="134"/>
      <c r="MU361" s="134"/>
      <c r="MV361" s="134"/>
      <c r="MW361" s="134"/>
      <c r="MX361" s="134"/>
      <c r="MY361" s="134"/>
      <c r="MZ361" s="134"/>
      <c r="NA361" s="134"/>
      <c r="NB361" s="134"/>
      <c r="NC361" s="134"/>
      <c r="ND361" s="134"/>
      <c r="NE361" s="134"/>
      <c r="NF361" s="134"/>
      <c r="NG361" s="134"/>
      <c r="NH361" s="134"/>
      <c r="NI361" s="134"/>
      <c r="NJ361" s="134"/>
      <c r="NK361" s="134"/>
      <c r="NL361" s="134"/>
      <c r="NM361" s="134"/>
      <c r="NN361" s="134"/>
      <c r="NO361" s="134"/>
      <c r="NP361" s="134"/>
      <c r="NQ361" s="134"/>
      <c r="NR361" s="134"/>
      <c r="NS361" s="134"/>
      <c r="NT361" s="134"/>
      <c r="NU361" s="134"/>
      <c r="NV361" s="134"/>
      <c r="NW361" s="134"/>
      <c r="NX361" s="134"/>
      <c r="NY361" s="134"/>
      <c r="NZ361" s="134"/>
      <c r="OA361" s="134"/>
      <c r="OB361" s="134"/>
      <c r="OC361" s="134"/>
      <c r="OD361" s="134"/>
      <c r="OE361" s="134"/>
      <c r="OF361" s="134"/>
      <c r="OG361" s="134"/>
      <c r="OH361" s="134"/>
      <c r="OI361" s="134"/>
      <c r="OJ361" s="134"/>
      <c r="OK361" s="134"/>
      <c r="OL361" s="134"/>
      <c r="OM361" s="134"/>
      <c r="ON361" s="134"/>
      <c r="OO361" s="134"/>
      <c r="OP361" s="134"/>
      <c r="OQ361" s="134"/>
      <c r="OR361" s="134"/>
      <c r="OS361" s="134"/>
      <c r="OT361" s="134"/>
      <c r="OU361" s="134"/>
      <c r="OV361" s="134"/>
      <c r="OW361" s="134"/>
      <c r="OX361" s="134"/>
      <c r="OY361" s="134"/>
      <c r="OZ361" s="134"/>
      <c r="PA361" s="134"/>
      <c r="PB361" s="134"/>
      <c r="PC361" s="134"/>
      <c r="PD361" s="134"/>
      <c r="PE361" s="134"/>
      <c r="PF361" s="134"/>
      <c r="PG361" s="134"/>
      <c r="PH361" s="134"/>
      <c r="PI361" s="134"/>
      <c r="PJ361" s="134"/>
      <c r="PK361" s="134"/>
      <c r="PL361" s="134"/>
      <c r="PM361" s="134"/>
      <c r="PN361" s="134"/>
      <c r="PO361" s="134"/>
      <c r="PP361" s="134"/>
      <c r="PQ361" s="134"/>
      <c r="PR361" s="134"/>
      <c r="PS361" s="134"/>
      <c r="PT361" s="134"/>
      <c r="PU361" s="134"/>
      <c r="PV361" s="134"/>
      <c r="PW361" s="134"/>
      <c r="PX361" s="134"/>
      <c r="PY361" s="134"/>
      <c r="PZ361" s="134"/>
      <c r="QA361" s="134"/>
      <c r="QB361" s="134"/>
      <c r="QC361" s="134"/>
      <c r="QD361" s="134"/>
      <c r="QE361" s="134"/>
      <c r="QF361" s="134"/>
      <c r="QG361" s="134"/>
      <c r="QH361" s="134"/>
      <c r="QI361" s="134"/>
      <c r="QJ361" s="134"/>
      <c r="QK361" s="134"/>
      <c r="QL361" s="134"/>
      <c r="QM361" s="134"/>
      <c r="QN361" s="134"/>
      <c r="QO361" s="134"/>
      <c r="QP361" s="134"/>
      <c r="QQ361" s="134"/>
      <c r="QR361" s="134"/>
      <c r="QS361" s="134"/>
      <c r="QT361" s="134"/>
      <c r="QU361" s="134"/>
      <c r="QV361" s="134"/>
      <c r="QW361" s="134"/>
      <c r="QX361" s="134"/>
      <c r="QY361" s="134"/>
      <c r="QZ361" s="134"/>
      <c r="RA361" s="134"/>
      <c r="RB361" s="134"/>
      <c r="RC361" s="134"/>
      <c r="RD361" s="134"/>
      <c r="RE361" s="134"/>
      <c r="RF361" s="134"/>
      <c r="RG361" s="134"/>
      <c r="RH361" s="134"/>
      <c r="RI361" s="134"/>
      <c r="RJ361" s="134"/>
      <c r="RK361" s="134"/>
      <c r="RL361" s="134"/>
      <c r="RM361" s="134"/>
      <c r="RN361" s="134"/>
      <c r="RO361" s="134"/>
      <c r="RP361" s="134"/>
      <c r="RQ361" s="134"/>
      <c r="RR361" s="134"/>
      <c r="RS361" s="134"/>
      <c r="RT361" s="134"/>
      <c r="RU361" s="134"/>
      <c r="RV361" s="134"/>
      <c r="RW361" s="134"/>
      <c r="RX361" s="134"/>
      <c r="RY361" s="134"/>
      <c r="RZ361" s="134"/>
      <c r="SA361" s="134"/>
      <c r="SB361" s="134"/>
      <c r="SC361" s="134"/>
      <c r="SD361" s="134"/>
      <c r="SE361" s="134"/>
      <c r="SF361" s="134"/>
      <c r="SG361" s="134"/>
      <c r="SH361" s="134"/>
      <c r="SI361" s="134"/>
      <c r="SJ361" s="134"/>
      <c r="SK361" s="134"/>
      <c r="SL361" s="134"/>
      <c r="SM361" s="134"/>
      <c r="SN361" s="134"/>
      <c r="SO361" s="134"/>
      <c r="SP361" s="134"/>
      <c r="SQ361" s="134"/>
      <c r="SR361" s="134"/>
      <c r="SS361" s="134"/>
      <c r="ST361" s="134"/>
      <c r="SU361" s="134"/>
      <c r="SV361" s="134"/>
      <c r="SW361" s="134"/>
      <c r="SX361" s="134"/>
      <c r="SY361" s="134"/>
      <c r="SZ361" s="134"/>
      <c r="TA361" s="134"/>
      <c r="TB361" s="134"/>
      <c r="TC361" s="134"/>
      <c r="TD361" s="134"/>
      <c r="TE361" s="134"/>
      <c r="TF361" s="134"/>
      <c r="TG361" s="134"/>
      <c r="TH361" s="134"/>
      <c r="TI361" s="134"/>
      <c r="TJ361" s="134"/>
      <c r="TK361" s="134"/>
      <c r="TL361" s="134"/>
      <c r="TM361" s="134"/>
      <c r="TN361" s="134"/>
      <c r="TO361" s="134"/>
      <c r="TP361" s="134"/>
      <c r="TQ361" s="134"/>
      <c r="TR361" s="134"/>
      <c r="TS361" s="134"/>
      <c r="TT361" s="134"/>
      <c r="TU361" s="134"/>
      <c r="TV361" s="134"/>
      <c r="TW361" s="134"/>
      <c r="TX361" s="134"/>
      <c r="TY361" s="134"/>
      <c r="TZ361" s="134"/>
      <c r="UA361" s="134"/>
      <c r="UB361" s="134"/>
      <c r="UC361" s="134"/>
      <c r="UD361" s="134"/>
      <c r="UE361" s="134"/>
      <c r="UF361" s="134"/>
      <c r="UG361" s="134"/>
      <c r="UH361" s="134"/>
      <c r="UI361" s="134"/>
      <c r="UJ361" s="134"/>
      <c r="UK361" s="134"/>
      <c r="UL361" s="134"/>
      <c r="UM361" s="134"/>
      <c r="UN361" s="134"/>
      <c r="UO361" s="134"/>
      <c r="UP361" s="134"/>
      <c r="UQ361" s="134"/>
      <c r="UR361" s="134"/>
      <c r="US361" s="134"/>
      <c r="UT361" s="134"/>
      <c r="UU361" s="134"/>
      <c r="UV361" s="134"/>
      <c r="UW361" s="134"/>
      <c r="UX361" s="134"/>
      <c r="UY361" s="134"/>
      <c r="UZ361" s="134"/>
      <c r="VA361" s="134"/>
      <c r="VB361" s="134"/>
      <c r="VC361" s="134"/>
      <c r="VD361" s="134"/>
      <c r="VE361" s="134"/>
      <c r="VF361" s="134"/>
      <c r="VG361" s="134"/>
      <c r="VH361" s="134"/>
      <c r="VI361" s="134"/>
      <c r="VJ361" s="134"/>
      <c r="VK361" s="134"/>
      <c r="VL361" s="134"/>
      <c r="VM361" s="134"/>
      <c r="VN361" s="134"/>
      <c r="VO361" s="134"/>
      <c r="VP361" s="134"/>
      <c r="VQ361" s="134"/>
      <c r="VR361" s="134"/>
      <c r="VS361" s="134"/>
      <c r="VT361" s="134"/>
      <c r="VU361" s="134"/>
      <c r="VV361" s="134"/>
      <c r="VW361" s="134"/>
      <c r="VX361" s="134"/>
      <c r="VY361" s="134"/>
      <c r="VZ361" s="134"/>
      <c r="WA361" s="134"/>
      <c r="WB361" s="134"/>
      <c r="WC361" s="134"/>
      <c r="WD361" s="134"/>
      <c r="WE361" s="134"/>
      <c r="WF361" s="134"/>
      <c r="WG361" s="134"/>
      <c r="WH361" s="134"/>
      <c r="WI361" s="134"/>
      <c r="WJ361" s="134"/>
      <c r="WK361" s="134"/>
      <c r="WL361" s="134"/>
      <c r="WM361" s="134"/>
      <c r="WN361" s="134"/>
      <c r="WO361" s="134"/>
      <c r="WP361" s="134"/>
      <c r="WQ361" s="134"/>
      <c r="WR361" s="134"/>
      <c r="WS361" s="134"/>
      <c r="WT361" s="134"/>
      <c r="WU361" s="134"/>
      <c r="WV361" s="134"/>
      <c r="WW361" s="134"/>
      <c r="WX361" s="134"/>
      <c r="WY361" s="134"/>
      <c r="WZ361" s="134"/>
      <c r="XA361" s="134"/>
      <c r="XB361" s="134"/>
      <c r="XC361" s="134"/>
      <c r="XD361" s="134"/>
      <c r="XE361" s="134"/>
      <c r="XF361" s="134"/>
      <c r="XG361" s="134"/>
      <c r="XH361" s="134"/>
      <c r="XI361" s="134"/>
      <c r="XJ361" s="134"/>
      <c r="XK361" s="134"/>
      <c r="XL361" s="134"/>
      <c r="XM361" s="134"/>
      <c r="XN361" s="134"/>
      <c r="XO361" s="134"/>
      <c r="XP361" s="134"/>
      <c r="XQ361" s="134"/>
      <c r="XR361" s="134"/>
      <c r="XS361" s="134"/>
      <c r="XT361" s="134"/>
      <c r="XU361" s="134"/>
      <c r="XV361" s="134"/>
      <c r="XW361" s="134"/>
      <c r="XX361" s="134"/>
      <c r="XY361" s="134"/>
      <c r="XZ361" s="134"/>
      <c r="YA361" s="134"/>
      <c r="YB361" s="134"/>
      <c r="YC361" s="134"/>
      <c r="YD361" s="134"/>
      <c r="YE361" s="134"/>
      <c r="YF361" s="134"/>
      <c r="YG361" s="134"/>
      <c r="YH361" s="134"/>
      <c r="YI361" s="134"/>
      <c r="YJ361" s="134"/>
      <c r="YK361" s="134"/>
      <c r="YL361" s="134"/>
      <c r="YM361" s="134"/>
      <c r="YN361" s="134"/>
      <c r="YO361" s="134"/>
      <c r="YP361" s="134"/>
      <c r="YQ361" s="134"/>
      <c r="YR361" s="134"/>
      <c r="YS361" s="134"/>
      <c r="YT361" s="134"/>
      <c r="YU361" s="134"/>
      <c r="YV361" s="134"/>
      <c r="YW361" s="134"/>
      <c r="YX361" s="134"/>
      <c r="YY361" s="134"/>
      <c r="YZ361" s="134"/>
      <c r="ZA361" s="134"/>
      <c r="ZB361" s="134"/>
      <c r="ZC361" s="134"/>
      <c r="ZD361" s="134"/>
      <c r="ZE361" s="134"/>
      <c r="ZF361" s="134"/>
      <c r="ZG361" s="134"/>
      <c r="ZH361" s="134"/>
      <c r="ZI361" s="134"/>
      <c r="ZJ361" s="134"/>
      <c r="ZK361" s="134"/>
      <c r="ZL361" s="134"/>
      <c r="ZM361" s="134"/>
      <c r="ZN361" s="134"/>
      <c r="ZO361" s="134"/>
      <c r="ZP361" s="134"/>
      <c r="ZQ361" s="134"/>
      <c r="ZR361" s="134"/>
      <c r="ZS361" s="134"/>
      <c r="ZT361" s="134"/>
      <c r="ZU361" s="134"/>
      <c r="ZV361" s="134"/>
      <c r="ZW361" s="134"/>
      <c r="ZX361" s="134"/>
      <c r="ZY361" s="134"/>
      <c r="ZZ361" s="134"/>
      <c r="AAA361" s="134"/>
      <c r="AAB361" s="134"/>
      <c r="AAC361" s="134"/>
      <c r="AAD361" s="134"/>
      <c r="AAE361" s="134"/>
      <c r="AAF361" s="134"/>
      <c r="AAG361" s="134"/>
      <c r="AAH361" s="134"/>
      <c r="AAI361" s="134"/>
      <c r="AAJ361" s="134"/>
      <c r="AAK361" s="134"/>
      <c r="AAL361" s="134"/>
      <c r="AAM361" s="134"/>
      <c r="AAN361" s="134"/>
      <c r="AAO361" s="134"/>
      <c r="AAP361" s="134"/>
      <c r="AAQ361" s="134"/>
      <c r="AAR361" s="134"/>
      <c r="AAS361" s="134"/>
      <c r="AAT361" s="134"/>
      <c r="AAU361" s="134"/>
      <c r="AAV361" s="134"/>
      <c r="AAW361" s="134"/>
      <c r="AAX361" s="134"/>
      <c r="AAY361" s="134"/>
      <c r="AAZ361" s="134"/>
      <c r="ABA361" s="134"/>
      <c r="ABB361" s="134"/>
      <c r="ABC361" s="134"/>
      <c r="ABD361" s="134"/>
      <c r="ABE361" s="134"/>
      <c r="ABF361" s="134"/>
      <c r="ABG361" s="134"/>
      <c r="ABH361" s="134"/>
      <c r="ABI361" s="134"/>
      <c r="ABJ361" s="134"/>
      <c r="ABK361" s="134"/>
      <c r="ABL361" s="134"/>
      <c r="ABM361" s="134"/>
      <c r="ABN361" s="134"/>
      <c r="ABO361" s="134"/>
      <c r="ABP361" s="134"/>
      <c r="ABQ361" s="134"/>
      <c r="ABR361" s="134"/>
      <c r="ABS361" s="134"/>
      <c r="ABT361" s="134"/>
      <c r="ABU361" s="134"/>
      <c r="ABV361" s="134"/>
      <c r="ABW361" s="134"/>
      <c r="ABX361" s="134"/>
      <c r="ABY361" s="134"/>
      <c r="ABZ361" s="134"/>
      <c r="ACA361" s="134"/>
      <c r="ACB361" s="134"/>
      <c r="ACC361" s="134"/>
      <c r="ACD361" s="134"/>
      <c r="ACE361" s="134"/>
      <c r="ACF361" s="134"/>
      <c r="ACG361" s="134"/>
      <c r="ACH361" s="134"/>
      <c r="ACI361" s="134"/>
      <c r="ACJ361" s="134"/>
      <c r="ACK361" s="134"/>
      <c r="ACL361" s="134"/>
      <c r="ACM361" s="134"/>
      <c r="ACN361" s="134"/>
      <c r="ACO361" s="134"/>
      <c r="ACP361" s="134"/>
      <c r="ACQ361" s="134"/>
      <c r="ACR361" s="134"/>
      <c r="ACS361" s="134"/>
      <c r="ACT361" s="134"/>
      <c r="ACU361" s="134"/>
      <c r="ACV361" s="134"/>
      <c r="ACW361" s="134"/>
      <c r="ACX361" s="134"/>
      <c r="ACY361" s="134"/>
      <c r="ACZ361" s="134"/>
      <c r="ADA361" s="134"/>
      <c r="ADB361" s="134"/>
      <c r="ADC361" s="134"/>
      <c r="ADD361" s="134"/>
      <c r="ADE361" s="134"/>
      <c r="ADF361" s="134"/>
      <c r="ADG361" s="134"/>
      <c r="ADH361" s="134"/>
      <c r="ADI361" s="134"/>
      <c r="ADJ361" s="134"/>
      <c r="ADK361" s="134"/>
      <c r="ADL361" s="134"/>
      <c r="ADM361" s="134"/>
      <c r="ADN361" s="134"/>
      <c r="ADO361" s="134"/>
      <c r="ADP361" s="134"/>
      <c r="ADQ361" s="134"/>
      <c r="ADR361" s="134"/>
      <c r="ADS361" s="134"/>
      <c r="ADT361" s="134"/>
      <c r="ADU361" s="134"/>
      <c r="ADV361" s="134"/>
      <c r="ADW361" s="134"/>
      <c r="ADX361" s="134"/>
      <c r="ADY361" s="134"/>
      <c r="ADZ361" s="134"/>
      <c r="AEA361" s="134"/>
      <c r="AEB361" s="134"/>
      <c r="AEC361" s="134"/>
      <c r="AED361" s="134"/>
      <c r="AEE361" s="134"/>
      <c r="AEF361" s="134"/>
      <c r="AEG361" s="134"/>
      <c r="AEH361" s="134"/>
      <c r="AEI361" s="134"/>
      <c r="AEJ361" s="134"/>
      <c r="AEK361" s="134"/>
      <c r="AEL361" s="134"/>
      <c r="AEM361" s="134"/>
      <c r="AEN361" s="134"/>
      <c r="AEO361" s="134"/>
      <c r="AEP361" s="134"/>
      <c r="AEQ361" s="134"/>
      <c r="AER361" s="134"/>
      <c r="AES361" s="134"/>
      <c r="AET361" s="134"/>
      <c r="AEU361" s="134"/>
      <c r="AEV361" s="134"/>
      <c r="AEW361" s="134"/>
      <c r="AEX361" s="134"/>
      <c r="AEY361" s="134"/>
      <c r="AEZ361" s="134"/>
      <c r="AFA361" s="134"/>
      <c r="AFB361" s="134"/>
      <c r="AFC361" s="134"/>
      <c r="AFD361" s="134"/>
      <c r="AFE361" s="134"/>
      <c r="AFF361" s="134"/>
      <c r="AFG361" s="134"/>
      <c r="AFH361" s="134"/>
      <c r="AFI361" s="134"/>
      <c r="AFJ361" s="134"/>
      <c r="AFK361" s="134"/>
      <c r="AFL361" s="134"/>
      <c r="AFM361" s="134"/>
      <c r="AFN361" s="134"/>
      <c r="AFO361" s="134"/>
      <c r="AFP361" s="134"/>
      <c r="AFQ361" s="134"/>
      <c r="AFR361" s="134"/>
      <c r="AFS361" s="134"/>
      <c r="AFT361" s="134"/>
      <c r="AFU361" s="134"/>
      <c r="AFV361" s="134"/>
      <c r="AFW361" s="134"/>
      <c r="AFX361" s="134"/>
      <c r="AFY361" s="134"/>
      <c r="AFZ361" s="134"/>
      <c r="AGA361" s="134"/>
      <c r="AGB361" s="134"/>
      <c r="AGC361" s="134"/>
      <c r="AGD361" s="134"/>
      <c r="AGE361" s="134"/>
      <c r="AGF361" s="134"/>
      <c r="AGG361" s="134"/>
      <c r="AGH361" s="134"/>
      <c r="AGI361" s="134"/>
      <c r="AGJ361" s="134"/>
      <c r="AGK361" s="134"/>
      <c r="AGL361" s="134"/>
      <c r="AGM361" s="134"/>
      <c r="AGN361" s="134"/>
      <c r="AGO361" s="134"/>
      <c r="AGP361" s="134"/>
      <c r="AGQ361" s="134"/>
      <c r="AGR361" s="134"/>
      <c r="AGS361" s="134"/>
      <c r="AGT361" s="134"/>
      <c r="AGU361" s="134"/>
      <c r="AGV361" s="134"/>
      <c r="AGW361" s="134"/>
      <c r="AGX361" s="134"/>
      <c r="AGY361" s="134"/>
      <c r="AGZ361" s="134"/>
      <c r="AHA361" s="134"/>
      <c r="AHB361" s="134"/>
      <c r="AHC361" s="134"/>
      <c r="AHD361" s="134"/>
      <c r="AHE361" s="134"/>
      <c r="AHF361" s="134"/>
      <c r="AHG361" s="134"/>
      <c r="AHH361" s="134"/>
      <c r="AHI361" s="134"/>
      <c r="AHJ361" s="134"/>
      <c r="AHK361" s="134"/>
      <c r="AHL361" s="134"/>
      <c r="AHM361" s="134"/>
      <c r="AHN361" s="134"/>
      <c r="AHO361" s="134"/>
      <c r="AHP361" s="134"/>
      <c r="AHQ361" s="134"/>
      <c r="AHR361" s="134"/>
      <c r="AHS361" s="134"/>
      <c r="AHT361" s="134"/>
      <c r="AHU361" s="134"/>
      <c r="AHV361" s="134"/>
      <c r="AHW361" s="134"/>
      <c r="AHX361" s="134"/>
      <c r="AHY361" s="134"/>
      <c r="AHZ361" s="134"/>
      <c r="AIA361" s="134"/>
      <c r="AIB361" s="134"/>
      <c r="AIC361" s="134"/>
      <c r="AID361" s="134"/>
      <c r="AIE361" s="134"/>
      <c r="AIF361" s="134"/>
      <c r="AIG361" s="134"/>
      <c r="AIH361" s="134"/>
      <c r="AII361" s="134"/>
      <c r="AIJ361" s="134"/>
      <c r="AIK361" s="134"/>
      <c r="AIL361" s="134"/>
      <c r="AIM361" s="134"/>
      <c r="AIN361" s="134"/>
      <c r="AIO361" s="134"/>
      <c r="AIP361" s="134"/>
      <c r="AIQ361" s="134"/>
      <c r="AIR361" s="134"/>
      <c r="AIS361" s="134"/>
      <c r="AIT361" s="134"/>
      <c r="AIU361" s="134"/>
      <c r="AIV361" s="134"/>
      <c r="AIW361" s="134"/>
      <c r="AIX361" s="134"/>
      <c r="AIY361" s="134"/>
      <c r="AIZ361" s="134"/>
      <c r="AJA361" s="134"/>
      <c r="AJB361" s="134"/>
      <c r="AJC361" s="134"/>
      <c r="AJD361" s="134"/>
      <c r="AJE361" s="134"/>
      <c r="AJF361" s="134"/>
      <c r="AJG361" s="134"/>
      <c r="AJH361" s="134"/>
      <c r="AJI361" s="134"/>
      <c r="AJJ361" s="134"/>
      <c r="AJK361" s="134"/>
      <c r="AJL361" s="134"/>
      <c r="AJM361" s="134"/>
      <c r="AJN361" s="134"/>
      <c r="AJO361" s="134"/>
      <c r="AJP361" s="134"/>
      <c r="AJQ361" s="134"/>
      <c r="AJR361" s="134"/>
      <c r="AJS361" s="134"/>
      <c r="AJT361" s="134"/>
      <c r="AJU361" s="134"/>
      <c r="AJV361" s="134"/>
      <c r="AJW361" s="134"/>
      <c r="AJX361" s="134"/>
      <c r="AJY361" s="134"/>
      <c r="AJZ361" s="134"/>
      <c r="AKA361" s="134"/>
      <c r="AKB361" s="134"/>
      <c r="AKC361" s="134"/>
      <c r="AKD361" s="134"/>
      <c r="AKE361" s="134"/>
      <c r="AKF361" s="134"/>
      <c r="AKG361" s="134"/>
      <c r="AKH361" s="134"/>
      <c r="AKI361" s="134"/>
      <c r="AKJ361" s="134"/>
      <c r="AKK361" s="134"/>
      <c r="AKL361" s="134"/>
      <c r="AKM361" s="134"/>
      <c r="AKN361" s="134"/>
      <c r="AKO361" s="134"/>
      <c r="AKP361" s="134"/>
      <c r="AKQ361" s="134"/>
      <c r="AKR361" s="134"/>
      <c r="AKS361" s="134"/>
      <c r="AKT361" s="134"/>
      <c r="AKU361" s="134"/>
      <c r="AKV361" s="134"/>
      <c r="AKW361" s="134"/>
      <c r="AKX361" s="134"/>
    </row>
    <row r="362" spans="1:986" ht="12" x14ac:dyDescent="0.2">
      <c r="A362" s="249"/>
      <c r="B362" s="242" t="s">
        <v>849</v>
      </c>
      <c r="C362" s="170" t="str">
        <f>_xlfn.CONCAT(Leverancespecifikation[[#This Row],[ID]],Leverancespecifikation[[#This Row],[BYGNINGSDEL]])</f>
        <v>358Vaskemaskiner og tørretublmere</v>
      </c>
      <c r="E362" s="171">
        <v>736</v>
      </c>
      <c r="I362" s="171"/>
      <c r="J362" s="171">
        <v>4</v>
      </c>
      <c r="K362" s="175" t="s">
        <v>885</v>
      </c>
      <c r="L362" s="172" t="s">
        <v>868</v>
      </c>
      <c r="M362" s="80" t="str">
        <f>IFERROR(VLOOKUP(Leverancespecifikation[[#This Row],[ID-Bygningsdel]],'Data ændringslog'!A:G,7,FALSE),"P")</f>
        <v/>
      </c>
      <c r="N362" s="321" t="s">
        <v>177</v>
      </c>
      <c r="O362" s="121" t="str">
        <f>VLOOKUP(Leverancespecifikation[[#This Row],[ID-Bygningsdel]],'Data aktør'!A:H,2,FALSE)</f>
        <v/>
      </c>
      <c r="P362" s="78" t="str">
        <f>VLOOKUP(Leverancespecifikation[[#This Row],[ID-Bygningsdel]],'Data aktør'!A:H,3,FALSE)</f>
        <v/>
      </c>
      <c r="Q362" s="78" t="str">
        <f>VLOOKUP(Leverancespecifikation[[#This Row],[ID-Bygningsdel]],'Data aktør'!A:H,4,FALSE)</f>
        <v/>
      </c>
      <c r="R362" s="78" t="str">
        <f>VLOOKUP(Leverancespecifikation[[#This Row],[ID-Bygningsdel]],'Data aktør'!A:H,5,FALSE)</f>
        <v/>
      </c>
      <c r="S362" s="78" t="str">
        <f>VLOOKUP(Leverancespecifikation[[#This Row],[ID-Bygningsdel]],'Data aktør'!A:H,6,FALSE)</f>
        <v/>
      </c>
      <c r="T362" s="78" t="str">
        <f>VLOOKUP(Leverancespecifikation[[#This Row],[ID-Bygningsdel]],'Data aktør'!A:H,7,FALSE)</f>
        <v/>
      </c>
      <c r="U362" s="122" t="str">
        <f>VLOOKUP(Leverancespecifikation[[#This Row],[ID-Bygningsdel]],'Data aktør'!A:H,8,FALSE)</f>
        <v/>
      </c>
      <c r="V362" s="112"/>
      <c r="W362" s="79"/>
      <c r="X362" s="79"/>
      <c r="Y362" s="79"/>
      <c r="Z362" s="79"/>
      <c r="AA362" s="79"/>
      <c r="AB362" s="171"/>
      <c r="AD362" s="171"/>
      <c r="AE362" s="171"/>
      <c r="AF362" s="171"/>
      <c r="AG362" s="171"/>
      <c r="AH362" s="171"/>
      <c r="AI362" s="171"/>
      <c r="AJ362" s="171"/>
      <c r="BV362" s="171"/>
      <c r="BW362" s="171"/>
      <c r="CB362" s="134"/>
    </row>
    <row r="363" spans="1:986" ht="12" x14ac:dyDescent="0.2">
      <c r="A363" s="249"/>
      <c r="B363" s="242" t="s">
        <v>851</v>
      </c>
      <c r="C363" s="170" t="str">
        <f>_xlfn.CONCAT(Leverancespecifikation[[#This Row],[ID]],Leverancespecifikation[[#This Row],[BYGNINGSDEL]])</f>
        <v>359Vaskeri og betalingsautomater</v>
      </c>
      <c r="E363" s="171">
        <v>736</v>
      </c>
      <c r="I363" s="171"/>
      <c r="J363" s="171">
        <v>4</v>
      </c>
      <c r="K363" s="175" t="s">
        <v>887</v>
      </c>
      <c r="L363" s="172" t="s">
        <v>868</v>
      </c>
      <c r="M363" s="80" t="str">
        <f>IFERROR(VLOOKUP(Leverancespecifikation[[#This Row],[ID-Bygningsdel]],'Data ændringslog'!A:G,7,FALSE),"P")</f>
        <v/>
      </c>
      <c r="N363" s="321" t="s">
        <v>103</v>
      </c>
      <c r="O363" s="121" t="str">
        <f>VLOOKUP(Leverancespecifikation[[#This Row],[ID-Bygningsdel]],'Data aktør'!A:H,2,FALSE)</f>
        <v/>
      </c>
      <c r="P363" s="78" t="str">
        <f>VLOOKUP(Leverancespecifikation[[#This Row],[ID-Bygningsdel]],'Data aktør'!A:H,3,FALSE)</f>
        <v/>
      </c>
      <c r="Q363" s="78" t="str">
        <f>VLOOKUP(Leverancespecifikation[[#This Row],[ID-Bygningsdel]],'Data aktør'!A:H,4,FALSE)</f>
        <v/>
      </c>
      <c r="R363" s="78" t="str">
        <f>VLOOKUP(Leverancespecifikation[[#This Row],[ID-Bygningsdel]],'Data aktør'!A:H,5,FALSE)</f>
        <v/>
      </c>
      <c r="S363" s="78" t="str">
        <f>VLOOKUP(Leverancespecifikation[[#This Row],[ID-Bygningsdel]],'Data aktør'!A:H,6,FALSE)</f>
        <v/>
      </c>
      <c r="T363" s="78" t="str">
        <f>VLOOKUP(Leverancespecifikation[[#This Row],[ID-Bygningsdel]],'Data aktør'!A:H,7,FALSE)</f>
        <v/>
      </c>
      <c r="U363" s="122" t="str">
        <f>VLOOKUP(Leverancespecifikation[[#This Row],[ID-Bygningsdel]],'Data aktør'!A:H,8,FALSE)</f>
        <v/>
      </c>
      <c r="V363" s="112"/>
      <c r="W363" s="79"/>
      <c r="X363" s="79"/>
      <c r="Y363" s="79"/>
      <c r="Z363" s="79"/>
      <c r="AA363" s="79"/>
      <c r="AB363" s="171"/>
      <c r="AD363" s="171"/>
      <c r="AE363" s="171"/>
      <c r="AF363" s="171"/>
      <c r="AG363" s="171"/>
      <c r="AH363" s="171"/>
      <c r="AI363" s="171"/>
      <c r="AJ363" s="171"/>
      <c r="BV363" s="171"/>
      <c r="BW363" s="171"/>
      <c r="CB363" s="134"/>
    </row>
    <row r="364" spans="1:986" ht="12" x14ac:dyDescent="0.2">
      <c r="A364" s="249"/>
      <c r="B364" s="242" t="s">
        <v>853</v>
      </c>
      <c r="C364" s="170" t="str">
        <f>_xlfn.CONCAT(Leverancespecifikation[[#This Row],[ID]],Leverancespecifikation[[#This Row],[BYGNINGSDEL]])</f>
        <v>360Storkøkken</v>
      </c>
      <c r="E364" s="171" t="s">
        <v>251</v>
      </c>
      <c r="I364" s="171"/>
      <c r="J364" s="171">
        <v>4</v>
      </c>
      <c r="K364" s="175" t="s">
        <v>889</v>
      </c>
      <c r="L364" s="172" t="s">
        <v>868</v>
      </c>
      <c r="M364" s="80" t="str">
        <f>IFERROR(VLOOKUP(Leverancespecifikation[[#This Row],[ID-Bygningsdel]],'Data ændringslog'!A:G,7,FALSE),"P")</f>
        <v/>
      </c>
      <c r="N364" s="321" t="s">
        <v>103</v>
      </c>
      <c r="O364" s="121" t="str">
        <f>VLOOKUP(Leverancespecifikation[[#This Row],[ID-Bygningsdel]],'Data aktør'!A:H,2,FALSE)</f>
        <v/>
      </c>
      <c r="P364" s="78" t="str">
        <f>VLOOKUP(Leverancespecifikation[[#This Row],[ID-Bygningsdel]],'Data aktør'!A:H,3,FALSE)</f>
        <v/>
      </c>
      <c r="Q364" s="78" t="str">
        <f>VLOOKUP(Leverancespecifikation[[#This Row],[ID-Bygningsdel]],'Data aktør'!A:H,4,FALSE)</f>
        <v/>
      </c>
      <c r="R364" s="78" t="str">
        <f>VLOOKUP(Leverancespecifikation[[#This Row],[ID-Bygningsdel]],'Data aktør'!A:H,5,FALSE)</f>
        <v/>
      </c>
      <c r="S364" s="78" t="str">
        <f>VLOOKUP(Leverancespecifikation[[#This Row],[ID-Bygningsdel]],'Data aktør'!A:H,6,FALSE)</f>
        <v/>
      </c>
      <c r="T364" s="78" t="str">
        <f>VLOOKUP(Leverancespecifikation[[#This Row],[ID-Bygningsdel]],'Data aktør'!A:H,7,FALSE)</f>
        <v/>
      </c>
      <c r="U364" s="122" t="str">
        <f>VLOOKUP(Leverancespecifikation[[#This Row],[ID-Bygningsdel]],'Data aktør'!A:H,8,FALSE)</f>
        <v/>
      </c>
      <c r="V364" s="112"/>
      <c r="W364" s="79"/>
      <c r="X364" s="79"/>
      <c r="Y364" s="79"/>
      <c r="Z364" s="79"/>
      <c r="AA364" s="79"/>
      <c r="AB364" s="171"/>
      <c r="AD364" s="171"/>
      <c r="AE364" s="171"/>
      <c r="AF364" s="171"/>
      <c r="AG364" s="171"/>
      <c r="AH364" s="171"/>
      <c r="AI364" s="171"/>
      <c r="AJ364" s="171"/>
      <c r="BV364" s="171"/>
      <c r="BW364" s="171"/>
      <c r="CB364" s="134"/>
    </row>
    <row r="365" spans="1:986" ht="27.95" customHeight="1" x14ac:dyDescent="0.2">
      <c r="A365" s="249"/>
      <c r="B365" s="239" t="s">
        <v>854</v>
      </c>
      <c r="C365" s="155" t="str">
        <f>_xlfn.CONCAT(Leverancespecifikation[[#This Row],[ID]],Leverancespecifikation[[#This Row],[BYGNINGSDEL]])</f>
        <v>361VVS</v>
      </c>
      <c r="D365" s="173"/>
      <c r="E365" s="173"/>
      <c r="F365" s="173"/>
      <c r="G365" s="173"/>
      <c r="H365" s="173"/>
      <c r="I365" s="174"/>
      <c r="J365" s="158">
        <v>1</v>
      </c>
      <c r="K365" s="159" t="s">
        <v>36</v>
      </c>
      <c r="L365" s="160"/>
      <c r="M365" s="82" t="str">
        <f>IFERROR(VLOOKUP(Leverancespecifikation[[#This Row],[ID-Bygningsdel]],'Data ændringslog'!A:G,7,FALSE),"P")</f>
        <v/>
      </c>
      <c r="N365" s="205" t="s">
        <v>99</v>
      </c>
      <c r="O365" s="264"/>
      <c r="P365" s="265"/>
      <c r="Q365" s="265"/>
      <c r="R365" s="265"/>
      <c r="S365" s="265"/>
      <c r="T365" s="265"/>
      <c r="U365" s="266"/>
      <c r="V365" s="113"/>
      <c r="W365" s="83"/>
      <c r="X365" s="83"/>
      <c r="Y365" s="83"/>
      <c r="Z365" s="83"/>
      <c r="AA365" s="83"/>
      <c r="AB365" s="209"/>
      <c r="AC365" s="173"/>
      <c r="AD365" s="209"/>
      <c r="AE365" s="209"/>
      <c r="AF365" s="209"/>
      <c r="AG365" s="209"/>
      <c r="AH365" s="209"/>
      <c r="AI365" s="209"/>
      <c r="AJ365" s="209"/>
      <c r="AK365" s="173"/>
      <c r="AL365" s="209"/>
      <c r="AM365" s="173"/>
      <c r="AN365" s="209"/>
      <c r="AO365" s="209"/>
      <c r="AP365" s="209"/>
      <c r="AQ365" s="209"/>
      <c r="AR365" s="209"/>
      <c r="AS365" s="209"/>
      <c r="AT365" s="209"/>
      <c r="AU365" s="173"/>
      <c r="AV365" s="209"/>
      <c r="AW365" s="209"/>
      <c r="AX365" s="209"/>
      <c r="AY365" s="209"/>
      <c r="AZ365" s="209"/>
      <c r="BA365" s="209"/>
      <c r="BB365" s="209"/>
      <c r="BC365" s="173"/>
      <c r="BD365" s="209"/>
      <c r="BE365" s="209"/>
      <c r="BF365" s="209"/>
      <c r="BG365" s="209"/>
      <c r="BH365" s="209"/>
      <c r="BI365" s="209"/>
      <c r="BJ365" s="209"/>
      <c r="BK365" s="173"/>
      <c r="BL365" s="288"/>
      <c r="BM365" s="174"/>
      <c r="BN365" s="209"/>
      <c r="BO365" s="209"/>
      <c r="BP365" s="209"/>
      <c r="BQ365" s="209"/>
      <c r="BR365" s="209"/>
      <c r="BS365" s="209"/>
      <c r="BT365" s="209"/>
      <c r="BU365" s="173"/>
      <c r="BV365" s="174"/>
      <c r="BW365" s="209"/>
      <c r="BX365" s="209"/>
      <c r="BY365" s="209"/>
      <c r="BZ365" s="209"/>
      <c r="CA365" s="200"/>
      <c r="CB365" s="134"/>
    </row>
    <row r="366" spans="1:986" s="104" customFormat="1" x14ac:dyDescent="0.2">
      <c r="A366" s="248"/>
      <c r="B366" s="240" t="s">
        <v>856</v>
      </c>
      <c r="C366" s="161" t="str">
        <f>_xlfn.CONCAT(Leverancespecifikation[[#This Row],[ID]],Leverancespecifikation[[#This Row],[BYGNINGSDEL]])</f>
        <v>362Analytiske rum og systemer</v>
      </c>
      <c r="D366" s="162"/>
      <c r="E366" s="162"/>
      <c r="F366" s="162"/>
      <c r="G366" s="162"/>
      <c r="H366" s="162"/>
      <c r="I366" s="162"/>
      <c r="J366" s="163">
        <v>2</v>
      </c>
      <c r="K366" s="164" t="s">
        <v>571</v>
      </c>
      <c r="L366" s="165"/>
      <c r="M366" s="100" t="str">
        <f>IFERROR(VLOOKUP(Leverancespecifikation[[#This Row],[ID-Bygningsdel]],'Data ændringslog'!A:G,7,FALSE),"P")</f>
        <v/>
      </c>
      <c r="N366" s="201" t="s">
        <v>103</v>
      </c>
      <c r="O366" s="119"/>
      <c r="P366" s="101"/>
      <c r="Q366" s="101"/>
      <c r="R366" s="101"/>
      <c r="S366" s="101"/>
      <c r="T366" s="101"/>
      <c r="U366" s="120"/>
      <c r="V366" s="111"/>
      <c r="W366" s="102"/>
      <c r="X366" s="102"/>
      <c r="Y366" s="102"/>
      <c r="Z366" s="102"/>
      <c r="AA366" s="10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285"/>
      <c r="BM366" s="162"/>
      <c r="BN366" s="162"/>
      <c r="BO366" s="162"/>
      <c r="BP366" s="162"/>
      <c r="BQ366" s="162"/>
      <c r="BR366" s="162"/>
      <c r="BS366" s="162"/>
      <c r="BT366" s="162"/>
      <c r="BU366" s="162"/>
      <c r="BV366" s="162"/>
      <c r="BW366" s="162"/>
      <c r="BX366" s="162"/>
      <c r="BY366" s="162"/>
      <c r="BZ366" s="162"/>
      <c r="CA366" s="206"/>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c r="EO366" s="98"/>
      <c r="EP366" s="98"/>
      <c r="EQ366" s="98"/>
      <c r="ER366" s="98"/>
      <c r="ES366" s="98"/>
      <c r="ET366" s="98"/>
      <c r="EU366" s="98"/>
      <c r="EV366" s="98"/>
      <c r="EW366" s="98"/>
      <c r="EX366" s="98"/>
      <c r="EY366" s="98"/>
      <c r="EZ366" s="98"/>
      <c r="FA366" s="98"/>
      <c r="FB366" s="98"/>
      <c r="FC366" s="98"/>
      <c r="FD366" s="98"/>
      <c r="FE366" s="98"/>
      <c r="FF366" s="98"/>
      <c r="FG366" s="98"/>
      <c r="FH366" s="98"/>
      <c r="FI366" s="98"/>
      <c r="FJ366" s="98"/>
      <c r="FK366" s="98"/>
      <c r="FL366" s="98"/>
      <c r="FM366" s="98"/>
      <c r="FN366" s="98"/>
      <c r="FO366" s="98"/>
      <c r="FP366" s="98"/>
      <c r="FQ366" s="98"/>
      <c r="FR366" s="98"/>
      <c r="FS366" s="98"/>
      <c r="FT366" s="98"/>
      <c r="FU366" s="98"/>
      <c r="FV366" s="98"/>
      <c r="FW366" s="98"/>
      <c r="FX366" s="98"/>
      <c r="FY366" s="98"/>
      <c r="FZ366" s="98"/>
      <c r="GA366" s="98"/>
      <c r="GB366" s="98"/>
      <c r="GC366" s="98"/>
      <c r="GD366" s="98"/>
      <c r="GE366" s="98"/>
      <c r="GF366" s="98"/>
      <c r="GG366" s="98"/>
      <c r="GH366" s="98"/>
      <c r="GI366" s="98"/>
      <c r="GJ366" s="98"/>
      <c r="GK366" s="98"/>
      <c r="GL366" s="98"/>
      <c r="GM366" s="98"/>
      <c r="GN366" s="98"/>
      <c r="GO366" s="98"/>
      <c r="GP366" s="98"/>
      <c r="GQ366" s="98"/>
      <c r="GR366" s="98"/>
      <c r="GS366" s="98"/>
      <c r="GT366" s="98"/>
      <c r="GU366" s="98"/>
      <c r="GV366" s="98"/>
      <c r="GW366" s="98"/>
      <c r="GX366" s="98"/>
      <c r="GY366" s="98"/>
      <c r="GZ366" s="98"/>
      <c r="HA366" s="98"/>
      <c r="HB366" s="98"/>
      <c r="HC366" s="98"/>
      <c r="HD366" s="98"/>
      <c r="HE366" s="98"/>
      <c r="HF366" s="98"/>
      <c r="HG366" s="98"/>
      <c r="HH366" s="98"/>
      <c r="HI366" s="98"/>
      <c r="HJ366" s="98"/>
      <c r="HK366" s="98"/>
      <c r="HL366" s="98"/>
      <c r="HM366" s="98"/>
      <c r="HN366" s="98"/>
      <c r="HO366" s="98"/>
      <c r="HP366" s="98"/>
      <c r="HQ366" s="98"/>
      <c r="HR366" s="98"/>
      <c r="HS366" s="98"/>
      <c r="HT366" s="98"/>
      <c r="HU366" s="98"/>
      <c r="HV366" s="98"/>
      <c r="HW366" s="98"/>
      <c r="HX366" s="98"/>
      <c r="HY366" s="98"/>
      <c r="HZ366" s="98"/>
      <c r="IA366" s="98"/>
      <c r="IB366" s="98"/>
      <c r="IC366" s="98"/>
      <c r="ID366" s="98"/>
      <c r="IE366" s="98"/>
      <c r="IF366" s="98"/>
      <c r="IG366" s="98"/>
      <c r="IH366" s="98"/>
      <c r="II366" s="98"/>
      <c r="IJ366" s="98"/>
      <c r="IK366" s="98"/>
      <c r="IL366" s="98"/>
      <c r="IM366" s="98"/>
      <c r="IN366" s="98"/>
      <c r="IO366" s="98"/>
      <c r="IP366" s="98"/>
      <c r="IQ366" s="98"/>
      <c r="IR366" s="98"/>
      <c r="IS366" s="98"/>
      <c r="IT366" s="98"/>
      <c r="IU366" s="98"/>
      <c r="IV366" s="98"/>
      <c r="IW366" s="98"/>
      <c r="IX366" s="98"/>
      <c r="IY366" s="98"/>
      <c r="IZ366" s="98"/>
      <c r="JA366" s="98"/>
      <c r="JB366" s="98"/>
      <c r="JC366" s="98"/>
      <c r="JD366" s="98"/>
      <c r="JE366" s="98"/>
      <c r="JF366" s="98"/>
      <c r="JG366" s="98"/>
      <c r="JH366" s="98"/>
      <c r="JI366" s="98"/>
      <c r="JJ366" s="98"/>
      <c r="JK366" s="98"/>
      <c r="JL366" s="98"/>
      <c r="JM366" s="98"/>
      <c r="JN366" s="98"/>
      <c r="JO366" s="98"/>
      <c r="JP366" s="98"/>
      <c r="JQ366" s="98"/>
      <c r="JR366" s="98"/>
      <c r="JS366" s="98"/>
      <c r="JT366" s="98"/>
      <c r="JU366" s="98"/>
      <c r="JV366" s="98"/>
      <c r="JW366" s="98"/>
      <c r="JX366" s="98"/>
      <c r="JY366" s="98"/>
      <c r="JZ366" s="98"/>
      <c r="KA366" s="98"/>
      <c r="KB366" s="98"/>
      <c r="KC366" s="98"/>
      <c r="KD366" s="98"/>
      <c r="KE366" s="98"/>
      <c r="KF366" s="98"/>
      <c r="KG366" s="98"/>
      <c r="KH366" s="98"/>
      <c r="KI366" s="98"/>
      <c r="KJ366" s="98"/>
      <c r="KK366" s="98"/>
      <c r="KL366" s="98"/>
      <c r="KM366" s="98"/>
      <c r="KN366" s="98"/>
      <c r="KO366" s="98"/>
      <c r="KP366" s="98"/>
      <c r="KQ366" s="98"/>
      <c r="KR366" s="98"/>
      <c r="KS366" s="98"/>
      <c r="KT366" s="98"/>
      <c r="KU366" s="98"/>
      <c r="KV366" s="98"/>
      <c r="KW366" s="98"/>
      <c r="KX366" s="98"/>
      <c r="KY366" s="98"/>
      <c r="KZ366" s="98"/>
      <c r="LA366" s="98"/>
      <c r="LB366" s="98"/>
      <c r="LC366" s="98"/>
      <c r="LD366" s="98"/>
      <c r="LE366" s="98"/>
      <c r="LF366" s="98"/>
      <c r="LG366" s="98"/>
      <c r="LH366" s="98"/>
      <c r="LI366" s="98"/>
      <c r="LJ366" s="98"/>
      <c r="LK366" s="98"/>
      <c r="LL366" s="98"/>
      <c r="LM366" s="98"/>
      <c r="LN366" s="98"/>
      <c r="LO366" s="98"/>
      <c r="LP366" s="98"/>
      <c r="LQ366" s="98"/>
      <c r="LR366" s="98"/>
      <c r="LS366" s="98"/>
      <c r="LT366" s="98"/>
      <c r="LU366" s="98"/>
      <c r="LV366" s="98"/>
      <c r="LW366" s="98"/>
      <c r="LX366" s="98"/>
      <c r="LY366" s="98"/>
      <c r="LZ366" s="98"/>
      <c r="MA366" s="98"/>
      <c r="MB366" s="98"/>
      <c r="MC366" s="98"/>
      <c r="MD366" s="98"/>
      <c r="ME366" s="98"/>
      <c r="MF366" s="98"/>
      <c r="MG366" s="98"/>
      <c r="MH366" s="98"/>
      <c r="MI366" s="98"/>
      <c r="MJ366" s="98"/>
      <c r="MK366" s="98"/>
      <c r="ML366" s="98"/>
      <c r="MM366" s="98"/>
      <c r="MN366" s="98"/>
      <c r="MO366" s="98"/>
      <c r="MP366" s="98"/>
      <c r="MQ366" s="98"/>
      <c r="MR366" s="98"/>
      <c r="MS366" s="98"/>
      <c r="MT366" s="98"/>
      <c r="MU366" s="98"/>
      <c r="MV366" s="98"/>
      <c r="MW366" s="98"/>
      <c r="MX366" s="98"/>
      <c r="MY366" s="98"/>
      <c r="MZ366" s="98"/>
      <c r="NA366" s="98"/>
      <c r="NB366" s="98"/>
      <c r="NC366" s="98"/>
      <c r="ND366" s="98"/>
      <c r="NE366" s="98"/>
      <c r="NF366" s="98"/>
      <c r="NG366" s="98"/>
      <c r="NH366" s="98"/>
      <c r="NI366" s="98"/>
      <c r="NJ366" s="98"/>
      <c r="NK366" s="98"/>
      <c r="NL366" s="98"/>
      <c r="NM366" s="98"/>
      <c r="NN366" s="98"/>
      <c r="NO366" s="98"/>
      <c r="NP366" s="98"/>
      <c r="NQ366" s="98"/>
      <c r="NR366" s="98"/>
      <c r="NS366" s="98"/>
      <c r="NT366" s="98"/>
      <c r="NU366" s="98"/>
      <c r="NV366" s="98"/>
      <c r="NW366" s="98"/>
      <c r="NX366" s="98"/>
      <c r="NY366" s="98"/>
      <c r="NZ366" s="98"/>
      <c r="OA366" s="98"/>
      <c r="OB366" s="98"/>
      <c r="OC366" s="98"/>
      <c r="OD366" s="98"/>
      <c r="OE366" s="98"/>
      <c r="OF366" s="98"/>
      <c r="OG366" s="98"/>
      <c r="OH366" s="98"/>
      <c r="OI366" s="98"/>
      <c r="OJ366" s="98"/>
      <c r="OK366" s="98"/>
      <c r="OL366" s="98"/>
      <c r="OM366" s="98"/>
      <c r="ON366" s="98"/>
      <c r="OO366" s="98"/>
      <c r="OP366" s="98"/>
      <c r="OQ366" s="98"/>
      <c r="OR366" s="98"/>
      <c r="OS366" s="98"/>
      <c r="OT366" s="98"/>
      <c r="OU366" s="98"/>
      <c r="OV366" s="98"/>
      <c r="OW366" s="98"/>
      <c r="OX366" s="98"/>
      <c r="OY366" s="98"/>
      <c r="OZ366" s="98"/>
      <c r="PA366" s="98"/>
      <c r="PB366" s="98"/>
      <c r="PC366" s="98"/>
      <c r="PD366" s="98"/>
      <c r="PE366" s="98"/>
      <c r="PF366" s="98"/>
      <c r="PG366" s="98"/>
      <c r="PH366" s="98"/>
      <c r="PI366" s="98"/>
      <c r="PJ366" s="98"/>
      <c r="PK366" s="98"/>
      <c r="PL366" s="98"/>
      <c r="PM366" s="98"/>
      <c r="PN366" s="98"/>
      <c r="PO366" s="98"/>
      <c r="PP366" s="98"/>
      <c r="PQ366" s="98"/>
      <c r="PR366" s="98"/>
      <c r="PS366" s="98"/>
      <c r="PT366" s="98"/>
      <c r="PU366" s="98"/>
      <c r="PV366" s="98"/>
      <c r="PW366" s="98"/>
      <c r="PX366" s="98"/>
      <c r="PY366" s="98"/>
      <c r="PZ366" s="98"/>
      <c r="QA366" s="98"/>
      <c r="QB366" s="98"/>
      <c r="QC366" s="98"/>
      <c r="QD366" s="98"/>
      <c r="QE366" s="98"/>
      <c r="QF366" s="98"/>
      <c r="QG366" s="98"/>
      <c r="QH366" s="98"/>
      <c r="QI366" s="98"/>
      <c r="QJ366" s="98"/>
      <c r="QK366" s="98"/>
      <c r="QL366" s="98"/>
      <c r="QM366" s="98"/>
      <c r="QN366" s="98"/>
      <c r="QO366" s="98"/>
      <c r="QP366" s="98"/>
      <c r="QQ366" s="98"/>
      <c r="QR366" s="98"/>
      <c r="QS366" s="98"/>
      <c r="QT366" s="98"/>
      <c r="QU366" s="98"/>
      <c r="QV366" s="98"/>
      <c r="QW366" s="98"/>
      <c r="QX366" s="98"/>
      <c r="QY366" s="98"/>
      <c r="QZ366" s="98"/>
      <c r="RA366" s="98"/>
      <c r="RB366" s="98"/>
      <c r="RC366" s="98"/>
      <c r="RD366" s="98"/>
      <c r="RE366" s="98"/>
      <c r="RF366" s="98"/>
      <c r="RG366" s="98"/>
      <c r="RH366" s="98"/>
      <c r="RI366" s="98"/>
      <c r="RJ366" s="98"/>
      <c r="RK366" s="98"/>
      <c r="RL366" s="98"/>
      <c r="RM366" s="98"/>
      <c r="RN366" s="98"/>
      <c r="RO366" s="98"/>
      <c r="RP366" s="98"/>
      <c r="RQ366" s="98"/>
      <c r="RR366" s="98"/>
      <c r="RS366" s="98"/>
      <c r="RT366" s="98"/>
      <c r="RU366" s="98"/>
      <c r="RV366" s="98"/>
      <c r="RW366" s="98"/>
      <c r="RX366" s="98"/>
      <c r="RY366" s="98"/>
      <c r="RZ366" s="98"/>
      <c r="SA366" s="98"/>
      <c r="SB366" s="98"/>
      <c r="SC366" s="98"/>
      <c r="SD366" s="98"/>
      <c r="SE366" s="98"/>
      <c r="SF366" s="98"/>
      <c r="SG366" s="98"/>
      <c r="SH366" s="98"/>
      <c r="SI366" s="98"/>
      <c r="SJ366" s="98"/>
      <c r="SK366" s="98"/>
      <c r="SL366" s="98"/>
      <c r="SM366" s="98"/>
      <c r="SN366" s="98"/>
      <c r="SO366" s="98"/>
      <c r="SP366" s="98"/>
      <c r="SQ366" s="98"/>
      <c r="SR366" s="98"/>
      <c r="SS366" s="98"/>
      <c r="ST366" s="98"/>
      <c r="SU366" s="98"/>
      <c r="SV366" s="98"/>
      <c r="SW366" s="98"/>
      <c r="SX366" s="98"/>
      <c r="SY366" s="98"/>
      <c r="SZ366" s="98"/>
      <c r="TA366" s="98"/>
      <c r="TB366" s="98"/>
      <c r="TC366" s="98"/>
      <c r="TD366" s="98"/>
      <c r="TE366" s="98"/>
      <c r="TF366" s="98"/>
      <c r="TG366" s="98"/>
      <c r="TH366" s="98"/>
      <c r="TI366" s="98"/>
      <c r="TJ366" s="98"/>
      <c r="TK366" s="98"/>
      <c r="TL366" s="98"/>
      <c r="TM366" s="98"/>
      <c r="TN366" s="98"/>
      <c r="TO366" s="98"/>
      <c r="TP366" s="98"/>
      <c r="TQ366" s="98"/>
      <c r="TR366" s="98"/>
      <c r="TS366" s="98"/>
      <c r="TT366" s="98"/>
      <c r="TU366" s="98"/>
      <c r="TV366" s="98"/>
      <c r="TW366" s="98"/>
      <c r="TX366" s="98"/>
      <c r="TY366" s="98"/>
      <c r="TZ366" s="98"/>
      <c r="UA366" s="98"/>
      <c r="UB366" s="98"/>
      <c r="UC366" s="98"/>
      <c r="UD366" s="98"/>
      <c r="UE366" s="98"/>
      <c r="UF366" s="98"/>
      <c r="UG366" s="98"/>
      <c r="UH366" s="98"/>
      <c r="UI366" s="98"/>
      <c r="UJ366" s="98"/>
      <c r="UK366" s="98"/>
      <c r="UL366" s="98"/>
      <c r="UM366" s="98"/>
      <c r="UN366" s="98"/>
      <c r="UO366" s="98"/>
      <c r="UP366" s="98"/>
      <c r="UQ366" s="98"/>
      <c r="UR366" s="98"/>
      <c r="US366" s="98"/>
      <c r="UT366" s="98"/>
      <c r="UU366" s="98"/>
      <c r="UV366" s="98"/>
      <c r="UW366" s="98"/>
      <c r="UX366" s="98"/>
      <c r="UY366" s="98"/>
      <c r="UZ366" s="98"/>
      <c r="VA366" s="98"/>
      <c r="VB366" s="98"/>
      <c r="VC366" s="98"/>
      <c r="VD366" s="98"/>
      <c r="VE366" s="98"/>
      <c r="VF366" s="98"/>
      <c r="VG366" s="98"/>
      <c r="VH366" s="98"/>
      <c r="VI366" s="98"/>
      <c r="VJ366" s="98"/>
      <c r="VK366" s="98"/>
      <c r="VL366" s="98"/>
      <c r="VM366" s="98"/>
      <c r="VN366" s="98"/>
      <c r="VO366" s="98"/>
      <c r="VP366" s="98"/>
      <c r="VQ366" s="98"/>
      <c r="VR366" s="98"/>
      <c r="VS366" s="98"/>
      <c r="VT366" s="98"/>
      <c r="VU366" s="98"/>
      <c r="VV366" s="98"/>
      <c r="VW366" s="98"/>
      <c r="VX366" s="98"/>
      <c r="VY366" s="98"/>
      <c r="VZ366" s="98"/>
      <c r="WA366" s="98"/>
      <c r="WB366" s="98"/>
      <c r="WC366" s="98"/>
      <c r="WD366" s="98"/>
      <c r="WE366" s="98"/>
      <c r="WF366" s="98"/>
      <c r="WG366" s="98"/>
      <c r="WH366" s="98"/>
      <c r="WI366" s="98"/>
      <c r="WJ366" s="98"/>
      <c r="WK366" s="98"/>
      <c r="WL366" s="98"/>
      <c r="WM366" s="98"/>
      <c r="WN366" s="98"/>
      <c r="WO366" s="98"/>
      <c r="WP366" s="98"/>
      <c r="WQ366" s="98"/>
      <c r="WR366" s="98"/>
      <c r="WS366" s="98"/>
      <c r="WT366" s="98"/>
      <c r="WU366" s="98"/>
      <c r="WV366" s="98"/>
      <c r="WW366" s="98"/>
      <c r="WX366" s="98"/>
      <c r="WY366" s="98"/>
      <c r="WZ366" s="98"/>
      <c r="XA366" s="98"/>
      <c r="XB366" s="98"/>
      <c r="XC366" s="98"/>
      <c r="XD366" s="98"/>
      <c r="XE366" s="98"/>
      <c r="XF366" s="98"/>
      <c r="XG366" s="98"/>
      <c r="XH366" s="98"/>
      <c r="XI366" s="98"/>
      <c r="XJ366" s="98"/>
      <c r="XK366" s="98"/>
      <c r="XL366" s="98"/>
      <c r="XM366" s="98"/>
      <c r="XN366" s="98"/>
      <c r="XO366" s="98"/>
      <c r="XP366" s="98"/>
      <c r="XQ366" s="98"/>
      <c r="XR366" s="98"/>
      <c r="XS366" s="98"/>
      <c r="XT366" s="98"/>
      <c r="XU366" s="98"/>
      <c r="XV366" s="98"/>
      <c r="XW366" s="98"/>
      <c r="XX366" s="98"/>
      <c r="XY366" s="98"/>
      <c r="XZ366" s="98"/>
      <c r="YA366" s="98"/>
      <c r="YB366" s="98"/>
      <c r="YC366" s="98"/>
      <c r="YD366" s="98"/>
      <c r="YE366" s="98"/>
      <c r="YF366" s="98"/>
      <c r="YG366" s="98"/>
      <c r="YH366" s="98"/>
      <c r="YI366" s="98"/>
      <c r="YJ366" s="98"/>
      <c r="YK366" s="98"/>
      <c r="YL366" s="98"/>
      <c r="YM366" s="98"/>
      <c r="YN366" s="98"/>
      <c r="YO366" s="98"/>
      <c r="YP366" s="98"/>
      <c r="YQ366" s="98"/>
      <c r="YR366" s="98"/>
      <c r="YS366" s="98"/>
      <c r="YT366" s="98"/>
      <c r="YU366" s="98"/>
      <c r="YV366" s="98"/>
      <c r="YW366" s="98"/>
      <c r="YX366" s="98"/>
      <c r="YY366" s="98"/>
      <c r="YZ366" s="98"/>
      <c r="ZA366" s="98"/>
      <c r="ZB366" s="98"/>
      <c r="ZC366" s="98"/>
      <c r="ZD366" s="98"/>
      <c r="ZE366" s="98"/>
      <c r="ZF366" s="98"/>
      <c r="ZG366" s="98"/>
      <c r="ZH366" s="98"/>
      <c r="ZI366" s="98"/>
      <c r="ZJ366" s="98"/>
      <c r="ZK366" s="98"/>
      <c r="ZL366" s="98"/>
      <c r="ZM366" s="98"/>
      <c r="ZN366" s="98"/>
      <c r="ZO366" s="98"/>
      <c r="ZP366" s="98"/>
      <c r="ZQ366" s="98"/>
      <c r="ZR366" s="98"/>
      <c r="ZS366" s="98"/>
      <c r="ZT366" s="98"/>
      <c r="ZU366" s="98"/>
      <c r="ZV366" s="98"/>
      <c r="ZW366" s="98"/>
      <c r="ZX366" s="98"/>
      <c r="ZY366" s="98"/>
      <c r="ZZ366" s="98"/>
      <c r="AAA366" s="98"/>
      <c r="AAB366" s="98"/>
      <c r="AAC366" s="98"/>
      <c r="AAD366" s="98"/>
      <c r="AAE366" s="98"/>
      <c r="AAF366" s="98"/>
      <c r="AAG366" s="98"/>
      <c r="AAH366" s="98"/>
      <c r="AAI366" s="98"/>
      <c r="AAJ366" s="98"/>
      <c r="AAK366" s="98"/>
      <c r="AAL366" s="98"/>
      <c r="AAM366" s="98"/>
      <c r="AAN366" s="98"/>
      <c r="AAO366" s="98"/>
      <c r="AAP366" s="98"/>
      <c r="AAQ366" s="98"/>
      <c r="AAR366" s="98"/>
      <c r="AAS366" s="98"/>
      <c r="AAT366" s="98"/>
      <c r="AAU366" s="98"/>
      <c r="AAV366" s="98"/>
      <c r="AAW366" s="98"/>
      <c r="AAX366" s="98"/>
      <c r="AAY366" s="98"/>
      <c r="AAZ366" s="98"/>
      <c r="ABA366" s="98"/>
      <c r="ABB366" s="98"/>
      <c r="ABC366" s="98"/>
      <c r="ABD366" s="98"/>
      <c r="ABE366" s="98"/>
      <c r="ABF366" s="98"/>
      <c r="ABG366" s="98"/>
      <c r="ABH366" s="98"/>
      <c r="ABI366" s="98"/>
      <c r="ABJ366" s="98"/>
      <c r="ABK366" s="98"/>
      <c r="ABL366" s="98"/>
      <c r="ABM366" s="98"/>
      <c r="ABN366" s="98"/>
      <c r="ABO366" s="98"/>
      <c r="ABP366" s="98"/>
      <c r="ABQ366" s="98"/>
      <c r="ABR366" s="98"/>
      <c r="ABS366" s="98"/>
      <c r="ABT366" s="98"/>
      <c r="ABU366" s="98"/>
      <c r="ABV366" s="98"/>
      <c r="ABW366" s="98"/>
      <c r="ABX366" s="98"/>
      <c r="ABY366" s="98"/>
      <c r="ABZ366" s="98"/>
      <c r="ACA366" s="98"/>
      <c r="ACB366" s="98"/>
      <c r="ACC366" s="98"/>
      <c r="ACD366" s="98"/>
      <c r="ACE366" s="98"/>
      <c r="ACF366" s="98"/>
      <c r="ACG366" s="98"/>
      <c r="ACH366" s="98"/>
      <c r="ACI366" s="98"/>
      <c r="ACJ366" s="98"/>
      <c r="ACK366" s="98"/>
      <c r="ACL366" s="98"/>
      <c r="ACM366" s="98"/>
      <c r="ACN366" s="98"/>
      <c r="ACO366" s="98"/>
      <c r="ACP366" s="98"/>
      <c r="ACQ366" s="98"/>
      <c r="ACR366" s="98"/>
      <c r="ACS366" s="98"/>
      <c r="ACT366" s="98"/>
      <c r="ACU366" s="98"/>
      <c r="ACV366" s="98"/>
      <c r="ACW366" s="98"/>
      <c r="ACX366" s="98"/>
      <c r="ACY366" s="98"/>
      <c r="ACZ366" s="98"/>
      <c r="ADA366" s="98"/>
      <c r="ADB366" s="98"/>
      <c r="ADC366" s="98"/>
      <c r="ADD366" s="98"/>
      <c r="ADE366" s="98"/>
      <c r="ADF366" s="98"/>
      <c r="ADG366" s="98"/>
      <c r="ADH366" s="98"/>
      <c r="ADI366" s="98"/>
      <c r="ADJ366" s="98"/>
      <c r="ADK366" s="98"/>
      <c r="ADL366" s="98"/>
      <c r="ADM366" s="98"/>
      <c r="ADN366" s="98"/>
      <c r="ADO366" s="98"/>
      <c r="ADP366" s="98"/>
      <c r="ADQ366" s="98"/>
      <c r="ADR366" s="98"/>
      <c r="ADS366" s="98"/>
      <c r="ADT366" s="98"/>
      <c r="ADU366" s="98"/>
      <c r="ADV366" s="98"/>
      <c r="ADW366" s="98"/>
      <c r="ADX366" s="98"/>
      <c r="ADY366" s="98"/>
      <c r="ADZ366" s="98"/>
      <c r="AEA366" s="98"/>
      <c r="AEB366" s="98"/>
      <c r="AEC366" s="98"/>
      <c r="AED366" s="98"/>
      <c r="AEE366" s="98"/>
      <c r="AEF366" s="98"/>
      <c r="AEG366" s="98"/>
      <c r="AEH366" s="98"/>
      <c r="AEI366" s="98"/>
      <c r="AEJ366" s="98"/>
      <c r="AEK366" s="98"/>
      <c r="AEL366" s="98"/>
      <c r="AEM366" s="98"/>
      <c r="AEN366" s="98"/>
      <c r="AEO366" s="98"/>
      <c r="AEP366" s="98"/>
      <c r="AEQ366" s="98"/>
      <c r="AER366" s="98"/>
      <c r="AES366" s="98"/>
      <c r="AET366" s="98"/>
      <c r="AEU366" s="98"/>
      <c r="AEV366" s="98"/>
      <c r="AEW366" s="98"/>
      <c r="AEX366" s="98"/>
      <c r="AEY366" s="98"/>
      <c r="AEZ366" s="98"/>
      <c r="AFA366" s="98"/>
      <c r="AFB366" s="98"/>
      <c r="AFC366" s="98"/>
      <c r="AFD366" s="98"/>
      <c r="AFE366" s="98"/>
      <c r="AFF366" s="98"/>
      <c r="AFG366" s="98"/>
      <c r="AFH366" s="98"/>
      <c r="AFI366" s="98"/>
      <c r="AFJ366" s="98"/>
      <c r="AFK366" s="98"/>
      <c r="AFL366" s="98"/>
      <c r="AFM366" s="98"/>
      <c r="AFN366" s="98"/>
      <c r="AFO366" s="98"/>
      <c r="AFP366" s="98"/>
      <c r="AFQ366" s="98"/>
      <c r="AFR366" s="98"/>
      <c r="AFS366" s="98"/>
      <c r="AFT366" s="98"/>
      <c r="AFU366" s="98"/>
      <c r="AFV366" s="98"/>
      <c r="AFW366" s="98"/>
      <c r="AFX366" s="98"/>
      <c r="AFY366" s="98"/>
      <c r="AFZ366" s="98"/>
      <c r="AGA366" s="98"/>
      <c r="AGB366" s="98"/>
      <c r="AGC366" s="98"/>
      <c r="AGD366" s="98"/>
      <c r="AGE366" s="98"/>
      <c r="AGF366" s="98"/>
      <c r="AGG366" s="98"/>
      <c r="AGH366" s="98"/>
      <c r="AGI366" s="98"/>
      <c r="AGJ366" s="98"/>
      <c r="AGK366" s="98"/>
      <c r="AGL366" s="98"/>
      <c r="AGM366" s="98"/>
      <c r="AGN366" s="98"/>
      <c r="AGO366" s="98"/>
      <c r="AGP366" s="98"/>
      <c r="AGQ366" s="98"/>
      <c r="AGR366" s="98"/>
      <c r="AGS366" s="98"/>
      <c r="AGT366" s="98"/>
      <c r="AGU366" s="98"/>
      <c r="AGV366" s="98"/>
      <c r="AGW366" s="98"/>
      <c r="AGX366" s="98"/>
      <c r="AGY366" s="98"/>
      <c r="AGZ366" s="98"/>
      <c r="AHA366" s="98"/>
      <c r="AHB366" s="98"/>
      <c r="AHC366" s="98"/>
      <c r="AHD366" s="98"/>
      <c r="AHE366" s="98"/>
      <c r="AHF366" s="98"/>
      <c r="AHG366" s="98"/>
      <c r="AHH366" s="98"/>
      <c r="AHI366" s="98"/>
      <c r="AHJ366" s="98"/>
      <c r="AHK366" s="98"/>
      <c r="AHL366" s="98"/>
      <c r="AHM366" s="98"/>
      <c r="AHN366" s="98"/>
      <c r="AHO366" s="98"/>
      <c r="AHP366" s="98"/>
      <c r="AHQ366" s="98"/>
      <c r="AHR366" s="98"/>
      <c r="AHS366" s="98"/>
      <c r="AHT366" s="98"/>
      <c r="AHU366" s="98"/>
      <c r="AHV366" s="98"/>
      <c r="AHW366" s="98"/>
      <c r="AHX366" s="98"/>
      <c r="AHY366" s="98"/>
      <c r="AHZ366" s="98"/>
      <c r="AIA366" s="98"/>
      <c r="AIB366" s="98"/>
      <c r="AIC366" s="98"/>
      <c r="AID366" s="98"/>
      <c r="AIE366" s="98"/>
      <c r="AIF366" s="98"/>
      <c r="AIG366" s="98"/>
      <c r="AIH366" s="98"/>
      <c r="AII366" s="98"/>
      <c r="AIJ366" s="98"/>
      <c r="AIK366" s="98"/>
      <c r="AIL366" s="98"/>
      <c r="AIM366" s="98"/>
      <c r="AIN366" s="98"/>
      <c r="AIO366" s="98"/>
      <c r="AIP366" s="98"/>
      <c r="AIQ366" s="98"/>
      <c r="AIR366" s="98"/>
      <c r="AIS366" s="98"/>
      <c r="AIT366" s="98"/>
      <c r="AIU366" s="98"/>
      <c r="AIV366" s="98"/>
      <c r="AIW366" s="98"/>
      <c r="AIX366" s="98"/>
      <c r="AIY366" s="98"/>
      <c r="AIZ366" s="98"/>
      <c r="AJA366" s="98"/>
      <c r="AJB366" s="98"/>
      <c r="AJC366" s="98"/>
      <c r="AJD366" s="98"/>
      <c r="AJE366" s="98"/>
      <c r="AJF366" s="98"/>
      <c r="AJG366" s="98"/>
      <c r="AJH366" s="98"/>
      <c r="AJI366" s="98"/>
      <c r="AJJ366" s="98"/>
      <c r="AJK366" s="98"/>
      <c r="AJL366" s="98"/>
      <c r="AJM366" s="98"/>
      <c r="AJN366" s="98"/>
      <c r="AJO366" s="98"/>
      <c r="AJP366" s="98"/>
      <c r="AJQ366" s="98"/>
      <c r="AJR366" s="98"/>
      <c r="AJS366" s="98"/>
      <c r="AJT366" s="98"/>
      <c r="AJU366" s="98"/>
      <c r="AJV366" s="98"/>
      <c r="AJW366" s="98"/>
      <c r="AJX366" s="98"/>
      <c r="AJY366" s="98"/>
      <c r="AJZ366" s="98"/>
      <c r="AKA366" s="98"/>
      <c r="AKB366" s="98"/>
      <c r="AKC366" s="98"/>
      <c r="AKD366" s="98"/>
      <c r="AKE366" s="98"/>
      <c r="AKF366" s="98"/>
      <c r="AKG366" s="98"/>
      <c r="AKH366" s="98"/>
      <c r="AKI366" s="98"/>
      <c r="AKJ366" s="98"/>
      <c r="AKK366" s="98"/>
      <c r="AKL366" s="98"/>
      <c r="AKM366" s="98"/>
      <c r="AKN366" s="98"/>
      <c r="AKO366" s="98"/>
      <c r="AKP366" s="98"/>
      <c r="AKQ366" s="98"/>
      <c r="AKR366" s="98"/>
      <c r="AKS366" s="98"/>
      <c r="AKT366" s="98"/>
      <c r="AKU366" s="98"/>
      <c r="AKV366" s="98"/>
      <c r="AKW366" s="98"/>
      <c r="AKX366" s="98"/>
    </row>
    <row r="367" spans="1:986" s="88" customFormat="1" ht="12" x14ac:dyDescent="0.2">
      <c r="A367" s="249"/>
      <c r="B367" s="241" t="s">
        <v>858</v>
      </c>
      <c r="C367" s="166" t="str">
        <f>_xlfn.CONCAT(Leverancespecifikation[[#This Row],[ID]],Leverancespecifikation[[#This Row],[BYGNINGSDEL]])</f>
        <v>363Spaces - Afløb og Sanitet</v>
      </c>
      <c r="D367" s="167"/>
      <c r="E367" s="167" t="s">
        <v>103</v>
      </c>
      <c r="F367" s="167"/>
      <c r="G367" s="167"/>
      <c r="H367" s="167"/>
      <c r="I367" s="167"/>
      <c r="J367" s="167">
        <v>4</v>
      </c>
      <c r="K367" s="331" t="s">
        <v>893</v>
      </c>
      <c r="L367" s="169" t="s">
        <v>574</v>
      </c>
      <c r="M367" s="86" t="str">
        <f>IFERROR(VLOOKUP(Leverancespecifikation[[#This Row],[ID-Bygningsdel]],'Data ændringslog'!A:G,7,FALSE),"P")</f>
        <v/>
      </c>
      <c r="N367" s="320" t="s">
        <v>103</v>
      </c>
      <c r="O367" s="117" t="str">
        <f>VLOOKUP(Leverancespecifikation[[#This Row],[ID-Bygningsdel]],'Data aktør'!A:H,2,FALSE)</f>
        <v/>
      </c>
      <c r="P367" s="87" t="str">
        <f>VLOOKUP(Leverancespecifikation[[#This Row],[ID-Bygningsdel]],'Data aktør'!A:H,3,FALSE)</f>
        <v/>
      </c>
      <c r="Q367" s="87" t="str">
        <f>VLOOKUP(Leverancespecifikation[[#This Row],[ID-Bygningsdel]],'Data aktør'!A:H,4,FALSE)</f>
        <v/>
      </c>
      <c r="R367" s="87" t="str">
        <f>VLOOKUP(Leverancespecifikation[[#This Row],[ID-Bygningsdel]],'Data aktør'!A:H,5,FALSE)</f>
        <v/>
      </c>
      <c r="S367" s="87" t="str">
        <f>VLOOKUP(Leverancespecifikation[[#This Row],[ID-Bygningsdel]],'Data aktør'!A:H,6,FALSE)</f>
        <v/>
      </c>
      <c r="T367" s="87" t="str">
        <f>VLOOKUP(Leverancespecifikation[[#This Row],[ID-Bygningsdel]],'Data aktør'!A:H,7,FALSE)</f>
        <v/>
      </c>
      <c r="U367" s="118" t="str">
        <f>VLOOKUP(Leverancespecifikation[[#This Row],[ID-Bygningsdel]],'Data aktør'!A:H,8,FALSE)</f>
        <v/>
      </c>
      <c r="V367" s="110"/>
      <c r="W367" s="85"/>
      <c r="X367" s="85"/>
      <c r="Y367" s="85"/>
      <c r="Z367" s="85"/>
      <c r="AA367" s="85"/>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286" t="s">
        <v>575</v>
      </c>
      <c r="BM367" s="167"/>
      <c r="BN367" s="167"/>
      <c r="BO367" s="167"/>
      <c r="BP367" s="167"/>
      <c r="BQ367" s="167"/>
      <c r="BR367" s="167"/>
      <c r="BS367" s="167"/>
      <c r="BT367" s="167"/>
      <c r="BU367" s="167"/>
      <c r="BV367" s="167"/>
      <c r="BW367" s="167"/>
      <c r="BX367" s="167"/>
      <c r="BY367" s="167"/>
      <c r="BZ367" s="167"/>
      <c r="CA367" s="207"/>
      <c r="CB367" s="134"/>
      <c r="CC367" s="134"/>
      <c r="CD367" s="134"/>
      <c r="CE367" s="134"/>
      <c r="CF367" s="134"/>
      <c r="CG367" s="134"/>
      <c r="CH367" s="134"/>
      <c r="CI367" s="134"/>
      <c r="CJ367" s="134"/>
      <c r="CK367" s="134"/>
      <c r="CL367" s="134"/>
      <c r="CM367" s="134"/>
      <c r="CN367" s="134"/>
      <c r="CO367" s="134"/>
      <c r="CP367" s="134"/>
      <c r="CQ367" s="134"/>
      <c r="CR367" s="134"/>
      <c r="CS367" s="134"/>
      <c r="CT367" s="134"/>
      <c r="CU367" s="134"/>
      <c r="CV367" s="134"/>
      <c r="CW367" s="134"/>
      <c r="CX367" s="134"/>
      <c r="CY367" s="134"/>
      <c r="CZ367" s="134"/>
      <c r="DA367" s="134"/>
      <c r="DB367" s="134"/>
      <c r="DC367" s="134"/>
      <c r="DD367" s="134"/>
      <c r="DE367" s="134"/>
      <c r="DF367" s="134"/>
      <c r="DG367" s="134"/>
      <c r="DH367" s="134"/>
      <c r="DI367" s="134"/>
      <c r="DJ367" s="134"/>
      <c r="DK367" s="134"/>
      <c r="DL367" s="134"/>
      <c r="DM367" s="134"/>
      <c r="DN367" s="134"/>
      <c r="DO367" s="134"/>
      <c r="DP367" s="134"/>
      <c r="DQ367" s="134"/>
      <c r="DR367" s="134"/>
      <c r="DS367" s="134"/>
      <c r="DT367" s="134"/>
      <c r="DU367" s="134"/>
      <c r="DV367" s="134"/>
      <c r="DW367" s="134"/>
      <c r="DX367" s="134"/>
      <c r="DY367" s="134"/>
      <c r="DZ367" s="134"/>
      <c r="EA367" s="134"/>
      <c r="EB367" s="134"/>
      <c r="EC367" s="134"/>
      <c r="ED367" s="134"/>
      <c r="EE367" s="134"/>
      <c r="EF367" s="134"/>
      <c r="EG367" s="134"/>
      <c r="EH367" s="134"/>
      <c r="EI367" s="134"/>
      <c r="EJ367" s="134"/>
      <c r="EK367" s="134"/>
      <c r="EL367" s="134"/>
      <c r="EM367" s="134"/>
      <c r="EN367" s="134"/>
      <c r="EO367" s="134"/>
      <c r="EP367" s="134"/>
      <c r="EQ367" s="134"/>
      <c r="ER367" s="134"/>
      <c r="ES367" s="134"/>
      <c r="ET367" s="134"/>
      <c r="EU367" s="134"/>
      <c r="EV367" s="134"/>
      <c r="EW367" s="134"/>
      <c r="EX367" s="134"/>
      <c r="EY367" s="134"/>
      <c r="EZ367" s="134"/>
      <c r="FA367" s="134"/>
      <c r="FB367" s="134"/>
      <c r="FC367" s="134"/>
      <c r="FD367" s="134"/>
      <c r="FE367" s="134"/>
      <c r="FF367" s="134"/>
      <c r="FG367" s="134"/>
      <c r="FH367" s="134"/>
      <c r="FI367" s="134"/>
      <c r="FJ367" s="134"/>
      <c r="FK367" s="134"/>
      <c r="FL367" s="134"/>
      <c r="FM367" s="134"/>
      <c r="FN367" s="134"/>
      <c r="FO367" s="134"/>
      <c r="FP367" s="134"/>
      <c r="FQ367" s="134"/>
      <c r="FR367" s="134"/>
      <c r="FS367" s="134"/>
      <c r="FT367" s="134"/>
      <c r="FU367" s="134"/>
      <c r="FV367" s="134"/>
      <c r="FW367" s="134"/>
      <c r="FX367" s="134"/>
      <c r="FY367" s="134"/>
      <c r="FZ367" s="134"/>
      <c r="GA367" s="134"/>
      <c r="GB367" s="134"/>
      <c r="GC367" s="134"/>
      <c r="GD367" s="134"/>
      <c r="GE367" s="134"/>
      <c r="GF367" s="134"/>
      <c r="GG367" s="134"/>
      <c r="GH367" s="134"/>
      <c r="GI367" s="134"/>
      <c r="GJ367" s="134"/>
      <c r="GK367" s="134"/>
      <c r="GL367" s="134"/>
      <c r="GM367" s="134"/>
      <c r="GN367" s="134"/>
      <c r="GO367" s="134"/>
      <c r="GP367" s="134"/>
      <c r="GQ367" s="134"/>
      <c r="GR367" s="134"/>
      <c r="GS367" s="134"/>
      <c r="GT367" s="134"/>
      <c r="GU367" s="134"/>
      <c r="GV367" s="134"/>
      <c r="GW367" s="134"/>
      <c r="GX367" s="134"/>
      <c r="GY367" s="134"/>
      <c r="GZ367" s="134"/>
      <c r="HA367" s="134"/>
      <c r="HB367" s="134"/>
      <c r="HC367" s="134"/>
      <c r="HD367" s="134"/>
      <c r="HE367" s="134"/>
      <c r="HF367" s="134"/>
      <c r="HG367" s="134"/>
      <c r="HH367" s="134"/>
      <c r="HI367" s="134"/>
      <c r="HJ367" s="134"/>
      <c r="HK367" s="134"/>
      <c r="HL367" s="134"/>
      <c r="HM367" s="134"/>
      <c r="HN367" s="134"/>
      <c r="HO367" s="134"/>
      <c r="HP367" s="134"/>
      <c r="HQ367" s="134"/>
      <c r="HR367" s="134"/>
      <c r="HS367" s="134"/>
      <c r="HT367" s="134"/>
      <c r="HU367" s="134"/>
      <c r="HV367" s="134"/>
      <c r="HW367" s="134"/>
      <c r="HX367" s="134"/>
      <c r="HY367" s="134"/>
      <c r="HZ367" s="134"/>
      <c r="IA367" s="134"/>
      <c r="IB367" s="134"/>
      <c r="IC367" s="134"/>
      <c r="ID367" s="134"/>
      <c r="IE367" s="134"/>
      <c r="IF367" s="134"/>
      <c r="IG367" s="134"/>
      <c r="IH367" s="134"/>
      <c r="II367" s="134"/>
      <c r="IJ367" s="134"/>
      <c r="IK367" s="134"/>
      <c r="IL367" s="134"/>
      <c r="IM367" s="134"/>
      <c r="IN367" s="134"/>
      <c r="IO367" s="134"/>
      <c r="IP367" s="134"/>
      <c r="IQ367" s="134"/>
      <c r="IR367" s="134"/>
      <c r="IS367" s="134"/>
      <c r="IT367" s="134"/>
      <c r="IU367" s="134"/>
      <c r="IV367" s="134"/>
      <c r="IW367" s="134"/>
      <c r="IX367" s="134"/>
      <c r="IY367" s="134"/>
      <c r="IZ367" s="134"/>
      <c r="JA367" s="134"/>
      <c r="JB367" s="134"/>
      <c r="JC367" s="134"/>
      <c r="JD367" s="134"/>
      <c r="JE367" s="134"/>
      <c r="JF367" s="134"/>
      <c r="JG367" s="134"/>
      <c r="JH367" s="134"/>
      <c r="JI367" s="134"/>
      <c r="JJ367" s="134"/>
      <c r="JK367" s="134"/>
      <c r="JL367" s="134"/>
      <c r="JM367" s="134"/>
      <c r="JN367" s="134"/>
      <c r="JO367" s="134"/>
      <c r="JP367" s="134"/>
      <c r="JQ367" s="134"/>
      <c r="JR367" s="134"/>
      <c r="JS367" s="134"/>
      <c r="JT367" s="134"/>
      <c r="JU367" s="134"/>
      <c r="JV367" s="134"/>
      <c r="JW367" s="134"/>
      <c r="JX367" s="134"/>
      <c r="JY367" s="134"/>
      <c r="JZ367" s="134"/>
      <c r="KA367" s="134"/>
      <c r="KB367" s="134"/>
      <c r="KC367" s="134"/>
      <c r="KD367" s="134"/>
      <c r="KE367" s="134"/>
      <c r="KF367" s="134"/>
      <c r="KG367" s="134"/>
      <c r="KH367" s="134"/>
      <c r="KI367" s="134"/>
      <c r="KJ367" s="134"/>
      <c r="KK367" s="134"/>
      <c r="KL367" s="134"/>
      <c r="KM367" s="134"/>
      <c r="KN367" s="134"/>
      <c r="KO367" s="134"/>
      <c r="KP367" s="134"/>
      <c r="KQ367" s="134"/>
      <c r="KR367" s="134"/>
      <c r="KS367" s="134"/>
      <c r="KT367" s="134"/>
      <c r="KU367" s="134"/>
      <c r="KV367" s="134"/>
      <c r="KW367" s="134"/>
      <c r="KX367" s="134"/>
      <c r="KY367" s="134"/>
      <c r="KZ367" s="134"/>
      <c r="LA367" s="134"/>
      <c r="LB367" s="134"/>
      <c r="LC367" s="134"/>
      <c r="LD367" s="134"/>
      <c r="LE367" s="134"/>
      <c r="LF367" s="134"/>
      <c r="LG367" s="134"/>
      <c r="LH367" s="134"/>
      <c r="LI367" s="134"/>
      <c r="LJ367" s="134"/>
      <c r="LK367" s="134"/>
      <c r="LL367" s="134"/>
      <c r="LM367" s="134"/>
      <c r="LN367" s="134"/>
      <c r="LO367" s="134"/>
      <c r="LP367" s="134"/>
      <c r="LQ367" s="134"/>
      <c r="LR367" s="134"/>
      <c r="LS367" s="134"/>
      <c r="LT367" s="134"/>
      <c r="LU367" s="134"/>
      <c r="LV367" s="134"/>
      <c r="LW367" s="134"/>
      <c r="LX367" s="134"/>
      <c r="LY367" s="134"/>
      <c r="LZ367" s="134"/>
      <c r="MA367" s="134"/>
      <c r="MB367" s="134"/>
      <c r="MC367" s="134"/>
      <c r="MD367" s="134"/>
      <c r="ME367" s="134"/>
      <c r="MF367" s="134"/>
      <c r="MG367" s="134"/>
      <c r="MH367" s="134"/>
      <c r="MI367" s="134"/>
      <c r="MJ367" s="134"/>
      <c r="MK367" s="134"/>
      <c r="ML367" s="134"/>
      <c r="MM367" s="134"/>
      <c r="MN367" s="134"/>
      <c r="MO367" s="134"/>
      <c r="MP367" s="134"/>
      <c r="MQ367" s="134"/>
      <c r="MR367" s="134"/>
      <c r="MS367" s="134"/>
      <c r="MT367" s="134"/>
      <c r="MU367" s="134"/>
      <c r="MV367" s="134"/>
      <c r="MW367" s="134"/>
      <c r="MX367" s="134"/>
      <c r="MY367" s="134"/>
      <c r="MZ367" s="134"/>
      <c r="NA367" s="134"/>
      <c r="NB367" s="134"/>
      <c r="NC367" s="134"/>
      <c r="ND367" s="134"/>
      <c r="NE367" s="134"/>
      <c r="NF367" s="134"/>
      <c r="NG367" s="134"/>
      <c r="NH367" s="134"/>
      <c r="NI367" s="134"/>
      <c r="NJ367" s="134"/>
      <c r="NK367" s="134"/>
      <c r="NL367" s="134"/>
      <c r="NM367" s="134"/>
      <c r="NN367" s="134"/>
      <c r="NO367" s="134"/>
      <c r="NP367" s="134"/>
      <c r="NQ367" s="134"/>
      <c r="NR367" s="134"/>
      <c r="NS367" s="134"/>
      <c r="NT367" s="134"/>
      <c r="NU367" s="134"/>
      <c r="NV367" s="134"/>
      <c r="NW367" s="134"/>
      <c r="NX367" s="134"/>
      <c r="NY367" s="134"/>
      <c r="NZ367" s="134"/>
      <c r="OA367" s="134"/>
      <c r="OB367" s="134"/>
      <c r="OC367" s="134"/>
      <c r="OD367" s="134"/>
      <c r="OE367" s="134"/>
      <c r="OF367" s="134"/>
      <c r="OG367" s="134"/>
      <c r="OH367" s="134"/>
      <c r="OI367" s="134"/>
      <c r="OJ367" s="134"/>
      <c r="OK367" s="134"/>
      <c r="OL367" s="134"/>
      <c r="OM367" s="134"/>
      <c r="ON367" s="134"/>
      <c r="OO367" s="134"/>
      <c r="OP367" s="134"/>
      <c r="OQ367" s="134"/>
      <c r="OR367" s="134"/>
      <c r="OS367" s="134"/>
      <c r="OT367" s="134"/>
      <c r="OU367" s="134"/>
      <c r="OV367" s="134"/>
      <c r="OW367" s="134"/>
      <c r="OX367" s="134"/>
      <c r="OY367" s="134"/>
      <c r="OZ367" s="134"/>
      <c r="PA367" s="134"/>
      <c r="PB367" s="134"/>
      <c r="PC367" s="134"/>
      <c r="PD367" s="134"/>
      <c r="PE367" s="134"/>
      <c r="PF367" s="134"/>
      <c r="PG367" s="134"/>
      <c r="PH367" s="134"/>
      <c r="PI367" s="134"/>
      <c r="PJ367" s="134"/>
      <c r="PK367" s="134"/>
      <c r="PL367" s="134"/>
      <c r="PM367" s="134"/>
      <c r="PN367" s="134"/>
      <c r="PO367" s="134"/>
      <c r="PP367" s="134"/>
      <c r="PQ367" s="134"/>
      <c r="PR367" s="134"/>
      <c r="PS367" s="134"/>
      <c r="PT367" s="134"/>
      <c r="PU367" s="134"/>
      <c r="PV367" s="134"/>
      <c r="PW367" s="134"/>
      <c r="PX367" s="134"/>
      <c r="PY367" s="134"/>
      <c r="PZ367" s="134"/>
      <c r="QA367" s="134"/>
      <c r="QB367" s="134"/>
      <c r="QC367" s="134"/>
      <c r="QD367" s="134"/>
      <c r="QE367" s="134"/>
      <c r="QF367" s="134"/>
      <c r="QG367" s="134"/>
      <c r="QH367" s="134"/>
      <c r="QI367" s="134"/>
      <c r="QJ367" s="134"/>
      <c r="QK367" s="134"/>
      <c r="QL367" s="134"/>
      <c r="QM367" s="134"/>
      <c r="QN367" s="134"/>
      <c r="QO367" s="134"/>
      <c r="QP367" s="134"/>
      <c r="QQ367" s="134"/>
      <c r="QR367" s="134"/>
      <c r="QS367" s="134"/>
      <c r="QT367" s="134"/>
      <c r="QU367" s="134"/>
      <c r="QV367" s="134"/>
      <c r="QW367" s="134"/>
      <c r="QX367" s="134"/>
      <c r="QY367" s="134"/>
      <c r="QZ367" s="134"/>
      <c r="RA367" s="134"/>
      <c r="RB367" s="134"/>
      <c r="RC367" s="134"/>
      <c r="RD367" s="134"/>
      <c r="RE367" s="134"/>
      <c r="RF367" s="134"/>
      <c r="RG367" s="134"/>
      <c r="RH367" s="134"/>
      <c r="RI367" s="134"/>
      <c r="RJ367" s="134"/>
      <c r="RK367" s="134"/>
      <c r="RL367" s="134"/>
      <c r="RM367" s="134"/>
      <c r="RN367" s="134"/>
      <c r="RO367" s="134"/>
      <c r="RP367" s="134"/>
      <c r="RQ367" s="134"/>
      <c r="RR367" s="134"/>
      <c r="RS367" s="134"/>
      <c r="RT367" s="134"/>
      <c r="RU367" s="134"/>
      <c r="RV367" s="134"/>
      <c r="RW367" s="134"/>
      <c r="RX367" s="134"/>
      <c r="RY367" s="134"/>
      <c r="RZ367" s="134"/>
      <c r="SA367" s="134"/>
      <c r="SB367" s="134"/>
      <c r="SC367" s="134"/>
      <c r="SD367" s="134"/>
      <c r="SE367" s="134"/>
      <c r="SF367" s="134"/>
      <c r="SG367" s="134"/>
      <c r="SH367" s="134"/>
      <c r="SI367" s="134"/>
      <c r="SJ367" s="134"/>
      <c r="SK367" s="134"/>
      <c r="SL367" s="134"/>
      <c r="SM367" s="134"/>
      <c r="SN367" s="134"/>
      <c r="SO367" s="134"/>
      <c r="SP367" s="134"/>
      <c r="SQ367" s="134"/>
      <c r="SR367" s="134"/>
      <c r="SS367" s="134"/>
      <c r="ST367" s="134"/>
      <c r="SU367" s="134"/>
      <c r="SV367" s="134"/>
      <c r="SW367" s="134"/>
      <c r="SX367" s="134"/>
      <c r="SY367" s="134"/>
      <c r="SZ367" s="134"/>
      <c r="TA367" s="134"/>
      <c r="TB367" s="134"/>
      <c r="TC367" s="134"/>
      <c r="TD367" s="134"/>
      <c r="TE367" s="134"/>
      <c r="TF367" s="134"/>
      <c r="TG367" s="134"/>
      <c r="TH367" s="134"/>
      <c r="TI367" s="134"/>
      <c r="TJ367" s="134"/>
      <c r="TK367" s="134"/>
      <c r="TL367" s="134"/>
      <c r="TM367" s="134"/>
      <c r="TN367" s="134"/>
      <c r="TO367" s="134"/>
      <c r="TP367" s="134"/>
      <c r="TQ367" s="134"/>
      <c r="TR367" s="134"/>
      <c r="TS367" s="134"/>
      <c r="TT367" s="134"/>
      <c r="TU367" s="134"/>
      <c r="TV367" s="134"/>
      <c r="TW367" s="134"/>
      <c r="TX367" s="134"/>
      <c r="TY367" s="134"/>
      <c r="TZ367" s="134"/>
      <c r="UA367" s="134"/>
      <c r="UB367" s="134"/>
      <c r="UC367" s="134"/>
      <c r="UD367" s="134"/>
      <c r="UE367" s="134"/>
      <c r="UF367" s="134"/>
      <c r="UG367" s="134"/>
      <c r="UH367" s="134"/>
      <c r="UI367" s="134"/>
      <c r="UJ367" s="134"/>
      <c r="UK367" s="134"/>
      <c r="UL367" s="134"/>
      <c r="UM367" s="134"/>
      <c r="UN367" s="134"/>
      <c r="UO367" s="134"/>
      <c r="UP367" s="134"/>
      <c r="UQ367" s="134"/>
      <c r="UR367" s="134"/>
      <c r="US367" s="134"/>
      <c r="UT367" s="134"/>
      <c r="UU367" s="134"/>
      <c r="UV367" s="134"/>
      <c r="UW367" s="134"/>
      <c r="UX367" s="134"/>
      <c r="UY367" s="134"/>
      <c r="UZ367" s="134"/>
      <c r="VA367" s="134"/>
      <c r="VB367" s="134"/>
      <c r="VC367" s="134"/>
      <c r="VD367" s="134"/>
      <c r="VE367" s="134"/>
      <c r="VF367" s="134"/>
      <c r="VG367" s="134"/>
      <c r="VH367" s="134"/>
      <c r="VI367" s="134"/>
      <c r="VJ367" s="134"/>
      <c r="VK367" s="134"/>
      <c r="VL367" s="134"/>
      <c r="VM367" s="134"/>
      <c r="VN367" s="134"/>
      <c r="VO367" s="134"/>
      <c r="VP367" s="134"/>
      <c r="VQ367" s="134"/>
      <c r="VR367" s="134"/>
      <c r="VS367" s="134"/>
      <c r="VT367" s="134"/>
      <c r="VU367" s="134"/>
      <c r="VV367" s="134"/>
      <c r="VW367" s="134"/>
      <c r="VX367" s="134"/>
      <c r="VY367" s="134"/>
      <c r="VZ367" s="134"/>
      <c r="WA367" s="134"/>
      <c r="WB367" s="134"/>
      <c r="WC367" s="134"/>
      <c r="WD367" s="134"/>
      <c r="WE367" s="134"/>
      <c r="WF367" s="134"/>
      <c r="WG367" s="134"/>
      <c r="WH367" s="134"/>
      <c r="WI367" s="134"/>
      <c r="WJ367" s="134"/>
      <c r="WK367" s="134"/>
      <c r="WL367" s="134"/>
      <c r="WM367" s="134"/>
      <c r="WN367" s="134"/>
      <c r="WO367" s="134"/>
      <c r="WP367" s="134"/>
      <c r="WQ367" s="134"/>
      <c r="WR367" s="134"/>
      <c r="WS367" s="134"/>
      <c r="WT367" s="134"/>
      <c r="WU367" s="134"/>
      <c r="WV367" s="134"/>
      <c r="WW367" s="134"/>
      <c r="WX367" s="134"/>
      <c r="WY367" s="134"/>
      <c r="WZ367" s="134"/>
      <c r="XA367" s="134"/>
      <c r="XB367" s="134"/>
      <c r="XC367" s="134"/>
      <c r="XD367" s="134"/>
      <c r="XE367" s="134"/>
      <c r="XF367" s="134"/>
      <c r="XG367" s="134"/>
      <c r="XH367" s="134"/>
      <c r="XI367" s="134"/>
      <c r="XJ367" s="134"/>
      <c r="XK367" s="134"/>
      <c r="XL367" s="134"/>
      <c r="XM367" s="134"/>
      <c r="XN367" s="134"/>
      <c r="XO367" s="134"/>
      <c r="XP367" s="134"/>
      <c r="XQ367" s="134"/>
      <c r="XR367" s="134"/>
      <c r="XS367" s="134"/>
      <c r="XT367" s="134"/>
      <c r="XU367" s="134"/>
      <c r="XV367" s="134"/>
      <c r="XW367" s="134"/>
      <c r="XX367" s="134"/>
      <c r="XY367" s="134"/>
      <c r="XZ367" s="134"/>
      <c r="YA367" s="134"/>
      <c r="YB367" s="134"/>
      <c r="YC367" s="134"/>
      <c r="YD367" s="134"/>
      <c r="YE367" s="134"/>
      <c r="YF367" s="134"/>
      <c r="YG367" s="134"/>
      <c r="YH367" s="134"/>
      <c r="YI367" s="134"/>
      <c r="YJ367" s="134"/>
      <c r="YK367" s="134"/>
      <c r="YL367" s="134"/>
      <c r="YM367" s="134"/>
      <c r="YN367" s="134"/>
      <c r="YO367" s="134"/>
      <c r="YP367" s="134"/>
      <c r="YQ367" s="134"/>
      <c r="YR367" s="134"/>
      <c r="YS367" s="134"/>
      <c r="YT367" s="134"/>
      <c r="YU367" s="134"/>
      <c r="YV367" s="134"/>
      <c r="YW367" s="134"/>
      <c r="YX367" s="134"/>
      <c r="YY367" s="134"/>
      <c r="YZ367" s="134"/>
      <c r="ZA367" s="134"/>
      <c r="ZB367" s="134"/>
      <c r="ZC367" s="134"/>
      <c r="ZD367" s="134"/>
      <c r="ZE367" s="134"/>
      <c r="ZF367" s="134"/>
      <c r="ZG367" s="134"/>
      <c r="ZH367" s="134"/>
      <c r="ZI367" s="134"/>
      <c r="ZJ367" s="134"/>
      <c r="ZK367" s="134"/>
      <c r="ZL367" s="134"/>
      <c r="ZM367" s="134"/>
      <c r="ZN367" s="134"/>
      <c r="ZO367" s="134"/>
      <c r="ZP367" s="134"/>
      <c r="ZQ367" s="134"/>
      <c r="ZR367" s="134"/>
      <c r="ZS367" s="134"/>
      <c r="ZT367" s="134"/>
      <c r="ZU367" s="134"/>
      <c r="ZV367" s="134"/>
      <c r="ZW367" s="134"/>
      <c r="ZX367" s="134"/>
      <c r="ZY367" s="134"/>
      <c r="ZZ367" s="134"/>
      <c r="AAA367" s="134"/>
      <c r="AAB367" s="134"/>
      <c r="AAC367" s="134"/>
      <c r="AAD367" s="134"/>
      <c r="AAE367" s="134"/>
      <c r="AAF367" s="134"/>
      <c r="AAG367" s="134"/>
      <c r="AAH367" s="134"/>
      <c r="AAI367" s="134"/>
      <c r="AAJ367" s="134"/>
      <c r="AAK367" s="134"/>
      <c r="AAL367" s="134"/>
      <c r="AAM367" s="134"/>
      <c r="AAN367" s="134"/>
      <c r="AAO367" s="134"/>
      <c r="AAP367" s="134"/>
      <c r="AAQ367" s="134"/>
      <c r="AAR367" s="134"/>
      <c r="AAS367" s="134"/>
      <c r="AAT367" s="134"/>
      <c r="AAU367" s="134"/>
      <c r="AAV367" s="134"/>
      <c r="AAW367" s="134"/>
      <c r="AAX367" s="134"/>
      <c r="AAY367" s="134"/>
      <c r="AAZ367" s="134"/>
      <c r="ABA367" s="134"/>
      <c r="ABB367" s="134"/>
      <c r="ABC367" s="134"/>
      <c r="ABD367" s="134"/>
      <c r="ABE367" s="134"/>
      <c r="ABF367" s="134"/>
      <c r="ABG367" s="134"/>
      <c r="ABH367" s="134"/>
      <c r="ABI367" s="134"/>
      <c r="ABJ367" s="134"/>
      <c r="ABK367" s="134"/>
      <c r="ABL367" s="134"/>
      <c r="ABM367" s="134"/>
      <c r="ABN367" s="134"/>
      <c r="ABO367" s="134"/>
      <c r="ABP367" s="134"/>
      <c r="ABQ367" s="134"/>
      <c r="ABR367" s="134"/>
      <c r="ABS367" s="134"/>
      <c r="ABT367" s="134"/>
      <c r="ABU367" s="134"/>
      <c r="ABV367" s="134"/>
      <c r="ABW367" s="134"/>
      <c r="ABX367" s="134"/>
      <c r="ABY367" s="134"/>
      <c r="ABZ367" s="134"/>
      <c r="ACA367" s="134"/>
      <c r="ACB367" s="134"/>
      <c r="ACC367" s="134"/>
      <c r="ACD367" s="134"/>
      <c r="ACE367" s="134"/>
      <c r="ACF367" s="134"/>
      <c r="ACG367" s="134"/>
      <c r="ACH367" s="134"/>
      <c r="ACI367" s="134"/>
      <c r="ACJ367" s="134"/>
      <c r="ACK367" s="134"/>
      <c r="ACL367" s="134"/>
      <c r="ACM367" s="134"/>
      <c r="ACN367" s="134"/>
      <c r="ACO367" s="134"/>
      <c r="ACP367" s="134"/>
      <c r="ACQ367" s="134"/>
      <c r="ACR367" s="134"/>
      <c r="ACS367" s="134"/>
      <c r="ACT367" s="134"/>
      <c r="ACU367" s="134"/>
      <c r="ACV367" s="134"/>
      <c r="ACW367" s="134"/>
      <c r="ACX367" s="134"/>
      <c r="ACY367" s="134"/>
      <c r="ACZ367" s="134"/>
      <c r="ADA367" s="134"/>
      <c r="ADB367" s="134"/>
      <c r="ADC367" s="134"/>
      <c r="ADD367" s="134"/>
      <c r="ADE367" s="134"/>
      <c r="ADF367" s="134"/>
      <c r="ADG367" s="134"/>
      <c r="ADH367" s="134"/>
      <c r="ADI367" s="134"/>
      <c r="ADJ367" s="134"/>
      <c r="ADK367" s="134"/>
      <c r="ADL367" s="134"/>
      <c r="ADM367" s="134"/>
      <c r="ADN367" s="134"/>
      <c r="ADO367" s="134"/>
      <c r="ADP367" s="134"/>
      <c r="ADQ367" s="134"/>
      <c r="ADR367" s="134"/>
      <c r="ADS367" s="134"/>
      <c r="ADT367" s="134"/>
      <c r="ADU367" s="134"/>
      <c r="ADV367" s="134"/>
      <c r="ADW367" s="134"/>
      <c r="ADX367" s="134"/>
      <c r="ADY367" s="134"/>
      <c r="ADZ367" s="134"/>
      <c r="AEA367" s="134"/>
      <c r="AEB367" s="134"/>
      <c r="AEC367" s="134"/>
      <c r="AED367" s="134"/>
      <c r="AEE367" s="134"/>
      <c r="AEF367" s="134"/>
      <c r="AEG367" s="134"/>
      <c r="AEH367" s="134"/>
      <c r="AEI367" s="134"/>
      <c r="AEJ367" s="134"/>
      <c r="AEK367" s="134"/>
      <c r="AEL367" s="134"/>
      <c r="AEM367" s="134"/>
      <c r="AEN367" s="134"/>
      <c r="AEO367" s="134"/>
      <c r="AEP367" s="134"/>
      <c r="AEQ367" s="134"/>
      <c r="AER367" s="134"/>
      <c r="AES367" s="134"/>
      <c r="AET367" s="134"/>
      <c r="AEU367" s="134"/>
      <c r="AEV367" s="134"/>
      <c r="AEW367" s="134"/>
      <c r="AEX367" s="134"/>
      <c r="AEY367" s="134"/>
      <c r="AEZ367" s="134"/>
      <c r="AFA367" s="134"/>
      <c r="AFB367" s="134"/>
      <c r="AFC367" s="134"/>
      <c r="AFD367" s="134"/>
      <c r="AFE367" s="134"/>
      <c r="AFF367" s="134"/>
      <c r="AFG367" s="134"/>
      <c r="AFH367" s="134"/>
      <c r="AFI367" s="134"/>
      <c r="AFJ367" s="134"/>
      <c r="AFK367" s="134"/>
      <c r="AFL367" s="134"/>
      <c r="AFM367" s="134"/>
      <c r="AFN367" s="134"/>
      <c r="AFO367" s="134"/>
      <c r="AFP367" s="134"/>
      <c r="AFQ367" s="134"/>
      <c r="AFR367" s="134"/>
      <c r="AFS367" s="134"/>
      <c r="AFT367" s="134"/>
      <c r="AFU367" s="134"/>
      <c r="AFV367" s="134"/>
      <c r="AFW367" s="134"/>
      <c r="AFX367" s="134"/>
      <c r="AFY367" s="134"/>
      <c r="AFZ367" s="134"/>
      <c r="AGA367" s="134"/>
      <c r="AGB367" s="134"/>
      <c r="AGC367" s="134"/>
      <c r="AGD367" s="134"/>
      <c r="AGE367" s="134"/>
      <c r="AGF367" s="134"/>
      <c r="AGG367" s="134"/>
      <c r="AGH367" s="134"/>
      <c r="AGI367" s="134"/>
      <c r="AGJ367" s="134"/>
      <c r="AGK367" s="134"/>
      <c r="AGL367" s="134"/>
      <c r="AGM367" s="134"/>
      <c r="AGN367" s="134"/>
      <c r="AGO367" s="134"/>
      <c r="AGP367" s="134"/>
      <c r="AGQ367" s="134"/>
      <c r="AGR367" s="134"/>
      <c r="AGS367" s="134"/>
      <c r="AGT367" s="134"/>
      <c r="AGU367" s="134"/>
      <c r="AGV367" s="134"/>
      <c r="AGW367" s="134"/>
      <c r="AGX367" s="134"/>
      <c r="AGY367" s="134"/>
      <c r="AGZ367" s="134"/>
      <c r="AHA367" s="134"/>
      <c r="AHB367" s="134"/>
      <c r="AHC367" s="134"/>
      <c r="AHD367" s="134"/>
      <c r="AHE367" s="134"/>
      <c r="AHF367" s="134"/>
      <c r="AHG367" s="134"/>
      <c r="AHH367" s="134"/>
      <c r="AHI367" s="134"/>
      <c r="AHJ367" s="134"/>
      <c r="AHK367" s="134"/>
      <c r="AHL367" s="134"/>
      <c r="AHM367" s="134"/>
      <c r="AHN367" s="134"/>
      <c r="AHO367" s="134"/>
      <c r="AHP367" s="134"/>
      <c r="AHQ367" s="134"/>
      <c r="AHR367" s="134"/>
      <c r="AHS367" s="134"/>
      <c r="AHT367" s="134"/>
      <c r="AHU367" s="134"/>
      <c r="AHV367" s="134"/>
      <c r="AHW367" s="134"/>
      <c r="AHX367" s="134"/>
      <c r="AHY367" s="134"/>
      <c r="AHZ367" s="134"/>
      <c r="AIA367" s="134"/>
      <c r="AIB367" s="134"/>
      <c r="AIC367" s="134"/>
      <c r="AID367" s="134"/>
      <c r="AIE367" s="134"/>
      <c r="AIF367" s="134"/>
      <c r="AIG367" s="134"/>
      <c r="AIH367" s="134"/>
      <c r="AII367" s="134"/>
      <c r="AIJ367" s="134"/>
      <c r="AIK367" s="134"/>
      <c r="AIL367" s="134"/>
      <c r="AIM367" s="134"/>
      <c r="AIN367" s="134"/>
      <c r="AIO367" s="134"/>
      <c r="AIP367" s="134"/>
      <c r="AIQ367" s="134"/>
      <c r="AIR367" s="134"/>
      <c r="AIS367" s="134"/>
      <c r="AIT367" s="134"/>
      <c r="AIU367" s="134"/>
      <c r="AIV367" s="134"/>
      <c r="AIW367" s="134"/>
      <c r="AIX367" s="134"/>
      <c r="AIY367" s="134"/>
      <c r="AIZ367" s="134"/>
      <c r="AJA367" s="134"/>
      <c r="AJB367" s="134"/>
      <c r="AJC367" s="134"/>
      <c r="AJD367" s="134"/>
      <c r="AJE367" s="134"/>
      <c r="AJF367" s="134"/>
      <c r="AJG367" s="134"/>
      <c r="AJH367" s="134"/>
      <c r="AJI367" s="134"/>
      <c r="AJJ367" s="134"/>
      <c r="AJK367" s="134"/>
      <c r="AJL367" s="134"/>
      <c r="AJM367" s="134"/>
      <c r="AJN367" s="134"/>
      <c r="AJO367" s="134"/>
      <c r="AJP367" s="134"/>
      <c r="AJQ367" s="134"/>
      <c r="AJR367" s="134"/>
      <c r="AJS367" s="134"/>
      <c r="AJT367" s="134"/>
      <c r="AJU367" s="134"/>
      <c r="AJV367" s="134"/>
      <c r="AJW367" s="134"/>
      <c r="AJX367" s="134"/>
      <c r="AJY367" s="134"/>
      <c r="AJZ367" s="134"/>
      <c r="AKA367" s="134"/>
      <c r="AKB367" s="134"/>
      <c r="AKC367" s="134"/>
      <c r="AKD367" s="134"/>
      <c r="AKE367" s="134"/>
      <c r="AKF367" s="134"/>
      <c r="AKG367" s="134"/>
      <c r="AKH367" s="134"/>
      <c r="AKI367" s="134"/>
      <c r="AKJ367" s="134"/>
      <c r="AKK367" s="134"/>
      <c r="AKL367" s="134"/>
      <c r="AKM367" s="134"/>
      <c r="AKN367" s="134"/>
      <c r="AKO367" s="134"/>
      <c r="AKP367" s="134"/>
      <c r="AKQ367" s="134"/>
      <c r="AKR367" s="134"/>
      <c r="AKS367" s="134"/>
      <c r="AKT367" s="134"/>
      <c r="AKU367" s="134"/>
      <c r="AKV367" s="134"/>
      <c r="AKW367" s="134"/>
      <c r="AKX367" s="134"/>
    </row>
    <row r="368" spans="1:986" ht="12" x14ac:dyDescent="0.2">
      <c r="A368" s="249"/>
      <c r="B368" s="242" t="s">
        <v>860</v>
      </c>
      <c r="C368" s="170" t="str">
        <f>_xlfn.CONCAT(Leverancespecifikation[[#This Row],[ID]],Leverancespecifikation[[#This Row],[BYGNINGSDEL]])</f>
        <v>364Spaces - Vand</v>
      </c>
      <c r="E368" s="171" t="s">
        <v>103</v>
      </c>
      <c r="I368" s="171"/>
      <c r="J368" s="171">
        <v>4</v>
      </c>
      <c r="K368" s="175" t="s">
        <v>895</v>
      </c>
      <c r="L368" s="172" t="s">
        <v>574</v>
      </c>
      <c r="M368" s="80" t="str">
        <f>IFERROR(VLOOKUP(Leverancespecifikation[[#This Row],[ID-Bygningsdel]],'Data ændringslog'!A:G,7,FALSE),"P")</f>
        <v/>
      </c>
      <c r="N368" s="321" t="s">
        <v>103</v>
      </c>
      <c r="O368" s="121" t="str">
        <f>VLOOKUP(Leverancespecifikation[[#This Row],[ID-Bygningsdel]],'Data aktør'!A:H,2,FALSE)</f>
        <v/>
      </c>
      <c r="P368" s="78" t="str">
        <f>VLOOKUP(Leverancespecifikation[[#This Row],[ID-Bygningsdel]],'Data aktør'!A:H,3,FALSE)</f>
        <v/>
      </c>
      <c r="Q368" s="78" t="str">
        <f>VLOOKUP(Leverancespecifikation[[#This Row],[ID-Bygningsdel]],'Data aktør'!A:H,4,FALSE)</f>
        <v/>
      </c>
      <c r="R368" s="78" t="str">
        <f>VLOOKUP(Leverancespecifikation[[#This Row],[ID-Bygningsdel]],'Data aktør'!A:H,5,FALSE)</f>
        <v/>
      </c>
      <c r="S368" s="78" t="str">
        <f>VLOOKUP(Leverancespecifikation[[#This Row],[ID-Bygningsdel]],'Data aktør'!A:H,6,FALSE)</f>
        <v/>
      </c>
      <c r="T368" s="78" t="str">
        <f>VLOOKUP(Leverancespecifikation[[#This Row],[ID-Bygningsdel]],'Data aktør'!A:H,7,FALSE)</f>
        <v/>
      </c>
      <c r="U368" s="122" t="str">
        <f>VLOOKUP(Leverancespecifikation[[#This Row],[ID-Bygningsdel]],'Data aktør'!A:H,8,FALSE)</f>
        <v/>
      </c>
      <c r="V368" s="112"/>
      <c r="W368" s="79"/>
      <c r="X368" s="79"/>
      <c r="Y368" s="79"/>
      <c r="Z368" s="79"/>
      <c r="AA368" s="79"/>
      <c r="AB368" s="171"/>
      <c r="AD368" s="171"/>
      <c r="AE368" s="171"/>
      <c r="AF368" s="171"/>
      <c r="AG368" s="171"/>
      <c r="AH368" s="171"/>
      <c r="AI368" s="171"/>
      <c r="AJ368" s="171"/>
      <c r="BL368" s="287" t="s">
        <v>575</v>
      </c>
      <c r="BV368" s="171"/>
      <c r="BW368" s="171"/>
      <c r="CB368" s="134"/>
    </row>
    <row r="369" spans="1:986" ht="12" x14ac:dyDescent="0.2">
      <c r="A369" s="249"/>
      <c r="B369" s="242" t="s">
        <v>862</v>
      </c>
      <c r="C369" s="170" t="str">
        <f>_xlfn.CONCAT(Leverancespecifikation[[#This Row],[ID]],Leverancespecifikation[[#This Row],[BYGNINGSDEL]])</f>
        <v>365Spaces - Luftarter</v>
      </c>
      <c r="E369" s="171" t="s">
        <v>103</v>
      </c>
      <c r="I369" s="171"/>
      <c r="J369" s="171">
        <v>4</v>
      </c>
      <c r="K369" s="175" t="s">
        <v>897</v>
      </c>
      <c r="L369" s="172" t="s">
        <v>574</v>
      </c>
      <c r="M369" s="80" t="str">
        <f>IFERROR(VLOOKUP(Leverancespecifikation[[#This Row],[ID-Bygningsdel]],'Data ændringslog'!A:G,7,FALSE),"P")</f>
        <v/>
      </c>
      <c r="N369" s="321" t="s">
        <v>103</v>
      </c>
      <c r="O369" s="121" t="str">
        <f>VLOOKUP(Leverancespecifikation[[#This Row],[ID-Bygningsdel]],'Data aktør'!A:H,2,FALSE)</f>
        <v/>
      </c>
      <c r="P369" s="78" t="str">
        <f>VLOOKUP(Leverancespecifikation[[#This Row],[ID-Bygningsdel]],'Data aktør'!A:H,3,FALSE)</f>
        <v/>
      </c>
      <c r="Q369" s="78" t="str">
        <f>VLOOKUP(Leverancespecifikation[[#This Row],[ID-Bygningsdel]],'Data aktør'!A:H,4,FALSE)</f>
        <v/>
      </c>
      <c r="R369" s="78" t="str">
        <f>VLOOKUP(Leverancespecifikation[[#This Row],[ID-Bygningsdel]],'Data aktør'!A:H,5,FALSE)</f>
        <v/>
      </c>
      <c r="S369" s="78" t="str">
        <f>VLOOKUP(Leverancespecifikation[[#This Row],[ID-Bygningsdel]],'Data aktør'!A:H,6,FALSE)</f>
        <v/>
      </c>
      <c r="T369" s="78" t="str">
        <f>VLOOKUP(Leverancespecifikation[[#This Row],[ID-Bygningsdel]],'Data aktør'!A:H,7,FALSE)</f>
        <v/>
      </c>
      <c r="U369" s="122" t="str">
        <f>VLOOKUP(Leverancespecifikation[[#This Row],[ID-Bygningsdel]],'Data aktør'!A:H,8,FALSE)</f>
        <v/>
      </c>
      <c r="V369" s="112"/>
      <c r="W369" s="79"/>
      <c r="X369" s="79"/>
      <c r="Y369" s="79"/>
      <c r="Z369" s="79"/>
      <c r="AA369" s="79"/>
      <c r="AB369" s="171"/>
      <c r="AD369" s="171"/>
      <c r="AE369" s="171"/>
      <c r="AF369" s="171"/>
      <c r="AG369" s="171"/>
      <c r="AH369" s="171"/>
      <c r="AI369" s="171"/>
      <c r="AJ369" s="171"/>
      <c r="BL369" s="287" t="s">
        <v>575</v>
      </c>
      <c r="BV369" s="171"/>
      <c r="BW369" s="171"/>
      <c r="CB369" s="134"/>
    </row>
    <row r="370" spans="1:986" ht="12" x14ac:dyDescent="0.2">
      <c r="A370" s="249"/>
      <c r="B370" s="242" t="s">
        <v>864</v>
      </c>
      <c r="C370" s="170" t="str">
        <f>_xlfn.CONCAT(Leverancespecifikation[[#This Row],[ID]],Leverancespecifikation[[#This Row],[BYGNINGSDEL]])</f>
        <v>366Spaces - Køling</v>
      </c>
      <c r="E370" s="171" t="s">
        <v>103</v>
      </c>
      <c r="I370" s="171"/>
      <c r="J370" s="171">
        <v>4</v>
      </c>
      <c r="K370" s="175" t="s">
        <v>899</v>
      </c>
      <c r="L370" s="172" t="s">
        <v>574</v>
      </c>
      <c r="M370" s="80" t="str">
        <f>IFERROR(VLOOKUP(Leverancespecifikation[[#This Row],[ID-Bygningsdel]],'Data ændringslog'!A:G,7,FALSE),"P")</f>
        <v/>
      </c>
      <c r="N370" s="321" t="s">
        <v>103</v>
      </c>
      <c r="O370" s="121" t="str">
        <f>VLOOKUP(Leverancespecifikation[[#This Row],[ID-Bygningsdel]],'Data aktør'!A:H,2,FALSE)</f>
        <v/>
      </c>
      <c r="P370" s="78" t="str">
        <f>VLOOKUP(Leverancespecifikation[[#This Row],[ID-Bygningsdel]],'Data aktør'!A:H,3,FALSE)</f>
        <v/>
      </c>
      <c r="Q370" s="78" t="str">
        <f>VLOOKUP(Leverancespecifikation[[#This Row],[ID-Bygningsdel]],'Data aktør'!A:H,4,FALSE)</f>
        <v/>
      </c>
      <c r="R370" s="78" t="str">
        <f>VLOOKUP(Leverancespecifikation[[#This Row],[ID-Bygningsdel]],'Data aktør'!A:H,5,FALSE)</f>
        <v/>
      </c>
      <c r="S370" s="78" t="str">
        <f>VLOOKUP(Leverancespecifikation[[#This Row],[ID-Bygningsdel]],'Data aktør'!A:H,6,FALSE)</f>
        <v/>
      </c>
      <c r="T370" s="78" t="str">
        <f>VLOOKUP(Leverancespecifikation[[#This Row],[ID-Bygningsdel]],'Data aktør'!A:H,7,FALSE)</f>
        <v/>
      </c>
      <c r="U370" s="122" t="str">
        <f>VLOOKUP(Leverancespecifikation[[#This Row],[ID-Bygningsdel]],'Data aktør'!A:H,8,FALSE)</f>
        <v/>
      </c>
      <c r="V370" s="112"/>
      <c r="W370" s="79"/>
      <c r="X370" s="79"/>
      <c r="Y370" s="79"/>
      <c r="Z370" s="79"/>
      <c r="AA370" s="79"/>
      <c r="AB370" s="171"/>
      <c r="AD370" s="171"/>
      <c r="AE370" s="171"/>
      <c r="AF370" s="171"/>
      <c r="AG370" s="171"/>
      <c r="AH370" s="171"/>
      <c r="AI370" s="171"/>
      <c r="AJ370" s="171"/>
      <c r="BL370" s="287" t="s">
        <v>575</v>
      </c>
      <c r="BV370" s="171"/>
      <c r="BW370" s="171"/>
      <c r="CB370" s="134"/>
    </row>
    <row r="371" spans="1:986" ht="12" x14ac:dyDescent="0.2">
      <c r="A371" s="249"/>
      <c r="B371" s="242" t="s">
        <v>866</v>
      </c>
      <c r="C371" s="170" t="str">
        <f>_xlfn.CONCAT(Leverancespecifikation[[#This Row],[ID]],Leverancespecifikation[[#This Row],[BYGNINGSDEL]])</f>
        <v>367Spaces - Varme</v>
      </c>
      <c r="E371" s="171" t="s">
        <v>103</v>
      </c>
      <c r="I371" s="171"/>
      <c r="J371" s="171">
        <v>4</v>
      </c>
      <c r="K371" s="175" t="s">
        <v>901</v>
      </c>
      <c r="L371" s="172" t="s">
        <v>574</v>
      </c>
      <c r="M371" s="80" t="str">
        <f>IFERROR(VLOOKUP(Leverancespecifikation[[#This Row],[ID-Bygningsdel]],'Data ændringslog'!A:G,7,FALSE),"P")</f>
        <v/>
      </c>
      <c r="N371" s="321" t="s">
        <v>103</v>
      </c>
      <c r="O371" s="121" t="str">
        <f>VLOOKUP(Leverancespecifikation[[#This Row],[ID-Bygningsdel]],'Data aktør'!A:H,2,FALSE)</f>
        <v/>
      </c>
      <c r="P371" s="78" t="str">
        <f>VLOOKUP(Leverancespecifikation[[#This Row],[ID-Bygningsdel]],'Data aktør'!A:H,3,FALSE)</f>
        <v/>
      </c>
      <c r="Q371" s="78" t="str">
        <f>VLOOKUP(Leverancespecifikation[[#This Row],[ID-Bygningsdel]],'Data aktør'!A:H,4,FALSE)</f>
        <v/>
      </c>
      <c r="R371" s="78" t="str">
        <f>VLOOKUP(Leverancespecifikation[[#This Row],[ID-Bygningsdel]],'Data aktør'!A:H,5,FALSE)</f>
        <v/>
      </c>
      <c r="S371" s="78" t="str">
        <f>VLOOKUP(Leverancespecifikation[[#This Row],[ID-Bygningsdel]],'Data aktør'!A:H,6,FALSE)</f>
        <v/>
      </c>
      <c r="T371" s="78" t="str">
        <f>VLOOKUP(Leverancespecifikation[[#This Row],[ID-Bygningsdel]],'Data aktør'!A:H,7,FALSE)</f>
        <v/>
      </c>
      <c r="U371" s="122" t="str">
        <f>VLOOKUP(Leverancespecifikation[[#This Row],[ID-Bygningsdel]],'Data aktør'!A:H,8,FALSE)</f>
        <v/>
      </c>
      <c r="V371" s="112"/>
      <c r="W371" s="79"/>
      <c r="X371" s="79"/>
      <c r="Y371" s="79"/>
      <c r="Z371" s="79"/>
      <c r="AA371" s="79"/>
      <c r="AB371" s="171"/>
      <c r="AD371" s="171"/>
      <c r="AE371" s="171"/>
      <c r="AF371" s="171"/>
      <c r="AG371" s="171"/>
      <c r="AH371" s="171"/>
      <c r="AI371" s="171"/>
      <c r="AJ371" s="171"/>
      <c r="BL371" s="287" t="s">
        <v>575</v>
      </c>
      <c r="BV371" s="171"/>
      <c r="BW371" s="171"/>
      <c r="CB371" s="134"/>
    </row>
    <row r="372" spans="1:986" ht="12" x14ac:dyDescent="0.2">
      <c r="A372" s="249"/>
      <c r="B372" s="242" t="s">
        <v>870</v>
      </c>
      <c r="C372" s="170" t="str">
        <f>_xlfn.CONCAT(Leverancespecifikation[[#This Row],[ID]],Leverancespecifikation[[#This Row],[BYGNINGSDEL]])</f>
        <v>368Spaces - Ventilation</v>
      </c>
      <c r="E372" s="171" t="s">
        <v>103</v>
      </c>
      <c r="I372" s="171"/>
      <c r="J372" s="171">
        <v>4</v>
      </c>
      <c r="K372" s="175" t="s">
        <v>903</v>
      </c>
      <c r="L372" s="172" t="s">
        <v>574</v>
      </c>
      <c r="M372" s="80" t="str">
        <f>IFERROR(VLOOKUP(Leverancespecifikation[[#This Row],[ID-Bygningsdel]],'Data ændringslog'!A:G,7,FALSE),"P")</f>
        <v/>
      </c>
      <c r="N372" s="321" t="s">
        <v>103</v>
      </c>
      <c r="O372" s="121" t="str">
        <f>VLOOKUP(Leverancespecifikation[[#This Row],[ID-Bygningsdel]],'Data aktør'!A:H,2,FALSE)</f>
        <v/>
      </c>
      <c r="P372" s="78" t="str">
        <f>VLOOKUP(Leverancespecifikation[[#This Row],[ID-Bygningsdel]],'Data aktør'!A:H,3,FALSE)</f>
        <v/>
      </c>
      <c r="Q372" s="78" t="str">
        <f>VLOOKUP(Leverancespecifikation[[#This Row],[ID-Bygningsdel]],'Data aktør'!A:H,4,FALSE)</f>
        <v/>
      </c>
      <c r="R372" s="78" t="str">
        <f>VLOOKUP(Leverancespecifikation[[#This Row],[ID-Bygningsdel]],'Data aktør'!A:H,5,FALSE)</f>
        <v/>
      </c>
      <c r="S372" s="78" t="str">
        <f>VLOOKUP(Leverancespecifikation[[#This Row],[ID-Bygningsdel]],'Data aktør'!A:H,6,FALSE)</f>
        <v/>
      </c>
      <c r="T372" s="78" t="str">
        <f>VLOOKUP(Leverancespecifikation[[#This Row],[ID-Bygningsdel]],'Data aktør'!A:H,7,FALSE)</f>
        <v/>
      </c>
      <c r="U372" s="122" t="str">
        <f>VLOOKUP(Leverancespecifikation[[#This Row],[ID-Bygningsdel]],'Data aktør'!A:H,8,FALSE)</f>
        <v/>
      </c>
      <c r="V372" s="112"/>
      <c r="W372" s="79"/>
      <c r="X372" s="79"/>
      <c r="Y372" s="79"/>
      <c r="Z372" s="79"/>
      <c r="AA372" s="79"/>
      <c r="AB372" s="171"/>
      <c r="AD372" s="171"/>
      <c r="AE372" s="171"/>
      <c r="AF372" s="171"/>
      <c r="AG372" s="171"/>
      <c r="AH372" s="171"/>
      <c r="AI372" s="171"/>
      <c r="AJ372" s="171"/>
      <c r="BL372" s="287" t="s">
        <v>575</v>
      </c>
      <c r="BV372" s="171"/>
      <c r="BW372" s="171"/>
      <c r="CB372" s="134"/>
    </row>
    <row r="373" spans="1:986" ht="12" x14ac:dyDescent="0.2">
      <c r="A373" s="249"/>
      <c r="B373" s="242" t="s">
        <v>872</v>
      </c>
      <c r="C373" s="170" t="str">
        <f>_xlfn.CONCAT(Leverancespecifikation[[#This Row],[ID]],Leverancespecifikation[[#This Row],[BYGNINGSDEL]])</f>
        <v>369Spaces - Sprinkling</v>
      </c>
      <c r="E373" s="171" t="s">
        <v>103</v>
      </c>
      <c r="I373" s="171"/>
      <c r="J373" s="171">
        <v>4</v>
      </c>
      <c r="K373" s="175" t="s">
        <v>905</v>
      </c>
      <c r="L373" s="172" t="s">
        <v>574</v>
      </c>
      <c r="M373" s="80" t="str">
        <f>IFERROR(VLOOKUP(Leverancespecifikation[[#This Row],[ID-Bygningsdel]],'Data ændringslog'!A:G,7,FALSE),"P")</f>
        <v/>
      </c>
      <c r="N373" s="321" t="s">
        <v>103</v>
      </c>
      <c r="O373" s="121" t="str">
        <f>VLOOKUP(Leverancespecifikation[[#This Row],[ID-Bygningsdel]],'Data aktør'!A:H,2,FALSE)</f>
        <v/>
      </c>
      <c r="P373" s="78" t="str">
        <f>VLOOKUP(Leverancespecifikation[[#This Row],[ID-Bygningsdel]],'Data aktør'!A:H,3,FALSE)</f>
        <v/>
      </c>
      <c r="Q373" s="78" t="str">
        <f>VLOOKUP(Leverancespecifikation[[#This Row],[ID-Bygningsdel]],'Data aktør'!A:H,4,FALSE)</f>
        <v/>
      </c>
      <c r="R373" s="78" t="str">
        <f>VLOOKUP(Leverancespecifikation[[#This Row],[ID-Bygningsdel]],'Data aktør'!A:H,5,FALSE)</f>
        <v/>
      </c>
      <c r="S373" s="78" t="str">
        <f>VLOOKUP(Leverancespecifikation[[#This Row],[ID-Bygningsdel]],'Data aktør'!A:H,6,FALSE)</f>
        <v/>
      </c>
      <c r="T373" s="78" t="str">
        <f>VLOOKUP(Leverancespecifikation[[#This Row],[ID-Bygningsdel]],'Data aktør'!A:H,7,FALSE)</f>
        <v/>
      </c>
      <c r="U373" s="122" t="str">
        <f>VLOOKUP(Leverancespecifikation[[#This Row],[ID-Bygningsdel]],'Data aktør'!A:H,8,FALSE)</f>
        <v/>
      </c>
      <c r="V373" s="112"/>
      <c r="W373" s="79"/>
      <c r="X373" s="79"/>
      <c r="Y373" s="79"/>
      <c r="Z373" s="79"/>
      <c r="AA373" s="79"/>
      <c r="AB373" s="171"/>
      <c r="AD373" s="171"/>
      <c r="AE373" s="171"/>
      <c r="AF373" s="171"/>
      <c r="AG373" s="171"/>
      <c r="AH373" s="171"/>
      <c r="AI373" s="171"/>
      <c r="AJ373" s="171"/>
      <c r="BL373" s="287" t="s">
        <v>575</v>
      </c>
      <c r="BV373" s="171"/>
      <c r="BW373" s="171"/>
      <c r="CB373" s="134"/>
    </row>
    <row r="374" spans="1:986" ht="12" x14ac:dyDescent="0.2">
      <c r="A374" s="249"/>
      <c r="B374" s="242" t="s">
        <v>875</v>
      </c>
      <c r="C374" s="170" t="str">
        <f>_xlfn.CONCAT(Leverancespecifikation[[#This Row],[ID]],Leverancespecifikation[[#This Row],[BYGNINGSDEL]])</f>
        <v>370Systemer - Afløb og Sanitet</v>
      </c>
      <c r="E374" s="171" t="s">
        <v>103</v>
      </c>
      <c r="I374" s="171"/>
      <c r="J374" s="171">
        <v>4</v>
      </c>
      <c r="K374" s="175" t="s">
        <v>907</v>
      </c>
      <c r="L374" s="172" t="s">
        <v>103</v>
      </c>
      <c r="M374" s="80" t="str">
        <f>IFERROR(VLOOKUP(Leverancespecifikation[[#This Row],[ID-Bygningsdel]],'Data ændringslog'!A:G,7,FALSE),"P")</f>
        <v/>
      </c>
      <c r="N374" s="321" t="s">
        <v>103</v>
      </c>
      <c r="O374" s="121" t="str">
        <f>VLOOKUP(Leverancespecifikation[[#This Row],[ID-Bygningsdel]],'Data aktør'!A:H,2,FALSE)</f>
        <v/>
      </c>
      <c r="P374" s="78" t="str">
        <f>VLOOKUP(Leverancespecifikation[[#This Row],[ID-Bygningsdel]],'Data aktør'!A:H,3,FALSE)</f>
        <v/>
      </c>
      <c r="Q374" s="78" t="str">
        <f>VLOOKUP(Leverancespecifikation[[#This Row],[ID-Bygningsdel]],'Data aktør'!A:H,4,FALSE)</f>
        <v/>
      </c>
      <c r="R374" s="78" t="str">
        <f>VLOOKUP(Leverancespecifikation[[#This Row],[ID-Bygningsdel]],'Data aktør'!A:H,5,FALSE)</f>
        <v/>
      </c>
      <c r="S374" s="78" t="str">
        <f>VLOOKUP(Leverancespecifikation[[#This Row],[ID-Bygningsdel]],'Data aktør'!A:H,6,FALSE)</f>
        <v/>
      </c>
      <c r="T374" s="78" t="str">
        <f>VLOOKUP(Leverancespecifikation[[#This Row],[ID-Bygningsdel]],'Data aktør'!A:H,7,FALSE)</f>
        <v/>
      </c>
      <c r="U374" s="122" t="str">
        <f>VLOOKUP(Leverancespecifikation[[#This Row],[ID-Bygningsdel]],'Data aktør'!A:H,8,FALSE)</f>
        <v/>
      </c>
      <c r="V374" s="112"/>
      <c r="W374" s="79"/>
      <c r="X374" s="79"/>
      <c r="Y374" s="79"/>
      <c r="Z374" s="79"/>
      <c r="AA374" s="79"/>
      <c r="AB374" s="171"/>
      <c r="AD374" s="171"/>
      <c r="AE374" s="171"/>
      <c r="AF374" s="171"/>
      <c r="AG374" s="171"/>
      <c r="AH374" s="171"/>
      <c r="AI374" s="171"/>
      <c r="AJ374" s="171"/>
      <c r="BV374" s="171"/>
      <c r="BW374" s="171"/>
      <c r="CB374" s="134"/>
    </row>
    <row r="375" spans="1:986" ht="12" x14ac:dyDescent="0.2">
      <c r="A375" s="249"/>
      <c r="B375" s="242" t="s">
        <v>877</v>
      </c>
      <c r="C375" s="170" t="str">
        <f>_xlfn.CONCAT(Leverancespecifikation[[#This Row],[ID]],Leverancespecifikation[[#This Row],[BYGNINGSDEL]])</f>
        <v>371Systemer - Vand</v>
      </c>
      <c r="E375" s="171" t="s">
        <v>103</v>
      </c>
      <c r="I375" s="171"/>
      <c r="J375" s="171">
        <v>4</v>
      </c>
      <c r="K375" s="175" t="s">
        <v>909</v>
      </c>
      <c r="L375" s="172" t="s">
        <v>103</v>
      </c>
      <c r="M375" s="80" t="str">
        <f>IFERROR(VLOOKUP(Leverancespecifikation[[#This Row],[ID-Bygningsdel]],'Data ændringslog'!A:G,7,FALSE),"P")</f>
        <v/>
      </c>
      <c r="N375" s="321" t="s">
        <v>103</v>
      </c>
      <c r="O375" s="121" t="str">
        <f>VLOOKUP(Leverancespecifikation[[#This Row],[ID-Bygningsdel]],'Data aktør'!A:H,2,FALSE)</f>
        <v/>
      </c>
      <c r="P375" s="78" t="str">
        <f>VLOOKUP(Leverancespecifikation[[#This Row],[ID-Bygningsdel]],'Data aktør'!A:H,3,FALSE)</f>
        <v/>
      </c>
      <c r="Q375" s="78" t="str">
        <f>VLOOKUP(Leverancespecifikation[[#This Row],[ID-Bygningsdel]],'Data aktør'!A:H,4,FALSE)</f>
        <v/>
      </c>
      <c r="R375" s="78" t="str">
        <f>VLOOKUP(Leverancespecifikation[[#This Row],[ID-Bygningsdel]],'Data aktør'!A:H,5,FALSE)</f>
        <v/>
      </c>
      <c r="S375" s="78" t="str">
        <f>VLOOKUP(Leverancespecifikation[[#This Row],[ID-Bygningsdel]],'Data aktør'!A:H,6,FALSE)</f>
        <v/>
      </c>
      <c r="T375" s="78" t="str">
        <f>VLOOKUP(Leverancespecifikation[[#This Row],[ID-Bygningsdel]],'Data aktør'!A:H,7,FALSE)</f>
        <v/>
      </c>
      <c r="U375" s="122" t="str">
        <f>VLOOKUP(Leverancespecifikation[[#This Row],[ID-Bygningsdel]],'Data aktør'!A:H,8,FALSE)</f>
        <v/>
      </c>
      <c r="V375" s="112"/>
      <c r="W375" s="79"/>
      <c r="X375" s="79"/>
      <c r="Y375" s="79"/>
      <c r="Z375" s="79"/>
      <c r="AA375" s="79"/>
      <c r="AB375" s="171"/>
      <c r="AD375" s="171"/>
      <c r="AE375" s="171"/>
      <c r="AF375" s="171"/>
      <c r="AG375" s="171"/>
      <c r="AH375" s="171"/>
      <c r="AI375" s="171"/>
      <c r="AJ375" s="171"/>
      <c r="BV375" s="171"/>
      <c r="BW375" s="171"/>
      <c r="CB375" s="134"/>
    </row>
    <row r="376" spans="1:986" ht="12" x14ac:dyDescent="0.2">
      <c r="A376" s="249"/>
      <c r="B376" s="242" t="s">
        <v>879</v>
      </c>
      <c r="C376" s="170" t="str">
        <f>_xlfn.CONCAT(Leverancespecifikation[[#This Row],[ID]],Leverancespecifikation[[#This Row],[BYGNINGSDEL]])</f>
        <v>372Systemer - Luftarter</v>
      </c>
      <c r="E376" s="171" t="s">
        <v>103</v>
      </c>
      <c r="I376" s="171"/>
      <c r="J376" s="171">
        <v>4</v>
      </c>
      <c r="K376" s="175" t="s">
        <v>911</v>
      </c>
      <c r="L376" s="172" t="s">
        <v>103</v>
      </c>
      <c r="M376" s="80" t="str">
        <f>IFERROR(VLOOKUP(Leverancespecifikation[[#This Row],[ID-Bygningsdel]],'Data ændringslog'!A:G,7,FALSE),"P")</f>
        <v/>
      </c>
      <c r="N376" s="321" t="s">
        <v>103</v>
      </c>
      <c r="O376" s="121" t="str">
        <f>VLOOKUP(Leverancespecifikation[[#This Row],[ID-Bygningsdel]],'Data aktør'!A:H,2,FALSE)</f>
        <v/>
      </c>
      <c r="P376" s="78" t="str">
        <f>VLOOKUP(Leverancespecifikation[[#This Row],[ID-Bygningsdel]],'Data aktør'!A:H,3,FALSE)</f>
        <v/>
      </c>
      <c r="Q376" s="78" t="str">
        <f>VLOOKUP(Leverancespecifikation[[#This Row],[ID-Bygningsdel]],'Data aktør'!A:H,4,FALSE)</f>
        <v/>
      </c>
      <c r="R376" s="78" t="str">
        <f>VLOOKUP(Leverancespecifikation[[#This Row],[ID-Bygningsdel]],'Data aktør'!A:H,5,FALSE)</f>
        <v/>
      </c>
      <c r="S376" s="78" t="str">
        <f>VLOOKUP(Leverancespecifikation[[#This Row],[ID-Bygningsdel]],'Data aktør'!A:H,6,FALSE)</f>
        <v/>
      </c>
      <c r="T376" s="78" t="str">
        <f>VLOOKUP(Leverancespecifikation[[#This Row],[ID-Bygningsdel]],'Data aktør'!A:H,7,FALSE)</f>
        <v/>
      </c>
      <c r="U376" s="122" t="str">
        <f>VLOOKUP(Leverancespecifikation[[#This Row],[ID-Bygningsdel]],'Data aktør'!A:H,8,FALSE)</f>
        <v/>
      </c>
      <c r="V376" s="112"/>
      <c r="W376" s="79"/>
      <c r="X376" s="79"/>
      <c r="Y376" s="79"/>
      <c r="Z376" s="79"/>
      <c r="AA376" s="79"/>
      <c r="AB376" s="171"/>
      <c r="AD376" s="171"/>
      <c r="AE376" s="171"/>
      <c r="AF376" s="171"/>
      <c r="AG376" s="171"/>
      <c r="AH376" s="171"/>
      <c r="AI376" s="171"/>
      <c r="AJ376" s="171"/>
      <c r="BV376" s="171"/>
      <c r="BW376" s="171"/>
      <c r="CB376" s="134"/>
    </row>
    <row r="377" spans="1:986" ht="12" x14ac:dyDescent="0.2">
      <c r="A377" s="249"/>
      <c r="B377" s="242" t="s">
        <v>880</v>
      </c>
      <c r="C377" s="170" t="str">
        <f>_xlfn.CONCAT(Leverancespecifikation[[#This Row],[ID]],Leverancespecifikation[[#This Row],[BYGNINGSDEL]])</f>
        <v>373Systemer - Køling</v>
      </c>
      <c r="E377" s="171" t="s">
        <v>103</v>
      </c>
      <c r="I377" s="171"/>
      <c r="J377" s="171">
        <v>4</v>
      </c>
      <c r="K377" s="175" t="s">
        <v>913</v>
      </c>
      <c r="L377" s="172" t="s">
        <v>103</v>
      </c>
      <c r="M377" s="80" t="str">
        <f>IFERROR(VLOOKUP(Leverancespecifikation[[#This Row],[ID-Bygningsdel]],'Data ændringslog'!A:G,7,FALSE),"P")</f>
        <v/>
      </c>
      <c r="N377" s="321" t="s">
        <v>103</v>
      </c>
      <c r="O377" s="121" t="str">
        <f>VLOOKUP(Leverancespecifikation[[#This Row],[ID-Bygningsdel]],'Data aktør'!A:H,2,FALSE)</f>
        <v/>
      </c>
      <c r="P377" s="78" t="str">
        <f>VLOOKUP(Leverancespecifikation[[#This Row],[ID-Bygningsdel]],'Data aktør'!A:H,3,FALSE)</f>
        <v/>
      </c>
      <c r="Q377" s="78" t="str">
        <f>VLOOKUP(Leverancespecifikation[[#This Row],[ID-Bygningsdel]],'Data aktør'!A:H,4,FALSE)</f>
        <v/>
      </c>
      <c r="R377" s="78" t="str">
        <f>VLOOKUP(Leverancespecifikation[[#This Row],[ID-Bygningsdel]],'Data aktør'!A:H,5,FALSE)</f>
        <v/>
      </c>
      <c r="S377" s="78" t="str">
        <f>VLOOKUP(Leverancespecifikation[[#This Row],[ID-Bygningsdel]],'Data aktør'!A:H,6,FALSE)</f>
        <v/>
      </c>
      <c r="T377" s="78" t="str">
        <f>VLOOKUP(Leverancespecifikation[[#This Row],[ID-Bygningsdel]],'Data aktør'!A:H,7,FALSE)</f>
        <v/>
      </c>
      <c r="U377" s="122" t="str">
        <f>VLOOKUP(Leverancespecifikation[[#This Row],[ID-Bygningsdel]],'Data aktør'!A:H,8,FALSE)</f>
        <v/>
      </c>
      <c r="V377" s="112"/>
      <c r="W377" s="79"/>
      <c r="X377" s="79"/>
      <c r="Y377" s="79"/>
      <c r="Z377" s="79"/>
      <c r="AA377" s="79"/>
      <c r="AB377" s="171"/>
      <c r="AD377" s="171"/>
      <c r="AE377" s="171"/>
      <c r="AF377" s="171"/>
      <c r="AG377" s="171"/>
      <c r="AH377" s="171"/>
      <c r="AI377" s="171"/>
      <c r="AJ377" s="171"/>
      <c r="BV377" s="171"/>
      <c r="BW377" s="171"/>
      <c r="CB377" s="134"/>
    </row>
    <row r="378" spans="1:986" ht="12" x14ac:dyDescent="0.2">
      <c r="A378" s="249"/>
      <c r="B378" s="242" t="s">
        <v>882</v>
      </c>
      <c r="C378" s="170" t="str">
        <f>_xlfn.CONCAT(Leverancespecifikation[[#This Row],[ID]],Leverancespecifikation[[#This Row],[BYGNINGSDEL]])</f>
        <v>374Systemer - Varme</v>
      </c>
      <c r="E378" s="171" t="s">
        <v>103</v>
      </c>
      <c r="I378" s="171"/>
      <c r="J378" s="171">
        <v>4</v>
      </c>
      <c r="K378" s="175" t="s">
        <v>915</v>
      </c>
      <c r="L378" s="172" t="s">
        <v>103</v>
      </c>
      <c r="M378" s="80" t="str">
        <f>IFERROR(VLOOKUP(Leverancespecifikation[[#This Row],[ID-Bygningsdel]],'Data ændringslog'!A:G,7,FALSE),"P")</f>
        <v/>
      </c>
      <c r="N378" s="321" t="s">
        <v>103</v>
      </c>
      <c r="O378" s="121" t="str">
        <f>VLOOKUP(Leverancespecifikation[[#This Row],[ID-Bygningsdel]],'Data aktør'!A:H,2,FALSE)</f>
        <v/>
      </c>
      <c r="P378" s="78" t="str">
        <f>VLOOKUP(Leverancespecifikation[[#This Row],[ID-Bygningsdel]],'Data aktør'!A:H,3,FALSE)</f>
        <v/>
      </c>
      <c r="Q378" s="78" t="str">
        <f>VLOOKUP(Leverancespecifikation[[#This Row],[ID-Bygningsdel]],'Data aktør'!A:H,4,FALSE)</f>
        <v/>
      </c>
      <c r="R378" s="78" t="str">
        <f>VLOOKUP(Leverancespecifikation[[#This Row],[ID-Bygningsdel]],'Data aktør'!A:H,5,FALSE)</f>
        <v/>
      </c>
      <c r="S378" s="78" t="str">
        <f>VLOOKUP(Leverancespecifikation[[#This Row],[ID-Bygningsdel]],'Data aktør'!A:H,6,FALSE)</f>
        <v/>
      </c>
      <c r="T378" s="78" t="str">
        <f>VLOOKUP(Leverancespecifikation[[#This Row],[ID-Bygningsdel]],'Data aktør'!A:H,7,FALSE)</f>
        <v/>
      </c>
      <c r="U378" s="122" t="str">
        <f>VLOOKUP(Leverancespecifikation[[#This Row],[ID-Bygningsdel]],'Data aktør'!A:H,8,FALSE)</f>
        <v/>
      </c>
      <c r="V378" s="112"/>
      <c r="W378" s="79"/>
      <c r="X378" s="79"/>
      <c r="Y378" s="79"/>
      <c r="Z378" s="79"/>
      <c r="AA378" s="79"/>
      <c r="AB378" s="171"/>
      <c r="AD378" s="171"/>
      <c r="AE378" s="171"/>
      <c r="AF378" s="171"/>
      <c r="AG378" s="171"/>
      <c r="AH378" s="171"/>
      <c r="AI378" s="171"/>
      <c r="AJ378" s="171"/>
      <c r="BV378" s="171"/>
      <c r="BW378" s="171"/>
      <c r="CB378" s="134"/>
    </row>
    <row r="379" spans="1:986" ht="12" x14ac:dyDescent="0.2">
      <c r="A379" s="249"/>
      <c r="B379" s="242" t="s">
        <v>884</v>
      </c>
      <c r="C379" s="170" t="str">
        <f>_xlfn.CONCAT(Leverancespecifikation[[#This Row],[ID]],Leverancespecifikation[[#This Row],[BYGNINGSDEL]])</f>
        <v>375Systemer - Ventilation</v>
      </c>
      <c r="E379" s="171" t="s">
        <v>103</v>
      </c>
      <c r="I379" s="171"/>
      <c r="J379" s="171">
        <v>4</v>
      </c>
      <c r="K379" s="175" t="s">
        <v>917</v>
      </c>
      <c r="L379" s="172" t="s">
        <v>103</v>
      </c>
      <c r="M379" s="80" t="str">
        <f>IFERROR(VLOOKUP(Leverancespecifikation[[#This Row],[ID-Bygningsdel]],'Data ændringslog'!A:G,7,FALSE),"P")</f>
        <v/>
      </c>
      <c r="N379" s="321" t="s">
        <v>103</v>
      </c>
      <c r="O379" s="121" t="str">
        <f>VLOOKUP(Leverancespecifikation[[#This Row],[ID-Bygningsdel]],'Data aktør'!A:H,2,FALSE)</f>
        <v/>
      </c>
      <c r="P379" s="78" t="str">
        <f>VLOOKUP(Leverancespecifikation[[#This Row],[ID-Bygningsdel]],'Data aktør'!A:H,3,FALSE)</f>
        <v/>
      </c>
      <c r="Q379" s="78" t="str">
        <f>VLOOKUP(Leverancespecifikation[[#This Row],[ID-Bygningsdel]],'Data aktør'!A:H,4,FALSE)</f>
        <v/>
      </c>
      <c r="R379" s="78" t="str">
        <f>VLOOKUP(Leverancespecifikation[[#This Row],[ID-Bygningsdel]],'Data aktør'!A:H,5,FALSE)</f>
        <v/>
      </c>
      <c r="S379" s="78" t="str">
        <f>VLOOKUP(Leverancespecifikation[[#This Row],[ID-Bygningsdel]],'Data aktør'!A:H,6,FALSE)</f>
        <v/>
      </c>
      <c r="T379" s="78" t="str">
        <f>VLOOKUP(Leverancespecifikation[[#This Row],[ID-Bygningsdel]],'Data aktør'!A:H,7,FALSE)</f>
        <v/>
      </c>
      <c r="U379" s="122" t="str">
        <f>VLOOKUP(Leverancespecifikation[[#This Row],[ID-Bygningsdel]],'Data aktør'!A:H,8,FALSE)</f>
        <v/>
      </c>
      <c r="V379" s="112"/>
      <c r="W379" s="79"/>
      <c r="X379" s="79"/>
      <c r="Y379" s="79"/>
      <c r="Z379" s="79"/>
      <c r="AA379" s="79"/>
      <c r="AB379" s="171"/>
      <c r="AD379" s="171"/>
      <c r="AE379" s="171"/>
      <c r="AF379" s="171"/>
      <c r="AG379" s="171"/>
      <c r="AH379" s="171"/>
      <c r="AI379" s="171"/>
      <c r="AJ379" s="171"/>
      <c r="BV379" s="171"/>
      <c r="BW379" s="171"/>
      <c r="CB379" s="134"/>
    </row>
    <row r="380" spans="1:986" ht="12" x14ac:dyDescent="0.2">
      <c r="A380" s="249"/>
      <c r="B380" s="242" t="s">
        <v>886</v>
      </c>
      <c r="C380" s="170" t="str">
        <f>_xlfn.CONCAT(Leverancespecifikation[[#This Row],[ID]],Leverancespecifikation[[#This Row],[BYGNINGSDEL]])</f>
        <v>376Systemer - Sprinkling</v>
      </c>
      <c r="E380" s="171" t="s">
        <v>103</v>
      </c>
      <c r="I380" s="171"/>
      <c r="J380" s="171">
        <v>4</v>
      </c>
      <c r="K380" s="175" t="s">
        <v>919</v>
      </c>
      <c r="L380" s="172" t="s">
        <v>103</v>
      </c>
      <c r="M380" s="80" t="str">
        <f>IFERROR(VLOOKUP(Leverancespecifikation[[#This Row],[ID-Bygningsdel]],'Data ændringslog'!A:G,7,FALSE),"P")</f>
        <v/>
      </c>
      <c r="N380" s="321" t="s">
        <v>103</v>
      </c>
      <c r="O380" s="121" t="str">
        <f>VLOOKUP(Leverancespecifikation[[#This Row],[ID-Bygningsdel]],'Data aktør'!A:H,2,FALSE)</f>
        <v/>
      </c>
      <c r="P380" s="78" t="str">
        <f>VLOOKUP(Leverancespecifikation[[#This Row],[ID-Bygningsdel]],'Data aktør'!A:H,3,FALSE)</f>
        <v/>
      </c>
      <c r="Q380" s="78" t="str">
        <f>VLOOKUP(Leverancespecifikation[[#This Row],[ID-Bygningsdel]],'Data aktør'!A:H,4,FALSE)</f>
        <v/>
      </c>
      <c r="R380" s="78" t="str">
        <f>VLOOKUP(Leverancespecifikation[[#This Row],[ID-Bygningsdel]],'Data aktør'!A:H,5,FALSE)</f>
        <v/>
      </c>
      <c r="S380" s="78" t="str">
        <f>VLOOKUP(Leverancespecifikation[[#This Row],[ID-Bygningsdel]],'Data aktør'!A:H,6,FALSE)</f>
        <v/>
      </c>
      <c r="T380" s="78" t="str">
        <f>VLOOKUP(Leverancespecifikation[[#This Row],[ID-Bygningsdel]],'Data aktør'!A:H,7,FALSE)</f>
        <v/>
      </c>
      <c r="U380" s="122" t="str">
        <f>VLOOKUP(Leverancespecifikation[[#This Row],[ID-Bygningsdel]],'Data aktør'!A:H,8,FALSE)</f>
        <v/>
      </c>
      <c r="V380" s="112"/>
      <c r="W380" s="79"/>
      <c r="X380" s="79"/>
      <c r="Y380" s="79"/>
      <c r="Z380" s="79"/>
      <c r="AA380" s="79"/>
      <c r="AB380" s="171"/>
      <c r="AD380" s="171"/>
      <c r="AE380" s="171"/>
      <c r="AF380" s="171"/>
      <c r="AG380" s="171"/>
      <c r="AH380" s="171"/>
      <c r="AI380" s="171"/>
      <c r="AJ380" s="171"/>
      <c r="BV380" s="171"/>
      <c r="BW380" s="171"/>
      <c r="CB380" s="134"/>
    </row>
    <row r="381" spans="1:986" s="104" customFormat="1" x14ac:dyDescent="0.2">
      <c r="A381" s="248"/>
      <c r="B381" s="240" t="s">
        <v>888</v>
      </c>
      <c r="C381" s="161" t="str">
        <f>_xlfn.CONCAT(Leverancespecifikation[[#This Row],[ID]],Leverancespecifikation[[#This Row],[BYGNINGSDEL]])</f>
        <v>377Føringsveje</v>
      </c>
      <c r="D381" s="162"/>
      <c r="E381" s="162"/>
      <c r="F381" s="162"/>
      <c r="G381" s="162"/>
      <c r="H381" s="162"/>
      <c r="I381" s="162"/>
      <c r="J381" s="163">
        <v>2</v>
      </c>
      <c r="K381" s="164" t="s">
        <v>579</v>
      </c>
      <c r="L381" s="165"/>
      <c r="M381" s="100" t="str">
        <f>IFERROR(VLOOKUP(Leverancespecifikation[[#This Row],[ID-Bygningsdel]],'Data ændringslog'!A:G,7,FALSE),"P")</f>
        <v/>
      </c>
      <c r="N381" s="201" t="s">
        <v>99</v>
      </c>
      <c r="O381" s="119"/>
      <c r="P381" s="101"/>
      <c r="Q381" s="101"/>
      <c r="R381" s="101"/>
      <c r="S381" s="101"/>
      <c r="T381" s="101"/>
      <c r="U381" s="120"/>
      <c r="V381" s="111"/>
      <c r="W381" s="102"/>
      <c r="X381" s="102"/>
      <c r="Y381" s="102"/>
      <c r="Z381" s="102"/>
      <c r="AA381" s="10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285"/>
      <c r="BM381" s="162"/>
      <c r="BN381" s="162"/>
      <c r="BO381" s="162"/>
      <c r="BP381" s="162"/>
      <c r="BQ381" s="162"/>
      <c r="BR381" s="162"/>
      <c r="BS381" s="162"/>
      <c r="BT381" s="162"/>
      <c r="BU381" s="162"/>
      <c r="BV381" s="162"/>
      <c r="BW381" s="162"/>
      <c r="BX381" s="162"/>
      <c r="BY381" s="162"/>
      <c r="BZ381" s="162"/>
      <c r="CA381" s="206"/>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c r="EO381" s="98"/>
      <c r="EP381" s="98"/>
      <c r="EQ381" s="98"/>
      <c r="ER381" s="98"/>
      <c r="ES381" s="98"/>
      <c r="ET381" s="98"/>
      <c r="EU381" s="98"/>
      <c r="EV381" s="98"/>
      <c r="EW381" s="98"/>
      <c r="EX381" s="98"/>
      <c r="EY381" s="98"/>
      <c r="EZ381" s="98"/>
      <c r="FA381" s="98"/>
      <c r="FB381" s="98"/>
      <c r="FC381" s="98"/>
      <c r="FD381" s="98"/>
      <c r="FE381" s="98"/>
      <c r="FF381" s="98"/>
      <c r="FG381" s="98"/>
      <c r="FH381" s="98"/>
      <c r="FI381" s="98"/>
      <c r="FJ381" s="98"/>
      <c r="FK381" s="98"/>
      <c r="FL381" s="98"/>
      <c r="FM381" s="98"/>
      <c r="FN381" s="98"/>
      <c r="FO381" s="98"/>
      <c r="FP381" s="98"/>
      <c r="FQ381" s="98"/>
      <c r="FR381" s="98"/>
      <c r="FS381" s="98"/>
      <c r="FT381" s="98"/>
      <c r="FU381" s="98"/>
      <c r="FV381" s="98"/>
      <c r="FW381" s="98"/>
      <c r="FX381" s="98"/>
      <c r="FY381" s="98"/>
      <c r="FZ381" s="98"/>
      <c r="GA381" s="98"/>
      <c r="GB381" s="98"/>
      <c r="GC381" s="98"/>
      <c r="GD381" s="98"/>
      <c r="GE381" s="98"/>
      <c r="GF381" s="98"/>
      <c r="GG381" s="98"/>
      <c r="GH381" s="98"/>
      <c r="GI381" s="98"/>
      <c r="GJ381" s="98"/>
      <c r="GK381" s="98"/>
      <c r="GL381" s="98"/>
      <c r="GM381" s="98"/>
      <c r="GN381" s="98"/>
      <c r="GO381" s="98"/>
      <c r="GP381" s="98"/>
      <c r="GQ381" s="98"/>
      <c r="GR381" s="98"/>
      <c r="GS381" s="98"/>
      <c r="GT381" s="98"/>
      <c r="GU381" s="98"/>
      <c r="GV381" s="98"/>
      <c r="GW381" s="98"/>
      <c r="GX381" s="98"/>
      <c r="GY381" s="98"/>
      <c r="GZ381" s="98"/>
      <c r="HA381" s="98"/>
      <c r="HB381" s="98"/>
      <c r="HC381" s="98"/>
      <c r="HD381" s="98"/>
      <c r="HE381" s="98"/>
      <c r="HF381" s="98"/>
      <c r="HG381" s="98"/>
      <c r="HH381" s="98"/>
      <c r="HI381" s="98"/>
      <c r="HJ381" s="98"/>
      <c r="HK381" s="98"/>
      <c r="HL381" s="98"/>
      <c r="HM381" s="98"/>
      <c r="HN381" s="98"/>
      <c r="HO381" s="98"/>
      <c r="HP381" s="98"/>
      <c r="HQ381" s="98"/>
      <c r="HR381" s="98"/>
      <c r="HS381" s="98"/>
      <c r="HT381" s="98"/>
      <c r="HU381" s="98"/>
      <c r="HV381" s="98"/>
      <c r="HW381" s="98"/>
      <c r="HX381" s="98"/>
      <c r="HY381" s="98"/>
      <c r="HZ381" s="98"/>
      <c r="IA381" s="98"/>
      <c r="IB381" s="98"/>
      <c r="IC381" s="98"/>
      <c r="ID381" s="98"/>
      <c r="IE381" s="98"/>
      <c r="IF381" s="98"/>
      <c r="IG381" s="98"/>
      <c r="IH381" s="98"/>
      <c r="II381" s="98"/>
      <c r="IJ381" s="98"/>
      <c r="IK381" s="98"/>
      <c r="IL381" s="98"/>
      <c r="IM381" s="98"/>
      <c r="IN381" s="98"/>
      <c r="IO381" s="98"/>
      <c r="IP381" s="98"/>
      <c r="IQ381" s="98"/>
      <c r="IR381" s="98"/>
      <c r="IS381" s="98"/>
      <c r="IT381" s="98"/>
      <c r="IU381" s="98"/>
      <c r="IV381" s="98"/>
      <c r="IW381" s="98"/>
      <c r="IX381" s="98"/>
      <c r="IY381" s="98"/>
      <c r="IZ381" s="98"/>
      <c r="JA381" s="98"/>
      <c r="JB381" s="98"/>
      <c r="JC381" s="98"/>
      <c r="JD381" s="98"/>
      <c r="JE381" s="98"/>
      <c r="JF381" s="98"/>
      <c r="JG381" s="98"/>
      <c r="JH381" s="98"/>
      <c r="JI381" s="98"/>
      <c r="JJ381" s="98"/>
      <c r="JK381" s="98"/>
      <c r="JL381" s="98"/>
      <c r="JM381" s="98"/>
      <c r="JN381" s="98"/>
      <c r="JO381" s="98"/>
      <c r="JP381" s="98"/>
      <c r="JQ381" s="98"/>
      <c r="JR381" s="98"/>
      <c r="JS381" s="98"/>
      <c r="JT381" s="98"/>
      <c r="JU381" s="98"/>
      <c r="JV381" s="98"/>
      <c r="JW381" s="98"/>
      <c r="JX381" s="98"/>
      <c r="JY381" s="98"/>
      <c r="JZ381" s="98"/>
      <c r="KA381" s="98"/>
      <c r="KB381" s="98"/>
      <c r="KC381" s="98"/>
      <c r="KD381" s="98"/>
      <c r="KE381" s="98"/>
      <c r="KF381" s="98"/>
      <c r="KG381" s="98"/>
      <c r="KH381" s="98"/>
      <c r="KI381" s="98"/>
      <c r="KJ381" s="98"/>
      <c r="KK381" s="98"/>
      <c r="KL381" s="98"/>
      <c r="KM381" s="98"/>
      <c r="KN381" s="98"/>
      <c r="KO381" s="98"/>
      <c r="KP381" s="98"/>
      <c r="KQ381" s="98"/>
      <c r="KR381" s="98"/>
      <c r="KS381" s="98"/>
      <c r="KT381" s="98"/>
      <c r="KU381" s="98"/>
      <c r="KV381" s="98"/>
      <c r="KW381" s="98"/>
      <c r="KX381" s="98"/>
      <c r="KY381" s="98"/>
      <c r="KZ381" s="98"/>
      <c r="LA381" s="98"/>
      <c r="LB381" s="98"/>
      <c r="LC381" s="98"/>
      <c r="LD381" s="98"/>
      <c r="LE381" s="98"/>
      <c r="LF381" s="98"/>
      <c r="LG381" s="98"/>
      <c r="LH381" s="98"/>
      <c r="LI381" s="98"/>
      <c r="LJ381" s="98"/>
      <c r="LK381" s="98"/>
      <c r="LL381" s="98"/>
      <c r="LM381" s="98"/>
      <c r="LN381" s="98"/>
      <c r="LO381" s="98"/>
      <c r="LP381" s="98"/>
      <c r="LQ381" s="98"/>
      <c r="LR381" s="98"/>
      <c r="LS381" s="98"/>
      <c r="LT381" s="98"/>
      <c r="LU381" s="98"/>
      <c r="LV381" s="98"/>
      <c r="LW381" s="98"/>
      <c r="LX381" s="98"/>
      <c r="LY381" s="98"/>
      <c r="LZ381" s="98"/>
      <c r="MA381" s="98"/>
      <c r="MB381" s="98"/>
      <c r="MC381" s="98"/>
      <c r="MD381" s="98"/>
      <c r="ME381" s="98"/>
      <c r="MF381" s="98"/>
      <c r="MG381" s="98"/>
      <c r="MH381" s="98"/>
      <c r="MI381" s="98"/>
      <c r="MJ381" s="98"/>
      <c r="MK381" s="98"/>
      <c r="ML381" s="98"/>
      <c r="MM381" s="98"/>
      <c r="MN381" s="98"/>
      <c r="MO381" s="98"/>
      <c r="MP381" s="98"/>
      <c r="MQ381" s="98"/>
      <c r="MR381" s="98"/>
      <c r="MS381" s="98"/>
      <c r="MT381" s="98"/>
      <c r="MU381" s="98"/>
      <c r="MV381" s="98"/>
      <c r="MW381" s="98"/>
      <c r="MX381" s="98"/>
      <c r="MY381" s="98"/>
      <c r="MZ381" s="98"/>
      <c r="NA381" s="98"/>
      <c r="NB381" s="98"/>
      <c r="NC381" s="98"/>
      <c r="ND381" s="98"/>
      <c r="NE381" s="98"/>
      <c r="NF381" s="98"/>
      <c r="NG381" s="98"/>
      <c r="NH381" s="98"/>
      <c r="NI381" s="98"/>
      <c r="NJ381" s="98"/>
      <c r="NK381" s="98"/>
      <c r="NL381" s="98"/>
      <c r="NM381" s="98"/>
      <c r="NN381" s="98"/>
      <c r="NO381" s="98"/>
      <c r="NP381" s="98"/>
      <c r="NQ381" s="98"/>
      <c r="NR381" s="98"/>
      <c r="NS381" s="98"/>
      <c r="NT381" s="98"/>
      <c r="NU381" s="98"/>
      <c r="NV381" s="98"/>
      <c r="NW381" s="98"/>
      <c r="NX381" s="98"/>
      <c r="NY381" s="98"/>
      <c r="NZ381" s="98"/>
      <c r="OA381" s="98"/>
      <c r="OB381" s="98"/>
      <c r="OC381" s="98"/>
      <c r="OD381" s="98"/>
      <c r="OE381" s="98"/>
      <c r="OF381" s="98"/>
      <c r="OG381" s="98"/>
      <c r="OH381" s="98"/>
      <c r="OI381" s="98"/>
      <c r="OJ381" s="98"/>
      <c r="OK381" s="98"/>
      <c r="OL381" s="98"/>
      <c r="OM381" s="98"/>
      <c r="ON381" s="98"/>
      <c r="OO381" s="98"/>
      <c r="OP381" s="98"/>
      <c r="OQ381" s="98"/>
      <c r="OR381" s="98"/>
      <c r="OS381" s="98"/>
      <c r="OT381" s="98"/>
      <c r="OU381" s="98"/>
      <c r="OV381" s="98"/>
      <c r="OW381" s="98"/>
      <c r="OX381" s="98"/>
      <c r="OY381" s="98"/>
      <c r="OZ381" s="98"/>
      <c r="PA381" s="98"/>
      <c r="PB381" s="98"/>
      <c r="PC381" s="98"/>
      <c r="PD381" s="98"/>
      <c r="PE381" s="98"/>
      <c r="PF381" s="98"/>
      <c r="PG381" s="98"/>
      <c r="PH381" s="98"/>
      <c r="PI381" s="98"/>
      <c r="PJ381" s="98"/>
      <c r="PK381" s="98"/>
      <c r="PL381" s="98"/>
      <c r="PM381" s="98"/>
      <c r="PN381" s="98"/>
      <c r="PO381" s="98"/>
      <c r="PP381" s="98"/>
      <c r="PQ381" s="98"/>
      <c r="PR381" s="98"/>
      <c r="PS381" s="98"/>
      <c r="PT381" s="98"/>
      <c r="PU381" s="98"/>
      <c r="PV381" s="98"/>
      <c r="PW381" s="98"/>
      <c r="PX381" s="98"/>
      <c r="PY381" s="98"/>
      <c r="PZ381" s="98"/>
      <c r="QA381" s="98"/>
      <c r="QB381" s="98"/>
      <c r="QC381" s="98"/>
      <c r="QD381" s="98"/>
      <c r="QE381" s="98"/>
      <c r="QF381" s="98"/>
      <c r="QG381" s="98"/>
      <c r="QH381" s="98"/>
      <c r="QI381" s="98"/>
      <c r="QJ381" s="98"/>
      <c r="QK381" s="98"/>
      <c r="QL381" s="98"/>
      <c r="QM381" s="98"/>
      <c r="QN381" s="98"/>
      <c r="QO381" s="98"/>
      <c r="QP381" s="98"/>
      <c r="QQ381" s="98"/>
      <c r="QR381" s="98"/>
      <c r="QS381" s="98"/>
      <c r="QT381" s="98"/>
      <c r="QU381" s="98"/>
      <c r="QV381" s="98"/>
      <c r="QW381" s="98"/>
      <c r="QX381" s="98"/>
      <c r="QY381" s="98"/>
      <c r="QZ381" s="98"/>
      <c r="RA381" s="98"/>
      <c r="RB381" s="98"/>
      <c r="RC381" s="98"/>
      <c r="RD381" s="98"/>
      <c r="RE381" s="98"/>
      <c r="RF381" s="98"/>
      <c r="RG381" s="98"/>
      <c r="RH381" s="98"/>
      <c r="RI381" s="98"/>
      <c r="RJ381" s="98"/>
      <c r="RK381" s="98"/>
      <c r="RL381" s="98"/>
      <c r="RM381" s="98"/>
      <c r="RN381" s="98"/>
      <c r="RO381" s="98"/>
      <c r="RP381" s="98"/>
      <c r="RQ381" s="98"/>
      <c r="RR381" s="98"/>
      <c r="RS381" s="98"/>
      <c r="RT381" s="98"/>
      <c r="RU381" s="98"/>
      <c r="RV381" s="98"/>
      <c r="RW381" s="98"/>
      <c r="RX381" s="98"/>
      <c r="RY381" s="98"/>
      <c r="RZ381" s="98"/>
      <c r="SA381" s="98"/>
      <c r="SB381" s="98"/>
      <c r="SC381" s="98"/>
      <c r="SD381" s="98"/>
      <c r="SE381" s="98"/>
      <c r="SF381" s="98"/>
      <c r="SG381" s="98"/>
      <c r="SH381" s="98"/>
      <c r="SI381" s="98"/>
      <c r="SJ381" s="98"/>
      <c r="SK381" s="98"/>
      <c r="SL381" s="98"/>
      <c r="SM381" s="98"/>
      <c r="SN381" s="98"/>
      <c r="SO381" s="98"/>
      <c r="SP381" s="98"/>
      <c r="SQ381" s="98"/>
      <c r="SR381" s="98"/>
      <c r="SS381" s="98"/>
      <c r="ST381" s="98"/>
      <c r="SU381" s="98"/>
      <c r="SV381" s="98"/>
      <c r="SW381" s="98"/>
      <c r="SX381" s="98"/>
      <c r="SY381" s="98"/>
      <c r="SZ381" s="98"/>
      <c r="TA381" s="98"/>
      <c r="TB381" s="98"/>
      <c r="TC381" s="98"/>
      <c r="TD381" s="98"/>
      <c r="TE381" s="98"/>
      <c r="TF381" s="98"/>
      <c r="TG381" s="98"/>
      <c r="TH381" s="98"/>
      <c r="TI381" s="98"/>
      <c r="TJ381" s="98"/>
      <c r="TK381" s="98"/>
      <c r="TL381" s="98"/>
      <c r="TM381" s="98"/>
      <c r="TN381" s="98"/>
      <c r="TO381" s="98"/>
      <c r="TP381" s="98"/>
      <c r="TQ381" s="98"/>
      <c r="TR381" s="98"/>
      <c r="TS381" s="98"/>
      <c r="TT381" s="98"/>
      <c r="TU381" s="98"/>
      <c r="TV381" s="98"/>
      <c r="TW381" s="98"/>
      <c r="TX381" s="98"/>
      <c r="TY381" s="98"/>
      <c r="TZ381" s="98"/>
      <c r="UA381" s="98"/>
      <c r="UB381" s="98"/>
      <c r="UC381" s="98"/>
      <c r="UD381" s="98"/>
      <c r="UE381" s="98"/>
      <c r="UF381" s="98"/>
      <c r="UG381" s="98"/>
      <c r="UH381" s="98"/>
      <c r="UI381" s="98"/>
      <c r="UJ381" s="98"/>
      <c r="UK381" s="98"/>
      <c r="UL381" s="98"/>
      <c r="UM381" s="98"/>
      <c r="UN381" s="98"/>
      <c r="UO381" s="98"/>
      <c r="UP381" s="98"/>
      <c r="UQ381" s="98"/>
      <c r="UR381" s="98"/>
      <c r="US381" s="98"/>
      <c r="UT381" s="98"/>
      <c r="UU381" s="98"/>
      <c r="UV381" s="98"/>
      <c r="UW381" s="98"/>
      <c r="UX381" s="98"/>
      <c r="UY381" s="98"/>
      <c r="UZ381" s="98"/>
      <c r="VA381" s="98"/>
      <c r="VB381" s="98"/>
      <c r="VC381" s="98"/>
      <c r="VD381" s="98"/>
      <c r="VE381" s="98"/>
      <c r="VF381" s="98"/>
      <c r="VG381" s="98"/>
      <c r="VH381" s="98"/>
      <c r="VI381" s="98"/>
      <c r="VJ381" s="98"/>
      <c r="VK381" s="98"/>
      <c r="VL381" s="98"/>
      <c r="VM381" s="98"/>
      <c r="VN381" s="98"/>
      <c r="VO381" s="98"/>
      <c r="VP381" s="98"/>
      <c r="VQ381" s="98"/>
      <c r="VR381" s="98"/>
      <c r="VS381" s="98"/>
      <c r="VT381" s="98"/>
      <c r="VU381" s="98"/>
      <c r="VV381" s="98"/>
      <c r="VW381" s="98"/>
      <c r="VX381" s="98"/>
      <c r="VY381" s="98"/>
      <c r="VZ381" s="98"/>
      <c r="WA381" s="98"/>
      <c r="WB381" s="98"/>
      <c r="WC381" s="98"/>
      <c r="WD381" s="98"/>
      <c r="WE381" s="98"/>
      <c r="WF381" s="98"/>
      <c r="WG381" s="98"/>
      <c r="WH381" s="98"/>
      <c r="WI381" s="98"/>
      <c r="WJ381" s="98"/>
      <c r="WK381" s="98"/>
      <c r="WL381" s="98"/>
      <c r="WM381" s="98"/>
      <c r="WN381" s="98"/>
      <c r="WO381" s="98"/>
      <c r="WP381" s="98"/>
      <c r="WQ381" s="98"/>
      <c r="WR381" s="98"/>
      <c r="WS381" s="98"/>
      <c r="WT381" s="98"/>
      <c r="WU381" s="98"/>
      <c r="WV381" s="98"/>
      <c r="WW381" s="98"/>
      <c r="WX381" s="98"/>
      <c r="WY381" s="98"/>
      <c r="WZ381" s="98"/>
      <c r="XA381" s="98"/>
      <c r="XB381" s="98"/>
      <c r="XC381" s="98"/>
      <c r="XD381" s="98"/>
      <c r="XE381" s="98"/>
      <c r="XF381" s="98"/>
      <c r="XG381" s="98"/>
      <c r="XH381" s="98"/>
      <c r="XI381" s="98"/>
      <c r="XJ381" s="98"/>
      <c r="XK381" s="98"/>
      <c r="XL381" s="98"/>
      <c r="XM381" s="98"/>
      <c r="XN381" s="98"/>
      <c r="XO381" s="98"/>
      <c r="XP381" s="98"/>
      <c r="XQ381" s="98"/>
      <c r="XR381" s="98"/>
      <c r="XS381" s="98"/>
      <c r="XT381" s="98"/>
      <c r="XU381" s="98"/>
      <c r="XV381" s="98"/>
      <c r="XW381" s="98"/>
      <c r="XX381" s="98"/>
      <c r="XY381" s="98"/>
      <c r="XZ381" s="98"/>
      <c r="YA381" s="98"/>
      <c r="YB381" s="98"/>
      <c r="YC381" s="98"/>
      <c r="YD381" s="98"/>
      <c r="YE381" s="98"/>
      <c r="YF381" s="98"/>
      <c r="YG381" s="98"/>
      <c r="YH381" s="98"/>
      <c r="YI381" s="98"/>
      <c r="YJ381" s="98"/>
      <c r="YK381" s="98"/>
      <c r="YL381" s="98"/>
      <c r="YM381" s="98"/>
      <c r="YN381" s="98"/>
      <c r="YO381" s="98"/>
      <c r="YP381" s="98"/>
      <c r="YQ381" s="98"/>
      <c r="YR381" s="98"/>
      <c r="YS381" s="98"/>
      <c r="YT381" s="98"/>
      <c r="YU381" s="98"/>
      <c r="YV381" s="98"/>
      <c r="YW381" s="98"/>
      <c r="YX381" s="98"/>
      <c r="YY381" s="98"/>
      <c r="YZ381" s="98"/>
      <c r="ZA381" s="98"/>
      <c r="ZB381" s="98"/>
      <c r="ZC381" s="98"/>
      <c r="ZD381" s="98"/>
      <c r="ZE381" s="98"/>
      <c r="ZF381" s="98"/>
      <c r="ZG381" s="98"/>
      <c r="ZH381" s="98"/>
      <c r="ZI381" s="98"/>
      <c r="ZJ381" s="98"/>
      <c r="ZK381" s="98"/>
      <c r="ZL381" s="98"/>
      <c r="ZM381" s="98"/>
      <c r="ZN381" s="98"/>
      <c r="ZO381" s="98"/>
      <c r="ZP381" s="98"/>
      <c r="ZQ381" s="98"/>
      <c r="ZR381" s="98"/>
      <c r="ZS381" s="98"/>
      <c r="ZT381" s="98"/>
      <c r="ZU381" s="98"/>
      <c r="ZV381" s="98"/>
      <c r="ZW381" s="98"/>
      <c r="ZX381" s="98"/>
      <c r="ZY381" s="98"/>
      <c r="ZZ381" s="98"/>
      <c r="AAA381" s="98"/>
      <c r="AAB381" s="98"/>
      <c r="AAC381" s="98"/>
      <c r="AAD381" s="98"/>
      <c r="AAE381" s="98"/>
      <c r="AAF381" s="98"/>
      <c r="AAG381" s="98"/>
      <c r="AAH381" s="98"/>
      <c r="AAI381" s="98"/>
      <c r="AAJ381" s="98"/>
      <c r="AAK381" s="98"/>
      <c r="AAL381" s="98"/>
      <c r="AAM381" s="98"/>
      <c r="AAN381" s="98"/>
      <c r="AAO381" s="98"/>
      <c r="AAP381" s="98"/>
      <c r="AAQ381" s="98"/>
      <c r="AAR381" s="98"/>
      <c r="AAS381" s="98"/>
      <c r="AAT381" s="98"/>
      <c r="AAU381" s="98"/>
      <c r="AAV381" s="98"/>
      <c r="AAW381" s="98"/>
      <c r="AAX381" s="98"/>
      <c r="AAY381" s="98"/>
      <c r="AAZ381" s="98"/>
      <c r="ABA381" s="98"/>
      <c r="ABB381" s="98"/>
      <c r="ABC381" s="98"/>
      <c r="ABD381" s="98"/>
      <c r="ABE381" s="98"/>
      <c r="ABF381" s="98"/>
      <c r="ABG381" s="98"/>
      <c r="ABH381" s="98"/>
      <c r="ABI381" s="98"/>
      <c r="ABJ381" s="98"/>
      <c r="ABK381" s="98"/>
      <c r="ABL381" s="98"/>
      <c r="ABM381" s="98"/>
      <c r="ABN381" s="98"/>
      <c r="ABO381" s="98"/>
      <c r="ABP381" s="98"/>
      <c r="ABQ381" s="98"/>
      <c r="ABR381" s="98"/>
      <c r="ABS381" s="98"/>
      <c r="ABT381" s="98"/>
      <c r="ABU381" s="98"/>
      <c r="ABV381" s="98"/>
      <c r="ABW381" s="98"/>
      <c r="ABX381" s="98"/>
      <c r="ABY381" s="98"/>
      <c r="ABZ381" s="98"/>
      <c r="ACA381" s="98"/>
      <c r="ACB381" s="98"/>
      <c r="ACC381" s="98"/>
      <c r="ACD381" s="98"/>
      <c r="ACE381" s="98"/>
      <c r="ACF381" s="98"/>
      <c r="ACG381" s="98"/>
      <c r="ACH381" s="98"/>
      <c r="ACI381" s="98"/>
      <c r="ACJ381" s="98"/>
      <c r="ACK381" s="98"/>
      <c r="ACL381" s="98"/>
      <c r="ACM381" s="98"/>
      <c r="ACN381" s="98"/>
      <c r="ACO381" s="98"/>
      <c r="ACP381" s="98"/>
      <c r="ACQ381" s="98"/>
      <c r="ACR381" s="98"/>
      <c r="ACS381" s="98"/>
      <c r="ACT381" s="98"/>
      <c r="ACU381" s="98"/>
      <c r="ACV381" s="98"/>
      <c r="ACW381" s="98"/>
      <c r="ACX381" s="98"/>
      <c r="ACY381" s="98"/>
      <c r="ACZ381" s="98"/>
      <c r="ADA381" s="98"/>
      <c r="ADB381" s="98"/>
      <c r="ADC381" s="98"/>
      <c r="ADD381" s="98"/>
      <c r="ADE381" s="98"/>
      <c r="ADF381" s="98"/>
      <c r="ADG381" s="98"/>
      <c r="ADH381" s="98"/>
      <c r="ADI381" s="98"/>
      <c r="ADJ381" s="98"/>
      <c r="ADK381" s="98"/>
      <c r="ADL381" s="98"/>
      <c r="ADM381" s="98"/>
      <c r="ADN381" s="98"/>
      <c r="ADO381" s="98"/>
      <c r="ADP381" s="98"/>
      <c r="ADQ381" s="98"/>
      <c r="ADR381" s="98"/>
      <c r="ADS381" s="98"/>
      <c r="ADT381" s="98"/>
      <c r="ADU381" s="98"/>
      <c r="ADV381" s="98"/>
      <c r="ADW381" s="98"/>
      <c r="ADX381" s="98"/>
      <c r="ADY381" s="98"/>
      <c r="ADZ381" s="98"/>
      <c r="AEA381" s="98"/>
      <c r="AEB381" s="98"/>
      <c r="AEC381" s="98"/>
      <c r="AED381" s="98"/>
      <c r="AEE381" s="98"/>
      <c r="AEF381" s="98"/>
      <c r="AEG381" s="98"/>
      <c r="AEH381" s="98"/>
      <c r="AEI381" s="98"/>
      <c r="AEJ381" s="98"/>
      <c r="AEK381" s="98"/>
      <c r="AEL381" s="98"/>
      <c r="AEM381" s="98"/>
      <c r="AEN381" s="98"/>
      <c r="AEO381" s="98"/>
      <c r="AEP381" s="98"/>
      <c r="AEQ381" s="98"/>
      <c r="AER381" s="98"/>
      <c r="AES381" s="98"/>
      <c r="AET381" s="98"/>
      <c r="AEU381" s="98"/>
      <c r="AEV381" s="98"/>
      <c r="AEW381" s="98"/>
      <c r="AEX381" s="98"/>
      <c r="AEY381" s="98"/>
      <c r="AEZ381" s="98"/>
      <c r="AFA381" s="98"/>
      <c r="AFB381" s="98"/>
      <c r="AFC381" s="98"/>
      <c r="AFD381" s="98"/>
      <c r="AFE381" s="98"/>
      <c r="AFF381" s="98"/>
      <c r="AFG381" s="98"/>
      <c r="AFH381" s="98"/>
      <c r="AFI381" s="98"/>
      <c r="AFJ381" s="98"/>
      <c r="AFK381" s="98"/>
      <c r="AFL381" s="98"/>
      <c r="AFM381" s="98"/>
      <c r="AFN381" s="98"/>
      <c r="AFO381" s="98"/>
      <c r="AFP381" s="98"/>
      <c r="AFQ381" s="98"/>
      <c r="AFR381" s="98"/>
      <c r="AFS381" s="98"/>
      <c r="AFT381" s="98"/>
      <c r="AFU381" s="98"/>
      <c r="AFV381" s="98"/>
      <c r="AFW381" s="98"/>
      <c r="AFX381" s="98"/>
      <c r="AFY381" s="98"/>
      <c r="AFZ381" s="98"/>
      <c r="AGA381" s="98"/>
      <c r="AGB381" s="98"/>
      <c r="AGC381" s="98"/>
      <c r="AGD381" s="98"/>
      <c r="AGE381" s="98"/>
      <c r="AGF381" s="98"/>
      <c r="AGG381" s="98"/>
      <c r="AGH381" s="98"/>
      <c r="AGI381" s="98"/>
      <c r="AGJ381" s="98"/>
      <c r="AGK381" s="98"/>
      <c r="AGL381" s="98"/>
      <c r="AGM381" s="98"/>
      <c r="AGN381" s="98"/>
      <c r="AGO381" s="98"/>
      <c r="AGP381" s="98"/>
      <c r="AGQ381" s="98"/>
      <c r="AGR381" s="98"/>
      <c r="AGS381" s="98"/>
      <c r="AGT381" s="98"/>
      <c r="AGU381" s="98"/>
      <c r="AGV381" s="98"/>
      <c r="AGW381" s="98"/>
      <c r="AGX381" s="98"/>
      <c r="AGY381" s="98"/>
      <c r="AGZ381" s="98"/>
      <c r="AHA381" s="98"/>
      <c r="AHB381" s="98"/>
      <c r="AHC381" s="98"/>
      <c r="AHD381" s="98"/>
      <c r="AHE381" s="98"/>
      <c r="AHF381" s="98"/>
      <c r="AHG381" s="98"/>
      <c r="AHH381" s="98"/>
      <c r="AHI381" s="98"/>
      <c r="AHJ381" s="98"/>
      <c r="AHK381" s="98"/>
      <c r="AHL381" s="98"/>
      <c r="AHM381" s="98"/>
      <c r="AHN381" s="98"/>
      <c r="AHO381" s="98"/>
      <c r="AHP381" s="98"/>
      <c r="AHQ381" s="98"/>
      <c r="AHR381" s="98"/>
      <c r="AHS381" s="98"/>
      <c r="AHT381" s="98"/>
      <c r="AHU381" s="98"/>
      <c r="AHV381" s="98"/>
      <c r="AHW381" s="98"/>
      <c r="AHX381" s="98"/>
      <c r="AHY381" s="98"/>
      <c r="AHZ381" s="98"/>
      <c r="AIA381" s="98"/>
      <c r="AIB381" s="98"/>
      <c r="AIC381" s="98"/>
      <c r="AID381" s="98"/>
      <c r="AIE381" s="98"/>
      <c r="AIF381" s="98"/>
      <c r="AIG381" s="98"/>
      <c r="AIH381" s="98"/>
      <c r="AII381" s="98"/>
      <c r="AIJ381" s="98"/>
      <c r="AIK381" s="98"/>
      <c r="AIL381" s="98"/>
      <c r="AIM381" s="98"/>
      <c r="AIN381" s="98"/>
      <c r="AIO381" s="98"/>
      <c r="AIP381" s="98"/>
      <c r="AIQ381" s="98"/>
      <c r="AIR381" s="98"/>
      <c r="AIS381" s="98"/>
      <c r="AIT381" s="98"/>
      <c r="AIU381" s="98"/>
      <c r="AIV381" s="98"/>
      <c r="AIW381" s="98"/>
      <c r="AIX381" s="98"/>
      <c r="AIY381" s="98"/>
      <c r="AIZ381" s="98"/>
      <c r="AJA381" s="98"/>
      <c r="AJB381" s="98"/>
      <c r="AJC381" s="98"/>
      <c r="AJD381" s="98"/>
      <c r="AJE381" s="98"/>
      <c r="AJF381" s="98"/>
      <c r="AJG381" s="98"/>
      <c r="AJH381" s="98"/>
      <c r="AJI381" s="98"/>
      <c r="AJJ381" s="98"/>
      <c r="AJK381" s="98"/>
      <c r="AJL381" s="98"/>
      <c r="AJM381" s="98"/>
      <c r="AJN381" s="98"/>
      <c r="AJO381" s="98"/>
      <c r="AJP381" s="98"/>
      <c r="AJQ381" s="98"/>
      <c r="AJR381" s="98"/>
      <c r="AJS381" s="98"/>
      <c r="AJT381" s="98"/>
      <c r="AJU381" s="98"/>
      <c r="AJV381" s="98"/>
      <c r="AJW381" s="98"/>
      <c r="AJX381" s="98"/>
      <c r="AJY381" s="98"/>
      <c r="AJZ381" s="98"/>
      <c r="AKA381" s="98"/>
      <c r="AKB381" s="98"/>
      <c r="AKC381" s="98"/>
      <c r="AKD381" s="98"/>
      <c r="AKE381" s="98"/>
      <c r="AKF381" s="98"/>
      <c r="AKG381" s="98"/>
      <c r="AKH381" s="98"/>
      <c r="AKI381" s="98"/>
      <c r="AKJ381" s="98"/>
      <c r="AKK381" s="98"/>
      <c r="AKL381" s="98"/>
      <c r="AKM381" s="98"/>
      <c r="AKN381" s="98"/>
      <c r="AKO381" s="98"/>
      <c r="AKP381" s="98"/>
      <c r="AKQ381" s="98"/>
      <c r="AKR381" s="98"/>
      <c r="AKS381" s="98"/>
      <c r="AKT381" s="98"/>
      <c r="AKU381" s="98"/>
      <c r="AKV381" s="98"/>
      <c r="AKW381" s="98"/>
      <c r="AKX381" s="98"/>
    </row>
    <row r="382" spans="1:986" s="88" customFormat="1" ht="12" x14ac:dyDescent="0.2">
      <c r="A382" s="249"/>
      <c r="B382" s="241" t="s">
        <v>890</v>
      </c>
      <c r="C382" s="166" t="str">
        <f>_xlfn.CONCAT(Leverancespecifikation[[#This Row],[ID]],Leverancespecifikation[[#This Row],[BYGNINGSDEL]])</f>
        <v xml:space="preserve">378Kloak/LAR systemer udenfor fundament </v>
      </c>
      <c r="D382" s="167"/>
      <c r="E382" s="167" t="s">
        <v>103</v>
      </c>
      <c r="F382" s="167"/>
      <c r="G382" s="167"/>
      <c r="H382" s="167"/>
      <c r="I382" s="167"/>
      <c r="J382" s="167">
        <v>3</v>
      </c>
      <c r="K382" s="332" t="s">
        <v>922</v>
      </c>
      <c r="L382" s="169"/>
      <c r="M382" s="86" t="str">
        <f>IFERROR(VLOOKUP(Leverancespecifikation[[#This Row],[ID-Bygningsdel]],'Data ændringslog'!A:G,7,FALSE),"P")</f>
        <v/>
      </c>
      <c r="N382" s="320" t="s">
        <v>103</v>
      </c>
      <c r="O382" s="117" t="str">
        <f>VLOOKUP(Leverancespecifikation[[#This Row],[ID-Bygningsdel]],'Data aktør'!A:H,2,FALSE)</f>
        <v/>
      </c>
      <c r="P382" s="87" t="str">
        <f>VLOOKUP(Leverancespecifikation[[#This Row],[ID-Bygningsdel]],'Data aktør'!A:H,3,FALSE)</f>
        <v/>
      </c>
      <c r="Q382" s="87" t="str">
        <f>VLOOKUP(Leverancespecifikation[[#This Row],[ID-Bygningsdel]],'Data aktør'!A:H,4,FALSE)</f>
        <v/>
      </c>
      <c r="R382" s="87" t="str">
        <f>VLOOKUP(Leverancespecifikation[[#This Row],[ID-Bygningsdel]],'Data aktør'!A:H,5,FALSE)</f>
        <v/>
      </c>
      <c r="S382" s="87" t="str">
        <f>VLOOKUP(Leverancespecifikation[[#This Row],[ID-Bygningsdel]],'Data aktør'!A:H,6,FALSE)</f>
        <v/>
      </c>
      <c r="T382" s="87" t="str">
        <f>VLOOKUP(Leverancespecifikation[[#This Row],[ID-Bygningsdel]],'Data aktør'!A:H,7,FALSE)</f>
        <v/>
      </c>
      <c r="U382" s="118" t="str">
        <f>VLOOKUP(Leverancespecifikation[[#This Row],[ID-Bygningsdel]],'Data aktør'!A:H,8,FALSE)</f>
        <v/>
      </c>
      <c r="V382" s="110"/>
      <c r="W382" s="85"/>
      <c r="X382" s="85"/>
      <c r="Y382" s="85"/>
      <c r="Z382" s="85"/>
      <c r="AA382" s="85"/>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c r="BF382" s="167"/>
      <c r="BG382" s="167"/>
      <c r="BH382" s="167"/>
      <c r="BI382" s="167"/>
      <c r="BJ382" s="167"/>
      <c r="BK382" s="167"/>
      <c r="BL382" s="286"/>
      <c r="BM382" s="167"/>
      <c r="BN382" s="167"/>
      <c r="BO382" s="167"/>
      <c r="BP382" s="167"/>
      <c r="BQ382" s="167"/>
      <c r="BR382" s="167"/>
      <c r="BS382" s="167"/>
      <c r="BT382" s="167"/>
      <c r="BU382" s="167"/>
      <c r="BV382" s="167"/>
      <c r="BW382" s="167"/>
      <c r="BX382" s="167"/>
      <c r="BY382" s="167"/>
      <c r="BZ382" s="167"/>
      <c r="CA382" s="207"/>
      <c r="CB382" s="134"/>
      <c r="CC382" s="134"/>
      <c r="CD382" s="134"/>
      <c r="CE382" s="134"/>
      <c r="CF382" s="134"/>
      <c r="CG382" s="134"/>
      <c r="CH382" s="134"/>
      <c r="CI382" s="134"/>
      <c r="CJ382" s="134"/>
      <c r="CK382" s="134"/>
      <c r="CL382" s="134"/>
      <c r="CM382" s="134"/>
      <c r="CN382" s="134"/>
      <c r="CO382" s="134"/>
      <c r="CP382" s="134"/>
      <c r="CQ382" s="134"/>
      <c r="CR382" s="134"/>
      <c r="CS382" s="134"/>
      <c r="CT382" s="134"/>
      <c r="CU382" s="134"/>
      <c r="CV382" s="134"/>
      <c r="CW382" s="134"/>
      <c r="CX382" s="134"/>
      <c r="CY382" s="134"/>
      <c r="CZ382" s="134"/>
      <c r="DA382" s="134"/>
      <c r="DB382" s="134"/>
      <c r="DC382" s="134"/>
      <c r="DD382" s="134"/>
      <c r="DE382" s="134"/>
      <c r="DF382" s="134"/>
      <c r="DG382" s="134"/>
      <c r="DH382" s="134"/>
      <c r="DI382" s="134"/>
      <c r="DJ382" s="134"/>
      <c r="DK382" s="134"/>
      <c r="DL382" s="134"/>
      <c r="DM382" s="134"/>
      <c r="DN382" s="134"/>
      <c r="DO382" s="134"/>
      <c r="DP382" s="134"/>
      <c r="DQ382" s="134"/>
      <c r="DR382" s="134"/>
      <c r="DS382" s="134"/>
      <c r="DT382" s="134"/>
      <c r="DU382" s="134"/>
      <c r="DV382" s="134"/>
      <c r="DW382" s="134"/>
      <c r="DX382" s="134"/>
      <c r="DY382" s="134"/>
      <c r="DZ382" s="134"/>
      <c r="EA382" s="134"/>
      <c r="EB382" s="134"/>
      <c r="EC382" s="134"/>
      <c r="ED382" s="134"/>
      <c r="EE382" s="134"/>
      <c r="EF382" s="134"/>
      <c r="EG382" s="134"/>
      <c r="EH382" s="134"/>
      <c r="EI382" s="134"/>
      <c r="EJ382" s="134"/>
      <c r="EK382" s="134"/>
      <c r="EL382" s="134"/>
      <c r="EM382" s="134"/>
      <c r="EN382" s="134"/>
      <c r="EO382" s="134"/>
      <c r="EP382" s="134"/>
      <c r="EQ382" s="134"/>
      <c r="ER382" s="134"/>
      <c r="ES382" s="134"/>
      <c r="ET382" s="134"/>
      <c r="EU382" s="134"/>
      <c r="EV382" s="134"/>
      <c r="EW382" s="134"/>
      <c r="EX382" s="134"/>
      <c r="EY382" s="134"/>
      <c r="EZ382" s="134"/>
      <c r="FA382" s="134"/>
      <c r="FB382" s="134"/>
      <c r="FC382" s="134"/>
      <c r="FD382" s="134"/>
      <c r="FE382" s="134"/>
      <c r="FF382" s="134"/>
      <c r="FG382" s="134"/>
      <c r="FH382" s="134"/>
      <c r="FI382" s="134"/>
      <c r="FJ382" s="134"/>
      <c r="FK382" s="134"/>
      <c r="FL382" s="134"/>
      <c r="FM382" s="134"/>
      <c r="FN382" s="134"/>
      <c r="FO382" s="134"/>
      <c r="FP382" s="134"/>
      <c r="FQ382" s="134"/>
      <c r="FR382" s="134"/>
      <c r="FS382" s="134"/>
      <c r="FT382" s="134"/>
      <c r="FU382" s="134"/>
      <c r="FV382" s="134"/>
      <c r="FW382" s="134"/>
      <c r="FX382" s="134"/>
      <c r="FY382" s="134"/>
      <c r="FZ382" s="134"/>
      <c r="GA382" s="134"/>
      <c r="GB382" s="134"/>
      <c r="GC382" s="134"/>
      <c r="GD382" s="134"/>
      <c r="GE382" s="134"/>
      <c r="GF382" s="134"/>
      <c r="GG382" s="134"/>
      <c r="GH382" s="134"/>
      <c r="GI382" s="134"/>
      <c r="GJ382" s="134"/>
      <c r="GK382" s="134"/>
      <c r="GL382" s="134"/>
      <c r="GM382" s="134"/>
      <c r="GN382" s="134"/>
      <c r="GO382" s="134"/>
      <c r="GP382" s="134"/>
      <c r="GQ382" s="134"/>
      <c r="GR382" s="134"/>
      <c r="GS382" s="134"/>
      <c r="GT382" s="134"/>
      <c r="GU382" s="134"/>
      <c r="GV382" s="134"/>
      <c r="GW382" s="134"/>
      <c r="GX382" s="134"/>
      <c r="GY382" s="134"/>
      <c r="GZ382" s="134"/>
      <c r="HA382" s="134"/>
      <c r="HB382" s="134"/>
      <c r="HC382" s="134"/>
      <c r="HD382" s="134"/>
      <c r="HE382" s="134"/>
      <c r="HF382" s="134"/>
      <c r="HG382" s="134"/>
      <c r="HH382" s="134"/>
      <c r="HI382" s="134"/>
      <c r="HJ382" s="134"/>
      <c r="HK382" s="134"/>
      <c r="HL382" s="134"/>
      <c r="HM382" s="134"/>
      <c r="HN382" s="134"/>
      <c r="HO382" s="134"/>
      <c r="HP382" s="134"/>
      <c r="HQ382" s="134"/>
      <c r="HR382" s="134"/>
      <c r="HS382" s="134"/>
      <c r="HT382" s="134"/>
      <c r="HU382" s="134"/>
      <c r="HV382" s="134"/>
      <c r="HW382" s="134"/>
      <c r="HX382" s="134"/>
      <c r="HY382" s="134"/>
      <c r="HZ382" s="134"/>
      <c r="IA382" s="134"/>
      <c r="IB382" s="134"/>
      <c r="IC382" s="134"/>
      <c r="ID382" s="134"/>
      <c r="IE382" s="134"/>
      <c r="IF382" s="134"/>
      <c r="IG382" s="134"/>
      <c r="IH382" s="134"/>
      <c r="II382" s="134"/>
      <c r="IJ382" s="134"/>
      <c r="IK382" s="134"/>
      <c r="IL382" s="134"/>
      <c r="IM382" s="134"/>
      <c r="IN382" s="134"/>
      <c r="IO382" s="134"/>
      <c r="IP382" s="134"/>
      <c r="IQ382" s="134"/>
      <c r="IR382" s="134"/>
      <c r="IS382" s="134"/>
      <c r="IT382" s="134"/>
      <c r="IU382" s="134"/>
      <c r="IV382" s="134"/>
      <c r="IW382" s="134"/>
      <c r="IX382" s="134"/>
      <c r="IY382" s="134"/>
      <c r="IZ382" s="134"/>
      <c r="JA382" s="134"/>
      <c r="JB382" s="134"/>
      <c r="JC382" s="134"/>
      <c r="JD382" s="134"/>
      <c r="JE382" s="134"/>
      <c r="JF382" s="134"/>
      <c r="JG382" s="134"/>
      <c r="JH382" s="134"/>
      <c r="JI382" s="134"/>
      <c r="JJ382" s="134"/>
      <c r="JK382" s="134"/>
      <c r="JL382" s="134"/>
      <c r="JM382" s="134"/>
      <c r="JN382" s="134"/>
      <c r="JO382" s="134"/>
      <c r="JP382" s="134"/>
      <c r="JQ382" s="134"/>
      <c r="JR382" s="134"/>
      <c r="JS382" s="134"/>
      <c r="JT382" s="134"/>
      <c r="JU382" s="134"/>
      <c r="JV382" s="134"/>
      <c r="JW382" s="134"/>
      <c r="JX382" s="134"/>
      <c r="JY382" s="134"/>
      <c r="JZ382" s="134"/>
      <c r="KA382" s="134"/>
      <c r="KB382" s="134"/>
      <c r="KC382" s="134"/>
      <c r="KD382" s="134"/>
      <c r="KE382" s="134"/>
      <c r="KF382" s="134"/>
      <c r="KG382" s="134"/>
      <c r="KH382" s="134"/>
      <c r="KI382" s="134"/>
      <c r="KJ382" s="134"/>
      <c r="KK382" s="134"/>
      <c r="KL382" s="134"/>
      <c r="KM382" s="134"/>
      <c r="KN382" s="134"/>
      <c r="KO382" s="134"/>
      <c r="KP382" s="134"/>
      <c r="KQ382" s="134"/>
      <c r="KR382" s="134"/>
      <c r="KS382" s="134"/>
      <c r="KT382" s="134"/>
      <c r="KU382" s="134"/>
      <c r="KV382" s="134"/>
      <c r="KW382" s="134"/>
      <c r="KX382" s="134"/>
      <c r="KY382" s="134"/>
      <c r="KZ382" s="134"/>
      <c r="LA382" s="134"/>
      <c r="LB382" s="134"/>
      <c r="LC382" s="134"/>
      <c r="LD382" s="134"/>
      <c r="LE382" s="134"/>
      <c r="LF382" s="134"/>
      <c r="LG382" s="134"/>
      <c r="LH382" s="134"/>
      <c r="LI382" s="134"/>
      <c r="LJ382" s="134"/>
      <c r="LK382" s="134"/>
      <c r="LL382" s="134"/>
      <c r="LM382" s="134"/>
      <c r="LN382" s="134"/>
      <c r="LO382" s="134"/>
      <c r="LP382" s="134"/>
      <c r="LQ382" s="134"/>
      <c r="LR382" s="134"/>
      <c r="LS382" s="134"/>
      <c r="LT382" s="134"/>
      <c r="LU382" s="134"/>
      <c r="LV382" s="134"/>
      <c r="LW382" s="134"/>
      <c r="LX382" s="134"/>
      <c r="LY382" s="134"/>
      <c r="LZ382" s="134"/>
      <c r="MA382" s="134"/>
      <c r="MB382" s="134"/>
      <c r="MC382" s="134"/>
      <c r="MD382" s="134"/>
      <c r="ME382" s="134"/>
      <c r="MF382" s="134"/>
      <c r="MG382" s="134"/>
      <c r="MH382" s="134"/>
      <c r="MI382" s="134"/>
      <c r="MJ382" s="134"/>
      <c r="MK382" s="134"/>
      <c r="ML382" s="134"/>
      <c r="MM382" s="134"/>
      <c r="MN382" s="134"/>
      <c r="MO382" s="134"/>
      <c r="MP382" s="134"/>
      <c r="MQ382" s="134"/>
      <c r="MR382" s="134"/>
      <c r="MS382" s="134"/>
      <c r="MT382" s="134"/>
      <c r="MU382" s="134"/>
      <c r="MV382" s="134"/>
      <c r="MW382" s="134"/>
      <c r="MX382" s="134"/>
      <c r="MY382" s="134"/>
      <c r="MZ382" s="134"/>
      <c r="NA382" s="134"/>
      <c r="NB382" s="134"/>
      <c r="NC382" s="134"/>
      <c r="ND382" s="134"/>
      <c r="NE382" s="134"/>
      <c r="NF382" s="134"/>
      <c r="NG382" s="134"/>
      <c r="NH382" s="134"/>
      <c r="NI382" s="134"/>
      <c r="NJ382" s="134"/>
      <c r="NK382" s="134"/>
      <c r="NL382" s="134"/>
      <c r="NM382" s="134"/>
      <c r="NN382" s="134"/>
      <c r="NO382" s="134"/>
      <c r="NP382" s="134"/>
      <c r="NQ382" s="134"/>
      <c r="NR382" s="134"/>
      <c r="NS382" s="134"/>
      <c r="NT382" s="134"/>
      <c r="NU382" s="134"/>
      <c r="NV382" s="134"/>
      <c r="NW382" s="134"/>
      <c r="NX382" s="134"/>
      <c r="NY382" s="134"/>
      <c r="NZ382" s="134"/>
      <c r="OA382" s="134"/>
      <c r="OB382" s="134"/>
      <c r="OC382" s="134"/>
      <c r="OD382" s="134"/>
      <c r="OE382" s="134"/>
      <c r="OF382" s="134"/>
      <c r="OG382" s="134"/>
      <c r="OH382" s="134"/>
      <c r="OI382" s="134"/>
      <c r="OJ382" s="134"/>
      <c r="OK382" s="134"/>
      <c r="OL382" s="134"/>
      <c r="OM382" s="134"/>
      <c r="ON382" s="134"/>
      <c r="OO382" s="134"/>
      <c r="OP382" s="134"/>
      <c r="OQ382" s="134"/>
      <c r="OR382" s="134"/>
      <c r="OS382" s="134"/>
      <c r="OT382" s="134"/>
      <c r="OU382" s="134"/>
      <c r="OV382" s="134"/>
      <c r="OW382" s="134"/>
      <c r="OX382" s="134"/>
      <c r="OY382" s="134"/>
      <c r="OZ382" s="134"/>
      <c r="PA382" s="134"/>
      <c r="PB382" s="134"/>
      <c r="PC382" s="134"/>
      <c r="PD382" s="134"/>
      <c r="PE382" s="134"/>
      <c r="PF382" s="134"/>
      <c r="PG382" s="134"/>
      <c r="PH382" s="134"/>
      <c r="PI382" s="134"/>
      <c r="PJ382" s="134"/>
      <c r="PK382" s="134"/>
      <c r="PL382" s="134"/>
      <c r="PM382" s="134"/>
      <c r="PN382" s="134"/>
      <c r="PO382" s="134"/>
      <c r="PP382" s="134"/>
      <c r="PQ382" s="134"/>
      <c r="PR382" s="134"/>
      <c r="PS382" s="134"/>
      <c r="PT382" s="134"/>
      <c r="PU382" s="134"/>
      <c r="PV382" s="134"/>
      <c r="PW382" s="134"/>
      <c r="PX382" s="134"/>
      <c r="PY382" s="134"/>
      <c r="PZ382" s="134"/>
      <c r="QA382" s="134"/>
      <c r="QB382" s="134"/>
      <c r="QC382" s="134"/>
      <c r="QD382" s="134"/>
      <c r="QE382" s="134"/>
      <c r="QF382" s="134"/>
      <c r="QG382" s="134"/>
      <c r="QH382" s="134"/>
      <c r="QI382" s="134"/>
      <c r="QJ382" s="134"/>
      <c r="QK382" s="134"/>
      <c r="QL382" s="134"/>
      <c r="QM382" s="134"/>
      <c r="QN382" s="134"/>
      <c r="QO382" s="134"/>
      <c r="QP382" s="134"/>
      <c r="QQ382" s="134"/>
      <c r="QR382" s="134"/>
      <c r="QS382" s="134"/>
      <c r="QT382" s="134"/>
      <c r="QU382" s="134"/>
      <c r="QV382" s="134"/>
      <c r="QW382" s="134"/>
      <c r="QX382" s="134"/>
      <c r="QY382" s="134"/>
      <c r="QZ382" s="134"/>
      <c r="RA382" s="134"/>
      <c r="RB382" s="134"/>
      <c r="RC382" s="134"/>
      <c r="RD382" s="134"/>
      <c r="RE382" s="134"/>
      <c r="RF382" s="134"/>
      <c r="RG382" s="134"/>
      <c r="RH382" s="134"/>
      <c r="RI382" s="134"/>
      <c r="RJ382" s="134"/>
      <c r="RK382" s="134"/>
      <c r="RL382" s="134"/>
      <c r="RM382" s="134"/>
      <c r="RN382" s="134"/>
      <c r="RO382" s="134"/>
      <c r="RP382" s="134"/>
      <c r="RQ382" s="134"/>
      <c r="RR382" s="134"/>
      <c r="RS382" s="134"/>
      <c r="RT382" s="134"/>
      <c r="RU382" s="134"/>
      <c r="RV382" s="134"/>
      <c r="RW382" s="134"/>
      <c r="RX382" s="134"/>
      <c r="RY382" s="134"/>
      <c r="RZ382" s="134"/>
      <c r="SA382" s="134"/>
      <c r="SB382" s="134"/>
      <c r="SC382" s="134"/>
      <c r="SD382" s="134"/>
      <c r="SE382" s="134"/>
      <c r="SF382" s="134"/>
      <c r="SG382" s="134"/>
      <c r="SH382" s="134"/>
      <c r="SI382" s="134"/>
      <c r="SJ382" s="134"/>
      <c r="SK382" s="134"/>
      <c r="SL382" s="134"/>
      <c r="SM382" s="134"/>
      <c r="SN382" s="134"/>
      <c r="SO382" s="134"/>
      <c r="SP382" s="134"/>
      <c r="SQ382" s="134"/>
      <c r="SR382" s="134"/>
      <c r="SS382" s="134"/>
      <c r="ST382" s="134"/>
      <c r="SU382" s="134"/>
      <c r="SV382" s="134"/>
      <c r="SW382" s="134"/>
      <c r="SX382" s="134"/>
      <c r="SY382" s="134"/>
      <c r="SZ382" s="134"/>
      <c r="TA382" s="134"/>
      <c r="TB382" s="134"/>
      <c r="TC382" s="134"/>
      <c r="TD382" s="134"/>
      <c r="TE382" s="134"/>
      <c r="TF382" s="134"/>
      <c r="TG382" s="134"/>
      <c r="TH382" s="134"/>
      <c r="TI382" s="134"/>
      <c r="TJ382" s="134"/>
      <c r="TK382" s="134"/>
      <c r="TL382" s="134"/>
      <c r="TM382" s="134"/>
      <c r="TN382" s="134"/>
      <c r="TO382" s="134"/>
      <c r="TP382" s="134"/>
      <c r="TQ382" s="134"/>
      <c r="TR382" s="134"/>
      <c r="TS382" s="134"/>
      <c r="TT382" s="134"/>
      <c r="TU382" s="134"/>
      <c r="TV382" s="134"/>
      <c r="TW382" s="134"/>
      <c r="TX382" s="134"/>
      <c r="TY382" s="134"/>
      <c r="TZ382" s="134"/>
      <c r="UA382" s="134"/>
      <c r="UB382" s="134"/>
      <c r="UC382" s="134"/>
      <c r="UD382" s="134"/>
      <c r="UE382" s="134"/>
      <c r="UF382" s="134"/>
      <c r="UG382" s="134"/>
      <c r="UH382" s="134"/>
      <c r="UI382" s="134"/>
      <c r="UJ382" s="134"/>
      <c r="UK382" s="134"/>
      <c r="UL382" s="134"/>
      <c r="UM382" s="134"/>
      <c r="UN382" s="134"/>
      <c r="UO382" s="134"/>
      <c r="UP382" s="134"/>
      <c r="UQ382" s="134"/>
      <c r="UR382" s="134"/>
      <c r="US382" s="134"/>
      <c r="UT382" s="134"/>
      <c r="UU382" s="134"/>
      <c r="UV382" s="134"/>
      <c r="UW382" s="134"/>
      <c r="UX382" s="134"/>
      <c r="UY382" s="134"/>
      <c r="UZ382" s="134"/>
      <c r="VA382" s="134"/>
      <c r="VB382" s="134"/>
      <c r="VC382" s="134"/>
      <c r="VD382" s="134"/>
      <c r="VE382" s="134"/>
      <c r="VF382" s="134"/>
      <c r="VG382" s="134"/>
      <c r="VH382" s="134"/>
      <c r="VI382" s="134"/>
      <c r="VJ382" s="134"/>
      <c r="VK382" s="134"/>
      <c r="VL382" s="134"/>
      <c r="VM382" s="134"/>
      <c r="VN382" s="134"/>
      <c r="VO382" s="134"/>
      <c r="VP382" s="134"/>
      <c r="VQ382" s="134"/>
      <c r="VR382" s="134"/>
      <c r="VS382" s="134"/>
      <c r="VT382" s="134"/>
      <c r="VU382" s="134"/>
      <c r="VV382" s="134"/>
      <c r="VW382" s="134"/>
      <c r="VX382" s="134"/>
      <c r="VY382" s="134"/>
      <c r="VZ382" s="134"/>
      <c r="WA382" s="134"/>
      <c r="WB382" s="134"/>
      <c r="WC382" s="134"/>
      <c r="WD382" s="134"/>
      <c r="WE382" s="134"/>
      <c r="WF382" s="134"/>
      <c r="WG382" s="134"/>
      <c r="WH382" s="134"/>
      <c r="WI382" s="134"/>
      <c r="WJ382" s="134"/>
      <c r="WK382" s="134"/>
      <c r="WL382" s="134"/>
      <c r="WM382" s="134"/>
      <c r="WN382" s="134"/>
      <c r="WO382" s="134"/>
      <c r="WP382" s="134"/>
      <c r="WQ382" s="134"/>
      <c r="WR382" s="134"/>
      <c r="WS382" s="134"/>
      <c r="WT382" s="134"/>
      <c r="WU382" s="134"/>
      <c r="WV382" s="134"/>
      <c r="WW382" s="134"/>
      <c r="WX382" s="134"/>
      <c r="WY382" s="134"/>
      <c r="WZ382" s="134"/>
      <c r="XA382" s="134"/>
      <c r="XB382" s="134"/>
      <c r="XC382" s="134"/>
      <c r="XD382" s="134"/>
      <c r="XE382" s="134"/>
      <c r="XF382" s="134"/>
      <c r="XG382" s="134"/>
      <c r="XH382" s="134"/>
      <c r="XI382" s="134"/>
      <c r="XJ382" s="134"/>
      <c r="XK382" s="134"/>
      <c r="XL382" s="134"/>
      <c r="XM382" s="134"/>
      <c r="XN382" s="134"/>
      <c r="XO382" s="134"/>
      <c r="XP382" s="134"/>
      <c r="XQ382" s="134"/>
      <c r="XR382" s="134"/>
      <c r="XS382" s="134"/>
      <c r="XT382" s="134"/>
      <c r="XU382" s="134"/>
      <c r="XV382" s="134"/>
      <c r="XW382" s="134"/>
      <c r="XX382" s="134"/>
      <c r="XY382" s="134"/>
      <c r="XZ382" s="134"/>
      <c r="YA382" s="134"/>
      <c r="YB382" s="134"/>
      <c r="YC382" s="134"/>
      <c r="YD382" s="134"/>
      <c r="YE382" s="134"/>
      <c r="YF382" s="134"/>
      <c r="YG382" s="134"/>
      <c r="YH382" s="134"/>
      <c r="YI382" s="134"/>
      <c r="YJ382" s="134"/>
      <c r="YK382" s="134"/>
      <c r="YL382" s="134"/>
      <c r="YM382" s="134"/>
      <c r="YN382" s="134"/>
      <c r="YO382" s="134"/>
      <c r="YP382" s="134"/>
      <c r="YQ382" s="134"/>
      <c r="YR382" s="134"/>
      <c r="YS382" s="134"/>
      <c r="YT382" s="134"/>
      <c r="YU382" s="134"/>
      <c r="YV382" s="134"/>
      <c r="YW382" s="134"/>
      <c r="YX382" s="134"/>
      <c r="YY382" s="134"/>
      <c r="YZ382" s="134"/>
      <c r="ZA382" s="134"/>
      <c r="ZB382" s="134"/>
      <c r="ZC382" s="134"/>
      <c r="ZD382" s="134"/>
      <c r="ZE382" s="134"/>
      <c r="ZF382" s="134"/>
      <c r="ZG382" s="134"/>
      <c r="ZH382" s="134"/>
      <c r="ZI382" s="134"/>
      <c r="ZJ382" s="134"/>
      <c r="ZK382" s="134"/>
      <c r="ZL382" s="134"/>
      <c r="ZM382" s="134"/>
      <c r="ZN382" s="134"/>
      <c r="ZO382" s="134"/>
      <c r="ZP382" s="134"/>
      <c r="ZQ382" s="134"/>
      <c r="ZR382" s="134"/>
      <c r="ZS382" s="134"/>
      <c r="ZT382" s="134"/>
      <c r="ZU382" s="134"/>
      <c r="ZV382" s="134"/>
      <c r="ZW382" s="134"/>
      <c r="ZX382" s="134"/>
      <c r="ZY382" s="134"/>
      <c r="ZZ382" s="134"/>
      <c r="AAA382" s="134"/>
      <c r="AAB382" s="134"/>
      <c r="AAC382" s="134"/>
      <c r="AAD382" s="134"/>
      <c r="AAE382" s="134"/>
      <c r="AAF382" s="134"/>
      <c r="AAG382" s="134"/>
      <c r="AAH382" s="134"/>
      <c r="AAI382" s="134"/>
      <c r="AAJ382" s="134"/>
      <c r="AAK382" s="134"/>
      <c r="AAL382" s="134"/>
      <c r="AAM382" s="134"/>
      <c r="AAN382" s="134"/>
      <c r="AAO382" s="134"/>
      <c r="AAP382" s="134"/>
      <c r="AAQ382" s="134"/>
      <c r="AAR382" s="134"/>
      <c r="AAS382" s="134"/>
      <c r="AAT382" s="134"/>
      <c r="AAU382" s="134"/>
      <c r="AAV382" s="134"/>
      <c r="AAW382" s="134"/>
      <c r="AAX382" s="134"/>
      <c r="AAY382" s="134"/>
      <c r="AAZ382" s="134"/>
      <c r="ABA382" s="134"/>
      <c r="ABB382" s="134"/>
      <c r="ABC382" s="134"/>
      <c r="ABD382" s="134"/>
      <c r="ABE382" s="134"/>
      <c r="ABF382" s="134"/>
      <c r="ABG382" s="134"/>
      <c r="ABH382" s="134"/>
      <c r="ABI382" s="134"/>
      <c r="ABJ382" s="134"/>
      <c r="ABK382" s="134"/>
      <c r="ABL382" s="134"/>
      <c r="ABM382" s="134"/>
      <c r="ABN382" s="134"/>
      <c r="ABO382" s="134"/>
      <c r="ABP382" s="134"/>
      <c r="ABQ382" s="134"/>
      <c r="ABR382" s="134"/>
      <c r="ABS382" s="134"/>
      <c r="ABT382" s="134"/>
      <c r="ABU382" s="134"/>
      <c r="ABV382" s="134"/>
      <c r="ABW382" s="134"/>
      <c r="ABX382" s="134"/>
      <c r="ABY382" s="134"/>
      <c r="ABZ382" s="134"/>
      <c r="ACA382" s="134"/>
      <c r="ACB382" s="134"/>
      <c r="ACC382" s="134"/>
      <c r="ACD382" s="134"/>
      <c r="ACE382" s="134"/>
      <c r="ACF382" s="134"/>
      <c r="ACG382" s="134"/>
      <c r="ACH382" s="134"/>
      <c r="ACI382" s="134"/>
      <c r="ACJ382" s="134"/>
      <c r="ACK382" s="134"/>
      <c r="ACL382" s="134"/>
      <c r="ACM382" s="134"/>
      <c r="ACN382" s="134"/>
      <c r="ACO382" s="134"/>
      <c r="ACP382" s="134"/>
      <c r="ACQ382" s="134"/>
      <c r="ACR382" s="134"/>
      <c r="ACS382" s="134"/>
      <c r="ACT382" s="134"/>
      <c r="ACU382" s="134"/>
      <c r="ACV382" s="134"/>
      <c r="ACW382" s="134"/>
      <c r="ACX382" s="134"/>
      <c r="ACY382" s="134"/>
      <c r="ACZ382" s="134"/>
      <c r="ADA382" s="134"/>
      <c r="ADB382" s="134"/>
      <c r="ADC382" s="134"/>
      <c r="ADD382" s="134"/>
      <c r="ADE382" s="134"/>
      <c r="ADF382" s="134"/>
      <c r="ADG382" s="134"/>
      <c r="ADH382" s="134"/>
      <c r="ADI382" s="134"/>
      <c r="ADJ382" s="134"/>
      <c r="ADK382" s="134"/>
      <c r="ADL382" s="134"/>
      <c r="ADM382" s="134"/>
      <c r="ADN382" s="134"/>
      <c r="ADO382" s="134"/>
      <c r="ADP382" s="134"/>
      <c r="ADQ382" s="134"/>
      <c r="ADR382" s="134"/>
      <c r="ADS382" s="134"/>
      <c r="ADT382" s="134"/>
      <c r="ADU382" s="134"/>
      <c r="ADV382" s="134"/>
      <c r="ADW382" s="134"/>
      <c r="ADX382" s="134"/>
      <c r="ADY382" s="134"/>
      <c r="ADZ382" s="134"/>
      <c r="AEA382" s="134"/>
      <c r="AEB382" s="134"/>
      <c r="AEC382" s="134"/>
      <c r="AED382" s="134"/>
      <c r="AEE382" s="134"/>
      <c r="AEF382" s="134"/>
      <c r="AEG382" s="134"/>
      <c r="AEH382" s="134"/>
      <c r="AEI382" s="134"/>
      <c r="AEJ382" s="134"/>
      <c r="AEK382" s="134"/>
      <c r="AEL382" s="134"/>
      <c r="AEM382" s="134"/>
      <c r="AEN382" s="134"/>
      <c r="AEO382" s="134"/>
      <c r="AEP382" s="134"/>
      <c r="AEQ382" s="134"/>
      <c r="AER382" s="134"/>
      <c r="AES382" s="134"/>
      <c r="AET382" s="134"/>
      <c r="AEU382" s="134"/>
      <c r="AEV382" s="134"/>
      <c r="AEW382" s="134"/>
      <c r="AEX382" s="134"/>
      <c r="AEY382" s="134"/>
      <c r="AEZ382" s="134"/>
      <c r="AFA382" s="134"/>
      <c r="AFB382" s="134"/>
      <c r="AFC382" s="134"/>
      <c r="AFD382" s="134"/>
      <c r="AFE382" s="134"/>
      <c r="AFF382" s="134"/>
      <c r="AFG382" s="134"/>
      <c r="AFH382" s="134"/>
      <c r="AFI382" s="134"/>
      <c r="AFJ382" s="134"/>
      <c r="AFK382" s="134"/>
      <c r="AFL382" s="134"/>
      <c r="AFM382" s="134"/>
      <c r="AFN382" s="134"/>
      <c r="AFO382" s="134"/>
      <c r="AFP382" s="134"/>
      <c r="AFQ382" s="134"/>
      <c r="AFR382" s="134"/>
      <c r="AFS382" s="134"/>
      <c r="AFT382" s="134"/>
      <c r="AFU382" s="134"/>
      <c r="AFV382" s="134"/>
      <c r="AFW382" s="134"/>
      <c r="AFX382" s="134"/>
      <c r="AFY382" s="134"/>
      <c r="AFZ382" s="134"/>
      <c r="AGA382" s="134"/>
      <c r="AGB382" s="134"/>
      <c r="AGC382" s="134"/>
      <c r="AGD382" s="134"/>
      <c r="AGE382" s="134"/>
      <c r="AGF382" s="134"/>
      <c r="AGG382" s="134"/>
      <c r="AGH382" s="134"/>
      <c r="AGI382" s="134"/>
      <c r="AGJ382" s="134"/>
      <c r="AGK382" s="134"/>
      <c r="AGL382" s="134"/>
      <c r="AGM382" s="134"/>
      <c r="AGN382" s="134"/>
      <c r="AGO382" s="134"/>
      <c r="AGP382" s="134"/>
      <c r="AGQ382" s="134"/>
      <c r="AGR382" s="134"/>
      <c r="AGS382" s="134"/>
      <c r="AGT382" s="134"/>
      <c r="AGU382" s="134"/>
      <c r="AGV382" s="134"/>
      <c r="AGW382" s="134"/>
      <c r="AGX382" s="134"/>
      <c r="AGY382" s="134"/>
      <c r="AGZ382" s="134"/>
      <c r="AHA382" s="134"/>
      <c r="AHB382" s="134"/>
      <c r="AHC382" s="134"/>
      <c r="AHD382" s="134"/>
      <c r="AHE382" s="134"/>
      <c r="AHF382" s="134"/>
      <c r="AHG382" s="134"/>
      <c r="AHH382" s="134"/>
      <c r="AHI382" s="134"/>
      <c r="AHJ382" s="134"/>
      <c r="AHK382" s="134"/>
      <c r="AHL382" s="134"/>
      <c r="AHM382" s="134"/>
      <c r="AHN382" s="134"/>
      <c r="AHO382" s="134"/>
      <c r="AHP382" s="134"/>
      <c r="AHQ382" s="134"/>
      <c r="AHR382" s="134"/>
      <c r="AHS382" s="134"/>
      <c r="AHT382" s="134"/>
      <c r="AHU382" s="134"/>
      <c r="AHV382" s="134"/>
      <c r="AHW382" s="134"/>
      <c r="AHX382" s="134"/>
      <c r="AHY382" s="134"/>
      <c r="AHZ382" s="134"/>
      <c r="AIA382" s="134"/>
      <c r="AIB382" s="134"/>
      <c r="AIC382" s="134"/>
      <c r="AID382" s="134"/>
      <c r="AIE382" s="134"/>
      <c r="AIF382" s="134"/>
      <c r="AIG382" s="134"/>
      <c r="AIH382" s="134"/>
      <c r="AII382" s="134"/>
      <c r="AIJ382" s="134"/>
      <c r="AIK382" s="134"/>
      <c r="AIL382" s="134"/>
      <c r="AIM382" s="134"/>
      <c r="AIN382" s="134"/>
      <c r="AIO382" s="134"/>
      <c r="AIP382" s="134"/>
      <c r="AIQ382" s="134"/>
      <c r="AIR382" s="134"/>
      <c r="AIS382" s="134"/>
      <c r="AIT382" s="134"/>
      <c r="AIU382" s="134"/>
      <c r="AIV382" s="134"/>
      <c r="AIW382" s="134"/>
      <c r="AIX382" s="134"/>
      <c r="AIY382" s="134"/>
      <c r="AIZ382" s="134"/>
      <c r="AJA382" s="134"/>
      <c r="AJB382" s="134"/>
      <c r="AJC382" s="134"/>
      <c r="AJD382" s="134"/>
      <c r="AJE382" s="134"/>
      <c r="AJF382" s="134"/>
      <c r="AJG382" s="134"/>
      <c r="AJH382" s="134"/>
      <c r="AJI382" s="134"/>
      <c r="AJJ382" s="134"/>
      <c r="AJK382" s="134"/>
      <c r="AJL382" s="134"/>
      <c r="AJM382" s="134"/>
      <c r="AJN382" s="134"/>
      <c r="AJO382" s="134"/>
      <c r="AJP382" s="134"/>
      <c r="AJQ382" s="134"/>
      <c r="AJR382" s="134"/>
      <c r="AJS382" s="134"/>
      <c r="AJT382" s="134"/>
      <c r="AJU382" s="134"/>
      <c r="AJV382" s="134"/>
      <c r="AJW382" s="134"/>
      <c r="AJX382" s="134"/>
      <c r="AJY382" s="134"/>
      <c r="AJZ382" s="134"/>
      <c r="AKA382" s="134"/>
      <c r="AKB382" s="134"/>
      <c r="AKC382" s="134"/>
      <c r="AKD382" s="134"/>
      <c r="AKE382" s="134"/>
      <c r="AKF382" s="134"/>
      <c r="AKG382" s="134"/>
      <c r="AKH382" s="134"/>
      <c r="AKI382" s="134"/>
      <c r="AKJ382" s="134"/>
      <c r="AKK382" s="134"/>
      <c r="AKL382" s="134"/>
      <c r="AKM382" s="134"/>
      <c r="AKN382" s="134"/>
      <c r="AKO382" s="134"/>
      <c r="AKP382" s="134"/>
      <c r="AKQ382" s="134"/>
      <c r="AKR382" s="134"/>
      <c r="AKS382" s="134"/>
      <c r="AKT382" s="134"/>
      <c r="AKU382" s="134"/>
      <c r="AKV382" s="134"/>
      <c r="AKW382" s="134"/>
      <c r="AKX382" s="134"/>
    </row>
    <row r="383" spans="1:986" ht="12" x14ac:dyDescent="0.2">
      <c r="A383" s="249"/>
      <c r="B383" s="242" t="s">
        <v>891</v>
      </c>
      <c r="C383" s="170" t="str">
        <f>_xlfn.CONCAT(Leverancespecifikation[[#This Row],[ID]],Leverancespecifikation[[#This Row],[BYGNINGSDEL]])</f>
        <v>379Hoved- og fordelingsføringsveje</v>
      </c>
      <c r="E383" s="171">
        <v>501</v>
      </c>
      <c r="I383" s="171"/>
      <c r="J383" s="171">
        <v>4</v>
      </c>
      <c r="K383" s="175" t="s">
        <v>924</v>
      </c>
      <c r="L383" s="172" t="s">
        <v>925</v>
      </c>
      <c r="M383" s="80" t="str">
        <f>IFERROR(VLOOKUP(Leverancespecifikation[[#This Row],[ID-Bygningsdel]],'Data ændringslog'!A:G,7,FALSE),"P")</f>
        <v/>
      </c>
      <c r="N383" s="321" t="s">
        <v>103</v>
      </c>
      <c r="O383" s="121" t="str">
        <f>VLOOKUP(Leverancespecifikation[[#This Row],[ID-Bygningsdel]],'Data aktør'!A:H,2,FALSE)</f>
        <v/>
      </c>
      <c r="P383" s="78" t="str">
        <f>VLOOKUP(Leverancespecifikation[[#This Row],[ID-Bygningsdel]],'Data aktør'!A:H,3,FALSE)</f>
        <v/>
      </c>
      <c r="Q383" s="78" t="str">
        <f>VLOOKUP(Leverancespecifikation[[#This Row],[ID-Bygningsdel]],'Data aktør'!A:H,4,FALSE)</f>
        <v/>
      </c>
      <c r="R383" s="78" t="str">
        <f>VLOOKUP(Leverancespecifikation[[#This Row],[ID-Bygningsdel]],'Data aktør'!A:H,5,FALSE)</f>
        <v/>
      </c>
      <c r="S383" s="78" t="str">
        <f>VLOOKUP(Leverancespecifikation[[#This Row],[ID-Bygningsdel]],'Data aktør'!A:H,6,FALSE)</f>
        <v/>
      </c>
      <c r="T383" s="78" t="str">
        <f>VLOOKUP(Leverancespecifikation[[#This Row],[ID-Bygningsdel]],'Data aktør'!A:H,7,FALSE)</f>
        <v/>
      </c>
      <c r="U383" s="122" t="str">
        <f>VLOOKUP(Leverancespecifikation[[#This Row],[ID-Bygningsdel]],'Data aktør'!A:H,8,FALSE)</f>
        <v/>
      </c>
      <c r="V383" s="112"/>
      <c r="W383" s="79"/>
      <c r="X383" s="79"/>
      <c r="Y383" s="79"/>
      <c r="Z383" s="79"/>
      <c r="AA383" s="79"/>
      <c r="AB383" s="171"/>
      <c r="AD383" s="171"/>
      <c r="AE383" s="171"/>
      <c r="AF383" s="171"/>
      <c r="AG383" s="171"/>
      <c r="AH383" s="171"/>
      <c r="AI383" s="171"/>
      <c r="AJ383" s="171"/>
      <c r="BV383" s="171"/>
      <c r="BW383" s="171"/>
      <c r="CB383" s="134"/>
    </row>
    <row r="384" spans="1:986" ht="24" x14ac:dyDescent="0.2">
      <c r="A384" s="249"/>
      <c r="B384" s="242" t="s">
        <v>892</v>
      </c>
      <c r="C384" s="170" t="str">
        <f>_xlfn.CONCAT(Leverancespecifikation[[#This Row],[ID]],Leverancespecifikation[[#This Row],[BYGNINGSDEL]])</f>
        <v>380Kloak/LAR systemer under bygning (Fra terrændæk og ned)</v>
      </c>
      <c r="E384" s="171" t="s">
        <v>103</v>
      </c>
      <c r="I384" s="171"/>
      <c r="J384" s="171">
        <v>3</v>
      </c>
      <c r="K384" s="333" t="s">
        <v>927</v>
      </c>
      <c r="M384" s="80" t="str">
        <f>IFERROR(VLOOKUP(Leverancespecifikation[[#This Row],[ID-Bygningsdel]],'Data ændringslog'!A:G,7,FALSE),"P")</f>
        <v/>
      </c>
      <c r="N384" s="321" t="s">
        <v>99</v>
      </c>
      <c r="O384" s="121" t="str">
        <f>VLOOKUP(Leverancespecifikation[[#This Row],[ID-Bygningsdel]],'Data aktør'!A:H,2,FALSE)</f>
        <v/>
      </c>
      <c r="P384" s="78" t="str">
        <f>VLOOKUP(Leverancespecifikation[[#This Row],[ID-Bygningsdel]],'Data aktør'!A:H,3,FALSE)</f>
        <v/>
      </c>
      <c r="Q384" s="78" t="str">
        <f>VLOOKUP(Leverancespecifikation[[#This Row],[ID-Bygningsdel]],'Data aktør'!A:H,4,FALSE)</f>
        <v/>
      </c>
      <c r="R384" s="78" t="str">
        <f>VLOOKUP(Leverancespecifikation[[#This Row],[ID-Bygningsdel]],'Data aktør'!A:H,5,FALSE)</f>
        <v/>
      </c>
      <c r="S384" s="78" t="str">
        <f>VLOOKUP(Leverancespecifikation[[#This Row],[ID-Bygningsdel]],'Data aktør'!A:H,6,FALSE)</f>
        <v/>
      </c>
      <c r="T384" s="78" t="str">
        <f>VLOOKUP(Leverancespecifikation[[#This Row],[ID-Bygningsdel]],'Data aktør'!A:H,7,FALSE)</f>
        <v/>
      </c>
      <c r="U384" s="122" t="str">
        <f>VLOOKUP(Leverancespecifikation[[#This Row],[ID-Bygningsdel]],'Data aktør'!A:H,8,FALSE)</f>
        <v/>
      </c>
      <c r="V384" s="112"/>
      <c r="W384" s="79"/>
      <c r="X384" s="79"/>
      <c r="Y384" s="79"/>
      <c r="Z384" s="79"/>
      <c r="AA384" s="79"/>
      <c r="AB384" s="171"/>
      <c r="AD384" s="171"/>
      <c r="AE384" s="171"/>
      <c r="AF384" s="171"/>
      <c r="AG384" s="171"/>
      <c r="AH384" s="171"/>
      <c r="AI384" s="171"/>
      <c r="AJ384" s="171"/>
      <c r="BV384" s="171"/>
      <c r="BW384" s="171"/>
      <c r="CB384" s="134"/>
    </row>
    <row r="385" spans="1:80" ht="12" x14ac:dyDescent="0.2">
      <c r="A385" s="249"/>
      <c r="B385" s="242" t="s">
        <v>894</v>
      </c>
      <c r="C385" s="170" t="str">
        <f>_xlfn.CONCAT(Leverancespecifikation[[#This Row],[ID]],Leverancespecifikation[[#This Row],[BYGNINGSDEL]])</f>
        <v>381Hoved- og fordelingsføringsveje</v>
      </c>
      <c r="E385" s="171">
        <v>501</v>
      </c>
      <c r="I385" s="171"/>
      <c r="J385" s="171">
        <v>4</v>
      </c>
      <c r="K385" s="175" t="s">
        <v>924</v>
      </c>
      <c r="L385" s="172" t="s">
        <v>925</v>
      </c>
      <c r="M385" s="80" t="str">
        <f>IFERROR(VLOOKUP(Leverancespecifikation[[#This Row],[ID-Bygningsdel]],'Data ændringslog'!A:G,7,FALSE),"P")</f>
        <v/>
      </c>
      <c r="N385" s="321" t="s">
        <v>99</v>
      </c>
      <c r="O385" s="121" t="str">
        <f>VLOOKUP(Leverancespecifikation[[#This Row],[ID-Bygningsdel]],'Data aktør'!A:H,2,FALSE)</f>
        <v/>
      </c>
      <c r="P385" s="78" t="str">
        <f>VLOOKUP(Leverancespecifikation[[#This Row],[ID-Bygningsdel]],'Data aktør'!A:H,3,FALSE)</f>
        <v/>
      </c>
      <c r="Q385" s="78" t="str">
        <f>VLOOKUP(Leverancespecifikation[[#This Row],[ID-Bygningsdel]],'Data aktør'!A:H,4,FALSE)</f>
        <v/>
      </c>
      <c r="R385" s="78" t="str">
        <f>VLOOKUP(Leverancespecifikation[[#This Row],[ID-Bygningsdel]],'Data aktør'!A:H,5,FALSE)</f>
        <v>X</v>
      </c>
      <c r="S385" s="78" t="str">
        <f>VLOOKUP(Leverancespecifikation[[#This Row],[ID-Bygningsdel]],'Data aktør'!A:H,6,FALSE)</f>
        <v/>
      </c>
      <c r="T385" s="78" t="str">
        <f>VLOOKUP(Leverancespecifikation[[#This Row],[ID-Bygningsdel]],'Data aktør'!A:H,7,FALSE)</f>
        <v/>
      </c>
      <c r="U385" s="122" t="str">
        <f>VLOOKUP(Leverancespecifikation[[#This Row],[ID-Bygningsdel]],'Data aktør'!A:H,8,FALSE)</f>
        <v/>
      </c>
      <c r="V385" s="112"/>
      <c r="W385" s="79"/>
      <c r="X385" s="79"/>
      <c r="Y385" s="79"/>
      <c r="Z385" s="79"/>
      <c r="AA385" s="79"/>
      <c r="AB385" s="171" t="s">
        <v>36</v>
      </c>
      <c r="AC385" s="171">
        <v>200</v>
      </c>
      <c r="AD385" s="171"/>
      <c r="AE385" s="171"/>
      <c r="AF385" s="171"/>
      <c r="AG385" s="171"/>
      <c r="AH385" s="171"/>
      <c r="AI385" s="171"/>
      <c r="AJ385" s="171" t="s">
        <v>36</v>
      </c>
      <c r="AK385" s="171">
        <v>300</v>
      </c>
      <c r="AT385" s="171" t="s">
        <v>36</v>
      </c>
      <c r="AU385" s="171">
        <v>325</v>
      </c>
      <c r="BB385" s="171" t="s">
        <v>36</v>
      </c>
      <c r="BC385" s="171">
        <v>325</v>
      </c>
      <c r="BV385" s="171"/>
      <c r="BW385" s="171"/>
      <c r="CB385" s="134"/>
    </row>
    <row r="386" spans="1:80" ht="12" x14ac:dyDescent="0.2">
      <c r="A386" s="249"/>
      <c r="B386" s="242" t="s">
        <v>896</v>
      </c>
      <c r="C386" s="170" t="str">
        <f>_xlfn.CONCAT(Leverancespecifikation[[#This Row],[ID]],Leverancespecifikation[[#This Row],[BYGNINGSDEL]])</f>
        <v>382Føring til komponenter og tilslutninger</v>
      </c>
      <c r="E386" s="171">
        <v>501</v>
      </c>
      <c r="I386" s="171"/>
      <c r="J386" s="171">
        <v>4</v>
      </c>
      <c r="K386" s="175" t="s">
        <v>930</v>
      </c>
      <c r="L386" s="172" t="s">
        <v>925</v>
      </c>
      <c r="M386" s="80" t="str">
        <f>IFERROR(VLOOKUP(Leverancespecifikation[[#This Row],[ID-Bygningsdel]],'Data ændringslog'!A:G,7,FALSE),"P")</f>
        <v/>
      </c>
      <c r="N386" s="321" t="s">
        <v>99</v>
      </c>
      <c r="O386" s="121" t="str">
        <f>VLOOKUP(Leverancespecifikation[[#This Row],[ID-Bygningsdel]],'Data aktør'!A:H,2,FALSE)</f>
        <v/>
      </c>
      <c r="P386" s="78" t="str">
        <f>VLOOKUP(Leverancespecifikation[[#This Row],[ID-Bygningsdel]],'Data aktør'!A:H,3,FALSE)</f>
        <v/>
      </c>
      <c r="Q386" s="78" t="str">
        <f>VLOOKUP(Leverancespecifikation[[#This Row],[ID-Bygningsdel]],'Data aktør'!A:H,4,FALSE)</f>
        <v/>
      </c>
      <c r="R386" s="78" t="str">
        <f>VLOOKUP(Leverancespecifikation[[#This Row],[ID-Bygningsdel]],'Data aktør'!A:H,5,FALSE)</f>
        <v>X</v>
      </c>
      <c r="S386" s="78" t="str">
        <f>VLOOKUP(Leverancespecifikation[[#This Row],[ID-Bygningsdel]],'Data aktør'!A:H,6,FALSE)</f>
        <v/>
      </c>
      <c r="T386" s="78" t="str">
        <f>VLOOKUP(Leverancespecifikation[[#This Row],[ID-Bygningsdel]],'Data aktør'!A:H,7,FALSE)</f>
        <v/>
      </c>
      <c r="U386" s="122" t="str">
        <f>VLOOKUP(Leverancespecifikation[[#This Row],[ID-Bygningsdel]],'Data aktør'!A:H,8,FALSE)</f>
        <v/>
      </c>
      <c r="V386" s="112"/>
      <c r="W386" s="79"/>
      <c r="X386" s="79"/>
      <c r="Y386" s="79"/>
      <c r="Z386" s="79"/>
      <c r="AA386" s="79"/>
      <c r="AB386" s="171" t="s">
        <v>36</v>
      </c>
      <c r="AC386" s="171">
        <v>200</v>
      </c>
      <c r="AD386" s="171"/>
      <c r="AE386" s="171"/>
      <c r="AF386" s="171"/>
      <c r="AG386" s="171"/>
      <c r="AH386" s="171"/>
      <c r="AI386" s="171"/>
      <c r="AJ386" s="171" t="s">
        <v>36</v>
      </c>
      <c r="AK386" s="171">
        <v>300</v>
      </c>
      <c r="AT386" s="171" t="s">
        <v>36</v>
      </c>
      <c r="AU386" s="171">
        <v>325</v>
      </c>
      <c r="BB386" s="171" t="s">
        <v>36</v>
      </c>
      <c r="BC386" s="171">
        <v>325</v>
      </c>
      <c r="BV386" s="171"/>
      <c r="BW386" s="171"/>
      <c r="CB386" s="134"/>
    </row>
    <row r="387" spans="1:80" ht="12" x14ac:dyDescent="0.2">
      <c r="A387" s="249"/>
      <c r="B387" s="242" t="s">
        <v>898</v>
      </c>
      <c r="C387" s="170" t="str">
        <f>_xlfn.CONCAT(Leverancespecifikation[[#This Row],[ID]],Leverancespecifikation[[#This Row],[BYGNINGSDEL]])</f>
        <v>383Afløb /Tagvand (i bygning)</v>
      </c>
      <c r="E387" s="171" t="s">
        <v>1560</v>
      </c>
      <c r="I387" s="171"/>
      <c r="J387" s="171">
        <v>3</v>
      </c>
      <c r="K387" s="333" t="s">
        <v>932</v>
      </c>
      <c r="M387" s="80" t="str">
        <f>IFERROR(VLOOKUP(Leverancespecifikation[[#This Row],[ID-Bygningsdel]],'Data ændringslog'!A:G,7,FALSE),"P")</f>
        <v/>
      </c>
      <c r="N387" s="321" t="s">
        <v>99</v>
      </c>
      <c r="O387" s="121" t="str">
        <f>VLOOKUP(Leverancespecifikation[[#This Row],[ID-Bygningsdel]],'Data aktør'!A:H,2,FALSE)</f>
        <v/>
      </c>
      <c r="P387" s="78" t="str">
        <f>VLOOKUP(Leverancespecifikation[[#This Row],[ID-Bygningsdel]],'Data aktør'!A:H,3,FALSE)</f>
        <v/>
      </c>
      <c r="Q387" s="78" t="str">
        <f>VLOOKUP(Leverancespecifikation[[#This Row],[ID-Bygningsdel]],'Data aktør'!A:H,4,FALSE)</f>
        <v/>
      </c>
      <c r="R387" s="78" t="str">
        <f>VLOOKUP(Leverancespecifikation[[#This Row],[ID-Bygningsdel]],'Data aktør'!A:H,5,FALSE)</f>
        <v/>
      </c>
      <c r="S387" s="78" t="str">
        <f>VLOOKUP(Leverancespecifikation[[#This Row],[ID-Bygningsdel]],'Data aktør'!A:H,6,FALSE)</f>
        <v/>
      </c>
      <c r="T387" s="78" t="str">
        <f>VLOOKUP(Leverancespecifikation[[#This Row],[ID-Bygningsdel]],'Data aktør'!A:H,7,FALSE)</f>
        <v/>
      </c>
      <c r="U387" s="122" t="str">
        <f>VLOOKUP(Leverancespecifikation[[#This Row],[ID-Bygningsdel]],'Data aktør'!A:H,8,FALSE)</f>
        <v/>
      </c>
      <c r="V387" s="112"/>
      <c r="W387" s="79"/>
      <c r="X387" s="79"/>
      <c r="Y387" s="79"/>
      <c r="Z387" s="79"/>
      <c r="AA387" s="79"/>
      <c r="AB387" s="171"/>
      <c r="AD387" s="171"/>
      <c r="AE387" s="171"/>
      <c r="AF387" s="171"/>
      <c r="AG387" s="171"/>
      <c r="AH387" s="171"/>
      <c r="AI387" s="171"/>
      <c r="AJ387" s="171"/>
      <c r="BV387" s="171"/>
      <c r="BW387" s="171"/>
      <c r="CB387" s="134"/>
    </row>
    <row r="388" spans="1:80" ht="12" x14ac:dyDescent="0.2">
      <c r="A388" s="249"/>
      <c r="B388" s="242" t="s">
        <v>900</v>
      </c>
      <c r="C388" s="170" t="str">
        <f>_xlfn.CONCAT(Leverancespecifikation[[#This Row],[ID]],Leverancespecifikation[[#This Row],[BYGNINGSDEL]])</f>
        <v>384Teknikrum/Teknikområder</v>
      </c>
      <c r="E388" s="171" t="s">
        <v>1560</v>
      </c>
      <c r="I388" s="171"/>
      <c r="J388" s="171">
        <v>4</v>
      </c>
      <c r="K388" s="175" t="s">
        <v>583</v>
      </c>
      <c r="L388" s="172" t="s">
        <v>925</v>
      </c>
      <c r="M388" s="80" t="str">
        <f>IFERROR(VLOOKUP(Leverancespecifikation[[#This Row],[ID-Bygningsdel]],'Data ændringslog'!A:G,7,FALSE),"P")</f>
        <v/>
      </c>
      <c r="N388" s="321" t="s">
        <v>99</v>
      </c>
      <c r="O388" s="121" t="str">
        <f>VLOOKUP(Leverancespecifikation[[#This Row],[ID-Bygningsdel]],'Data aktør'!A:H,2,FALSE)</f>
        <v/>
      </c>
      <c r="P388" s="78" t="str">
        <f>VLOOKUP(Leverancespecifikation[[#This Row],[ID-Bygningsdel]],'Data aktør'!A:H,3,FALSE)</f>
        <v/>
      </c>
      <c r="Q388" s="78" t="str">
        <f>VLOOKUP(Leverancespecifikation[[#This Row],[ID-Bygningsdel]],'Data aktør'!A:H,4,FALSE)</f>
        <v/>
      </c>
      <c r="R388" s="78" t="str">
        <f>VLOOKUP(Leverancespecifikation[[#This Row],[ID-Bygningsdel]],'Data aktør'!A:H,5,FALSE)</f>
        <v>X</v>
      </c>
      <c r="S388" s="78" t="str">
        <f>VLOOKUP(Leverancespecifikation[[#This Row],[ID-Bygningsdel]],'Data aktør'!A:H,6,FALSE)</f>
        <v/>
      </c>
      <c r="T388" s="78" t="str">
        <f>VLOOKUP(Leverancespecifikation[[#This Row],[ID-Bygningsdel]],'Data aktør'!A:H,7,FALSE)</f>
        <v/>
      </c>
      <c r="U388" s="122" t="str">
        <f>VLOOKUP(Leverancespecifikation[[#This Row],[ID-Bygningsdel]],'Data aktør'!A:H,8,FALSE)</f>
        <v/>
      </c>
      <c r="V388" s="112"/>
      <c r="W388" s="79"/>
      <c r="X388" s="79"/>
      <c r="Y388" s="79"/>
      <c r="Z388" s="79"/>
      <c r="AA388" s="79"/>
      <c r="AB388" s="171" t="s">
        <v>36</v>
      </c>
      <c r="AC388" s="171">
        <v>200</v>
      </c>
      <c r="AD388" s="171"/>
      <c r="AE388" s="171"/>
      <c r="AF388" s="171"/>
      <c r="AG388" s="171"/>
      <c r="AH388" s="171"/>
      <c r="AI388" s="171"/>
      <c r="AJ388" s="171" t="s">
        <v>36</v>
      </c>
      <c r="AK388" s="171">
        <v>300</v>
      </c>
      <c r="AT388" s="171" t="s">
        <v>36</v>
      </c>
      <c r="AU388" s="171">
        <v>325</v>
      </c>
      <c r="BB388" s="171" t="s">
        <v>36</v>
      </c>
      <c r="BC388" s="171">
        <v>325</v>
      </c>
      <c r="BV388" s="171"/>
      <c r="BW388" s="171"/>
      <c r="CB388" s="134"/>
    </row>
    <row r="389" spans="1:80" ht="12" x14ac:dyDescent="0.2">
      <c r="A389" s="249"/>
      <c r="B389" s="242" t="s">
        <v>902</v>
      </c>
      <c r="C389" s="170" t="str">
        <f>_xlfn.CONCAT(Leverancespecifikation[[#This Row],[ID]],Leverancespecifikation[[#This Row],[BYGNINGSDEL]])</f>
        <v>385Skakte (lodrette hovedføringsveje)</v>
      </c>
      <c r="E389" s="171" t="s">
        <v>1560</v>
      </c>
      <c r="I389" s="171"/>
      <c r="J389" s="171">
        <v>4</v>
      </c>
      <c r="K389" s="175" t="s">
        <v>586</v>
      </c>
      <c r="L389" s="172" t="s">
        <v>925</v>
      </c>
      <c r="M389" s="80" t="str">
        <f>IFERROR(VLOOKUP(Leverancespecifikation[[#This Row],[ID-Bygningsdel]],'Data ændringslog'!A:G,7,FALSE),"P")</f>
        <v/>
      </c>
      <c r="N389" s="321" t="s">
        <v>99</v>
      </c>
      <c r="O389" s="121" t="str">
        <f>VLOOKUP(Leverancespecifikation[[#This Row],[ID-Bygningsdel]],'Data aktør'!A:H,2,FALSE)</f>
        <v/>
      </c>
      <c r="P389" s="78" t="str">
        <f>VLOOKUP(Leverancespecifikation[[#This Row],[ID-Bygningsdel]],'Data aktør'!A:H,3,FALSE)</f>
        <v/>
      </c>
      <c r="Q389" s="78" t="str">
        <f>VLOOKUP(Leverancespecifikation[[#This Row],[ID-Bygningsdel]],'Data aktør'!A:H,4,FALSE)</f>
        <v/>
      </c>
      <c r="R389" s="78" t="str">
        <f>VLOOKUP(Leverancespecifikation[[#This Row],[ID-Bygningsdel]],'Data aktør'!A:H,5,FALSE)</f>
        <v>X</v>
      </c>
      <c r="S389" s="78" t="str">
        <f>VLOOKUP(Leverancespecifikation[[#This Row],[ID-Bygningsdel]],'Data aktør'!A:H,6,FALSE)</f>
        <v/>
      </c>
      <c r="T389" s="78" t="str">
        <f>VLOOKUP(Leverancespecifikation[[#This Row],[ID-Bygningsdel]],'Data aktør'!A:H,7,FALSE)</f>
        <v/>
      </c>
      <c r="U389" s="122" t="str">
        <f>VLOOKUP(Leverancespecifikation[[#This Row],[ID-Bygningsdel]],'Data aktør'!A:H,8,FALSE)</f>
        <v/>
      </c>
      <c r="V389" s="112"/>
      <c r="W389" s="79"/>
      <c r="X389" s="79"/>
      <c r="Y389" s="79"/>
      <c r="Z389" s="79"/>
      <c r="AA389" s="79"/>
      <c r="AB389" s="171" t="s">
        <v>36</v>
      </c>
      <c r="AC389" s="171">
        <v>200</v>
      </c>
      <c r="AD389" s="171"/>
      <c r="AE389" s="171"/>
      <c r="AF389" s="171"/>
      <c r="AG389" s="171"/>
      <c r="AH389" s="171"/>
      <c r="AI389" s="171"/>
      <c r="AJ389" s="171" t="s">
        <v>36</v>
      </c>
      <c r="AK389" s="171">
        <v>300</v>
      </c>
      <c r="AT389" s="171" t="s">
        <v>36</v>
      </c>
      <c r="AU389" s="171">
        <v>325</v>
      </c>
      <c r="BB389" s="171" t="s">
        <v>36</v>
      </c>
      <c r="BC389" s="171">
        <v>325</v>
      </c>
      <c r="BV389" s="171"/>
      <c r="BW389" s="171"/>
      <c r="CB389" s="134"/>
    </row>
    <row r="390" spans="1:80" ht="12" x14ac:dyDescent="0.2">
      <c r="A390" s="249"/>
      <c r="B390" s="242" t="s">
        <v>904</v>
      </c>
      <c r="C390" s="170" t="str">
        <f>_xlfn.CONCAT(Leverancespecifikation[[#This Row],[ID]],Leverancespecifikation[[#This Row],[BYGNINGSDEL]])</f>
        <v>386Vandrette hoved- og fordelingsføringsveje</v>
      </c>
      <c r="E390" s="171" t="s">
        <v>1560</v>
      </c>
      <c r="I390" s="171"/>
      <c r="J390" s="171">
        <v>4</v>
      </c>
      <c r="K390" s="175" t="s">
        <v>588</v>
      </c>
      <c r="L390" s="172" t="s">
        <v>925</v>
      </c>
      <c r="M390" s="80" t="str">
        <f>IFERROR(VLOOKUP(Leverancespecifikation[[#This Row],[ID-Bygningsdel]],'Data ændringslog'!A:G,7,FALSE),"P")</f>
        <v/>
      </c>
      <c r="N390" s="321" t="s">
        <v>99</v>
      </c>
      <c r="O390" s="121" t="str">
        <f>VLOOKUP(Leverancespecifikation[[#This Row],[ID-Bygningsdel]],'Data aktør'!A:H,2,FALSE)</f>
        <v/>
      </c>
      <c r="P390" s="78" t="str">
        <f>VLOOKUP(Leverancespecifikation[[#This Row],[ID-Bygningsdel]],'Data aktør'!A:H,3,FALSE)</f>
        <v/>
      </c>
      <c r="Q390" s="78" t="str">
        <f>VLOOKUP(Leverancespecifikation[[#This Row],[ID-Bygningsdel]],'Data aktør'!A:H,4,FALSE)</f>
        <v/>
      </c>
      <c r="R390" s="78" t="str">
        <f>VLOOKUP(Leverancespecifikation[[#This Row],[ID-Bygningsdel]],'Data aktør'!A:H,5,FALSE)</f>
        <v>X</v>
      </c>
      <c r="S390" s="78" t="str">
        <f>VLOOKUP(Leverancespecifikation[[#This Row],[ID-Bygningsdel]],'Data aktør'!A:H,6,FALSE)</f>
        <v/>
      </c>
      <c r="T390" s="78" t="str">
        <f>VLOOKUP(Leverancespecifikation[[#This Row],[ID-Bygningsdel]],'Data aktør'!A:H,7,FALSE)</f>
        <v/>
      </c>
      <c r="U390" s="122" t="str">
        <f>VLOOKUP(Leverancespecifikation[[#This Row],[ID-Bygningsdel]],'Data aktør'!A:H,8,FALSE)</f>
        <v/>
      </c>
      <c r="V390" s="112"/>
      <c r="W390" s="79"/>
      <c r="X390" s="79"/>
      <c r="Y390" s="79"/>
      <c r="Z390" s="79"/>
      <c r="AA390" s="79"/>
      <c r="AB390" s="171" t="s">
        <v>36</v>
      </c>
      <c r="AC390" s="171">
        <v>200</v>
      </c>
      <c r="AD390" s="171"/>
      <c r="AE390" s="171"/>
      <c r="AF390" s="171"/>
      <c r="AG390" s="171"/>
      <c r="AH390" s="171"/>
      <c r="AI390" s="171"/>
      <c r="AJ390" s="171" t="s">
        <v>36</v>
      </c>
      <c r="AK390" s="171">
        <v>300</v>
      </c>
      <c r="AT390" s="171" t="s">
        <v>36</v>
      </c>
      <c r="AU390" s="171">
        <v>325</v>
      </c>
      <c r="BB390" s="171" t="s">
        <v>36</v>
      </c>
      <c r="BC390" s="171">
        <v>325</v>
      </c>
      <c r="BV390" s="171"/>
      <c r="BW390" s="171"/>
      <c r="CB390" s="134"/>
    </row>
    <row r="391" spans="1:80" ht="12" x14ac:dyDescent="0.2">
      <c r="A391" s="249"/>
      <c r="B391" s="242" t="s">
        <v>906</v>
      </c>
      <c r="C391" s="170" t="str">
        <f>_xlfn.CONCAT(Leverancespecifikation[[#This Row],[ID]],Leverancespecifikation[[#This Row],[BYGNINGSDEL]])</f>
        <v>387Føring til komponenter og tilslutninger i rum</v>
      </c>
      <c r="I391" s="171"/>
      <c r="J391" s="171">
        <v>4</v>
      </c>
      <c r="K391" s="175" t="s">
        <v>937</v>
      </c>
      <c r="L391" s="172" t="s">
        <v>925</v>
      </c>
      <c r="M391" s="80" t="str">
        <f>IFERROR(VLOOKUP(Leverancespecifikation[[#This Row],[ID-Bygningsdel]],'Data ændringslog'!A:G,7,FALSE),"P")</f>
        <v/>
      </c>
      <c r="N391" s="321" t="s">
        <v>103</v>
      </c>
      <c r="O391" s="121" t="str">
        <f>VLOOKUP(Leverancespecifikation[[#This Row],[ID-Bygningsdel]],'Data aktør'!A:H,2,FALSE)</f>
        <v/>
      </c>
      <c r="P391" s="78" t="str">
        <f>VLOOKUP(Leverancespecifikation[[#This Row],[ID-Bygningsdel]],'Data aktør'!A:H,3,FALSE)</f>
        <v/>
      </c>
      <c r="Q391" s="78" t="str">
        <f>VLOOKUP(Leverancespecifikation[[#This Row],[ID-Bygningsdel]],'Data aktør'!A:H,4,FALSE)</f>
        <v/>
      </c>
      <c r="R391" s="78" t="str">
        <f>VLOOKUP(Leverancespecifikation[[#This Row],[ID-Bygningsdel]],'Data aktør'!A:H,5,FALSE)</f>
        <v/>
      </c>
      <c r="S391" s="78" t="str">
        <f>VLOOKUP(Leverancespecifikation[[#This Row],[ID-Bygningsdel]],'Data aktør'!A:H,6,FALSE)</f>
        <v/>
      </c>
      <c r="T391" s="78" t="str">
        <f>VLOOKUP(Leverancespecifikation[[#This Row],[ID-Bygningsdel]],'Data aktør'!A:H,7,FALSE)</f>
        <v/>
      </c>
      <c r="U391" s="122" t="str">
        <f>VLOOKUP(Leverancespecifikation[[#This Row],[ID-Bygningsdel]],'Data aktør'!A:H,8,FALSE)</f>
        <v/>
      </c>
      <c r="V391" s="112"/>
      <c r="W391" s="79"/>
      <c r="X391" s="79"/>
      <c r="Y391" s="79"/>
      <c r="Z391" s="79"/>
      <c r="AA391" s="79"/>
      <c r="AB391" s="171"/>
      <c r="AD391" s="171"/>
      <c r="AE391" s="171"/>
      <c r="AF391" s="171"/>
      <c r="AG391" s="171"/>
      <c r="AH391" s="171"/>
      <c r="AI391" s="171"/>
      <c r="AJ391" s="171"/>
      <c r="BV391" s="171"/>
      <c r="BW391" s="171"/>
      <c r="CB391" s="134"/>
    </row>
    <row r="392" spans="1:80" ht="12" x14ac:dyDescent="0.2">
      <c r="A392" s="249"/>
      <c r="B392" s="242" t="s">
        <v>908</v>
      </c>
      <c r="C392" s="170" t="str">
        <f>_xlfn.CONCAT(Leverancespecifikation[[#This Row],[ID]],Leverancespecifikation[[#This Row],[BYGNINGSDEL]])</f>
        <v>388Koblingsledninger (Pexrør) i gulv</v>
      </c>
      <c r="I392" s="171"/>
      <c r="J392" s="171">
        <v>4</v>
      </c>
      <c r="K392" s="175" t="s">
        <v>939</v>
      </c>
      <c r="L392" s="172" t="s">
        <v>925</v>
      </c>
      <c r="M392" s="80" t="str">
        <f>IFERROR(VLOOKUP(Leverancespecifikation[[#This Row],[ID-Bygningsdel]],'Data ændringslog'!A:G,7,FALSE),"P")</f>
        <v/>
      </c>
      <c r="N392" s="321" t="s">
        <v>103</v>
      </c>
      <c r="O392" s="121" t="str">
        <f>VLOOKUP(Leverancespecifikation[[#This Row],[ID-Bygningsdel]],'Data aktør'!A:H,2,FALSE)</f>
        <v/>
      </c>
      <c r="P392" s="78" t="str">
        <f>VLOOKUP(Leverancespecifikation[[#This Row],[ID-Bygningsdel]],'Data aktør'!A:H,3,FALSE)</f>
        <v/>
      </c>
      <c r="Q392" s="78" t="str">
        <f>VLOOKUP(Leverancespecifikation[[#This Row],[ID-Bygningsdel]],'Data aktør'!A:H,4,FALSE)</f>
        <v/>
      </c>
      <c r="R392" s="78" t="str">
        <f>VLOOKUP(Leverancespecifikation[[#This Row],[ID-Bygningsdel]],'Data aktør'!A:H,5,FALSE)</f>
        <v/>
      </c>
      <c r="S392" s="78" t="str">
        <f>VLOOKUP(Leverancespecifikation[[#This Row],[ID-Bygningsdel]],'Data aktør'!A:H,6,FALSE)</f>
        <v/>
      </c>
      <c r="T392" s="78" t="str">
        <f>VLOOKUP(Leverancespecifikation[[#This Row],[ID-Bygningsdel]],'Data aktør'!A:H,7,FALSE)</f>
        <v/>
      </c>
      <c r="U392" s="122" t="str">
        <f>VLOOKUP(Leverancespecifikation[[#This Row],[ID-Bygningsdel]],'Data aktør'!A:H,8,FALSE)</f>
        <v/>
      </c>
      <c r="V392" s="112"/>
      <c r="W392" s="79"/>
      <c r="X392" s="79"/>
      <c r="Y392" s="79"/>
      <c r="Z392" s="79"/>
      <c r="AA392" s="79"/>
      <c r="AB392" s="171"/>
      <c r="AD392" s="171"/>
      <c r="AE392" s="171"/>
      <c r="AF392" s="171"/>
      <c r="AG392" s="171"/>
      <c r="AH392" s="171"/>
      <c r="AI392" s="171"/>
      <c r="AJ392" s="171"/>
      <c r="BV392" s="171"/>
      <c r="BW392" s="171"/>
      <c r="CB392" s="134"/>
    </row>
    <row r="393" spans="1:80" ht="12" x14ac:dyDescent="0.2">
      <c r="A393" s="249"/>
      <c r="B393" s="242" t="s">
        <v>910</v>
      </c>
      <c r="C393" s="170" t="str">
        <f>_xlfn.CONCAT(Leverancespecifikation[[#This Row],[ID]],Leverancespecifikation[[#This Row],[BYGNINGSDEL]])</f>
        <v>389Koblingsledninger (Pexrør) i vægge</v>
      </c>
      <c r="I393" s="171"/>
      <c r="J393" s="171">
        <v>4</v>
      </c>
      <c r="K393" s="175" t="s">
        <v>941</v>
      </c>
      <c r="L393" s="172" t="s">
        <v>925</v>
      </c>
      <c r="M393" s="80" t="str">
        <f>IFERROR(VLOOKUP(Leverancespecifikation[[#This Row],[ID-Bygningsdel]],'Data ændringslog'!A:G,7,FALSE),"P")</f>
        <v/>
      </c>
      <c r="N393" s="321" t="s">
        <v>103</v>
      </c>
      <c r="O393" s="121" t="str">
        <f>VLOOKUP(Leverancespecifikation[[#This Row],[ID-Bygningsdel]],'Data aktør'!A:H,2,FALSE)</f>
        <v/>
      </c>
      <c r="P393" s="78" t="str">
        <f>VLOOKUP(Leverancespecifikation[[#This Row],[ID-Bygningsdel]],'Data aktør'!A:H,3,FALSE)</f>
        <v/>
      </c>
      <c r="Q393" s="78" t="str">
        <f>VLOOKUP(Leverancespecifikation[[#This Row],[ID-Bygningsdel]],'Data aktør'!A:H,4,FALSE)</f>
        <v/>
      </c>
      <c r="R393" s="78" t="str">
        <f>VLOOKUP(Leverancespecifikation[[#This Row],[ID-Bygningsdel]],'Data aktør'!A:H,5,FALSE)</f>
        <v/>
      </c>
      <c r="S393" s="78" t="str">
        <f>VLOOKUP(Leverancespecifikation[[#This Row],[ID-Bygningsdel]],'Data aktør'!A:H,6,FALSE)</f>
        <v/>
      </c>
      <c r="T393" s="78" t="str">
        <f>VLOOKUP(Leverancespecifikation[[#This Row],[ID-Bygningsdel]],'Data aktør'!A:H,7,FALSE)</f>
        <v/>
      </c>
      <c r="U393" s="122" t="str">
        <f>VLOOKUP(Leverancespecifikation[[#This Row],[ID-Bygningsdel]],'Data aktør'!A:H,8,FALSE)</f>
        <v/>
      </c>
      <c r="V393" s="112"/>
      <c r="W393" s="79"/>
      <c r="X393" s="79"/>
      <c r="Y393" s="79"/>
      <c r="Z393" s="79"/>
      <c r="AA393" s="79"/>
      <c r="AB393" s="171"/>
      <c r="AD393" s="171"/>
      <c r="AE393" s="171"/>
      <c r="AF393" s="171"/>
      <c r="AG393" s="171"/>
      <c r="AH393" s="171"/>
      <c r="AI393" s="171"/>
      <c r="AJ393" s="171"/>
      <c r="BV393" s="171"/>
      <c r="BW393" s="171"/>
      <c r="CB393" s="134"/>
    </row>
    <row r="394" spans="1:80" ht="12" x14ac:dyDescent="0.2">
      <c r="A394" s="249"/>
      <c r="B394" s="242" t="s">
        <v>912</v>
      </c>
      <c r="C394" s="170" t="str">
        <f>_xlfn.CONCAT(Leverancespecifikation[[#This Row],[ID]],Leverancespecifikation[[#This Row],[BYGNINGSDEL]])</f>
        <v>390Teknisk isolering</v>
      </c>
      <c r="E394" s="171">
        <v>598</v>
      </c>
      <c r="I394" s="171"/>
      <c r="J394" s="171">
        <v>4</v>
      </c>
      <c r="K394" s="175" t="s">
        <v>943</v>
      </c>
      <c r="L394" s="172" t="s">
        <v>925</v>
      </c>
      <c r="M394" s="80" t="str">
        <f>IFERROR(VLOOKUP(Leverancespecifikation[[#This Row],[ID-Bygningsdel]],'Data ændringslog'!A:G,7,FALSE),"P")</f>
        <v/>
      </c>
      <c r="N394" s="321" t="s">
        <v>99</v>
      </c>
      <c r="O394" s="121" t="str">
        <f>VLOOKUP(Leverancespecifikation[[#This Row],[ID-Bygningsdel]],'Data aktør'!A:H,2,FALSE)</f>
        <v/>
      </c>
      <c r="P394" s="78" t="str">
        <f>VLOOKUP(Leverancespecifikation[[#This Row],[ID-Bygningsdel]],'Data aktør'!A:H,3,FALSE)</f>
        <v/>
      </c>
      <c r="Q394" s="78" t="str">
        <f>VLOOKUP(Leverancespecifikation[[#This Row],[ID-Bygningsdel]],'Data aktør'!A:H,4,FALSE)</f>
        <v/>
      </c>
      <c r="R394" s="78" t="str">
        <f>VLOOKUP(Leverancespecifikation[[#This Row],[ID-Bygningsdel]],'Data aktør'!A:H,5,FALSE)</f>
        <v>X</v>
      </c>
      <c r="S394" s="78" t="str">
        <f>VLOOKUP(Leverancespecifikation[[#This Row],[ID-Bygningsdel]],'Data aktør'!A:H,6,FALSE)</f>
        <v/>
      </c>
      <c r="T394" s="78" t="str">
        <f>VLOOKUP(Leverancespecifikation[[#This Row],[ID-Bygningsdel]],'Data aktør'!A:H,7,FALSE)</f>
        <v/>
      </c>
      <c r="U394" s="122" t="str">
        <f>VLOOKUP(Leverancespecifikation[[#This Row],[ID-Bygningsdel]],'Data aktør'!A:H,8,FALSE)</f>
        <v/>
      </c>
      <c r="V394" s="112"/>
      <c r="W394" s="79"/>
      <c r="X394" s="79"/>
      <c r="Y394" s="79"/>
      <c r="Z394" s="79"/>
      <c r="AA394" s="79"/>
      <c r="AB394" s="171" t="s">
        <v>36</v>
      </c>
      <c r="AC394" s="171">
        <v>200</v>
      </c>
      <c r="AD394" s="171"/>
      <c r="AE394" s="171"/>
      <c r="AF394" s="171"/>
      <c r="AG394" s="171"/>
      <c r="AH394" s="171"/>
      <c r="AI394" s="171"/>
      <c r="AJ394" s="171" t="s">
        <v>36</v>
      </c>
      <c r="AK394" s="171">
        <v>300</v>
      </c>
      <c r="AT394" s="171" t="s">
        <v>36</v>
      </c>
      <c r="AU394" s="171">
        <v>325</v>
      </c>
      <c r="BB394" s="171" t="s">
        <v>36</v>
      </c>
      <c r="BC394" s="171">
        <v>325</v>
      </c>
      <c r="BV394" s="171"/>
      <c r="BW394" s="171"/>
      <c r="CB394" s="134"/>
    </row>
    <row r="395" spans="1:80" ht="12" x14ac:dyDescent="0.2">
      <c r="A395" s="249"/>
      <c r="B395" s="242" t="s">
        <v>914</v>
      </c>
      <c r="C395" s="170" t="str">
        <f>_xlfn.CONCAT(Leverancespecifikation[[#This Row],[ID]],Leverancespecifikation[[#This Row],[BYGNINGSDEL]])</f>
        <v>391Bæringer</v>
      </c>
      <c r="E395" s="171">
        <v>599</v>
      </c>
      <c r="I395" s="171"/>
      <c r="J395" s="171">
        <v>4</v>
      </c>
      <c r="K395" s="175" t="s">
        <v>596</v>
      </c>
      <c r="L395" s="172" t="s">
        <v>103</v>
      </c>
      <c r="M395" s="80" t="str">
        <f>IFERROR(VLOOKUP(Leverancespecifikation[[#This Row],[ID-Bygningsdel]],'Data ændringslog'!A:G,7,FALSE),"P")</f>
        <v/>
      </c>
      <c r="N395" s="321" t="s">
        <v>103</v>
      </c>
      <c r="O395" s="121" t="str">
        <f>VLOOKUP(Leverancespecifikation[[#This Row],[ID-Bygningsdel]],'Data aktør'!A:H,2,FALSE)</f>
        <v/>
      </c>
      <c r="P395" s="78" t="str">
        <f>VLOOKUP(Leverancespecifikation[[#This Row],[ID-Bygningsdel]],'Data aktør'!A:H,3,FALSE)</f>
        <v/>
      </c>
      <c r="Q395" s="78" t="str">
        <f>VLOOKUP(Leverancespecifikation[[#This Row],[ID-Bygningsdel]],'Data aktør'!A:H,4,FALSE)</f>
        <v/>
      </c>
      <c r="R395" s="78" t="str">
        <f>VLOOKUP(Leverancespecifikation[[#This Row],[ID-Bygningsdel]],'Data aktør'!A:H,5,FALSE)</f>
        <v/>
      </c>
      <c r="S395" s="78" t="str">
        <f>VLOOKUP(Leverancespecifikation[[#This Row],[ID-Bygningsdel]],'Data aktør'!A:H,6,FALSE)</f>
        <v/>
      </c>
      <c r="T395" s="78" t="str">
        <f>VLOOKUP(Leverancespecifikation[[#This Row],[ID-Bygningsdel]],'Data aktør'!A:H,7,FALSE)</f>
        <v/>
      </c>
      <c r="U395" s="122" t="str">
        <f>VLOOKUP(Leverancespecifikation[[#This Row],[ID-Bygningsdel]],'Data aktør'!A:H,8,FALSE)</f>
        <v/>
      </c>
      <c r="V395" s="112"/>
      <c r="W395" s="79"/>
      <c r="X395" s="79"/>
      <c r="Y395" s="79"/>
      <c r="Z395" s="79"/>
      <c r="AA395" s="79"/>
      <c r="AB395" s="171"/>
      <c r="AD395" s="171"/>
      <c r="AE395" s="171"/>
      <c r="AF395" s="171"/>
      <c r="AG395" s="171"/>
      <c r="AH395" s="171"/>
      <c r="AI395" s="171"/>
      <c r="AJ395" s="171"/>
      <c r="BV395" s="171"/>
      <c r="BW395" s="171"/>
      <c r="CB395" s="134"/>
    </row>
    <row r="396" spans="1:80" ht="12" x14ac:dyDescent="0.2">
      <c r="A396" s="249"/>
      <c r="B396" s="242" t="s">
        <v>916</v>
      </c>
      <c r="C396" s="170" t="str">
        <f>_xlfn.CONCAT(Leverancespecifikation[[#This Row],[ID]],Leverancespecifikation[[#This Row],[BYGNINGSDEL]])</f>
        <v>392Konsoller</v>
      </c>
      <c r="E396" s="171">
        <v>599</v>
      </c>
      <c r="I396" s="171"/>
      <c r="J396" s="171">
        <v>4</v>
      </c>
      <c r="K396" s="175" t="s">
        <v>598</v>
      </c>
      <c r="L396" s="172" t="s">
        <v>103</v>
      </c>
      <c r="M396" s="80" t="str">
        <f>IFERROR(VLOOKUP(Leverancespecifikation[[#This Row],[ID-Bygningsdel]],'Data ændringslog'!A:G,7,FALSE),"P")</f>
        <v/>
      </c>
      <c r="N396" s="321" t="s">
        <v>103</v>
      </c>
      <c r="O396" s="121" t="str">
        <f>VLOOKUP(Leverancespecifikation[[#This Row],[ID-Bygningsdel]],'Data aktør'!A:H,2,FALSE)</f>
        <v/>
      </c>
      <c r="P396" s="78" t="str">
        <f>VLOOKUP(Leverancespecifikation[[#This Row],[ID-Bygningsdel]],'Data aktør'!A:H,3,FALSE)</f>
        <v/>
      </c>
      <c r="Q396" s="78" t="str">
        <f>VLOOKUP(Leverancespecifikation[[#This Row],[ID-Bygningsdel]],'Data aktør'!A:H,4,FALSE)</f>
        <v/>
      </c>
      <c r="R396" s="78" t="str">
        <f>VLOOKUP(Leverancespecifikation[[#This Row],[ID-Bygningsdel]],'Data aktør'!A:H,5,FALSE)</f>
        <v/>
      </c>
      <c r="S396" s="78" t="str">
        <f>VLOOKUP(Leverancespecifikation[[#This Row],[ID-Bygningsdel]],'Data aktør'!A:H,6,FALSE)</f>
        <v/>
      </c>
      <c r="T396" s="78" t="str">
        <f>VLOOKUP(Leverancespecifikation[[#This Row],[ID-Bygningsdel]],'Data aktør'!A:H,7,FALSE)</f>
        <v/>
      </c>
      <c r="U396" s="122" t="str">
        <f>VLOOKUP(Leverancespecifikation[[#This Row],[ID-Bygningsdel]],'Data aktør'!A:H,8,FALSE)</f>
        <v/>
      </c>
      <c r="V396" s="112"/>
      <c r="W396" s="79"/>
      <c r="X396" s="79"/>
      <c r="Y396" s="79"/>
      <c r="Z396" s="79"/>
      <c r="AA396" s="79"/>
      <c r="AB396" s="171"/>
      <c r="AD396" s="171"/>
      <c r="AE396" s="171"/>
      <c r="AF396" s="171"/>
      <c r="AG396" s="171"/>
      <c r="AH396" s="171"/>
      <c r="AI396" s="171"/>
      <c r="AJ396" s="171"/>
      <c r="BV396" s="171"/>
      <c r="BW396" s="171"/>
      <c r="CB396" s="134"/>
    </row>
    <row r="397" spans="1:80" ht="12" x14ac:dyDescent="0.2">
      <c r="A397" s="249"/>
      <c r="B397" s="242" t="s">
        <v>918</v>
      </c>
      <c r="C397" s="170" t="str">
        <f>_xlfn.CONCAT(Leverancespecifikation[[#This Row],[ID]],Leverancespecifikation[[#This Row],[BYGNINGSDEL]])</f>
        <v>393Stativer</v>
      </c>
      <c r="E397" s="171">
        <v>599</v>
      </c>
      <c r="I397" s="171"/>
      <c r="J397" s="171">
        <v>4</v>
      </c>
      <c r="K397" s="175" t="s">
        <v>600</v>
      </c>
      <c r="L397" s="172" t="s">
        <v>103</v>
      </c>
      <c r="M397" s="80" t="str">
        <f>IFERROR(VLOOKUP(Leverancespecifikation[[#This Row],[ID-Bygningsdel]],'Data ændringslog'!A:G,7,FALSE),"P")</f>
        <v/>
      </c>
      <c r="N397" s="321" t="s">
        <v>103</v>
      </c>
      <c r="O397" s="121" t="str">
        <f>VLOOKUP(Leverancespecifikation[[#This Row],[ID-Bygningsdel]],'Data aktør'!A:H,2,FALSE)</f>
        <v/>
      </c>
      <c r="P397" s="78" t="str">
        <f>VLOOKUP(Leverancespecifikation[[#This Row],[ID-Bygningsdel]],'Data aktør'!A:H,3,FALSE)</f>
        <v/>
      </c>
      <c r="Q397" s="78" t="str">
        <f>VLOOKUP(Leverancespecifikation[[#This Row],[ID-Bygningsdel]],'Data aktør'!A:H,4,FALSE)</f>
        <v/>
      </c>
      <c r="R397" s="78" t="str">
        <f>VLOOKUP(Leverancespecifikation[[#This Row],[ID-Bygningsdel]],'Data aktør'!A:H,5,FALSE)</f>
        <v/>
      </c>
      <c r="S397" s="78" t="str">
        <f>VLOOKUP(Leverancespecifikation[[#This Row],[ID-Bygningsdel]],'Data aktør'!A:H,6,FALSE)</f>
        <v/>
      </c>
      <c r="T397" s="78" t="str">
        <f>VLOOKUP(Leverancespecifikation[[#This Row],[ID-Bygningsdel]],'Data aktør'!A:H,7,FALSE)</f>
        <v/>
      </c>
      <c r="U397" s="122" t="str">
        <f>VLOOKUP(Leverancespecifikation[[#This Row],[ID-Bygningsdel]],'Data aktør'!A:H,8,FALSE)</f>
        <v/>
      </c>
      <c r="V397" s="112"/>
      <c r="W397" s="79"/>
      <c r="X397" s="79"/>
      <c r="Y397" s="79"/>
      <c r="Z397" s="79"/>
      <c r="AA397" s="79"/>
      <c r="AB397" s="171"/>
      <c r="AD397" s="171"/>
      <c r="AE397" s="171"/>
      <c r="AF397" s="171"/>
      <c r="AG397" s="171"/>
      <c r="AH397" s="171"/>
      <c r="AI397" s="171"/>
      <c r="AJ397" s="171"/>
      <c r="BV397" s="171"/>
      <c r="BW397" s="171"/>
      <c r="CB397" s="134"/>
    </row>
    <row r="398" spans="1:80" ht="12" x14ac:dyDescent="0.2">
      <c r="A398" s="249"/>
      <c r="B398" s="242" t="s">
        <v>920</v>
      </c>
      <c r="C398" s="170" t="str">
        <f>_xlfn.CONCAT(Leverancespecifikation[[#This Row],[ID]],Leverancespecifikation[[#This Row],[BYGNINGSDEL]])</f>
        <v>394Hul- og recesobjekter</v>
      </c>
      <c r="E398" s="171">
        <v>599</v>
      </c>
      <c r="I398" s="171"/>
      <c r="J398" s="171">
        <v>4</v>
      </c>
      <c r="K398" s="175" t="s">
        <v>602</v>
      </c>
      <c r="L398" s="172" t="s">
        <v>603</v>
      </c>
      <c r="M398" s="80" t="str">
        <f>IFERROR(VLOOKUP(Leverancespecifikation[[#This Row],[ID-Bygningsdel]],'Data ændringslog'!A:G,7,FALSE),"P")</f>
        <v/>
      </c>
      <c r="N398" s="321" t="s">
        <v>103</v>
      </c>
      <c r="O398" s="121" t="str">
        <f>VLOOKUP(Leverancespecifikation[[#This Row],[ID-Bygningsdel]],'Data aktør'!A:H,2,FALSE)</f>
        <v/>
      </c>
      <c r="P398" s="78" t="str">
        <f>VLOOKUP(Leverancespecifikation[[#This Row],[ID-Bygningsdel]],'Data aktør'!A:H,3,FALSE)</f>
        <v/>
      </c>
      <c r="Q398" s="78" t="str">
        <f>VLOOKUP(Leverancespecifikation[[#This Row],[ID-Bygningsdel]],'Data aktør'!A:H,4,FALSE)</f>
        <v/>
      </c>
      <c r="R398" s="78" t="str">
        <f>VLOOKUP(Leverancespecifikation[[#This Row],[ID-Bygningsdel]],'Data aktør'!A:H,5,FALSE)</f>
        <v/>
      </c>
      <c r="S398" s="78" t="str">
        <f>VLOOKUP(Leverancespecifikation[[#This Row],[ID-Bygningsdel]],'Data aktør'!A:H,6,FALSE)</f>
        <v/>
      </c>
      <c r="T398" s="78" t="str">
        <f>VLOOKUP(Leverancespecifikation[[#This Row],[ID-Bygningsdel]],'Data aktør'!A:H,7,FALSE)</f>
        <v/>
      </c>
      <c r="U398" s="122" t="str">
        <f>VLOOKUP(Leverancespecifikation[[#This Row],[ID-Bygningsdel]],'Data aktør'!A:H,8,FALSE)</f>
        <v/>
      </c>
      <c r="V398" s="112"/>
      <c r="W398" s="79"/>
      <c r="X398" s="79"/>
      <c r="Y398" s="79"/>
      <c r="Z398" s="79"/>
      <c r="AA398" s="79"/>
      <c r="AB398" s="171"/>
      <c r="AD398" s="171"/>
      <c r="AE398" s="171"/>
      <c r="AF398" s="171"/>
      <c r="AG398" s="171"/>
      <c r="AH398" s="171"/>
      <c r="AI398" s="171"/>
      <c r="AJ398" s="171"/>
      <c r="BV398" s="171"/>
      <c r="BW398" s="171"/>
      <c r="CB398" s="134"/>
    </row>
    <row r="399" spans="1:80" ht="12" x14ac:dyDescent="0.2">
      <c r="A399" s="249"/>
      <c r="B399" s="242" t="s">
        <v>921</v>
      </c>
      <c r="C399" s="170" t="str">
        <f>_xlfn.CONCAT(Leverancespecifikation[[#This Row],[ID]],Leverancespecifikation[[#This Row],[BYGNINGSDEL]])</f>
        <v>395Hullukninger</v>
      </c>
      <c r="E399" s="171">
        <v>599</v>
      </c>
      <c r="I399" s="171"/>
      <c r="J399" s="171">
        <v>4</v>
      </c>
      <c r="K399" s="175" t="s">
        <v>605</v>
      </c>
      <c r="L399" s="172" t="s">
        <v>103</v>
      </c>
      <c r="M399" s="80" t="str">
        <f>IFERROR(VLOOKUP(Leverancespecifikation[[#This Row],[ID-Bygningsdel]],'Data ændringslog'!A:G,7,FALSE),"P")</f>
        <v/>
      </c>
      <c r="N399" s="321" t="s">
        <v>103</v>
      </c>
      <c r="O399" s="121" t="str">
        <f>VLOOKUP(Leverancespecifikation[[#This Row],[ID-Bygningsdel]],'Data aktør'!A:H,2,FALSE)</f>
        <v/>
      </c>
      <c r="P399" s="78" t="str">
        <f>VLOOKUP(Leverancespecifikation[[#This Row],[ID-Bygningsdel]],'Data aktør'!A:H,3,FALSE)</f>
        <v/>
      </c>
      <c r="Q399" s="78" t="str">
        <f>VLOOKUP(Leverancespecifikation[[#This Row],[ID-Bygningsdel]],'Data aktør'!A:H,4,FALSE)</f>
        <v/>
      </c>
      <c r="R399" s="78" t="str">
        <f>VLOOKUP(Leverancespecifikation[[#This Row],[ID-Bygningsdel]],'Data aktør'!A:H,5,FALSE)</f>
        <v/>
      </c>
      <c r="S399" s="78" t="str">
        <f>VLOOKUP(Leverancespecifikation[[#This Row],[ID-Bygningsdel]],'Data aktør'!A:H,6,FALSE)</f>
        <v/>
      </c>
      <c r="T399" s="78" t="str">
        <f>VLOOKUP(Leverancespecifikation[[#This Row],[ID-Bygningsdel]],'Data aktør'!A:H,7,FALSE)</f>
        <v/>
      </c>
      <c r="U399" s="122" t="str">
        <f>VLOOKUP(Leverancespecifikation[[#This Row],[ID-Bygningsdel]],'Data aktør'!A:H,8,FALSE)</f>
        <v/>
      </c>
      <c r="V399" s="112"/>
      <c r="W399" s="79"/>
      <c r="X399" s="79"/>
      <c r="Y399" s="79"/>
      <c r="Z399" s="79"/>
      <c r="AA399" s="79"/>
      <c r="AB399" s="171"/>
      <c r="AD399" s="171"/>
      <c r="AE399" s="171"/>
      <c r="AF399" s="171"/>
      <c r="AG399" s="171"/>
      <c r="AH399" s="171"/>
      <c r="AI399" s="171"/>
      <c r="AJ399" s="171"/>
      <c r="BL399" s="287" t="s">
        <v>606</v>
      </c>
      <c r="BV399" s="171"/>
      <c r="BW399" s="171"/>
      <c r="CB399" s="134"/>
    </row>
    <row r="400" spans="1:80" ht="12" x14ac:dyDescent="0.2">
      <c r="A400" s="249"/>
      <c r="B400" s="242" t="s">
        <v>923</v>
      </c>
      <c r="C400" s="170" t="str">
        <f>_xlfn.CONCAT(Leverancespecifikation[[#This Row],[ID]],Leverancespecifikation[[#This Row],[BYGNINGSDEL]])</f>
        <v>396Vand</v>
      </c>
      <c r="E400" s="171" t="s">
        <v>1560</v>
      </c>
      <c r="I400" s="171"/>
      <c r="J400" s="171">
        <v>3</v>
      </c>
      <c r="K400" s="333" t="s">
        <v>950</v>
      </c>
      <c r="M400" s="80" t="str">
        <f>IFERROR(VLOOKUP(Leverancespecifikation[[#This Row],[ID-Bygningsdel]],'Data ændringslog'!A:G,7,FALSE),"P")</f>
        <v/>
      </c>
      <c r="N400" s="321" t="s">
        <v>99</v>
      </c>
      <c r="O400" s="121" t="str">
        <f>VLOOKUP(Leverancespecifikation[[#This Row],[ID-Bygningsdel]],'Data aktør'!A:H,2,FALSE)</f>
        <v/>
      </c>
      <c r="P400" s="78" t="str">
        <f>VLOOKUP(Leverancespecifikation[[#This Row],[ID-Bygningsdel]],'Data aktør'!A:H,3,FALSE)</f>
        <v/>
      </c>
      <c r="Q400" s="78" t="str">
        <f>VLOOKUP(Leverancespecifikation[[#This Row],[ID-Bygningsdel]],'Data aktør'!A:H,4,FALSE)</f>
        <v/>
      </c>
      <c r="R400" s="78" t="str">
        <f>VLOOKUP(Leverancespecifikation[[#This Row],[ID-Bygningsdel]],'Data aktør'!A:H,5,FALSE)</f>
        <v/>
      </c>
      <c r="S400" s="78" t="str">
        <f>VLOOKUP(Leverancespecifikation[[#This Row],[ID-Bygningsdel]],'Data aktør'!A:H,6,FALSE)</f>
        <v/>
      </c>
      <c r="T400" s="78" t="str">
        <f>VLOOKUP(Leverancespecifikation[[#This Row],[ID-Bygningsdel]],'Data aktør'!A:H,7,FALSE)</f>
        <v/>
      </c>
      <c r="U400" s="122" t="str">
        <f>VLOOKUP(Leverancespecifikation[[#This Row],[ID-Bygningsdel]],'Data aktør'!A:H,8,FALSE)</f>
        <v/>
      </c>
      <c r="V400" s="112"/>
      <c r="W400" s="79"/>
      <c r="X400" s="79"/>
      <c r="Y400" s="79"/>
      <c r="Z400" s="79"/>
      <c r="AA400" s="79"/>
      <c r="AB400" s="171"/>
      <c r="AD400" s="171"/>
      <c r="AE400" s="171"/>
      <c r="AF400" s="171"/>
      <c r="AG400" s="171"/>
      <c r="AH400" s="171"/>
      <c r="AI400" s="171"/>
      <c r="AJ400" s="171"/>
      <c r="BV400" s="171"/>
      <c r="BW400" s="171"/>
      <c r="CB400" s="134"/>
    </row>
    <row r="401" spans="1:80" ht="12" x14ac:dyDescent="0.2">
      <c r="A401" s="249"/>
      <c r="B401" s="242" t="s">
        <v>926</v>
      </c>
      <c r="C401" s="170" t="str">
        <f>_xlfn.CONCAT(Leverancespecifikation[[#This Row],[ID]],Leverancespecifikation[[#This Row],[BYGNINGSDEL]])</f>
        <v>397Teknikrum/Teknikområder</v>
      </c>
      <c r="E401" s="171" t="s">
        <v>1560</v>
      </c>
      <c r="I401" s="171"/>
      <c r="J401" s="171">
        <v>4</v>
      </c>
      <c r="K401" s="175" t="s">
        <v>583</v>
      </c>
      <c r="L401" s="172" t="s">
        <v>925</v>
      </c>
      <c r="M401" s="80" t="str">
        <f>IFERROR(VLOOKUP(Leverancespecifikation[[#This Row],[ID-Bygningsdel]],'Data ændringslog'!A:G,7,FALSE),"P")</f>
        <v/>
      </c>
      <c r="N401" s="321" t="s">
        <v>99</v>
      </c>
      <c r="O401" s="121" t="str">
        <f>VLOOKUP(Leverancespecifikation[[#This Row],[ID-Bygningsdel]],'Data aktør'!A:H,2,FALSE)</f>
        <v/>
      </c>
      <c r="P401" s="78" t="str">
        <f>VLOOKUP(Leverancespecifikation[[#This Row],[ID-Bygningsdel]],'Data aktør'!A:H,3,FALSE)</f>
        <v/>
      </c>
      <c r="Q401" s="78" t="str">
        <f>VLOOKUP(Leverancespecifikation[[#This Row],[ID-Bygningsdel]],'Data aktør'!A:H,4,FALSE)</f>
        <v/>
      </c>
      <c r="R401" s="78" t="str">
        <f>VLOOKUP(Leverancespecifikation[[#This Row],[ID-Bygningsdel]],'Data aktør'!A:H,5,FALSE)</f>
        <v>X</v>
      </c>
      <c r="S401" s="78" t="str">
        <f>VLOOKUP(Leverancespecifikation[[#This Row],[ID-Bygningsdel]],'Data aktør'!A:H,6,FALSE)</f>
        <v/>
      </c>
      <c r="T401" s="78" t="str">
        <f>VLOOKUP(Leverancespecifikation[[#This Row],[ID-Bygningsdel]],'Data aktør'!A:H,7,FALSE)</f>
        <v/>
      </c>
      <c r="U401" s="122" t="str">
        <f>VLOOKUP(Leverancespecifikation[[#This Row],[ID-Bygningsdel]],'Data aktør'!A:H,8,FALSE)</f>
        <v/>
      </c>
      <c r="V401" s="112"/>
      <c r="W401" s="79"/>
      <c r="X401" s="79"/>
      <c r="Y401" s="79"/>
      <c r="Z401" s="79"/>
      <c r="AA401" s="79"/>
      <c r="AB401" s="171" t="s">
        <v>36</v>
      </c>
      <c r="AC401" s="171">
        <v>200</v>
      </c>
      <c r="AD401" s="171"/>
      <c r="AE401" s="171"/>
      <c r="AF401" s="171"/>
      <c r="AG401" s="171"/>
      <c r="AH401" s="171"/>
      <c r="AI401" s="171"/>
      <c r="AJ401" s="171" t="s">
        <v>36</v>
      </c>
      <c r="AK401" s="171">
        <v>300</v>
      </c>
      <c r="AT401" s="171" t="s">
        <v>36</v>
      </c>
      <c r="AU401" s="171">
        <v>325</v>
      </c>
      <c r="BB401" s="171" t="s">
        <v>36</v>
      </c>
      <c r="BC401" s="171">
        <v>325</v>
      </c>
      <c r="BV401" s="171"/>
      <c r="BW401" s="171"/>
      <c r="CB401" s="134"/>
    </row>
    <row r="402" spans="1:80" ht="12" x14ac:dyDescent="0.2">
      <c r="A402" s="249"/>
      <c r="B402" s="242" t="s">
        <v>928</v>
      </c>
      <c r="C402" s="170" t="str">
        <f>_xlfn.CONCAT(Leverancespecifikation[[#This Row],[ID]],Leverancespecifikation[[#This Row],[BYGNINGSDEL]])</f>
        <v>398Skakte (lodrette hovedføringsveje)</v>
      </c>
      <c r="E402" s="171" t="s">
        <v>1560</v>
      </c>
      <c r="I402" s="171"/>
      <c r="J402" s="171">
        <v>4</v>
      </c>
      <c r="K402" s="175" t="s">
        <v>586</v>
      </c>
      <c r="L402" s="172" t="s">
        <v>925</v>
      </c>
      <c r="M402" s="80" t="str">
        <f>IFERROR(VLOOKUP(Leverancespecifikation[[#This Row],[ID-Bygningsdel]],'Data ændringslog'!A:G,7,FALSE),"P")</f>
        <v/>
      </c>
      <c r="N402" s="321" t="s">
        <v>99</v>
      </c>
      <c r="O402" s="121" t="str">
        <f>VLOOKUP(Leverancespecifikation[[#This Row],[ID-Bygningsdel]],'Data aktør'!A:H,2,FALSE)</f>
        <v/>
      </c>
      <c r="P402" s="78" t="str">
        <f>VLOOKUP(Leverancespecifikation[[#This Row],[ID-Bygningsdel]],'Data aktør'!A:H,3,FALSE)</f>
        <v/>
      </c>
      <c r="Q402" s="78" t="str">
        <f>VLOOKUP(Leverancespecifikation[[#This Row],[ID-Bygningsdel]],'Data aktør'!A:H,4,FALSE)</f>
        <v/>
      </c>
      <c r="R402" s="78" t="str">
        <f>VLOOKUP(Leverancespecifikation[[#This Row],[ID-Bygningsdel]],'Data aktør'!A:H,5,FALSE)</f>
        <v>X</v>
      </c>
      <c r="S402" s="78" t="str">
        <f>VLOOKUP(Leverancespecifikation[[#This Row],[ID-Bygningsdel]],'Data aktør'!A:H,6,FALSE)</f>
        <v/>
      </c>
      <c r="T402" s="78" t="str">
        <f>VLOOKUP(Leverancespecifikation[[#This Row],[ID-Bygningsdel]],'Data aktør'!A:H,7,FALSE)</f>
        <v/>
      </c>
      <c r="U402" s="122" t="str">
        <f>VLOOKUP(Leverancespecifikation[[#This Row],[ID-Bygningsdel]],'Data aktør'!A:H,8,FALSE)</f>
        <v/>
      </c>
      <c r="V402" s="112"/>
      <c r="W402" s="79"/>
      <c r="X402" s="79"/>
      <c r="Y402" s="79"/>
      <c r="Z402" s="79"/>
      <c r="AA402" s="79"/>
      <c r="AB402" s="171" t="s">
        <v>36</v>
      </c>
      <c r="AC402" s="171">
        <v>200</v>
      </c>
      <c r="AD402" s="171"/>
      <c r="AE402" s="171"/>
      <c r="AF402" s="171"/>
      <c r="AG402" s="171"/>
      <c r="AH402" s="171"/>
      <c r="AI402" s="171"/>
      <c r="AJ402" s="171" t="s">
        <v>36</v>
      </c>
      <c r="AK402" s="171">
        <v>300</v>
      </c>
      <c r="AT402" s="171" t="s">
        <v>36</v>
      </c>
      <c r="AU402" s="171">
        <v>325</v>
      </c>
      <c r="BB402" s="171" t="s">
        <v>36</v>
      </c>
      <c r="BC402" s="171">
        <v>325</v>
      </c>
      <c r="BV402" s="171"/>
      <c r="BW402" s="171"/>
      <c r="CB402" s="134"/>
    </row>
    <row r="403" spans="1:80" ht="12" x14ac:dyDescent="0.2">
      <c r="A403" s="249"/>
      <c r="B403" s="242" t="s">
        <v>929</v>
      </c>
      <c r="C403" s="170" t="str">
        <f>_xlfn.CONCAT(Leverancespecifikation[[#This Row],[ID]],Leverancespecifikation[[#This Row],[BYGNINGSDEL]])</f>
        <v>399Vandrette hoved- og fordelingsføringsveje</v>
      </c>
      <c r="E403" s="171" t="s">
        <v>1560</v>
      </c>
      <c r="I403" s="171"/>
      <c r="J403" s="171">
        <v>4</v>
      </c>
      <c r="K403" s="175" t="s">
        <v>588</v>
      </c>
      <c r="L403" s="172" t="s">
        <v>925</v>
      </c>
      <c r="M403" s="80" t="str">
        <f>IFERROR(VLOOKUP(Leverancespecifikation[[#This Row],[ID-Bygningsdel]],'Data ændringslog'!A:G,7,FALSE),"P")</f>
        <v/>
      </c>
      <c r="N403" s="321" t="s">
        <v>99</v>
      </c>
      <c r="O403" s="121" t="str">
        <f>VLOOKUP(Leverancespecifikation[[#This Row],[ID-Bygningsdel]],'Data aktør'!A:H,2,FALSE)</f>
        <v/>
      </c>
      <c r="P403" s="78" t="str">
        <f>VLOOKUP(Leverancespecifikation[[#This Row],[ID-Bygningsdel]],'Data aktør'!A:H,3,FALSE)</f>
        <v/>
      </c>
      <c r="Q403" s="78" t="str">
        <f>VLOOKUP(Leverancespecifikation[[#This Row],[ID-Bygningsdel]],'Data aktør'!A:H,4,FALSE)</f>
        <v/>
      </c>
      <c r="R403" s="78" t="str">
        <f>VLOOKUP(Leverancespecifikation[[#This Row],[ID-Bygningsdel]],'Data aktør'!A:H,5,FALSE)</f>
        <v>X</v>
      </c>
      <c r="S403" s="78" t="str">
        <f>VLOOKUP(Leverancespecifikation[[#This Row],[ID-Bygningsdel]],'Data aktør'!A:H,6,FALSE)</f>
        <v/>
      </c>
      <c r="T403" s="78" t="str">
        <f>VLOOKUP(Leverancespecifikation[[#This Row],[ID-Bygningsdel]],'Data aktør'!A:H,7,FALSE)</f>
        <v/>
      </c>
      <c r="U403" s="122" t="str">
        <f>VLOOKUP(Leverancespecifikation[[#This Row],[ID-Bygningsdel]],'Data aktør'!A:H,8,FALSE)</f>
        <v/>
      </c>
      <c r="V403" s="112"/>
      <c r="W403" s="79"/>
      <c r="X403" s="79"/>
      <c r="Y403" s="79"/>
      <c r="Z403" s="79"/>
      <c r="AA403" s="79"/>
      <c r="AB403" s="171" t="s">
        <v>36</v>
      </c>
      <c r="AC403" s="171">
        <v>200</v>
      </c>
      <c r="AD403" s="171"/>
      <c r="AE403" s="171"/>
      <c r="AF403" s="171"/>
      <c r="AG403" s="171"/>
      <c r="AH403" s="171"/>
      <c r="AI403" s="171"/>
      <c r="AJ403" s="171" t="s">
        <v>36</v>
      </c>
      <c r="AK403" s="171">
        <v>300</v>
      </c>
      <c r="AT403" s="171" t="s">
        <v>36</v>
      </c>
      <c r="AU403" s="171">
        <v>325</v>
      </c>
      <c r="BB403" s="171" t="s">
        <v>36</v>
      </c>
      <c r="BC403" s="171">
        <v>325</v>
      </c>
      <c r="BV403" s="171"/>
      <c r="BW403" s="171"/>
      <c r="CB403" s="134"/>
    </row>
    <row r="404" spans="1:80" ht="12" x14ac:dyDescent="0.2">
      <c r="A404" s="249"/>
      <c r="B404" s="242" t="s">
        <v>931</v>
      </c>
      <c r="C404" s="170" t="str">
        <f>_xlfn.CONCAT(Leverancespecifikation[[#This Row],[ID]],Leverancespecifikation[[#This Row],[BYGNINGSDEL]])</f>
        <v>400Føring til Komponenter og tilslutninger i rum</v>
      </c>
      <c r="I404" s="171"/>
      <c r="J404" s="171">
        <v>4</v>
      </c>
      <c r="K404" s="175" t="s">
        <v>590</v>
      </c>
      <c r="L404" s="172" t="s">
        <v>925</v>
      </c>
      <c r="M404" s="80" t="str">
        <f>IFERROR(VLOOKUP(Leverancespecifikation[[#This Row],[ID-Bygningsdel]],'Data ændringslog'!A:G,7,FALSE),"P")</f>
        <v/>
      </c>
      <c r="N404" s="321" t="s">
        <v>103</v>
      </c>
      <c r="O404" s="121" t="str">
        <f>VLOOKUP(Leverancespecifikation[[#This Row],[ID-Bygningsdel]],'Data aktør'!A:H,2,FALSE)</f>
        <v/>
      </c>
      <c r="P404" s="78" t="str">
        <f>VLOOKUP(Leverancespecifikation[[#This Row],[ID-Bygningsdel]],'Data aktør'!A:H,3,FALSE)</f>
        <v/>
      </c>
      <c r="Q404" s="78" t="str">
        <f>VLOOKUP(Leverancespecifikation[[#This Row],[ID-Bygningsdel]],'Data aktør'!A:H,4,FALSE)</f>
        <v/>
      </c>
      <c r="R404" s="78" t="str">
        <f>VLOOKUP(Leverancespecifikation[[#This Row],[ID-Bygningsdel]],'Data aktør'!A:H,5,FALSE)</f>
        <v/>
      </c>
      <c r="S404" s="78" t="str">
        <f>VLOOKUP(Leverancespecifikation[[#This Row],[ID-Bygningsdel]],'Data aktør'!A:H,6,FALSE)</f>
        <v/>
      </c>
      <c r="T404" s="78" t="str">
        <f>VLOOKUP(Leverancespecifikation[[#This Row],[ID-Bygningsdel]],'Data aktør'!A:H,7,FALSE)</f>
        <v/>
      </c>
      <c r="U404" s="122" t="str">
        <f>VLOOKUP(Leverancespecifikation[[#This Row],[ID-Bygningsdel]],'Data aktør'!A:H,8,FALSE)</f>
        <v/>
      </c>
      <c r="V404" s="112"/>
      <c r="W404" s="79"/>
      <c r="X404" s="79"/>
      <c r="Y404" s="79"/>
      <c r="Z404" s="79"/>
      <c r="AA404" s="79"/>
      <c r="AB404" s="171"/>
      <c r="AD404" s="171"/>
      <c r="AE404" s="171"/>
      <c r="AF404" s="171"/>
      <c r="AG404" s="171"/>
      <c r="AH404" s="171"/>
      <c r="AI404" s="171"/>
      <c r="AJ404" s="171"/>
      <c r="BV404" s="171"/>
      <c r="BW404" s="171"/>
      <c r="CB404" s="134"/>
    </row>
    <row r="405" spans="1:80" ht="12" x14ac:dyDescent="0.2">
      <c r="A405" s="249"/>
      <c r="B405" s="242" t="s">
        <v>933</v>
      </c>
      <c r="C405" s="170" t="str">
        <f>_xlfn.CONCAT(Leverancespecifikation[[#This Row],[ID]],Leverancespecifikation[[#This Row],[BYGNINGSDEL]])</f>
        <v>401Koblingsledninger (Pexrør) i gulv</v>
      </c>
      <c r="I405" s="171"/>
      <c r="J405" s="171">
        <v>4</v>
      </c>
      <c r="K405" s="175" t="s">
        <v>939</v>
      </c>
      <c r="L405" s="172" t="s">
        <v>925</v>
      </c>
      <c r="M405" s="80" t="str">
        <f>IFERROR(VLOOKUP(Leverancespecifikation[[#This Row],[ID-Bygningsdel]],'Data ændringslog'!A:G,7,FALSE),"P")</f>
        <v/>
      </c>
      <c r="N405" s="321" t="s">
        <v>103</v>
      </c>
      <c r="O405" s="121" t="str">
        <f>VLOOKUP(Leverancespecifikation[[#This Row],[ID-Bygningsdel]],'Data aktør'!A:H,2,FALSE)</f>
        <v/>
      </c>
      <c r="P405" s="78" t="str">
        <f>VLOOKUP(Leverancespecifikation[[#This Row],[ID-Bygningsdel]],'Data aktør'!A:H,3,FALSE)</f>
        <v/>
      </c>
      <c r="Q405" s="78" t="str">
        <f>VLOOKUP(Leverancespecifikation[[#This Row],[ID-Bygningsdel]],'Data aktør'!A:H,4,FALSE)</f>
        <v/>
      </c>
      <c r="R405" s="78" t="str">
        <f>VLOOKUP(Leverancespecifikation[[#This Row],[ID-Bygningsdel]],'Data aktør'!A:H,5,FALSE)</f>
        <v/>
      </c>
      <c r="S405" s="78" t="str">
        <f>VLOOKUP(Leverancespecifikation[[#This Row],[ID-Bygningsdel]],'Data aktør'!A:H,6,FALSE)</f>
        <v/>
      </c>
      <c r="T405" s="78" t="str">
        <f>VLOOKUP(Leverancespecifikation[[#This Row],[ID-Bygningsdel]],'Data aktør'!A:H,7,FALSE)</f>
        <v/>
      </c>
      <c r="U405" s="122" t="str">
        <f>VLOOKUP(Leverancespecifikation[[#This Row],[ID-Bygningsdel]],'Data aktør'!A:H,8,FALSE)</f>
        <v/>
      </c>
      <c r="V405" s="112"/>
      <c r="W405" s="79"/>
      <c r="X405" s="79"/>
      <c r="Y405" s="79"/>
      <c r="Z405" s="79"/>
      <c r="AA405" s="79"/>
      <c r="AB405" s="171"/>
      <c r="AD405" s="171"/>
      <c r="AE405" s="171"/>
      <c r="AF405" s="171"/>
      <c r="AG405" s="171"/>
      <c r="AH405" s="171"/>
      <c r="AI405" s="171"/>
      <c r="AJ405" s="171"/>
      <c r="BV405" s="171"/>
      <c r="BW405" s="171"/>
      <c r="CB405" s="134"/>
    </row>
    <row r="406" spans="1:80" ht="12" x14ac:dyDescent="0.2">
      <c r="A406" s="249"/>
      <c r="B406" s="242" t="s">
        <v>934</v>
      </c>
      <c r="C406" s="170" t="str">
        <f>_xlfn.CONCAT(Leverancespecifikation[[#This Row],[ID]],Leverancespecifikation[[#This Row],[BYGNINGSDEL]])</f>
        <v>402Koblingsledninger (Pexrør) i vægge</v>
      </c>
      <c r="I406" s="171"/>
      <c r="J406" s="171">
        <v>4</v>
      </c>
      <c r="K406" s="175" t="s">
        <v>941</v>
      </c>
      <c r="L406" s="172" t="s">
        <v>925</v>
      </c>
      <c r="M406" s="80" t="str">
        <f>IFERROR(VLOOKUP(Leverancespecifikation[[#This Row],[ID-Bygningsdel]],'Data ændringslog'!A:G,7,FALSE),"P")</f>
        <v/>
      </c>
      <c r="N406" s="321" t="s">
        <v>103</v>
      </c>
      <c r="O406" s="121" t="str">
        <f>VLOOKUP(Leverancespecifikation[[#This Row],[ID-Bygningsdel]],'Data aktør'!A:H,2,FALSE)</f>
        <v/>
      </c>
      <c r="P406" s="78" t="str">
        <f>VLOOKUP(Leverancespecifikation[[#This Row],[ID-Bygningsdel]],'Data aktør'!A:H,3,FALSE)</f>
        <v/>
      </c>
      <c r="Q406" s="78" t="str">
        <f>VLOOKUP(Leverancespecifikation[[#This Row],[ID-Bygningsdel]],'Data aktør'!A:H,4,FALSE)</f>
        <v/>
      </c>
      <c r="R406" s="78" t="str">
        <f>VLOOKUP(Leverancespecifikation[[#This Row],[ID-Bygningsdel]],'Data aktør'!A:H,5,FALSE)</f>
        <v/>
      </c>
      <c r="S406" s="78" t="str">
        <f>VLOOKUP(Leverancespecifikation[[#This Row],[ID-Bygningsdel]],'Data aktør'!A:H,6,FALSE)</f>
        <v/>
      </c>
      <c r="T406" s="78" t="str">
        <f>VLOOKUP(Leverancespecifikation[[#This Row],[ID-Bygningsdel]],'Data aktør'!A:H,7,FALSE)</f>
        <v/>
      </c>
      <c r="U406" s="122" t="str">
        <f>VLOOKUP(Leverancespecifikation[[#This Row],[ID-Bygningsdel]],'Data aktør'!A:H,8,FALSE)</f>
        <v/>
      </c>
      <c r="V406" s="112"/>
      <c r="W406" s="79"/>
      <c r="X406" s="79"/>
      <c r="Y406" s="79"/>
      <c r="Z406" s="79"/>
      <c r="AA406" s="79"/>
      <c r="AB406" s="171"/>
      <c r="AD406" s="171"/>
      <c r="AE406" s="171"/>
      <c r="AF406" s="171"/>
      <c r="AG406" s="171"/>
      <c r="AH406" s="171"/>
      <c r="AI406" s="171"/>
      <c r="AJ406" s="171"/>
      <c r="BV406" s="171"/>
      <c r="BW406" s="171"/>
      <c r="CB406" s="134"/>
    </row>
    <row r="407" spans="1:80" ht="12" x14ac:dyDescent="0.2">
      <c r="A407" s="249"/>
      <c r="B407" s="242" t="s">
        <v>935</v>
      </c>
      <c r="C407" s="170" t="str">
        <f>_xlfn.CONCAT(Leverancespecifikation[[#This Row],[ID]],Leverancespecifikation[[#This Row],[BYGNINGSDEL]])</f>
        <v>403Teknisk isolering</v>
      </c>
      <c r="E407" s="171">
        <v>598</v>
      </c>
      <c r="I407" s="171"/>
      <c r="J407" s="171">
        <v>4</v>
      </c>
      <c r="K407" s="175" t="s">
        <v>943</v>
      </c>
      <c r="L407" s="172" t="s">
        <v>925</v>
      </c>
      <c r="M407" s="80" t="str">
        <f>IFERROR(VLOOKUP(Leverancespecifikation[[#This Row],[ID-Bygningsdel]],'Data ændringslog'!A:G,7,FALSE),"P")</f>
        <v/>
      </c>
      <c r="N407" s="321" t="s">
        <v>99</v>
      </c>
      <c r="O407" s="121" t="str">
        <f>VLOOKUP(Leverancespecifikation[[#This Row],[ID-Bygningsdel]],'Data aktør'!A:H,2,FALSE)</f>
        <v/>
      </c>
      <c r="P407" s="78" t="str">
        <f>VLOOKUP(Leverancespecifikation[[#This Row],[ID-Bygningsdel]],'Data aktør'!A:H,3,FALSE)</f>
        <v/>
      </c>
      <c r="Q407" s="78" t="str">
        <f>VLOOKUP(Leverancespecifikation[[#This Row],[ID-Bygningsdel]],'Data aktør'!A:H,4,FALSE)</f>
        <v/>
      </c>
      <c r="R407" s="78" t="str">
        <f>VLOOKUP(Leverancespecifikation[[#This Row],[ID-Bygningsdel]],'Data aktør'!A:H,5,FALSE)</f>
        <v>X</v>
      </c>
      <c r="S407" s="78" t="str">
        <f>VLOOKUP(Leverancespecifikation[[#This Row],[ID-Bygningsdel]],'Data aktør'!A:H,6,FALSE)</f>
        <v/>
      </c>
      <c r="T407" s="78" t="str">
        <f>VLOOKUP(Leverancespecifikation[[#This Row],[ID-Bygningsdel]],'Data aktør'!A:H,7,FALSE)</f>
        <v/>
      </c>
      <c r="U407" s="122" t="str">
        <f>VLOOKUP(Leverancespecifikation[[#This Row],[ID-Bygningsdel]],'Data aktør'!A:H,8,FALSE)</f>
        <v/>
      </c>
      <c r="V407" s="112"/>
      <c r="W407" s="79"/>
      <c r="X407" s="79"/>
      <c r="Y407" s="79"/>
      <c r="Z407" s="79"/>
      <c r="AA407" s="79"/>
      <c r="AB407" s="171" t="s">
        <v>36</v>
      </c>
      <c r="AC407" s="171">
        <v>200</v>
      </c>
      <c r="AD407" s="171"/>
      <c r="AE407" s="171"/>
      <c r="AF407" s="171"/>
      <c r="AG407" s="171"/>
      <c r="AH407" s="171"/>
      <c r="AI407" s="171"/>
      <c r="AJ407" s="171" t="s">
        <v>36</v>
      </c>
      <c r="AK407" s="171">
        <v>300</v>
      </c>
      <c r="AT407" s="171" t="s">
        <v>36</v>
      </c>
      <c r="AU407" s="171">
        <v>325</v>
      </c>
      <c r="BB407" s="171" t="s">
        <v>36</v>
      </c>
      <c r="BC407" s="171">
        <v>325</v>
      </c>
      <c r="BV407" s="171"/>
      <c r="BW407" s="171"/>
      <c r="CB407" s="134"/>
    </row>
    <row r="408" spans="1:80" ht="12" x14ac:dyDescent="0.2">
      <c r="A408" s="249"/>
      <c r="B408" s="242" t="s">
        <v>936</v>
      </c>
      <c r="C408" s="170" t="str">
        <f>_xlfn.CONCAT(Leverancespecifikation[[#This Row],[ID]],Leverancespecifikation[[#This Row],[BYGNINGSDEL]])</f>
        <v>404Bæringer</v>
      </c>
      <c r="E408" s="171">
        <v>599</v>
      </c>
      <c r="I408" s="171"/>
      <c r="J408" s="171">
        <v>4</v>
      </c>
      <c r="K408" s="175" t="s">
        <v>596</v>
      </c>
      <c r="L408" s="172" t="s">
        <v>103</v>
      </c>
      <c r="M408" s="80" t="str">
        <f>IFERROR(VLOOKUP(Leverancespecifikation[[#This Row],[ID-Bygningsdel]],'Data ændringslog'!A:G,7,FALSE),"P")</f>
        <v/>
      </c>
      <c r="N408" s="321" t="s">
        <v>103</v>
      </c>
      <c r="O408" s="121" t="str">
        <f>VLOOKUP(Leverancespecifikation[[#This Row],[ID-Bygningsdel]],'Data aktør'!A:H,2,FALSE)</f>
        <v/>
      </c>
      <c r="P408" s="78" t="str">
        <f>VLOOKUP(Leverancespecifikation[[#This Row],[ID-Bygningsdel]],'Data aktør'!A:H,3,FALSE)</f>
        <v/>
      </c>
      <c r="Q408" s="78" t="str">
        <f>VLOOKUP(Leverancespecifikation[[#This Row],[ID-Bygningsdel]],'Data aktør'!A:H,4,FALSE)</f>
        <v/>
      </c>
      <c r="R408" s="78" t="str">
        <f>VLOOKUP(Leverancespecifikation[[#This Row],[ID-Bygningsdel]],'Data aktør'!A:H,5,FALSE)</f>
        <v/>
      </c>
      <c r="S408" s="78" t="str">
        <f>VLOOKUP(Leverancespecifikation[[#This Row],[ID-Bygningsdel]],'Data aktør'!A:H,6,FALSE)</f>
        <v/>
      </c>
      <c r="T408" s="78" t="str">
        <f>VLOOKUP(Leverancespecifikation[[#This Row],[ID-Bygningsdel]],'Data aktør'!A:H,7,FALSE)</f>
        <v/>
      </c>
      <c r="U408" s="122" t="str">
        <f>VLOOKUP(Leverancespecifikation[[#This Row],[ID-Bygningsdel]],'Data aktør'!A:H,8,FALSE)</f>
        <v/>
      </c>
      <c r="V408" s="112"/>
      <c r="W408" s="79"/>
      <c r="X408" s="79"/>
      <c r="Y408" s="79"/>
      <c r="Z408" s="79"/>
      <c r="AA408" s="79"/>
      <c r="AB408" s="171"/>
      <c r="AD408" s="171"/>
      <c r="AE408" s="171"/>
      <c r="AF408" s="171"/>
      <c r="AG408" s="171"/>
      <c r="AH408" s="171"/>
      <c r="AI408" s="171"/>
      <c r="AJ408" s="171"/>
      <c r="BV408" s="171"/>
      <c r="BW408" s="171"/>
      <c r="CB408" s="134"/>
    </row>
    <row r="409" spans="1:80" ht="12" x14ac:dyDescent="0.2">
      <c r="A409" s="249"/>
      <c r="B409" s="242" t="s">
        <v>938</v>
      </c>
      <c r="C409" s="170" t="str">
        <f>_xlfn.CONCAT(Leverancespecifikation[[#This Row],[ID]],Leverancespecifikation[[#This Row],[BYGNINGSDEL]])</f>
        <v>405Konsoller</v>
      </c>
      <c r="E409" s="171">
        <v>599</v>
      </c>
      <c r="I409" s="171"/>
      <c r="J409" s="171">
        <v>4</v>
      </c>
      <c r="K409" s="175" t="s">
        <v>598</v>
      </c>
      <c r="L409" s="172" t="s">
        <v>103</v>
      </c>
      <c r="M409" s="80" t="str">
        <f>IFERROR(VLOOKUP(Leverancespecifikation[[#This Row],[ID-Bygningsdel]],'Data ændringslog'!A:G,7,FALSE),"P")</f>
        <v/>
      </c>
      <c r="N409" s="321" t="s">
        <v>103</v>
      </c>
      <c r="O409" s="121" t="str">
        <f>VLOOKUP(Leverancespecifikation[[#This Row],[ID-Bygningsdel]],'Data aktør'!A:H,2,FALSE)</f>
        <v/>
      </c>
      <c r="P409" s="78" t="str">
        <f>VLOOKUP(Leverancespecifikation[[#This Row],[ID-Bygningsdel]],'Data aktør'!A:H,3,FALSE)</f>
        <v/>
      </c>
      <c r="Q409" s="78" t="str">
        <f>VLOOKUP(Leverancespecifikation[[#This Row],[ID-Bygningsdel]],'Data aktør'!A:H,4,FALSE)</f>
        <v/>
      </c>
      <c r="R409" s="78" t="str">
        <f>VLOOKUP(Leverancespecifikation[[#This Row],[ID-Bygningsdel]],'Data aktør'!A:H,5,FALSE)</f>
        <v/>
      </c>
      <c r="S409" s="78" t="str">
        <f>VLOOKUP(Leverancespecifikation[[#This Row],[ID-Bygningsdel]],'Data aktør'!A:H,6,FALSE)</f>
        <v/>
      </c>
      <c r="T409" s="78" t="str">
        <f>VLOOKUP(Leverancespecifikation[[#This Row],[ID-Bygningsdel]],'Data aktør'!A:H,7,FALSE)</f>
        <v/>
      </c>
      <c r="U409" s="122" t="str">
        <f>VLOOKUP(Leverancespecifikation[[#This Row],[ID-Bygningsdel]],'Data aktør'!A:H,8,FALSE)</f>
        <v/>
      </c>
      <c r="V409" s="112"/>
      <c r="W409" s="79"/>
      <c r="X409" s="79"/>
      <c r="Y409" s="79"/>
      <c r="Z409" s="79"/>
      <c r="AA409" s="79"/>
      <c r="AB409" s="171"/>
      <c r="AD409" s="171"/>
      <c r="AE409" s="171"/>
      <c r="AF409" s="171"/>
      <c r="AG409" s="171"/>
      <c r="AH409" s="171"/>
      <c r="AI409" s="171"/>
      <c r="AJ409" s="171"/>
      <c r="BV409" s="171"/>
      <c r="BW409" s="171"/>
      <c r="CB409" s="134"/>
    </row>
    <row r="410" spans="1:80" ht="12" x14ac:dyDescent="0.2">
      <c r="A410" s="249"/>
      <c r="B410" s="242" t="s">
        <v>940</v>
      </c>
      <c r="C410" s="170" t="str">
        <f>_xlfn.CONCAT(Leverancespecifikation[[#This Row],[ID]],Leverancespecifikation[[#This Row],[BYGNINGSDEL]])</f>
        <v>406Stativer</v>
      </c>
      <c r="E410" s="171">
        <v>599</v>
      </c>
      <c r="I410" s="171"/>
      <c r="J410" s="171">
        <v>4</v>
      </c>
      <c r="K410" s="175" t="s">
        <v>600</v>
      </c>
      <c r="L410" s="172" t="s">
        <v>103</v>
      </c>
      <c r="M410" s="80" t="str">
        <f>IFERROR(VLOOKUP(Leverancespecifikation[[#This Row],[ID-Bygningsdel]],'Data ændringslog'!A:G,7,FALSE),"P")</f>
        <v/>
      </c>
      <c r="N410" s="321" t="s">
        <v>103</v>
      </c>
      <c r="O410" s="121" t="str">
        <f>VLOOKUP(Leverancespecifikation[[#This Row],[ID-Bygningsdel]],'Data aktør'!A:H,2,FALSE)</f>
        <v/>
      </c>
      <c r="P410" s="78" t="str">
        <f>VLOOKUP(Leverancespecifikation[[#This Row],[ID-Bygningsdel]],'Data aktør'!A:H,3,FALSE)</f>
        <v/>
      </c>
      <c r="Q410" s="78" t="str">
        <f>VLOOKUP(Leverancespecifikation[[#This Row],[ID-Bygningsdel]],'Data aktør'!A:H,4,FALSE)</f>
        <v/>
      </c>
      <c r="R410" s="78" t="str">
        <f>VLOOKUP(Leverancespecifikation[[#This Row],[ID-Bygningsdel]],'Data aktør'!A:H,5,FALSE)</f>
        <v/>
      </c>
      <c r="S410" s="78" t="str">
        <f>VLOOKUP(Leverancespecifikation[[#This Row],[ID-Bygningsdel]],'Data aktør'!A:H,6,FALSE)</f>
        <v/>
      </c>
      <c r="T410" s="78" t="str">
        <f>VLOOKUP(Leverancespecifikation[[#This Row],[ID-Bygningsdel]],'Data aktør'!A:H,7,FALSE)</f>
        <v/>
      </c>
      <c r="U410" s="122" t="str">
        <f>VLOOKUP(Leverancespecifikation[[#This Row],[ID-Bygningsdel]],'Data aktør'!A:H,8,FALSE)</f>
        <v/>
      </c>
      <c r="V410" s="112"/>
      <c r="W410" s="79"/>
      <c r="X410" s="79"/>
      <c r="Y410" s="79"/>
      <c r="Z410" s="79"/>
      <c r="AA410" s="79"/>
      <c r="AB410" s="171"/>
      <c r="AD410" s="171"/>
      <c r="AE410" s="171"/>
      <c r="AF410" s="171"/>
      <c r="AG410" s="171"/>
      <c r="AH410" s="171"/>
      <c r="AI410" s="171"/>
      <c r="AJ410" s="171"/>
      <c r="BV410" s="171"/>
      <c r="BW410" s="171"/>
      <c r="CB410" s="134"/>
    </row>
    <row r="411" spans="1:80" ht="12" x14ac:dyDescent="0.2">
      <c r="A411" s="249"/>
      <c r="B411" s="242" t="s">
        <v>942</v>
      </c>
      <c r="C411" s="170" t="str">
        <f>_xlfn.CONCAT(Leverancespecifikation[[#This Row],[ID]],Leverancespecifikation[[#This Row],[BYGNINGSDEL]])</f>
        <v>407Hul- og recesobjekter</v>
      </c>
      <c r="E411" s="171">
        <v>599</v>
      </c>
      <c r="I411" s="171"/>
      <c r="J411" s="171">
        <v>4</v>
      </c>
      <c r="K411" s="175" t="s">
        <v>602</v>
      </c>
      <c r="L411" s="172" t="s">
        <v>603</v>
      </c>
      <c r="M411" s="80" t="str">
        <f>IFERROR(VLOOKUP(Leverancespecifikation[[#This Row],[ID-Bygningsdel]],'Data ændringslog'!A:G,7,FALSE),"P")</f>
        <v/>
      </c>
      <c r="N411" s="321" t="s">
        <v>103</v>
      </c>
      <c r="O411" s="121" t="str">
        <f>VLOOKUP(Leverancespecifikation[[#This Row],[ID-Bygningsdel]],'Data aktør'!A:H,2,FALSE)</f>
        <v/>
      </c>
      <c r="P411" s="78" t="str">
        <f>VLOOKUP(Leverancespecifikation[[#This Row],[ID-Bygningsdel]],'Data aktør'!A:H,3,FALSE)</f>
        <v/>
      </c>
      <c r="Q411" s="78" t="str">
        <f>VLOOKUP(Leverancespecifikation[[#This Row],[ID-Bygningsdel]],'Data aktør'!A:H,4,FALSE)</f>
        <v/>
      </c>
      <c r="R411" s="78" t="str">
        <f>VLOOKUP(Leverancespecifikation[[#This Row],[ID-Bygningsdel]],'Data aktør'!A:H,5,FALSE)</f>
        <v/>
      </c>
      <c r="S411" s="78" t="str">
        <f>VLOOKUP(Leverancespecifikation[[#This Row],[ID-Bygningsdel]],'Data aktør'!A:H,6,FALSE)</f>
        <v/>
      </c>
      <c r="T411" s="78" t="str">
        <f>VLOOKUP(Leverancespecifikation[[#This Row],[ID-Bygningsdel]],'Data aktør'!A:H,7,FALSE)</f>
        <v/>
      </c>
      <c r="U411" s="122" t="str">
        <f>VLOOKUP(Leverancespecifikation[[#This Row],[ID-Bygningsdel]],'Data aktør'!A:H,8,FALSE)</f>
        <v/>
      </c>
      <c r="V411" s="112"/>
      <c r="W411" s="79"/>
      <c r="X411" s="79"/>
      <c r="Y411" s="79"/>
      <c r="Z411" s="79"/>
      <c r="AA411" s="79"/>
      <c r="AB411" s="171"/>
      <c r="AD411" s="171"/>
      <c r="AE411" s="171"/>
      <c r="AF411" s="171"/>
      <c r="AG411" s="171"/>
      <c r="AH411" s="171"/>
      <c r="AI411" s="171"/>
      <c r="AJ411" s="171"/>
      <c r="BV411" s="171"/>
      <c r="BW411" s="171"/>
      <c r="CB411" s="134"/>
    </row>
    <row r="412" spans="1:80" ht="12" x14ac:dyDescent="0.2">
      <c r="A412" s="249"/>
      <c r="B412" s="242" t="s">
        <v>944</v>
      </c>
      <c r="C412" s="170" t="str">
        <f>_xlfn.CONCAT(Leverancespecifikation[[#This Row],[ID]],Leverancespecifikation[[#This Row],[BYGNINGSDEL]])</f>
        <v>408Hullukninger</v>
      </c>
      <c r="E412" s="171">
        <v>599</v>
      </c>
      <c r="I412" s="171"/>
      <c r="J412" s="171">
        <v>4</v>
      </c>
      <c r="K412" s="175" t="s">
        <v>605</v>
      </c>
      <c r="L412" s="172" t="s">
        <v>103</v>
      </c>
      <c r="M412" s="80" t="str">
        <f>IFERROR(VLOOKUP(Leverancespecifikation[[#This Row],[ID-Bygningsdel]],'Data ændringslog'!A:G,7,FALSE),"P")</f>
        <v/>
      </c>
      <c r="N412" s="321" t="s">
        <v>103</v>
      </c>
      <c r="O412" s="121" t="str">
        <f>VLOOKUP(Leverancespecifikation[[#This Row],[ID-Bygningsdel]],'Data aktør'!A:H,2,FALSE)</f>
        <v/>
      </c>
      <c r="P412" s="78" t="str">
        <f>VLOOKUP(Leverancespecifikation[[#This Row],[ID-Bygningsdel]],'Data aktør'!A:H,3,FALSE)</f>
        <v/>
      </c>
      <c r="Q412" s="78" t="str">
        <f>VLOOKUP(Leverancespecifikation[[#This Row],[ID-Bygningsdel]],'Data aktør'!A:H,4,FALSE)</f>
        <v/>
      </c>
      <c r="R412" s="78" t="str">
        <f>VLOOKUP(Leverancespecifikation[[#This Row],[ID-Bygningsdel]],'Data aktør'!A:H,5,FALSE)</f>
        <v/>
      </c>
      <c r="S412" s="78" t="str">
        <f>VLOOKUP(Leverancespecifikation[[#This Row],[ID-Bygningsdel]],'Data aktør'!A:H,6,FALSE)</f>
        <v/>
      </c>
      <c r="T412" s="78" t="str">
        <f>VLOOKUP(Leverancespecifikation[[#This Row],[ID-Bygningsdel]],'Data aktør'!A:H,7,FALSE)</f>
        <v/>
      </c>
      <c r="U412" s="122" t="str">
        <f>VLOOKUP(Leverancespecifikation[[#This Row],[ID-Bygningsdel]],'Data aktør'!A:H,8,FALSE)</f>
        <v/>
      </c>
      <c r="V412" s="112"/>
      <c r="W412" s="79"/>
      <c r="X412" s="79"/>
      <c r="Y412" s="79"/>
      <c r="Z412" s="79"/>
      <c r="AA412" s="79"/>
      <c r="AB412" s="171"/>
      <c r="AD412" s="171"/>
      <c r="AE412" s="171"/>
      <c r="AF412" s="171"/>
      <c r="AG412" s="171"/>
      <c r="AH412" s="171"/>
      <c r="AI412" s="171"/>
      <c r="AJ412" s="171"/>
      <c r="BL412" s="287" t="s">
        <v>606</v>
      </c>
      <c r="BV412" s="171"/>
      <c r="BW412" s="171"/>
      <c r="CB412" s="134"/>
    </row>
    <row r="413" spans="1:80" ht="12" x14ac:dyDescent="0.2">
      <c r="A413" s="249"/>
      <c r="B413" s="242" t="s">
        <v>945</v>
      </c>
      <c r="C413" s="170" t="str">
        <f>_xlfn.CONCAT(Leverancespecifikation[[#This Row],[ID]],Leverancespecifikation[[#This Row],[BYGNINGSDEL]])</f>
        <v>409Luftarter</v>
      </c>
      <c r="E413" s="171" t="s">
        <v>1560</v>
      </c>
      <c r="I413" s="171"/>
      <c r="J413" s="171">
        <v>3</v>
      </c>
      <c r="K413" s="333" t="s">
        <v>964</v>
      </c>
      <c r="M413" s="80" t="str">
        <f>IFERROR(VLOOKUP(Leverancespecifikation[[#This Row],[ID-Bygningsdel]],'Data ændringslog'!A:G,7,FALSE),"P")</f>
        <v/>
      </c>
      <c r="N413" s="321" t="s">
        <v>99</v>
      </c>
      <c r="O413" s="121" t="str">
        <f>VLOOKUP(Leverancespecifikation[[#This Row],[ID-Bygningsdel]],'Data aktør'!A:H,2,FALSE)</f>
        <v/>
      </c>
      <c r="P413" s="78" t="str">
        <f>VLOOKUP(Leverancespecifikation[[#This Row],[ID-Bygningsdel]],'Data aktør'!A:H,3,FALSE)</f>
        <v/>
      </c>
      <c r="Q413" s="78" t="str">
        <f>VLOOKUP(Leverancespecifikation[[#This Row],[ID-Bygningsdel]],'Data aktør'!A:H,4,FALSE)</f>
        <v/>
      </c>
      <c r="R413" s="78" t="str">
        <f>VLOOKUP(Leverancespecifikation[[#This Row],[ID-Bygningsdel]],'Data aktør'!A:H,5,FALSE)</f>
        <v/>
      </c>
      <c r="S413" s="78" t="str">
        <f>VLOOKUP(Leverancespecifikation[[#This Row],[ID-Bygningsdel]],'Data aktør'!A:H,6,FALSE)</f>
        <v/>
      </c>
      <c r="T413" s="78" t="str">
        <f>VLOOKUP(Leverancespecifikation[[#This Row],[ID-Bygningsdel]],'Data aktør'!A:H,7,FALSE)</f>
        <v/>
      </c>
      <c r="U413" s="122" t="str">
        <f>VLOOKUP(Leverancespecifikation[[#This Row],[ID-Bygningsdel]],'Data aktør'!A:H,8,FALSE)</f>
        <v/>
      </c>
      <c r="V413" s="112"/>
      <c r="W413" s="79"/>
      <c r="X413" s="79"/>
      <c r="Y413" s="79"/>
      <c r="Z413" s="79"/>
      <c r="AA413" s="79"/>
      <c r="AB413" s="171"/>
      <c r="AD413" s="171"/>
      <c r="AE413" s="171"/>
      <c r="AF413" s="171"/>
      <c r="AG413" s="171"/>
      <c r="AH413" s="171"/>
      <c r="AI413" s="171"/>
      <c r="AJ413" s="171"/>
      <c r="BV413" s="171"/>
      <c r="BW413" s="171"/>
      <c r="CB413" s="134"/>
    </row>
    <row r="414" spans="1:80" ht="12" x14ac:dyDescent="0.2">
      <c r="A414" s="249"/>
      <c r="B414" s="242" t="s">
        <v>946</v>
      </c>
      <c r="C414" s="170" t="str">
        <f>_xlfn.CONCAT(Leverancespecifikation[[#This Row],[ID]],Leverancespecifikation[[#This Row],[BYGNINGSDEL]])</f>
        <v>410Teknikrum/Teknikområder</v>
      </c>
      <c r="E414" s="171" t="s">
        <v>1560</v>
      </c>
      <c r="I414" s="171"/>
      <c r="J414" s="171">
        <v>4</v>
      </c>
      <c r="K414" s="175" t="s">
        <v>583</v>
      </c>
      <c r="L414" s="172" t="s">
        <v>925</v>
      </c>
      <c r="M414" s="80" t="str">
        <f>IFERROR(VLOOKUP(Leverancespecifikation[[#This Row],[ID-Bygningsdel]],'Data ændringslog'!A:G,7,FALSE),"P")</f>
        <v/>
      </c>
      <c r="N414" s="321" t="s">
        <v>99</v>
      </c>
      <c r="O414" s="121" t="str">
        <f>VLOOKUP(Leverancespecifikation[[#This Row],[ID-Bygningsdel]],'Data aktør'!A:H,2,FALSE)</f>
        <v/>
      </c>
      <c r="P414" s="78" t="str">
        <f>VLOOKUP(Leverancespecifikation[[#This Row],[ID-Bygningsdel]],'Data aktør'!A:H,3,FALSE)</f>
        <v/>
      </c>
      <c r="Q414" s="78" t="str">
        <f>VLOOKUP(Leverancespecifikation[[#This Row],[ID-Bygningsdel]],'Data aktør'!A:H,4,FALSE)</f>
        <v/>
      </c>
      <c r="R414" s="78" t="str">
        <f>VLOOKUP(Leverancespecifikation[[#This Row],[ID-Bygningsdel]],'Data aktør'!A:H,5,FALSE)</f>
        <v>X</v>
      </c>
      <c r="S414" s="78" t="str">
        <f>VLOOKUP(Leverancespecifikation[[#This Row],[ID-Bygningsdel]],'Data aktør'!A:H,6,FALSE)</f>
        <v/>
      </c>
      <c r="T414" s="78" t="str">
        <f>VLOOKUP(Leverancespecifikation[[#This Row],[ID-Bygningsdel]],'Data aktør'!A:H,7,FALSE)</f>
        <v/>
      </c>
      <c r="U414" s="122" t="str">
        <f>VLOOKUP(Leverancespecifikation[[#This Row],[ID-Bygningsdel]],'Data aktør'!A:H,8,FALSE)</f>
        <v/>
      </c>
      <c r="V414" s="112"/>
      <c r="W414" s="79"/>
      <c r="X414" s="79"/>
      <c r="Y414" s="79"/>
      <c r="Z414" s="79"/>
      <c r="AA414" s="79"/>
      <c r="AB414" s="171" t="s">
        <v>36</v>
      </c>
      <c r="AC414" s="171">
        <v>200</v>
      </c>
      <c r="AD414" s="171"/>
      <c r="AE414" s="171"/>
      <c r="AF414" s="171"/>
      <c r="AG414" s="171"/>
      <c r="AH414" s="171"/>
      <c r="AI414" s="171"/>
      <c r="AJ414" s="171" t="s">
        <v>36</v>
      </c>
      <c r="AK414" s="171">
        <v>300</v>
      </c>
      <c r="AT414" s="171" t="s">
        <v>36</v>
      </c>
      <c r="AU414" s="171">
        <v>325</v>
      </c>
      <c r="BB414" s="171" t="s">
        <v>36</v>
      </c>
      <c r="BC414" s="171">
        <v>325</v>
      </c>
      <c r="BV414" s="171"/>
      <c r="BW414" s="171"/>
      <c r="CB414" s="134"/>
    </row>
    <row r="415" spans="1:80" ht="12" x14ac:dyDescent="0.2">
      <c r="A415" s="249"/>
      <c r="B415" s="242" t="s">
        <v>947</v>
      </c>
      <c r="C415" s="170" t="str">
        <f>_xlfn.CONCAT(Leverancespecifikation[[#This Row],[ID]],Leverancespecifikation[[#This Row],[BYGNINGSDEL]])</f>
        <v>411Skakte (lodrette hovedføringsveje)</v>
      </c>
      <c r="E415" s="171" t="s">
        <v>1560</v>
      </c>
      <c r="I415" s="171"/>
      <c r="J415" s="171">
        <v>4</v>
      </c>
      <c r="K415" s="175" t="s">
        <v>586</v>
      </c>
      <c r="L415" s="172" t="s">
        <v>925</v>
      </c>
      <c r="M415" s="80" t="str">
        <f>IFERROR(VLOOKUP(Leverancespecifikation[[#This Row],[ID-Bygningsdel]],'Data ændringslog'!A:G,7,FALSE),"P")</f>
        <v/>
      </c>
      <c r="N415" s="321" t="s">
        <v>99</v>
      </c>
      <c r="O415" s="121" t="str">
        <f>VLOOKUP(Leverancespecifikation[[#This Row],[ID-Bygningsdel]],'Data aktør'!A:H,2,FALSE)</f>
        <v/>
      </c>
      <c r="P415" s="78" t="str">
        <f>VLOOKUP(Leverancespecifikation[[#This Row],[ID-Bygningsdel]],'Data aktør'!A:H,3,FALSE)</f>
        <v/>
      </c>
      <c r="Q415" s="78" t="str">
        <f>VLOOKUP(Leverancespecifikation[[#This Row],[ID-Bygningsdel]],'Data aktør'!A:H,4,FALSE)</f>
        <v/>
      </c>
      <c r="R415" s="78" t="str">
        <f>VLOOKUP(Leverancespecifikation[[#This Row],[ID-Bygningsdel]],'Data aktør'!A:H,5,FALSE)</f>
        <v>X</v>
      </c>
      <c r="S415" s="78" t="str">
        <f>VLOOKUP(Leverancespecifikation[[#This Row],[ID-Bygningsdel]],'Data aktør'!A:H,6,FALSE)</f>
        <v/>
      </c>
      <c r="T415" s="78" t="str">
        <f>VLOOKUP(Leverancespecifikation[[#This Row],[ID-Bygningsdel]],'Data aktør'!A:H,7,FALSE)</f>
        <v/>
      </c>
      <c r="U415" s="122" t="str">
        <f>VLOOKUP(Leverancespecifikation[[#This Row],[ID-Bygningsdel]],'Data aktør'!A:H,8,FALSE)</f>
        <v/>
      </c>
      <c r="V415" s="112"/>
      <c r="W415" s="79"/>
      <c r="X415" s="79"/>
      <c r="Y415" s="79"/>
      <c r="Z415" s="79"/>
      <c r="AA415" s="79"/>
      <c r="AB415" s="171" t="s">
        <v>36</v>
      </c>
      <c r="AC415" s="171">
        <v>200</v>
      </c>
      <c r="AD415" s="171"/>
      <c r="AE415" s="171"/>
      <c r="AF415" s="171"/>
      <c r="AG415" s="171"/>
      <c r="AH415" s="171"/>
      <c r="AI415" s="171"/>
      <c r="AJ415" s="171" t="s">
        <v>36</v>
      </c>
      <c r="AK415" s="171">
        <v>300</v>
      </c>
      <c r="AT415" s="171" t="s">
        <v>36</v>
      </c>
      <c r="AU415" s="171">
        <v>325</v>
      </c>
      <c r="BB415" s="171" t="s">
        <v>36</v>
      </c>
      <c r="BC415" s="171">
        <v>325</v>
      </c>
      <c r="BV415" s="171"/>
      <c r="BW415" s="171"/>
      <c r="CB415" s="134"/>
    </row>
    <row r="416" spans="1:80" ht="12" x14ac:dyDescent="0.2">
      <c r="A416" s="249"/>
      <c r="B416" s="242" t="s">
        <v>948</v>
      </c>
      <c r="C416" s="170" t="str">
        <f>_xlfn.CONCAT(Leverancespecifikation[[#This Row],[ID]],Leverancespecifikation[[#This Row],[BYGNINGSDEL]])</f>
        <v>412Vandrette hoved- og fordelingsføringsveje</v>
      </c>
      <c r="E416" s="171" t="s">
        <v>1560</v>
      </c>
      <c r="I416" s="171"/>
      <c r="J416" s="171">
        <v>4</v>
      </c>
      <c r="K416" s="175" t="s">
        <v>588</v>
      </c>
      <c r="L416" s="172" t="s">
        <v>925</v>
      </c>
      <c r="M416" s="80" t="str">
        <f>IFERROR(VLOOKUP(Leverancespecifikation[[#This Row],[ID-Bygningsdel]],'Data ændringslog'!A:G,7,FALSE),"P")</f>
        <v/>
      </c>
      <c r="N416" s="321" t="s">
        <v>99</v>
      </c>
      <c r="O416" s="121" t="str">
        <f>VLOOKUP(Leverancespecifikation[[#This Row],[ID-Bygningsdel]],'Data aktør'!A:H,2,FALSE)</f>
        <v/>
      </c>
      <c r="P416" s="78" t="str">
        <f>VLOOKUP(Leverancespecifikation[[#This Row],[ID-Bygningsdel]],'Data aktør'!A:H,3,FALSE)</f>
        <v/>
      </c>
      <c r="Q416" s="78" t="str">
        <f>VLOOKUP(Leverancespecifikation[[#This Row],[ID-Bygningsdel]],'Data aktør'!A:H,4,FALSE)</f>
        <v/>
      </c>
      <c r="R416" s="78" t="str">
        <f>VLOOKUP(Leverancespecifikation[[#This Row],[ID-Bygningsdel]],'Data aktør'!A:H,5,FALSE)</f>
        <v>X</v>
      </c>
      <c r="S416" s="78" t="str">
        <f>VLOOKUP(Leverancespecifikation[[#This Row],[ID-Bygningsdel]],'Data aktør'!A:H,6,FALSE)</f>
        <v/>
      </c>
      <c r="T416" s="78" t="str">
        <f>VLOOKUP(Leverancespecifikation[[#This Row],[ID-Bygningsdel]],'Data aktør'!A:H,7,FALSE)</f>
        <v/>
      </c>
      <c r="U416" s="122" t="str">
        <f>VLOOKUP(Leverancespecifikation[[#This Row],[ID-Bygningsdel]],'Data aktør'!A:H,8,FALSE)</f>
        <v/>
      </c>
      <c r="V416" s="112"/>
      <c r="W416" s="79"/>
      <c r="X416" s="79"/>
      <c r="Y416" s="79"/>
      <c r="Z416" s="79"/>
      <c r="AA416" s="79"/>
      <c r="AB416" s="171" t="s">
        <v>36</v>
      </c>
      <c r="AC416" s="171">
        <v>200</v>
      </c>
      <c r="AD416" s="171"/>
      <c r="AE416" s="171"/>
      <c r="AF416" s="171"/>
      <c r="AG416" s="171"/>
      <c r="AH416" s="171"/>
      <c r="AI416" s="171"/>
      <c r="AJ416" s="171" t="s">
        <v>36</v>
      </c>
      <c r="AK416" s="171">
        <v>300</v>
      </c>
      <c r="AT416" s="171" t="s">
        <v>36</v>
      </c>
      <c r="AU416" s="171">
        <v>325</v>
      </c>
      <c r="BB416" s="171" t="s">
        <v>36</v>
      </c>
      <c r="BC416" s="171">
        <v>325</v>
      </c>
      <c r="BV416" s="171"/>
      <c r="BW416" s="171"/>
      <c r="CB416" s="134"/>
    </row>
    <row r="417" spans="1:80" ht="12" x14ac:dyDescent="0.2">
      <c r="A417" s="249"/>
      <c r="B417" s="242" t="s">
        <v>949</v>
      </c>
      <c r="C417" s="170" t="str">
        <f>_xlfn.CONCAT(Leverancespecifikation[[#This Row],[ID]],Leverancespecifikation[[#This Row],[BYGNINGSDEL]])</f>
        <v>413føring til Komponenter og tilslutninger i rum</v>
      </c>
      <c r="I417" s="171"/>
      <c r="J417" s="171">
        <v>4</v>
      </c>
      <c r="K417" s="175" t="s">
        <v>969</v>
      </c>
      <c r="L417" s="172" t="s">
        <v>925</v>
      </c>
      <c r="M417" s="80" t="str">
        <f>IFERROR(VLOOKUP(Leverancespecifikation[[#This Row],[ID-Bygningsdel]],'Data ændringslog'!A:G,7,FALSE),"P")</f>
        <v/>
      </c>
      <c r="N417" s="321" t="s">
        <v>103</v>
      </c>
      <c r="O417" s="121" t="str">
        <f>VLOOKUP(Leverancespecifikation[[#This Row],[ID-Bygningsdel]],'Data aktør'!A:H,2,FALSE)</f>
        <v/>
      </c>
      <c r="P417" s="78" t="str">
        <f>VLOOKUP(Leverancespecifikation[[#This Row],[ID-Bygningsdel]],'Data aktør'!A:H,3,FALSE)</f>
        <v/>
      </c>
      <c r="Q417" s="78" t="str">
        <f>VLOOKUP(Leverancespecifikation[[#This Row],[ID-Bygningsdel]],'Data aktør'!A:H,4,FALSE)</f>
        <v/>
      </c>
      <c r="R417" s="78" t="str">
        <f>VLOOKUP(Leverancespecifikation[[#This Row],[ID-Bygningsdel]],'Data aktør'!A:H,5,FALSE)</f>
        <v/>
      </c>
      <c r="S417" s="78" t="str">
        <f>VLOOKUP(Leverancespecifikation[[#This Row],[ID-Bygningsdel]],'Data aktør'!A:H,6,FALSE)</f>
        <v/>
      </c>
      <c r="T417" s="78" t="str">
        <f>VLOOKUP(Leverancespecifikation[[#This Row],[ID-Bygningsdel]],'Data aktør'!A:H,7,FALSE)</f>
        <v/>
      </c>
      <c r="U417" s="122" t="str">
        <f>VLOOKUP(Leverancespecifikation[[#This Row],[ID-Bygningsdel]],'Data aktør'!A:H,8,FALSE)</f>
        <v/>
      </c>
      <c r="V417" s="112"/>
      <c r="W417" s="79"/>
      <c r="X417" s="79"/>
      <c r="Y417" s="79"/>
      <c r="Z417" s="79"/>
      <c r="AA417" s="79"/>
      <c r="AB417" s="171"/>
      <c r="AD417" s="171"/>
      <c r="AE417" s="171"/>
      <c r="AF417" s="171"/>
      <c r="AG417" s="171"/>
      <c r="AH417" s="171"/>
      <c r="AI417" s="171"/>
      <c r="AJ417" s="171"/>
      <c r="BV417" s="171"/>
      <c r="BW417" s="171"/>
      <c r="CB417" s="134"/>
    </row>
    <row r="418" spans="1:80" ht="12" x14ac:dyDescent="0.2">
      <c r="A418" s="249"/>
      <c r="B418" s="242" t="s">
        <v>951</v>
      </c>
      <c r="C418" s="170" t="str">
        <f>_xlfn.CONCAT(Leverancespecifikation[[#This Row],[ID]],Leverancespecifikation[[#This Row],[BYGNINGSDEL]])</f>
        <v>414Koblingsledninger (Pexrør) i gulv</v>
      </c>
      <c r="I418" s="171"/>
      <c r="J418" s="171">
        <v>4</v>
      </c>
      <c r="K418" s="175" t="s">
        <v>939</v>
      </c>
      <c r="L418" s="172" t="s">
        <v>925</v>
      </c>
      <c r="M418" s="80" t="str">
        <f>IFERROR(VLOOKUP(Leverancespecifikation[[#This Row],[ID-Bygningsdel]],'Data ændringslog'!A:G,7,FALSE),"P")</f>
        <v/>
      </c>
      <c r="N418" s="321" t="s">
        <v>103</v>
      </c>
      <c r="O418" s="121" t="str">
        <f>VLOOKUP(Leverancespecifikation[[#This Row],[ID-Bygningsdel]],'Data aktør'!A:H,2,FALSE)</f>
        <v/>
      </c>
      <c r="P418" s="78" t="str">
        <f>VLOOKUP(Leverancespecifikation[[#This Row],[ID-Bygningsdel]],'Data aktør'!A:H,3,FALSE)</f>
        <v/>
      </c>
      <c r="Q418" s="78" t="str">
        <f>VLOOKUP(Leverancespecifikation[[#This Row],[ID-Bygningsdel]],'Data aktør'!A:H,4,FALSE)</f>
        <v/>
      </c>
      <c r="R418" s="78" t="str">
        <f>VLOOKUP(Leverancespecifikation[[#This Row],[ID-Bygningsdel]],'Data aktør'!A:H,5,FALSE)</f>
        <v/>
      </c>
      <c r="S418" s="78" t="str">
        <f>VLOOKUP(Leverancespecifikation[[#This Row],[ID-Bygningsdel]],'Data aktør'!A:H,6,FALSE)</f>
        <v/>
      </c>
      <c r="T418" s="78" t="str">
        <f>VLOOKUP(Leverancespecifikation[[#This Row],[ID-Bygningsdel]],'Data aktør'!A:H,7,FALSE)</f>
        <v/>
      </c>
      <c r="U418" s="122" t="str">
        <f>VLOOKUP(Leverancespecifikation[[#This Row],[ID-Bygningsdel]],'Data aktør'!A:H,8,FALSE)</f>
        <v/>
      </c>
      <c r="V418" s="112"/>
      <c r="W418" s="79"/>
      <c r="X418" s="79"/>
      <c r="Y418" s="79"/>
      <c r="Z418" s="79"/>
      <c r="AA418" s="79"/>
      <c r="AB418" s="171"/>
      <c r="AD418" s="171"/>
      <c r="AE418" s="171"/>
      <c r="AF418" s="171"/>
      <c r="AG418" s="171"/>
      <c r="AH418" s="171"/>
      <c r="AI418" s="171"/>
      <c r="AJ418" s="171"/>
      <c r="BV418" s="171"/>
      <c r="BW418" s="171"/>
      <c r="CB418" s="134"/>
    </row>
    <row r="419" spans="1:80" ht="12" x14ac:dyDescent="0.2">
      <c r="A419" s="249"/>
      <c r="B419" s="242" t="s">
        <v>952</v>
      </c>
      <c r="C419" s="170" t="str">
        <f>_xlfn.CONCAT(Leverancespecifikation[[#This Row],[ID]],Leverancespecifikation[[#This Row],[BYGNINGSDEL]])</f>
        <v>415Koblingsledninger (Pexrør) i vægge</v>
      </c>
      <c r="I419" s="171"/>
      <c r="J419" s="171">
        <v>4</v>
      </c>
      <c r="K419" s="175" t="s">
        <v>941</v>
      </c>
      <c r="L419" s="172" t="s">
        <v>925</v>
      </c>
      <c r="M419" s="80" t="str">
        <f>IFERROR(VLOOKUP(Leverancespecifikation[[#This Row],[ID-Bygningsdel]],'Data ændringslog'!A:G,7,FALSE),"P")</f>
        <v/>
      </c>
      <c r="N419" s="321" t="s">
        <v>103</v>
      </c>
      <c r="O419" s="121" t="str">
        <f>VLOOKUP(Leverancespecifikation[[#This Row],[ID-Bygningsdel]],'Data aktør'!A:H,2,FALSE)</f>
        <v/>
      </c>
      <c r="P419" s="78" t="str">
        <f>VLOOKUP(Leverancespecifikation[[#This Row],[ID-Bygningsdel]],'Data aktør'!A:H,3,FALSE)</f>
        <v/>
      </c>
      <c r="Q419" s="78" t="str">
        <f>VLOOKUP(Leverancespecifikation[[#This Row],[ID-Bygningsdel]],'Data aktør'!A:H,4,FALSE)</f>
        <v/>
      </c>
      <c r="R419" s="78" t="str">
        <f>VLOOKUP(Leverancespecifikation[[#This Row],[ID-Bygningsdel]],'Data aktør'!A:H,5,FALSE)</f>
        <v/>
      </c>
      <c r="S419" s="78" t="str">
        <f>VLOOKUP(Leverancespecifikation[[#This Row],[ID-Bygningsdel]],'Data aktør'!A:H,6,FALSE)</f>
        <v/>
      </c>
      <c r="T419" s="78" t="str">
        <f>VLOOKUP(Leverancespecifikation[[#This Row],[ID-Bygningsdel]],'Data aktør'!A:H,7,FALSE)</f>
        <v/>
      </c>
      <c r="U419" s="122" t="str">
        <f>VLOOKUP(Leverancespecifikation[[#This Row],[ID-Bygningsdel]],'Data aktør'!A:H,8,FALSE)</f>
        <v/>
      </c>
      <c r="V419" s="112"/>
      <c r="W419" s="79"/>
      <c r="X419" s="79"/>
      <c r="Y419" s="79"/>
      <c r="Z419" s="79"/>
      <c r="AA419" s="79"/>
      <c r="AB419" s="171"/>
      <c r="AD419" s="171"/>
      <c r="AE419" s="171"/>
      <c r="AF419" s="171"/>
      <c r="AG419" s="171"/>
      <c r="AH419" s="171"/>
      <c r="AI419" s="171"/>
      <c r="AJ419" s="171"/>
      <c r="BV419" s="171"/>
      <c r="BW419" s="171"/>
      <c r="CB419" s="134"/>
    </row>
    <row r="420" spans="1:80" ht="12" x14ac:dyDescent="0.2">
      <c r="A420" s="249"/>
      <c r="B420" s="242" t="s">
        <v>953</v>
      </c>
      <c r="C420" s="170" t="str">
        <f>_xlfn.CONCAT(Leverancespecifikation[[#This Row],[ID]],Leverancespecifikation[[#This Row],[BYGNINGSDEL]])</f>
        <v>416Teknisk isolering</v>
      </c>
      <c r="E420" s="171">
        <v>598</v>
      </c>
      <c r="I420" s="171"/>
      <c r="J420" s="171">
        <v>4</v>
      </c>
      <c r="K420" s="175" t="s">
        <v>943</v>
      </c>
      <c r="L420" s="172" t="s">
        <v>925</v>
      </c>
      <c r="M420" s="80" t="str">
        <f>IFERROR(VLOOKUP(Leverancespecifikation[[#This Row],[ID-Bygningsdel]],'Data ændringslog'!A:G,7,FALSE),"P")</f>
        <v/>
      </c>
      <c r="N420" s="321" t="s">
        <v>99</v>
      </c>
      <c r="O420" s="121" t="str">
        <f>VLOOKUP(Leverancespecifikation[[#This Row],[ID-Bygningsdel]],'Data aktør'!A:H,2,FALSE)</f>
        <v/>
      </c>
      <c r="P420" s="78" t="str">
        <f>VLOOKUP(Leverancespecifikation[[#This Row],[ID-Bygningsdel]],'Data aktør'!A:H,3,FALSE)</f>
        <v/>
      </c>
      <c r="Q420" s="78" t="str">
        <f>VLOOKUP(Leverancespecifikation[[#This Row],[ID-Bygningsdel]],'Data aktør'!A:H,4,FALSE)</f>
        <v/>
      </c>
      <c r="R420" s="78" t="str">
        <f>VLOOKUP(Leverancespecifikation[[#This Row],[ID-Bygningsdel]],'Data aktør'!A:H,5,FALSE)</f>
        <v>X</v>
      </c>
      <c r="S420" s="78" t="str">
        <f>VLOOKUP(Leverancespecifikation[[#This Row],[ID-Bygningsdel]],'Data aktør'!A:H,6,FALSE)</f>
        <v/>
      </c>
      <c r="T420" s="78" t="str">
        <f>VLOOKUP(Leverancespecifikation[[#This Row],[ID-Bygningsdel]],'Data aktør'!A:H,7,FALSE)</f>
        <v/>
      </c>
      <c r="U420" s="122" t="str">
        <f>VLOOKUP(Leverancespecifikation[[#This Row],[ID-Bygningsdel]],'Data aktør'!A:H,8,FALSE)</f>
        <v/>
      </c>
      <c r="V420" s="112"/>
      <c r="W420" s="79"/>
      <c r="X420" s="79"/>
      <c r="Y420" s="79"/>
      <c r="Z420" s="79"/>
      <c r="AA420" s="79"/>
      <c r="AB420" s="171" t="s">
        <v>36</v>
      </c>
      <c r="AC420" s="171">
        <v>200</v>
      </c>
      <c r="AD420" s="171"/>
      <c r="AE420" s="171"/>
      <c r="AF420" s="171"/>
      <c r="AG420" s="171"/>
      <c r="AH420" s="171"/>
      <c r="AI420" s="171"/>
      <c r="AJ420" s="171" t="s">
        <v>36</v>
      </c>
      <c r="AK420" s="171">
        <v>300</v>
      </c>
      <c r="AT420" s="171" t="s">
        <v>36</v>
      </c>
      <c r="AU420" s="171">
        <v>325</v>
      </c>
      <c r="BB420" s="171" t="s">
        <v>36</v>
      </c>
      <c r="BC420" s="171">
        <v>325</v>
      </c>
      <c r="BV420" s="171"/>
      <c r="BW420" s="171"/>
      <c r="CB420" s="134"/>
    </row>
    <row r="421" spans="1:80" ht="12" x14ac:dyDescent="0.2">
      <c r="A421" s="249"/>
      <c r="B421" s="242" t="s">
        <v>954</v>
      </c>
      <c r="C421" s="170" t="str">
        <f>_xlfn.CONCAT(Leverancespecifikation[[#This Row],[ID]],Leverancespecifikation[[#This Row],[BYGNINGSDEL]])</f>
        <v>417Bæringer</v>
      </c>
      <c r="E421" s="171">
        <v>599</v>
      </c>
      <c r="I421" s="171"/>
      <c r="J421" s="171">
        <v>4</v>
      </c>
      <c r="K421" s="175" t="s">
        <v>596</v>
      </c>
      <c r="L421" s="172" t="s">
        <v>103</v>
      </c>
      <c r="M421" s="80" t="str">
        <f>IFERROR(VLOOKUP(Leverancespecifikation[[#This Row],[ID-Bygningsdel]],'Data ændringslog'!A:G,7,FALSE),"P")</f>
        <v/>
      </c>
      <c r="N421" s="321" t="s">
        <v>103</v>
      </c>
      <c r="O421" s="121" t="str">
        <f>VLOOKUP(Leverancespecifikation[[#This Row],[ID-Bygningsdel]],'Data aktør'!A:H,2,FALSE)</f>
        <v/>
      </c>
      <c r="P421" s="78" t="str">
        <f>VLOOKUP(Leverancespecifikation[[#This Row],[ID-Bygningsdel]],'Data aktør'!A:H,3,FALSE)</f>
        <v/>
      </c>
      <c r="Q421" s="78" t="str">
        <f>VLOOKUP(Leverancespecifikation[[#This Row],[ID-Bygningsdel]],'Data aktør'!A:H,4,FALSE)</f>
        <v/>
      </c>
      <c r="R421" s="78" t="str">
        <f>VLOOKUP(Leverancespecifikation[[#This Row],[ID-Bygningsdel]],'Data aktør'!A:H,5,FALSE)</f>
        <v/>
      </c>
      <c r="S421" s="78" t="str">
        <f>VLOOKUP(Leverancespecifikation[[#This Row],[ID-Bygningsdel]],'Data aktør'!A:H,6,FALSE)</f>
        <v/>
      </c>
      <c r="T421" s="78" t="str">
        <f>VLOOKUP(Leverancespecifikation[[#This Row],[ID-Bygningsdel]],'Data aktør'!A:H,7,FALSE)</f>
        <v/>
      </c>
      <c r="U421" s="122" t="str">
        <f>VLOOKUP(Leverancespecifikation[[#This Row],[ID-Bygningsdel]],'Data aktør'!A:H,8,FALSE)</f>
        <v/>
      </c>
      <c r="V421" s="112"/>
      <c r="W421" s="79"/>
      <c r="X421" s="79"/>
      <c r="Y421" s="79"/>
      <c r="Z421" s="79"/>
      <c r="AA421" s="79"/>
      <c r="AB421" s="171"/>
      <c r="AD421" s="171"/>
      <c r="AE421" s="171"/>
      <c r="AF421" s="171"/>
      <c r="AG421" s="171"/>
      <c r="AH421" s="171"/>
      <c r="AI421" s="171"/>
      <c r="AJ421" s="171"/>
      <c r="BV421" s="171"/>
      <c r="BW421" s="171"/>
      <c r="CB421" s="134"/>
    </row>
    <row r="422" spans="1:80" ht="12" x14ac:dyDescent="0.2">
      <c r="A422" s="249"/>
      <c r="B422" s="242" t="s">
        <v>955</v>
      </c>
      <c r="C422" s="170" t="str">
        <f>_xlfn.CONCAT(Leverancespecifikation[[#This Row],[ID]],Leverancespecifikation[[#This Row],[BYGNINGSDEL]])</f>
        <v>418Konsoller</v>
      </c>
      <c r="E422" s="171">
        <v>599</v>
      </c>
      <c r="I422" s="171"/>
      <c r="J422" s="171">
        <v>4</v>
      </c>
      <c r="K422" s="175" t="s">
        <v>598</v>
      </c>
      <c r="L422" s="172" t="s">
        <v>103</v>
      </c>
      <c r="M422" s="80" t="str">
        <f>IFERROR(VLOOKUP(Leverancespecifikation[[#This Row],[ID-Bygningsdel]],'Data ændringslog'!A:G,7,FALSE),"P")</f>
        <v/>
      </c>
      <c r="N422" s="321" t="s">
        <v>103</v>
      </c>
      <c r="O422" s="121" t="str">
        <f>VLOOKUP(Leverancespecifikation[[#This Row],[ID-Bygningsdel]],'Data aktør'!A:H,2,FALSE)</f>
        <v/>
      </c>
      <c r="P422" s="78" t="str">
        <f>VLOOKUP(Leverancespecifikation[[#This Row],[ID-Bygningsdel]],'Data aktør'!A:H,3,FALSE)</f>
        <v/>
      </c>
      <c r="Q422" s="78" t="str">
        <f>VLOOKUP(Leverancespecifikation[[#This Row],[ID-Bygningsdel]],'Data aktør'!A:H,4,FALSE)</f>
        <v/>
      </c>
      <c r="R422" s="78" t="str">
        <f>VLOOKUP(Leverancespecifikation[[#This Row],[ID-Bygningsdel]],'Data aktør'!A:H,5,FALSE)</f>
        <v/>
      </c>
      <c r="S422" s="78" t="str">
        <f>VLOOKUP(Leverancespecifikation[[#This Row],[ID-Bygningsdel]],'Data aktør'!A:H,6,FALSE)</f>
        <v/>
      </c>
      <c r="T422" s="78" t="str">
        <f>VLOOKUP(Leverancespecifikation[[#This Row],[ID-Bygningsdel]],'Data aktør'!A:H,7,FALSE)</f>
        <v/>
      </c>
      <c r="U422" s="122" t="str">
        <f>VLOOKUP(Leverancespecifikation[[#This Row],[ID-Bygningsdel]],'Data aktør'!A:H,8,FALSE)</f>
        <v/>
      </c>
      <c r="V422" s="112"/>
      <c r="W422" s="79"/>
      <c r="X422" s="79"/>
      <c r="Y422" s="79"/>
      <c r="Z422" s="79"/>
      <c r="AA422" s="79"/>
      <c r="AB422" s="171"/>
      <c r="AD422" s="171"/>
      <c r="AE422" s="171"/>
      <c r="AF422" s="171"/>
      <c r="AG422" s="171"/>
      <c r="AH422" s="171"/>
      <c r="AI422" s="171"/>
      <c r="AJ422" s="171"/>
      <c r="BV422" s="171"/>
      <c r="BW422" s="171"/>
      <c r="CB422" s="134"/>
    </row>
    <row r="423" spans="1:80" ht="12" x14ac:dyDescent="0.2">
      <c r="A423" s="249"/>
      <c r="B423" s="242" t="s">
        <v>956</v>
      </c>
      <c r="C423" s="170" t="str">
        <f>_xlfn.CONCAT(Leverancespecifikation[[#This Row],[ID]],Leverancespecifikation[[#This Row],[BYGNINGSDEL]])</f>
        <v>419Stativer</v>
      </c>
      <c r="E423" s="171">
        <v>599</v>
      </c>
      <c r="I423" s="171"/>
      <c r="J423" s="171">
        <v>4</v>
      </c>
      <c r="K423" s="175" t="s">
        <v>600</v>
      </c>
      <c r="L423" s="172" t="s">
        <v>103</v>
      </c>
      <c r="M423" s="80" t="str">
        <f>IFERROR(VLOOKUP(Leverancespecifikation[[#This Row],[ID-Bygningsdel]],'Data ændringslog'!A:G,7,FALSE),"P")</f>
        <v/>
      </c>
      <c r="N423" s="321" t="s">
        <v>103</v>
      </c>
      <c r="O423" s="121" t="str">
        <f>VLOOKUP(Leverancespecifikation[[#This Row],[ID-Bygningsdel]],'Data aktør'!A:H,2,FALSE)</f>
        <v/>
      </c>
      <c r="P423" s="78" t="str">
        <f>VLOOKUP(Leverancespecifikation[[#This Row],[ID-Bygningsdel]],'Data aktør'!A:H,3,FALSE)</f>
        <v/>
      </c>
      <c r="Q423" s="78" t="str">
        <f>VLOOKUP(Leverancespecifikation[[#This Row],[ID-Bygningsdel]],'Data aktør'!A:H,4,FALSE)</f>
        <v/>
      </c>
      <c r="R423" s="78" t="str">
        <f>VLOOKUP(Leverancespecifikation[[#This Row],[ID-Bygningsdel]],'Data aktør'!A:H,5,FALSE)</f>
        <v/>
      </c>
      <c r="S423" s="78" t="str">
        <f>VLOOKUP(Leverancespecifikation[[#This Row],[ID-Bygningsdel]],'Data aktør'!A:H,6,FALSE)</f>
        <v/>
      </c>
      <c r="T423" s="78" t="str">
        <f>VLOOKUP(Leverancespecifikation[[#This Row],[ID-Bygningsdel]],'Data aktør'!A:H,7,FALSE)</f>
        <v/>
      </c>
      <c r="U423" s="122" t="str">
        <f>VLOOKUP(Leverancespecifikation[[#This Row],[ID-Bygningsdel]],'Data aktør'!A:H,8,FALSE)</f>
        <v/>
      </c>
      <c r="V423" s="112"/>
      <c r="W423" s="79"/>
      <c r="X423" s="79"/>
      <c r="Y423" s="79"/>
      <c r="Z423" s="79"/>
      <c r="AA423" s="79"/>
      <c r="AB423" s="171"/>
      <c r="AD423" s="171"/>
      <c r="AE423" s="171"/>
      <c r="AF423" s="171"/>
      <c r="AG423" s="171"/>
      <c r="AH423" s="171"/>
      <c r="AI423" s="171"/>
      <c r="AJ423" s="171"/>
      <c r="BV423" s="171"/>
      <c r="BW423" s="171"/>
      <c r="CB423" s="134"/>
    </row>
    <row r="424" spans="1:80" ht="12" x14ac:dyDescent="0.2">
      <c r="A424" s="249"/>
      <c r="B424" s="242" t="s">
        <v>957</v>
      </c>
      <c r="C424" s="170" t="str">
        <f>_xlfn.CONCAT(Leverancespecifikation[[#This Row],[ID]],Leverancespecifikation[[#This Row],[BYGNINGSDEL]])</f>
        <v>420Hul- og recesobjekter</v>
      </c>
      <c r="E424" s="171">
        <v>599</v>
      </c>
      <c r="I424" s="171"/>
      <c r="J424" s="171">
        <v>4</v>
      </c>
      <c r="K424" s="175" t="s">
        <v>602</v>
      </c>
      <c r="L424" s="172" t="s">
        <v>603</v>
      </c>
      <c r="M424" s="80" t="str">
        <f>IFERROR(VLOOKUP(Leverancespecifikation[[#This Row],[ID-Bygningsdel]],'Data ændringslog'!A:G,7,FALSE),"P")</f>
        <v/>
      </c>
      <c r="N424" s="321" t="s">
        <v>103</v>
      </c>
      <c r="O424" s="121" t="str">
        <f>VLOOKUP(Leverancespecifikation[[#This Row],[ID-Bygningsdel]],'Data aktør'!A:H,2,FALSE)</f>
        <v/>
      </c>
      <c r="P424" s="78" t="str">
        <f>VLOOKUP(Leverancespecifikation[[#This Row],[ID-Bygningsdel]],'Data aktør'!A:H,3,FALSE)</f>
        <v/>
      </c>
      <c r="Q424" s="78" t="str">
        <f>VLOOKUP(Leverancespecifikation[[#This Row],[ID-Bygningsdel]],'Data aktør'!A:H,4,FALSE)</f>
        <v/>
      </c>
      <c r="R424" s="78" t="str">
        <f>VLOOKUP(Leverancespecifikation[[#This Row],[ID-Bygningsdel]],'Data aktør'!A:H,5,FALSE)</f>
        <v/>
      </c>
      <c r="S424" s="78" t="str">
        <f>VLOOKUP(Leverancespecifikation[[#This Row],[ID-Bygningsdel]],'Data aktør'!A:H,6,FALSE)</f>
        <v/>
      </c>
      <c r="T424" s="78" t="str">
        <f>VLOOKUP(Leverancespecifikation[[#This Row],[ID-Bygningsdel]],'Data aktør'!A:H,7,FALSE)</f>
        <v/>
      </c>
      <c r="U424" s="122" t="str">
        <f>VLOOKUP(Leverancespecifikation[[#This Row],[ID-Bygningsdel]],'Data aktør'!A:H,8,FALSE)</f>
        <v/>
      </c>
      <c r="V424" s="112"/>
      <c r="W424" s="79"/>
      <c r="X424" s="79"/>
      <c r="Y424" s="79"/>
      <c r="Z424" s="79"/>
      <c r="AA424" s="79"/>
      <c r="AB424" s="171"/>
      <c r="AD424" s="171"/>
      <c r="AE424" s="171"/>
      <c r="AF424" s="171"/>
      <c r="AG424" s="171"/>
      <c r="AH424" s="171"/>
      <c r="AI424" s="171"/>
      <c r="AJ424" s="171"/>
      <c r="BV424" s="171"/>
      <c r="BW424" s="171"/>
      <c r="CB424" s="134"/>
    </row>
    <row r="425" spans="1:80" ht="12" x14ac:dyDescent="0.2">
      <c r="A425" s="249"/>
      <c r="B425" s="242" t="s">
        <v>958</v>
      </c>
      <c r="C425" s="170" t="str">
        <f>_xlfn.CONCAT(Leverancespecifikation[[#This Row],[ID]],Leverancespecifikation[[#This Row],[BYGNINGSDEL]])</f>
        <v>421Hullukninger</v>
      </c>
      <c r="E425" s="171">
        <v>599</v>
      </c>
      <c r="I425" s="171"/>
      <c r="J425" s="171">
        <v>4</v>
      </c>
      <c r="K425" s="175" t="s">
        <v>605</v>
      </c>
      <c r="L425" s="172" t="s">
        <v>103</v>
      </c>
      <c r="M425" s="80" t="str">
        <f>IFERROR(VLOOKUP(Leverancespecifikation[[#This Row],[ID-Bygningsdel]],'Data ændringslog'!A:G,7,FALSE),"P")</f>
        <v/>
      </c>
      <c r="N425" s="321" t="s">
        <v>103</v>
      </c>
      <c r="O425" s="121" t="str">
        <f>VLOOKUP(Leverancespecifikation[[#This Row],[ID-Bygningsdel]],'Data aktør'!A:H,2,FALSE)</f>
        <v/>
      </c>
      <c r="P425" s="78" t="str">
        <f>VLOOKUP(Leverancespecifikation[[#This Row],[ID-Bygningsdel]],'Data aktør'!A:H,3,FALSE)</f>
        <v/>
      </c>
      <c r="Q425" s="78" t="str">
        <f>VLOOKUP(Leverancespecifikation[[#This Row],[ID-Bygningsdel]],'Data aktør'!A:H,4,FALSE)</f>
        <v/>
      </c>
      <c r="R425" s="78" t="str">
        <f>VLOOKUP(Leverancespecifikation[[#This Row],[ID-Bygningsdel]],'Data aktør'!A:H,5,FALSE)</f>
        <v/>
      </c>
      <c r="S425" s="78" t="str">
        <f>VLOOKUP(Leverancespecifikation[[#This Row],[ID-Bygningsdel]],'Data aktør'!A:H,6,FALSE)</f>
        <v/>
      </c>
      <c r="T425" s="78" t="str">
        <f>VLOOKUP(Leverancespecifikation[[#This Row],[ID-Bygningsdel]],'Data aktør'!A:H,7,FALSE)</f>
        <v/>
      </c>
      <c r="U425" s="122" t="str">
        <f>VLOOKUP(Leverancespecifikation[[#This Row],[ID-Bygningsdel]],'Data aktør'!A:H,8,FALSE)</f>
        <v/>
      </c>
      <c r="V425" s="112"/>
      <c r="W425" s="79"/>
      <c r="X425" s="79"/>
      <c r="Y425" s="79"/>
      <c r="Z425" s="79"/>
      <c r="AA425" s="79"/>
      <c r="AB425" s="171"/>
      <c r="AD425" s="171"/>
      <c r="AE425" s="171"/>
      <c r="AF425" s="171"/>
      <c r="AG425" s="171"/>
      <c r="AH425" s="171"/>
      <c r="AI425" s="171"/>
      <c r="AJ425" s="171"/>
      <c r="BL425" s="287" t="s">
        <v>606</v>
      </c>
      <c r="BV425" s="171"/>
      <c r="BW425" s="171"/>
      <c r="CB425" s="134"/>
    </row>
    <row r="426" spans="1:80" ht="12" x14ac:dyDescent="0.2">
      <c r="A426" s="249"/>
      <c r="B426" s="242" t="s">
        <v>959</v>
      </c>
      <c r="C426" s="170" t="str">
        <f>_xlfn.CONCAT(Leverancespecifikation[[#This Row],[ID]],Leverancespecifikation[[#This Row],[BYGNINGSDEL]])</f>
        <v>422Køling</v>
      </c>
      <c r="E426" s="171" t="s">
        <v>1560</v>
      </c>
      <c r="I426" s="171"/>
      <c r="J426" s="171">
        <v>3</v>
      </c>
      <c r="K426" s="333" t="s">
        <v>979</v>
      </c>
      <c r="M426" s="80" t="str">
        <f>IFERROR(VLOOKUP(Leverancespecifikation[[#This Row],[ID-Bygningsdel]],'Data ændringslog'!A:G,7,FALSE),"P")</f>
        <v/>
      </c>
      <c r="N426" s="321" t="s">
        <v>99</v>
      </c>
      <c r="O426" s="121" t="str">
        <f>VLOOKUP(Leverancespecifikation[[#This Row],[ID-Bygningsdel]],'Data aktør'!A:H,2,FALSE)</f>
        <v/>
      </c>
      <c r="P426" s="78" t="str">
        <f>VLOOKUP(Leverancespecifikation[[#This Row],[ID-Bygningsdel]],'Data aktør'!A:H,3,FALSE)</f>
        <v/>
      </c>
      <c r="Q426" s="78" t="str">
        <f>VLOOKUP(Leverancespecifikation[[#This Row],[ID-Bygningsdel]],'Data aktør'!A:H,4,FALSE)</f>
        <v/>
      </c>
      <c r="R426" s="78" t="str">
        <f>VLOOKUP(Leverancespecifikation[[#This Row],[ID-Bygningsdel]],'Data aktør'!A:H,5,FALSE)</f>
        <v/>
      </c>
      <c r="S426" s="78" t="str">
        <f>VLOOKUP(Leverancespecifikation[[#This Row],[ID-Bygningsdel]],'Data aktør'!A:H,6,FALSE)</f>
        <v/>
      </c>
      <c r="T426" s="78" t="str">
        <f>VLOOKUP(Leverancespecifikation[[#This Row],[ID-Bygningsdel]],'Data aktør'!A:H,7,FALSE)</f>
        <v/>
      </c>
      <c r="U426" s="122" t="str">
        <f>VLOOKUP(Leverancespecifikation[[#This Row],[ID-Bygningsdel]],'Data aktør'!A:H,8,FALSE)</f>
        <v/>
      </c>
      <c r="V426" s="112"/>
      <c r="W426" s="79"/>
      <c r="X426" s="79"/>
      <c r="Y426" s="79"/>
      <c r="Z426" s="79"/>
      <c r="AA426" s="79"/>
      <c r="AB426" s="171"/>
      <c r="AD426" s="171"/>
      <c r="AE426" s="171"/>
      <c r="AF426" s="171"/>
      <c r="AG426" s="171"/>
      <c r="AH426" s="171"/>
      <c r="AI426" s="171"/>
      <c r="AJ426" s="171"/>
      <c r="BV426" s="171"/>
      <c r="BW426" s="171"/>
      <c r="CB426" s="134"/>
    </row>
    <row r="427" spans="1:80" ht="12" x14ac:dyDescent="0.2">
      <c r="A427" s="249"/>
      <c r="B427" s="242" t="s">
        <v>960</v>
      </c>
      <c r="C427" s="170" t="str">
        <f>_xlfn.CONCAT(Leverancespecifikation[[#This Row],[ID]],Leverancespecifikation[[#This Row],[BYGNINGSDEL]])</f>
        <v>423Teknikrum/Teknikområder</v>
      </c>
      <c r="E427" s="171" t="s">
        <v>1560</v>
      </c>
      <c r="I427" s="171"/>
      <c r="J427" s="171">
        <v>4</v>
      </c>
      <c r="K427" s="175" t="s">
        <v>583</v>
      </c>
      <c r="L427" s="172" t="s">
        <v>925</v>
      </c>
      <c r="M427" s="80" t="str">
        <f>IFERROR(VLOOKUP(Leverancespecifikation[[#This Row],[ID-Bygningsdel]],'Data ændringslog'!A:G,7,FALSE),"P")</f>
        <v/>
      </c>
      <c r="N427" s="321" t="s">
        <v>99</v>
      </c>
      <c r="O427" s="121" t="str">
        <f>VLOOKUP(Leverancespecifikation[[#This Row],[ID-Bygningsdel]],'Data aktør'!A:H,2,FALSE)</f>
        <v/>
      </c>
      <c r="P427" s="78" t="str">
        <f>VLOOKUP(Leverancespecifikation[[#This Row],[ID-Bygningsdel]],'Data aktør'!A:H,3,FALSE)</f>
        <v/>
      </c>
      <c r="Q427" s="78" t="str">
        <f>VLOOKUP(Leverancespecifikation[[#This Row],[ID-Bygningsdel]],'Data aktør'!A:H,4,FALSE)</f>
        <v/>
      </c>
      <c r="R427" s="78" t="str">
        <f>VLOOKUP(Leverancespecifikation[[#This Row],[ID-Bygningsdel]],'Data aktør'!A:H,5,FALSE)</f>
        <v>X</v>
      </c>
      <c r="S427" s="78" t="str">
        <f>VLOOKUP(Leverancespecifikation[[#This Row],[ID-Bygningsdel]],'Data aktør'!A:H,6,FALSE)</f>
        <v/>
      </c>
      <c r="T427" s="78" t="str">
        <f>VLOOKUP(Leverancespecifikation[[#This Row],[ID-Bygningsdel]],'Data aktør'!A:H,7,FALSE)</f>
        <v/>
      </c>
      <c r="U427" s="122" t="str">
        <f>VLOOKUP(Leverancespecifikation[[#This Row],[ID-Bygningsdel]],'Data aktør'!A:H,8,FALSE)</f>
        <v/>
      </c>
      <c r="V427" s="112"/>
      <c r="W427" s="79"/>
      <c r="X427" s="79"/>
      <c r="Y427" s="79"/>
      <c r="Z427" s="79"/>
      <c r="AA427" s="79"/>
      <c r="AB427" s="171" t="s">
        <v>36</v>
      </c>
      <c r="AC427" s="171">
        <v>200</v>
      </c>
      <c r="AD427" s="171"/>
      <c r="AE427" s="171"/>
      <c r="AF427" s="171"/>
      <c r="AG427" s="171"/>
      <c r="AH427" s="171"/>
      <c r="AI427" s="171"/>
      <c r="AJ427" s="171" t="s">
        <v>36</v>
      </c>
      <c r="AK427" s="171">
        <v>300</v>
      </c>
      <c r="AT427" s="171" t="s">
        <v>36</v>
      </c>
      <c r="AU427" s="171">
        <v>325</v>
      </c>
      <c r="BB427" s="171" t="s">
        <v>36</v>
      </c>
      <c r="BC427" s="171">
        <v>325</v>
      </c>
      <c r="BV427" s="171"/>
      <c r="BW427" s="171"/>
      <c r="CB427" s="134"/>
    </row>
    <row r="428" spans="1:80" ht="12" x14ac:dyDescent="0.2">
      <c r="A428" s="249"/>
      <c r="B428" s="242" t="s">
        <v>961</v>
      </c>
      <c r="C428" s="170" t="str">
        <f>_xlfn.CONCAT(Leverancespecifikation[[#This Row],[ID]],Leverancespecifikation[[#This Row],[BYGNINGSDEL]])</f>
        <v>424Skakte (lodrette hovedføringsveje)</v>
      </c>
      <c r="E428" s="171" t="s">
        <v>1560</v>
      </c>
      <c r="I428" s="171"/>
      <c r="J428" s="171">
        <v>4</v>
      </c>
      <c r="K428" s="175" t="s">
        <v>586</v>
      </c>
      <c r="L428" s="172" t="s">
        <v>925</v>
      </c>
      <c r="M428" s="80" t="str">
        <f>IFERROR(VLOOKUP(Leverancespecifikation[[#This Row],[ID-Bygningsdel]],'Data ændringslog'!A:G,7,FALSE),"P")</f>
        <v/>
      </c>
      <c r="N428" s="321" t="s">
        <v>99</v>
      </c>
      <c r="O428" s="121" t="str">
        <f>VLOOKUP(Leverancespecifikation[[#This Row],[ID-Bygningsdel]],'Data aktør'!A:H,2,FALSE)</f>
        <v/>
      </c>
      <c r="P428" s="78" t="str">
        <f>VLOOKUP(Leverancespecifikation[[#This Row],[ID-Bygningsdel]],'Data aktør'!A:H,3,FALSE)</f>
        <v/>
      </c>
      <c r="Q428" s="78" t="str">
        <f>VLOOKUP(Leverancespecifikation[[#This Row],[ID-Bygningsdel]],'Data aktør'!A:H,4,FALSE)</f>
        <v/>
      </c>
      <c r="R428" s="78" t="str">
        <f>VLOOKUP(Leverancespecifikation[[#This Row],[ID-Bygningsdel]],'Data aktør'!A:H,5,FALSE)</f>
        <v>X</v>
      </c>
      <c r="S428" s="78" t="str">
        <f>VLOOKUP(Leverancespecifikation[[#This Row],[ID-Bygningsdel]],'Data aktør'!A:H,6,FALSE)</f>
        <v/>
      </c>
      <c r="T428" s="78" t="str">
        <f>VLOOKUP(Leverancespecifikation[[#This Row],[ID-Bygningsdel]],'Data aktør'!A:H,7,FALSE)</f>
        <v/>
      </c>
      <c r="U428" s="122" t="str">
        <f>VLOOKUP(Leverancespecifikation[[#This Row],[ID-Bygningsdel]],'Data aktør'!A:H,8,FALSE)</f>
        <v/>
      </c>
      <c r="V428" s="112"/>
      <c r="W428" s="79"/>
      <c r="X428" s="79"/>
      <c r="Y428" s="79"/>
      <c r="Z428" s="79"/>
      <c r="AA428" s="79"/>
      <c r="AB428" s="171" t="s">
        <v>36</v>
      </c>
      <c r="AC428" s="171">
        <v>200</v>
      </c>
      <c r="AD428" s="171"/>
      <c r="AE428" s="171"/>
      <c r="AF428" s="171"/>
      <c r="AG428" s="171"/>
      <c r="AH428" s="171"/>
      <c r="AI428" s="171"/>
      <c r="AJ428" s="171" t="s">
        <v>36</v>
      </c>
      <c r="AK428" s="171">
        <v>300</v>
      </c>
      <c r="AT428" s="171" t="s">
        <v>36</v>
      </c>
      <c r="AU428" s="171">
        <v>325</v>
      </c>
      <c r="BB428" s="171" t="s">
        <v>36</v>
      </c>
      <c r="BC428" s="171">
        <v>325</v>
      </c>
      <c r="BV428" s="171"/>
      <c r="BW428" s="171"/>
      <c r="CB428" s="134"/>
    </row>
    <row r="429" spans="1:80" ht="12" x14ac:dyDescent="0.2">
      <c r="A429" s="249"/>
      <c r="B429" s="242" t="s">
        <v>962</v>
      </c>
      <c r="C429" s="170" t="str">
        <f>_xlfn.CONCAT(Leverancespecifikation[[#This Row],[ID]],Leverancespecifikation[[#This Row],[BYGNINGSDEL]])</f>
        <v>425Vandrette hoved- og fordelingsføringsveje</v>
      </c>
      <c r="E429" s="171" t="s">
        <v>1560</v>
      </c>
      <c r="I429" s="171"/>
      <c r="J429" s="171">
        <v>4</v>
      </c>
      <c r="K429" s="175" t="s">
        <v>588</v>
      </c>
      <c r="L429" s="172" t="s">
        <v>925</v>
      </c>
      <c r="M429" s="80" t="str">
        <f>IFERROR(VLOOKUP(Leverancespecifikation[[#This Row],[ID-Bygningsdel]],'Data ændringslog'!A:G,7,FALSE),"P")</f>
        <v/>
      </c>
      <c r="N429" s="321" t="s">
        <v>99</v>
      </c>
      <c r="O429" s="121" t="str">
        <f>VLOOKUP(Leverancespecifikation[[#This Row],[ID-Bygningsdel]],'Data aktør'!A:H,2,FALSE)</f>
        <v/>
      </c>
      <c r="P429" s="78" t="str">
        <f>VLOOKUP(Leverancespecifikation[[#This Row],[ID-Bygningsdel]],'Data aktør'!A:H,3,FALSE)</f>
        <v/>
      </c>
      <c r="Q429" s="78" t="str">
        <f>VLOOKUP(Leverancespecifikation[[#This Row],[ID-Bygningsdel]],'Data aktør'!A:H,4,FALSE)</f>
        <v/>
      </c>
      <c r="R429" s="78" t="str">
        <f>VLOOKUP(Leverancespecifikation[[#This Row],[ID-Bygningsdel]],'Data aktør'!A:H,5,FALSE)</f>
        <v>X</v>
      </c>
      <c r="S429" s="78" t="str">
        <f>VLOOKUP(Leverancespecifikation[[#This Row],[ID-Bygningsdel]],'Data aktør'!A:H,6,FALSE)</f>
        <v/>
      </c>
      <c r="T429" s="78" t="str">
        <f>VLOOKUP(Leverancespecifikation[[#This Row],[ID-Bygningsdel]],'Data aktør'!A:H,7,FALSE)</f>
        <v/>
      </c>
      <c r="U429" s="122" t="str">
        <f>VLOOKUP(Leverancespecifikation[[#This Row],[ID-Bygningsdel]],'Data aktør'!A:H,8,FALSE)</f>
        <v/>
      </c>
      <c r="V429" s="112"/>
      <c r="W429" s="79"/>
      <c r="X429" s="79"/>
      <c r="Y429" s="79"/>
      <c r="Z429" s="79"/>
      <c r="AA429" s="79"/>
      <c r="AB429" s="171" t="s">
        <v>36</v>
      </c>
      <c r="AC429" s="171">
        <v>200</v>
      </c>
      <c r="AD429" s="171"/>
      <c r="AE429" s="171"/>
      <c r="AF429" s="171"/>
      <c r="AG429" s="171"/>
      <c r="AH429" s="171"/>
      <c r="AI429" s="171"/>
      <c r="AJ429" s="171" t="s">
        <v>36</v>
      </c>
      <c r="AK429" s="171">
        <v>300</v>
      </c>
      <c r="AT429" s="171" t="s">
        <v>36</v>
      </c>
      <c r="AU429" s="171">
        <v>325</v>
      </c>
      <c r="BB429" s="171" t="s">
        <v>36</v>
      </c>
      <c r="BC429" s="171">
        <v>325</v>
      </c>
      <c r="BV429" s="171"/>
      <c r="BW429" s="171"/>
      <c r="CB429" s="134"/>
    </row>
    <row r="430" spans="1:80" ht="12" x14ac:dyDescent="0.2">
      <c r="A430" s="249"/>
      <c r="B430" s="242" t="s">
        <v>963</v>
      </c>
      <c r="C430" s="170" t="str">
        <f>_xlfn.CONCAT(Leverancespecifikation[[#This Row],[ID]],Leverancespecifikation[[#This Row],[BYGNINGSDEL]])</f>
        <v>426føring til Komponenter og tilslutninger i rum</v>
      </c>
      <c r="I430" s="171"/>
      <c r="J430" s="171">
        <v>4</v>
      </c>
      <c r="K430" s="175" t="s">
        <v>969</v>
      </c>
      <c r="L430" s="172" t="s">
        <v>925</v>
      </c>
      <c r="M430" s="80" t="str">
        <f>IFERROR(VLOOKUP(Leverancespecifikation[[#This Row],[ID-Bygningsdel]],'Data ændringslog'!A:G,7,FALSE),"P")</f>
        <v/>
      </c>
      <c r="N430" s="321" t="s">
        <v>103</v>
      </c>
      <c r="O430" s="121" t="str">
        <f>VLOOKUP(Leverancespecifikation[[#This Row],[ID-Bygningsdel]],'Data aktør'!A:H,2,FALSE)</f>
        <v/>
      </c>
      <c r="P430" s="78" t="str">
        <f>VLOOKUP(Leverancespecifikation[[#This Row],[ID-Bygningsdel]],'Data aktør'!A:H,3,FALSE)</f>
        <v/>
      </c>
      <c r="Q430" s="78" t="str">
        <f>VLOOKUP(Leverancespecifikation[[#This Row],[ID-Bygningsdel]],'Data aktør'!A:H,4,FALSE)</f>
        <v/>
      </c>
      <c r="R430" s="78" t="str">
        <f>VLOOKUP(Leverancespecifikation[[#This Row],[ID-Bygningsdel]],'Data aktør'!A:H,5,FALSE)</f>
        <v/>
      </c>
      <c r="S430" s="78" t="str">
        <f>VLOOKUP(Leverancespecifikation[[#This Row],[ID-Bygningsdel]],'Data aktør'!A:H,6,FALSE)</f>
        <v/>
      </c>
      <c r="T430" s="78" t="str">
        <f>VLOOKUP(Leverancespecifikation[[#This Row],[ID-Bygningsdel]],'Data aktør'!A:H,7,FALSE)</f>
        <v/>
      </c>
      <c r="U430" s="122" t="str">
        <f>VLOOKUP(Leverancespecifikation[[#This Row],[ID-Bygningsdel]],'Data aktør'!A:H,8,FALSE)</f>
        <v/>
      </c>
      <c r="V430" s="112"/>
      <c r="W430" s="79"/>
      <c r="X430" s="79"/>
      <c r="Y430" s="79"/>
      <c r="Z430" s="79"/>
      <c r="AA430" s="79"/>
      <c r="AB430" s="171"/>
      <c r="AD430" s="171"/>
      <c r="AE430" s="171"/>
      <c r="AF430" s="171"/>
      <c r="AG430" s="171"/>
      <c r="AH430" s="171"/>
      <c r="AI430" s="171"/>
      <c r="AJ430" s="171"/>
      <c r="BV430" s="171"/>
      <c r="BW430" s="171"/>
      <c r="CB430" s="134"/>
    </row>
    <row r="431" spans="1:80" ht="12" x14ac:dyDescent="0.2">
      <c r="A431" s="249"/>
      <c r="B431" s="242" t="s">
        <v>965</v>
      </c>
      <c r="C431" s="170" t="str">
        <f>_xlfn.CONCAT(Leverancespecifikation[[#This Row],[ID]],Leverancespecifikation[[#This Row],[BYGNINGSDEL]])</f>
        <v>427Koblingsledninger (Pexrør) i gulv</v>
      </c>
      <c r="I431" s="171"/>
      <c r="J431" s="171">
        <v>4</v>
      </c>
      <c r="K431" s="175" t="s">
        <v>939</v>
      </c>
      <c r="L431" s="172" t="s">
        <v>925</v>
      </c>
      <c r="M431" s="80" t="str">
        <f>IFERROR(VLOOKUP(Leverancespecifikation[[#This Row],[ID-Bygningsdel]],'Data ændringslog'!A:G,7,FALSE),"P")</f>
        <v/>
      </c>
      <c r="N431" s="321" t="s">
        <v>103</v>
      </c>
      <c r="O431" s="121" t="str">
        <f>VLOOKUP(Leverancespecifikation[[#This Row],[ID-Bygningsdel]],'Data aktør'!A:H,2,FALSE)</f>
        <v/>
      </c>
      <c r="P431" s="78" t="str">
        <f>VLOOKUP(Leverancespecifikation[[#This Row],[ID-Bygningsdel]],'Data aktør'!A:H,3,FALSE)</f>
        <v/>
      </c>
      <c r="Q431" s="78" t="str">
        <f>VLOOKUP(Leverancespecifikation[[#This Row],[ID-Bygningsdel]],'Data aktør'!A:H,4,FALSE)</f>
        <v/>
      </c>
      <c r="R431" s="78" t="str">
        <f>VLOOKUP(Leverancespecifikation[[#This Row],[ID-Bygningsdel]],'Data aktør'!A:H,5,FALSE)</f>
        <v/>
      </c>
      <c r="S431" s="78" t="str">
        <f>VLOOKUP(Leverancespecifikation[[#This Row],[ID-Bygningsdel]],'Data aktør'!A:H,6,FALSE)</f>
        <v/>
      </c>
      <c r="T431" s="78" t="str">
        <f>VLOOKUP(Leverancespecifikation[[#This Row],[ID-Bygningsdel]],'Data aktør'!A:H,7,FALSE)</f>
        <v/>
      </c>
      <c r="U431" s="122" t="str">
        <f>VLOOKUP(Leverancespecifikation[[#This Row],[ID-Bygningsdel]],'Data aktør'!A:H,8,FALSE)</f>
        <v/>
      </c>
      <c r="V431" s="112"/>
      <c r="W431" s="79"/>
      <c r="X431" s="79"/>
      <c r="Y431" s="79"/>
      <c r="Z431" s="79"/>
      <c r="AA431" s="79"/>
      <c r="AB431" s="171"/>
      <c r="AD431" s="171"/>
      <c r="AE431" s="171"/>
      <c r="AF431" s="171"/>
      <c r="AG431" s="171"/>
      <c r="AH431" s="171"/>
      <c r="AI431" s="171"/>
      <c r="AJ431" s="171"/>
      <c r="BV431" s="171"/>
      <c r="BW431" s="171"/>
      <c r="CB431" s="134"/>
    </row>
    <row r="432" spans="1:80" ht="12" x14ac:dyDescent="0.2">
      <c r="A432" s="249"/>
      <c r="B432" s="242" t="s">
        <v>966</v>
      </c>
      <c r="C432" s="170" t="str">
        <f>_xlfn.CONCAT(Leverancespecifikation[[#This Row],[ID]],Leverancespecifikation[[#This Row],[BYGNINGSDEL]])</f>
        <v>428Koblingsledninger (Pexrør) i vægge</v>
      </c>
      <c r="I432" s="171"/>
      <c r="J432" s="171">
        <v>4</v>
      </c>
      <c r="K432" s="175" t="s">
        <v>941</v>
      </c>
      <c r="L432" s="172" t="s">
        <v>925</v>
      </c>
      <c r="M432" s="80" t="str">
        <f>IFERROR(VLOOKUP(Leverancespecifikation[[#This Row],[ID-Bygningsdel]],'Data ændringslog'!A:G,7,FALSE),"P")</f>
        <v/>
      </c>
      <c r="N432" s="321" t="s">
        <v>103</v>
      </c>
      <c r="O432" s="121" t="str">
        <f>VLOOKUP(Leverancespecifikation[[#This Row],[ID-Bygningsdel]],'Data aktør'!A:H,2,FALSE)</f>
        <v/>
      </c>
      <c r="P432" s="78" t="str">
        <f>VLOOKUP(Leverancespecifikation[[#This Row],[ID-Bygningsdel]],'Data aktør'!A:H,3,FALSE)</f>
        <v/>
      </c>
      <c r="Q432" s="78" t="str">
        <f>VLOOKUP(Leverancespecifikation[[#This Row],[ID-Bygningsdel]],'Data aktør'!A:H,4,FALSE)</f>
        <v/>
      </c>
      <c r="R432" s="78" t="str">
        <f>VLOOKUP(Leverancespecifikation[[#This Row],[ID-Bygningsdel]],'Data aktør'!A:H,5,FALSE)</f>
        <v/>
      </c>
      <c r="S432" s="78" t="str">
        <f>VLOOKUP(Leverancespecifikation[[#This Row],[ID-Bygningsdel]],'Data aktør'!A:H,6,FALSE)</f>
        <v/>
      </c>
      <c r="T432" s="78" t="str">
        <f>VLOOKUP(Leverancespecifikation[[#This Row],[ID-Bygningsdel]],'Data aktør'!A:H,7,FALSE)</f>
        <v/>
      </c>
      <c r="U432" s="122" t="str">
        <f>VLOOKUP(Leverancespecifikation[[#This Row],[ID-Bygningsdel]],'Data aktør'!A:H,8,FALSE)</f>
        <v/>
      </c>
      <c r="V432" s="112"/>
      <c r="W432" s="79"/>
      <c r="X432" s="79"/>
      <c r="Y432" s="79"/>
      <c r="Z432" s="79"/>
      <c r="AA432" s="79"/>
      <c r="AB432" s="171"/>
      <c r="AD432" s="171"/>
      <c r="AE432" s="171"/>
      <c r="AF432" s="171"/>
      <c r="AG432" s="171"/>
      <c r="AH432" s="171"/>
      <c r="AI432" s="171"/>
      <c r="AJ432" s="171"/>
      <c r="BV432" s="171"/>
      <c r="BW432" s="171"/>
      <c r="CB432" s="134"/>
    </row>
    <row r="433" spans="1:80" ht="12" x14ac:dyDescent="0.2">
      <c r="A433" s="249"/>
      <c r="B433" s="242" t="s">
        <v>967</v>
      </c>
      <c r="C433" s="170" t="str">
        <f>_xlfn.CONCAT(Leverancespecifikation[[#This Row],[ID]],Leverancespecifikation[[#This Row],[BYGNINGSDEL]])</f>
        <v>429Teknisk isolering</v>
      </c>
      <c r="E433" s="171">
        <v>598</v>
      </c>
      <c r="I433" s="171"/>
      <c r="J433" s="171">
        <v>4</v>
      </c>
      <c r="K433" s="175" t="s">
        <v>943</v>
      </c>
      <c r="L433" s="172" t="s">
        <v>925</v>
      </c>
      <c r="M433" s="80" t="str">
        <f>IFERROR(VLOOKUP(Leverancespecifikation[[#This Row],[ID-Bygningsdel]],'Data ændringslog'!A:G,7,FALSE),"P")</f>
        <v/>
      </c>
      <c r="N433" s="321" t="s">
        <v>99</v>
      </c>
      <c r="O433" s="121" t="str">
        <f>VLOOKUP(Leverancespecifikation[[#This Row],[ID-Bygningsdel]],'Data aktør'!A:H,2,FALSE)</f>
        <v/>
      </c>
      <c r="P433" s="78" t="str">
        <f>VLOOKUP(Leverancespecifikation[[#This Row],[ID-Bygningsdel]],'Data aktør'!A:H,3,FALSE)</f>
        <v/>
      </c>
      <c r="Q433" s="78" t="str">
        <f>VLOOKUP(Leverancespecifikation[[#This Row],[ID-Bygningsdel]],'Data aktør'!A:H,4,FALSE)</f>
        <v/>
      </c>
      <c r="R433" s="78" t="str">
        <f>VLOOKUP(Leverancespecifikation[[#This Row],[ID-Bygningsdel]],'Data aktør'!A:H,5,FALSE)</f>
        <v>X</v>
      </c>
      <c r="S433" s="78" t="str">
        <f>VLOOKUP(Leverancespecifikation[[#This Row],[ID-Bygningsdel]],'Data aktør'!A:H,6,FALSE)</f>
        <v/>
      </c>
      <c r="T433" s="78" t="str">
        <f>VLOOKUP(Leverancespecifikation[[#This Row],[ID-Bygningsdel]],'Data aktør'!A:H,7,FALSE)</f>
        <v/>
      </c>
      <c r="U433" s="122" t="str">
        <f>VLOOKUP(Leverancespecifikation[[#This Row],[ID-Bygningsdel]],'Data aktør'!A:H,8,FALSE)</f>
        <v/>
      </c>
      <c r="V433" s="112"/>
      <c r="W433" s="79"/>
      <c r="X433" s="79"/>
      <c r="Y433" s="79"/>
      <c r="Z433" s="79"/>
      <c r="AA433" s="79"/>
      <c r="AB433" s="171" t="s">
        <v>36</v>
      </c>
      <c r="AC433" s="171">
        <v>200</v>
      </c>
      <c r="AD433" s="171"/>
      <c r="AE433" s="171"/>
      <c r="AF433" s="171"/>
      <c r="AG433" s="171"/>
      <c r="AH433" s="171"/>
      <c r="AI433" s="171"/>
      <c r="AJ433" s="171" t="s">
        <v>36</v>
      </c>
      <c r="AK433" s="171">
        <v>300</v>
      </c>
      <c r="AT433" s="171" t="s">
        <v>36</v>
      </c>
      <c r="AU433" s="171">
        <v>325</v>
      </c>
      <c r="BB433" s="171" t="s">
        <v>36</v>
      </c>
      <c r="BC433" s="171">
        <v>325</v>
      </c>
      <c r="BV433" s="171"/>
      <c r="BW433" s="171"/>
      <c r="CB433" s="134"/>
    </row>
    <row r="434" spans="1:80" ht="12" x14ac:dyDescent="0.2">
      <c r="A434" s="249"/>
      <c r="B434" s="242" t="s">
        <v>968</v>
      </c>
      <c r="C434" s="170" t="str">
        <f>_xlfn.CONCAT(Leverancespecifikation[[#This Row],[ID]],Leverancespecifikation[[#This Row],[BYGNINGSDEL]])</f>
        <v>430Bæringer</v>
      </c>
      <c r="E434" s="171">
        <v>599</v>
      </c>
      <c r="I434" s="171"/>
      <c r="J434" s="171">
        <v>4</v>
      </c>
      <c r="K434" s="175" t="s">
        <v>596</v>
      </c>
      <c r="L434" s="172" t="s">
        <v>103</v>
      </c>
      <c r="M434" s="80" t="str">
        <f>IFERROR(VLOOKUP(Leverancespecifikation[[#This Row],[ID-Bygningsdel]],'Data ændringslog'!A:G,7,FALSE),"P")</f>
        <v/>
      </c>
      <c r="N434" s="321" t="s">
        <v>103</v>
      </c>
      <c r="O434" s="121" t="str">
        <f>VLOOKUP(Leverancespecifikation[[#This Row],[ID-Bygningsdel]],'Data aktør'!A:H,2,FALSE)</f>
        <v/>
      </c>
      <c r="P434" s="78" t="str">
        <f>VLOOKUP(Leverancespecifikation[[#This Row],[ID-Bygningsdel]],'Data aktør'!A:H,3,FALSE)</f>
        <v/>
      </c>
      <c r="Q434" s="78" t="str">
        <f>VLOOKUP(Leverancespecifikation[[#This Row],[ID-Bygningsdel]],'Data aktør'!A:H,4,FALSE)</f>
        <v/>
      </c>
      <c r="R434" s="78" t="str">
        <f>VLOOKUP(Leverancespecifikation[[#This Row],[ID-Bygningsdel]],'Data aktør'!A:H,5,FALSE)</f>
        <v/>
      </c>
      <c r="S434" s="78" t="str">
        <f>VLOOKUP(Leverancespecifikation[[#This Row],[ID-Bygningsdel]],'Data aktør'!A:H,6,FALSE)</f>
        <v/>
      </c>
      <c r="T434" s="78" t="str">
        <f>VLOOKUP(Leverancespecifikation[[#This Row],[ID-Bygningsdel]],'Data aktør'!A:H,7,FALSE)</f>
        <v/>
      </c>
      <c r="U434" s="122" t="str">
        <f>VLOOKUP(Leverancespecifikation[[#This Row],[ID-Bygningsdel]],'Data aktør'!A:H,8,FALSE)</f>
        <v/>
      </c>
      <c r="V434" s="112"/>
      <c r="W434" s="79"/>
      <c r="X434" s="79"/>
      <c r="Y434" s="79"/>
      <c r="Z434" s="79"/>
      <c r="AA434" s="79"/>
      <c r="AB434" s="171"/>
      <c r="AD434" s="171"/>
      <c r="AE434" s="171"/>
      <c r="AF434" s="171"/>
      <c r="AG434" s="171"/>
      <c r="AH434" s="171"/>
      <c r="AI434" s="171"/>
      <c r="AJ434" s="171"/>
      <c r="BV434" s="171"/>
      <c r="BW434" s="171"/>
      <c r="CB434" s="134"/>
    </row>
    <row r="435" spans="1:80" ht="12" x14ac:dyDescent="0.2">
      <c r="A435" s="249"/>
      <c r="B435" s="242" t="s">
        <v>970</v>
      </c>
      <c r="C435" s="170" t="str">
        <f>_xlfn.CONCAT(Leverancespecifikation[[#This Row],[ID]],Leverancespecifikation[[#This Row],[BYGNINGSDEL]])</f>
        <v>431Konsoller</v>
      </c>
      <c r="E435" s="171">
        <v>599</v>
      </c>
      <c r="I435" s="171"/>
      <c r="J435" s="171">
        <v>4</v>
      </c>
      <c r="K435" s="175" t="s">
        <v>598</v>
      </c>
      <c r="L435" s="172" t="s">
        <v>103</v>
      </c>
      <c r="M435" s="80" t="str">
        <f>IFERROR(VLOOKUP(Leverancespecifikation[[#This Row],[ID-Bygningsdel]],'Data ændringslog'!A:G,7,FALSE),"P")</f>
        <v/>
      </c>
      <c r="N435" s="321" t="s">
        <v>103</v>
      </c>
      <c r="O435" s="121" t="str">
        <f>VLOOKUP(Leverancespecifikation[[#This Row],[ID-Bygningsdel]],'Data aktør'!A:H,2,FALSE)</f>
        <v/>
      </c>
      <c r="P435" s="78" t="str">
        <f>VLOOKUP(Leverancespecifikation[[#This Row],[ID-Bygningsdel]],'Data aktør'!A:H,3,FALSE)</f>
        <v/>
      </c>
      <c r="Q435" s="78" t="str">
        <f>VLOOKUP(Leverancespecifikation[[#This Row],[ID-Bygningsdel]],'Data aktør'!A:H,4,FALSE)</f>
        <v/>
      </c>
      <c r="R435" s="78" t="str">
        <f>VLOOKUP(Leverancespecifikation[[#This Row],[ID-Bygningsdel]],'Data aktør'!A:H,5,FALSE)</f>
        <v/>
      </c>
      <c r="S435" s="78" t="str">
        <f>VLOOKUP(Leverancespecifikation[[#This Row],[ID-Bygningsdel]],'Data aktør'!A:H,6,FALSE)</f>
        <v/>
      </c>
      <c r="T435" s="78" t="str">
        <f>VLOOKUP(Leverancespecifikation[[#This Row],[ID-Bygningsdel]],'Data aktør'!A:H,7,FALSE)</f>
        <v/>
      </c>
      <c r="U435" s="122" t="str">
        <f>VLOOKUP(Leverancespecifikation[[#This Row],[ID-Bygningsdel]],'Data aktør'!A:H,8,FALSE)</f>
        <v/>
      </c>
      <c r="V435" s="112"/>
      <c r="W435" s="79"/>
      <c r="X435" s="79"/>
      <c r="Y435" s="79"/>
      <c r="Z435" s="79"/>
      <c r="AA435" s="79"/>
      <c r="AB435" s="171"/>
      <c r="AD435" s="171"/>
      <c r="AE435" s="171"/>
      <c r="AF435" s="171"/>
      <c r="AG435" s="171"/>
      <c r="AH435" s="171"/>
      <c r="AI435" s="171"/>
      <c r="AJ435" s="171"/>
      <c r="BV435" s="171"/>
      <c r="BW435" s="171"/>
      <c r="CB435" s="134"/>
    </row>
    <row r="436" spans="1:80" ht="12" x14ac:dyDescent="0.2">
      <c r="A436" s="249"/>
      <c r="B436" s="242" t="s">
        <v>971</v>
      </c>
      <c r="C436" s="170" t="str">
        <f>_xlfn.CONCAT(Leverancespecifikation[[#This Row],[ID]],Leverancespecifikation[[#This Row],[BYGNINGSDEL]])</f>
        <v>432Stativer</v>
      </c>
      <c r="E436" s="171">
        <v>599</v>
      </c>
      <c r="I436" s="171"/>
      <c r="J436" s="171">
        <v>4</v>
      </c>
      <c r="K436" s="175" t="s">
        <v>600</v>
      </c>
      <c r="L436" s="172" t="s">
        <v>103</v>
      </c>
      <c r="M436" s="80" t="str">
        <f>IFERROR(VLOOKUP(Leverancespecifikation[[#This Row],[ID-Bygningsdel]],'Data ændringslog'!A:G,7,FALSE),"P")</f>
        <v/>
      </c>
      <c r="N436" s="321" t="s">
        <v>103</v>
      </c>
      <c r="O436" s="121" t="str">
        <f>VLOOKUP(Leverancespecifikation[[#This Row],[ID-Bygningsdel]],'Data aktør'!A:H,2,FALSE)</f>
        <v/>
      </c>
      <c r="P436" s="78" t="str">
        <f>VLOOKUP(Leverancespecifikation[[#This Row],[ID-Bygningsdel]],'Data aktør'!A:H,3,FALSE)</f>
        <v/>
      </c>
      <c r="Q436" s="78" t="str">
        <f>VLOOKUP(Leverancespecifikation[[#This Row],[ID-Bygningsdel]],'Data aktør'!A:H,4,FALSE)</f>
        <v/>
      </c>
      <c r="R436" s="78" t="str">
        <f>VLOOKUP(Leverancespecifikation[[#This Row],[ID-Bygningsdel]],'Data aktør'!A:H,5,FALSE)</f>
        <v/>
      </c>
      <c r="S436" s="78" t="str">
        <f>VLOOKUP(Leverancespecifikation[[#This Row],[ID-Bygningsdel]],'Data aktør'!A:H,6,FALSE)</f>
        <v/>
      </c>
      <c r="T436" s="78" t="str">
        <f>VLOOKUP(Leverancespecifikation[[#This Row],[ID-Bygningsdel]],'Data aktør'!A:H,7,FALSE)</f>
        <v/>
      </c>
      <c r="U436" s="122" t="str">
        <f>VLOOKUP(Leverancespecifikation[[#This Row],[ID-Bygningsdel]],'Data aktør'!A:H,8,FALSE)</f>
        <v/>
      </c>
      <c r="V436" s="112"/>
      <c r="W436" s="79"/>
      <c r="X436" s="79"/>
      <c r="Y436" s="79"/>
      <c r="Z436" s="79"/>
      <c r="AA436" s="79"/>
      <c r="AB436" s="171"/>
      <c r="AD436" s="171"/>
      <c r="AE436" s="171"/>
      <c r="AF436" s="171"/>
      <c r="AG436" s="171"/>
      <c r="AH436" s="171"/>
      <c r="AI436" s="171"/>
      <c r="AJ436" s="171"/>
      <c r="BV436" s="171"/>
      <c r="BW436" s="171"/>
      <c r="CB436" s="134"/>
    </row>
    <row r="437" spans="1:80" ht="12" x14ac:dyDescent="0.2">
      <c r="A437" s="249"/>
      <c r="B437" s="242" t="s">
        <v>972</v>
      </c>
      <c r="C437" s="170" t="str">
        <f>_xlfn.CONCAT(Leverancespecifikation[[#This Row],[ID]],Leverancespecifikation[[#This Row],[BYGNINGSDEL]])</f>
        <v>433Hul- og recesobjekter</v>
      </c>
      <c r="E437" s="171">
        <v>599</v>
      </c>
      <c r="I437" s="171"/>
      <c r="J437" s="171">
        <v>4</v>
      </c>
      <c r="K437" s="175" t="s">
        <v>602</v>
      </c>
      <c r="L437" s="172" t="s">
        <v>603</v>
      </c>
      <c r="M437" s="80" t="str">
        <f>IFERROR(VLOOKUP(Leverancespecifikation[[#This Row],[ID-Bygningsdel]],'Data ændringslog'!A:G,7,FALSE),"P")</f>
        <v/>
      </c>
      <c r="N437" s="321" t="s">
        <v>103</v>
      </c>
      <c r="O437" s="121" t="str">
        <f>VLOOKUP(Leverancespecifikation[[#This Row],[ID-Bygningsdel]],'Data aktør'!A:H,2,FALSE)</f>
        <v/>
      </c>
      <c r="P437" s="78" t="str">
        <f>VLOOKUP(Leverancespecifikation[[#This Row],[ID-Bygningsdel]],'Data aktør'!A:H,3,FALSE)</f>
        <v/>
      </c>
      <c r="Q437" s="78" t="str">
        <f>VLOOKUP(Leverancespecifikation[[#This Row],[ID-Bygningsdel]],'Data aktør'!A:H,4,FALSE)</f>
        <v/>
      </c>
      <c r="R437" s="78" t="str">
        <f>VLOOKUP(Leverancespecifikation[[#This Row],[ID-Bygningsdel]],'Data aktør'!A:H,5,FALSE)</f>
        <v/>
      </c>
      <c r="S437" s="78" t="str">
        <f>VLOOKUP(Leverancespecifikation[[#This Row],[ID-Bygningsdel]],'Data aktør'!A:H,6,FALSE)</f>
        <v/>
      </c>
      <c r="T437" s="78" t="str">
        <f>VLOOKUP(Leverancespecifikation[[#This Row],[ID-Bygningsdel]],'Data aktør'!A:H,7,FALSE)</f>
        <v/>
      </c>
      <c r="U437" s="122" t="str">
        <f>VLOOKUP(Leverancespecifikation[[#This Row],[ID-Bygningsdel]],'Data aktør'!A:H,8,FALSE)</f>
        <v/>
      </c>
      <c r="V437" s="112"/>
      <c r="W437" s="79"/>
      <c r="X437" s="79"/>
      <c r="Y437" s="79"/>
      <c r="Z437" s="79"/>
      <c r="AA437" s="79"/>
      <c r="AB437" s="171"/>
      <c r="AD437" s="171"/>
      <c r="AE437" s="171"/>
      <c r="AF437" s="171"/>
      <c r="AG437" s="171"/>
      <c r="AH437" s="171"/>
      <c r="AI437" s="171"/>
      <c r="AJ437" s="171"/>
      <c r="BV437" s="171"/>
      <c r="BW437" s="171"/>
      <c r="CB437" s="134"/>
    </row>
    <row r="438" spans="1:80" ht="12" x14ac:dyDescent="0.2">
      <c r="A438" s="249"/>
      <c r="B438" s="242" t="s">
        <v>973</v>
      </c>
      <c r="C438" s="170" t="str">
        <f>_xlfn.CONCAT(Leverancespecifikation[[#This Row],[ID]],Leverancespecifikation[[#This Row],[BYGNINGSDEL]])</f>
        <v>434Hullukninger</v>
      </c>
      <c r="E438" s="171">
        <v>599</v>
      </c>
      <c r="I438" s="171"/>
      <c r="J438" s="171">
        <v>4</v>
      </c>
      <c r="K438" s="175" t="s">
        <v>605</v>
      </c>
      <c r="L438" s="172" t="s">
        <v>103</v>
      </c>
      <c r="M438" s="80" t="str">
        <f>IFERROR(VLOOKUP(Leverancespecifikation[[#This Row],[ID-Bygningsdel]],'Data ændringslog'!A:G,7,FALSE),"P")</f>
        <v/>
      </c>
      <c r="N438" s="321" t="s">
        <v>103</v>
      </c>
      <c r="O438" s="121" t="str">
        <f>VLOOKUP(Leverancespecifikation[[#This Row],[ID-Bygningsdel]],'Data aktør'!A:H,2,FALSE)</f>
        <v/>
      </c>
      <c r="P438" s="78" t="str">
        <f>VLOOKUP(Leverancespecifikation[[#This Row],[ID-Bygningsdel]],'Data aktør'!A:H,3,FALSE)</f>
        <v/>
      </c>
      <c r="Q438" s="78" t="str">
        <f>VLOOKUP(Leverancespecifikation[[#This Row],[ID-Bygningsdel]],'Data aktør'!A:H,4,FALSE)</f>
        <v/>
      </c>
      <c r="R438" s="78" t="str">
        <f>VLOOKUP(Leverancespecifikation[[#This Row],[ID-Bygningsdel]],'Data aktør'!A:H,5,FALSE)</f>
        <v/>
      </c>
      <c r="S438" s="78" t="str">
        <f>VLOOKUP(Leverancespecifikation[[#This Row],[ID-Bygningsdel]],'Data aktør'!A:H,6,FALSE)</f>
        <v/>
      </c>
      <c r="T438" s="78" t="str">
        <f>VLOOKUP(Leverancespecifikation[[#This Row],[ID-Bygningsdel]],'Data aktør'!A:H,7,FALSE)</f>
        <v/>
      </c>
      <c r="U438" s="122" t="str">
        <f>VLOOKUP(Leverancespecifikation[[#This Row],[ID-Bygningsdel]],'Data aktør'!A:H,8,FALSE)</f>
        <v/>
      </c>
      <c r="V438" s="112"/>
      <c r="W438" s="79"/>
      <c r="X438" s="79"/>
      <c r="Y438" s="79"/>
      <c r="Z438" s="79"/>
      <c r="AA438" s="79"/>
      <c r="AB438" s="171"/>
      <c r="AD438" s="171"/>
      <c r="AE438" s="171"/>
      <c r="AF438" s="171"/>
      <c r="AG438" s="171"/>
      <c r="AH438" s="171"/>
      <c r="AI438" s="171"/>
      <c r="AJ438" s="171"/>
      <c r="BL438" s="287" t="s">
        <v>606</v>
      </c>
      <c r="BV438" s="171"/>
      <c r="BW438" s="171"/>
      <c r="CB438" s="134"/>
    </row>
    <row r="439" spans="1:80" ht="12" x14ac:dyDescent="0.2">
      <c r="A439" s="249"/>
      <c r="B439" s="242" t="s">
        <v>974</v>
      </c>
      <c r="C439" s="170" t="str">
        <f>_xlfn.CONCAT(Leverancespecifikation[[#This Row],[ID]],Leverancespecifikation[[#This Row],[BYGNINGSDEL]])</f>
        <v>435Varme</v>
      </c>
      <c r="E439" s="171" t="s">
        <v>1560</v>
      </c>
      <c r="I439" s="171"/>
      <c r="J439" s="171">
        <v>3</v>
      </c>
      <c r="K439" s="333" t="s">
        <v>993</v>
      </c>
      <c r="M439" s="80" t="str">
        <f>IFERROR(VLOOKUP(Leverancespecifikation[[#This Row],[ID-Bygningsdel]],'Data ændringslog'!A:G,7,FALSE),"P")</f>
        <v/>
      </c>
      <c r="N439" s="321" t="s">
        <v>99</v>
      </c>
      <c r="O439" s="121" t="str">
        <f>VLOOKUP(Leverancespecifikation[[#This Row],[ID-Bygningsdel]],'Data aktør'!A:H,2,FALSE)</f>
        <v/>
      </c>
      <c r="P439" s="78" t="str">
        <f>VLOOKUP(Leverancespecifikation[[#This Row],[ID-Bygningsdel]],'Data aktør'!A:H,3,FALSE)</f>
        <v/>
      </c>
      <c r="Q439" s="78" t="str">
        <f>VLOOKUP(Leverancespecifikation[[#This Row],[ID-Bygningsdel]],'Data aktør'!A:H,4,FALSE)</f>
        <v/>
      </c>
      <c r="R439" s="78" t="str">
        <f>VLOOKUP(Leverancespecifikation[[#This Row],[ID-Bygningsdel]],'Data aktør'!A:H,5,FALSE)</f>
        <v/>
      </c>
      <c r="S439" s="78" t="str">
        <f>VLOOKUP(Leverancespecifikation[[#This Row],[ID-Bygningsdel]],'Data aktør'!A:H,6,FALSE)</f>
        <v/>
      </c>
      <c r="T439" s="78" t="str">
        <f>VLOOKUP(Leverancespecifikation[[#This Row],[ID-Bygningsdel]],'Data aktør'!A:H,7,FALSE)</f>
        <v/>
      </c>
      <c r="U439" s="122" t="str">
        <f>VLOOKUP(Leverancespecifikation[[#This Row],[ID-Bygningsdel]],'Data aktør'!A:H,8,FALSE)</f>
        <v/>
      </c>
      <c r="V439" s="112"/>
      <c r="W439" s="79"/>
      <c r="X439" s="79"/>
      <c r="Y439" s="79"/>
      <c r="Z439" s="79"/>
      <c r="AA439" s="79"/>
      <c r="AB439" s="171"/>
      <c r="AD439" s="171"/>
      <c r="AE439" s="171"/>
      <c r="AF439" s="171"/>
      <c r="AG439" s="171"/>
      <c r="AH439" s="171"/>
      <c r="AI439" s="171"/>
      <c r="AJ439" s="171"/>
      <c r="BV439" s="171"/>
      <c r="BW439" s="171"/>
      <c r="CB439" s="134"/>
    </row>
    <row r="440" spans="1:80" ht="12" x14ac:dyDescent="0.2">
      <c r="A440" s="249"/>
      <c r="B440" s="242" t="s">
        <v>975</v>
      </c>
      <c r="C440" s="170" t="str">
        <f>_xlfn.CONCAT(Leverancespecifikation[[#This Row],[ID]],Leverancespecifikation[[#This Row],[BYGNINGSDEL]])</f>
        <v>436Teknikrum/Teknikområder</v>
      </c>
      <c r="E440" s="171" t="s">
        <v>1560</v>
      </c>
      <c r="I440" s="171"/>
      <c r="J440" s="171">
        <v>4</v>
      </c>
      <c r="K440" s="175" t="s">
        <v>583</v>
      </c>
      <c r="L440" s="172" t="s">
        <v>925</v>
      </c>
      <c r="M440" s="80" t="str">
        <f>IFERROR(VLOOKUP(Leverancespecifikation[[#This Row],[ID-Bygningsdel]],'Data ændringslog'!A:G,7,FALSE),"P")</f>
        <v/>
      </c>
      <c r="N440" s="321" t="s">
        <v>99</v>
      </c>
      <c r="O440" s="121" t="str">
        <f>VLOOKUP(Leverancespecifikation[[#This Row],[ID-Bygningsdel]],'Data aktør'!A:H,2,FALSE)</f>
        <v/>
      </c>
      <c r="P440" s="78" t="str">
        <f>VLOOKUP(Leverancespecifikation[[#This Row],[ID-Bygningsdel]],'Data aktør'!A:H,3,FALSE)</f>
        <v/>
      </c>
      <c r="Q440" s="78" t="str">
        <f>VLOOKUP(Leverancespecifikation[[#This Row],[ID-Bygningsdel]],'Data aktør'!A:H,4,FALSE)</f>
        <v/>
      </c>
      <c r="R440" s="78" t="str">
        <f>VLOOKUP(Leverancespecifikation[[#This Row],[ID-Bygningsdel]],'Data aktør'!A:H,5,FALSE)</f>
        <v>X</v>
      </c>
      <c r="S440" s="78" t="str">
        <f>VLOOKUP(Leverancespecifikation[[#This Row],[ID-Bygningsdel]],'Data aktør'!A:H,6,FALSE)</f>
        <v/>
      </c>
      <c r="T440" s="78" t="str">
        <f>VLOOKUP(Leverancespecifikation[[#This Row],[ID-Bygningsdel]],'Data aktør'!A:H,7,FALSE)</f>
        <v/>
      </c>
      <c r="U440" s="122" t="str">
        <f>VLOOKUP(Leverancespecifikation[[#This Row],[ID-Bygningsdel]],'Data aktør'!A:H,8,FALSE)</f>
        <v/>
      </c>
      <c r="V440" s="112"/>
      <c r="W440" s="79"/>
      <c r="X440" s="79"/>
      <c r="Y440" s="79"/>
      <c r="Z440" s="79"/>
      <c r="AA440" s="79"/>
      <c r="AB440" s="171" t="s">
        <v>36</v>
      </c>
      <c r="AC440" s="171">
        <v>200</v>
      </c>
      <c r="AD440" s="171"/>
      <c r="AE440" s="171"/>
      <c r="AF440" s="171"/>
      <c r="AG440" s="171"/>
      <c r="AH440" s="171"/>
      <c r="AI440" s="171"/>
      <c r="AJ440" s="171" t="s">
        <v>36</v>
      </c>
      <c r="AK440" s="171">
        <v>300</v>
      </c>
      <c r="AT440" s="171" t="s">
        <v>36</v>
      </c>
      <c r="AU440" s="171">
        <v>325</v>
      </c>
      <c r="BB440" s="171" t="s">
        <v>36</v>
      </c>
      <c r="BC440" s="171">
        <v>325</v>
      </c>
      <c r="BV440" s="171"/>
      <c r="BW440" s="171"/>
      <c r="CB440" s="134"/>
    </row>
    <row r="441" spans="1:80" ht="12" x14ac:dyDescent="0.2">
      <c r="A441" s="249"/>
      <c r="B441" s="242" t="s">
        <v>976</v>
      </c>
      <c r="C441" s="170" t="str">
        <f>_xlfn.CONCAT(Leverancespecifikation[[#This Row],[ID]],Leverancespecifikation[[#This Row],[BYGNINGSDEL]])</f>
        <v>437Skakte (lodrette hovedføringsveje)</v>
      </c>
      <c r="E441" s="171" t="s">
        <v>1560</v>
      </c>
      <c r="I441" s="171"/>
      <c r="J441" s="171">
        <v>4</v>
      </c>
      <c r="K441" s="175" t="s">
        <v>586</v>
      </c>
      <c r="L441" s="172" t="s">
        <v>925</v>
      </c>
      <c r="M441" s="80" t="str">
        <f>IFERROR(VLOOKUP(Leverancespecifikation[[#This Row],[ID-Bygningsdel]],'Data ændringslog'!A:G,7,FALSE),"P")</f>
        <v/>
      </c>
      <c r="N441" s="321" t="s">
        <v>99</v>
      </c>
      <c r="O441" s="121" t="str">
        <f>VLOOKUP(Leverancespecifikation[[#This Row],[ID-Bygningsdel]],'Data aktør'!A:H,2,FALSE)</f>
        <v/>
      </c>
      <c r="P441" s="78" t="str">
        <f>VLOOKUP(Leverancespecifikation[[#This Row],[ID-Bygningsdel]],'Data aktør'!A:H,3,FALSE)</f>
        <v/>
      </c>
      <c r="Q441" s="78" t="str">
        <f>VLOOKUP(Leverancespecifikation[[#This Row],[ID-Bygningsdel]],'Data aktør'!A:H,4,FALSE)</f>
        <v/>
      </c>
      <c r="R441" s="78" t="str">
        <f>VLOOKUP(Leverancespecifikation[[#This Row],[ID-Bygningsdel]],'Data aktør'!A:H,5,FALSE)</f>
        <v>X</v>
      </c>
      <c r="S441" s="78" t="str">
        <f>VLOOKUP(Leverancespecifikation[[#This Row],[ID-Bygningsdel]],'Data aktør'!A:H,6,FALSE)</f>
        <v/>
      </c>
      <c r="T441" s="78" t="str">
        <f>VLOOKUP(Leverancespecifikation[[#This Row],[ID-Bygningsdel]],'Data aktør'!A:H,7,FALSE)</f>
        <v/>
      </c>
      <c r="U441" s="122" t="str">
        <f>VLOOKUP(Leverancespecifikation[[#This Row],[ID-Bygningsdel]],'Data aktør'!A:H,8,FALSE)</f>
        <v/>
      </c>
      <c r="V441" s="112"/>
      <c r="W441" s="79"/>
      <c r="X441" s="79"/>
      <c r="Y441" s="79"/>
      <c r="Z441" s="79"/>
      <c r="AA441" s="79"/>
      <c r="AB441" s="171" t="s">
        <v>36</v>
      </c>
      <c r="AC441" s="171">
        <v>200</v>
      </c>
      <c r="AD441" s="171"/>
      <c r="AE441" s="171"/>
      <c r="AF441" s="171"/>
      <c r="AG441" s="171"/>
      <c r="AH441" s="171"/>
      <c r="AI441" s="171"/>
      <c r="AJ441" s="171" t="s">
        <v>36</v>
      </c>
      <c r="AK441" s="171">
        <v>300</v>
      </c>
      <c r="AT441" s="171" t="s">
        <v>36</v>
      </c>
      <c r="AU441" s="171">
        <v>325</v>
      </c>
      <c r="BB441" s="171" t="s">
        <v>36</v>
      </c>
      <c r="BC441" s="171">
        <v>325</v>
      </c>
      <c r="BV441" s="171"/>
      <c r="BW441" s="171"/>
      <c r="CB441" s="134"/>
    </row>
    <row r="442" spans="1:80" ht="12" x14ac:dyDescent="0.2">
      <c r="A442" s="249"/>
      <c r="B442" s="242" t="s">
        <v>977</v>
      </c>
      <c r="C442" s="170" t="str">
        <f>_xlfn.CONCAT(Leverancespecifikation[[#This Row],[ID]],Leverancespecifikation[[#This Row],[BYGNINGSDEL]])</f>
        <v>438Vandrette hoved- og fordelingsføringsveje</v>
      </c>
      <c r="E442" s="171" t="s">
        <v>1560</v>
      </c>
      <c r="I442" s="171"/>
      <c r="J442" s="171">
        <v>4</v>
      </c>
      <c r="K442" s="175" t="s">
        <v>588</v>
      </c>
      <c r="L442" s="172" t="s">
        <v>925</v>
      </c>
      <c r="M442" s="80" t="str">
        <f>IFERROR(VLOOKUP(Leverancespecifikation[[#This Row],[ID-Bygningsdel]],'Data ændringslog'!A:G,7,FALSE),"P")</f>
        <v/>
      </c>
      <c r="N442" s="321" t="s">
        <v>99</v>
      </c>
      <c r="O442" s="121" t="str">
        <f>VLOOKUP(Leverancespecifikation[[#This Row],[ID-Bygningsdel]],'Data aktør'!A:H,2,FALSE)</f>
        <v/>
      </c>
      <c r="P442" s="78" t="str">
        <f>VLOOKUP(Leverancespecifikation[[#This Row],[ID-Bygningsdel]],'Data aktør'!A:H,3,FALSE)</f>
        <v/>
      </c>
      <c r="Q442" s="78" t="str">
        <f>VLOOKUP(Leverancespecifikation[[#This Row],[ID-Bygningsdel]],'Data aktør'!A:H,4,FALSE)</f>
        <v/>
      </c>
      <c r="R442" s="78" t="str">
        <f>VLOOKUP(Leverancespecifikation[[#This Row],[ID-Bygningsdel]],'Data aktør'!A:H,5,FALSE)</f>
        <v>X</v>
      </c>
      <c r="S442" s="78" t="str">
        <f>VLOOKUP(Leverancespecifikation[[#This Row],[ID-Bygningsdel]],'Data aktør'!A:H,6,FALSE)</f>
        <v/>
      </c>
      <c r="T442" s="78" t="str">
        <f>VLOOKUP(Leverancespecifikation[[#This Row],[ID-Bygningsdel]],'Data aktør'!A:H,7,FALSE)</f>
        <v/>
      </c>
      <c r="U442" s="122" t="str">
        <f>VLOOKUP(Leverancespecifikation[[#This Row],[ID-Bygningsdel]],'Data aktør'!A:H,8,FALSE)</f>
        <v/>
      </c>
      <c r="V442" s="112"/>
      <c r="W442" s="79"/>
      <c r="X442" s="79"/>
      <c r="Y442" s="79"/>
      <c r="Z442" s="79"/>
      <c r="AA442" s="79"/>
      <c r="AB442" s="171" t="s">
        <v>36</v>
      </c>
      <c r="AC442" s="171">
        <v>200</v>
      </c>
      <c r="AD442" s="171"/>
      <c r="AE442" s="171"/>
      <c r="AF442" s="171"/>
      <c r="AG442" s="171"/>
      <c r="AH442" s="171"/>
      <c r="AI442" s="171"/>
      <c r="AJ442" s="171" t="s">
        <v>36</v>
      </c>
      <c r="AK442" s="171">
        <v>300</v>
      </c>
      <c r="AT442" s="171" t="s">
        <v>36</v>
      </c>
      <c r="AU442" s="171">
        <v>325</v>
      </c>
      <c r="BB442" s="171" t="s">
        <v>36</v>
      </c>
      <c r="BC442" s="171">
        <v>325</v>
      </c>
      <c r="BV442" s="171"/>
      <c r="BW442" s="171"/>
      <c r="CB442" s="134"/>
    </row>
    <row r="443" spans="1:80" ht="12" x14ac:dyDescent="0.2">
      <c r="A443" s="249"/>
      <c r="B443" s="242" t="s">
        <v>978</v>
      </c>
      <c r="C443" s="170" t="str">
        <f>_xlfn.CONCAT(Leverancespecifikation[[#This Row],[ID]],Leverancespecifikation[[#This Row],[BYGNINGSDEL]])</f>
        <v>439føring til Komponenter og tilslutninger i rum</v>
      </c>
      <c r="I443" s="171"/>
      <c r="J443" s="171">
        <v>4</v>
      </c>
      <c r="K443" s="175" t="s">
        <v>969</v>
      </c>
      <c r="L443" s="172" t="s">
        <v>925</v>
      </c>
      <c r="M443" s="80" t="str">
        <f>IFERROR(VLOOKUP(Leverancespecifikation[[#This Row],[ID-Bygningsdel]],'Data ændringslog'!A:G,7,FALSE),"P")</f>
        <v/>
      </c>
      <c r="N443" s="321" t="s">
        <v>103</v>
      </c>
      <c r="O443" s="121" t="str">
        <f>VLOOKUP(Leverancespecifikation[[#This Row],[ID-Bygningsdel]],'Data aktør'!A:H,2,FALSE)</f>
        <v/>
      </c>
      <c r="P443" s="78" t="str">
        <f>VLOOKUP(Leverancespecifikation[[#This Row],[ID-Bygningsdel]],'Data aktør'!A:H,3,FALSE)</f>
        <v/>
      </c>
      <c r="Q443" s="78" t="str">
        <f>VLOOKUP(Leverancespecifikation[[#This Row],[ID-Bygningsdel]],'Data aktør'!A:H,4,FALSE)</f>
        <v/>
      </c>
      <c r="R443" s="78" t="str">
        <f>VLOOKUP(Leverancespecifikation[[#This Row],[ID-Bygningsdel]],'Data aktør'!A:H,5,FALSE)</f>
        <v/>
      </c>
      <c r="S443" s="78" t="str">
        <f>VLOOKUP(Leverancespecifikation[[#This Row],[ID-Bygningsdel]],'Data aktør'!A:H,6,FALSE)</f>
        <v/>
      </c>
      <c r="T443" s="78" t="str">
        <f>VLOOKUP(Leverancespecifikation[[#This Row],[ID-Bygningsdel]],'Data aktør'!A:H,7,FALSE)</f>
        <v/>
      </c>
      <c r="U443" s="122" t="str">
        <f>VLOOKUP(Leverancespecifikation[[#This Row],[ID-Bygningsdel]],'Data aktør'!A:H,8,FALSE)</f>
        <v/>
      </c>
      <c r="V443" s="112"/>
      <c r="W443" s="79"/>
      <c r="X443" s="79"/>
      <c r="Y443" s="79"/>
      <c r="Z443" s="79"/>
      <c r="AA443" s="79"/>
      <c r="AB443" s="171"/>
      <c r="AD443" s="171"/>
      <c r="AE443" s="171"/>
      <c r="AF443" s="171"/>
      <c r="AG443" s="171"/>
      <c r="AH443" s="171"/>
      <c r="AI443" s="171"/>
      <c r="AJ443" s="171"/>
      <c r="BV443" s="171"/>
      <c r="BW443" s="171"/>
      <c r="CB443" s="134"/>
    </row>
    <row r="444" spans="1:80" ht="12" x14ac:dyDescent="0.2">
      <c r="A444" s="249"/>
      <c r="B444" s="242" t="s">
        <v>980</v>
      </c>
      <c r="C444" s="170" t="str">
        <f>_xlfn.CONCAT(Leverancespecifikation[[#This Row],[ID]],Leverancespecifikation[[#This Row],[BYGNINGSDEL]])</f>
        <v>440Koblingsledninger (Pexrør) i gulv</v>
      </c>
      <c r="I444" s="171"/>
      <c r="J444" s="171">
        <v>4</v>
      </c>
      <c r="K444" s="175" t="s">
        <v>939</v>
      </c>
      <c r="L444" s="172" t="s">
        <v>925</v>
      </c>
      <c r="M444" s="80" t="str">
        <f>IFERROR(VLOOKUP(Leverancespecifikation[[#This Row],[ID-Bygningsdel]],'Data ændringslog'!A:G,7,FALSE),"P")</f>
        <v/>
      </c>
      <c r="N444" s="321" t="s">
        <v>103</v>
      </c>
      <c r="O444" s="121" t="str">
        <f>VLOOKUP(Leverancespecifikation[[#This Row],[ID-Bygningsdel]],'Data aktør'!A:H,2,FALSE)</f>
        <v/>
      </c>
      <c r="P444" s="78" t="str">
        <f>VLOOKUP(Leverancespecifikation[[#This Row],[ID-Bygningsdel]],'Data aktør'!A:H,3,FALSE)</f>
        <v/>
      </c>
      <c r="Q444" s="78" t="str">
        <f>VLOOKUP(Leverancespecifikation[[#This Row],[ID-Bygningsdel]],'Data aktør'!A:H,4,FALSE)</f>
        <v/>
      </c>
      <c r="R444" s="78" t="str">
        <f>VLOOKUP(Leverancespecifikation[[#This Row],[ID-Bygningsdel]],'Data aktør'!A:H,5,FALSE)</f>
        <v/>
      </c>
      <c r="S444" s="78" t="str">
        <f>VLOOKUP(Leverancespecifikation[[#This Row],[ID-Bygningsdel]],'Data aktør'!A:H,6,FALSE)</f>
        <v/>
      </c>
      <c r="T444" s="78" t="str">
        <f>VLOOKUP(Leverancespecifikation[[#This Row],[ID-Bygningsdel]],'Data aktør'!A:H,7,FALSE)</f>
        <v/>
      </c>
      <c r="U444" s="122" t="str">
        <f>VLOOKUP(Leverancespecifikation[[#This Row],[ID-Bygningsdel]],'Data aktør'!A:H,8,FALSE)</f>
        <v/>
      </c>
      <c r="V444" s="112"/>
      <c r="W444" s="79"/>
      <c r="X444" s="79"/>
      <c r="Y444" s="79"/>
      <c r="Z444" s="79"/>
      <c r="AA444" s="79"/>
      <c r="AB444" s="171"/>
      <c r="AD444" s="171"/>
      <c r="AE444" s="171"/>
      <c r="AF444" s="171"/>
      <c r="AG444" s="171"/>
      <c r="AH444" s="171"/>
      <c r="AI444" s="171"/>
      <c r="AJ444" s="171"/>
      <c r="BV444" s="171"/>
      <c r="BW444" s="171"/>
      <c r="CB444" s="134"/>
    </row>
    <row r="445" spans="1:80" ht="12" x14ac:dyDescent="0.2">
      <c r="A445" s="249"/>
      <c r="B445" s="242" t="s">
        <v>981</v>
      </c>
      <c r="C445" s="170" t="str">
        <f>_xlfn.CONCAT(Leverancespecifikation[[#This Row],[ID]],Leverancespecifikation[[#This Row],[BYGNINGSDEL]])</f>
        <v>441Koblingsledninger (Pexrør) i vægge</v>
      </c>
      <c r="I445" s="171"/>
      <c r="J445" s="171">
        <v>4</v>
      </c>
      <c r="K445" s="175" t="s">
        <v>941</v>
      </c>
      <c r="L445" s="172" t="s">
        <v>925</v>
      </c>
      <c r="M445" s="80" t="str">
        <f>IFERROR(VLOOKUP(Leverancespecifikation[[#This Row],[ID-Bygningsdel]],'Data ændringslog'!A:G,7,FALSE),"P")</f>
        <v/>
      </c>
      <c r="N445" s="321" t="s">
        <v>103</v>
      </c>
      <c r="O445" s="121" t="str">
        <f>VLOOKUP(Leverancespecifikation[[#This Row],[ID-Bygningsdel]],'Data aktør'!A:H,2,FALSE)</f>
        <v/>
      </c>
      <c r="P445" s="78" t="str">
        <f>VLOOKUP(Leverancespecifikation[[#This Row],[ID-Bygningsdel]],'Data aktør'!A:H,3,FALSE)</f>
        <v/>
      </c>
      <c r="Q445" s="78" t="str">
        <f>VLOOKUP(Leverancespecifikation[[#This Row],[ID-Bygningsdel]],'Data aktør'!A:H,4,FALSE)</f>
        <v/>
      </c>
      <c r="R445" s="78" t="str">
        <f>VLOOKUP(Leverancespecifikation[[#This Row],[ID-Bygningsdel]],'Data aktør'!A:H,5,FALSE)</f>
        <v/>
      </c>
      <c r="S445" s="78" t="str">
        <f>VLOOKUP(Leverancespecifikation[[#This Row],[ID-Bygningsdel]],'Data aktør'!A:H,6,FALSE)</f>
        <v/>
      </c>
      <c r="T445" s="78" t="str">
        <f>VLOOKUP(Leverancespecifikation[[#This Row],[ID-Bygningsdel]],'Data aktør'!A:H,7,FALSE)</f>
        <v/>
      </c>
      <c r="U445" s="122" t="str">
        <f>VLOOKUP(Leverancespecifikation[[#This Row],[ID-Bygningsdel]],'Data aktør'!A:H,8,FALSE)</f>
        <v/>
      </c>
      <c r="V445" s="112"/>
      <c r="W445" s="79"/>
      <c r="X445" s="79"/>
      <c r="Y445" s="79"/>
      <c r="Z445" s="79"/>
      <c r="AA445" s="79"/>
      <c r="AB445" s="171"/>
      <c r="AD445" s="171"/>
      <c r="AE445" s="171"/>
      <c r="AF445" s="171"/>
      <c r="AG445" s="171"/>
      <c r="AH445" s="171"/>
      <c r="AI445" s="171"/>
      <c r="AJ445" s="171"/>
      <c r="BV445" s="171"/>
      <c r="BW445" s="171"/>
      <c r="CB445" s="134"/>
    </row>
    <row r="446" spans="1:80" ht="12" x14ac:dyDescent="0.2">
      <c r="A446" s="249"/>
      <c r="B446" s="242" t="s">
        <v>982</v>
      </c>
      <c r="C446" s="170" t="str">
        <f>_xlfn.CONCAT(Leverancespecifikation[[#This Row],[ID]],Leverancespecifikation[[#This Row],[BYGNINGSDEL]])</f>
        <v>442Teknisk isolering</v>
      </c>
      <c r="E446" s="171">
        <v>598</v>
      </c>
      <c r="I446" s="171"/>
      <c r="J446" s="171">
        <v>4</v>
      </c>
      <c r="K446" s="175" t="s">
        <v>943</v>
      </c>
      <c r="L446" s="172" t="s">
        <v>925</v>
      </c>
      <c r="M446" s="80" t="str">
        <f>IFERROR(VLOOKUP(Leverancespecifikation[[#This Row],[ID-Bygningsdel]],'Data ændringslog'!A:G,7,FALSE),"P")</f>
        <v/>
      </c>
      <c r="N446" s="321" t="s">
        <v>99</v>
      </c>
      <c r="O446" s="121" t="str">
        <f>VLOOKUP(Leverancespecifikation[[#This Row],[ID-Bygningsdel]],'Data aktør'!A:H,2,FALSE)</f>
        <v/>
      </c>
      <c r="P446" s="78" t="str">
        <f>VLOOKUP(Leverancespecifikation[[#This Row],[ID-Bygningsdel]],'Data aktør'!A:H,3,FALSE)</f>
        <v/>
      </c>
      <c r="Q446" s="78" t="str">
        <f>VLOOKUP(Leverancespecifikation[[#This Row],[ID-Bygningsdel]],'Data aktør'!A:H,4,FALSE)</f>
        <v/>
      </c>
      <c r="R446" s="78" t="str">
        <f>VLOOKUP(Leverancespecifikation[[#This Row],[ID-Bygningsdel]],'Data aktør'!A:H,5,FALSE)</f>
        <v>X</v>
      </c>
      <c r="S446" s="78" t="str">
        <f>VLOOKUP(Leverancespecifikation[[#This Row],[ID-Bygningsdel]],'Data aktør'!A:H,6,FALSE)</f>
        <v/>
      </c>
      <c r="T446" s="78" t="str">
        <f>VLOOKUP(Leverancespecifikation[[#This Row],[ID-Bygningsdel]],'Data aktør'!A:H,7,FALSE)</f>
        <v/>
      </c>
      <c r="U446" s="122" t="str">
        <f>VLOOKUP(Leverancespecifikation[[#This Row],[ID-Bygningsdel]],'Data aktør'!A:H,8,FALSE)</f>
        <v/>
      </c>
      <c r="V446" s="112"/>
      <c r="W446" s="79"/>
      <c r="X446" s="79"/>
      <c r="Y446" s="79"/>
      <c r="Z446" s="79"/>
      <c r="AA446" s="79"/>
      <c r="AB446" s="171" t="s">
        <v>36</v>
      </c>
      <c r="AC446" s="171">
        <v>200</v>
      </c>
      <c r="AD446" s="171"/>
      <c r="AE446" s="171"/>
      <c r="AF446" s="171"/>
      <c r="AG446" s="171"/>
      <c r="AH446" s="171"/>
      <c r="AI446" s="171"/>
      <c r="AJ446" s="171" t="s">
        <v>36</v>
      </c>
      <c r="AK446" s="171">
        <v>300</v>
      </c>
      <c r="AT446" s="171" t="s">
        <v>36</v>
      </c>
      <c r="AU446" s="171">
        <v>325</v>
      </c>
      <c r="BB446" s="171" t="s">
        <v>36</v>
      </c>
      <c r="BC446" s="171">
        <v>325</v>
      </c>
      <c r="BV446" s="171"/>
      <c r="BW446" s="171"/>
      <c r="CB446" s="134"/>
    </row>
    <row r="447" spans="1:80" ht="12" x14ac:dyDescent="0.2">
      <c r="A447" s="249"/>
      <c r="B447" s="242" t="s">
        <v>983</v>
      </c>
      <c r="C447" s="170" t="str">
        <f>_xlfn.CONCAT(Leverancespecifikation[[#This Row],[ID]],Leverancespecifikation[[#This Row],[BYGNINGSDEL]])</f>
        <v>443Bæringer</v>
      </c>
      <c r="E447" s="171">
        <v>599</v>
      </c>
      <c r="I447" s="171"/>
      <c r="J447" s="171">
        <v>4</v>
      </c>
      <c r="K447" s="175" t="s">
        <v>596</v>
      </c>
      <c r="L447" s="172" t="s">
        <v>103</v>
      </c>
      <c r="M447" s="80" t="str">
        <f>IFERROR(VLOOKUP(Leverancespecifikation[[#This Row],[ID-Bygningsdel]],'Data ændringslog'!A:G,7,FALSE),"P")</f>
        <v/>
      </c>
      <c r="N447" s="321" t="s">
        <v>103</v>
      </c>
      <c r="O447" s="121" t="str">
        <f>VLOOKUP(Leverancespecifikation[[#This Row],[ID-Bygningsdel]],'Data aktør'!A:H,2,FALSE)</f>
        <v/>
      </c>
      <c r="P447" s="78" t="str">
        <f>VLOOKUP(Leverancespecifikation[[#This Row],[ID-Bygningsdel]],'Data aktør'!A:H,3,FALSE)</f>
        <v/>
      </c>
      <c r="Q447" s="78" t="str">
        <f>VLOOKUP(Leverancespecifikation[[#This Row],[ID-Bygningsdel]],'Data aktør'!A:H,4,FALSE)</f>
        <v/>
      </c>
      <c r="R447" s="78" t="str">
        <f>VLOOKUP(Leverancespecifikation[[#This Row],[ID-Bygningsdel]],'Data aktør'!A:H,5,FALSE)</f>
        <v/>
      </c>
      <c r="S447" s="78" t="str">
        <f>VLOOKUP(Leverancespecifikation[[#This Row],[ID-Bygningsdel]],'Data aktør'!A:H,6,FALSE)</f>
        <v/>
      </c>
      <c r="T447" s="78" t="str">
        <f>VLOOKUP(Leverancespecifikation[[#This Row],[ID-Bygningsdel]],'Data aktør'!A:H,7,FALSE)</f>
        <v/>
      </c>
      <c r="U447" s="122" t="str">
        <f>VLOOKUP(Leverancespecifikation[[#This Row],[ID-Bygningsdel]],'Data aktør'!A:H,8,FALSE)</f>
        <v/>
      </c>
      <c r="V447" s="112"/>
      <c r="W447" s="79"/>
      <c r="X447" s="79"/>
      <c r="Y447" s="79"/>
      <c r="Z447" s="79"/>
      <c r="AA447" s="79"/>
      <c r="AB447" s="171"/>
      <c r="AD447" s="171"/>
      <c r="AE447" s="171"/>
      <c r="AF447" s="171"/>
      <c r="AG447" s="171"/>
      <c r="AH447" s="171"/>
      <c r="AI447" s="171"/>
      <c r="AJ447" s="171"/>
      <c r="BV447" s="171"/>
      <c r="BW447" s="171"/>
      <c r="CB447" s="134"/>
    </row>
    <row r="448" spans="1:80" ht="12" x14ac:dyDescent="0.2">
      <c r="A448" s="249"/>
      <c r="B448" s="242" t="s">
        <v>984</v>
      </c>
      <c r="C448" s="170" t="str">
        <f>_xlfn.CONCAT(Leverancespecifikation[[#This Row],[ID]],Leverancespecifikation[[#This Row],[BYGNINGSDEL]])</f>
        <v>444Konsoller</v>
      </c>
      <c r="E448" s="171">
        <v>599</v>
      </c>
      <c r="I448" s="171"/>
      <c r="J448" s="171">
        <v>4</v>
      </c>
      <c r="K448" s="175" t="s">
        <v>598</v>
      </c>
      <c r="L448" s="172" t="s">
        <v>103</v>
      </c>
      <c r="M448" s="80" t="str">
        <f>IFERROR(VLOOKUP(Leverancespecifikation[[#This Row],[ID-Bygningsdel]],'Data ændringslog'!A:G,7,FALSE),"P")</f>
        <v/>
      </c>
      <c r="N448" s="321" t="s">
        <v>103</v>
      </c>
      <c r="O448" s="121" t="str">
        <f>VLOOKUP(Leverancespecifikation[[#This Row],[ID-Bygningsdel]],'Data aktør'!A:H,2,FALSE)</f>
        <v/>
      </c>
      <c r="P448" s="78" t="str">
        <f>VLOOKUP(Leverancespecifikation[[#This Row],[ID-Bygningsdel]],'Data aktør'!A:H,3,FALSE)</f>
        <v/>
      </c>
      <c r="Q448" s="78" t="str">
        <f>VLOOKUP(Leverancespecifikation[[#This Row],[ID-Bygningsdel]],'Data aktør'!A:H,4,FALSE)</f>
        <v/>
      </c>
      <c r="R448" s="78" t="str">
        <f>VLOOKUP(Leverancespecifikation[[#This Row],[ID-Bygningsdel]],'Data aktør'!A:H,5,FALSE)</f>
        <v/>
      </c>
      <c r="S448" s="78" t="str">
        <f>VLOOKUP(Leverancespecifikation[[#This Row],[ID-Bygningsdel]],'Data aktør'!A:H,6,FALSE)</f>
        <v/>
      </c>
      <c r="T448" s="78" t="str">
        <f>VLOOKUP(Leverancespecifikation[[#This Row],[ID-Bygningsdel]],'Data aktør'!A:H,7,FALSE)</f>
        <v/>
      </c>
      <c r="U448" s="122" t="str">
        <f>VLOOKUP(Leverancespecifikation[[#This Row],[ID-Bygningsdel]],'Data aktør'!A:H,8,FALSE)</f>
        <v/>
      </c>
      <c r="V448" s="112"/>
      <c r="W448" s="79"/>
      <c r="X448" s="79"/>
      <c r="Y448" s="79"/>
      <c r="Z448" s="79"/>
      <c r="AA448" s="79"/>
      <c r="AB448" s="171"/>
      <c r="AD448" s="171"/>
      <c r="AE448" s="171"/>
      <c r="AF448" s="171"/>
      <c r="AG448" s="171"/>
      <c r="AH448" s="171"/>
      <c r="AI448" s="171"/>
      <c r="AJ448" s="171"/>
      <c r="BV448" s="171"/>
      <c r="BW448" s="171"/>
      <c r="CB448" s="134"/>
    </row>
    <row r="449" spans="1:986" ht="12" x14ac:dyDescent="0.2">
      <c r="A449" s="249"/>
      <c r="B449" s="242" t="s">
        <v>985</v>
      </c>
      <c r="C449" s="170" t="str">
        <f>_xlfn.CONCAT(Leverancespecifikation[[#This Row],[ID]],Leverancespecifikation[[#This Row],[BYGNINGSDEL]])</f>
        <v>445Stativer</v>
      </c>
      <c r="E449" s="171">
        <v>599</v>
      </c>
      <c r="I449" s="171"/>
      <c r="J449" s="171">
        <v>4</v>
      </c>
      <c r="K449" s="175" t="s">
        <v>600</v>
      </c>
      <c r="L449" s="172" t="s">
        <v>103</v>
      </c>
      <c r="M449" s="80" t="str">
        <f>IFERROR(VLOOKUP(Leverancespecifikation[[#This Row],[ID-Bygningsdel]],'Data ændringslog'!A:G,7,FALSE),"P")</f>
        <v/>
      </c>
      <c r="N449" s="321" t="s">
        <v>103</v>
      </c>
      <c r="O449" s="121" t="str">
        <f>VLOOKUP(Leverancespecifikation[[#This Row],[ID-Bygningsdel]],'Data aktør'!A:H,2,FALSE)</f>
        <v/>
      </c>
      <c r="P449" s="78" t="str">
        <f>VLOOKUP(Leverancespecifikation[[#This Row],[ID-Bygningsdel]],'Data aktør'!A:H,3,FALSE)</f>
        <v/>
      </c>
      <c r="Q449" s="78" t="str">
        <f>VLOOKUP(Leverancespecifikation[[#This Row],[ID-Bygningsdel]],'Data aktør'!A:H,4,FALSE)</f>
        <v/>
      </c>
      <c r="R449" s="78" t="str">
        <f>VLOOKUP(Leverancespecifikation[[#This Row],[ID-Bygningsdel]],'Data aktør'!A:H,5,FALSE)</f>
        <v/>
      </c>
      <c r="S449" s="78" t="str">
        <f>VLOOKUP(Leverancespecifikation[[#This Row],[ID-Bygningsdel]],'Data aktør'!A:H,6,FALSE)</f>
        <v/>
      </c>
      <c r="T449" s="78" t="str">
        <f>VLOOKUP(Leverancespecifikation[[#This Row],[ID-Bygningsdel]],'Data aktør'!A:H,7,FALSE)</f>
        <v/>
      </c>
      <c r="U449" s="122" t="str">
        <f>VLOOKUP(Leverancespecifikation[[#This Row],[ID-Bygningsdel]],'Data aktør'!A:H,8,FALSE)</f>
        <v/>
      </c>
      <c r="V449" s="112"/>
      <c r="W449" s="79"/>
      <c r="X449" s="79"/>
      <c r="Y449" s="79"/>
      <c r="Z449" s="79"/>
      <c r="AA449" s="79"/>
      <c r="AB449" s="171"/>
      <c r="AD449" s="171"/>
      <c r="AE449" s="171"/>
      <c r="AF449" s="171"/>
      <c r="AG449" s="171"/>
      <c r="AH449" s="171"/>
      <c r="AI449" s="171"/>
      <c r="AJ449" s="171"/>
      <c r="BV449" s="171"/>
      <c r="BW449" s="171"/>
      <c r="CB449" s="134"/>
    </row>
    <row r="450" spans="1:986" ht="12" x14ac:dyDescent="0.2">
      <c r="A450" s="249"/>
      <c r="B450" s="242" t="s">
        <v>986</v>
      </c>
      <c r="C450" s="170" t="str">
        <f>_xlfn.CONCAT(Leverancespecifikation[[#This Row],[ID]],Leverancespecifikation[[#This Row],[BYGNINGSDEL]])</f>
        <v>446Hul- og recesobjekter</v>
      </c>
      <c r="E450" s="171">
        <v>599</v>
      </c>
      <c r="I450" s="171"/>
      <c r="J450" s="171">
        <v>4</v>
      </c>
      <c r="K450" s="175" t="s">
        <v>602</v>
      </c>
      <c r="L450" s="172" t="s">
        <v>603</v>
      </c>
      <c r="M450" s="80" t="str">
        <f>IFERROR(VLOOKUP(Leverancespecifikation[[#This Row],[ID-Bygningsdel]],'Data ændringslog'!A:G,7,FALSE),"P")</f>
        <v/>
      </c>
      <c r="N450" s="321" t="s">
        <v>103</v>
      </c>
      <c r="O450" s="121" t="str">
        <f>VLOOKUP(Leverancespecifikation[[#This Row],[ID-Bygningsdel]],'Data aktør'!A:H,2,FALSE)</f>
        <v/>
      </c>
      <c r="P450" s="78" t="str">
        <f>VLOOKUP(Leverancespecifikation[[#This Row],[ID-Bygningsdel]],'Data aktør'!A:H,3,FALSE)</f>
        <v/>
      </c>
      <c r="Q450" s="78" t="str">
        <f>VLOOKUP(Leverancespecifikation[[#This Row],[ID-Bygningsdel]],'Data aktør'!A:H,4,FALSE)</f>
        <v/>
      </c>
      <c r="R450" s="78" t="str">
        <f>VLOOKUP(Leverancespecifikation[[#This Row],[ID-Bygningsdel]],'Data aktør'!A:H,5,FALSE)</f>
        <v/>
      </c>
      <c r="S450" s="78" t="str">
        <f>VLOOKUP(Leverancespecifikation[[#This Row],[ID-Bygningsdel]],'Data aktør'!A:H,6,FALSE)</f>
        <v/>
      </c>
      <c r="T450" s="78" t="str">
        <f>VLOOKUP(Leverancespecifikation[[#This Row],[ID-Bygningsdel]],'Data aktør'!A:H,7,FALSE)</f>
        <v/>
      </c>
      <c r="U450" s="122" t="str">
        <f>VLOOKUP(Leverancespecifikation[[#This Row],[ID-Bygningsdel]],'Data aktør'!A:H,8,FALSE)</f>
        <v/>
      </c>
      <c r="V450" s="112"/>
      <c r="W450" s="79"/>
      <c r="X450" s="79"/>
      <c r="Y450" s="79"/>
      <c r="Z450" s="79"/>
      <c r="AA450" s="79"/>
      <c r="AB450" s="171"/>
      <c r="AD450" s="171"/>
      <c r="AE450" s="171"/>
      <c r="AF450" s="171"/>
      <c r="AG450" s="171"/>
      <c r="AH450" s="171"/>
      <c r="AI450" s="171"/>
      <c r="AJ450" s="171"/>
      <c r="BV450" s="171"/>
      <c r="BW450" s="171"/>
      <c r="CB450" s="134"/>
    </row>
    <row r="451" spans="1:986" ht="12" x14ac:dyDescent="0.2">
      <c r="A451" s="249"/>
      <c r="B451" s="242" t="s">
        <v>987</v>
      </c>
      <c r="C451" s="170" t="str">
        <f>_xlfn.CONCAT(Leverancespecifikation[[#This Row],[ID]],Leverancespecifikation[[#This Row],[BYGNINGSDEL]])</f>
        <v>447Hullukninger</v>
      </c>
      <c r="E451" s="171">
        <v>599</v>
      </c>
      <c r="I451" s="171"/>
      <c r="J451" s="171">
        <v>4</v>
      </c>
      <c r="K451" s="175" t="s">
        <v>605</v>
      </c>
      <c r="L451" s="172" t="s">
        <v>103</v>
      </c>
      <c r="M451" s="80" t="str">
        <f>IFERROR(VLOOKUP(Leverancespecifikation[[#This Row],[ID-Bygningsdel]],'Data ændringslog'!A:G,7,FALSE),"P")</f>
        <v/>
      </c>
      <c r="N451" s="321" t="s">
        <v>103</v>
      </c>
      <c r="O451" s="121" t="str">
        <f>VLOOKUP(Leverancespecifikation[[#This Row],[ID-Bygningsdel]],'Data aktør'!A:H,2,FALSE)</f>
        <v/>
      </c>
      <c r="P451" s="78" t="str">
        <f>VLOOKUP(Leverancespecifikation[[#This Row],[ID-Bygningsdel]],'Data aktør'!A:H,3,FALSE)</f>
        <v/>
      </c>
      <c r="Q451" s="78" t="str">
        <f>VLOOKUP(Leverancespecifikation[[#This Row],[ID-Bygningsdel]],'Data aktør'!A:H,4,FALSE)</f>
        <v/>
      </c>
      <c r="R451" s="78" t="str">
        <f>VLOOKUP(Leverancespecifikation[[#This Row],[ID-Bygningsdel]],'Data aktør'!A:H,5,FALSE)</f>
        <v/>
      </c>
      <c r="S451" s="78" t="str">
        <f>VLOOKUP(Leverancespecifikation[[#This Row],[ID-Bygningsdel]],'Data aktør'!A:H,6,FALSE)</f>
        <v/>
      </c>
      <c r="T451" s="78" t="str">
        <f>VLOOKUP(Leverancespecifikation[[#This Row],[ID-Bygningsdel]],'Data aktør'!A:H,7,FALSE)</f>
        <v/>
      </c>
      <c r="U451" s="122" t="str">
        <f>VLOOKUP(Leverancespecifikation[[#This Row],[ID-Bygningsdel]],'Data aktør'!A:H,8,FALSE)</f>
        <v/>
      </c>
      <c r="V451" s="112"/>
      <c r="W451" s="79"/>
      <c r="X451" s="79"/>
      <c r="Y451" s="79"/>
      <c r="Z451" s="79"/>
      <c r="AA451" s="79"/>
      <c r="AB451" s="171"/>
      <c r="AD451" s="171"/>
      <c r="AE451" s="171"/>
      <c r="AF451" s="171"/>
      <c r="AG451" s="171"/>
      <c r="AH451" s="171"/>
      <c r="AI451" s="171"/>
      <c r="AJ451" s="171"/>
      <c r="BL451" s="287" t="s">
        <v>606</v>
      </c>
      <c r="BV451" s="171"/>
      <c r="BW451" s="171"/>
      <c r="CB451" s="134"/>
    </row>
    <row r="452" spans="1:986" ht="12" x14ac:dyDescent="0.2">
      <c r="A452" s="249"/>
      <c r="B452" s="242" t="s">
        <v>988</v>
      </c>
      <c r="C452" s="170" t="str">
        <f>_xlfn.CONCAT(Leverancespecifikation[[#This Row],[ID]],Leverancespecifikation[[#This Row],[BYGNINGSDEL]])</f>
        <v>448Sprinkler</v>
      </c>
      <c r="E452" s="171" t="s">
        <v>1560</v>
      </c>
      <c r="I452" s="171"/>
      <c r="J452" s="171">
        <v>3</v>
      </c>
      <c r="K452" s="333" t="s">
        <v>1007</v>
      </c>
      <c r="M452" s="80" t="str">
        <f>IFERROR(VLOOKUP(Leverancespecifikation[[#This Row],[ID-Bygningsdel]],'Data ændringslog'!A:G,7,FALSE),"P")</f>
        <v/>
      </c>
      <c r="N452" s="321" t="s">
        <v>99</v>
      </c>
      <c r="O452" s="121" t="str">
        <f>VLOOKUP(Leverancespecifikation[[#This Row],[ID-Bygningsdel]],'Data aktør'!A:H,2,FALSE)</f>
        <v/>
      </c>
      <c r="P452" s="78" t="str">
        <f>VLOOKUP(Leverancespecifikation[[#This Row],[ID-Bygningsdel]],'Data aktør'!A:H,3,FALSE)</f>
        <v/>
      </c>
      <c r="Q452" s="78" t="str">
        <f>VLOOKUP(Leverancespecifikation[[#This Row],[ID-Bygningsdel]],'Data aktør'!A:H,4,FALSE)</f>
        <v/>
      </c>
      <c r="R452" s="78" t="str">
        <f>VLOOKUP(Leverancespecifikation[[#This Row],[ID-Bygningsdel]],'Data aktør'!A:H,5,FALSE)</f>
        <v/>
      </c>
      <c r="S452" s="78" t="str">
        <f>VLOOKUP(Leverancespecifikation[[#This Row],[ID-Bygningsdel]],'Data aktør'!A:H,6,FALSE)</f>
        <v/>
      </c>
      <c r="T452" s="78" t="str">
        <f>VLOOKUP(Leverancespecifikation[[#This Row],[ID-Bygningsdel]],'Data aktør'!A:H,7,FALSE)</f>
        <v/>
      </c>
      <c r="U452" s="122" t="str">
        <f>VLOOKUP(Leverancespecifikation[[#This Row],[ID-Bygningsdel]],'Data aktør'!A:H,8,FALSE)</f>
        <v/>
      </c>
      <c r="V452" s="112"/>
      <c r="W452" s="79"/>
      <c r="X452" s="79"/>
      <c r="Y452" s="79"/>
      <c r="Z452" s="79"/>
      <c r="AA452" s="79"/>
      <c r="AB452" s="171"/>
      <c r="AD452" s="171"/>
      <c r="AE452" s="171"/>
      <c r="AF452" s="171"/>
      <c r="AG452" s="171"/>
      <c r="AH452" s="171"/>
      <c r="AI452" s="171"/>
      <c r="AJ452" s="171"/>
      <c r="BV452" s="171"/>
      <c r="BW452" s="171"/>
      <c r="CB452" s="134"/>
    </row>
    <row r="453" spans="1:986" ht="12" x14ac:dyDescent="0.2">
      <c r="A453" s="249"/>
      <c r="B453" s="242" t="s">
        <v>989</v>
      </c>
      <c r="C453" s="170" t="str">
        <f>_xlfn.CONCAT(Leverancespecifikation[[#This Row],[ID]],Leverancespecifikation[[#This Row],[BYGNINGSDEL]])</f>
        <v>449Teknikrum/Teknikområder</v>
      </c>
      <c r="E453" s="171" t="s">
        <v>1560</v>
      </c>
      <c r="I453" s="171"/>
      <c r="J453" s="171">
        <v>4</v>
      </c>
      <c r="K453" s="175" t="s">
        <v>583</v>
      </c>
      <c r="L453" s="172" t="s">
        <v>925</v>
      </c>
      <c r="M453" s="80" t="str">
        <f>IFERROR(VLOOKUP(Leverancespecifikation[[#This Row],[ID-Bygningsdel]],'Data ændringslog'!A:G,7,FALSE),"P")</f>
        <v/>
      </c>
      <c r="N453" s="321" t="s">
        <v>99</v>
      </c>
      <c r="O453" s="121" t="str">
        <f>VLOOKUP(Leverancespecifikation[[#This Row],[ID-Bygningsdel]],'Data aktør'!A:H,2,FALSE)</f>
        <v/>
      </c>
      <c r="P453" s="78" t="str">
        <f>VLOOKUP(Leverancespecifikation[[#This Row],[ID-Bygningsdel]],'Data aktør'!A:H,3,FALSE)</f>
        <v/>
      </c>
      <c r="Q453" s="78" t="str">
        <f>VLOOKUP(Leverancespecifikation[[#This Row],[ID-Bygningsdel]],'Data aktør'!A:H,4,FALSE)</f>
        <v/>
      </c>
      <c r="R453" s="78" t="str">
        <f>VLOOKUP(Leverancespecifikation[[#This Row],[ID-Bygningsdel]],'Data aktør'!A:H,5,FALSE)</f>
        <v>X</v>
      </c>
      <c r="S453" s="78" t="str">
        <f>VLOOKUP(Leverancespecifikation[[#This Row],[ID-Bygningsdel]],'Data aktør'!A:H,6,FALSE)</f>
        <v/>
      </c>
      <c r="T453" s="78" t="str">
        <f>VLOOKUP(Leverancespecifikation[[#This Row],[ID-Bygningsdel]],'Data aktør'!A:H,7,FALSE)</f>
        <v>X</v>
      </c>
      <c r="U453" s="122" t="str">
        <f>VLOOKUP(Leverancespecifikation[[#This Row],[ID-Bygningsdel]],'Data aktør'!A:H,8,FALSE)</f>
        <v/>
      </c>
      <c r="V453" s="112"/>
      <c r="W453" s="79"/>
      <c r="X453" s="79"/>
      <c r="Y453" s="79"/>
      <c r="Z453" s="79"/>
      <c r="AA453" s="79"/>
      <c r="AB453" s="171" t="s">
        <v>36</v>
      </c>
      <c r="AC453" s="171">
        <v>200</v>
      </c>
      <c r="AD453" s="171"/>
      <c r="AE453" s="171"/>
      <c r="AF453" s="171"/>
      <c r="AG453" s="171"/>
      <c r="AH453" s="171"/>
      <c r="AI453" s="171"/>
      <c r="AJ453" s="171" t="s">
        <v>36</v>
      </c>
      <c r="AK453" s="171">
        <v>300</v>
      </c>
      <c r="AT453" s="171" t="s">
        <v>36</v>
      </c>
      <c r="AU453" s="171">
        <v>300</v>
      </c>
      <c r="BB453" s="171" t="s">
        <v>38</v>
      </c>
      <c r="BC453" s="171">
        <v>325</v>
      </c>
      <c r="BV453" s="171"/>
      <c r="BW453" s="171"/>
      <c r="CB453" s="134"/>
    </row>
    <row r="454" spans="1:986" ht="12" x14ac:dyDescent="0.2">
      <c r="A454" s="249"/>
      <c r="B454" s="242" t="s">
        <v>990</v>
      </c>
      <c r="C454" s="170" t="str">
        <f>_xlfn.CONCAT(Leverancespecifikation[[#This Row],[ID]],Leverancespecifikation[[#This Row],[BYGNINGSDEL]])</f>
        <v>450Skakte (lodrette hovedføringsveje)</v>
      </c>
      <c r="E454" s="171" t="s">
        <v>1560</v>
      </c>
      <c r="I454" s="171"/>
      <c r="J454" s="171">
        <v>4</v>
      </c>
      <c r="K454" s="175" t="s">
        <v>586</v>
      </c>
      <c r="L454" s="172" t="s">
        <v>925</v>
      </c>
      <c r="M454" s="80" t="str">
        <f>IFERROR(VLOOKUP(Leverancespecifikation[[#This Row],[ID-Bygningsdel]],'Data ændringslog'!A:G,7,FALSE),"P")</f>
        <v/>
      </c>
      <c r="N454" s="321" t="s">
        <v>99</v>
      </c>
      <c r="O454" s="121" t="str">
        <f>VLOOKUP(Leverancespecifikation[[#This Row],[ID-Bygningsdel]],'Data aktør'!A:H,2,FALSE)</f>
        <v/>
      </c>
      <c r="P454" s="78" t="str">
        <f>VLOOKUP(Leverancespecifikation[[#This Row],[ID-Bygningsdel]],'Data aktør'!A:H,3,FALSE)</f>
        <v/>
      </c>
      <c r="Q454" s="78" t="str">
        <f>VLOOKUP(Leverancespecifikation[[#This Row],[ID-Bygningsdel]],'Data aktør'!A:H,4,FALSE)</f>
        <v/>
      </c>
      <c r="R454" s="78" t="str">
        <f>VLOOKUP(Leverancespecifikation[[#This Row],[ID-Bygningsdel]],'Data aktør'!A:H,5,FALSE)</f>
        <v>X</v>
      </c>
      <c r="S454" s="78" t="str">
        <f>VLOOKUP(Leverancespecifikation[[#This Row],[ID-Bygningsdel]],'Data aktør'!A:H,6,FALSE)</f>
        <v/>
      </c>
      <c r="T454" s="78" t="str">
        <f>VLOOKUP(Leverancespecifikation[[#This Row],[ID-Bygningsdel]],'Data aktør'!A:H,7,FALSE)</f>
        <v>X</v>
      </c>
      <c r="U454" s="122" t="str">
        <f>VLOOKUP(Leverancespecifikation[[#This Row],[ID-Bygningsdel]],'Data aktør'!A:H,8,FALSE)</f>
        <v/>
      </c>
      <c r="V454" s="112"/>
      <c r="W454" s="79"/>
      <c r="X454" s="79"/>
      <c r="Y454" s="79"/>
      <c r="Z454" s="79"/>
      <c r="AA454" s="79"/>
      <c r="AB454" s="171" t="s">
        <v>36</v>
      </c>
      <c r="AC454" s="171">
        <v>200</v>
      </c>
      <c r="AD454" s="171"/>
      <c r="AE454" s="171"/>
      <c r="AF454" s="171"/>
      <c r="AG454" s="171"/>
      <c r="AH454" s="171"/>
      <c r="AI454" s="171"/>
      <c r="AJ454" s="171" t="s">
        <v>36</v>
      </c>
      <c r="AK454" s="171">
        <v>300</v>
      </c>
      <c r="AT454" s="171" t="s">
        <v>36</v>
      </c>
      <c r="AU454" s="171">
        <v>300</v>
      </c>
      <c r="BB454" s="171" t="s">
        <v>38</v>
      </c>
      <c r="BC454" s="171">
        <v>325</v>
      </c>
      <c r="BV454" s="171"/>
      <c r="BW454" s="171"/>
      <c r="CB454" s="134"/>
    </row>
    <row r="455" spans="1:986" ht="12" x14ac:dyDescent="0.2">
      <c r="A455" s="249"/>
      <c r="B455" s="242" t="s">
        <v>991</v>
      </c>
      <c r="C455" s="170" t="str">
        <f>_xlfn.CONCAT(Leverancespecifikation[[#This Row],[ID]],Leverancespecifikation[[#This Row],[BYGNINGSDEL]])</f>
        <v>451Vandrette hoved- og fordelingsføringsveje</v>
      </c>
      <c r="E455" s="171" t="s">
        <v>1560</v>
      </c>
      <c r="I455" s="171"/>
      <c r="J455" s="171">
        <v>4</v>
      </c>
      <c r="K455" s="175" t="s">
        <v>588</v>
      </c>
      <c r="L455" s="172" t="s">
        <v>925</v>
      </c>
      <c r="M455" s="80" t="str">
        <f>IFERROR(VLOOKUP(Leverancespecifikation[[#This Row],[ID-Bygningsdel]],'Data ændringslog'!A:G,7,FALSE),"P")</f>
        <v/>
      </c>
      <c r="N455" s="321" t="s">
        <v>99</v>
      </c>
      <c r="O455" s="121" t="str">
        <f>VLOOKUP(Leverancespecifikation[[#This Row],[ID-Bygningsdel]],'Data aktør'!A:H,2,FALSE)</f>
        <v/>
      </c>
      <c r="P455" s="78" t="str">
        <f>VLOOKUP(Leverancespecifikation[[#This Row],[ID-Bygningsdel]],'Data aktør'!A:H,3,FALSE)</f>
        <v/>
      </c>
      <c r="Q455" s="78" t="str">
        <f>VLOOKUP(Leverancespecifikation[[#This Row],[ID-Bygningsdel]],'Data aktør'!A:H,4,FALSE)</f>
        <v/>
      </c>
      <c r="R455" s="78" t="str">
        <f>VLOOKUP(Leverancespecifikation[[#This Row],[ID-Bygningsdel]],'Data aktør'!A:H,5,FALSE)</f>
        <v>X</v>
      </c>
      <c r="S455" s="78" t="str">
        <f>VLOOKUP(Leverancespecifikation[[#This Row],[ID-Bygningsdel]],'Data aktør'!A:H,6,FALSE)</f>
        <v/>
      </c>
      <c r="T455" s="78" t="str">
        <f>VLOOKUP(Leverancespecifikation[[#This Row],[ID-Bygningsdel]],'Data aktør'!A:H,7,FALSE)</f>
        <v>X</v>
      </c>
      <c r="U455" s="122" t="str">
        <f>VLOOKUP(Leverancespecifikation[[#This Row],[ID-Bygningsdel]],'Data aktør'!A:H,8,FALSE)</f>
        <v/>
      </c>
      <c r="V455" s="112"/>
      <c r="W455" s="79"/>
      <c r="X455" s="79"/>
      <c r="Y455" s="79"/>
      <c r="Z455" s="79"/>
      <c r="AA455" s="79"/>
      <c r="AB455" s="171" t="s">
        <v>36</v>
      </c>
      <c r="AC455" s="171">
        <v>200</v>
      </c>
      <c r="AD455" s="171"/>
      <c r="AE455" s="171"/>
      <c r="AF455" s="171"/>
      <c r="AG455" s="171"/>
      <c r="AH455" s="171"/>
      <c r="AI455" s="171"/>
      <c r="AJ455" s="171" t="s">
        <v>36</v>
      </c>
      <c r="AK455" s="171">
        <v>300</v>
      </c>
      <c r="AT455" s="171" t="s">
        <v>36</v>
      </c>
      <c r="AU455" s="171">
        <v>300</v>
      </c>
      <c r="BB455" s="171" t="s">
        <v>38</v>
      </c>
      <c r="BC455" s="171">
        <v>325</v>
      </c>
      <c r="BV455" s="171"/>
      <c r="BW455" s="171"/>
      <c r="CB455" s="134"/>
    </row>
    <row r="456" spans="1:986" ht="12" x14ac:dyDescent="0.2">
      <c r="A456" s="249"/>
      <c r="B456" s="242" t="s">
        <v>992</v>
      </c>
      <c r="C456" s="170" t="str">
        <f>_xlfn.CONCAT(Leverancespecifikation[[#This Row],[ID]],Leverancespecifikation[[#This Row],[BYGNINGSDEL]])</f>
        <v>452føring til Komponenter og tilslutninger i rum</v>
      </c>
      <c r="I456" s="171"/>
      <c r="J456" s="171">
        <v>4</v>
      </c>
      <c r="K456" s="175" t="s">
        <v>969</v>
      </c>
      <c r="L456" s="172" t="s">
        <v>925</v>
      </c>
      <c r="M456" s="80" t="str">
        <f>IFERROR(VLOOKUP(Leverancespecifikation[[#This Row],[ID-Bygningsdel]],'Data ændringslog'!A:G,7,FALSE),"P")</f>
        <v/>
      </c>
      <c r="N456" s="321" t="s">
        <v>103</v>
      </c>
      <c r="O456" s="121" t="str">
        <f>VLOOKUP(Leverancespecifikation[[#This Row],[ID-Bygningsdel]],'Data aktør'!A:H,2,FALSE)</f>
        <v/>
      </c>
      <c r="P456" s="78" t="str">
        <f>VLOOKUP(Leverancespecifikation[[#This Row],[ID-Bygningsdel]],'Data aktør'!A:H,3,FALSE)</f>
        <v/>
      </c>
      <c r="Q456" s="78" t="str">
        <f>VLOOKUP(Leverancespecifikation[[#This Row],[ID-Bygningsdel]],'Data aktør'!A:H,4,FALSE)</f>
        <v/>
      </c>
      <c r="R456" s="78" t="str">
        <f>VLOOKUP(Leverancespecifikation[[#This Row],[ID-Bygningsdel]],'Data aktør'!A:H,5,FALSE)</f>
        <v/>
      </c>
      <c r="S456" s="78" t="str">
        <f>VLOOKUP(Leverancespecifikation[[#This Row],[ID-Bygningsdel]],'Data aktør'!A:H,6,FALSE)</f>
        <v/>
      </c>
      <c r="T456" s="78" t="str">
        <f>VLOOKUP(Leverancespecifikation[[#This Row],[ID-Bygningsdel]],'Data aktør'!A:H,7,FALSE)</f>
        <v/>
      </c>
      <c r="U456" s="122" t="str">
        <f>VLOOKUP(Leverancespecifikation[[#This Row],[ID-Bygningsdel]],'Data aktør'!A:H,8,FALSE)</f>
        <v/>
      </c>
      <c r="V456" s="112"/>
      <c r="W456" s="79"/>
      <c r="X456" s="79"/>
      <c r="Y456" s="79"/>
      <c r="Z456" s="79"/>
      <c r="AA456" s="79"/>
      <c r="AB456" s="171"/>
      <c r="AD456" s="171"/>
      <c r="AE456" s="171"/>
      <c r="AF456" s="171"/>
      <c r="AG456" s="171"/>
      <c r="AH456" s="171"/>
      <c r="AI456" s="171"/>
      <c r="AJ456" s="171"/>
      <c r="BV456" s="171"/>
      <c r="BW456" s="171"/>
      <c r="CB456" s="134"/>
    </row>
    <row r="457" spans="1:986" ht="12" x14ac:dyDescent="0.2">
      <c r="A457" s="249"/>
      <c r="B457" s="242" t="s">
        <v>994</v>
      </c>
      <c r="C457" s="170" t="str">
        <f>_xlfn.CONCAT(Leverancespecifikation[[#This Row],[ID]],Leverancespecifikation[[#This Row],[BYGNINGSDEL]])</f>
        <v>453Teknisk isolering</v>
      </c>
      <c r="E457" s="171">
        <v>598</v>
      </c>
      <c r="I457" s="171"/>
      <c r="J457" s="171">
        <v>4</v>
      </c>
      <c r="K457" s="175" t="s">
        <v>943</v>
      </c>
      <c r="L457" s="172" t="s">
        <v>925</v>
      </c>
      <c r="M457" s="80" t="str">
        <f>IFERROR(VLOOKUP(Leverancespecifikation[[#This Row],[ID-Bygningsdel]],'Data ændringslog'!A:G,7,FALSE),"P")</f>
        <v/>
      </c>
      <c r="N457" s="321" t="s">
        <v>99</v>
      </c>
      <c r="O457" s="121" t="str">
        <f>VLOOKUP(Leverancespecifikation[[#This Row],[ID-Bygningsdel]],'Data aktør'!A:H,2,FALSE)</f>
        <v/>
      </c>
      <c r="P457" s="78" t="str">
        <f>VLOOKUP(Leverancespecifikation[[#This Row],[ID-Bygningsdel]],'Data aktør'!A:H,3,FALSE)</f>
        <v/>
      </c>
      <c r="Q457" s="78" t="str">
        <f>VLOOKUP(Leverancespecifikation[[#This Row],[ID-Bygningsdel]],'Data aktør'!A:H,4,FALSE)</f>
        <v/>
      </c>
      <c r="R457" s="78" t="str">
        <f>VLOOKUP(Leverancespecifikation[[#This Row],[ID-Bygningsdel]],'Data aktør'!A:H,5,FALSE)</f>
        <v>X</v>
      </c>
      <c r="S457" s="78" t="str">
        <f>VLOOKUP(Leverancespecifikation[[#This Row],[ID-Bygningsdel]],'Data aktør'!A:H,6,FALSE)</f>
        <v/>
      </c>
      <c r="T457" s="78" t="str">
        <f>VLOOKUP(Leverancespecifikation[[#This Row],[ID-Bygningsdel]],'Data aktør'!A:H,7,FALSE)</f>
        <v>X</v>
      </c>
      <c r="U457" s="122" t="str">
        <f>VLOOKUP(Leverancespecifikation[[#This Row],[ID-Bygningsdel]],'Data aktør'!A:H,8,FALSE)</f>
        <v/>
      </c>
      <c r="V457" s="112"/>
      <c r="W457" s="79"/>
      <c r="X457" s="79"/>
      <c r="Y457" s="79"/>
      <c r="Z457" s="79"/>
      <c r="AA457" s="79"/>
      <c r="AB457" s="171" t="s">
        <v>36</v>
      </c>
      <c r="AC457" s="171">
        <v>200</v>
      </c>
      <c r="AD457" s="171"/>
      <c r="AE457" s="171"/>
      <c r="AF457" s="171"/>
      <c r="AG457" s="171"/>
      <c r="AH457" s="171"/>
      <c r="AI457" s="171"/>
      <c r="AJ457" s="171" t="s">
        <v>36</v>
      </c>
      <c r="AK457" s="171">
        <v>300</v>
      </c>
      <c r="AT457" s="171" t="s">
        <v>36</v>
      </c>
      <c r="AU457" s="171">
        <v>300</v>
      </c>
      <c r="BB457" s="171" t="s">
        <v>38</v>
      </c>
      <c r="BC457" s="171">
        <v>325</v>
      </c>
      <c r="BV457" s="171"/>
      <c r="BW457" s="171"/>
      <c r="CB457" s="134"/>
    </row>
    <row r="458" spans="1:986" ht="12" x14ac:dyDescent="0.2">
      <c r="A458" s="249"/>
      <c r="B458" s="242" t="s">
        <v>995</v>
      </c>
      <c r="C458" s="170" t="str">
        <f>_xlfn.CONCAT(Leverancespecifikation[[#This Row],[ID]],Leverancespecifikation[[#This Row],[BYGNINGSDEL]])</f>
        <v>454Bæringer</v>
      </c>
      <c r="E458" s="171">
        <v>599</v>
      </c>
      <c r="I458" s="171"/>
      <c r="J458" s="171">
        <v>4</v>
      </c>
      <c r="K458" s="175" t="s">
        <v>596</v>
      </c>
      <c r="L458" s="172" t="s">
        <v>103</v>
      </c>
      <c r="M458" s="80" t="str">
        <f>IFERROR(VLOOKUP(Leverancespecifikation[[#This Row],[ID-Bygningsdel]],'Data ændringslog'!A:G,7,FALSE),"P")</f>
        <v/>
      </c>
      <c r="N458" s="321" t="s">
        <v>103</v>
      </c>
      <c r="O458" s="121" t="str">
        <f>VLOOKUP(Leverancespecifikation[[#This Row],[ID-Bygningsdel]],'Data aktør'!A:H,2,FALSE)</f>
        <v/>
      </c>
      <c r="P458" s="78" t="str">
        <f>VLOOKUP(Leverancespecifikation[[#This Row],[ID-Bygningsdel]],'Data aktør'!A:H,3,FALSE)</f>
        <v/>
      </c>
      <c r="Q458" s="78" t="str">
        <f>VLOOKUP(Leverancespecifikation[[#This Row],[ID-Bygningsdel]],'Data aktør'!A:H,4,FALSE)</f>
        <v/>
      </c>
      <c r="R458" s="78" t="str">
        <f>VLOOKUP(Leverancespecifikation[[#This Row],[ID-Bygningsdel]],'Data aktør'!A:H,5,FALSE)</f>
        <v/>
      </c>
      <c r="S458" s="78" t="str">
        <f>VLOOKUP(Leverancespecifikation[[#This Row],[ID-Bygningsdel]],'Data aktør'!A:H,6,FALSE)</f>
        <v/>
      </c>
      <c r="T458" s="78" t="str">
        <f>VLOOKUP(Leverancespecifikation[[#This Row],[ID-Bygningsdel]],'Data aktør'!A:H,7,FALSE)</f>
        <v/>
      </c>
      <c r="U458" s="122" t="str">
        <f>VLOOKUP(Leverancespecifikation[[#This Row],[ID-Bygningsdel]],'Data aktør'!A:H,8,FALSE)</f>
        <v/>
      </c>
      <c r="V458" s="112"/>
      <c r="W458" s="79"/>
      <c r="X458" s="79"/>
      <c r="Y458" s="79"/>
      <c r="Z458" s="79"/>
      <c r="AA458" s="79"/>
      <c r="AB458" s="171"/>
      <c r="AD458" s="171"/>
      <c r="AE458" s="171"/>
      <c r="AF458" s="171"/>
      <c r="AG458" s="171"/>
      <c r="AH458" s="171"/>
      <c r="AI458" s="171"/>
      <c r="AJ458" s="171"/>
      <c r="BV458" s="171"/>
      <c r="BW458" s="171"/>
      <c r="CB458" s="134"/>
    </row>
    <row r="459" spans="1:986" ht="12" x14ac:dyDescent="0.2">
      <c r="A459" s="249"/>
      <c r="B459" s="242" t="s">
        <v>996</v>
      </c>
      <c r="C459" s="170" t="str">
        <f>_xlfn.CONCAT(Leverancespecifikation[[#This Row],[ID]],Leverancespecifikation[[#This Row],[BYGNINGSDEL]])</f>
        <v>455Konsoller</v>
      </c>
      <c r="E459" s="171">
        <v>599</v>
      </c>
      <c r="I459" s="171"/>
      <c r="J459" s="171">
        <v>4</v>
      </c>
      <c r="K459" s="175" t="s">
        <v>598</v>
      </c>
      <c r="L459" s="172" t="s">
        <v>103</v>
      </c>
      <c r="M459" s="80" t="str">
        <f>IFERROR(VLOOKUP(Leverancespecifikation[[#This Row],[ID-Bygningsdel]],'Data ændringslog'!A:G,7,FALSE),"P")</f>
        <v/>
      </c>
      <c r="N459" s="321" t="s">
        <v>103</v>
      </c>
      <c r="O459" s="121" t="str">
        <f>VLOOKUP(Leverancespecifikation[[#This Row],[ID-Bygningsdel]],'Data aktør'!A:H,2,FALSE)</f>
        <v/>
      </c>
      <c r="P459" s="78" t="str">
        <f>VLOOKUP(Leverancespecifikation[[#This Row],[ID-Bygningsdel]],'Data aktør'!A:H,3,FALSE)</f>
        <v/>
      </c>
      <c r="Q459" s="78" t="str">
        <f>VLOOKUP(Leverancespecifikation[[#This Row],[ID-Bygningsdel]],'Data aktør'!A:H,4,FALSE)</f>
        <v/>
      </c>
      <c r="R459" s="78" t="str">
        <f>VLOOKUP(Leverancespecifikation[[#This Row],[ID-Bygningsdel]],'Data aktør'!A:H,5,FALSE)</f>
        <v/>
      </c>
      <c r="S459" s="78" t="str">
        <f>VLOOKUP(Leverancespecifikation[[#This Row],[ID-Bygningsdel]],'Data aktør'!A:H,6,FALSE)</f>
        <v/>
      </c>
      <c r="T459" s="78" t="str">
        <f>VLOOKUP(Leverancespecifikation[[#This Row],[ID-Bygningsdel]],'Data aktør'!A:H,7,FALSE)</f>
        <v/>
      </c>
      <c r="U459" s="122" t="str">
        <f>VLOOKUP(Leverancespecifikation[[#This Row],[ID-Bygningsdel]],'Data aktør'!A:H,8,FALSE)</f>
        <v/>
      </c>
      <c r="V459" s="112"/>
      <c r="W459" s="79"/>
      <c r="X459" s="79"/>
      <c r="Y459" s="79"/>
      <c r="Z459" s="79"/>
      <c r="AA459" s="79"/>
      <c r="AB459" s="171"/>
      <c r="AD459" s="171"/>
      <c r="AE459" s="171"/>
      <c r="AF459" s="171"/>
      <c r="AG459" s="171"/>
      <c r="AH459" s="171"/>
      <c r="AI459" s="171"/>
      <c r="AJ459" s="171"/>
      <c r="BV459" s="171"/>
      <c r="BW459" s="171"/>
      <c r="CB459" s="134"/>
    </row>
    <row r="460" spans="1:986" ht="12" x14ac:dyDescent="0.2">
      <c r="A460" s="249"/>
      <c r="B460" s="242" t="s">
        <v>997</v>
      </c>
      <c r="C460" s="170" t="str">
        <f>_xlfn.CONCAT(Leverancespecifikation[[#This Row],[ID]],Leverancespecifikation[[#This Row],[BYGNINGSDEL]])</f>
        <v>456Stativer</v>
      </c>
      <c r="E460" s="171">
        <v>599</v>
      </c>
      <c r="I460" s="171"/>
      <c r="J460" s="171">
        <v>4</v>
      </c>
      <c r="K460" s="175" t="s">
        <v>600</v>
      </c>
      <c r="L460" s="172" t="s">
        <v>103</v>
      </c>
      <c r="M460" s="80" t="str">
        <f>IFERROR(VLOOKUP(Leverancespecifikation[[#This Row],[ID-Bygningsdel]],'Data ændringslog'!A:G,7,FALSE),"P")</f>
        <v/>
      </c>
      <c r="N460" s="321" t="s">
        <v>103</v>
      </c>
      <c r="O460" s="121" t="str">
        <f>VLOOKUP(Leverancespecifikation[[#This Row],[ID-Bygningsdel]],'Data aktør'!A:H,2,FALSE)</f>
        <v/>
      </c>
      <c r="P460" s="78" t="str">
        <f>VLOOKUP(Leverancespecifikation[[#This Row],[ID-Bygningsdel]],'Data aktør'!A:H,3,FALSE)</f>
        <v/>
      </c>
      <c r="Q460" s="78" t="str">
        <f>VLOOKUP(Leverancespecifikation[[#This Row],[ID-Bygningsdel]],'Data aktør'!A:H,4,FALSE)</f>
        <v/>
      </c>
      <c r="R460" s="78" t="str">
        <f>VLOOKUP(Leverancespecifikation[[#This Row],[ID-Bygningsdel]],'Data aktør'!A:H,5,FALSE)</f>
        <v/>
      </c>
      <c r="S460" s="78" t="str">
        <f>VLOOKUP(Leverancespecifikation[[#This Row],[ID-Bygningsdel]],'Data aktør'!A:H,6,FALSE)</f>
        <v/>
      </c>
      <c r="T460" s="78" t="str">
        <f>VLOOKUP(Leverancespecifikation[[#This Row],[ID-Bygningsdel]],'Data aktør'!A:H,7,FALSE)</f>
        <v/>
      </c>
      <c r="U460" s="122" t="str">
        <f>VLOOKUP(Leverancespecifikation[[#This Row],[ID-Bygningsdel]],'Data aktør'!A:H,8,FALSE)</f>
        <v/>
      </c>
      <c r="V460" s="112"/>
      <c r="W460" s="79"/>
      <c r="X460" s="79"/>
      <c r="Y460" s="79"/>
      <c r="Z460" s="79"/>
      <c r="AA460" s="79"/>
      <c r="AB460" s="171"/>
      <c r="AD460" s="171"/>
      <c r="AE460" s="171"/>
      <c r="AF460" s="171"/>
      <c r="AG460" s="171"/>
      <c r="AH460" s="171"/>
      <c r="AI460" s="171"/>
      <c r="AJ460" s="171"/>
      <c r="BV460" s="171"/>
      <c r="BW460" s="171"/>
      <c r="CB460" s="134"/>
    </row>
    <row r="461" spans="1:986" ht="12" x14ac:dyDescent="0.2">
      <c r="A461" s="249"/>
      <c r="B461" s="242" t="s">
        <v>998</v>
      </c>
      <c r="C461" s="170" t="str">
        <f>_xlfn.CONCAT(Leverancespecifikation[[#This Row],[ID]],Leverancespecifikation[[#This Row],[BYGNINGSDEL]])</f>
        <v>457Hul- og recesobjekter</v>
      </c>
      <c r="E461" s="171">
        <v>599</v>
      </c>
      <c r="I461" s="171"/>
      <c r="J461" s="171">
        <v>4</v>
      </c>
      <c r="K461" s="175" t="s">
        <v>602</v>
      </c>
      <c r="L461" s="172" t="s">
        <v>603</v>
      </c>
      <c r="M461" s="80" t="str">
        <f>IFERROR(VLOOKUP(Leverancespecifikation[[#This Row],[ID-Bygningsdel]],'Data ændringslog'!A:G,7,FALSE),"P")</f>
        <v/>
      </c>
      <c r="N461" s="321" t="s">
        <v>103</v>
      </c>
      <c r="O461" s="121" t="str">
        <f>VLOOKUP(Leverancespecifikation[[#This Row],[ID-Bygningsdel]],'Data aktør'!A:H,2,FALSE)</f>
        <v/>
      </c>
      <c r="P461" s="78" t="str">
        <f>VLOOKUP(Leverancespecifikation[[#This Row],[ID-Bygningsdel]],'Data aktør'!A:H,3,FALSE)</f>
        <v/>
      </c>
      <c r="Q461" s="78" t="str">
        <f>VLOOKUP(Leverancespecifikation[[#This Row],[ID-Bygningsdel]],'Data aktør'!A:H,4,FALSE)</f>
        <v/>
      </c>
      <c r="R461" s="78" t="str">
        <f>VLOOKUP(Leverancespecifikation[[#This Row],[ID-Bygningsdel]],'Data aktør'!A:H,5,FALSE)</f>
        <v/>
      </c>
      <c r="S461" s="78" t="str">
        <f>VLOOKUP(Leverancespecifikation[[#This Row],[ID-Bygningsdel]],'Data aktør'!A:H,6,FALSE)</f>
        <v/>
      </c>
      <c r="T461" s="78" t="str">
        <f>VLOOKUP(Leverancespecifikation[[#This Row],[ID-Bygningsdel]],'Data aktør'!A:H,7,FALSE)</f>
        <v/>
      </c>
      <c r="U461" s="122" t="str">
        <f>VLOOKUP(Leverancespecifikation[[#This Row],[ID-Bygningsdel]],'Data aktør'!A:H,8,FALSE)</f>
        <v/>
      </c>
      <c r="V461" s="112"/>
      <c r="W461" s="79"/>
      <c r="X461" s="79"/>
      <c r="Y461" s="79"/>
      <c r="Z461" s="79"/>
      <c r="AA461" s="79"/>
      <c r="AB461" s="171"/>
      <c r="AD461" s="171"/>
      <c r="AE461" s="171"/>
      <c r="AF461" s="171"/>
      <c r="AG461" s="171"/>
      <c r="AH461" s="171"/>
      <c r="AI461" s="171"/>
      <c r="AJ461" s="171"/>
      <c r="BV461" s="171"/>
      <c r="BW461" s="171"/>
      <c r="CB461" s="134"/>
    </row>
    <row r="462" spans="1:986" ht="12" x14ac:dyDescent="0.2">
      <c r="A462" s="249"/>
      <c r="B462" s="242" t="s">
        <v>999</v>
      </c>
      <c r="C462" s="170" t="str">
        <f>_xlfn.CONCAT(Leverancespecifikation[[#This Row],[ID]],Leverancespecifikation[[#This Row],[BYGNINGSDEL]])</f>
        <v>458Hullukninger</v>
      </c>
      <c r="E462" s="171">
        <v>599</v>
      </c>
      <c r="I462" s="171"/>
      <c r="J462" s="171">
        <v>4</v>
      </c>
      <c r="K462" s="175" t="s">
        <v>605</v>
      </c>
      <c r="L462" s="172" t="s">
        <v>103</v>
      </c>
      <c r="M462" s="80" t="str">
        <f>IFERROR(VLOOKUP(Leverancespecifikation[[#This Row],[ID-Bygningsdel]],'Data ændringslog'!A:G,7,FALSE),"P")</f>
        <v/>
      </c>
      <c r="N462" s="321" t="s">
        <v>103</v>
      </c>
      <c r="O462" s="121" t="str">
        <f>VLOOKUP(Leverancespecifikation[[#This Row],[ID-Bygningsdel]],'Data aktør'!A:H,2,FALSE)</f>
        <v/>
      </c>
      <c r="P462" s="78" t="str">
        <f>VLOOKUP(Leverancespecifikation[[#This Row],[ID-Bygningsdel]],'Data aktør'!A:H,3,FALSE)</f>
        <v/>
      </c>
      <c r="Q462" s="78" t="str">
        <f>VLOOKUP(Leverancespecifikation[[#This Row],[ID-Bygningsdel]],'Data aktør'!A:H,4,FALSE)</f>
        <v/>
      </c>
      <c r="R462" s="78" t="str">
        <f>VLOOKUP(Leverancespecifikation[[#This Row],[ID-Bygningsdel]],'Data aktør'!A:H,5,FALSE)</f>
        <v/>
      </c>
      <c r="S462" s="78" t="str">
        <f>VLOOKUP(Leverancespecifikation[[#This Row],[ID-Bygningsdel]],'Data aktør'!A:H,6,FALSE)</f>
        <v/>
      </c>
      <c r="T462" s="78" t="str">
        <f>VLOOKUP(Leverancespecifikation[[#This Row],[ID-Bygningsdel]],'Data aktør'!A:H,7,FALSE)</f>
        <v/>
      </c>
      <c r="U462" s="122" t="str">
        <f>VLOOKUP(Leverancespecifikation[[#This Row],[ID-Bygningsdel]],'Data aktør'!A:H,8,FALSE)</f>
        <v/>
      </c>
      <c r="V462" s="112"/>
      <c r="W462" s="79"/>
      <c r="X462" s="79"/>
      <c r="Y462" s="79"/>
      <c r="Z462" s="79"/>
      <c r="AA462" s="79"/>
      <c r="AB462" s="171"/>
      <c r="AD462" s="171"/>
      <c r="AE462" s="171"/>
      <c r="AF462" s="171"/>
      <c r="AG462" s="171"/>
      <c r="AH462" s="171"/>
      <c r="AI462" s="171"/>
      <c r="AJ462" s="171"/>
      <c r="BL462" s="287" t="s">
        <v>606</v>
      </c>
      <c r="BV462" s="171"/>
      <c r="BW462" s="171"/>
      <c r="CB462" s="134"/>
    </row>
    <row r="463" spans="1:986" s="104" customFormat="1" x14ac:dyDescent="0.2">
      <c r="A463" s="248"/>
      <c r="B463" s="240" t="s">
        <v>1000</v>
      </c>
      <c r="C463" s="161" t="str">
        <f>_xlfn.CONCAT(Leverancespecifikation[[#This Row],[ID]],Leverancespecifikation[[#This Row],[BYGNINGSDEL]])</f>
        <v>459Mekanisk udstyr</v>
      </c>
      <c r="D463" s="162"/>
      <c r="E463" s="162"/>
      <c r="F463" s="162"/>
      <c r="G463" s="162"/>
      <c r="H463" s="162"/>
      <c r="I463" s="162"/>
      <c r="J463" s="163">
        <v>2</v>
      </c>
      <c r="K463" s="164" t="s">
        <v>1019</v>
      </c>
      <c r="L463" s="165"/>
      <c r="M463" s="100" t="str">
        <f>IFERROR(VLOOKUP(Leverancespecifikation[[#This Row],[ID-Bygningsdel]],'Data ændringslog'!A:G,7,FALSE),"P")</f>
        <v/>
      </c>
      <c r="N463" s="201" t="s">
        <v>99</v>
      </c>
      <c r="O463" s="119"/>
      <c r="P463" s="101"/>
      <c r="Q463" s="101"/>
      <c r="R463" s="101"/>
      <c r="S463" s="101"/>
      <c r="T463" s="101"/>
      <c r="U463" s="120"/>
      <c r="V463" s="111"/>
      <c r="W463" s="102"/>
      <c r="X463" s="102"/>
      <c r="Y463" s="102"/>
      <c r="Z463" s="102"/>
      <c r="AA463" s="10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285"/>
      <c r="BM463" s="162"/>
      <c r="BN463" s="162"/>
      <c r="BO463" s="162"/>
      <c r="BP463" s="162"/>
      <c r="BQ463" s="162"/>
      <c r="BR463" s="162"/>
      <c r="BS463" s="162"/>
      <c r="BT463" s="162"/>
      <c r="BU463" s="162"/>
      <c r="BV463" s="162"/>
      <c r="BW463" s="162"/>
      <c r="BX463" s="162"/>
      <c r="BY463" s="162"/>
      <c r="BZ463" s="162"/>
      <c r="CA463" s="206"/>
      <c r="CB463" s="98"/>
      <c r="CC463" s="98"/>
      <c r="CD463" s="98"/>
      <c r="CE463" s="98"/>
      <c r="CF463" s="98"/>
      <c r="CG463" s="98"/>
      <c r="CH463" s="98"/>
      <c r="CI463" s="98"/>
      <c r="CJ463" s="98"/>
      <c r="CK463" s="98"/>
      <c r="CL463" s="98"/>
      <c r="CM463" s="98"/>
      <c r="CN463" s="98"/>
      <c r="CO463" s="98"/>
      <c r="CP463" s="98"/>
      <c r="CQ463" s="98"/>
      <c r="CR463" s="98"/>
      <c r="CS463" s="98"/>
      <c r="CT463" s="98"/>
      <c r="CU463" s="98"/>
      <c r="CV463" s="98"/>
      <c r="CW463" s="98"/>
      <c r="CX463" s="98"/>
      <c r="CY463" s="98"/>
      <c r="CZ463" s="98"/>
      <c r="DA463" s="98"/>
      <c r="DB463" s="98"/>
      <c r="DC463" s="98"/>
      <c r="DD463" s="98"/>
      <c r="DE463" s="98"/>
      <c r="DF463" s="98"/>
      <c r="DG463" s="98"/>
      <c r="DH463" s="98"/>
      <c r="DI463" s="98"/>
      <c r="DJ463" s="98"/>
      <c r="DK463" s="98"/>
      <c r="DL463" s="98"/>
      <c r="DM463" s="98"/>
      <c r="DN463" s="98"/>
      <c r="DO463" s="98"/>
      <c r="DP463" s="98"/>
      <c r="DQ463" s="98"/>
      <c r="DR463" s="98"/>
      <c r="DS463" s="98"/>
      <c r="DT463" s="98"/>
      <c r="DU463" s="98"/>
      <c r="DV463" s="98"/>
      <c r="DW463" s="98"/>
      <c r="DX463" s="98"/>
      <c r="DY463" s="98"/>
      <c r="DZ463" s="98"/>
      <c r="EA463" s="98"/>
      <c r="EB463" s="98"/>
      <c r="EC463" s="98"/>
      <c r="ED463" s="98"/>
      <c r="EE463" s="98"/>
      <c r="EF463" s="98"/>
      <c r="EG463" s="98"/>
      <c r="EH463" s="98"/>
      <c r="EI463" s="98"/>
      <c r="EJ463" s="98"/>
      <c r="EK463" s="98"/>
      <c r="EL463" s="98"/>
      <c r="EM463" s="98"/>
      <c r="EN463" s="98"/>
      <c r="EO463" s="98"/>
      <c r="EP463" s="98"/>
      <c r="EQ463" s="98"/>
      <c r="ER463" s="98"/>
      <c r="ES463" s="98"/>
      <c r="ET463" s="98"/>
      <c r="EU463" s="98"/>
      <c r="EV463" s="98"/>
      <c r="EW463" s="98"/>
      <c r="EX463" s="98"/>
      <c r="EY463" s="98"/>
      <c r="EZ463" s="98"/>
      <c r="FA463" s="98"/>
      <c r="FB463" s="98"/>
      <c r="FC463" s="98"/>
      <c r="FD463" s="98"/>
      <c r="FE463" s="98"/>
      <c r="FF463" s="98"/>
      <c r="FG463" s="98"/>
      <c r="FH463" s="98"/>
      <c r="FI463" s="98"/>
      <c r="FJ463" s="98"/>
      <c r="FK463" s="98"/>
      <c r="FL463" s="98"/>
      <c r="FM463" s="98"/>
      <c r="FN463" s="98"/>
      <c r="FO463" s="98"/>
      <c r="FP463" s="98"/>
      <c r="FQ463" s="98"/>
      <c r="FR463" s="98"/>
      <c r="FS463" s="98"/>
      <c r="FT463" s="98"/>
      <c r="FU463" s="98"/>
      <c r="FV463" s="98"/>
      <c r="FW463" s="98"/>
      <c r="FX463" s="98"/>
      <c r="FY463" s="98"/>
      <c r="FZ463" s="98"/>
      <c r="GA463" s="98"/>
      <c r="GB463" s="98"/>
      <c r="GC463" s="98"/>
      <c r="GD463" s="98"/>
      <c r="GE463" s="98"/>
      <c r="GF463" s="98"/>
      <c r="GG463" s="98"/>
      <c r="GH463" s="98"/>
      <c r="GI463" s="98"/>
      <c r="GJ463" s="98"/>
      <c r="GK463" s="98"/>
      <c r="GL463" s="98"/>
      <c r="GM463" s="98"/>
      <c r="GN463" s="98"/>
      <c r="GO463" s="98"/>
      <c r="GP463" s="98"/>
      <c r="GQ463" s="98"/>
      <c r="GR463" s="98"/>
      <c r="GS463" s="98"/>
      <c r="GT463" s="98"/>
      <c r="GU463" s="98"/>
      <c r="GV463" s="98"/>
      <c r="GW463" s="98"/>
      <c r="GX463" s="98"/>
      <c r="GY463" s="98"/>
      <c r="GZ463" s="98"/>
      <c r="HA463" s="98"/>
      <c r="HB463" s="98"/>
      <c r="HC463" s="98"/>
      <c r="HD463" s="98"/>
      <c r="HE463" s="98"/>
      <c r="HF463" s="98"/>
      <c r="HG463" s="98"/>
      <c r="HH463" s="98"/>
      <c r="HI463" s="98"/>
      <c r="HJ463" s="98"/>
      <c r="HK463" s="98"/>
      <c r="HL463" s="98"/>
      <c r="HM463" s="98"/>
      <c r="HN463" s="98"/>
      <c r="HO463" s="98"/>
      <c r="HP463" s="98"/>
      <c r="HQ463" s="98"/>
      <c r="HR463" s="98"/>
      <c r="HS463" s="98"/>
      <c r="HT463" s="98"/>
      <c r="HU463" s="98"/>
      <c r="HV463" s="98"/>
      <c r="HW463" s="98"/>
      <c r="HX463" s="98"/>
      <c r="HY463" s="98"/>
      <c r="HZ463" s="98"/>
      <c r="IA463" s="98"/>
      <c r="IB463" s="98"/>
      <c r="IC463" s="98"/>
      <c r="ID463" s="98"/>
      <c r="IE463" s="98"/>
      <c r="IF463" s="98"/>
      <c r="IG463" s="98"/>
      <c r="IH463" s="98"/>
      <c r="II463" s="98"/>
      <c r="IJ463" s="98"/>
      <c r="IK463" s="98"/>
      <c r="IL463" s="98"/>
      <c r="IM463" s="98"/>
      <c r="IN463" s="98"/>
      <c r="IO463" s="98"/>
      <c r="IP463" s="98"/>
      <c r="IQ463" s="98"/>
      <c r="IR463" s="98"/>
      <c r="IS463" s="98"/>
      <c r="IT463" s="98"/>
      <c r="IU463" s="98"/>
      <c r="IV463" s="98"/>
      <c r="IW463" s="98"/>
      <c r="IX463" s="98"/>
      <c r="IY463" s="98"/>
      <c r="IZ463" s="98"/>
      <c r="JA463" s="98"/>
      <c r="JB463" s="98"/>
      <c r="JC463" s="98"/>
      <c r="JD463" s="98"/>
      <c r="JE463" s="98"/>
      <c r="JF463" s="98"/>
      <c r="JG463" s="98"/>
      <c r="JH463" s="98"/>
      <c r="JI463" s="98"/>
      <c r="JJ463" s="98"/>
      <c r="JK463" s="98"/>
      <c r="JL463" s="98"/>
      <c r="JM463" s="98"/>
      <c r="JN463" s="98"/>
      <c r="JO463" s="98"/>
      <c r="JP463" s="98"/>
      <c r="JQ463" s="98"/>
      <c r="JR463" s="98"/>
      <c r="JS463" s="98"/>
      <c r="JT463" s="98"/>
      <c r="JU463" s="98"/>
      <c r="JV463" s="98"/>
      <c r="JW463" s="98"/>
      <c r="JX463" s="98"/>
      <c r="JY463" s="98"/>
      <c r="JZ463" s="98"/>
      <c r="KA463" s="98"/>
      <c r="KB463" s="98"/>
      <c r="KC463" s="98"/>
      <c r="KD463" s="98"/>
      <c r="KE463" s="98"/>
      <c r="KF463" s="98"/>
      <c r="KG463" s="98"/>
      <c r="KH463" s="98"/>
      <c r="KI463" s="98"/>
      <c r="KJ463" s="98"/>
      <c r="KK463" s="98"/>
      <c r="KL463" s="98"/>
      <c r="KM463" s="98"/>
      <c r="KN463" s="98"/>
      <c r="KO463" s="98"/>
      <c r="KP463" s="98"/>
      <c r="KQ463" s="98"/>
      <c r="KR463" s="98"/>
      <c r="KS463" s="98"/>
      <c r="KT463" s="98"/>
      <c r="KU463" s="98"/>
      <c r="KV463" s="98"/>
      <c r="KW463" s="98"/>
      <c r="KX463" s="98"/>
      <c r="KY463" s="98"/>
      <c r="KZ463" s="98"/>
      <c r="LA463" s="98"/>
      <c r="LB463" s="98"/>
      <c r="LC463" s="98"/>
      <c r="LD463" s="98"/>
      <c r="LE463" s="98"/>
      <c r="LF463" s="98"/>
      <c r="LG463" s="98"/>
      <c r="LH463" s="98"/>
      <c r="LI463" s="98"/>
      <c r="LJ463" s="98"/>
      <c r="LK463" s="98"/>
      <c r="LL463" s="98"/>
      <c r="LM463" s="98"/>
      <c r="LN463" s="98"/>
      <c r="LO463" s="98"/>
      <c r="LP463" s="98"/>
      <c r="LQ463" s="98"/>
      <c r="LR463" s="98"/>
      <c r="LS463" s="98"/>
      <c r="LT463" s="98"/>
      <c r="LU463" s="98"/>
      <c r="LV463" s="98"/>
      <c r="LW463" s="98"/>
      <c r="LX463" s="98"/>
      <c r="LY463" s="98"/>
      <c r="LZ463" s="98"/>
      <c r="MA463" s="98"/>
      <c r="MB463" s="98"/>
      <c r="MC463" s="98"/>
      <c r="MD463" s="98"/>
      <c r="ME463" s="98"/>
      <c r="MF463" s="98"/>
      <c r="MG463" s="98"/>
      <c r="MH463" s="98"/>
      <c r="MI463" s="98"/>
      <c r="MJ463" s="98"/>
      <c r="MK463" s="98"/>
      <c r="ML463" s="98"/>
      <c r="MM463" s="98"/>
      <c r="MN463" s="98"/>
      <c r="MO463" s="98"/>
      <c r="MP463" s="98"/>
      <c r="MQ463" s="98"/>
      <c r="MR463" s="98"/>
      <c r="MS463" s="98"/>
      <c r="MT463" s="98"/>
      <c r="MU463" s="98"/>
      <c r="MV463" s="98"/>
      <c r="MW463" s="98"/>
      <c r="MX463" s="98"/>
      <c r="MY463" s="98"/>
      <c r="MZ463" s="98"/>
      <c r="NA463" s="98"/>
      <c r="NB463" s="98"/>
      <c r="NC463" s="98"/>
      <c r="ND463" s="98"/>
      <c r="NE463" s="98"/>
      <c r="NF463" s="98"/>
      <c r="NG463" s="98"/>
      <c r="NH463" s="98"/>
      <c r="NI463" s="98"/>
      <c r="NJ463" s="98"/>
      <c r="NK463" s="98"/>
      <c r="NL463" s="98"/>
      <c r="NM463" s="98"/>
      <c r="NN463" s="98"/>
      <c r="NO463" s="98"/>
      <c r="NP463" s="98"/>
      <c r="NQ463" s="98"/>
      <c r="NR463" s="98"/>
      <c r="NS463" s="98"/>
      <c r="NT463" s="98"/>
      <c r="NU463" s="98"/>
      <c r="NV463" s="98"/>
      <c r="NW463" s="98"/>
      <c r="NX463" s="98"/>
      <c r="NY463" s="98"/>
      <c r="NZ463" s="98"/>
      <c r="OA463" s="98"/>
      <c r="OB463" s="98"/>
      <c r="OC463" s="98"/>
      <c r="OD463" s="98"/>
      <c r="OE463" s="98"/>
      <c r="OF463" s="98"/>
      <c r="OG463" s="98"/>
      <c r="OH463" s="98"/>
      <c r="OI463" s="98"/>
      <c r="OJ463" s="98"/>
      <c r="OK463" s="98"/>
      <c r="OL463" s="98"/>
      <c r="OM463" s="98"/>
      <c r="ON463" s="98"/>
      <c r="OO463" s="98"/>
      <c r="OP463" s="98"/>
      <c r="OQ463" s="98"/>
      <c r="OR463" s="98"/>
      <c r="OS463" s="98"/>
      <c r="OT463" s="98"/>
      <c r="OU463" s="98"/>
      <c r="OV463" s="98"/>
      <c r="OW463" s="98"/>
      <c r="OX463" s="98"/>
      <c r="OY463" s="98"/>
      <c r="OZ463" s="98"/>
      <c r="PA463" s="98"/>
      <c r="PB463" s="98"/>
      <c r="PC463" s="98"/>
      <c r="PD463" s="98"/>
      <c r="PE463" s="98"/>
      <c r="PF463" s="98"/>
      <c r="PG463" s="98"/>
      <c r="PH463" s="98"/>
      <c r="PI463" s="98"/>
      <c r="PJ463" s="98"/>
      <c r="PK463" s="98"/>
      <c r="PL463" s="98"/>
      <c r="PM463" s="98"/>
      <c r="PN463" s="98"/>
      <c r="PO463" s="98"/>
      <c r="PP463" s="98"/>
      <c r="PQ463" s="98"/>
      <c r="PR463" s="98"/>
      <c r="PS463" s="98"/>
      <c r="PT463" s="98"/>
      <c r="PU463" s="98"/>
      <c r="PV463" s="98"/>
      <c r="PW463" s="98"/>
      <c r="PX463" s="98"/>
      <c r="PY463" s="98"/>
      <c r="PZ463" s="98"/>
      <c r="QA463" s="98"/>
      <c r="QB463" s="98"/>
      <c r="QC463" s="98"/>
      <c r="QD463" s="98"/>
      <c r="QE463" s="98"/>
      <c r="QF463" s="98"/>
      <c r="QG463" s="98"/>
      <c r="QH463" s="98"/>
      <c r="QI463" s="98"/>
      <c r="QJ463" s="98"/>
      <c r="QK463" s="98"/>
      <c r="QL463" s="98"/>
      <c r="QM463" s="98"/>
      <c r="QN463" s="98"/>
      <c r="QO463" s="98"/>
      <c r="QP463" s="98"/>
      <c r="QQ463" s="98"/>
      <c r="QR463" s="98"/>
      <c r="QS463" s="98"/>
      <c r="QT463" s="98"/>
      <c r="QU463" s="98"/>
      <c r="QV463" s="98"/>
      <c r="QW463" s="98"/>
      <c r="QX463" s="98"/>
      <c r="QY463" s="98"/>
      <c r="QZ463" s="98"/>
      <c r="RA463" s="98"/>
      <c r="RB463" s="98"/>
      <c r="RC463" s="98"/>
      <c r="RD463" s="98"/>
      <c r="RE463" s="98"/>
      <c r="RF463" s="98"/>
      <c r="RG463" s="98"/>
      <c r="RH463" s="98"/>
      <c r="RI463" s="98"/>
      <c r="RJ463" s="98"/>
      <c r="RK463" s="98"/>
      <c r="RL463" s="98"/>
      <c r="RM463" s="98"/>
      <c r="RN463" s="98"/>
      <c r="RO463" s="98"/>
      <c r="RP463" s="98"/>
      <c r="RQ463" s="98"/>
      <c r="RR463" s="98"/>
      <c r="RS463" s="98"/>
      <c r="RT463" s="98"/>
      <c r="RU463" s="98"/>
      <c r="RV463" s="98"/>
      <c r="RW463" s="98"/>
      <c r="RX463" s="98"/>
      <c r="RY463" s="98"/>
      <c r="RZ463" s="98"/>
      <c r="SA463" s="98"/>
      <c r="SB463" s="98"/>
      <c r="SC463" s="98"/>
      <c r="SD463" s="98"/>
      <c r="SE463" s="98"/>
      <c r="SF463" s="98"/>
      <c r="SG463" s="98"/>
      <c r="SH463" s="98"/>
      <c r="SI463" s="98"/>
      <c r="SJ463" s="98"/>
      <c r="SK463" s="98"/>
      <c r="SL463" s="98"/>
      <c r="SM463" s="98"/>
      <c r="SN463" s="98"/>
      <c r="SO463" s="98"/>
      <c r="SP463" s="98"/>
      <c r="SQ463" s="98"/>
      <c r="SR463" s="98"/>
      <c r="SS463" s="98"/>
      <c r="ST463" s="98"/>
      <c r="SU463" s="98"/>
      <c r="SV463" s="98"/>
      <c r="SW463" s="98"/>
      <c r="SX463" s="98"/>
      <c r="SY463" s="98"/>
      <c r="SZ463" s="98"/>
      <c r="TA463" s="98"/>
      <c r="TB463" s="98"/>
      <c r="TC463" s="98"/>
      <c r="TD463" s="98"/>
      <c r="TE463" s="98"/>
      <c r="TF463" s="98"/>
      <c r="TG463" s="98"/>
      <c r="TH463" s="98"/>
      <c r="TI463" s="98"/>
      <c r="TJ463" s="98"/>
      <c r="TK463" s="98"/>
      <c r="TL463" s="98"/>
      <c r="TM463" s="98"/>
      <c r="TN463" s="98"/>
      <c r="TO463" s="98"/>
      <c r="TP463" s="98"/>
      <c r="TQ463" s="98"/>
      <c r="TR463" s="98"/>
      <c r="TS463" s="98"/>
      <c r="TT463" s="98"/>
      <c r="TU463" s="98"/>
      <c r="TV463" s="98"/>
      <c r="TW463" s="98"/>
      <c r="TX463" s="98"/>
      <c r="TY463" s="98"/>
      <c r="TZ463" s="98"/>
      <c r="UA463" s="98"/>
      <c r="UB463" s="98"/>
      <c r="UC463" s="98"/>
      <c r="UD463" s="98"/>
      <c r="UE463" s="98"/>
      <c r="UF463" s="98"/>
      <c r="UG463" s="98"/>
      <c r="UH463" s="98"/>
      <c r="UI463" s="98"/>
      <c r="UJ463" s="98"/>
      <c r="UK463" s="98"/>
      <c r="UL463" s="98"/>
      <c r="UM463" s="98"/>
      <c r="UN463" s="98"/>
      <c r="UO463" s="98"/>
      <c r="UP463" s="98"/>
      <c r="UQ463" s="98"/>
      <c r="UR463" s="98"/>
      <c r="US463" s="98"/>
      <c r="UT463" s="98"/>
      <c r="UU463" s="98"/>
      <c r="UV463" s="98"/>
      <c r="UW463" s="98"/>
      <c r="UX463" s="98"/>
      <c r="UY463" s="98"/>
      <c r="UZ463" s="98"/>
      <c r="VA463" s="98"/>
      <c r="VB463" s="98"/>
      <c r="VC463" s="98"/>
      <c r="VD463" s="98"/>
      <c r="VE463" s="98"/>
      <c r="VF463" s="98"/>
      <c r="VG463" s="98"/>
      <c r="VH463" s="98"/>
      <c r="VI463" s="98"/>
      <c r="VJ463" s="98"/>
      <c r="VK463" s="98"/>
      <c r="VL463" s="98"/>
      <c r="VM463" s="98"/>
      <c r="VN463" s="98"/>
      <c r="VO463" s="98"/>
      <c r="VP463" s="98"/>
      <c r="VQ463" s="98"/>
      <c r="VR463" s="98"/>
      <c r="VS463" s="98"/>
      <c r="VT463" s="98"/>
      <c r="VU463" s="98"/>
      <c r="VV463" s="98"/>
      <c r="VW463" s="98"/>
      <c r="VX463" s="98"/>
      <c r="VY463" s="98"/>
      <c r="VZ463" s="98"/>
      <c r="WA463" s="98"/>
      <c r="WB463" s="98"/>
      <c r="WC463" s="98"/>
      <c r="WD463" s="98"/>
      <c r="WE463" s="98"/>
      <c r="WF463" s="98"/>
      <c r="WG463" s="98"/>
      <c r="WH463" s="98"/>
      <c r="WI463" s="98"/>
      <c r="WJ463" s="98"/>
      <c r="WK463" s="98"/>
      <c r="WL463" s="98"/>
      <c r="WM463" s="98"/>
      <c r="WN463" s="98"/>
      <c r="WO463" s="98"/>
      <c r="WP463" s="98"/>
      <c r="WQ463" s="98"/>
      <c r="WR463" s="98"/>
      <c r="WS463" s="98"/>
      <c r="WT463" s="98"/>
      <c r="WU463" s="98"/>
      <c r="WV463" s="98"/>
      <c r="WW463" s="98"/>
      <c r="WX463" s="98"/>
      <c r="WY463" s="98"/>
      <c r="WZ463" s="98"/>
      <c r="XA463" s="98"/>
      <c r="XB463" s="98"/>
      <c r="XC463" s="98"/>
      <c r="XD463" s="98"/>
      <c r="XE463" s="98"/>
      <c r="XF463" s="98"/>
      <c r="XG463" s="98"/>
      <c r="XH463" s="98"/>
      <c r="XI463" s="98"/>
      <c r="XJ463" s="98"/>
      <c r="XK463" s="98"/>
      <c r="XL463" s="98"/>
      <c r="XM463" s="98"/>
      <c r="XN463" s="98"/>
      <c r="XO463" s="98"/>
      <c r="XP463" s="98"/>
      <c r="XQ463" s="98"/>
      <c r="XR463" s="98"/>
      <c r="XS463" s="98"/>
      <c r="XT463" s="98"/>
      <c r="XU463" s="98"/>
      <c r="XV463" s="98"/>
      <c r="XW463" s="98"/>
      <c r="XX463" s="98"/>
      <c r="XY463" s="98"/>
      <c r="XZ463" s="98"/>
      <c r="YA463" s="98"/>
      <c r="YB463" s="98"/>
      <c r="YC463" s="98"/>
      <c r="YD463" s="98"/>
      <c r="YE463" s="98"/>
      <c r="YF463" s="98"/>
      <c r="YG463" s="98"/>
      <c r="YH463" s="98"/>
      <c r="YI463" s="98"/>
      <c r="YJ463" s="98"/>
      <c r="YK463" s="98"/>
      <c r="YL463" s="98"/>
      <c r="YM463" s="98"/>
      <c r="YN463" s="98"/>
      <c r="YO463" s="98"/>
      <c r="YP463" s="98"/>
      <c r="YQ463" s="98"/>
      <c r="YR463" s="98"/>
      <c r="YS463" s="98"/>
      <c r="YT463" s="98"/>
      <c r="YU463" s="98"/>
      <c r="YV463" s="98"/>
      <c r="YW463" s="98"/>
      <c r="YX463" s="98"/>
      <c r="YY463" s="98"/>
      <c r="YZ463" s="98"/>
      <c r="ZA463" s="98"/>
      <c r="ZB463" s="98"/>
      <c r="ZC463" s="98"/>
      <c r="ZD463" s="98"/>
      <c r="ZE463" s="98"/>
      <c r="ZF463" s="98"/>
      <c r="ZG463" s="98"/>
      <c r="ZH463" s="98"/>
      <c r="ZI463" s="98"/>
      <c r="ZJ463" s="98"/>
      <c r="ZK463" s="98"/>
      <c r="ZL463" s="98"/>
      <c r="ZM463" s="98"/>
      <c r="ZN463" s="98"/>
      <c r="ZO463" s="98"/>
      <c r="ZP463" s="98"/>
      <c r="ZQ463" s="98"/>
      <c r="ZR463" s="98"/>
      <c r="ZS463" s="98"/>
      <c r="ZT463" s="98"/>
      <c r="ZU463" s="98"/>
      <c r="ZV463" s="98"/>
      <c r="ZW463" s="98"/>
      <c r="ZX463" s="98"/>
      <c r="ZY463" s="98"/>
      <c r="ZZ463" s="98"/>
      <c r="AAA463" s="98"/>
      <c r="AAB463" s="98"/>
      <c r="AAC463" s="98"/>
      <c r="AAD463" s="98"/>
      <c r="AAE463" s="98"/>
      <c r="AAF463" s="98"/>
      <c r="AAG463" s="98"/>
      <c r="AAH463" s="98"/>
      <c r="AAI463" s="98"/>
      <c r="AAJ463" s="98"/>
      <c r="AAK463" s="98"/>
      <c r="AAL463" s="98"/>
      <c r="AAM463" s="98"/>
      <c r="AAN463" s="98"/>
      <c r="AAO463" s="98"/>
      <c r="AAP463" s="98"/>
      <c r="AAQ463" s="98"/>
      <c r="AAR463" s="98"/>
      <c r="AAS463" s="98"/>
      <c r="AAT463" s="98"/>
      <c r="AAU463" s="98"/>
      <c r="AAV463" s="98"/>
      <c r="AAW463" s="98"/>
      <c r="AAX463" s="98"/>
      <c r="AAY463" s="98"/>
      <c r="AAZ463" s="98"/>
      <c r="ABA463" s="98"/>
      <c r="ABB463" s="98"/>
      <c r="ABC463" s="98"/>
      <c r="ABD463" s="98"/>
      <c r="ABE463" s="98"/>
      <c r="ABF463" s="98"/>
      <c r="ABG463" s="98"/>
      <c r="ABH463" s="98"/>
      <c r="ABI463" s="98"/>
      <c r="ABJ463" s="98"/>
      <c r="ABK463" s="98"/>
      <c r="ABL463" s="98"/>
      <c r="ABM463" s="98"/>
      <c r="ABN463" s="98"/>
      <c r="ABO463" s="98"/>
      <c r="ABP463" s="98"/>
      <c r="ABQ463" s="98"/>
      <c r="ABR463" s="98"/>
      <c r="ABS463" s="98"/>
      <c r="ABT463" s="98"/>
      <c r="ABU463" s="98"/>
      <c r="ABV463" s="98"/>
      <c r="ABW463" s="98"/>
      <c r="ABX463" s="98"/>
      <c r="ABY463" s="98"/>
      <c r="ABZ463" s="98"/>
      <c r="ACA463" s="98"/>
      <c r="ACB463" s="98"/>
      <c r="ACC463" s="98"/>
      <c r="ACD463" s="98"/>
      <c r="ACE463" s="98"/>
      <c r="ACF463" s="98"/>
      <c r="ACG463" s="98"/>
      <c r="ACH463" s="98"/>
      <c r="ACI463" s="98"/>
      <c r="ACJ463" s="98"/>
      <c r="ACK463" s="98"/>
      <c r="ACL463" s="98"/>
      <c r="ACM463" s="98"/>
      <c r="ACN463" s="98"/>
      <c r="ACO463" s="98"/>
      <c r="ACP463" s="98"/>
      <c r="ACQ463" s="98"/>
      <c r="ACR463" s="98"/>
      <c r="ACS463" s="98"/>
      <c r="ACT463" s="98"/>
      <c r="ACU463" s="98"/>
      <c r="ACV463" s="98"/>
      <c r="ACW463" s="98"/>
      <c r="ACX463" s="98"/>
      <c r="ACY463" s="98"/>
      <c r="ACZ463" s="98"/>
      <c r="ADA463" s="98"/>
      <c r="ADB463" s="98"/>
      <c r="ADC463" s="98"/>
      <c r="ADD463" s="98"/>
      <c r="ADE463" s="98"/>
      <c r="ADF463" s="98"/>
      <c r="ADG463" s="98"/>
      <c r="ADH463" s="98"/>
      <c r="ADI463" s="98"/>
      <c r="ADJ463" s="98"/>
      <c r="ADK463" s="98"/>
      <c r="ADL463" s="98"/>
      <c r="ADM463" s="98"/>
      <c r="ADN463" s="98"/>
      <c r="ADO463" s="98"/>
      <c r="ADP463" s="98"/>
      <c r="ADQ463" s="98"/>
      <c r="ADR463" s="98"/>
      <c r="ADS463" s="98"/>
      <c r="ADT463" s="98"/>
      <c r="ADU463" s="98"/>
      <c r="ADV463" s="98"/>
      <c r="ADW463" s="98"/>
      <c r="ADX463" s="98"/>
      <c r="ADY463" s="98"/>
      <c r="ADZ463" s="98"/>
      <c r="AEA463" s="98"/>
      <c r="AEB463" s="98"/>
      <c r="AEC463" s="98"/>
      <c r="AED463" s="98"/>
      <c r="AEE463" s="98"/>
      <c r="AEF463" s="98"/>
      <c r="AEG463" s="98"/>
      <c r="AEH463" s="98"/>
      <c r="AEI463" s="98"/>
      <c r="AEJ463" s="98"/>
      <c r="AEK463" s="98"/>
      <c r="AEL463" s="98"/>
      <c r="AEM463" s="98"/>
      <c r="AEN463" s="98"/>
      <c r="AEO463" s="98"/>
      <c r="AEP463" s="98"/>
      <c r="AEQ463" s="98"/>
      <c r="AER463" s="98"/>
      <c r="AES463" s="98"/>
      <c r="AET463" s="98"/>
      <c r="AEU463" s="98"/>
      <c r="AEV463" s="98"/>
      <c r="AEW463" s="98"/>
      <c r="AEX463" s="98"/>
      <c r="AEY463" s="98"/>
      <c r="AEZ463" s="98"/>
      <c r="AFA463" s="98"/>
      <c r="AFB463" s="98"/>
      <c r="AFC463" s="98"/>
      <c r="AFD463" s="98"/>
      <c r="AFE463" s="98"/>
      <c r="AFF463" s="98"/>
      <c r="AFG463" s="98"/>
      <c r="AFH463" s="98"/>
      <c r="AFI463" s="98"/>
      <c r="AFJ463" s="98"/>
      <c r="AFK463" s="98"/>
      <c r="AFL463" s="98"/>
      <c r="AFM463" s="98"/>
      <c r="AFN463" s="98"/>
      <c r="AFO463" s="98"/>
      <c r="AFP463" s="98"/>
      <c r="AFQ463" s="98"/>
      <c r="AFR463" s="98"/>
      <c r="AFS463" s="98"/>
      <c r="AFT463" s="98"/>
      <c r="AFU463" s="98"/>
      <c r="AFV463" s="98"/>
      <c r="AFW463" s="98"/>
      <c r="AFX463" s="98"/>
      <c r="AFY463" s="98"/>
      <c r="AFZ463" s="98"/>
      <c r="AGA463" s="98"/>
      <c r="AGB463" s="98"/>
      <c r="AGC463" s="98"/>
      <c r="AGD463" s="98"/>
      <c r="AGE463" s="98"/>
      <c r="AGF463" s="98"/>
      <c r="AGG463" s="98"/>
      <c r="AGH463" s="98"/>
      <c r="AGI463" s="98"/>
      <c r="AGJ463" s="98"/>
      <c r="AGK463" s="98"/>
      <c r="AGL463" s="98"/>
      <c r="AGM463" s="98"/>
      <c r="AGN463" s="98"/>
      <c r="AGO463" s="98"/>
      <c r="AGP463" s="98"/>
      <c r="AGQ463" s="98"/>
      <c r="AGR463" s="98"/>
      <c r="AGS463" s="98"/>
      <c r="AGT463" s="98"/>
      <c r="AGU463" s="98"/>
      <c r="AGV463" s="98"/>
      <c r="AGW463" s="98"/>
      <c r="AGX463" s="98"/>
      <c r="AGY463" s="98"/>
      <c r="AGZ463" s="98"/>
      <c r="AHA463" s="98"/>
      <c r="AHB463" s="98"/>
      <c r="AHC463" s="98"/>
      <c r="AHD463" s="98"/>
      <c r="AHE463" s="98"/>
      <c r="AHF463" s="98"/>
      <c r="AHG463" s="98"/>
      <c r="AHH463" s="98"/>
      <c r="AHI463" s="98"/>
      <c r="AHJ463" s="98"/>
      <c r="AHK463" s="98"/>
      <c r="AHL463" s="98"/>
      <c r="AHM463" s="98"/>
      <c r="AHN463" s="98"/>
      <c r="AHO463" s="98"/>
      <c r="AHP463" s="98"/>
      <c r="AHQ463" s="98"/>
      <c r="AHR463" s="98"/>
      <c r="AHS463" s="98"/>
      <c r="AHT463" s="98"/>
      <c r="AHU463" s="98"/>
      <c r="AHV463" s="98"/>
      <c r="AHW463" s="98"/>
      <c r="AHX463" s="98"/>
      <c r="AHY463" s="98"/>
      <c r="AHZ463" s="98"/>
      <c r="AIA463" s="98"/>
      <c r="AIB463" s="98"/>
      <c r="AIC463" s="98"/>
      <c r="AID463" s="98"/>
      <c r="AIE463" s="98"/>
      <c r="AIF463" s="98"/>
      <c r="AIG463" s="98"/>
      <c r="AIH463" s="98"/>
      <c r="AII463" s="98"/>
      <c r="AIJ463" s="98"/>
      <c r="AIK463" s="98"/>
      <c r="AIL463" s="98"/>
      <c r="AIM463" s="98"/>
      <c r="AIN463" s="98"/>
      <c r="AIO463" s="98"/>
      <c r="AIP463" s="98"/>
      <c r="AIQ463" s="98"/>
      <c r="AIR463" s="98"/>
      <c r="AIS463" s="98"/>
      <c r="AIT463" s="98"/>
      <c r="AIU463" s="98"/>
      <c r="AIV463" s="98"/>
      <c r="AIW463" s="98"/>
      <c r="AIX463" s="98"/>
      <c r="AIY463" s="98"/>
      <c r="AIZ463" s="98"/>
      <c r="AJA463" s="98"/>
      <c r="AJB463" s="98"/>
      <c r="AJC463" s="98"/>
      <c r="AJD463" s="98"/>
      <c r="AJE463" s="98"/>
      <c r="AJF463" s="98"/>
      <c r="AJG463" s="98"/>
      <c r="AJH463" s="98"/>
      <c r="AJI463" s="98"/>
      <c r="AJJ463" s="98"/>
      <c r="AJK463" s="98"/>
      <c r="AJL463" s="98"/>
      <c r="AJM463" s="98"/>
      <c r="AJN463" s="98"/>
      <c r="AJO463" s="98"/>
      <c r="AJP463" s="98"/>
      <c r="AJQ463" s="98"/>
      <c r="AJR463" s="98"/>
      <c r="AJS463" s="98"/>
      <c r="AJT463" s="98"/>
      <c r="AJU463" s="98"/>
      <c r="AJV463" s="98"/>
      <c r="AJW463" s="98"/>
      <c r="AJX463" s="98"/>
      <c r="AJY463" s="98"/>
      <c r="AJZ463" s="98"/>
      <c r="AKA463" s="98"/>
      <c r="AKB463" s="98"/>
      <c r="AKC463" s="98"/>
      <c r="AKD463" s="98"/>
      <c r="AKE463" s="98"/>
      <c r="AKF463" s="98"/>
      <c r="AKG463" s="98"/>
      <c r="AKH463" s="98"/>
      <c r="AKI463" s="98"/>
      <c r="AKJ463" s="98"/>
      <c r="AKK463" s="98"/>
      <c r="AKL463" s="98"/>
      <c r="AKM463" s="98"/>
      <c r="AKN463" s="98"/>
      <c r="AKO463" s="98"/>
      <c r="AKP463" s="98"/>
      <c r="AKQ463" s="98"/>
      <c r="AKR463" s="98"/>
      <c r="AKS463" s="98"/>
      <c r="AKT463" s="98"/>
      <c r="AKU463" s="98"/>
      <c r="AKV463" s="98"/>
      <c r="AKW463" s="98"/>
      <c r="AKX463" s="98"/>
    </row>
    <row r="464" spans="1:986" s="88" customFormat="1" ht="12" x14ac:dyDescent="0.2">
      <c r="A464" s="249"/>
      <c r="B464" s="241" t="s">
        <v>1001</v>
      </c>
      <c r="C464" s="166" t="str">
        <f>_xlfn.CONCAT(Leverancespecifikation[[#This Row],[ID]],Leverancespecifikation[[#This Row],[BYGNINGSDEL]])</f>
        <v>460Kloak / LAR systemer undenfor fundament</v>
      </c>
      <c r="D464" s="167"/>
      <c r="E464" s="167" t="s">
        <v>103</v>
      </c>
      <c r="F464" s="167"/>
      <c r="G464" s="167"/>
      <c r="H464" s="167"/>
      <c r="I464" s="167"/>
      <c r="J464" s="167">
        <v>3</v>
      </c>
      <c r="K464" s="332" t="s">
        <v>1021</v>
      </c>
      <c r="L464" s="169"/>
      <c r="M464" s="86" t="str">
        <f>IFERROR(VLOOKUP(Leverancespecifikation[[#This Row],[ID-Bygningsdel]],'Data ændringslog'!A:G,7,FALSE),"P")</f>
        <v/>
      </c>
      <c r="N464" s="320" t="s">
        <v>103</v>
      </c>
      <c r="O464" s="117" t="str">
        <f>VLOOKUP(Leverancespecifikation[[#This Row],[ID-Bygningsdel]],'Data aktør'!A:H,2,FALSE)</f>
        <v/>
      </c>
      <c r="P464" s="87" t="str">
        <f>VLOOKUP(Leverancespecifikation[[#This Row],[ID-Bygningsdel]],'Data aktør'!A:H,3,FALSE)</f>
        <v/>
      </c>
      <c r="Q464" s="87" t="str">
        <f>VLOOKUP(Leverancespecifikation[[#This Row],[ID-Bygningsdel]],'Data aktør'!A:H,4,FALSE)</f>
        <v/>
      </c>
      <c r="R464" s="87" t="str">
        <f>VLOOKUP(Leverancespecifikation[[#This Row],[ID-Bygningsdel]],'Data aktør'!A:H,5,FALSE)</f>
        <v/>
      </c>
      <c r="S464" s="87" t="str">
        <f>VLOOKUP(Leverancespecifikation[[#This Row],[ID-Bygningsdel]],'Data aktør'!A:H,6,FALSE)</f>
        <v/>
      </c>
      <c r="T464" s="87" t="str">
        <f>VLOOKUP(Leverancespecifikation[[#This Row],[ID-Bygningsdel]],'Data aktør'!A:H,7,FALSE)</f>
        <v/>
      </c>
      <c r="U464" s="118" t="str">
        <f>VLOOKUP(Leverancespecifikation[[#This Row],[ID-Bygningsdel]],'Data aktør'!A:H,8,FALSE)</f>
        <v/>
      </c>
      <c r="V464" s="110"/>
      <c r="W464" s="85"/>
      <c r="X464" s="85"/>
      <c r="Y464" s="85"/>
      <c r="Z464" s="85"/>
      <c r="AA464" s="85"/>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c r="BF464" s="167"/>
      <c r="BG464" s="167"/>
      <c r="BH464" s="167"/>
      <c r="BI464" s="167"/>
      <c r="BJ464" s="167"/>
      <c r="BK464" s="167"/>
      <c r="BL464" s="286"/>
      <c r="BM464" s="167"/>
      <c r="BN464" s="167"/>
      <c r="BO464" s="167"/>
      <c r="BP464" s="167"/>
      <c r="BQ464" s="167"/>
      <c r="BR464" s="167"/>
      <c r="BS464" s="167"/>
      <c r="BT464" s="167"/>
      <c r="BU464" s="167"/>
      <c r="BV464" s="167"/>
      <c r="BW464" s="167"/>
      <c r="BX464" s="167"/>
      <c r="BY464" s="167"/>
      <c r="BZ464" s="167"/>
      <c r="CA464" s="207"/>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c r="EG464" s="134"/>
      <c r="EH464" s="134"/>
      <c r="EI464" s="134"/>
      <c r="EJ464" s="134"/>
      <c r="EK464" s="134"/>
      <c r="EL464" s="134"/>
      <c r="EM464" s="134"/>
      <c r="EN464" s="134"/>
      <c r="EO464" s="134"/>
      <c r="EP464" s="134"/>
      <c r="EQ464" s="134"/>
      <c r="ER464" s="134"/>
      <c r="ES464" s="134"/>
      <c r="ET464" s="134"/>
      <c r="EU464" s="134"/>
      <c r="EV464" s="134"/>
      <c r="EW464" s="134"/>
      <c r="EX464" s="134"/>
      <c r="EY464" s="134"/>
      <c r="EZ464" s="134"/>
      <c r="FA464" s="134"/>
      <c r="FB464" s="134"/>
      <c r="FC464" s="134"/>
      <c r="FD464" s="134"/>
      <c r="FE464" s="134"/>
      <c r="FF464" s="134"/>
      <c r="FG464" s="134"/>
      <c r="FH464" s="134"/>
      <c r="FI464" s="134"/>
      <c r="FJ464" s="134"/>
      <c r="FK464" s="134"/>
      <c r="FL464" s="134"/>
      <c r="FM464" s="134"/>
      <c r="FN464" s="134"/>
      <c r="FO464" s="134"/>
      <c r="FP464" s="134"/>
      <c r="FQ464" s="134"/>
      <c r="FR464" s="134"/>
      <c r="FS464" s="134"/>
      <c r="FT464" s="134"/>
      <c r="FU464" s="134"/>
      <c r="FV464" s="134"/>
      <c r="FW464" s="134"/>
      <c r="FX464" s="134"/>
      <c r="FY464" s="134"/>
      <c r="FZ464" s="134"/>
      <c r="GA464" s="134"/>
      <c r="GB464" s="134"/>
      <c r="GC464" s="134"/>
      <c r="GD464" s="134"/>
      <c r="GE464" s="134"/>
      <c r="GF464" s="134"/>
      <c r="GG464" s="134"/>
      <c r="GH464" s="134"/>
      <c r="GI464" s="134"/>
      <c r="GJ464" s="134"/>
      <c r="GK464" s="134"/>
      <c r="GL464" s="134"/>
      <c r="GM464" s="134"/>
      <c r="GN464" s="134"/>
      <c r="GO464" s="134"/>
      <c r="GP464" s="134"/>
      <c r="GQ464" s="134"/>
      <c r="GR464" s="134"/>
      <c r="GS464" s="134"/>
      <c r="GT464" s="134"/>
      <c r="GU464" s="134"/>
      <c r="GV464" s="134"/>
      <c r="GW464" s="134"/>
      <c r="GX464" s="134"/>
      <c r="GY464" s="134"/>
      <c r="GZ464" s="134"/>
      <c r="HA464" s="134"/>
      <c r="HB464" s="134"/>
      <c r="HC464" s="134"/>
      <c r="HD464" s="134"/>
      <c r="HE464" s="134"/>
      <c r="HF464" s="134"/>
      <c r="HG464" s="134"/>
      <c r="HH464" s="134"/>
      <c r="HI464" s="134"/>
      <c r="HJ464" s="134"/>
      <c r="HK464" s="134"/>
      <c r="HL464" s="134"/>
      <c r="HM464" s="134"/>
      <c r="HN464" s="134"/>
      <c r="HO464" s="134"/>
      <c r="HP464" s="134"/>
      <c r="HQ464" s="134"/>
      <c r="HR464" s="134"/>
      <c r="HS464" s="134"/>
      <c r="HT464" s="134"/>
      <c r="HU464" s="134"/>
      <c r="HV464" s="134"/>
      <c r="HW464" s="134"/>
      <c r="HX464" s="134"/>
      <c r="HY464" s="134"/>
      <c r="HZ464" s="134"/>
      <c r="IA464" s="134"/>
      <c r="IB464" s="134"/>
      <c r="IC464" s="134"/>
      <c r="ID464" s="134"/>
      <c r="IE464" s="134"/>
      <c r="IF464" s="134"/>
      <c r="IG464" s="134"/>
      <c r="IH464" s="134"/>
      <c r="II464" s="134"/>
      <c r="IJ464" s="134"/>
      <c r="IK464" s="134"/>
      <c r="IL464" s="134"/>
      <c r="IM464" s="134"/>
      <c r="IN464" s="134"/>
      <c r="IO464" s="134"/>
      <c r="IP464" s="134"/>
      <c r="IQ464" s="134"/>
      <c r="IR464" s="134"/>
      <c r="IS464" s="134"/>
      <c r="IT464" s="134"/>
      <c r="IU464" s="134"/>
      <c r="IV464" s="134"/>
      <c r="IW464" s="134"/>
      <c r="IX464" s="134"/>
      <c r="IY464" s="134"/>
      <c r="IZ464" s="134"/>
      <c r="JA464" s="134"/>
      <c r="JB464" s="134"/>
      <c r="JC464" s="134"/>
      <c r="JD464" s="134"/>
      <c r="JE464" s="134"/>
      <c r="JF464" s="134"/>
      <c r="JG464" s="134"/>
      <c r="JH464" s="134"/>
      <c r="JI464" s="134"/>
      <c r="JJ464" s="134"/>
      <c r="JK464" s="134"/>
      <c r="JL464" s="134"/>
      <c r="JM464" s="134"/>
      <c r="JN464" s="134"/>
      <c r="JO464" s="134"/>
      <c r="JP464" s="134"/>
      <c r="JQ464" s="134"/>
      <c r="JR464" s="134"/>
      <c r="JS464" s="134"/>
      <c r="JT464" s="134"/>
      <c r="JU464" s="134"/>
      <c r="JV464" s="134"/>
      <c r="JW464" s="134"/>
      <c r="JX464" s="134"/>
      <c r="JY464" s="134"/>
      <c r="JZ464" s="134"/>
      <c r="KA464" s="134"/>
      <c r="KB464" s="134"/>
      <c r="KC464" s="134"/>
      <c r="KD464" s="134"/>
      <c r="KE464" s="134"/>
      <c r="KF464" s="134"/>
      <c r="KG464" s="134"/>
      <c r="KH464" s="134"/>
      <c r="KI464" s="134"/>
      <c r="KJ464" s="134"/>
      <c r="KK464" s="134"/>
      <c r="KL464" s="134"/>
      <c r="KM464" s="134"/>
      <c r="KN464" s="134"/>
      <c r="KO464" s="134"/>
      <c r="KP464" s="134"/>
      <c r="KQ464" s="134"/>
      <c r="KR464" s="134"/>
      <c r="KS464" s="134"/>
      <c r="KT464" s="134"/>
      <c r="KU464" s="134"/>
      <c r="KV464" s="134"/>
      <c r="KW464" s="134"/>
      <c r="KX464" s="134"/>
      <c r="KY464" s="134"/>
      <c r="KZ464" s="134"/>
      <c r="LA464" s="134"/>
      <c r="LB464" s="134"/>
      <c r="LC464" s="134"/>
      <c r="LD464" s="134"/>
      <c r="LE464" s="134"/>
      <c r="LF464" s="134"/>
      <c r="LG464" s="134"/>
      <c r="LH464" s="134"/>
      <c r="LI464" s="134"/>
      <c r="LJ464" s="134"/>
      <c r="LK464" s="134"/>
      <c r="LL464" s="134"/>
      <c r="LM464" s="134"/>
      <c r="LN464" s="134"/>
      <c r="LO464" s="134"/>
      <c r="LP464" s="134"/>
      <c r="LQ464" s="134"/>
      <c r="LR464" s="134"/>
      <c r="LS464" s="134"/>
      <c r="LT464" s="134"/>
      <c r="LU464" s="134"/>
      <c r="LV464" s="134"/>
      <c r="LW464" s="134"/>
      <c r="LX464" s="134"/>
      <c r="LY464" s="134"/>
      <c r="LZ464" s="134"/>
      <c r="MA464" s="134"/>
      <c r="MB464" s="134"/>
      <c r="MC464" s="134"/>
      <c r="MD464" s="134"/>
      <c r="ME464" s="134"/>
      <c r="MF464" s="134"/>
      <c r="MG464" s="134"/>
      <c r="MH464" s="134"/>
      <c r="MI464" s="134"/>
      <c r="MJ464" s="134"/>
      <c r="MK464" s="134"/>
      <c r="ML464" s="134"/>
      <c r="MM464" s="134"/>
      <c r="MN464" s="134"/>
      <c r="MO464" s="134"/>
      <c r="MP464" s="134"/>
      <c r="MQ464" s="134"/>
      <c r="MR464" s="134"/>
      <c r="MS464" s="134"/>
      <c r="MT464" s="134"/>
      <c r="MU464" s="134"/>
      <c r="MV464" s="134"/>
      <c r="MW464" s="134"/>
      <c r="MX464" s="134"/>
      <c r="MY464" s="134"/>
      <c r="MZ464" s="134"/>
      <c r="NA464" s="134"/>
      <c r="NB464" s="134"/>
      <c r="NC464" s="134"/>
      <c r="ND464" s="134"/>
      <c r="NE464" s="134"/>
      <c r="NF464" s="134"/>
      <c r="NG464" s="134"/>
      <c r="NH464" s="134"/>
      <c r="NI464" s="134"/>
      <c r="NJ464" s="134"/>
      <c r="NK464" s="134"/>
      <c r="NL464" s="134"/>
      <c r="NM464" s="134"/>
      <c r="NN464" s="134"/>
      <c r="NO464" s="134"/>
      <c r="NP464" s="134"/>
      <c r="NQ464" s="134"/>
      <c r="NR464" s="134"/>
      <c r="NS464" s="134"/>
      <c r="NT464" s="134"/>
      <c r="NU464" s="134"/>
      <c r="NV464" s="134"/>
      <c r="NW464" s="134"/>
      <c r="NX464" s="134"/>
      <c r="NY464" s="134"/>
      <c r="NZ464" s="134"/>
      <c r="OA464" s="134"/>
      <c r="OB464" s="134"/>
      <c r="OC464" s="134"/>
      <c r="OD464" s="134"/>
      <c r="OE464" s="134"/>
      <c r="OF464" s="134"/>
      <c r="OG464" s="134"/>
      <c r="OH464" s="134"/>
      <c r="OI464" s="134"/>
      <c r="OJ464" s="134"/>
      <c r="OK464" s="134"/>
      <c r="OL464" s="134"/>
      <c r="OM464" s="134"/>
      <c r="ON464" s="134"/>
      <c r="OO464" s="134"/>
      <c r="OP464" s="134"/>
      <c r="OQ464" s="134"/>
      <c r="OR464" s="134"/>
      <c r="OS464" s="134"/>
      <c r="OT464" s="134"/>
      <c r="OU464" s="134"/>
      <c r="OV464" s="134"/>
      <c r="OW464" s="134"/>
      <c r="OX464" s="134"/>
      <c r="OY464" s="134"/>
      <c r="OZ464" s="134"/>
      <c r="PA464" s="134"/>
      <c r="PB464" s="134"/>
      <c r="PC464" s="134"/>
      <c r="PD464" s="134"/>
      <c r="PE464" s="134"/>
      <c r="PF464" s="134"/>
      <c r="PG464" s="134"/>
      <c r="PH464" s="134"/>
      <c r="PI464" s="134"/>
      <c r="PJ464" s="134"/>
      <c r="PK464" s="134"/>
      <c r="PL464" s="134"/>
      <c r="PM464" s="134"/>
      <c r="PN464" s="134"/>
      <c r="PO464" s="134"/>
      <c r="PP464" s="134"/>
      <c r="PQ464" s="134"/>
      <c r="PR464" s="134"/>
      <c r="PS464" s="134"/>
      <c r="PT464" s="134"/>
      <c r="PU464" s="134"/>
      <c r="PV464" s="134"/>
      <c r="PW464" s="134"/>
      <c r="PX464" s="134"/>
      <c r="PY464" s="134"/>
      <c r="PZ464" s="134"/>
      <c r="QA464" s="134"/>
      <c r="QB464" s="134"/>
      <c r="QC464" s="134"/>
      <c r="QD464" s="134"/>
      <c r="QE464" s="134"/>
      <c r="QF464" s="134"/>
      <c r="QG464" s="134"/>
      <c r="QH464" s="134"/>
      <c r="QI464" s="134"/>
      <c r="QJ464" s="134"/>
      <c r="QK464" s="134"/>
      <c r="QL464" s="134"/>
      <c r="QM464" s="134"/>
      <c r="QN464" s="134"/>
      <c r="QO464" s="134"/>
      <c r="QP464" s="134"/>
      <c r="QQ464" s="134"/>
      <c r="QR464" s="134"/>
      <c r="QS464" s="134"/>
      <c r="QT464" s="134"/>
      <c r="QU464" s="134"/>
      <c r="QV464" s="134"/>
      <c r="QW464" s="134"/>
      <c r="QX464" s="134"/>
      <c r="QY464" s="134"/>
      <c r="QZ464" s="134"/>
      <c r="RA464" s="134"/>
      <c r="RB464" s="134"/>
      <c r="RC464" s="134"/>
      <c r="RD464" s="134"/>
      <c r="RE464" s="134"/>
      <c r="RF464" s="134"/>
      <c r="RG464" s="134"/>
      <c r="RH464" s="134"/>
      <c r="RI464" s="134"/>
      <c r="RJ464" s="134"/>
      <c r="RK464" s="134"/>
      <c r="RL464" s="134"/>
      <c r="RM464" s="134"/>
      <c r="RN464" s="134"/>
      <c r="RO464" s="134"/>
      <c r="RP464" s="134"/>
      <c r="RQ464" s="134"/>
      <c r="RR464" s="134"/>
      <c r="RS464" s="134"/>
      <c r="RT464" s="134"/>
      <c r="RU464" s="134"/>
      <c r="RV464" s="134"/>
      <c r="RW464" s="134"/>
      <c r="RX464" s="134"/>
      <c r="RY464" s="134"/>
      <c r="RZ464" s="134"/>
      <c r="SA464" s="134"/>
      <c r="SB464" s="134"/>
      <c r="SC464" s="134"/>
      <c r="SD464" s="134"/>
      <c r="SE464" s="134"/>
      <c r="SF464" s="134"/>
      <c r="SG464" s="134"/>
      <c r="SH464" s="134"/>
      <c r="SI464" s="134"/>
      <c r="SJ464" s="134"/>
      <c r="SK464" s="134"/>
      <c r="SL464" s="134"/>
      <c r="SM464" s="134"/>
      <c r="SN464" s="134"/>
      <c r="SO464" s="134"/>
      <c r="SP464" s="134"/>
      <c r="SQ464" s="134"/>
      <c r="SR464" s="134"/>
      <c r="SS464" s="134"/>
      <c r="ST464" s="134"/>
      <c r="SU464" s="134"/>
      <c r="SV464" s="134"/>
      <c r="SW464" s="134"/>
      <c r="SX464" s="134"/>
      <c r="SY464" s="134"/>
      <c r="SZ464" s="134"/>
      <c r="TA464" s="134"/>
      <c r="TB464" s="134"/>
      <c r="TC464" s="134"/>
      <c r="TD464" s="134"/>
      <c r="TE464" s="134"/>
      <c r="TF464" s="134"/>
      <c r="TG464" s="134"/>
      <c r="TH464" s="134"/>
      <c r="TI464" s="134"/>
      <c r="TJ464" s="134"/>
      <c r="TK464" s="134"/>
      <c r="TL464" s="134"/>
      <c r="TM464" s="134"/>
      <c r="TN464" s="134"/>
      <c r="TO464" s="134"/>
      <c r="TP464" s="134"/>
      <c r="TQ464" s="134"/>
      <c r="TR464" s="134"/>
      <c r="TS464" s="134"/>
      <c r="TT464" s="134"/>
      <c r="TU464" s="134"/>
      <c r="TV464" s="134"/>
      <c r="TW464" s="134"/>
      <c r="TX464" s="134"/>
      <c r="TY464" s="134"/>
      <c r="TZ464" s="134"/>
      <c r="UA464" s="134"/>
      <c r="UB464" s="134"/>
      <c r="UC464" s="134"/>
      <c r="UD464" s="134"/>
      <c r="UE464" s="134"/>
      <c r="UF464" s="134"/>
      <c r="UG464" s="134"/>
      <c r="UH464" s="134"/>
      <c r="UI464" s="134"/>
      <c r="UJ464" s="134"/>
      <c r="UK464" s="134"/>
      <c r="UL464" s="134"/>
      <c r="UM464" s="134"/>
      <c r="UN464" s="134"/>
      <c r="UO464" s="134"/>
      <c r="UP464" s="134"/>
      <c r="UQ464" s="134"/>
      <c r="UR464" s="134"/>
      <c r="US464" s="134"/>
      <c r="UT464" s="134"/>
      <c r="UU464" s="134"/>
      <c r="UV464" s="134"/>
      <c r="UW464" s="134"/>
      <c r="UX464" s="134"/>
      <c r="UY464" s="134"/>
      <c r="UZ464" s="134"/>
      <c r="VA464" s="134"/>
      <c r="VB464" s="134"/>
      <c r="VC464" s="134"/>
      <c r="VD464" s="134"/>
      <c r="VE464" s="134"/>
      <c r="VF464" s="134"/>
      <c r="VG464" s="134"/>
      <c r="VH464" s="134"/>
      <c r="VI464" s="134"/>
      <c r="VJ464" s="134"/>
      <c r="VK464" s="134"/>
      <c r="VL464" s="134"/>
      <c r="VM464" s="134"/>
      <c r="VN464" s="134"/>
      <c r="VO464" s="134"/>
      <c r="VP464" s="134"/>
      <c r="VQ464" s="134"/>
      <c r="VR464" s="134"/>
      <c r="VS464" s="134"/>
      <c r="VT464" s="134"/>
      <c r="VU464" s="134"/>
      <c r="VV464" s="134"/>
      <c r="VW464" s="134"/>
      <c r="VX464" s="134"/>
      <c r="VY464" s="134"/>
      <c r="VZ464" s="134"/>
      <c r="WA464" s="134"/>
      <c r="WB464" s="134"/>
      <c r="WC464" s="134"/>
      <c r="WD464" s="134"/>
      <c r="WE464" s="134"/>
      <c r="WF464" s="134"/>
      <c r="WG464" s="134"/>
      <c r="WH464" s="134"/>
      <c r="WI464" s="134"/>
      <c r="WJ464" s="134"/>
      <c r="WK464" s="134"/>
      <c r="WL464" s="134"/>
      <c r="WM464" s="134"/>
      <c r="WN464" s="134"/>
      <c r="WO464" s="134"/>
      <c r="WP464" s="134"/>
      <c r="WQ464" s="134"/>
      <c r="WR464" s="134"/>
      <c r="WS464" s="134"/>
      <c r="WT464" s="134"/>
      <c r="WU464" s="134"/>
      <c r="WV464" s="134"/>
      <c r="WW464" s="134"/>
      <c r="WX464" s="134"/>
      <c r="WY464" s="134"/>
      <c r="WZ464" s="134"/>
      <c r="XA464" s="134"/>
      <c r="XB464" s="134"/>
      <c r="XC464" s="134"/>
      <c r="XD464" s="134"/>
      <c r="XE464" s="134"/>
      <c r="XF464" s="134"/>
      <c r="XG464" s="134"/>
      <c r="XH464" s="134"/>
      <c r="XI464" s="134"/>
      <c r="XJ464" s="134"/>
      <c r="XK464" s="134"/>
      <c r="XL464" s="134"/>
      <c r="XM464" s="134"/>
      <c r="XN464" s="134"/>
      <c r="XO464" s="134"/>
      <c r="XP464" s="134"/>
      <c r="XQ464" s="134"/>
      <c r="XR464" s="134"/>
      <c r="XS464" s="134"/>
      <c r="XT464" s="134"/>
      <c r="XU464" s="134"/>
      <c r="XV464" s="134"/>
      <c r="XW464" s="134"/>
      <c r="XX464" s="134"/>
      <c r="XY464" s="134"/>
      <c r="XZ464" s="134"/>
      <c r="YA464" s="134"/>
      <c r="YB464" s="134"/>
      <c r="YC464" s="134"/>
      <c r="YD464" s="134"/>
      <c r="YE464" s="134"/>
      <c r="YF464" s="134"/>
      <c r="YG464" s="134"/>
      <c r="YH464" s="134"/>
      <c r="YI464" s="134"/>
      <c r="YJ464" s="134"/>
      <c r="YK464" s="134"/>
      <c r="YL464" s="134"/>
      <c r="YM464" s="134"/>
      <c r="YN464" s="134"/>
      <c r="YO464" s="134"/>
      <c r="YP464" s="134"/>
      <c r="YQ464" s="134"/>
      <c r="YR464" s="134"/>
      <c r="YS464" s="134"/>
      <c r="YT464" s="134"/>
      <c r="YU464" s="134"/>
      <c r="YV464" s="134"/>
      <c r="YW464" s="134"/>
      <c r="YX464" s="134"/>
      <c r="YY464" s="134"/>
      <c r="YZ464" s="134"/>
      <c r="ZA464" s="134"/>
      <c r="ZB464" s="134"/>
      <c r="ZC464" s="134"/>
      <c r="ZD464" s="134"/>
      <c r="ZE464" s="134"/>
      <c r="ZF464" s="134"/>
      <c r="ZG464" s="134"/>
      <c r="ZH464" s="134"/>
      <c r="ZI464" s="134"/>
      <c r="ZJ464" s="134"/>
      <c r="ZK464" s="134"/>
      <c r="ZL464" s="134"/>
      <c r="ZM464" s="134"/>
      <c r="ZN464" s="134"/>
      <c r="ZO464" s="134"/>
      <c r="ZP464" s="134"/>
      <c r="ZQ464" s="134"/>
      <c r="ZR464" s="134"/>
      <c r="ZS464" s="134"/>
      <c r="ZT464" s="134"/>
      <c r="ZU464" s="134"/>
      <c r="ZV464" s="134"/>
      <c r="ZW464" s="134"/>
      <c r="ZX464" s="134"/>
      <c r="ZY464" s="134"/>
      <c r="ZZ464" s="134"/>
      <c r="AAA464" s="134"/>
      <c r="AAB464" s="134"/>
      <c r="AAC464" s="134"/>
      <c r="AAD464" s="134"/>
      <c r="AAE464" s="134"/>
      <c r="AAF464" s="134"/>
      <c r="AAG464" s="134"/>
      <c r="AAH464" s="134"/>
      <c r="AAI464" s="134"/>
      <c r="AAJ464" s="134"/>
      <c r="AAK464" s="134"/>
      <c r="AAL464" s="134"/>
      <c r="AAM464" s="134"/>
      <c r="AAN464" s="134"/>
      <c r="AAO464" s="134"/>
      <c r="AAP464" s="134"/>
      <c r="AAQ464" s="134"/>
      <c r="AAR464" s="134"/>
      <c r="AAS464" s="134"/>
      <c r="AAT464" s="134"/>
      <c r="AAU464" s="134"/>
      <c r="AAV464" s="134"/>
      <c r="AAW464" s="134"/>
      <c r="AAX464" s="134"/>
      <c r="AAY464" s="134"/>
      <c r="AAZ464" s="134"/>
      <c r="ABA464" s="134"/>
      <c r="ABB464" s="134"/>
      <c r="ABC464" s="134"/>
      <c r="ABD464" s="134"/>
      <c r="ABE464" s="134"/>
      <c r="ABF464" s="134"/>
      <c r="ABG464" s="134"/>
      <c r="ABH464" s="134"/>
      <c r="ABI464" s="134"/>
      <c r="ABJ464" s="134"/>
      <c r="ABK464" s="134"/>
      <c r="ABL464" s="134"/>
      <c r="ABM464" s="134"/>
      <c r="ABN464" s="134"/>
      <c r="ABO464" s="134"/>
      <c r="ABP464" s="134"/>
      <c r="ABQ464" s="134"/>
      <c r="ABR464" s="134"/>
      <c r="ABS464" s="134"/>
      <c r="ABT464" s="134"/>
      <c r="ABU464" s="134"/>
      <c r="ABV464" s="134"/>
      <c r="ABW464" s="134"/>
      <c r="ABX464" s="134"/>
      <c r="ABY464" s="134"/>
      <c r="ABZ464" s="134"/>
      <c r="ACA464" s="134"/>
      <c r="ACB464" s="134"/>
      <c r="ACC464" s="134"/>
      <c r="ACD464" s="134"/>
      <c r="ACE464" s="134"/>
      <c r="ACF464" s="134"/>
      <c r="ACG464" s="134"/>
      <c r="ACH464" s="134"/>
      <c r="ACI464" s="134"/>
      <c r="ACJ464" s="134"/>
      <c r="ACK464" s="134"/>
      <c r="ACL464" s="134"/>
      <c r="ACM464" s="134"/>
      <c r="ACN464" s="134"/>
      <c r="ACO464" s="134"/>
      <c r="ACP464" s="134"/>
      <c r="ACQ464" s="134"/>
      <c r="ACR464" s="134"/>
      <c r="ACS464" s="134"/>
      <c r="ACT464" s="134"/>
      <c r="ACU464" s="134"/>
      <c r="ACV464" s="134"/>
      <c r="ACW464" s="134"/>
      <c r="ACX464" s="134"/>
      <c r="ACY464" s="134"/>
      <c r="ACZ464" s="134"/>
      <c r="ADA464" s="134"/>
      <c r="ADB464" s="134"/>
      <c r="ADC464" s="134"/>
      <c r="ADD464" s="134"/>
      <c r="ADE464" s="134"/>
      <c r="ADF464" s="134"/>
      <c r="ADG464" s="134"/>
      <c r="ADH464" s="134"/>
      <c r="ADI464" s="134"/>
      <c r="ADJ464" s="134"/>
      <c r="ADK464" s="134"/>
      <c r="ADL464" s="134"/>
      <c r="ADM464" s="134"/>
      <c r="ADN464" s="134"/>
      <c r="ADO464" s="134"/>
      <c r="ADP464" s="134"/>
      <c r="ADQ464" s="134"/>
      <c r="ADR464" s="134"/>
      <c r="ADS464" s="134"/>
      <c r="ADT464" s="134"/>
      <c r="ADU464" s="134"/>
      <c r="ADV464" s="134"/>
      <c r="ADW464" s="134"/>
      <c r="ADX464" s="134"/>
      <c r="ADY464" s="134"/>
      <c r="ADZ464" s="134"/>
      <c r="AEA464" s="134"/>
      <c r="AEB464" s="134"/>
      <c r="AEC464" s="134"/>
      <c r="AED464" s="134"/>
      <c r="AEE464" s="134"/>
      <c r="AEF464" s="134"/>
      <c r="AEG464" s="134"/>
      <c r="AEH464" s="134"/>
      <c r="AEI464" s="134"/>
      <c r="AEJ464" s="134"/>
      <c r="AEK464" s="134"/>
      <c r="AEL464" s="134"/>
      <c r="AEM464" s="134"/>
      <c r="AEN464" s="134"/>
      <c r="AEO464" s="134"/>
      <c r="AEP464" s="134"/>
      <c r="AEQ464" s="134"/>
      <c r="AER464" s="134"/>
      <c r="AES464" s="134"/>
      <c r="AET464" s="134"/>
      <c r="AEU464" s="134"/>
      <c r="AEV464" s="134"/>
      <c r="AEW464" s="134"/>
      <c r="AEX464" s="134"/>
      <c r="AEY464" s="134"/>
      <c r="AEZ464" s="134"/>
      <c r="AFA464" s="134"/>
      <c r="AFB464" s="134"/>
      <c r="AFC464" s="134"/>
      <c r="AFD464" s="134"/>
      <c r="AFE464" s="134"/>
      <c r="AFF464" s="134"/>
      <c r="AFG464" s="134"/>
      <c r="AFH464" s="134"/>
      <c r="AFI464" s="134"/>
      <c r="AFJ464" s="134"/>
      <c r="AFK464" s="134"/>
      <c r="AFL464" s="134"/>
      <c r="AFM464" s="134"/>
      <c r="AFN464" s="134"/>
      <c r="AFO464" s="134"/>
      <c r="AFP464" s="134"/>
      <c r="AFQ464" s="134"/>
      <c r="AFR464" s="134"/>
      <c r="AFS464" s="134"/>
      <c r="AFT464" s="134"/>
      <c r="AFU464" s="134"/>
      <c r="AFV464" s="134"/>
      <c r="AFW464" s="134"/>
      <c r="AFX464" s="134"/>
      <c r="AFY464" s="134"/>
      <c r="AFZ464" s="134"/>
      <c r="AGA464" s="134"/>
      <c r="AGB464" s="134"/>
      <c r="AGC464" s="134"/>
      <c r="AGD464" s="134"/>
      <c r="AGE464" s="134"/>
      <c r="AGF464" s="134"/>
      <c r="AGG464" s="134"/>
      <c r="AGH464" s="134"/>
      <c r="AGI464" s="134"/>
      <c r="AGJ464" s="134"/>
      <c r="AGK464" s="134"/>
      <c r="AGL464" s="134"/>
      <c r="AGM464" s="134"/>
      <c r="AGN464" s="134"/>
      <c r="AGO464" s="134"/>
      <c r="AGP464" s="134"/>
      <c r="AGQ464" s="134"/>
      <c r="AGR464" s="134"/>
      <c r="AGS464" s="134"/>
      <c r="AGT464" s="134"/>
      <c r="AGU464" s="134"/>
      <c r="AGV464" s="134"/>
      <c r="AGW464" s="134"/>
      <c r="AGX464" s="134"/>
      <c r="AGY464" s="134"/>
      <c r="AGZ464" s="134"/>
      <c r="AHA464" s="134"/>
      <c r="AHB464" s="134"/>
      <c r="AHC464" s="134"/>
      <c r="AHD464" s="134"/>
      <c r="AHE464" s="134"/>
      <c r="AHF464" s="134"/>
      <c r="AHG464" s="134"/>
      <c r="AHH464" s="134"/>
      <c r="AHI464" s="134"/>
      <c r="AHJ464" s="134"/>
      <c r="AHK464" s="134"/>
      <c r="AHL464" s="134"/>
      <c r="AHM464" s="134"/>
      <c r="AHN464" s="134"/>
      <c r="AHO464" s="134"/>
      <c r="AHP464" s="134"/>
      <c r="AHQ464" s="134"/>
      <c r="AHR464" s="134"/>
      <c r="AHS464" s="134"/>
      <c r="AHT464" s="134"/>
      <c r="AHU464" s="134"/>
      <c r="AHV464" s="134"/>
      <c r="AHW464" s="134"/>
      <c r="AHX464" s="134"/>
      <c r="AHY464" s="134"/>
      <c r="AHZ464" s="134"/>
      <c r="AIA464" s="134"/>
      <c r="AIB464" s="134"/>
      <c r="AIC464" s="134"/>
      <c r="AID464" s="134"/>
      <c r="AIE464" s="134"/>
      <c r="AIF464" s="134"/>
      <c r="AIG464" s="134"/>
      <c r="AIH464" s="134"/>
      <c r="AII464" s="134"/>
      <c r="AIJ464" s="134"/>
      <c r="AIK464" s="134"/>
      <c r="AIL464" s="134"/>
      <c r="AIM464" s="134"/>
      <c r="AIN464" s="134"/>
      <c r="AIO464" s="134"/>
      <c r="AIP464" s="134"/>
      <c r="AIQ464" s="134"/>
      <c r="AIR464" s="134"/>
      <c r="AIS464" s="134"/>
      <c r="AIT464" s="134"/>
      <c r="AIU464" s="134"/>
      <c r="AIV464" s="134"/>
      <c r="AIW464" s="134"/>
      <c r="AIX464" s="134"/>
      <c r="AIY464" s="134"/>
      <c r="AIZ464" s="134"/>
      <c r="AJA464" s="134"/>
      <c r="AJB464" s="134"/>
      <c r="AJC464" s="134"/>
      <c r="AJD464" s="134"/>
      <c r="AJE464" s="134"/>
      <c r="AJF464" s="134"/>
      <c r="AJG464" s="134"/>
      <c r="AJH464" s="134"/>
      <c r="AJI464" s="134"/>
      <c r="AJJ464" s="134"/>
      <c r="AJK464" s="134"/>
      <c r="AJL464" s="134"/>
      <c r="AJM464" s="134"/>
      <c r="AJN464" s="134"/>
      <c r="AJO464" s="134"/>
      <c r="AJP464" s="134"/>
      <c r="AJQ464" s="134"/>
      <c r="AJR464" s="134"/>
      <c r="AJS464" s="134"/>
      <c r="AJT464" s="134"/>
      <c r="AJU464" s="134"/>
      <c r="AJV464" s="134"/>
      <c r="AJW464" s="134"/>
      <c r="AJX464" s="134"/>
      <c r="AJY464" s="134"/>
      <c r="AJZ464" s="134"/>
      <c r="AKA464" s="134"/>
      <c r="AKB464" s="134"/>
      <c r="AKC464" s="134"/>
      <c r="AKD464" s="134"/>
      <c r="AKE464" s="134"/>
      <c r="AKF464" s="134"/>
      <c r="AKG464" s="134"/>
      <c r="AKH464" s="134"/>
      <c r="AKI464" s="134"/>
      <c r="AKJ464" s="134"/>
      <c r="AKK464" s="134"/>
      <c r="AKL464" s="134"/>
      <c r="AKM464" s="134"/>
      <c r="AKN464" s="134"/>
      <c r="AKO464" s="134"/>
      <c r="AKP464" s="134"/>
      <c r="AKQ464" s="134"/>
      <c r="AKR464" s="134"/>
      <c r="AKS464" s="134"/>
      <c r="AKT464" s="134"/>
      <c r="AKU464" s="134"/>
      <c r="AKV464" s="134"/>
      <c r="AKW464" s="134"/>
      <c r="AKX464" s="134"/>
    </row>
    <row r="465" spans="1:80" ht="12" x14ac:dyDescent="0.2">
      <c r="A465" s="249"/>
      <c r="B465" s="242" t="s">
        <v>1002</v>
      </c>
      <c r="C465" s="170" t="str">
        <f>_xlfn.CONCAT(Leverancespecifikation[[#This Row],[ID]],Leverancespecifikation[[#This Row],[BYGNINGSDEL]])</f>
        <v>461Brønde</v>
      </c>
      <c r="E465" s="171">
        <v>504</v>
      </c>
      <c r="I465" s="171"/>
      <c r="J465" s="171">
        <v>4</v>
      </c>
      <c r="K465" s="175" t="s">
        <v>1023</v>
      </c>
      <c r="L465" s="172" t="s">
        <v>1024</v>
      </c>
      <c r="M465" s="80" t="str">
        <f>IFERROR(VLOOKUP(Leverancespecifikation[[#This Row],[ID-Bygningsdel]],'Data ændringslog'!A:G,7,FALSE),"P")</f>
        <v/>
      </c>
      <c r="N465" s="321" t="s">
        <v>103</v>
      </c>
      <c r="O465" s="121" t="str">
        <f>VLOOKUP(Leverancespecifikation[[#This Row],[ID-Bygningsdel]],'Data aktør'!A:H,2,FALSE)</f>
        <v/>
      </c>
      <c r="P465" s="78" t="str">
        <f>VLOOKUP(Leverancespecifikation[[#This Row],[ID-Bygningsdel]],'Data aktør'!A:H,3,FALSE)</f>
        <v/>
      </c>
      <c r="Q465" s="78" t="str">
        <f>VLOOKUP(Leverancespecifikation[[#This Row],[ID-Bygningsdel]],'Data aktør'!A:H,4,FALSE)</f>
        <v/>
      </c>
      <c r="R465" s="78" t="str">
        <f>VLOOKUP(Leverancespecifikation[[#This Row],[ID-Bygningsdel]],'Data aktør'!A:H,5,FALSE)</f>
        <v/>
      </c>
      <c r="S465" s="78" t="str">
        <f>VLOOKUP(Leverancespecifikation[[#This Row],[ID-Bygningsdel]],'Data aktør'!A:H,6,FALSE)</f>
        <v/>
      </c>
      <c r="T465" s="78" t="str">
        <f>VLOOKUP(Leverancespecifikation[[#This Row],[ID-Bygningsdel]],'Data aktør'!A:H,7,FALSE)</f>
        <v/>
      </c>
      <c r="U465" s="122" t="str">
        <f>VLOOKUP(Leverancespecifikation[[#This Row],[ID-Bygningsdel]],'Data aktør'!A:H,8,FALSE)</f>
        <v/>
      </c>
      <c r="V465" s="112"/>
      <c r="W465" s="79"/>
      <c r="X465" s="79"/>
      <c r="Y465" s="79"/>
      <c r="Z465" s="79"/>
      <c r="AA465" s="79"/>
      <c r="AB465" s="171"/>
      <c r="AD465" s="171"/>
      <c r="AE465" s="171"/>
      <c r="AF465" s="171"/>
      <c r="AG465" s="171"/>
      <c r="AH465" s="171"/>
      <c r="AI465" s="171"/>
      <c r="AJ465" s="171"/>
      <c r="BV465" s="171"/>
      <c r="BW465" s="171"/>
      <c r="CB465" s="134"/>
    </row>
    <row r="466" spans="1:80" ht="12" x14ac:dyDescent="0.2">
      <c r="A466" s="249"/>
      <c r="B466" s="242" t="s">
        <v>1003</v>
      </c>
      <c r="C466" s="170" t="str">
        <f>_xlfn.CONCAT(Leverancespecifikation[[#This Row],[ID]],Leverancespecifikation[[#This Row],[BYGNINGSDEL]])</f>
        <v>462Udskillere (Olie, fedt, benzin o.l.)</v>
      </c>
      <c r="E466" s="171">
        <v>506</v>
      </c>
      <c r="I466" s="171"/>
      <c r="J466" s="171">
        <v>4</v>
      </c>
      <c r="K466" s="175" t="s">
        <v>1026</v>
      </c>
      <c r="L466" s="172" t="s">
        <v>1024</v>
      </c>
      <c r="M466" s="80" t="str">
        <f>IFERROR(VLOOKUP(Leverancespecifikation[[#This Row],[ID-Bygningsdel]],'Data ændringslog'!A:G,7,FALSE),"P")</f>
        <v/>
      </c>
      <c r="N466" s="321" t="s">
        <v>103</v>
      </c>
      <c r="O466" s="121" t="str">
        <f>VLOOKUP(Leverancespecifikation[[#This Row],[ID-Bygningsdel]],'Data aktør'!A:H,2,FALSE)</f>
        <v/>
      </c>
      <c r="P466" s="78" t="str">
        <f>VLOOKUP(Leverancespecifikation[[#This Row],[ID-Bygningsdel]],'Data aktør'!A:H,3,FALSE)</f>
        <v/>
      </c>
      <c r="Q466" s="78" t="str">
        <f>VLOOKUP(Leverancespecifikation[[#This Row],[ID-Bygningsdel]],'Data aktør'!A:H,4,FALSE)</f>
        <v/>
      </c>
      <c r="R466" s="78" t="str">
        <f>VLOOKUP(Leverancespecifikation[[#This Row],[ID-Bygningsdel]],'Data aktør'!A:H,5,FALSE)</f>
        <v/>
      </c>
      <c r="S466" s="78" t="str">
        <f>VLOOKUP(Leverancespecifikation[[#This Row],[ID-Bygningsdel]],'Data aktør'!A:H,6,FALSE)</f>
        <v/>
      </c>
      <c r="T466" s="78" t="str">
        <f>VLOOKUP(Leverancespecifikation[[#This Row],[ID-Bygningsdel]],'Data aktør'!A:H,7,FALSE)</f>
        <v/>
      </c>
      <c r="U466" s="122" t="str">
        <f>VLOOKUP(Leverancespecifikation[[#This Row],[ID-Bygningsdel]],'Data aktør'!A:H,8,FALSE)</f>
        <v/>
      </c>
      <c r="V466" s="112"/>
      <c r="W466" s="79"/>
      <c r="X466" s="79"/>
      <c r="Y466" s="79"/>
      <c r="Z466" s="79"/>
      <c r="AA466" s="79"/>
      <c r="AB466" s="171"/>
      <c r="AD466" s="171"/>
      <c r="AE466" s="171"/>
      <c r="AF466" s="171"/>
      <c r="AG466" s="171"/>
      <c r="AH466" s="171"/>
      <c r="AI466" s="171"/>
      <c r="AJ466" s="171"/>
      <c r="BV466" s="171"/>
      <c r="BW466" s="171"/>
      <c r="CB466" s="134"/>
    </row>
    <row r="467" spans="1:80" ht="12" x14ac:dyDescent="0.2">
      <c r="A467" s="249"/>
      <c r="B467" s="242" t="s">
        <v>1004</v>
      </c>
      <c r="C467" s="170" t="str">
        <f>_xlfn.CONCAT(Leverancespecifikation[[#This Row],[ID]],Leverancespecifikation[[#This Row],[BYGNINGSDEL]])</f>
        <v>463Bassiner</v>
      </c>
      <c r="E467" s="171">
        <v>509</v>
      </c>
      <c r="I467" s="171"/>
      <c r="J467" s="171">
        <v>4</v>
      </c>
      <c r="K467" s="175" t="s">
        <v>1028</v>
      </c>
      <c r="L467" s="172" t="s">
        <v>103</v>
      </c>
      <c r="M467" s="80" t="str">
        <f>IFERROR(VLOOKUP(Leverancespecifikation[[#This Row],[ID-Bygningsdel]],'Data ændringslog'!A:G,7,FALSE),"P")</f>
        <v/>
      </c>
      <c r="N467" s="321" t="s">
        <v>103</v>
      </c>
      <c r="O467" s="121" t="str">
        <f>VLOOKUP(Leverancespecifikation[[#This Row],[ID-Bygningsdel]],'Data aktør'!A:H,2,FALSE)</f>
        <v/>
      </c>
      <c r="P467" s="78" t="str">
        <f>VLOOKUP(Leverancespecifikation[[#This Row],[ID-Bygningsdel]],'Data aktør'!A:H,3,FALSE)</f>
        <v/>
      </c>
      <c r="Q467" s="78" t="str">
        <f>VLOOKUP(Leverancespecifikation[[#This Row],[ID-Bygningsdel]],'Data aktør'!A:H,4,FALSE)</f>
        <v/>
      </c>
      <c r="R467" s="78" t="str">
        <f>VLOOKUP(Leverancespecifikation[[#This Row],[ID-Bygningsdel]],'Data aktør'!A:H,5,FALSE)</f>
        <v/>
      </c>
      <c r="S467" s="78" t="str">
        <f>VLOOKUP(Leverancespecifikation[[#This Row],[ID-Bygningsdel]],'Data aktør'!A:H,6,FALSE)</f>
        <v/>
      </c>
      <c r="T467" s="78" t="str">
        <f>VLOOKUP(Leverancespecifikation[[#This Row],[ID-Bygningsdel]],'Data aktør'!A:H,7,FALSE)</f>
        <v/>
      </c>
      <c r="U467" s="122" t="str">
        <f>VLOOKUP(Leverancespecifikation[[#This Row],[ID-Bygningsdel]],'Data aktør'!A:H,8,FALSE)</f>
        <v/>
      </c>
      <c r="V467" s="112"/>
      <c r="W467" s="79"/>
      <c r="X467" s="79"/>
      <c r="Y467" s="79"/>
      <c r="Z467" s="79"/>
      <c r="AA467" s="79"/>
      <c r="AB467" s="171"/>
      <c r="AD467" s="171"/>
      <c r="AE467" s="171"/>
      <c r="AF467" s="171"/>
      <c r="AG467" s="171"/>
      <c r="AH467" s="171"/>
      <c r="AI467" s="171"/>
      <c r="AJ467" s="171"/>
      <c r="BV467" s="171"/>
      <c r="BW467" s="171"/>
      <c r="CB467" s="134"/>
    </row>
    <row r="468" spans="1:80" ht="12" x14ac:dyDescent="0.2">
      <c r="A468" s="249"/>
      <c r="B468" s="242" t="s">
        <v>1005</v>
      </c>
      <c r="C468" s="170" t="str">
        <f>_xlfn.CONCAT(Leverancespecifikation[[#This Row],[ID]],Leverancespecifikation[[#This Row],[BYGNINGSDEL]])</f>
        <v>464Spejlbassiner</v>
      </c>
      <c r="E468" s="171">
        <v>509</v>
      </c>
      <c r="I468" s="171"/>
      <c r="J468" s="171">
        <v>4</v>
      </c>
      <c r="K468" s="175" t="s">
        <v>1030</v>
      </c>
      <c r="L468" s="172" t="s">
        <v>103</v>
      </c>
      <c r="M468" s="80" t="str">
        <f>IFERROR(VLOOKUP(Leverancespecifikation[[#This Row],[ID-Bygningsdel]],'Data ændringslog'!A:G,7,FALSE),"P")</f>
        <v/>
      </c>
      <c r="N468" s="321" t="s">
        <v>103</v>
      </c>
      <c r="O468" s="121" t="str">
        <f>VLOOKUP(Leverancespecifikation[[#This Row],[ID-Bygningsdel]],'Data aktør'!A:H,2,FALSE)</f>
        <v/>
      </c>
      <c r="P468" s="78" t="str">
        <f>VLOOKUP(Leverancespecifikation[[#This Row],[ID-Bygningsdel]],'Data aktør'!A:H,3,FALSE)</f>
        <v/>
      </c>
      <c r="Q468" s="78" t="str">
        <f>VLOOKUP(Leverancespecifikation[[#This Row],[ID-Bygningsdel]],'Data aktør'!A:H,4,FALSE)</f>
        <v/>
      </c>
      <c r="R468" s="78" t="str">
        <f>VLOOKUP(Leverancespecifikation[[#This Row],[ID-Bygningsdel]],'Data aktør'!A:H,5,FALSE)</f>
        <v/>
      </c>
      <c r="S468" s="78" t="str">
        <f>VLOOKUP(Leverancespecifikation[[#This Row],[ID-Bygningsdel]],'Data aktør'!A:H,6,FALSE)</f>
        <v/>
      </c>
      <c r="T468" s="78" t="str">
        <f>VLOOKUP(Leverancespecifikation[[#This Row],[ID-Bygningsdel]],'Data aktør'!A:H,7,FALSE)</f>
        <v/>
      </c>
      <c r="U468" s="122" t="str">
        <f>VLOOKUP(Leverancespecifikation[[#This Row],[ID-Bygningsdel]],'Data aktør'!A:H,8,FALSE)</f>
        <v/>
      </c>
      <c r="V468" s="112"/>
      <c r="W468" s="79"/>
      <c r="X468" s="79"/>
      <c r="Y468" s="79"/>
      <c r="Z468" s="79"/>
      <c r="AA468" s="79"/>
      <c r="AB468" s="171"/>
      <c r="AD468" s="171"/>
      <c r="AE468" s="171"/>
      <c r="AF468" s="171"/>
      <c r="AG468" s="171"/>
      <c r="AH468" s="171"/>
      <c r="AI468" s="171"/>
      <c r="AJ468" s="171"/>
      <c r="BV468" s="171"/>
      <c r="BW468" s="171"/>
      <c r="CB468" s="134"/>
    </row>
    <row r="469" spans="1:80" ht="12" x14ac:dyDescent="0.2">
      <c r="A469" s="249"/>
      <c r="B469" s="242" t="s">
        <v>1006</v>
      </c>
      <c r="C469" s="170" t="str">
        <f>_xlfn.CONCAT(Leverancespecifikation[[#This Row],[ID]],Leverancespecifikation[[#This Row],[BYGNINGSDEL]])</f>
        <v>465Overløbsbassiner</v>
      </c>
      <c r="E469" s="171">
        <v>509</v>
      </c>
      <c r="I469" s="171"/>
      <c r="J469" s="171">
        <v>4</v>
      </c>
      <c r="K469" s="175" t="s">
        <v>1032</v>
      </c>
      <c r="L469" s="172" t="s">
        <v>103</v>
      </c>
      <c r="M469" s="80" t="str">
        <f>IFERROR(VLOOKUP(Leverancespecifikation[[#This Row],[ID-Bygningsdel]],'Data ændringslog'!A:G,7,FALSE),"P")</f>
        <v/>
      </c>
      <c r="N469" s="321" t="s">
        <v>103</v>
      </c>
      <c r="O469" s="121" t="str">
        <f>VLOOKUP(Leverancespecifikation[[#This Row],[ID-Bygningsdel]],'Data aktør'!A:H,2,FALSE)</f>
        <v/>
      </c>
      <c r="P469" s="78" t="str">
        <f>VLOOKUP(Leverancespecifikation[[#This Row],[ID-Bygningsdel]],'Data aktør'!A:H,3,FALSE)</f>
        <v/>
      </c>
      <c r="Q469" s="78" t="str">
        <f>VLOOKUP(Leverancespecifikation[[#This Row],[ID-Bygningsdel]],'Data aktør'!A:H,4,FALSE)</f>
        <v/>
      </c>
      <c r="R469" s="78" t="str">
        <f>VLOOKUP(Leverancespecifikation[[#This Row],[ID-Bygningsdel]],'Data aktør'!A:H,5,FALSE)</f>
        <v/>
      </c>
      <c r="S469" s="78" t="str">
        <f>VLOOKUP(Leverancespecifikation[[#This Row],[ID-Bygningsdel]],'Data aktør'!A:H,6,FALSE)</f>
        <v/>
      </c>
      <c r="T469" s="78" t="str">
        <f>VLOOKUP(Leverancespecifikation[[#This Row],[ID-Bygningsdel]],'Data aktør'!A:H,7,FALSE)</f>
        <v/>
      </c>
      <c r="U469" s="122" t="str">
        <f>VLOOKUP(Leverancespecifikation[[#This Row],[ID-Bygningsdel]],'Data aktør'!A:H,8,FALSE)</f>
        <v/>
      </c>
      <c r="V469" s="112"/>
      <c r="W469" s="79"/>
      <c r="X469" s="79"/>
      <c r="Y469" s="79"/>
      <c r="Z469" s="79"/>
      <c r="AA469" s="79"/>
      <c r="AB469" s="171"/>
      <c r="AD469" s="171"/>
      <c r="AE469" s="171"/>
      <c r="AF469" s="171"/>
      <c r="AG469" s="171"/>
      <c r="AH469" s="171"/>
      <c r="AI469" s="171"/>
      <c r="AJ469" s="171"/>
      <c r="BV469" s="171"/>
      <c r="BW469" s="171"/>
      <c r="CB469" s="134"/>
    </row>
    <row r="470" spans="1:80" ht="12" x14ac:dyDescent="0.2">
      <c r="A470" s="249"/>
      <c r="B470" s="242" t="s">
        <v>1008</v>
      </c>
      <c r="C470" s="170" t="str">
        <f>_xlfn.CONCAT(Leverancespecifikation[[#This Row],[ID]],Leverancespecifikation[[#This Row],[BYGNINGSDEL]])</f>
        <v>466Springvand</v>
      </c>
      <c r="E470" s="171">
        <v>509</v>
      </c>
      <c r="I470" s="171"/>
      <c r="J470" s="171">
        <v>4</v>
      </c>
      <c r="K470" s="175" t="s">
        <v>1034</v>
      </c>
      <c r="L470" s="172" t="s">
        <v>103</v>
      </c>
      <c r="M470" s="80" t="str">
        <f>IFERROR(VLOOKUP(Leverancespecifikation[[#This Row],[ID-Bygningsdel]],'Data ændringslog'!A:G,7,FALSE),"P")</f>
        <v/>
      </c>
      <c r="N470" s="321" t="s">
        <v>103</v>
      </c>
      <c r="O470" s="121" t="str">
        <f>VLOOKUP(Leverancespecifikation[[#This Row],[ID-Bygningsdel]],'Data aktør'!A:H,2,FALSE)</f>
        <v/>
      </c>
      <c r="P470" s="78" t="str">
        <f>VLOOKUP(Leverancespecifikation[[#This Row],[ID-Bygningsdel]],'Data aktør'!A:H,3,FALSE)</f>
        <v/>
      </c>
      <c r="Q470" s="78" t="str">
        <f>VLOOKUP(Leverancespecifikation[[#This Row],[ID-Bygningsdel]],'Data aktør'!A:H,4,FALSE)</f>
        <v/>
      </c>
      <c r="R470" s="78" t="str">
        <f>VLOOKUP(Leverancespecifikation[[#This Row],[ID-Bygningsdel]],'Data aktør'!A:H,5,FALSE)</f>
        <v/>
      </c>
      <c r="S470" s="78" t="str">
        <f>VLOOKUP(Leverancespecifikation[[#This Row],[ID-Bygningsdel]],'Data aktør'!A:H,6,FALSE)</f>
        <v/>
      </c>
      <c r="T470" s="78" t="str">
        <f>VLOOKUP(Leverancespecifikation[[#This Row],[ID-Bygningsdel]],'Data aktør'!A:H,7,FALSE)</f>
        <v/>
      </c>
      <c r="U470" s="122" t="str">
        <f>VLOOKUP(Leverancespecifikation[[#This Row],[ID-Bygningsdel]],'Data aktør'!A:H,8,FALSE)</f>
        <v/>
      </c>
      <c r="V470" s="112"/>
      <c r="W470" s="79"/>
      <c r="X470" s="79"/>
      <c r="Y470" s="79"/>
      <c r="Z470" s="79"/>
      <c r="AA470" s="79"/>
      <c r="AB470" s="171"/>
      <c r="AD470" s="171"/>
      <c r="AE470" s="171"/>
      <c r="AF470" s="171"/>
      <c r="AG470" s="171"/>
      <c r="AH470" s="171"/>
      <c r="AI470" s="171"/>
      <c r="AJ470" s="171"/>
      <c r="BV470" s="171"/>
      <c r="BW470" s="171"/>
      <c r="CB470" s="134"/>
    </row>
    <row r="471" spans="1:80" ht="24" x14ac:dyDescent="0.2">
      <c r="A471" s="249"/>
      <c r="B471" s="242" t="s">
        <v>1009</v>
      </c>
      <c r="C471" s="170" t="str">
        <f>_xlfn.CONCAT(Leverancespecifikation[[#This Row],[ID]],Leverancespecifikation[[#This Row],[BYGNINGSDEL]])</f>
        <v>467Kloak / LAR systemer under bygning (Fra terrændæk og ned)</v>
      </c>
      <c r="E471" s="171" t="s">
        <v>103</v>
      </c>
      <c r="I471" s="171"/>
      <c r="J471" s="171">
        <v>3</v>
      </c>
      <c r="K471" s="333" t="s">
        <v>1036</v>
      </c>
      <c r="M471" s="80" t="str">
        <f>IFERROR(VLOOKUP(Leverancespecifikation[[#This Row],[ID-Bygningsdel]],'Data ændringslog'!A:G,7,FALSE),"P")</f>
        <v/>
      </c>
      <c r="N471" s="321" t="s">
        <v>99</v>
      </c>
      <c r="O471" s="121" t="str">
        <f>VLOOKUP(Leverancespecifikation[[#This Row],[ID-Bygningsdel]],'Data aktør'!A:H,2,FALSE)</f>
        <v/>
      </c>
      <c r="P471" s="78" t="str">
        <f>VLOOKUP(Leverancespecifikation[[#This Row],[ID-Bygningsdel]],'Data aktør'!A:H,3,FALSE)</f>
        <v/>
      </c>
      <c r="Q471" s="78" t="str">
        <f>VLOOKUP(Leverancespecifikation[[#This Row],[ID-Bygningsdel]],'Data aktør'!A:H,4,FALSE)</f>
        <v/>
      </c>
      <c r="R471" s="78" t="str">
        <f>VLOOKUP(Leverancespecifikation[[#This Row],[ID-Bygningsdel]],'Data aktør'!A:H,5,FALSE)</f>
        <v/>
      </c>
      <c r="S471" s="78" t="str">
        <f>VLOOKUP(Leverancespecifikation[[#This Row],[ID-Bygningsdel]],'Data aktør'!A:H,6,FALSE)</f>
        <v/>
      </c>
      <c r="T471" s="78" t="str">
        <f>VLOOKUP(Leverancespecifikation[[#This Row],[ID-Bygningsdel]],'Data aktør'!A:H,7,FALSE)</f>
        <v/>
      </c>
      <c r="U471" s="122" t="str">
        <f>VLOOKUP(Leverancespecifikation[[#This Row],[ID-Bygningsdel]],'Data aktør'!A:H,8,FALSE)</f>
        <v/>
      </c>
      <c r="V471" s="112"/>
      <c r="W471" s="79"/>
      <c r="X471" s="79"/>
      <c r="Y471" s="79"/>
      <c r="Z471" s="79"/>
      <c r="AA471" s="79"/>
      <c r="AB471" s="171"/>
      <c r="AD471" s="171"/>
      <c r="AE471" s="171"/>
      <c r="AF471" s="171"/>
      <c r="AG471" s="171"/>
      <c r="AH471" s="171"/>
      <c r="AI471" s="171"/>
      <c r="AJ471" s="171"/>
      <c r="BV471" s="171"/>
      <c r="BW471" s="171"/>
      <c r="CB471" s="134"/>
    </row>
    <row r="472" spans="1:80" ht="12" x14ac:dyDescent="0.2">
      <c r="A472" s="249"/>
      <c r="B472" s="242" t="s">
        <v>1010</v>
      </c>
      <c r="C472" s="170" t="str">
        <f>_xlfn.CONCAT(Leverancespecifikation[[#This Row],[ID]],Leverancespecifikation[[#This Row],[BYGNINGSDEL]])</f>
        <v>468Brønde</v>
      </c>
      <c r="E472" s="171">
        <v>504</v>
      </c>
      <c r="I472" s="171"/>
      <c r="J472" s="171">
        <v>4</v>
      </c>
      <c r="K472" s="175" t="s">
        <v>1023</v>
      </c>
      <c r="L472" s="172" t="s">
        <v>1024</v>
      </c>
      <c r="M472" s="80" t="str">
        <f>IFERROR(VLOOKUP(Leverancespecifikation[[#This Row],[ID-Bygningsdel]],'Data ændringslog'!A:G,7,FALSE),"P")</f>
        <v/>
      </c>
      <c r="N472" s="321" t="s">
        <v>99</v>
      </c>
      <c r="O472" s="121" t="str">
        <f>VLOOKUP(Leverancespecifikation[[#This Row],[ID-Bygningsdel]],'Data aktør'!A:H,2,FALSE)</f>
        <v/>
      </c>
      <c r="P472" s="78" t="str">
        <f>VLOOKUP(Leverancespecifikation[[#This Row],[ID-Bygningsdel]],'Data aktør'!A:H,3,FALSE)</f>
        <v/>
      </c>
      <c r="Q472" s="78" t="str">
        <f>VLOOKUP(Leverancespecifikation[[#This Row],[ID-Bygningsdel]],'Data aktør'!A:H,4,FALSE)</f>
        <v/>
      </c>
      <c r="R472" s="78" t="str">
        <f>VLOOKUP(Leverancespecifikation[[#This Row],[ID-Bygningsdel]],'Data aktør'!A:H,5,FALSE)</f>
        <v>X</v>
      </c>
      <c r="S472" s="78" t="str">
        <f>VLOOKUP(Leverancespecifikation[[#This Row],[ID-Bygningsdel]],'Data aktør'!A:H,6,FALSE)</f>
        <v/>
      </c>
      <c r="T472" s="78" t="str">
        <f>VLOOKUP(Leverancespecifikation[[#This Row],[ID-Bygningsdel]],'Data aktør'!A:H,7,FALSE)</f>
        <v/>
      </c>
      <c r="U472" s="122" t="str">
        <f>VLOOKUP(Leverancespecifikation[[#This Row],[ID-Bygningsdel]],'Data aktør'!A:H,8,FALSE)</f>
        <v/>
      </c>
      <c r="V472" s="112"/>
      <c r="W472" s="79"/>
      <c r="X472" s="79"/>
      <c r="Y472" s="79"/>
      <c r="Z472" s="79"/>
      <c r="AA472" s="79"/>
      <c r="AB472" s="171" t="s">
        <v>36</v>
      </c>
      <c r="AC472" s="171">
        <v>200</v>
      </c>
      <c r="AD472" s="171"/>
      <c r="AE472" s="171"/>
      <c r="AF472" s="171"/>
      <c r="AG472" s="171"/>
      <c r="AH472" s="171"/>
      <c r="AI472" s="171"/>
      <c r="AJ472" s="171" t="s">
        <v>36</v>
      </c>
      <c r="AK472" s="171">
        <v>300</v>
      </c>
      <c r="AT472" s="171" t="s">
        <v>36</v>
      </c>
      <c r="AU472" s="171">
        <v>325</v>
      </c>
      <c r="BB472" s="171" t="s">
        <v>36</v>
      </c>
      <c r="BC472" s="171">
        <v>325</v>
      </c>
      <c r="BV472" s="171"/>
      <c r="BW472" s="171"/>
      <c r="CB472" s="134"/>
    </row>
    <row r="473" spans="1:80" ht="12" x14ac:dyDescent="0.2">
      <c r="A473" s="249"/>
      <c r="B473" s="242" t="s">
        <v>1011</v>
      </c>
      <c r="C473" s="170" t="str">
        <f>_xlfn.CONCAT(Leverancespecifikation[[#This Row],[ID]],Leverancespecifikation[[#This Row],[BYGNINGSDEL]])</f>
        <v>469Udskillere (Olie, fedt, benzin o.l.)</v>
      </c>
      <c r="E473" s="171">
        <v>506</v>
      </c>
      <c r="I473" s="171"/>
      <c r="J473" s="171">
        <v>4</v>
      </c>
      <c r="K473" s="175" t="s">
        <v>1026</v>
      </c>
      <c r="L473" s="172" t="s">
        <v>1024</v>
      </c>
      <c r="M473" s="80" t="str">
        <f>IFERROR(VLOOKUP(Leverancespecifikation[[#This Row],[ID-Bygningsdel]],'Data ændringslog'!A:G,7,FALSE),"P")</f>
        <v/>
      </c>
      <c r="N473" s="321" t="s">
        <v>99</v>
      </c>
      <c r="O473" s="121" t="str">
        <f>VLOOKUP(Leverancespecifikation[[#This Row],[ID-Bygningsdel]],'Data aktør'!A:H,2,FALSE)</f>
        <v/>
      </c>
      <c r="P473" s="78" t="str">
        <f>VLOOKUP(Leverancespecifikation[[#This Row],[ID-Bygningsdel]],'Data aktør'!A:H,3,FALSE)</f>
        <v/>
      </c>
      <c r="Q473" s="78" t="str">
        <f>VLOOKUP(Leverancespecifikation[[#This Row],[ID-Bygningsdel]],'Data aktør'!A:H,4,FALSE)</f>
        <v/>
      </c>
      <c r="R473" s="78" t="str">
        <f>VLOOKUP(Leverancespecifikation[[#This Row],[ID-Bygningsdel]],'Data aktør'!A:H,5,FALSE)</f>
        <v>X</v>
      </c>
      <c r="S473" s="78" t="str">
        <f>VLOOKUP(Leverancespecifikation[[#This Row],[ID-Bygningsdel]],'Data aktør'!A:H,6,FALSE)</f>
        <v/>
      </c>
      <c r="T473" s="78" t="str">
        <f>VLOOKUP(Leverancespecifikation[[#This Row],[ID-Bygningsdel]],'Data aktør'!A:H,7,FALSE)</f>
        <v/>
      </c>
      <c r="U473" s="122" t="str">
        <f>VLOOKUP(Leverancespecifikation[[#This Row],[ID-Bygningsdel]],'Data aktør'!A:H,8,FALSE)</f>
        <v/>
      </c>
      <c r="V473" s="112"/>
      <c r="W473" s="79"/>
      <c r="X473" s="79"/>
      <c r="Y473" s="79"/>
      <c r="Z473" s="79"/>
      <c r="AA473" s="79"/>
      <c r="AB473" s="171" t="s">
        <v>36</v>
      </c>
      <c r="AC473" s="171">
        <v>200</v>
      </c>
      <c r="AD473" s="171"/>
      <c r="AE473" s="171"/>
      <c r="AF473" s="171"/>
      <c r="AG473" s="171"/>
      <c r="AH473" s="171"/>
      <c r="AI473" s="171"/>
      <c r="AJ473" s="171" t="s">
        <v>36</v>
      </c>
      <c r="AK473" s="171">
        <v>300</v>
      </c>
      <c r="AT473" s="171" t="s">
        <v>36</v>
      </c>
      <c r="AU473" s="171">
        <v>325</v>
      </c>
      <c r="BB473" s="171" t="s">
        <v>36</v>
      </c>
      <c r="BC473" s="171">
        <v>325</v>
      </c>
      <c r="BV473" s="171"/>
      <c r="BW473" s="171"/>
      <c r="CB473" s="134"/>
    </row>
    <row r="474" spans="1:80" ht="12" x14ac:dyDescent="0.2">
      <c r="A474" s="249"/>
      <c r="B474" s="242" t="s">
        <v>1012</v>
      </c>
      <c r="C474" s="170" t="str">
        <f>_xlfn.CONCAT(Leverancespecifikation[[#This Row],[ID]],Leverancespecifikation[[#This Row],[BYGNINGSDEL]])</f>
        <v>470Vand</v>
      </c>
      <c r="E474" s="171">
        <v>531</v>
      </c>
      <c r="I474" s="171"/>
      <c r="J474" s="171">
        <v>3</v>
      </c>
      <c r="K474" s="333" t="s">
        <v>950</v>
      </c>
      <c r="M474" s="80" t="str">
        <f>IFERROR(VLOOKUP(Leverancespecifikation[[#This Row],[ID-Bygningsdel]],'Data ændringslog'!A:G,7,FALSE),"P")</f>
        <v/>
      </c>
      <c r="N474" s="321" t="s">
        <v>99</v>
      </c>
      <c r="O474" s="121" t="str">
        <f>VLOOKUP(Leverancespecifikation[[#This Row],[ID-Bygningsdel]],'Data aktør'!A:H,2,FALSE)</f>
        <v/>
      </c>
      <c r="P474" s="78" t="str">
        <f>VLOOKUP(Leverancespecifikation[[#This Row],[ID-Bygningsdel]],'Data aktør'!A:H,3,FALSE)</f>
        <v/>
      </c>
      <c r="Q474" s="78" t="str">
        <f>VLOOKUP(Leverancespecifikation[[#This Row],[ID-Bygningsdel]],'Data aktør'!A:H,4,FALSE)</f>
        <v/>
      </c>
      <c r="R474" s="78" t="str">
        <f>VLOOKUP(Leverancespecifikation[[#This Row],[ID-Bygningsdel]],'Data aktør'!A:H,5,FALSE)</f>
        <v/>
      </c>
      <c r="S474" s="78" t="str">
        <f>VLOOKUP(Leverancespecifikation[[#This Row],[ID-Bygningsdel]],'Data aktør'!A:H,6,FALSE)</f>
        <v/>
      </c>
      <c r="T474" s="78" t="str">
        <f>VLOOKUP(Leverancespecifikation[[#This Row],[ID-Bygningsdel]],'Data aktør'!A:H,7,FALSE)</f>
        <v/>
      </c>
      <c r="U474" s="122" t="str">
        <f>VLOOKUP(Leverancespecifikation[[#This Row],[ID-Bygningsdel]],'Data aktør'!A:H,8,FALSE)</f>
        <v/>
      </c>
      <c r="V474" s="112"/>
      <c r="W474" s="79"/>
      <c r="X474" s="79"/>
      <c r="Y474" s="79"/>
      <c r="Z474" s="79"/>
      <c r="AA474" s="79"/>
      <c r="AB474" s="171"/>
      <c r="AD474" s="171"/>
      <c r="AE474" s="171"/>
      <c r="AF474" s="171"/>
      <c r="AG474" s="171"/>
      <c r="AH474" s="171"/>
      <c r="AI474" s="171"/>
      <c r="AJ474" s="171"/>
      <c r="BV474" s="171"/>
      <c r="BW474" s="171"/>
      <c r="CB474" s="134"/>
    </row>
    <row r="475" spans="1:80" ht="12" x14ac:dyDescent="0.2">
      <c r="A475" s="249"/>
      <c r="B475" s="242" t="s">
        <v>1013</v>
      </c>
      <c r="C475" s="170" t="str">
        <f>_xlfn.CONCAT(Leverancespecifikation[[#This Row],[ID]],Leverancespecifikation[[#This Row],[BYGNINGSDEL]])</f>
        <v>471Målerarrangement</v>
      </c>
      <c r="E475" s="171">
        <v>531</v>
      </c>
      <c r="I475" s="171"/>
      <c r="J475" s="171">
        <v>4</v>
      </c>
      <c r="K475" s="175" t="s">
        <v>1041</v>
      </c>
      <c r="L475" s="172" t="s">
        <v>1042</v>
      </c>
      <c r="M475" s="80" t="str">
        <f>IFERROR(VLOOKUP(Leverancespecifikation[[#This Row],[ID-Bygningsdel]],'Data ændringslog'!A:G,7,FALSE),"P")</f>
        <v/>
      </c>
      <c r="N475" s="321" t="s">
        <v>99</v>
      </c>
      <c r="O475" s="121" t="str">
        <f>VLOOKUP(Leverancespecifikation[[#This Row],[ID-Bygningsdel]],'Data aktør'!A:H,2,FALSE)</f>
        <v/>
      </c>
      <c r="P475" s="78" t="str">
        <f>VLOOKUP(Leverancespecifikation[[#This Row],[ID-Bygningsdel]],'Data aktør'!A:H,3,FALSE)</f>
        <v/>
      </c>
      <c r="Q475" s="78" t="str">
        <f>VLOOKUP(Leverancespecifikation[[#This Row],[ID-Bygningsdel]],'Data aktør'!A:H,4,FALSE)</f>
        <v/>
      </c>
      <c r="R475" s="78" t="str">
        <f>VLOOKUP(Leverancespecifikation[[#This Row],[ID-Bygningsdel]],'Data aktør'!A:H,5,FALSE)</f>
        <v>X</v>
      </c>
      <c r="S475" s="78" t="str">
        <f>VLOOKUP(Leverancespecifikation[[#This Row],[ID-Bygningsdel]],'Data aktør'!A:H,6,FALSE)</f>
        <v/>
      </c>
      <c r="T475" s="78" t="str">
        <f>VLOOKUP(Leverancespecifikation[[#This Row],[ID-Bygningsdel]],'Data aktør'!A:H,7,FALSE)</f>
        <v/>
      </c>
      <c r="U475" s="122" t="str">
        <f>VLOOKUP(Leverancespecifikation[[#This Row],[ID-Bygningsdel]],'Data aktør'!A:H,8,FALSE)</f>
        <v/>
      </c>
      <c r="V475" s="112"/>
      <c r="W475" s="79"/>
      <c r="X475" s="79"/>
      <c r="Y475" s="79"/>
      <c r="Z475" s="79"/>
      <c r="AA475" s="79"/>
      <c r="AB475" s="171" t="s">
        <v>36</v>
      </c>
      <c r="AC475" s="171">
        <v>200</v>
      </c>
      <c r="AD475" s="171"/>
      <c r="AE475" s="171"/>
      <c r="AF475" s="171"/>
      <c r="AG475" s="171"/>
      <c r="AH475" s="171"/>
      <c r="AI475" s="171"/>
      <c r="AJ475" s="171" t="s">
        <v>36</v>
      </c>
      <c r="AK475" s="171">
        <v>300</v>
      </c>
      <c r="AT475" s="171" t="s">
        <v>36</v>
      </c>
      <c r="AU475" s="171">
        <v>325</v>
      </c>
      <c r="BB475" s="171" t="s">
        <v>36</v>
      </c>
      <c r="BC475" s="171">
        <v>325</v>
      </c>
      <c r="BV475" s="171"/>
      <c r="BW475" s="171"/>
      <c r="CB475" s="134"/>
    </row>
    <row r="476" spans="1:80" ht="12" x14ac:dyDescent="0.2">
      <c r="A476" s="249"/>
      <c r="B476" s="242" t="s">
        <v>1014</v>
      </c>
      <c r="C476" s="170" t="str">
        <f>_xlfn.CONCAT(Leverancespecifikation[[#This Row],[ID]],Leverancespecifikation[[#This Row],[BYGNINGSDEL]])</f>
        <v>472Cirkulationspumper</v>
      </c>
      <c r="E476" s="171">
        <v>531</v>
      </c>
      <c r="I476" s="171"/>
      <c r="J476" s="171">
        <v>4</v>
      </c>
      <c r="K476" s="175" t="s">
        <v>1044</v>
      </c>
      <c r="L476" s="172" t="s">
        <v>1042</v>
      </c>
      <c r="M476" s="80" t="str">
        <f>IFERROR(VLOOKUP(Leverancespecifikation[[#This Row],[ID-Bygningsdel]],'Data ændringslog'!A:G,7,FALSE),"P")</f>
        <v/>
      </c>
      <c r="N476" s="321" t="s">
        <v>103</v>
      </c>
      <c r="O476" s="121" t="str">
        <f>VLOOKUP(Leverancespecifikation[[#This Row],[ID-Bygningsdel]],'Data aktør'!A:H,2,FALSE)</f>
        <v/>
      </c>
      <c r="P476" s="78" t="str">
        <f>VLOOKUP(Leverancespecifikation[[#This Row],[ID-Bygningsdel]],'Data aktør'!A:H,3,FALSE)</f>
        <v/>
      </c>
      <c r="Q476" s="78" t="str">
        <f>VLOOKUP(Leverancespecifikation[[#This Row],[ID-Bygningsdel]],'Data aktør'!A:H,4,FALSE)</f>
        <v/>
      </c>
      <c r="R476" s="78" t="str">
        <f>VLOOKUP(Leverancespecifikation[[#This Row],[ID-Bygningsdel]],'Data aktør'!A:H,5,FALSE)</f>
        <v/>
      </c>
      <c r="S476" s="78" t="str">
        <f>VLOOKUP(Leverancespecifikation[[#This Row],[ID-Bygningsdel]],'Data aktør'!A:H,6,FALSE)</f>
        <v/>
      </c>
      <c r="T476" s="78" t="str">
        <f>VLOOKUP(Leverancespecifikation[[#This Row],[ID-Bygningsdel]],'Data aktør'!A:H,7,FALSE)</f>
        <v/>
      </c>
      <c r="U476" s="122" t="str">
        <f>VLOOKUP(Leverancespecifikation[[#This Row],[ID-Bygningsdel]],'Data aktør'!A:H,8,FALSE)</f>
        <v/>
      </c>
      <c r="V476" s="112"/>
      <c r="W476" s="79"/>
      <c r="X476" s="79"/>
      <c r="Y476" s="79"/>
      <c r="Z476" s="79"/>
      <c r="AA476" s="79"/>
      <c r="AB476" s="171"/>
      <c r="AD476" s="171"/>
      <c r="AE476" s="171"/>
      <c r="AF476" s="171"/>
      <c r="AG476" s="171"/>
      <c r="AH476" s="171"/>
      <c r="AI476" s="171"/>
      <c r="AJ476" s="171"/>
      <c r="BV476" s="171"/>
      <c r="BW476" s="171"/>
      <c r="CB476" s="134"/>
    </row>
    <row r="477" spans="1:80" ht="12" x14ac:dyDescent="0.2">
      <c r="A477" s="249"/>
      <c r="B477" s="242" t="s">
        <v>1015</v>
      </c>
      <c r="C477" s="170" t="str">
        <f>_xlfn.CONCAT(Leverancespecifikation[[#This Row],[ID]],Leverancespecifikation[[#This Row],[BYGNINGSDEL]])</f>
        <v>473Fordelerrør til vand</v>
      </c>
      <c r="E477" s="171">
        <v>531</v>
      </c>
      <c r="I477" s="171"/>
      <c r="J477" s="171">
        <v>4</v>
      </c>
      <c r="K477" s="175" t="s">
        <v>1046</v>
      </c>
      <c r="L477" s="172" t="s">
        <v>1042</v>
      </c>
      <c r="M477" s="80" t="str">
        <f>IFERROR(VLOOKUP(Leverancespecifikation[[#This Row],[ID-Bygningsdel]],'Data ændringslog'!A:G,7,FALSE),"P")</f>
        <v/>
      </c>
      <c r="N477" s="321" t="s">
        <v>99</v>
      </c>
      <c r="O477" s="121" t="str">
        <f>VLOOKUP(Leverancespecifikation[[#This Row],[ID-Bygningsdel]],'Data aktør'!A:H,2,FALSE)</f>
        <v/>
      </c>
      <c r="P477" s="78" t="str">
        <f>VLOOKUP(Leverancespecifikation[[#This Row],[ID-Bygningsdel]],'Data aktør'!A:H,3,FALSE)</f>
        <v/>
      </c>
      <c r="Q477" s="78" t="str">
        <f>VLOOKUP(Leverancespecifikation[[#This Row],[ID-Bygningsdel]],'Data aktør'!A:H,4,FALSE)</f>
        <v/>
      </c>
      <c r="R477" s="78" t="str">
        <f>VLOOKUP(Leverancespecifikation[[#This Row],[ID-Bygningsdel]],'Data aktør'!A:H,5,FALSE)</f>
        <v>X</v>
      </c>
      <c r="S477" s="78" t="str">
        <f>VLOOKUP(Leverancespecifikation[[#This Row],[ID-Bygningsdel]],'Data aktør'!A:H,6,FALSE)</f>
        <v/>
      </c>
      <c r="T477" s="78" t="str">
        <f>VLOOKUP(Leverancespecifikation[[#This Row],[ID-Bygningsdel]],'Data aktør'!A:H,7,FALSE)</f>
        <v/>
      </c>
      <c r="U477" s="122" t="str">
        <f>VLOOKUP(Leverancespecifikation[[#This Row],[ID-Bygningsdel]],'Data aktør'!A:H,8,FALSE)</f>
        <v/>
      </c>
      <c r="V477" s="112"/>
      <c r="W477" s="79"/>
      <c r="X477" s="79"/>
      <c r="Y477" s="79"/>
      <c r="Z477" s="79"/>
      <c r="AA477" s="79"/>
      <c r="AB477" s="171"/>
      <c r="AD477" s="171"/>
      <c r="AE477" s="171"/>
      <c r="AF477" s="171"/>
      <c r="AG477" s="171"/>
      <c r="AH477" s="171"/>
      <c r="AI477" s="171"/>
      <c r="AJ477" s="171"/>
      <c r="AT477" s="171" t="s">
        <v>36</v>
      </c>
      <c r="AU477" s="171">
        <v>325</v>
      </c>
      <c r="BB477" s="171" t="s">
        <v>36</v>
      </c>
      <c r="BC477" s="171">
        <v>325</v>
      </c>
      <c r="BV477" s="171"/>
      <c r="BW477" s="171"/>
      <c r="CB477" s="134"/>
    </row>
    <row r="478" spans="1:80" ht="12" x14ac:dyDescent="0.2">
      <c r="A478" s="249"/>
      <c r="B478" s="242" t="s">
        <v>1016</v>
      </c>
      <c r="C478" s="170" t="str">
        <f>_xlfn.CONCAT(Leverancespecifikation[[#This Row],[ID]],Leverancespecifikation[[#This Row],[BYGNINGSDEL]])</f>
        <v>474Trykforøgeranlæg</v>
      </c>
      <c r="E478" s="171">
        <v>531</v>
      </c>
      <c r="I478" s="171"/>
      <c r="J478" s="171">
        <v>4</v>
      </c>
      <c r="K478" s="175" t="s">
        <v>1048</v>
      </c>
      <c r="L478" s="172" t="s">
        <v>1042</v>
      </c>
      <c r="M478" s="80" t="str">
        <f>IFERROR(VLOOKUP(Leverancespecifikation[[#This Row],[ID-Bygningsdel]],'Data ændringslog'!A:G,7,FALSE),"P")</f>
        <v/>
      </c>
      <c r="N478" s="321" t="s">
        <v>99</v>
      </c>
      <c r="O478" s="121" t="str">
        <f>VLOOKUP(Leverancespecifikation[[#This Row],[ID-Bygningsdel]],'Data aktør'!A:H,2,FALSE)</f>
        <v/>
      </c>
      <c r="P478" s="78" t="str">
        <f>VLOOKUP(Leverancespecifikation[[#This Row],[ID-Bygningsdel]],'Data aktør'!A:H,3,FALSE)</f>
        <v/>
      </c>
      <c r="Q478" s="78" t="str">
        <f>VLOOKUP(Leverancespecifikation[[#This Row],[ID-Bygningsdel]],'Data aktør'!A:H,4,FALSE)</f>
        <v/>
      </c>
      <c r="R478" s="78" t="str">
        <f>VLOOKUP(Leverancespecifikation[[#This Row],[ID-Bygningsdel]],'Data aktør'!A:H,5,FALSE)</f>
        <v>X</v>
      </c>
      <c r="S478" s="78" t="str">
        <f>VLOOKUP(Leverancespecifikation[[#This Row],[ID-Bygningsdel]],'Data aktør'!A:H,6,FALSE)</f>
        <v/>
      </c>
      <c r="T478" s="78" t="str">
        <f>VLOOKUP(Leverancespecifikation[[#This Row],[ID-Bygningsdel]],'Data aktør'!A:H,7,FALSE)</f>
        <v/>
      </c>
      <c r="U478" s="122" t="str">
        <f>VLOOKUP(Leverancespecifikation[[#This Row],[ID-Bygningsdel]],'Data aktør'!A:H,8,FALSE)</f>
        <v/>
      </c>
      <c r="V478" s="112"/>
      <c r="W478" s="79"/>
      <c r="X478" s="79"/>
      <c r="Y478" s="79"/>
      <c r="Z478" s="79"/>
      <c r="AA478" s="79"/>
      <c r="AB478" s="171" t="s">
        <v>36</v>
      </c>
      <c r="AC478" s="171">
        <v>200</v>
      </c>
      <c r="AD478" s="171"/>
      <c r="AE478" s="171"/>
      <c r="AF478" s="171"/>
      <c r="AG478" s="171"/>
      <c r="AH478" s="171"/>
      <c r="AI478" s="171"/>
      <c r="AJ478" s="171" t="s">
        <v>36</v>
      </c>
      <c r="AK478" s="171">
        <v>300</v>
      </c>
      <c r="AT478" s="171" t="s">
        <v>36</v>
      </c>
      <c r="AU478" s="171">
        <v>325</v>
      </c>
      <c r="BB478" s="171" t="s">
        <v>36</v>
      </c>
      <c r="BC478" s="171">
        <v>325</v>
      </c>
      <c r="BV478" s="171"/>
      <c r="BW478" s="171"/>
      <c r="CB478" s="134"/>
    </row>
    <row r="479" spans="1:80" ht="12" x14ac:dyDescent="0.2">
      <c r="A479" s="249"/>
      <c r="B479" s="242" t="s">
        <v>1017</v>
      </c>
      <c r="C479" s="170" t="str">
        <f>_xlfn.CONCAT(Leverancespecifikation[[#This Row],[ID]],Leverancespecifikation[[#This Row],[BYGNINGSDEL]])</f>
        <v>475Produktionsanlæg</v>
      </c>
      <c r="E479" s="171">
        <v>539</v>
      </c>
      <c r="I479" s="171"/>
      <c r="J479" s="171">
        <v>4</v>
      </c>
      <c r="K479" s="175" t="s">
        <v>1050</v>
      </c>
      <c r="L479" s="172" t="s">
        <v>1042</v>
      </c>
      <c r="M479" s="80" t="str">
        <f>IFERROR(VLOOKUP(Leverancespecifikation[[#This Row],[ID-Bygningsdel]],'Data ændringslog'!A:G,7,FALSE),"P")</f>
        <v/>
      </c>
      <c r="N479" s="321" t="s">
        <v>99</v>
      </c>
      <c r="O479" s="121" t="str">
        <f>VLOOKUP(Leverancespecifikation[[#This Row],[ID-Bygningsdel]],'Data aktør'!A:H,2,FALSE)</f>
        <v/>
      </c>
      <c r="P479" s="78" t="str">
        <f>VLOOKUP(Leverancespecifikation[[#This Row],[ID-Bygningsdel]],'Data aktør'!A:H,3,FALSE)</f>
        <v/>
      </c>
      <c r="Q479" s="78" t="str">
        <f>VLOOKUP(Leverancespecifikation[[#This Row],[ID-Bygningsdel]],'Data aktør'!A:H,4,FALSE)</f>
        <v/>
      </c>
      <c r="R479" s="78" t="str">
        <f>VLOOKUP(Leverancespecifikation[[#This Row],[ID-Bygningsdel]],'Data aktør'!A:H,5,FALSE)</f>
        <v>X</v>
      </c>
      <c r="S479" s="78" t="str">
        <f>VLOOKUP(Leverancespecifikation[[#This Row],[ID-Bygningsdel]],'Data aktør'!A:H,6,FALSE)</f>
        <v/>
      </c>
      <c r="T479" s="78" t="str">
        <f>VLOOKUP(Leverancespecifikation[[#This Row],[ID-Bygningsdel]],'Data aktør'!A:H,7,FALSE)</f>
        <v/>
      </c>
      <c r="U479" s="122" t="str">
        <f>VLOOKUP(Leverancespecifikation[[#This Row],[ID-Bygningsdel]],'Data aktør'!A:H,8,FALSE)</f>
        <v/>
      </c>
      <c r="V479" s="112"/>
      <c r="W479" s="79"/>
      <c r="X479" s="79"/>
      <c r="Y479" s="79"/>
      <c r="Z479" s="79"/>
      <c r="AA479" s="79"/>
      <c r="AB479" s="171" t="s">
        <v>36</v>
      </c>
      <c r="AC479" s="171">
        <v>200</v>
      </c>
      <c r="AD479" s="171"/>
      <c r="AE479" s="171"/>
      <c r="AF479" s="171"/>
      <c r="AG479" s="171"/>
      <c r="AH479" s="171"/>
      <c r="AI479" s="171"/>
      <c r="AJ479" s="171" t="s">
        <v>36</v>
      </c>
      <c r="AK479" s="171">
        <v>300</v>
      </c>
      <c r="AT479" s="171" t="s">
        <v>36</v>
      </c>
      <c r="AU479" s="171">
        <v>325</v>
      </c>
      <c r="BB479" s="171" t="s">
        <v>36</v>
      </c>
      <c r="BC479" s="171">
        <v>325</v>
      </c>
      <c r="BV479" s="171"/>
      <c r="BW479" s="171"/>
      <c r="CB479" s="134"/>
    </row>
    <row r="480" spans="1:80" ht="12" x14ac:dyDescent="0.2">
      <c r="A480" s="249"/>
      <c r="B480" s="242" t="s">
        <v>1018</v>
      </c>
      <c r="C480" s="170" t="str">
        <f>_xlfn.CONCAT(Leverancespecifikation[[#This Row],[ID]],Leverancespecifikation[[#This Row],[BYGNINGSDEL]])</f>
        <v>476Filtreringsanlæg</v>
      </c>
      <c r="E480" s="171">
        <v>539</v>
      </c>
      <c r="I480" s="171"/>
      <c r="J480" s="171">
        <v>4</v>
      </c>
      <c r="K480" s="175" t="s">
        <v>1052</v>
      </c>
      <c r="L480" s="172" t="s">
        <v>1042</v>
      </c>
      <c r="M480" s="80" t="str">
        <f>IFERROR(VLOOKUP(Leverancespecifikation[[#This Row],[ID-Bygningsdel]],'Data ændringslog'!A:G,7,FALSE),"P")</f>
        <v/>
      </c>
      <c r="N480" s="321" t="s">
        <v>99</v>
      </c>
      <c r="O480" s="121" t="str">
        <f>VLOOKUP(Leverancespecifikation[[#This Row],[ID-Bygningsdel]],'Data aktør'!A:H,2,FALSE)</f>
        <v/>
      </c>
      <c r="P480" s="78" t="str">
        <f>VLOOKUP(Leverancespecifikation[[#This Row],[ID-Bygningsdel]],'Data aktør'!A:H,3,FALSE)</f>
        <v/>
      </c>
      <c r="Q480" s="78" t="str">
        <f>VLOOKUP(Leverancespecifikation[[#This Row],[ID-Bygningsdel]],'Data aktør'!A:H,4,FALSE)</f>
        <v/>
      </c>
      <c r="R480" s="78" t="str">
        <f>VLOOKUP(Leverancespecifikation[[#This Row],[ID-Bygningsdel]],'Data aktør'!A:H,5,FALSE)</f>
        <v>X</v>
      </c>
      <c r="S480" s="78" t="str">
        <f>VLOOKUP(Leverancespecifikation[[#This Row],[ID-Bygningsdel]],'Data aktør'!A:H,6,FALSE)</f>
        <v/>
      </c>
      <c r="T480" s="78" t="str">
        <f>VLOOKUP(Leverancespecifikation[[#This Row],[ID-Bygningsdel]],'Data aktør'!A:H,7,FALSE)</f>
        <v/>
      </c>
      <c r="U480" s="122" t="str">
        <f>VLOOKUP(Leverancespecifikation[[#This Row],[ID-Bygningsdel]],'Data aktør'!A:H,8,FALSE)</f>
        <v/>
      </c>
      <c r="V480" s="112"/>
      <c r="W480" s="79"/>
      <c r="X480" s="79"/>
      <c r="Y480" s="79"/>
      <c r="Z480" s="79"/>
      <c r="AA480" s="79"/>
      <c r="AB480" s="171" t="s">
        <v>36</v>
      </c>
      <c r="AC480" s="171">
        <v>200</v>
      </c>
      <c r="AD480" s="171"/>
      <c r="AE480" s="171"/>
      <c r="AF480" s="171"/>
      <c r="AG480" s="171"/>
      <c r="AH480" s="171"/>
      <c r="AI480" s="171"/>
      <c r="AJ480" s="171" t="s">
        <v>36</v>
      </c>
      <c r="AK480" s="171">
        <v>300</v>
      </c>
      <c r="AT480" s="171" t="s">
        <v>36</v>
      </c>
      <c r="AU480" s="171">
        <v>325</v>
      </c>
      <c r="BB480" s="171" t="s">
        <v>36</v>
      </c>
      <c r="BC480" s="171">
        <v>325</v>
      </c>
      <c r="BV480" s="171"/>
      <c r="BW480" s="171"/>
      <c r="CB480" s="134"/>
    </row>
    <row r="481" spans="1:80" ht="12" x14ac:dyDescent="0.2">
      <c r="A481" s="249"/>
      <c r="B481" s="242" t="s">
        <v>1020</v>
      </c>
      <c r="C481" s="170" t="str">
        <f>_xlfn.CONCAT(Leverancespecifikation[[#This Row],[ID]],Leverancespecifikation[[#This Row],[BYGNINGSDEL]])</f>
        <v>477Vandbehandlingsanlæg</v>
      </c>
      <c r="E481" s="171">
        <v>539</v>
      </c>
      <c r="I481" s="171"/>
      <c r="J481" s="171">
        <v>4</v>
      </c>
      <c r="K481" s="175" t="s">
        <v>1054</v>
      </c>
      <c r="L481" s="172" t="s">
        <v>1042</v>
      </c>
      <c r="M481" s="80" t="str">
        <f>IFERROR(VLOOKUP(Leverancespecifikation[[#This Row],[ID-Bygningsdel]],'Data ændringslog'!A:G,7,FALSE),"P")</f>
        <v/>
      </c>
      <c r="N481" s="321" t="s">
        <v>99</v>
      </c>
      <c r="O481" s="121" t="str">
        <f>VLOOKUP(Leverancespecifikation[[#This Row],[ID-Bygningsdel]],'Data aktør'!A:H,2,FALSE)</f>
        <v/>
      </c>
      <c r="P481" s="78" t="str">
        <f>VLOOKUP(Leverancespecifikation[[#This Row],[ID-Bygningsdel]],'Data aktør'!A:H,3,FALSE)</f>
        <v/>
      </c>
      <c r="Q481" s="78" t="str">
        <f>VLOOKUP(Leverancespecifikation[[#This Row],[ID-Bygningsdel]],'Data aktør'!A:H,4,FALSE)</f>
        <v/>
      </c>
      <c r="R481" s="78" t="str">
        <f>VLOOKUP(Leverancespecifikation[[#This Row],[ID-Bygningsdel]],'Data aktør'!A:H,5,FALSE)</f>
        <v>X</v>
      </c>
      <c r="S481" s="78" t="str">
        <f>VLOOKUP(Leverancespecifikation[[#This Row],[ID-Bygningsdel]],'Data aktør'!A:H,6,FALSE)</f>
        <v/>
      </c>
      <c r="T481" s="78" t="str">
        <f>VLOOKUP(Leverancespecifikation[[#This Row],[ID-Bygningsdel]],'Data aktør'!A:H,7,FALSE)</f>
        <v/>
      </c>
      <c r="U481" s="122" t="str">
        <f>VLOOKUP(Leverancespecifikation[[#This Row],[ID-Bygningsdel]],'Data aktør'!A:H,8,FALSE)</f>
        <v/>
      </c>
      <c r="V481" s="112"/>
      <c r="W481" s="79"/>
      <c r="X481" s="79"/>
      <c r="Y481" s="79"/>
      <c r="Z481" s="79"/>
      <c r="AA481" s="79"/>
      <c r="AB481" s="171" t="s">
        <v>36</v>
      </c>
      <c r="AC481" s="171">
        <v>200</v>
      </c>
      <c r="AD481" s="171"/>
      <c r="AE481" s="171"/>
      <c r="AF481" s="171"/>
      <c r="AG481" s="171"/>
      <c r="AH481" s="171"/>
      <c r="AI481" s="171"/>
      <c r="AJ481" s="171" t="s">
        <v>36</v>
      </c>
      <c r="AK481" s="171">
        <v>300</v>
      </c>
      <c r="AT481" s="171" t="s">
        <v>36</v>
      </c>
      <c r="AU481" s="171">
        <v>325</v>
      </c>
      <c r="BB481" s="171" t="s">
        <v>36</v>
      </c>
      <c r="BC481" s="171">
        <v>325</v>
      </c>
      <c r="BV481" s="171"/>
      <c r="BW481" s="171"/>
      <c r="CB481" s="134"/>
    </row>
    <row r="482" spans="1:80" ht="12" x14ac:dyDescent="0.2">
      <c r="A482" s="249"/>
      <c r="B482" s="242" t="s">
        <v>1022</v>
      </c>
      <c r="C482" s="170" t="str">
        <f>_xlfn.CONCAT(Leverancespecifikation[[#This Row],[ID]],Leverancespecifikation[[#This Row],[BYGNINGSDEL]])</f>
        <v>478Luftarter</v>
      </c>
      <c r="E482" s="171">
        <v>541</v>
      </c>
      <c r="I482" s="171"/>
      <c r="J482" s="171">
        <v>3</v>
      </c>
      <c r="K482" s="333" t="s">
        <v>964</v>
      </c>
      <c r="M482" s="80" t="str">
        <f>IFERROR(VLOOKUP(Leverancespecifikation[[#This Row],[ID-Bygningsdel]],'Data ændringslog'!A:G,7,FALSE),"P")</f>
        <v/>
      </c>
      <c r="N482" s="321" t="s">
        <v>99</v>
      </c>
      <c r="O482" s="121" t="str">
        <f>VLOOKUP(Leverancespecifikation[[#This Row],[ID-Bygningsdel]],'Data aktør'!A:H,2,FALSE)</f>
        <v/>
      </c>
      <c r="P482" s="78" t="str">
        <f>VLOOKUP(Leverancespecifikation[[#This Row],[ID-Bygningsdel]],'Data aktør'!A:H,3,FALSE)</f>
        <v/>
      </c>
      <c r="Q482" s="78" t="str">
        <f>VLOOKUP(Leverancespecifikation[[#This Row],[ID-Bygningsdel]],'Data aktør'!A:H,4,FALSE)</f>
        <v/>
      </c>
      <c r="R482" s="78" t="str">
        <f>VLOOKUP(Leverancespecifikation[[#This Row],[ID-Bygningsdel]],'Data aktør'!A:H,5,FALSE)</f>
        <v/>
      </c>
      <c r="S482" s="78" t="str">
        <f>VLOOKUP(Leverancespecifikation[[#This Row],[ID-Bygningsdel]],'Data aktør'!A:H,6,FALSE)</f>
        <v/>
      </c>
      <c r="T482" s="78" t="str">
        <f>VLOOKUP(Leverancespecifikation[[#This Row],[ID-Bygningsdel]],'Data aktør'!A:H,7,FALSE)</f>
        <v/>
      </c>
      <c r="U482" s="122" t="str">
        <f>VLOOKUP(Leverancespecifikation[[#This Row],[ID-Bygningsdel]],'Data aktør'!A:H,8,FALSE)</f>
        <v/>
      </c>
      <c r="V482" s="112"/>
      <c r="W482" s="79"/>
      <c r="X482" s="79"/>
      <c r="Y482" s="79"/>
      <c r="Z482" s="79"/>
      <c r="AA482" s="79"/>
      <c r="AB482" s="171"/>
      <c r="AD482" s="171"/>
      <c r="AE482" s="171"/>
      <c r="AF482" s="171"/>
      <c r="AG482" s="171"/>
      <c r="AH482" s="171"/>
      <c r="AI482" s="171"/>
      <c r="AJ482" s="171"/>
      <c r="BV482" s="171"/>
      <c r="BW482" s="171"/>
      <c r="CB482" s="134"/>
    </row>
    <row r="483" spans="1:80" ht="12" x14ac:dyDescent="0.2">
      <c r="A483" s="249"/>
      <c r="B483" s="242" t="s">
        <v>1025</v>
      </c>
      <c r="C483" s="170" t="str">
        <f>_xlfn.CONCAT(Leverancespecifikation[[#This Row],[ID]],Leverancespecifikation[[#This Row],[BYGNINGSDEL]])</f>
        <v xml:space="preserve">479Overvågningsenheder </v>
      </c>
      <c r="E483" s="171">
        <v>541</v>
      </c>
      <c r="I483" s="171"/>
      <c r="J483" s="171">
        <v>4</v>
      </c>
      <c r="K483" s="175" t="s">
        <v>1057</v>
      </c>
      <c r="L483" s="172" t="s">
        <v>1042</v>
      </c>
      <c r="M483" s="80" t="str">
        <f>IFERROR(VLOOKUP(Leverancespecifikation[[#This Row],[ID-Bygningsdel]],'Data ændringslog'!A:G,7,FALSE),"P")</f>
        <v/>
      </c>
      <c r="N483" s="321" t="s">
        <v>99</v>
      </c>
      <c r="O483" s="121" t="str">
        <f>VLOOKUP(Leverancespecifikation[[#This Row],[ID-Bygningsdel]],'Data aktør'!A:H,2,FALSE)</f>
        <v/>
      </c>
      <c r="P483" s="78" t="str">
        <f>VLOOKUP(Leverancespecifikation[[#This Row],[ID-Bygningsdel]],'Data aktør'!A:H,3,FALSE)</f>
        <v/>
      </c>
      <c r="Q483" s="78" t="str">
        <f>VLOOKUP(Leverancespecifikation[[#This Row],[ID-Bygningsdel]],'Data aktør'!A:H,4,FALSE)</f>
        <v/>
      </c>
      <c r="R483" s="78" t="str">
        <f>VLOOKUP(Leverancespecifikation[[#This Row],[ID-Bygningsdel]],'Data aktør'!A:H,5,FALSE)</f>
        <v>X</v>
      </c>
      <c r="S483" s="78" t="str">
        <f>VLOOKUP(Leverancespecifikation[[#This Row],[ID-Bygningsdel]],'Data aktør'!A:H,6,FALSE)</f>
        <v/>
      </c>
      <c r="T483" s="78" t="str">
        <f>VLOOKUP(Leverancespecifikation[[#This Row],[ID-Bygningsdel]],'Data aktør'!A:H,7,FALSE)</f>
        <v/>
      </c>
      <c r="U483" s="122" t="str">
        <f>VLOOKUP(Leverancespecifikation[[#This Row],[ID-Bygningsdel]],'Data aktør'!A:H,8,FALSE)</f>
        <v/>
      </c>
      <c r="V483" s="112"/>
      <c r="W483" s="79"/>
      <c r="X483" s="79"/>
      <c r="Y483" s="79"/>
      <c r="Z483" s="79"/>
      <c r="AA483" s="79"/>
      <c r="AB483" s="171"/>
      <c r="AD483" s="171"/>
      <c r="AE483" s="171"/>
      <c r="AF483" s="171"/>
      <c r="AG483" s="171"/>
      <c r="AH483" s="171"/>
      <c r="AI483" s="171"/>
      <c r="AJ483" s="171" t="s">
        <v>36</v>
      </c>
      <c r="AK483" s="171">
        <v>300</v>
      </c>
      <c r="AT483" s="171" t="s">
        <v>36</v>
      </c>
      <c r="AU483" s="171">
        <v>325</v>
      </c>
      <c r="BB483" s="171" t="s">
        <v>36</v>
      </c>
      <c r="BC483" s="171">
        <v>325</v>
      </c>
      <c r="BV483" s="171"/>
      <c r="BW483" s="171"/>
      <c r="CB483" s="134"/>
    </row>
    <row r="484" spans="1:80" ht="12" x14ac:dyDescent="0.2">
      <c r="A484" s="249"/>
      <c r="B484" s="242" t="s">
        <v>1027</v>
      </c>
      <c r="C484" s="170" t="str">
        <f>_xlfn.CONCAT(Leverancespecifikation[[#This Row],[ID]],Leverancespecifikation[[#This Row],[BYGNINGSDEL]])</f>
        <v xml:space="preserve">480Nødafspærringsbokse </v>
      </c>
      <c r="E484" s="171">
        <v>541</v>
      </c>
      <c r="I484" s="171"/>
      <c r="J484" s="171">
        <v>4</v>
      </c>
      <c r="K484" s="175" t="s">
        <v>1059</v>
      </c>
      <c r="L484" s="172" t="s">
        <v>1042</v>
      </c>
      <c r="M484" s="80" t="str">
        <f>IFERROR(VLOOKUP(Leverancespecifikation[[#This Row],[ID-Bygningsdel]],'Data ændringslog'!A:G,7,FALSE),"P")</f>
        <v/>
      </c>
      <c r="N484" s="321" t="s">
        <v>99</v>
      </c>
      <c r="O484" s="121" t="str">
        <f>VLOOKUP(Leverancespecifikation[[#This Row],[ID-Bygningsdel]],'Data aktør'!A:H,2,FALSE)</f>
        <v/>
      </c>
      <c r="P484" s="78" t="str">
        <f>VLOOKUP(Leverancespecifikation[[#This Row],[ID-Bygningsdel]],'Data aktør'!A:H,3,FALSE)</f>
        <v/>
      </c>
      <c r="Q484" s="78" t="str">
        <f>VLOOKUP(Leverancespecifikation[[#This Row],[ID-Bygningsdel]],'Data aktør'!A:H,4,FALSE)</f>
        <v/>
      </c>
      <c r="R484" s="78" t="str">
        <f>VLOOKUP(Leverancespecifikation[[#This Row],[ID-Bygningsdel]],'Data aktør'!A:H,5,FALSE)</f>
        <v>X</v>
      </c>
      <c r="S484" s="78" t="str">
        <f>VLOOKUP(Leverancespecifikation[[#This Row],[ID-Bygningsdel]],'Data aktør'!A:H,6,FALSE)</f>
        <v/>
      </c>
      <c r="T484" s="78" t="str">
        <f>VLOOKUP(Leverancespecifikation[[#This Row],[ID-Bygningsdel]],'Data aktør'!A:H,7,FALSE)</f>
        <v/>
      </c>
      <c r="U484" s="122" t="str">
        <f>VLOOKUP(Leverancespecifikation[[#This Row],[ID-Bygningsdel]],'Data aktør'!A:H,8,FALSE)</f>
        <v/>
      </c>
      <c r="V484" s="112"/>
      <c r="W484" s="79"/>
      <c r="X484" s="79"/>
      <c r="Y484" s="79"/>
      <c r="Z484" s="79"/>
      <c r="AA484" s="79"/>
      <c r="AB484" s="171"/>
      <c r="AD484" s="171"/>
      <c r="AE484" s="171"/>
      <c r="AF484" s="171"/>
      <c r="AG484" s="171"/>
      <c r="AH484" s="171"/>
      <c r="AI484" s="171"/>
      <c r="AJ484" s="171" t="s">
        <v>36</v>
      </c>
      <c r="AK484" s="171">
        <v>300</v>
      </c>
      <c r="AT484" s="171" t="s">
        <v>36</v>
      </c>
      <c r="AU484" s="171">
        <v>325</v>
      </c>
      <c r="BB484" s="171" t="s">
        <v>36</v>
      </c>
      <c r="BC484" s="171">
        <v>325</v>
      </c>
      <c r="BV484" s="171"/>
      <c r="BW484" s="171"/>
      <c r="CB484" s="134"/>
    </row>
    <row r="485" spans="1:80" ht="12" x14ac:dyDescent="0.2">
      <c r="A485" s="249"/>
      <c r="B485" s="242" t="s">
        <v>1029</v>
      </c>
      <c r="C485" s="170" t="str">
        <f>_xlfn.CONCAT(Leverancespecifikation[[#This Row],[ID]],Leverancespecifikation[[#This Row],[BYGNINGSDEL]])</f>
        <v xml:space="preserve">481Nødforsyningsenheder </v>
      </c>
      <c r="E485" s="171">
        <v>541</v>
      </c>
      <c r="I485" s="171"/>
      <c r="J485" s="171">
        <v>4</v>
      </c>
      <c r="K485" s="175" t="s">
        <v>1061</v>
      </c>
      <c r="L485" s="172" t="s">
        <v>1042</v>
      </c>
      <c r="M485" s="80" t="str">
        <f>IFERROR(VLOOKUP(Leverancespecifikation[[#This Row],[ID-Bygningsdel]],'Data ændringslog'!A:G,7,FALSE),"P")</f>
        <v/>
      </c>
      <c r="N485" s="321" t="s">
        <v>99</v>
      </c>
      <c r="O485" s="121" t="str">
        <f>VLOOKUP(Leverancespecifikation[[#This Row],[ID-Bygningsdel]],'Data aktør'!A:H,2,FALSE)</f>
        <v/>
      </c>
      <c r="P485" s="78" t="str">
        <f>VLOOKUP(Leverancespecifikation[[#This Row],[ID-Bygningsdel]],'Data aktør'!A:H,3,FALSE)</f>
        <v/>
      </c>
      <c r="Q485" s="78" t="str">
        <f>VLOOKUP(Leverancespecifikation[[#This Row],[ID-Bygningsdel]],'Data aktør'!A:H,4,FALSE)</f>
        <v/>
      </c>
      <c r="R485" s="78" t="str">
        <f>VLOOKUP(Leverancespecifikation[[#This Row],[ID-Bygningsdel]],'Data aktør'!A:H,5,FALSE)</f>
        <v>X</v>
      </c>
      <c r="S485" s="78" t="str">
        <f>VLOOKUP(Leverancespecifikation[[#This Row],[ID-Bygningsdel]],'Data aktør'!A:H,6,FALSE)</f>
        <v/>
      </c>
      <c r="T485" s="78" t="str">
        <f>VLOOKUP(Leverancespecifikation[[#This Row],[ID-Bygningsdel]],'Data aktør'!A:H,7,FALSE)</f>
        <v/>
      </c>
      <c r="U485" s="122" t="str">
        <f>VLOOKUP(Leverancespecifikation[[#This Row],[ID-Bygningsdel]],'Data aktør'!A:H,8,FALSE)</f>
        <v/>
      </c>
      <c r="V485" s="112"/>
      <c r="W485" s="79"/>
      <c r="X485" s="79"/>
      <c r="Y485" s="79"/>
      <c r="Z485" s="79"/>
      <c r="AA485" s="79"/>
      <c r="AB485" s="171"/>
      <c r="AD485" s="171"/>
      <c r="AE485" s="171"/>
      <c r="AF485" s="171"/>
      <c r="AG485" s="171"/>
      <c r="AH485" s="171"/>
      <c r="AI485" s="171"/>
      <c r="AJ485" s="171" t="s">
        <v>36</v>
      </c>
      <c r="AK485" s="171">
        <v>300</v>
      </c>
      <c r="AT485" s="171" t="s">
        <v>36</v>
      </c>
      <c r="AU485" s="171">
        <v>325</v>
      </c>
      <c r="BB485" s="171" t="s">
        <v>36</v>
      </c>
      <c r="BC485" s="171">
        <v>325</v>
      </c>
      <c r="BV485" s="171"/>
      <c r="BW485" s="171"/>
      <c r="CB485" s="134"/>
    </row>
    <row r="486" spans="1:80" ht="12" x14ac:dyDescent="0.2">
      <c r="A486" s="249"/>
      <c r="B486" s="242" t="s">
        <v>1031</v>
      </c>
      <c r="C486" s="170" t="str">
        <f>_xlfn.CONCAT(Leverancespecifikation[[#This Row],[ID]],Leverancespecifikation[[#This Row],[BYGNINGSDEL]])</f>
        <v xml:space="preserve">482Gasregulatorer </v>
      </c>
      <c r="E486" s="171">
        <v>541</v>
      </c>
      <c r="I486" s="171"/>
      <c r="J486" s="171">
        <v>4</v>
      </c>
      <c r="K486" s="175" t="s">
        <v>1063</v>
      </c>
      <c r="L486" s="172" t="s">
        <v>1042</v>
      </c>
      <c r="M486" s="80" t="str">
        <f>IFERROR(VLOOKUP(Leverancespecifikation[[#This Row],[ID-Bygningsdel]],'Data ændringslog'!A:G,7,FALSE),"P")</f>
        <v/>
      </c>
      <c r="N486" s="321" t="s">
        <v>99</v>
      </c>
      <c r="O486" s="121" t="str">
        <f>VLOOKUP(Leverancespecifikation[[#This Row],[ID-Bygningsdel]],'Data aktør'!A:H,2,FALSE)</f>
        <v/>
      </c>
      <c r="P486" s="78" t="str">
        <f>VLOOKUP(Leverancespecifikation[[#This Row],[ID-Bygningsdel]],'Data aktør'!A:H,3,FALSE)</f>
        <v/>
      </c>
      <c r="Q486" s="78" t="str">
        <f>VLOOKUP(Leverancespecifikation[[#This Row],[ID-Bygningsdel]],'Data aktør'!A:H,4,FALSE)</f>
        <v/>
      </c>
      <c r="R486" s="78" t="str">
        <f>VLOOKUP(Leverancespecifikation[[#This Row],[ID-Bygningsdel]],'Data aktør'!A:H,5,FALSE)</f>
        <v>X</v>
      </c>
      <c r="S486" s="78" t="str">
        <f>VLOOKUP(Leverancespecifikation[[#This Row],[ID-Bygningsdel]],'Data aktør'!A:H,6,FALSE)</f>
        <v/>
      </c>
      <c r="T486" s="78" t="str">
        <f>VLOOKUP(Leverancespecifikation[[#This Row],[ID-Bygningsdel]],'Data aktør'!A:H,7,FALSE)</f>
        <v/>
      </c>
      <c r="U486" s="122" t="str">
        <f>VLOOKUP(Leverancespecifikation[[#This Row],[ID-Bygningsdel]],'Data aktør'!A:H,8,FALSE)</f>
        <v/>
      </c>
      <c r="V486" s="112"/>
      <c r="W486" s="79"/>
      <c r="X486" s="79"/>
      <c r="Y486" s="79"/>
      <c r="Z486" s="79"/>
      <c r="AA486" s="79"/>
      <c r="AB486" s="171"/>
      <c r="AD486" s="171"/>
      <c r="AE486" s="171"/>
      <c r="AF486" s="171"/>
      <c r="AG486" s="171"/>
      <c r="AH486" s="171"/>
      <c r="AI486" s="171"/>
      <c r="AJ486" s="171"/>
      <c r="AT486" s="171" t="s">
        <v>36</v>
      </c>
      <c r="AU486" s="171">
        <v>325</v>
      </c>
      <c r="BB486" s="171" t="s">
        <v>36</v>
      </c>
      <c r="BC486" s="171">
        <v>325</v>
      </c>
      <c r="BV486" s="171"/>
      <c r="BW486" s="171"/>
      <c r="CB486" s="134"/>
    </row>
    <row r="487" spans="1:80" ht="12" x14ac:dyDescent="0.2">
      <c r="A487" s="249"/>
      <c r="B487" s="242" t="s">
        <v>1033</v>
      </c>
      <c r="C487" s="170" t="str">
        <f>_xlfn.CONCAT(Leverancespecifikation[[#This Row],[ID]],Leverancespecifikation[[#This Row],[BYGNINGSDEL]])</f>
        <v>483Målerarrangementer</v>
      </c>
      <c r="E487" s="171">
        <v>541</v>
      </c>
      <c r="I487" s="171"/>
      <c r="J487" s="171">
        <v>4</v>
      </c>
      <c r="K487" s="175" t="s">
        <v>1065</v>
      </c>
      <c r="L487" s="172" t="s">
        <v>1042</v>
      </c>
      <c r="M487" s="80" t="str">
        <f>IFERROR(VLOOKUP(Leverancespecifikation[[#This Row],[ID-Bygningsdel]],'Data ændringslog'!A:G,7,FALSE),"P")</f>
        <v/>
      </c>
      <c r="N487" s="321" t="s">
        <v>99</v>
      </c>
      <c r="O487" s="121" t="str">
        <f>VLOOKUP(Leverancespecifikation[[#This Row],[ID-Bygningsdel]],'Data aktør'!A:H,2,FALSE)</f>
        <v/>
      </c>
      <c r="P487" s="78" t="str">
        <f>VLOOKUP(Leverancespecifikation[[#This Row],[ID-Bygningsdel]],'Data aktør'!A:H,3,FALSE)</f>
        <v/>
      </c>
      <c r="Q487" s="78" t="str">
        <f>VLOOKUP(Leverancespecifikation[[#This Row],[ID-Bygningsdel]],'Data aktør'!A:H,4,FALSE)</f>
        <v/>
      </c>
      <c r="R487" s="78" t="str">
        <f>VLOOKUP(Leverancespecifikation[[#This Row],[ID-Bygningsdel]],'Data aktør'!A:H,5,FALSE)</f>
        <v>X</v>
      </c>
      <c r="S487" s="78" t="str">
        <f>VLOOKUP(Leverancespecifikation[[#This Row],[ID-Bygningsdel]],'Data aktør'!A:H,6,FALSE)</f>
        <v/>
      </c>
      <c r="T487" s="78" t="str">
        <f>VLOOKUP(Leverancespecifikation[[#This Row],[ID-Bygningsdel]],'Data aktør'!A:H,7,FALSE)</f>
        <v/>
      </c>
      <c r="U487" s="122" t="str">
        <f>VLOOKUP(Leverancespecifikation[[#This Row],[ID-Bygningsdel]],'Data aktør'!A:H,8,FALSE)</f>
        <v/>
      </c>
      <c r="V487" s="112"/>
      <c r="W487" s="79"/>
      <c r="X487" s="79"/>
      <c r="Y487" s="79"/>
      <c r="Z487" s="79"/>
      <c r="AA487" s="79"/>
      <c r="AB487" s="171" t="s">
        <v>36</v>
      </c>
      <c r="AC487" s="171">
        <v>200</v>
      </c>
      <c r="AD487" s="171"/>
      <c r="AE487" s="171"/>
      <c r="AF487" s="171"/>
      <c r="AG487" s="171"/>
      <c r="AH487" s="171"/>
      <c r="AI487" s="171"/>
      <c r="AJ487" s="171" t="s">
        <v>36</v>
      </c>
      <c r="AK487" s="171">
        <v>300</v>
      </c>
      <c r="AT487" s="171" t="s">
        <v>36</v>
      </c>
      <c r="AU487" s="171">
        <v>325</v>
      </c>
      <c r="BB487" s="171" t="s">
        <v>36</v>
      </c>
      <c r="BC487" s="171">
        <v>325</v>
      </c>
      <c r="BV487" s="171"/>
      <c r="BW487" s="171"/>
      <c r="CB487" s="134"/>
    </row>
    <row r="488" spans="1:80" ht="12" x14ac:dyDescent="0.2">
      <c r="A488" s="249"/>
      <c r="B488" s="242" t="s">
        <v>1035</v>
      </c>
      <c r="C488" s="170" t="str">
        <f>_xlfn.CONCAT(Leverancespecifikation[[#This Row],[ID]],Leverancespecifikation[[#This Row],[BYGNINGSDEL]])</f>
        <v xml:space="preserve">484Trykluftskompressorer </v>
      </c>
      <c r="E488" s="171">
        <v>543</v>
      </c>
      <c r="I488" s="171"/>
      <c r="J488" s="171">
        <v>4</v>
      </c>
      <c r="K488" s="175" t="s">
        <v>1067</v>
      </c>
      <c r="L488" s="172" t="s">
        <v>1042</v>
      </c>
      <c r="M488" s="80" t="str">
        <f>IFERROR(VLOOKUP(Leverancespecifikation[[#This Row],[ID-Bygningsdel]],'Data ændringslog'!A:G,7,FALSE),"P")</f>
        <v/>
      </c>
      <c r="N488" s="321" t="s">
        <v>99</v>
      </c>
      <c r="O488" s="121" t="str">
        <f>VLOOKUP(Leverancespecifikation[[#This Row],[ID-Bygningsdel]],'Data aktør'!A:H,2,FALSE)</f>
        <v/>
      </c>
      <c r="P488" s="78" t="str">
        <f>VLOOKUP(Leverancespecifikation[[#This Row],[ID-Bygningsdel]],'Data aktør'!A:H,3,FALSE)</f>
        <v/>
      </c>
      <c r="Q488" s="78" t="str">
        <f>VLOOKUP(Leverancespecifikation[[#This Row],[ID-Bygningsdel]],'Data aktør'!A:H,4,FALSE)</f>
        <v/>
      </c>
      <c r="R488" s="78" t="str">
        <f>VLOOKUP(Leverancespecifikation[[#This Row],[ID-Bygningsdel]],'Data aktør'!A:H,5,FALSE)</f>
        <v>X</v>
      </c>
      <c r="S488" s="78" t="str">
        <f>VLOOKUP(Leverancespecifikation[[#This Row],[ID-Bygningsdel]],'Data aktør'!A:H,6,FALSE)</f>
        <v/>
      </c>
      <c r="T488" s="78" t="str">
        <f>VLOOKUP(Leverancespecifikation[[#This Row],[ID-Bygningsdel]],'Data aktør'!A:H,7,FALSE)</f>
        <v/>
      </c>
      <c r="U488" s="122" t="str">
        <f>VLOOKUP(Leverancespecifikation[[#This Row],[ID-Bygningsdel]],'Data aktør'!A:H,8,FALSE)</f>
        <v/>
      </c>
      <c r="V488" s="112"/>
      <c r="W488" s="79"/>
      <c r="X488" s="79"/>
      <c r="Y488" s="79"/>
      <c r="Z488" s="79"/>
      <c r="AA488" s="79"/>
      <c r="AB488" s="171" t="s">
        <v>36</v>
      </c>
      <c r="AC488" s="171">
        <v>200</v>
      </c>
      <c r="AD488" s="171"/>
      <c r="AE488" s="171"/>
      <c r="AF488" s="171"/>
      <c r="AG488" s="171"/>
      <c r="AH488" s="171"/>
      <c r="AI488" s="171"/>
      <c r="AJ488" s="171" t="s">
        <v>36</v>
      </c>
      <c r="AK488" s="171">
        <v>300</v>
      </c>
      <c r="AT488" s="171" t="s">
        <v>36</v>
      </c>
      <c r="AU488" s="171">
        <v>325</v>
      </c>
      <c r="BB488" s="171" t="s">
        <v>36</v>
      </c>
      <c r="BC488" s="171">
        <v>325</v>
      </c>
      <c r="BV488" s="171"/>
      <c r="BW488" s="171"/>
      <c r="CB488" s="134"/>
    </row>
    <row r="489" spans="1:80" ht="12" x14ac:dyDescent="0.2">
      <c r="A489" s="249"/>
      <c r="B489" s="242" t="s">
        <v>1037</v>
      </c>
      <c r="C489" s="170" t="str">
        <f>_xlfn.CONCAT(Leverancespecifikation[[#This Row],[ID]],Leverancespecifikation[[#This Row],[BYGNINGSDEL]])</f>
        <v>485Vakumanlæg</v>
      </c>
      <c r="E489" s="171">
        <v>543</v>
      </c>
      <c r="I489" s="171"/>
      <c r="J489" s="171">
        <v>4</v>
      </c>
      <c r="K489" s="175" t="s">
        <v>1069</v>
      </c>
      <c r="L489" s="172" t="s">
        <v>1042</v>
      </c>
      <c r="M489" s="80" t="str">
        <f>IFERROR(VLOOKUP(Leverancespecifikation[[#This Row],[ID-Bygningsdel]],'Data ændringslog'!A:G,7,FALSE),"P")</f>
        <v/>
      </c>
      <c r="N489" s="321" t="s">
        <v>99</v>
      </c>
      <c r="O489" s="121" t="str">
        <f>VLOOKUP(Leverancespecifikation[[#This Row],[ID-Bygningsdel]],'Data aktør'!A:H,2,FALSE)</f>
        <v/>
      </c>
      <c r="P489" s="78" t="str">
        <f>VLOOKUP(Leverancespecifikation[[#This Row],[ID-Bygningsdel]],'Data aktør'!A:H,3,FALSE)</f>
        <v/>
      </c>
      <c r="Q489" s="78" t="str">
        <f>VLOOKUP(Leverancespecifikation[[#This Row],[ID-Bygningsdel]],'Data aktør'!A:H,4,FALSE)</f>
        <v/>
      </c>
      <c r="R489" s="78" t="str">
        <f>VLOOKUP(Leverancespecifikation[[#This Row],[ID-Bygningsdel]],'Data aktør'!A:H,5,FALSE)</f>
        <v>X</v>
      </c>
      <c r="S489" s="78" t="str">
        <f>VLOOKUP(Leverancespecifikation[[#This Row],[ID-Bygningsdel]],'Data aktør'!A:H,6,FALSE)</f>
        <v/>
      </c>
      <c r="T489" s="78" t="str">
        <f>VLOOKUP(Leverancespecifikation[[#This Row],[ID-Bygningsdel]],'Data aktør'!A:H,7,FALSE)</f>
        <v/>
      </c>
      <c r="U489" s="122" t="str">
        <f>VLOOKUP(Leverancespecifikation[[#This Row],[ID-Bygningsdel]],'Data aktør'!A:H,8,FALSE)</f>
        <v/>
      </c>
      <c r="V489" s="112"/>
      <c r="W489" s="79"/>
      <c r="X489" s="79"/>
      <c r="Y489" s="79"/>
      <c r="Z489" s="79"/>
      <c r="AA489" s="79"/>
      <c r="AB489" s="171" t="s">
        <v>36</v>
      </c>
      <c r="AC489" s="171">
        <v>200</v>
      </c>
      <c r="AD489" s="171"/>
      <c r="AE489" s="171"/>
      <c r="AF489" s="171"/>
      <c r="AG489" s="171"/>
      <c r="AH489" s="171"/>
      <c r="AI489" s="171"/>
      <c r="AJ489" s="171" t="s">
        <v>36</v>
      </c>
      <c r="AK489" s="171">
        <v>300</v>
      </c>
      <c r="AT489" s="171" t="s">
        <v>36</v>
      </c>
      <c r="AU489" s="171">
        <v>325</v>
      </c>
      <c r="BB489" s="171" t="s">
        <v>36</v>
      </c>
      <c r="BC489" s="171">
        <v>325</v>
      </c>
      <c r="BV489" s="171"/>
      <c r="BW489" s="171"/>
      <c r="CB489" s="134"/>
    </row>
    <row r="490" spans="1:80" ht="12" x14ac:dyDescent="0.2">
      <c r="A490" s="249"/>
      <c r="B490" s="242" t="s">
        <v>1038</v>
      </c>
      <c r="C490" s="170" t="str">
        <f>_xlfn.CONCAT(Leverancespecifikation[[#This Row],[ID]],Leverancespecifikation[[#This Row],[BYGNINGSDEL]])</f>
        <v>486Gasflasker</v>
      </c>
      <c r="E490" s="171">
        <v>543</v>
      </c>
      <c r="I490" s="171"/>
      <c r="J490" s="171">
        <v>4</v>
      </c>
      <c r="K490" s="175" t="s">
        <v>1071</v>
      </c>
      <c r="L490" s="172" t="s">
        <v>1042</v>
      </c>
      <c r="M490" s="80" t="str">
        <f>IFERROR(VLOOKUP(Leverancespecifikation[[#This Row],[ID-Bygningsdel]],'Data ændringslog'!A:G,7,FALSE),"P")</f>
        <v/>
      </c>
      <c r="N490" s="321" t="s">
        <v>99</v>
      </c>
      <c r="O490" s="121" t="str">
        <f>VLOOKUP(Leverancespecifikation[[#This Row],[ID-Bygningsdel]],'Data aktør'!A:H,2,FALSE)</f>
        <v/>
      </c>
      <c r="P490" s="78" t="str">
        <f>VLOOKUP(Leverancespecifikation[[#This Row],[ID-Bygningsdel]],'Data aktør'!A:H,3,FALSE)</f>
        <v/>
      </c>
      <c r="Q490" s="78" t="str">
        <f>VLOOKUP(Leverancespecifikation[[#This Row],[ID-Bygningsdel]],'Data aktør'!A:H,4,FALSE)</f>
        <v/>
      </c>
      <c r="R490" s="78" t="str">
        <f>VLOOKUP(Leverancespecifikation[[#This Row],[ID-Bygningsdel]],'Data aktør'!A:H,5,FALSE)</f>
        <v>X</v>
      </c>
      <c r="S490" s="78" t="str">
        <f>VLOOKUP(Leverancespecifikation[[#This Row],[ID-Bygningsdel]],'Data aktør'!A:H,6,FALSE)</f>
        <v/>
      </c>
      <c r="T490" s="78" t="str">
        <f>VLOOKUP(Leverancespecifikation[[#This Row],[ID-Bygningsdel]],'Data aktør'!A:H,7,FALSE)</f>
        <v/>
      </c>
      <c r="U490" s="122" t="str">
        <f>VLOOKUP(Leverancespecifikation[[#This Row],[ID-Bygningsdel]],'Data aktør'!A:H,8,FALSE)</f>
        <v/>
      </c>
      <c r="V490" s="112"/>
      <c r="W490" s="79"/>
      <c r="X490" s="79"/>
      <c r="Y490" s="79"/>
      <c r="Z490" s="79"/>
      <c r="AA490" s="79"/>
      <c r="AB490" s="171"/>
      <c r="AD490" s="171"/>
      <c r="AE490" s="171"/>
      <c r="AF490" s="171"/>
      <c r="AG490" s="171"/>
      <c r="AH490" s="171"/>
      <c r="AI490" s="171"/>
      <c r="AJ490" s="171"/>
      <c r="AT490" s="171" t="s">
        <v>36</v>
      </c>
      <c r="AU490" s="171">
        <v>325</v>
      </c>
      <c r="BB490" s="171" t="s">
        <v>36</v>
      </c>
      <c r="BC490" s="171">
        <v>325</v>
      </c>
      <c r="BV490" s="171"/>
      <c r="BW490" s="171"/>
      <c r="CB490" s="134"/>
    </row>
    <row r="491" spans="1:80" ht="12" x14ac:dyDescent="0.2">
      <c r="A491" s="249"/>
      <c r="B491" s="242" t="s">
        <v>1039</v>
      </c>
      <c r="C491" s="170" t="str">
        <f>_xlfn.CONCAT(Leverancespecifikation[[#This Row],[ID]],Leverancespecifikation[[#This Row],[BYGNINGSDEL]])</f>
        <v>487Tanke</v>
      </c>
      <c r="E491" s="171">
        <v>543</v>
      </c>
      <c r="I491" s="171"/>
      <c r="J491" s="171">
        <v>4</v>
      </c>
      <c r="K491" s="175" t="s">
        <v>1073</v>
      </c>
      <c r="L491" s="172" t="s">
        <v>1042</v>
      </c>
      <c r="M491" s="80" t="str">
        <f>IFERROR(VLOOKUP(Leverancespecifikation[[#This Row],[ID-Bygningsdel]],'Data ændringslog'!A:G,7,FALSE),"P")</f>
        <v/>
      </c>
      <c r="N491" s="321" t="s">
        <v>99</v>
      </c>
      <c r="O491" s="121" t="str">
        <f>VLOOKUP(Leverancespecifikation[[#This Row],[ID-Bygningsdel]],'Data aktør'!A:H,2,FALSE)</f>
        <v/>
      </c>
      <c r="P491" s="78" t="str">
        <f>VLOOKUP(Leverancespecifikation[[#This Row],[ID-Bygningsdel]],'Data aktør'!A:H,3,FALSE)</f>
        <v/>
      </c>
      <c r="Q491" s="78" t="str">
        <f>VLOOKUP(Leverancespecifikation[[#This Row],[ID-Bygningsdel]],'Data aktør'!A:H,4,FALSE)</f>
        <v/>
      </c>
      <c r="R491" s="78" t="str">
        <f>VLOOKUP(Leverancespecifikation[[#This Row],[ID-Bygningsdel]],'Data aktør'!A:H,5,FALSE)</f>
        <v>X</v>
      </c>
      <c r="S491" s="78" t="str">
        <f>VLOOKUP(Leverancespecifikation[[#This Row],[ID-Bygningsdel]],'Data aktør'!A:H,6,FALSE)</f>
        <v/>
      </c>
      <c r="T491" s="78" t="str">
        <f>VLOOKUP(Leverancespecifikation[[#This Row],[ID-Bygningsdel]],'Data aktør'!A:H,7,FALSE)</f>
        <v/>
      </c>
      <c r="U491" s="122" t="str">
        <f>VLOOKUP(Leverancespecifikation[[#This Row],[ID-Bygningsdel]],'Data aktør'!A:H,8,FALSE)</f>
        <v/>
      </c>
      <c r="V491" s="112"/>
      <c r="W491" s="79"/>
      <c r="X491" s="79"/>
      <c r="Y491" s="79"/>
      <c r="Z491" s="79"/>
      <c r="AA491" s="79"/>
      <c r="AB491" s="171" t="s">
        <v>36</v>
      </c>
      <c r="AC491" s="171">
        <v>200</v>
      </c>
      <c r="AD491" s="171"/>
      <c r="AE491" s="171"/>
      <c r="AF491" s="171"/>
      <c r="AG491" s="171"/>
      <c r="AH491" s="171"/>
      <c r="AI491" s="171"/>
      <c r="AJ491" s="171" t="s">
        <v>36</v>
      </c>
      <c r="AK491" s="171">
        <v>300</v>
      </c>
      <c r="AT491" s="171" t="s">
        <v>36</v>
      </c>
      <c r="AU491" s="171">
        <v>325</v>
      </c>
      <c r="BB491" s="171" t="s">
        <v>36</v>
      </c>
      <c r="BC491" s="171">
        <v>325</v>
      </c>
      <c r="BV491" s="171"/>
      <c r="BW491" s="171"/>
      <c r="CB491" s="134"/>
    </row>
    <row r="492" spans="1:80" ht="12" x14ac:dyDescent="0.2">
      <c r="A492" s="249"/>
      <c r="B492" s="242" t="s">
        <v>1040</v>
      </c>
      <c r="C492" s="170" t="str">
        <f>_xlfn.CONCAT(Leverancespecifikation[[#This Row],[ID]],Leverancespecifikation[[#This Row],[BYGNINGSDEL]])</f>
        <v>488Kedler</v>
      </c>
      <c r="E492" s="171">
        <v>543</v>
      </c>
      <c r="I492" s="171"/>
      <c r="J492" s="171">
        <v>4</v>
      </c>
      <c r="K492" s="175" t="s">
        <v>1075</v>
      </c>
      <c r="L492" s="172" t="s">
        <v>1042</v>
      </c>
      <c r="M492" s="80" t="str">
        <f>IFERROR(VLOOKUP(Leverancespecifikation[[#This Row],[ID-Bygningsdel]],'Data ændringslog'!A:G,7,FALSE),"P")</f>
        <v/>
      </c>
      <c r="N492" s="321" t="s">
        <v>99</v>
      </c>
      <c r="O492" s="121" t="str">
        <f>VLOOKUP(Leverancespecifikation[[#This Row],[ID-Bygningsdel]],'Data aktør'!A:H,2,FALSE)</f>
        <v/>
      </c>
      <c r="P492" s="78" t="str">
        <f>VLOOKUP(Leverancespecifikation[[#This Row],[ID-Bygningsdel]],'Data aktør'!A:H,3,FALSE)</f>
        <v/>
      </c>
      <c r="Q492" s="78" t="str">
        <f>VLOOKUP(Leverancespecifikation[[#This Row],[ID-Bygningsdel]],'Data aktør'!A:H,4,FALSE)</f>
        <v/>
      </c>
      <c r="R492" s="78" t="str">
        <f>VLOOKUP(Leverancespecifikation[[#This Row],[ID-Bygningsdel]],'Data aktør'!A:H,5,FALSE)</f>
        <v>X</v>
      </c>
      <c r="S492" s="78" t="str">
        <f>VLOOKUP(Leverancespecifikation[[#This Row],[ID-Bygningsdel]],'Data aktør'!A:H,6,FALSE)</f>
        <v/>
      </c>
      <c r="T492" s="78" t="str">
        <f>VLOOKUP(Leverancespecifikation[[#This Row],[ID-Bygningsdel]],'Data aktør'!A:H,7,FALSE)</f>
        <v/>
      </c>
      <c r="U492" s="122" t="str">
        <f>VLOOKUP(Leverancespecifikation[[#This Row],[ID-Bygningsdel]],'Data aktør'!A:H,8,FALSE)</f>
        <v/>
      </c>
      <c r="V492" s="112"/>
      <c r="W492" s="79"/>
      <c r="X492" s="79"/>
      <c r="Y492" s="79"/>
      <c r="Z492" s="79"/>
      <c r="AA492" s="79"/>
      <c r="AB492" s="171" t="s">
        <v>36</v>
      </c>
      <c r="AC492" s="171">
        <v>200</v>
      </c>
      <c r="AD492" s="171"/>
      <c r="AE492" s="171"/>
      <c r="AF492" s="171"/>
      <c r="AG492" s="171"/>
      <c r="AH492" s="171"/>
      <c r="AI492" s="171"/>
      <c r="AJ492" s="171" t="s">
        <v>36</v>
      </c>
      <c r="AK492" s="171">
        <v>300</v>
      </c>
      <c r="AT492" s="171" t="s">
        <v>36</v>
      </c>
      <c r="AU492" s="171">
        <v>325</v>
      </c>
      <c r="BB492" s="171" t="s">
        <v>36</v>
      </c>
      <c r="BC492" s="171">
        <v>325</v>
      </c>
      <c r="BV492" s="171"/>
      <c r="BW492" s="171"/>
      <c r="CB492" s="134"/>
    </row>
    <row r="493" spans="1:80" ht="12" x14ac:dyDescent="0.2">
      <c r="A493" s="249"/>
      <c r="B493" s="242" t="s">
        <v>1043</v>
      </c>
      <c r="C493" s="170" t="str">
        <f>_xlfn.CONCAT(Leverancespecifikation[[#This Row],[ID]],Leverancespecifikation[[#This Row],[BYGNINGSDEL]])</f>
        <v>489Kondensater</v>
      </c>
      <c r="E493" s="171">
        <v>543</v>
      </c>
      <c r="I493" s="171"/>
      <c r="J493" s="171">
        <v>4</v>
      </c>
      <c r="K493" s="175" t="s">
        <v>1077</v>
      </c>
      <c r="L493" s="172" t="s">
        <v>1042</v>
      </c>
      <c r="M493" s="80" t="str">
        <f>IFERROR(VLOOKUP(Leverancespecifikation[[#This Row],[ID-Bygningsdel]],'Data ændringslog'!A:G,7,FALSE),"P")</f>
        <v/>
      </c>
      <c r="N493" s="321" t="s">
        <v>99</v>
      </c>
      <c r="O493" s="121" t="str">
        <f>VLOOKUP(Leverancespecifikation[[#This Row],[ID-Bygningsdel]],'Data aktør'!A:H,2,FALSE)</f>
        <v/>
      </c>
      <c r="P493" s="78" t="str">
        <f>VLOOKUP(Leverancespecifikation[[#This Row],[ID-Bygningsdel]],'Data aktør'!A:H,3,FALSE)</f>
        <v/>
      </c>
      <c r="Q493" s="78" t="str">
        <f>VLOOKUP(Leverancespecifikation[[#This Row],[ID-Bygningsdel]],'Data aktør'!A:H,4,FALSE)</f>
        <v/>
      </c>
      <c r="R493" s="78" t="str">
        <f>VLOOKUP(Leverancespecifikation[[#This Row],[ID-Bygningsdel]],'Data aktør'!A:H,5,FALSE)</f>
        <v>X</v>
      </c>
      <c r="S493" s="78" t="str">
        <f>VLOOKUP(Leverancespecifikation[[#This Row],[ID-Bygningsdel]],'Data aktør'!A:H,6,FALSE)</f>
        <v/>
      </c>
      <c r="T493" s="78" t="str">
        <f>VLOOKUP(Leverancespecifikation[[#This Row],[ID-Bygningsdel]],'Data aktør'!A:H,7,FALSE)</f>
        <v/>
      </c>
      <c r="U493" s="122" t="str">
        <f>VLOOKUP(Leverancespecifikation[[#This Row],[ID-Bygningsdel]],'Data aktør'!A:H,8,FALSE)</f>
        <v/>
      </c>
      <c r="V493" s="112"/>
      <c r="W493" s="79"/>
      <c r="X493" s="79"/>
      <c r="Y493" s="79"/>
      <c r="Z493" s="79"/>
      <c r="AA493" s="79"/>
      <c r="AB493" s="171" t="s">
        <v>36</v>
      </c>
      <c r="AC493" s="171">
        <v>200</v>
      </c>
      <c r="AD493" s="171"/>
      <c r="AE493" s="171"/>
      <c r="AF493" s="171"/>
      <c r="AG493" s="171"/>
      <c r="AH493" s="171"/>
      <c r="AI493" s="171"/>
      <c r="AJ493" s="171" t="s">
        <v>36</v>
      </c>
      <c r="AK493" s="171">
        <v>300</v>
      </c>
      <c r="AT493" s="171" t="s">
        <v>36</v>
      </c>
      <c r="AU493" s="171">
        <v>325</v>
      </c>
      <c r="BB493" s="171" t="s">
        <v>36</v>
      </c>
      <c r="BC493" s="171">
        <v>325</v>
      </c>
      <c r="BV493" s="171"/>
      <c r="BW493" s="171"/>
      <c r="CB493" s="134"/>
    </row>
    <row r="494" spans="1:80" ht="12" x14ac:dyDescent="0.2">
      <c r="A494" s="249"/>
      <c r="B494" s="242" t="s">
        <v>1045</v>
      </c>
      <c r="C494" s="170" t="str">
        <f>_xlfn.CONCAT(Leverancespecifikation[[#This Row],[ID]],Leverancespecifikation[[#This Row],[BYGNINGSDEL]])</f>
        <v>490Køling</v>
      </c>
      <c r="E494" s="171">
        <v>551</v>
      </c>
      <c r="I494" s="171"/>
      <c r="J494" s="171">
        <v>3</v>
      </c>
      <c r="K494" s="333" t="s">
        <v>979</v>
      </c>
      <c r="M494" s="80" t="str">
        <f>IFERROR(VLOOKUP(Leverancespecifikation[[#This Row],[ID-Bygningsdel]],'Data ændringslog'!A:G,7,FALSE),"P")</f>
        <v/>
      </c>
      <c r="N494" s="321" t="s">
        <v>99</v>
      </c>
      <c r="O494" s="121" t="str">
        <f>VLOOKUP(Leverancespecifikation[[#This Row],[ID-Bygningsdel]],'Data aktør'!A:H,2,FALSE)</f>
        <v/>
      </c>
      <c r="P494" s="78" t="str">
        <f>VLOOKUP(Leverancespecifikation[[#This Row],[ID-Bygningsdel]],'Data aktør'!A:H,3,FALSE)</f>
        <v/>
      </c>
      <c r="Q494" s="78" t="str">
        <f>VLOOKUP(Leverancespecifikation[[#This Row],[ID-Bygningsdel]],'Data aktør'!A:H,4,FALSE)</f>
        <v/>
      </c>
      <c r="R494" s="78" t="str">
        <f>VLOOKUP(Leverancespecifikation[[#This Row],[ID-Bygningsdel]],'Data aktør'!A:H,5,FALSE)</f>
        <v/>
      </c>
      <c r="S494" s="78" t="str">
        <f>VLOOKUP(Leverancespecifikation[[#This Row],[ID-Bygningsdel]],'Data aktør'!A:H,6,FALSE)</f>
        <v/>
      </c>
      <c r="T494" s="78" t="str">
        <f>VLOOKUP(Leverancespecifikation[[#This Row],[ID-Bygningsdel]],'Data aktør'!A:H,7,FALSE)</f>
        <v/>
      </c>
      <c r="U494" s="122" t="str">
        <f>VLOOKUP(Leverancespecifikation[[#This Row],[ID-Bygningsdel]],'Data aktør'!A:H,8,FALSE)</f>
        <v/>
      </c>
      <c r="V494" s="112"/>
      <c r="W494" s="79"/>
      <c r="X494" s="79"/>
      <c r="Y494" s="79"/>
      <c r="Z494" s="79"/>
      <c r="AA494" s="79"/>
      <c r="AB494" s="171"/>
      <c r="AD494" s="171"/>
      <c r="AE494" s="171"/>
      <c r="AF494" s="171"/>
      <c r="AG494" s="171"/>
      <c r="AH494" s="171"/>
      <c r="AI494" s="171"/>
      <c r="AJ494" s="171"/>
      <c r="BV494" s="171"/>
      <c r="BW494" s="171"/>
      <c r="CB494" s="134"/>
    </row>
    <row r="495" spans="1:80" ht="12" x14ac:dyDescent="0.2">
      <c r="A495" s="249"/>
      <c r="B495" s="242" t="s">
        <v>1047</v>
      </c>
      <c r="C495" s="170" t="str">
        <f>_xlfn.CONCAT(Leverancespecifikation[[#This Row],[ID]],Leverancespecifikation[[#This Row],[BYGNINGSDEL]])</f>
        <v>491Målerarrangement</v>
      </c>
      <c r="E495" s="171">
        <v>551</v>
      </c>
      <c r="I495" s="171"/>
      <c r="J495" s="171">
        <v>4</v>
      </c>
      <c r="K495" s="175" t="s">
        <v>1041</v>
      </c>
      <c r="L495" s="172" t="s">
        <v>1042</v>
      </c>
      <c r="M495" s="80" t="str">
        <f>IFERROR(VLOOKUP(Leverancespecifikation[[#This Row],[ID-Bygningsdel]],'Data ændringslog'!A:G,7,FALSE),"P")</f>
        <v/>
      </c>
      <c r="N495" s="321" t="s">
        <v>99</v>
      </c>
      <c r="O495" s="121" t="str">
        <f>VLOOKUP(Leverancespecifikation[[#This Row],[ID-Bygningsdel]],'Data aktør'!A:H,2,FALSE)</f>
        <v/>
      </c>
      <c r="P495" s="78" t="str">
        <f>VLOOKUP(Leverancespecifikation[[#This Row],[ID-Bygningsdel]],'Data aktør'!A:H,3,FALSE)</f>
        <v/>
      </c>
      <c r="Q495" s="78" t="str">
        <f>VLOOKUP(Leverancespecifikation[[#This Row],[ID-Bygningsdel]],'Data aktør'!A:H,4,FALSE)</f>
        <v/>
      </c>
      <c r="R495" s="78" t="str">
        <f>VLOOKUP(Leverancespecifikation[[#This Row],[ID-Bygningsdel]],'Data aktør'!A:H,5,FALSE)</f>
        <v>X</v>
      </c>
      <c r="S495" s="78" t="str">
        <f>VLOOKUP(Leverancespecifikation[[#This Row],[ID-Bygningsdel]],'Data aktør'!A:H,6,FALSE)</f>
        <v/>
      </c>
      <c r="T495" s="78" t="str">
        <f>VLOOKUP(Leverancespecifikation[[#This Row],[ID-Bygningsdel]],'Data aktør'!A:H,7,FALSE)</f>
        <v/>
      </c>
      <c r="U495" s="122" t="str">
        <f>VLOOKUP(Leverancespecifikation[[#This Row],[ID-Bygningsdel]],'Data aktør'!A:H,8,FALSE)</f>
        <v/>
      </c>
      <c r="V495" s="112"/>
      <c r="W495" s="79"/>
      <c r="X495" s="79"/>
      <c r="Y495" s="79"/>
      <c r="Z495" s="79"/>
      <c r="AA495" s="79"/>
      <c r="AB495" s="171" t="s">
        <v>36</v>
      </c>
      <c r="AC495" s="171">
        <v>200</v>
      </c>
      <c r="AD495" s="171"/>
      <c r="AE495" s="171"/>
      <c r="AF495" s="171"/>
      <c r="AG495" s="171"/>
      <c r="AH495" s="171"/>
      <c r="AI495" s="171"/>
      <c r="AJ495" s="171" t="s">
        <v>36</v>
      </c>
      <c r="AK495" s="171">
        <v>300</v>
      </c>
      <c r="AT495" s="171" t="s">
        <v>36</v>
      </c>
      <c r="AU495" s="171">
        <v>325</v>
      </c>
      <c r="BB495" s="171" t="s">
        <v>36</v>
      </c>
      <c r="BC495" s="171">
        <v>325</v>
      </c>
      <c r="BV495" s="171"/>
      <c r="BW495" s="171"/>
      <c r="CB495" s="134"/>
    </row>
    <row r="496" spans="1:80" ht="12" x14ac:dyDescent="0.2">
      <c r="A496" s="249"/>
      <c r="B496" s="242" t="s">
        <v>1049</v>
      </c>
      <c r="C496" s="170" t="str">
        <f>_xlfn.CONCAT(Leverancespecifikation[[#This Row],[ID]],Leverancespecifikation[[#This Row],[BYGNINGSDEL]])</f>
        <v xml:space="preserve">492Cirkulationspumper </v>
      </c>
      <c r="E496" s="171">
        <v>551</v>
      </c>
      <c r="I496" s="171"/>
      <c r="J496" s="171">
        <v>4</v>
      </c>
      <c r="K496" s="175" t="s">
        <v>1081</v>
      </c>
      <c r="L496" s="172" t="s">
        <v>1042</v>
      </c>
      <c r="M496" s="80" t="str">
        <f>IFERROR(VLOOKUP(Leverancespecifikation[[#This Row],[ID-Bygningsdel]],'Data ændringslog'!A:G,7,FALSE),"P")</f>
        <v/>
      </c>
      <c r="N496" s="321" t="s">
        <v>103</v>
      </c>
      <c r="O496" s="121" t="str">
        <f>VLOOKUP(Leverancespecifikation[[#This Row],[ID-Bygningsdel]],'Data aktør'!A:H,2,FALSE)</f>
        <v/>
      </c>
      <c r="P496" s="78" t="str">
        <f>VLOOKUP(Leverancespecifikation[[#This Row],[ID-Bygningsdel]],'Data aktør'!A:H,3,FALSE)</f>
        <v/>
      </c>
      <c r="Q496" s="78" t="str">
        <f>VLOOKUP(Leverancespecifikation[[#This Row],[ID-Bygningsdel]],'Data aktør'!A:H,4,FALSE)</f>
        <v/>
      </c>
      <c r="R496" s="78" t="str">
        <f>VLOOKUP(Leverancespecifikation[[#This Row],[ID-Bygningsdel]],'Data aktør'!A:H,5,FALSE)</f>
        <v/>
      </c>
      <c r="S496" s="78" t="str">
        <f>VLOOKUP(Leverancespecifikation[[#This Row],[ID-Bygningsdel]],'Data aktør'!A:H,6,FALSE)</f>
        <v/>
      </c>
      <c r="T496" s="78" t="str">
        <f>VLOOKUP(Leverancespecifikation[[#This Row],[ID-Bygningsdel]],'Data aktør'!A:H,7,FALSE)</f>
        <v/>
      </c>
      <c r="U496" s="122" t="str">
        <f>VLOOKUP(Leverancespecifikation[[#This Row],[ID-Bygningsdel]],'Data aktør'!A:H,8,FALSE)</f>
        <v/>
      </c>
      <c r="V496" s="112"/>
      <c r="W496" s="79"/>
      <c r="X496" s="79"/>
      <c r="Y496" s="79"/>
      <c r="Z496" s="79"/>
      <c r="AA496" s="79"/>
      <c r="AB496" s="171"/>
      <c r="AD496" s="171"/>
      <c r="AE496" s="171"/>
      <c r="AF496" s="171"/>
      <c r="AG496" s="171"/>
      <c r="AH496" s="171"/>
      <c r="AI496" s="171"/>
      <c r="AJ496" s="171"/>
      <c r="BV496" s="171"/>
      <c r="BW496" s="171"/>
      <c r="CB496" s="134"/>
    </row>
    <row r="497" spans="1:80" ht="12" x14ac:dyDescent="0.2">
      <c r="A497" s="249"/>
      <c r="B497" s="242" t="s">
        <v>1051</v>
      </c>
      <c r="C497" s="170" t="str">
        <f>_xlfn.CONCAT(Leverancespecifikation[[#This Row],[ID]],Leverancespecifikation[[#This Row],[BYGNINGSDEL]])</f>
        <v xml:space="preserve">493Fordelerrør til køling </v>
      </c>
      <c r="E497" s="171">
        <v>551</v>
      </c>
      <c r="I497" s="171"/>
      <c r="J497" s="171">
        <v>4</v>
      </c>
      <c r="K497" s="175" t="s">
        <v>1083</v>
      </c>
      <c r="L497" s="172" t="s">
        <v>1042</v>
      </c>
      <c r="M497" s="80" t="str">
        <f>IFERROR(VLOOKUP(Leverancespecifikation[[#This Row],[ID-Bygningsdel]],'Data ændringslog'!A:G,7,FALSE),"P")</f>
        <v/>
      </c>
      <c r="N497" s="321" t="s">
        <v>99</v>
      </c>
      <c r="O497" s="121" t="str">
        <f>VLOOKUP(Leverancespecifikation[[#This Row],[ID-Bygningsdel]],'Data aktør'!A:H,2,FALSE)</f>
        <v/>
      </c>
      <c r="P497" s="78" t="str">
        <f>VLOOKUP(Leverancespecifikation[[#This Row],[ID-Bygningsdel]],'Data aktør'!A:H,3,FALSE)</f>
        <v/>
      </c>
      <c r="Q497" s="78" t="str">
        <f>VLOOKUP(Leverancespecifikation[[#This Row],[ID-Bygningsdel]],'Data aktør'!A:H,4,FALSE)</f>
        <v/>
      </c>
      <c r="R497" s="78" t="str">
        <f>VLOOKUP(Leverancespecifikation[[#This Row],[ID-Bygningsdel]],'Data aktør'!A:H,5,FALSE)</f>
        <v>X</v>
      </c>
      <c r="S497" s="78" t="str">
        <f>VLOOKUP(Leverancespecifikation[[#This Row],[ID-Bygningsdel]],'Data aktør'!A:H,6,FALSE)</f>
        <v/>
      </c>
      <c r="T497" s="78" t="str">
        <f>VLOOKUP(Leverancespecifikation[[#This Row],[ID-Bygningsdel]],'Data aktør'!A:H,7,FALSE)</f>
        <v/>
      </c>
      <c r="U497" s="122" t="str">
        <f>VLOOKUP(Leverancespecifikation[[#This Row],[ID-Bygningsdel]],'Data aktør'!A:H,8,FALSE)</f>
        <v/>
      </c>
      <c r="V497" s="112"/>
      <c r="W497" s="79"/>
      <c r="X497" s="79"/>
      <c r="Y497" s="79"/>
      <c r="Z497" s="79"/>
      <c r="AA497" s="79"/>
      <c r="AB497" s="171"/>
      <c r="AD497" s="171"/>
      <c r="AE497" s="171"/>
      <c r="AF497" s="171"/>
      <c r="AG497" s="171"/>
      <c r="AH497" s="171"/>
      <c r="AI497" s="171"/>
      <c r="AJ497" s="171"/>
      <c r="AT497" s="171" t="s">
        <v>36</v>
      </c>
      <c r="AU497" s="171">
        <v>325</v>
      </c>
      <c r="BB497" s="171" t="s">
        <v>36</v>
      </c>
      <c r="BC497" s="171">
        <v>325</v>
      </c>
      <c r="BV497" s="171"/>
      <c r="BW497" s="171"/>
      <c r="CB497" s="134"/>
    </row>
    <row r="498" spans="1:80" ht="12" x14ac:dyDescent="0.2">
      <c r="A498" s="249"/>
      <c r="B498" s="242" t="s">
        <v>1053</v>
      </c>
      <c r="C498" s="170" t="str">
        <f>_xlfn.CONCAT(Leverancespecifikation[[#This Row],[ID]],Leverancespecifikation[[#This Row],[BYGNINGSDEL]])</f>
        <v>494Køleblandesløjfer</v>
      </c>
      <c r="E498" s="171">
        <v>551</v>
      </c>
      <c r="I498" s="171"/>
      <c r="J498" s="171">
        <v>4</v>
      </c>
      <c r="K498" s="175" t="s">
        <v>1085</v>
      </c>
      <c r="L498" s="172" t="s">
        <v>1042</v>
      </c>
      <c r="M498" s="80" t="str">
        <f>IFERROR(VLOOKUP(Leverancespecifikation[[#This Row],[ID-Bygningsdel]],'Data ændringslog'!A:G,7,FALSE),"P")</f>
        <v/>
      </c>
      <c r="N498" s="321" t="s">
        <v>99</v>
      </c>
      <c r="O498" s="121" t="str">
        <f>VLOOKUP(Leverancespecifikation[[#This Row],[ID-Bygningsdel]],'Data aktør'!A:H,2,FALSE)</f>
        <v/>
      </c>
      <c r="P498" s="78" t="str">
        <f>VLOOKUP(Leverancespecifikation[[#This Row],[ID-Bygningsdel]],'Data aktør'!A:H,3,FALSE)</f>
        <v/>
      </c>
      <c r="Q498" s="78" t="str">
        <f>VLOOKUP(Leverancespecifikation[[#This Row],[ID-Bygningsdel]],'Data aktør'!A:H,4,FALSE)</f>
        <v/>
      </c>
      <c r="R498" s="78" t="str">
        <f>VLOOKUP(Leverancespecifikation[[#This Row],[ID-Bygningsdel]],'Data aktør'!A:H,5,FALSE)</f>
        <v>X</v>
      </c>
      <c r="S498" s="78" t="str">
        <f>VLOOKUP(Leverancespecifikation[[#This Row],[ID-Bygningsdel]],'Data aktør'!A:H,6,FALSE)</f>
        <v/>
      </c>
      <c r="T498" s="78" t="str">
        <f>VLOOKUP(Leverancespecifikation[[#This Row],[ID-Bygningsdel]],'Data aktør'!A:H,7,FALSE)</f>
        <v/>
      </c>
      <c r="U498" s="122" t="str">
        <f>VLOOKUP(Leverancespecifikation[[#This Row],[ID-Bygningsdel]],'Data aktør'!A:H,8,FALSE)</f>
        <v/>
      </c>
      <c r="V498" s="112"/>
      <c r="W498" s="79"/>
      <c r="X498" s="79"/>
      <c r="Y498" s="79"/>
      <c r="Z498" s="79"/>
      <c r="AA498" s="79"/>
      <c r="AB498" s="171" t="s">
        <v>36</v>
      </c>
      <c r="AC498" s="171">
        <v>200</v>
      </c>
      <c r="AD498" s="171"/>
      <c r="AE498" s="171"/>
      <c r="AF498" s="171"/>
      <c r="AG498" s="171"/>
      <c r="AH498" s="171"/>
      <c r="AI498" s="171"/>
      <c r="AJ498" s="171" t="s">
        <v>36</v>
      </c>
      <c r="AK498" s="171">
        <v>300</v>
      </c>
      <c r="AT498" s="171" t="s">
        <v>36</v>
      </c>
      <c r="AU498" s="171">
        <v>325</v>
      </c>
      <c r="BB498" s="171" t="s">
        <v>36</v>
      </c>
      <c r="BC498" s="171">
        <v>325</v>
      </c>
      <c r="BV498" s="171"/>
      <c r="BW498" s="171"/>
      <c r="CB498" s="134"/>
    </row>
    <row r="499" spans="1:80" ht="12" x14ac:dyDescent="0.2">
      <c r="A499" s="249"/>
      <c r="B499" s="242" t="s">
        <v>1055</v>
      </c>
      <c r="C499" s="170" t="str">
        <f>_xlfn.CONCAT(Leverancespecifikation[[#This Row],[ID]],Leverancespecifikation[[#This Row],[BYGNINGSDEL]])</f>
        <v>495Kølevekslere</v>
      </c>
      <c r="E499" s="171">
        <v>551</v>
      </c>
      <c r="I499" s="171"/>
      <c r="J499" s="171">
        <v>4</v>
      </c>
      <c r="K499" s="175" t="s">
        <v>1087</v>
      </c>
      <c r="L499" s="172" t="s">
        <v>1042</v>
      </c>
      <c r="M499" s="80" t="str">
        <f>IFERROR(VLOOKUP(Leverancespecifikation[[#This Row],[ID-Bygningsdel]],'Data ændringslog'!A:G,7,FALSE),"P")</f>
        <v/>
      </c>
      <c r="N499" s="321" t="s">
        <v>99</v>
      </c>
      <c r="O499" s="121" t="str">
        <f>VLOOKUP(Leverancespecifikation[[#This Row],[ID-Bygningsdel]],'Data aktør'!A:H,2,FALSE)</f>
        <v/>
      </c>
      <c r="P499" s="78" t="str">
        <f>VLOOKUP(Leverancespecifikation[[#This Row],[ID-Bygningsdel]],'Data aktør'!A:H,3,FALSE)</f>
        <v/>
      </c>
      <c r="Q499" s="78" t="str">
        <f>VLOOKUP(Leverancespecifikation[[#This Row],[ID-Bygningsdel]],'Data aktør'!A:H,4,FALSE)</f>
        <v/>
      </c>
      <c r="R499" s="78" t="str">
        <f>VLOOKUP(Leverancespecifikation[[#This Row],[ID-Bygningsdel]],'Data aktør'!A:H,5,FALSE)</f>
        <v>X</v>
      </c>
      <c r="S499" s="78" t="str">
        <f>VLOOKUP(Leverancespecifikation[[#This Row],[ID-Bygningsdel]],'Data aktør'!A:H,6,FALSE)</f>
        <v/>
      </c>
      <c r="T499" s="78" t="str">
        <f>VLOOKUP(Leverancespecifikation[[#This Row],[ID-Bygningsdel]],'Data aktør'!A:H,7,FALSE)</f>
        <v/>
      </c>
      <c r="U499" s="122" t="str">
        <f>VLOOKUP(Leverancespecifikation[[#This Row],[ID-Bygningsdel]],'Data aktør'!A:H,8,FALSE)</f>
        <v/>
      </c>
      <c r="V499" s="112"/>
      <c r="W499" s="79"/>
      <c r="X499" s="79"/>
      <c r="Y499" s="79"/>
      <c r="Z499" s="79"/>
      <c r="AA499" s="79"/>
      <c r="AB499" s="171" t="s">
        <v>36</v>
      </c>
      <c r="AC499" s="171">
        <v>200</v>
      </c>
      <c r="AD499" s="171"/>
      <c r="AE499" s="171"/>
      <c r="AF499" s="171"/>
      <c r="AG499" s="171"/>
      <c r="AH499" s="171"/>
      <c r="AI499" s="171"/>
      <c r="AJ499" s="171" t="s">
        <v>36</v>
      </c>
      <c r="AK499" s="171">
        <v>300</v>
      </c>
      <c r="AT499" s="171" t="s">
        <v>36</v>
      </c>
      <c r="AU499" s="171">
        <v>325</v>
      </c>
      <c r="BB499" s="171" t="s">
        <v>36</v>
      </c>
      <c r="BC499" s="171">
        <v>325</v>
      </c>
      <c r="BV499" s="171"/>
      <c r="BW499" s="171"/>
      <c r="CB499" s="134"/>
    </row>
    <row r="500" spans="1:80" ht="12" x14ac:dyDescent="0.2">
      <c r="A500" s="249"/>
      <c r="B500" s="242" t="s">
        <v>1056</v>
      </c>
      <c r="C500" s="170" t="str">
        <f>_xlfn.CONCAT(Leverancespecifikation[[#This Row],[ID]],Leverancespecifikation[[#This Row],[BYGNINGSDEL]])</f>
        <v>496Beholdere/Tanke</v>
      </c>
      <c r="E500" s="171">
        <v>551</v>
      </c>
      <c r="I500" s="171"/>
      <c r="J500" s="171">
        <v>4</v>
      </c>
      <c r="K500" s="175" t="s">
        <v>1089</v>
      </c>
      <c r="L500" s="172" t="s">
        <v>1042</v>
      </c>
      <c r="M500" s="80" t="str">
        <f>IFERROR(VLOOKUP(Leverancespecifikation[[#This Row],[ID-Bygningsdel]],'Data ændringslog'!A:G,7,FALSE),"P")</f>
        <v/>
      </c>
      <c r="N500" s="321" t="s">
        <v>99</v>
      </c>
      <c r="O500" s="121" t="str">
        <f>VLOOKUP(Leverancespecifikation[[#This Row],[ID-Bygningsdel]],'Data aktør'!A:H,2,FALSE)</f>
        <v/>
      </c>
      <c r="P500" s="78" t="str">
        <f>VLOOKUP(Leverancespecifikation[[#This Row],[ID-Bygningsdel]],'Data aktør'!A:H,3,FALSE)</f>
        <v/>
      </c>
      <c r="Q500" s="78" t="str">
        <f>VLOOKUP(Leverancespecifikation[[#This Row],[ID-Bygningsdel]],'Data aktør'!A:H,4,FALSE)</f>
        <v/>
      </c>
      <c r="R500" s="78" t="str">
        <f>VLOOKUP(Leverancespecifikation[[#This Row],[ID-Bygningsdel]],'Data aktør'!A:H,5,FALSE)</f>
        <v>X</v>
      </c>
      <c r="S500" s="78" t="str">
        <f>VLOOKUP(Leverancespecifikation[[#This Row],[ID-Bygningsdel]],'Data aktør'!A:H,6,FALSE)</f>
        <v/>
      </c>
      <c r="T500" s="78" t="str">
        <f>VLOOKUP(Leverancespecifikation[[#This Row],[ID-Bygningsdel]],'Data aktør'!A:H,7,FALSE)</f>
        <v/>
      </c>
      <c r="U500" s="122" t="str">
        <f>VLOOKUP(Leverancespecifikation[[#This Row],[ID-Bygningsdel]],'Data aktør'!A:H,8,FALSE)</f>
        <v/>
      </c>
      <c r="V500" s="112"/>
      <c r="W500" s="79"/>
      <c r="X500" s="79"/>
      <c r="Y500" s="79"/>
      <c r="Z500" s="79"/>
      <c r="AA500" s="79"/>
      <c r="AB500" s="171" t="s">
        <v>36</v>
      </c>
      <c r="AC500" s="171">
        <v>200</v>
      </c>
      <c r="AD500" s="171"/>
      <c r="AE500" s="171"/>
      <c r="AF500" s="171"/>
      <c r="AG500" s="171"/>
      <c r="AH500" s="171"/>
      <c r="AI500" s="171"/>
      <c r="AJ500" s="171" t="s">
        <v>36</v>
      </c>
      <c r="AK500" s="171">
        <v>300</v>
      </c>
      <c r="AT500" s="171" t="s">
        <v>36</v>
      </c>
      <c r="AU500" s="171">
        <v>325</v>
      </c>
      <c r="BB500" s="171" t="s">
        <v>36</v>
      </c>
      <c r="BC500" s="171">
        <v>325</v>
      </c>
      <c r="BV500" s="171"/>
      <c r="BW500" s="171"/>
      <c r="CB500" s="134"/>
    </row>
    <row r="501" spans="1:80" ht="12" x14ac:dyDescent="0.2">
      <c r="A501" s="249"/>
      <c r="B501" s="242" t="s">
        <v>1058</v>
      </c>
      <c r="C501" s="170" t="str">
        <f>_xlfn.CONCAT(Leverancespecifikation[[#This Row],[ID]],Leverancespecifikation[[#This Row],[BYGNINGSDEL]])</f>
        <v xml:space="preserve">497Kølecentraler </v>
      </c>
      <c r="E501" s="171">
        <v>553</v>
      </c>
      <c r="I501" s="171"/>
      <c r="J501" s="171">
        <v>4</v>
      </c>
      <c r="K501" s="175" t="s">
        <v>1091</v>
      </c>
      <c r="L501" s="172" t="s">
        <v>1042</v>
      </c>
      <c r="M501" s="80" t="str">
        <f>IFERROR(VLOOKUP(Leverancespecifikation[[#This Row],[ID-Bygningsdel]],'Data ændringslog'!A:G,7,FALSE),"P")</f>
        <v/>
      </c>
      <c r="N501" s="321" t="s">
        <v>99</v>
      </c>
      <c r="O501" s="121" t="str">
        <f>VLOOKUP(Leverancespecifikation[[#This Row],[ID-Bygningsdel]],'Data aktør'!A:H,2,FALSE)</f>
        <v/>
      </c>
      <c r="P501" s="78" t="str">
        <f>VLOOKUP(Leverancespecifikation[[#This Row],[ID-Bygningsdel]],'Data aktør'!A:H,3,FALSE)</f>
        <v/>
      </c>
      <c r="Q501" s="78" t="str">
        <f>VLOOKUP(Leverancespecifikation[[#This Row],[ID-Bygningsdel]],'Data aktør'!A:H,4,FALSE)</f>
        <v/>
      </c>
      <c r="R501" s="78" t="str">
        <f>VLOOKUP(Leverancespecifikation[[#This Row],[ID-Bygningsdel]],'Data aktør'!A:H,5,FALSE)</f>
        <v>X</v>
      </c>
      <c r="S501" s="78" t="str">
        <f>VLOOKUP(Leverancespecifikation[[#This Row],[ID-Bygningsdel]],'Data aktør'!A:H,6,FALSE)</f>
        <v/>
      </c>
      <c r="T501" s="78" t="str">
        <f>VLOOKUP(Leverancespecifikation[[#This Row],[ID-Bygningsdel]],'Data aktør'!A:H,7,FALSE)</f>
        <v/>
      </c>
      <c r="U501" s="122" t="str">
        <f>VLOOKUP(Leverancespecifikation[[#This Row],[ID-Bygningsdel]],'Data aktør'!A:H,8,FALSE)</f>
        <v/>
      </c>
      <c r="V501" s="112"/>
      <c r="W501" s="79"/>
      <c r="X501" s="79"/>
      <c r="Y501" s="79"/>
      <c r="Z501" s="79"/>
      <c r="AA501" s="79"/>
      <c r="AB501" s="171" t="s">
        <v>36</v>
      </c>
      <c r="AC501" s="171">
        <v>200</v>
      </c>
      <c r="AD501" s="171"/>
      <c r="AE501" s="171"/>
      <c r="AF501" s="171"/>
      <c r="AG501" s="171"/>
      <c r="AH501" s="171"/>
      <c r="AI501" s="171"/>
      <c r="AJ501" s="171" t="s">
        <v>36</v>
      </c>
      <c r="AK501" s="171">
        <v>300</v>
      </c>
      <c r="AT501" s="171" t="s">
        <v>36</v>
      </c>
      <c r="AU501" s="171">
        <v>325</v>
      </c>
      <c r="BB501" s="171" t="s">
        <v>36</v>
      </c>
      <c r="BC501" s="171">
        <v>325</v>
      </c>
      <c r="BV501" s="171"/>
      <c r="BW501" s="171"/>
      <c r="CB501" s="134"/>
    </row>
    <row r="502" spans="1:80" ht="12" x14ac:dyDescent="0.2">
      <c r="A502" s="249"/>
      <c r="B502" s="242" t="s">
        <v>1060</v>
      </c>
      <c r="C502" s="170" t="str">
        <f>_xlfn.CONCAT(Leverancespecifikation[[#This Row],[ID]],Leverancespecifikation[[#This Row],[BYGNINGSDEL]])</f>
        <v>498Chillere</v>
      </c>
      <c r="E502" s="171">
        <v>553</v>
      </c>
      <c r="I502" s="171"/>
      <c r="J502" s="171">
        <v>4</v>
      </c>
      <c r="K502" s="175" t="s">
        <v>1093</v>
      </c>
      <c r="L502" s="172" t="s">
        <v>1042</v>
      </c>
      <c r="M502" s="80" t="str">
        <f>IFERROR(VLOOKUP(Leverancespecifikation[[#This Row],[ID-Bygningsdel]],'Data ændringslog'!A:G,7,FALSE),"P")</f>
        <v/>
      </c>
      <c r="N502" s="321" t="s">
        <v>99</v>
      </c>
      <c r="O502" s="121" t="str">
        <f>VLOOKUP(Leverancespecifikation[[#This Row],[ID-Bygningsdel]],'Data aktør'!A:H,2,FALSE)</f>
        <v/>
      </c>
      <c r="P502" s="78" t="str">
        <f>VLOOKUP(Leverancespecifikation[[#This Row],[ID-Bygningsdel]],'Data aktør'!A:H,3,FALSE)</f>
        <v/>
      </c>
      <c r="Q502" s="78" t="str">
        <f>VLOOKUP(Leverancespecifikation[[#This Row],[ID-Bygningsdel]],'Data aktør'!A:H,4,FALSE)</f>
        <v/>
      </c>
      <c r="R502" s="78" t="str">
        <f>VLOOKUP(Leverancespecifikation[[#This Row],[ID-Bygningsdel]],'Data aktør'!A:H,5,FALSE)</f>
        <v>X</v>
      </c>
      <c r="S502" s="78" t="str">
        <f>VLOOKUP(Leverancespecifikation[[#This Row],[ID-Bygningsdel]],'Data aktør'!A:H,6,FALSE)</f>
        <v/>
      </c>
      <c r="T502" s="78" t="str">
        <f>VLOOKUP(Leverancespecifikation[[#This Row],[ID-Bygningsdel]],'Data aktør'!A:H,7,FALSE)</f>
        <v/>
      </c>
      <c r="U502" s="122" t="str">
        <f>VLOOKUP(Leverancespecifikation[[#This Row],[ID-Bygningsdel]],'Data aktør'!A:H,8,FALSE)</f>
        <v/>
      </c>
      <c r="V502" s="112"/>
      <c r="W502" s="79"/>
      <c r="X502" s="79"/>
      <c r="Y502" s="79"/>
      <c r="Z502" s="79"/>
      <c r="AA502" s="79"/>
      <c r="AB502" s="171" t="s">
        <v>36</v>
      </c>
      <c r="AC502" s="171">
        <v>200</v>
      </c>
      <c r="AD502" s="171"/>
      <c r="AE502" s="171"/>
      <c r="AF502" s="171"/>
      <c r="AG502" s="171"/>
      <c r="AH502" s="171"/>
      <c r="AI502" s="171"/>
      <c r="AJ502" s="171" t="s">
        <v>36</v>
      </c>
      <c r="AK502" s="171">
        <v>300</v>
      </c>
      <c r="AT502" s="171" t="s">
        <v>36</v>
      </c>
      <c r="AU502" s="171">
        <v>325</v>
      </c>
      <c r="BB502" s="171" t="s">
        <v>36</v>
      </c>
      <c r="BC502" s="171">
        <v>325</v>
      </c>
      <c r="BV502" s="171"/>
      <c r="BW502" s="171"/>
      <c r="CB502" s="134"/>
    </row>
    <row r="503" spans="1:80" ht="12" x14ac:dyDescent="0.2">
      <c r="A503" s="249"/>
      <c r="B503" s="242" t="s">
        <v>1062</v>
      </c>
      <c r="C503" s="170" t="str">
        <f>_xlfn.CONCAT(Leverancespecifikation[[#This Row],[ID]],Leverancespecifikation[[#This Row],[BYGNINGSDEL]])</f>
        <v>499Frikølere</v>
      </c>
      <c r="E503" s="171">
        <v>553</v>
      </c>
      <c r="I503" s="171"/>
      <c r="J503" s="171">
        <v>4</v>
      </c>
      <c r="K503" s="175" t="s">
        <v>1095</v>
      </c>
      <c r="L503" s="172" t="s">
        <v>1042</v>
      </c>
      <c r="M503" s="80" t="str">
        <f>IFERROR(VLOOKUP(Leverancespecifikation[[#This Row],[ID-Bygningsdel]],'Data ændringslog'!A:G,7,FALSE),"P")</f>
        <v/>
      </c>
      <c r="N503" s="321" t="s">
        <v>99</v>
      </c>
      <c r="O503" s="121" t="str">
        <f>VLOOKUP(Leverancespecifikation[[#This Row],[ID-Bygningsdel]],'Data aktør'!A:H,2,FALSE)</f>
        <v/>
      </c>
      <c r="P503" s="78" t="str">
        <f>VLOOKUP(Leverancespecifikation[[#This Row],[ID-Bygningsdel]],'Data aktør'!A:H,3,FALSE)</f>
        <v/>
      </c>
      <c r="Q503" s="78" t="str">
        <f>VLOOKUP(Leverancespecifikation[[#This Row],[ID-Bygningsdel]],'Data aktør'!A:H,4,FALSE)</f>
        <v/>
      </c>
      <c r="R503" s="78" t="str">
        <f>VLOOKUP(Leverancespecifikation[[#This Row],[ID-Bygningsdel]],'Data aktør'!A:H,5,FALSE)</f>
        <v>X</v>
      </c>
      <c r="S503" s="78" t="str">
        <f>VLOOKUP(Leverancespecifikation[[#This Row],[ID-Bygningsdel]],'Data aktør'!A:H,6,FALSE)</f>
        <v/>
      </c>
      <c r="T503" s="78" t="str">
        <f>VLOOKUP(Leverancespecifikation[[#This Row],[ID-Bygningsdel]],'Data aktør'!A:H,7,FALSE)</f>
        <v/>
      </c>
      <c r="U503" s="122" t="str">
        <f>VLOOKUP(Leverancespecifikation[[#This Row],[ID-Bygningsdel]],'Data aktør'!A:H,8,FALSE)</f>
        <v/>
      </c>
      <c r="V503" s="112"/>
      <c r="W503" s="79"/>
      <c r="X503" s="79"/>
      <c r="Y503" s="79"/>
      <c r="Z503" s="79"/>
      <c r="AA503" s="79"/>
      <c r="AB503" s="171" t="s">
        <v>36</v>
      </c>
      <c r="AC503" s="171">
        <v>200</v>
      </c>
      <c r="AD503" s="171"/>
      <c r="AE503" s="171"/>
      <c r="AF503" s="171"/>
      <c r="AG503" s="171"/>
      <c r="AH503" s="171"/>
      <c r="AI503" s="171"/>
      <c r="AJ503" s="171" t="s">
        <v>36</v>
      </c>
      <c r="AK503" s="171">
        <v>300</v>
      </c>
      <c r="AT503" s="171" t="s">
        <v>36</v>
      </c>
      <c r="AU503" s="171">
        <v>325</v>
      </c>
      <c r="BB503" s="171" t="s">
        <v>36</v>
      </c>
      <c r="BC503" s="171">
        <v>325</v>
      </c>
      <c r="BV503" s="171"/>
      <c r="BW503" s="171"/>
      <c r="CB503" s="134"/>
    </row>
    <row r="504" spans="1:80" ht="12" x14ac:dyDescent="0.2">
      <c r="A504" s="249"/>
      <c r="B504" s="242" t="s">
        <v>1064</v>
      </c>
      <c r="C504" s="170" t="str">
        <f>_xlfn.CONCAT(Leverancespecifikation[[#This Row],[ID]],Leverancespecifikation[[#This Row],[BYGNINGSDEL]])</f>
        <v>500Tørkølere</v>
      </c>
      <c r="E504" s="171">
        <v>553</v>
      </c>
      <c r="I504" s="171"/>
      <c r="J504" s="171">
        <v>4</v>
      </c>
      <c r="K504" s="175" t="s">
        <v>1097</v>
      </c>
      <c r="L504" s="172" t="s">
        <v>1042</v>
      </c>
      <c r="M504" s="80" t="str">
        <f>IFERROR(VLOOKUP(Leverancespecifikation[[#This Row],[ID-Bygningsdel]],'Data ændringslog'!A:G,7,FALSE),"P")</f>
        <v/>
      </c>
      <c r="N504" s="321" t="s">
        <v>99</v>
      </c>
      <c r="O504" s="121" t="str">
        <f>VLOOKUP(Leverancespecifikation[[#This Row],[ID-Bygningsdel]],'Data aktør'!A:H,2,FALSE)</f>
        <v/>
      </c>
      <c r="P504" s="78" t="str">
        <f>VLOOKUP(Leverancespecifikation[[#This Row],[ID-Bygningsdel]],'Data aktør'!A:H,3,FALSE)</f>
        <v/>
      </c>
      <c r="Q504" s="78" t="str">
        <f>VLOOKUP(Leverancespecifikation[[#This Row],[ID-Bygningsdel]],'Data aktør'!A:H,4,FALSE)</f>
        <v/>
      </c>
      <c r="R504" s="78" t="str">
        <f>VLOOKUP(Leverancespecifikation[[#This Row],[ID-Bygningsdel]],'Data aktør'!A:H,5,FALSE)</f>
        <v>X</v>
      </c>
      <c r="S504" s="78" t="str">
        <f>VLOOKUP(Leverancespecifikation[[#This Row],[ID-Bygningsdel]],'Data aktør'!A:H,6,FALSE)</f>
        <v/>
      </c>
      <c r="T504" s="78" t="str">
        <f>VLOOKUP(Leverancespecifikation[[#This Row],[ID-Bygningsdel]],'Data aktør'!A:H,7,FALSE)</f>
        <v/>
      </c>
      <c r="U504" s="122" t="str">
        <f>VLOOKUP(Leverancespecifikation[[#This Row],[ID-Bygningsdel]],'Data aktør'!A:H,8,FALSE)</f>
        <v/>
      </c>
      <c r="V504" s="112"/>
      <c r="W504" s="79"/>
      <c r="X504" s="79"/>
      <c r="Y504" s="79"/>
      <c r="Z504" s="79"/>
      <c r="AA504" s="79"/>
      <c r="AB504" s="171" t="s">
        <v>36</v>
      </c>
      <c r="AC504" s="171">
        <v>200</v>
      </c>
      <c r="AD504" s="171"/>
      <c r="AE504" s="171"/>
      <c r="AF504" s="171"/>
      <c r="AG504" s="171"/>
      <c r="AH504" s="171"/>
      <c r="AI504" s="171"/>
      <c r="AJ504" s="171" t="s">
        <v>36</v>
      </c>
      <c r="AK504" s="171">
        <v>300</v>
      </c>
      <c r="AT504" s="171" t="s">
        <v>36</v>
      </c>
      <c r="AU504" s="171">
        <v>325</v>
      </c>
      <c r="BB504" s="171" t="s">
        <v>36</v>
      </c>
      <c r="BC504" s="171">
        <v>325</v>
      </c>
      <c r="BV504" s="171"/>
      <c r="BW504" s="171"/>
      <c r="CB504" s="134"/>
    </row>
    <row r="505" spans="1:80" ht="12" x14ac:dyDescent="0.2">
      <c r="A505" s="249"/>
      <c r="B505" s="242" t="s">
        <v>1066</v>
      </c>
      <c r="C505" s="170" t="str">
        <f>_xlfn.CONCAT(Leverancespecifikation[[#This Row],[ID]],Leverancespecifikation[[#This Row],[BYGNINGSDEL]])</f>
        <v>501Kølekompressorer</v>
      </c>
      <c r="E505" s="171">
        <v>553</v>
      </c>
      <c r="I505" s="171"/>
      <c r="J505" s="171">
        <v>4</v>
      </c>
      <c r="K505" s="175" t="s">
        <v>1099</v>
      </c>
      <c r="L505" s="172" t="s">
        <v>1042</v>
      </c>
      <c r="M505" s="80" t="str">
        <f>IFERROR(VLOOKUP(Leverancespecifikation[[#This Row],[ID-Bygningsdel]],'Data ændringslog'!A:G,7,FALSE),"P")</f>
        <v/>
      </c>
      <c r="N505" s="321" t="s">
        <v>99</v>
      </c>
      <c r="O505" s="121" t="str">
        <f>VLOOKUP(Leverancespecifikation[[#This Row],[ID-Bygningsdel]],'Data aktør'!A:H,2,FALSE)</f>
        <v/>
      </c>
      <c r="P505" s="78" t="str">
        <f>VLOOKUP(Leverancespecifikation[[#This Row],[ID-Bygningsdel]],'Data aktør'!A:H,3,FALSE)</f>
        <v/>
      </c>
      <c r="Q505" s="78" t="str">
        <f>VLOOKUP(Leverancespecifikation[[#This Row],[ID-Bygningsdel]],'Data aktør'!A:H,4,FALSE)</f>
        <v/>
      </c>
      <c r="R505" s="78" t="str">
        <f>VLOOKUP(Leverancespecifikation[[#This Row],[ID-Bygningsdel]],'Data aktør'!A:H,5,FALSE)</f>
        <v>X</v>
      </c>
      <c r="S505" s="78" t="str">
        <f>VLOOKUP(Leverancespecifikation[[#This Row],[ID-Bygningsdel]],'Data aktør'!A:H,6,FALSE)</f>
        <v/>
      </c>
      <c r="T505" s="78" t="str">
        <f>VLOOKUP(Leverancespecifikation[[#This Row],[ID-Bygningsdel]],'Data aktør'!A:H,7,FALSE)</f>
        <v/>
      </c>
      <c r="U505" s="122" t="str">
        <f>VLOOKUP(Leverancespecifikation[[#This Row],[ID-Bygningsdel]],'Data aktør'!A:H,8,FALSE)</f>
        <v/>
      </c>
      <c r="V505" s="112"/>
      <c r="W505" s="79"/>
      <c r="X505" s="79"/>
      <c r="Y505" s="79"/>
      <c r="Z505" s="79"/>
      <c r="AA505" s="79"/>
      <c r="AB505" s="171" t="s">
        <v>36</v>
      </c>
      <c r="AC505" s="171">
        <v>200</v>
      </c>
      <c r="AD505" s="171"/>
      <c r="AE505" s="171"/>
      <c r="AF505" s="171"/>
      <c r="AG505" s="171"/>
      <c r="AH505" s="171"/>
      <c r="AI505" s="171"/>
      <c r="AJ505" s="171" t="s">
        <v>36</v>
      </c>
      <c r="AK505" s="171">
        <v>300</v>
      </c>
      <c r="AT505" s="171" t="s">
        <v>36</v>
      </c>
      <c r="AU505" s="171">
        <v>325</v>
      </c>
      <c r="BB505" s="171" t="s">
        <v>36</v>
      </c>
      <c r="BC505" s="171">
        <v>325</v>
      </c>
      <c r="BV505" s="171"/>
      <c r="BW505" s="171"/>
      <c r="CB505" s="134"/>
    </row>
    <row r="506" spans="1:80" ht="12" x14ac:dyDescent="0.2">
      <c r="A506" s="249"/>
      <c r="B506" s="242" t="s">
        <v>1068</v>
      </c>
      <c r="C506" s="170" t="str">
        <f>_xlfn.CONCAT(Leverancespecifikation[[#This Row],[ID]],Leverancespecifikation[[#This Row],[BYGNINGSDEL]])</f>
        <v>502Varme</v>
      </c>
      <c r="E506" s="171">
        <v>561</v>
      </c>
      <c r="I506" s="171"/>
      <c r="J506" s="171">
        <v>3</v>
      </c>
      <c r="K506" s="333" t="s">
        <v>993</v>
      </c>
      <c r="M506" s="80" t="str">
        <f>IFERROR(VLOOKUP(Leverancespecifikation[[#This Row],[ID-Bygningsdel]],'Data ændringslog'!A:G,7,FALSE),"P")</f>
        <v/>
      </c>
      <c r="N506" s="321" t="s">
        <v>99</v>
      </c>
      <c r="O506" s="121" t="str">
        <f>VLOOKUP(Leverancespecifikation[[#This Row],[ID-Bygningsdel]],'Data aktør'!A:H,2,FALSE)</f>
        <v/>
      </c>
      <c r="P506" s="78" t="str">
        <f>VLOOKUP(Leverancespecifikation[[#This Row],[ID-Bygningsdel]],'Data aktør'!A:H,3,FALSE)</f>
        <v/>
      </c>
      <c r="Q506" s="78" t="str">
        <f>VLOOKUP(Leverancespecifikation[[#This Row],[ID-Bygningsdel]],'Data aktør'!A:H,4,FALSE)</f>
        <v/>
      </c>
      <c r="R506" s="78" t="str">
        <f>VLOOKUP(Leverancespecifikation[[#This Row],[ID-Bygningsdel]],'Data aktør'!A:H,5,FALSE)</f>
        <v/>
      </c>
      <c r="S506" s="78" t="str">
        <f>VLOOKUP(Leverancespecifikation[[#This Row],[ID-Bygningsdel]],'Data aktør'!A:H,6,FALSE)</f>
        <v/>
      </c>
      <c r="T506" s="78" t="str">
        <f>VLOOKUP(Leverancespecifikation[[#This Row],[ID-Bygningsdel]],'Data aktør'!A:H,7,FALSE)</f>
        <v/>
      </c>
      <c r="U506" s="122" t="str">
        <f>VLOOKUP(Leverancespecifikation[[#This Row],[ID-Bygningsdel]],'Data aktør'!A:H,8,FALSE)</f>
        <v/>
      </c>
      <c r="V506" s="112"/>
      <c r="W506" s="79"/>
      <c r="X506" s="79"/>
      <c r="Y506" s="79"/>
      <c r="Z506" s="79"/>
      <c r="AA506" s="79"/>
      <c r="AB506" s="171"/>
      <c r="AD506" s="171"/>
      <c r="AE506" s="171"/>
      <c r="AF506" s="171"/>
      <c r="AG506" s="171"/>
      <c r="AH506" s="171"/>
      <c r="AI506" s="171"/>
      <c r="AJ506" s="171"/>
      <c r="BV506" s="171"/>
      <c r="BW506" s="171"/>
      <c r="CB506" s="134"/>
    </row>
    <row r="507" spans="1:80" ht="12" x14ac:dyDescent="0.2">
      <c r="A507" s="249"/>
      <c r="B507" s="242" t="s">
        <v>1070</v>
      </c>
      <c r="C507" s="170" t="str">
        <f>_xlfn.CONCAT(Leverancespecifikation[[#This Row],[ID]],Leverancespecifikation[[#This Row],[BYGNINGSDEL]])</f>
        <v>503Målerarrangement</v>
      </c>
      <c r="E507" s="171">
        <v>561</v>
      </c>
      <c r="I507" s="171"/>
      <c r="J507" s="171">
        <v>4</v>
      </c>
      <c r="K507" s="175" t="s">
        <v>1041</v>
      </c>
      <c r="L507" s="172" t="s">
        <v>1042</v>
      </c>
      <c r="M507" s="80" t="str">
        <f>IFERROR(VLOOKUP(Leverancespecifikation[[#This Row],[ID-Bygningsdel]],'Data ændringslog'!A:G,7,FALSE),"P")</f>
        <v/>
      </c>
      <c r="N507" s="321" t="s">
        <v>99</v>
      </c>
      <c r="O507" s="121" t="str">
        <f>VLOOKUP(Leverancespecifikation[[#This Row],[ID-Bygningsdel]],'Data aktør'!A:H,2,FALSE)</f>
        <v/>
      </c>
      <c r="P507" s="78" t="str">
        <f>VLOOKUP(Leverancespecifikation[[#This Row],[ID-Bygningsdel]],'Data aktør'!A:H,3,FALSE)</f>
        <v/>
      </c>
      <c r="Q507" s="78" t="str">
        <f>VLOOKUP(Leverancespecifikation[[#This Row],[ID-Bygningsdel]],'Data aktør'!A:H,4,FALSE)</f>
        <v/>
      </c>
      <c r="R507" s="78" t="str">
        <f>VLOOKUP(Leverancespecifikation[[#This Row],[ID-Bygningsdel]],'Data aktør'!A:H,5,FALSE)</f>
        <v>X</v>
      </c>
      <c r="S507" s="78" t="str">
        <f>VLOOKUP(Leverancespecifikation[[#This Row],[ID-Bygningsdel]],'Data aktør'!A:H,6,FALSE)</f>
        <v/>
      </c>
      <c r="T507" s="78" t="str">
        <f>VLOOKUP(Leverancespecifikation[[#This Row],[ID-Bygningsdel]],'Data aktør'!A:H,7,FALSE)</f>
        <v/>
      </c>
      <c r="U507" s="122" t="str">
        <f>VLOOKUP(Leverancespecifikation[[#This Row],[ID-Bygningsdel]],'Data aktør'!A:H,8,FALSE)</f>
        <v/>
      </c>
      <c r="V507" s="112"/>
      <c r="W507" s="79"/>
      <c r="X507" s="79"/>
      <c r="Y507" s="79"/>
      <c r="Z507" s="79"/>
      <c r="AA507" s="79"/>
      <c r="AB507" s="171" t="s">
        <v>36</v>
      </c>
      <c r="AC507" s="171">
        <v>200</v>
      </c>
      <c r="AD507" s="171"/>
      <c r="AE507" s="171"/>
      <c r="AF507" s="171"/>
      <c r="AG507" s="171"/>
      <c r="AH507" s="171"/>
      <c r="AI507" s="171"/>
      <c r="AJ507" s="171" t="s">
        <v>36</v>
      </c>
      <c r="AK507" s="171">
        <v>300</v>
      </c>
      <c r="AT507" s="171" t="s">
        <v>36</v>
      </c>
      <c r="AU507" s="171">
        <v>325</v>
      </c>
      <c r="BB507" s="171" t="s">
        <v>36</v>
      </c>
      <c r="BC507" s="171">
        <v>325</v>
      </c>
      <c r="BV507" s="171"/>
      <c r="BW507" s="171"/>
      <c r="CB507" s="134"/>
    </row>
    <row r="508" spans="1:80" ht="12" x14ac:dyDescent="0.2">
      <c r="A508" s="249"/>
      <c r="B508" s="242" t="s">
        <v>1072</v>
      </c>
      <c r="C508" s="170" t="str">
        <f>_xlfn.CONCAT(Leverancespecifikation[[#This Row],[ID]],Leverancespecifikation[[#This Row],[BYGNINGSDEL]])</f>
        <v>504Pumper</v>
      </c>
      <c r="E508" s="171">
        <v>561</v>
      </c>
      <c r="I508" s="171"/>
      <c r="J508" s="171">
        <v>4</v>
      </c>
      <c r="K508" s="175" t="s">
        <v>1103</v>
      </c>
      <c r="L508" s="172" t="s">
        <v>1042</v>
      </c>
      <c r="M508" s="80" t="str">
        <f>IFERROR(VLOOKUP(Leverancespecifikation[[#This Row],[ID-Bygningsdel]],'Data ændringslog'!A:G,7,FALSE),"P")</f>
        <v/>
      </c>
      <c r="N508" s="321" t="s">
        <v>103</v>
      </c>
      <c r="O508" s="121" t="str">
        <f>VLOOKUP(Leverancespecifikation[[#This Row],[ID-Bygningsdel]],'Data aktør'!A:H,2,FALSE)</f>
        <v/>
      </c>
      <c r="P508" s="78" t="str">
        <f>VLOOKUP(Leverancespecifikation[[#This Row],[ID-Bygningsdel]],'Data aktør'!A:H,3,FALSE)</f>
        <v/>
      </c>
      <c r="Q508" s="78" t="str">
        <f>VLOOKUP(Leverancespecifikation[[#This Row],[ID-Bygningsdel]],'Data aktør'!A:H,4,FALSE)</f>
        <v/>
      </c>
      <c r="R508" s="78" t="str">
        <f>VLOOKUP(Leverancespecifikation[[#This Row],[ID-Bygningsdel]],'Data aktør'!A:H,5,FALSE)</f>
        <v/>
      </c>
      <c r="S508" s="78" t="str">
        <f>VLOOKUP(Leverancespecifikation[[#This Row],[ID-Bygningsdel]],'Data aktør'!A:H,6,FALSE)</f>
        <v/>
      </c>
      <c r="T508" s="78" t="str">
        <f>VLOOKUP(Leverancespecifikation[[#This Row],[ID-Bygningsdel]],'Data aktør'!A:H,7,FALSE)</f>
        <v/>
      </c>
      <c r="U508" s="122" t="str">
        <f>VLOOKUP(Leverancespecifikation[[#This Row],[ID-Bygningsdel]],'Data aktør'!A:H,8,FALSE)</f>
        <v/>
      </c>
      <c r="V508" s="112"/>
      <c r="W508" s="79"/>
      <c r="X508" s="79"/>
      <c r="Y508" s="79"/>
      <c r="Z508" s="79"/>
      <c r="AA508" s="79"/>
      <c r="AB508" s="171"/>
      <c r="AD508" s="171"/>
      <c r="AE508" s="171"/>
      <c r="AF508" s="171"/>
      <c r="AG508" s="171"/>
      <c r="AH508" s="171"/>
      <c r="AI508" s="171"/>
      <c r="AJ508" s="171"/>
      <c r="BV508" s="171"/>
      <c r="BW508" s="171"/>
      <c r="CB508" s="134"/>
    </row>
    <row r="509" spans="1:80" ht="12" x14ac:dyDescent="0.2">
      <c r="A509" s="249"/>
      <c r="B509" s="242" t="s">
        <v>1074</v>
      </c>
      <c r="C509" s="170" t="str">
        <f>_xlfn.CONCAT(Leverancespecifikation[[#This Row],[ID]],Leverancespecifikation[[#This Row],[BYGNINGSDEL]])</f>
        <v xml:space="preserve">505Fordelerrør til varme/Gulvvarmeshunt o.l. </v>
      </c>
      <c r="E509" s="171">
        <v>561</v>
      </c>
      <c r="I509" s="171"/>
      <c r="J509" s="171">
        <v>4</v>
      </c>
      <c r="K509" s="175" t="s">
        <v>1105</v>
      </c>
      <c r="L509" s="172" t="s">
        <v>1042</v>
      </c>
      <c r="M509" s="80" t="str">
        <f>IFERROR(VLOOKUP(Leverancespecifikation[[#This Row],[ID-Bygningsdel]],'Data ændringslog'!A:G,7,FALSE),"P")</f>
        <v/>
      </c>
      <c r="N509" s="321" t="s">
        <v>99</v>
      </c>
      <c r="O509" s="121" t="str">
        <f>VLOOKUP(Leverancespecifikation[[#This Row],[ID-Bygningsdel]],'Data aktør'!A:H,2,FALSE)</f>
        <v/>
      </c>
      <c r="P509" s="78" t="str">
        <f>VLOOKUP(Leverancespecifikation[[#This Row],[ID-Bygningsdel]],'Data aktør'!A:H,3,FALSE)</f>
        <v/>
      </c>
      <c r="Q509" s="78" t="str">
        <f>VLOOKUP(Leverancespecifikation[[#This Row],[ID-Bygningsdel]],'Data aktør'!A:H,4,FALSE)</f>
        <v/>
      </c>
      <c r="R509" s="78" t="str">
        <f>VLOOKUP(Leverancespecifikation[[#This Row],[ID-Bygningsdel]],'Data aktør'!A:H,5,FALSE)</f>
        <v>X</v>
      </c>
      <c r="S509" s="78" t="str">
        <f>VLOOKUP(Leverancespecifikation[[#This Row],[ID-Bygningsdel]],'Data aktør'!A:H,6,FALSE)</f>
        <v/>
      </c>
      <c r="T509" s="78" t="str">
        <f>VLOOKUP(Leverancespecifikation[[#This Row],[ID-Bygningsdel]],'Data aktør'!A:H,7,FALSE)</f>
        <v/>
      </c>
      <c r="U509" s="122" t="str">
        <f>VLOOKUP(Leverancespecifikation[[#This Row],[ID-Bygningsdel]],'Data aktør'!A:H,8,FALSE)</f>
        <v/>
      </c>
      <c r="V509" s="112"/>
      <c r="W509" s="79"/>
      <c r="X509" s="79"/>
      <c r="Y509" s="79"/>
      <c r="Z509" s="79"/>
      <c r="AA509" s="79"/>
      <c r="AB509" s="171"/>
      <c r="AD509" s="171"/>
      <c r="AE509" s="171"/>
      <c r="AF509" s="171"/>
      <c r="AG509" s="171"/>
      <c r="AH509" s="171"/>
      <c r="AI509" s="171"/>
      <c r="AJ509" s="171"/>
      <c r="AT509" s="171" t="s">
        <v>36</v>
      </c>
      <c r="AU509" s="171">
        <v>325</v>
      </c>
      <c r="BB509" s="171" t="s">
        <v>36</v>
      </c>
      <c r="BC509" s="171">
        <v>325</v>
      </c>
      <c r="BV509" s="171"/>
      <c r="BW509" s="171"/>
      <c r="CB509" s="134"/>
    </row>
    <row r="510" spans="1:80" ht="12" x14ac:dyDescent="0.2">
      <c r="A510" s="249"/>
      <c r="B510" s="242" t="s">
        <v>1076</v>
      </c>
      <c r="C510" s="170" t="str">
        <f>_xlfn.CONCAT(Leverancespecifikation[[#This Row],[ID]],Leverancespecifikation[[#This Row],[BYGNINGSDEL]])</f>
        <v>506Varmeblandesløjfer</v>
      </c>
      <c r="E510" s="171">
        <v>561</v>
      </c>
      <c r="I510" s="171"/>
      <c r="J510" s="171">
        <v>4</v>
      </c>
      <c r="K510" s="175" t="s">
        <v>1107</v>
      </c>
      <c r="L510" s="172" t="s">
        <v>1042</v>
      </c>
      <c r="M510" s="80" t="str">
        <f>IFERROR(VLOOKUP(Leverancespecifikation[[#This Row],[ID-Bygningsdel]],'Data ændringslog'!A:G,7,FALSE),"P")</f>
        <v/>
      </c>
      <c r="N510" s="321" t="s">
        <v>99</v>
      </c>
      <c r="O510" s="121" t="str">
        <f>VLOOKUP(Leverancespecifikation[[#This Row],[ID-Bygningsdel]],'Data aktør'!A:H,2,FALSE)</f>
        <v/>
      </c>
      <c r="P510" s="78" t="str">
        <f>VLOOKUP(Leverancespecifikation[[#This Row],[ID-Bygningsdel]],'Data aktør'!A:H,3,FALSE)</f>
        <v/>
      </c>
      <c r="Q510" s="78" t="str">
        <f>VLOOKUP(Leverancespecifikation[[#This Row],[ID-Bygningsdel]],'Data aktør'!A:H,4,FALSE)</f>
        <v/>
      </c>
      <c r="R510" s="78" t="str">
        <f>VLOOKUP(Leverancespecifikation[[#This Row],[ID-Bygningsdel]],'Data aktør'!A:H,5,FALSE)</f>
        <v>X</v>
      </c>
      <c r="S510" s="78" t="str">
        <f>VLOOKUP(Leverancespecifikation[[#This Row],[ID-Bygningsdel]],'Data aktør'!A:H,6,FALSE)</f>
        <v/>
      </c>
      <c r="T510" s="78" t="str">
        <f>VLOOKUP(Leverancespecifikation[[#This Row],[ID-Bygningsdel]],'Data aktør'!A:H,7,FALSE)</f>
        <v/>
      </c>
      <c r="U510" s="122" t="str">
        <f>VLOOKUP(Leverancespecifikation[[#This Row],[ID-Bygningsdel]],'Data aktør'!A:H,8,FALSE)</f>
        <v/>
      </c>
      <c r="V510" s="112"/>
      <c r="W510" s="79"/>
      <c r="X510" s="79"/>
      <c r="Y510" s="79"/>
      <c r="Z510" s="79"/>
      <c r="AA510" s="79"/>
      <c r="AB510" s="171" t="s">
        <v>36</v>
      </c>
      <c r="AC510" s="171">
        <v>200</v>
      </c>
      <c r="AD510" s="171"/>
      <c r="AE510" s="171"/>
      <c r="AF510" s="171"/>
      <c r="AG510" s="171"/>
      <c r="AH510" s="171"/>
      <c r="AI510" s="171"/>
      <c r="AJ510" s="171" t="s">
        <v>36</v>
      </c>
      <c r="AK510" s="171">
        <v>300</v>
      </c>
      <c r="AT510" s="171" t="s">
        <v>36</v>
      </c>
      <c r="AU510" s="171">
        <v>325</v>
      </c>
      <c r="BB510" s="171" t="s">
        <v>36</v>
      </c>
      <c r="BC510" s="171">
        <v>325</v>
      </c>
      <c r="BV510" s="171"/>
      <c r="BW510" s="171"/>
      <c r="CB510" s="134"/>
    </row>
    <row r="511" spans="1:80" ht="12" x14ac:dyDescent="0.2">
      <c r="A511" s="249"/>
      <c r="B511" s="242" t="s">
        <v>1078</v>
      </c>
      <c r="C511" s="170" t="str">
        <f>_xlfn.CONCAT(Leverancespecifikation[[#This Row],[ID]],Leverancespecifikation[[#This Row],[BYGNINGSDEL]])</f>
        <v>507Varmevekslere</v>
      </c>
      <c r="E511" s="171">
        <v>561</v>
      </c>
      <c r="I511" s="171"/>
      <c r="J511" s="171">
        <v>4</v>
      </c>
      <c r="K511" s="175" t="s">
        <v>1109</v>
      </c>
      <c r="L511" s="172" t="s">
        <v>1042</v>
      </c>
      <c r="M511" s="80" t="str">
        <f>IFERROR(VLOOKUP(Leverancespecifikation[[#This Row],[ID-Bygningsdel]],'Data ændringslog'!A:G,7,FALSE),"P")</f>
        <v/>
      </c>
      <c r="N511" s="321" t="s">
        <v>99</v>
      </c>
      <c r="O511" s="121" t="str">
        <f>VLOOKUP(Leverancespecifikation[[#This Row],[ID-Bygningsdel]],'Data aktør'!A:H,2,FALSE)</f>
        <v/>
      </c>
      <c r="P511" s="78" t="str">
        <f>VLOOKUP(Leverancespecifikation[[#This Row],[ID-Bygningsdel]],'Data aktør'!A:H,3,FALSE)</f>
        <v/>
      </c>
      <c r="Q511" s="78" t="str">
        <f>VLOOKUP(Leverancespecifikation[[#This Row],[ID-Bygningsdel]],'Data aktør'!A:H,4,FALSE)</f>
        <v/>
      </c>
      <c r="R511" s="78" t="str">
        <f>VLOOKUP(Leverancespecifikation[[#This Row],[ID-Bygningsdel]],'Data aktør'!A:H,5,FALSE)</f>
        <v>X</v>
      </c>
      <c r="S511" s="78" t="str">
        <f>VLOOKUP(Leverancespecifikation[[#This Row],[ID-Bygningsdel]],'Data aktør'!A:H,6,FALSE)</f>
        <v/>
      </c>
      <c r="T511" s="78" t="str">
        <f>VLOOKUP(Leverancespecifikation[[#This Row],[ID-Bygningsdel]],'Data aktør'!A:H,7,FALSE)</f>
        <v/>
      </c>
      <c r="U511" s="122" t="str">
        <f>VLOOKUP(Leverancespecifikation[[#This Row],[ID-Bygningsdel]],'Data aktør'!A:H,8,FALSE)</f>
        <v/>
      </c>
      <c r="V511" s="112"/>
      <c r="W511" s="79"/>
      <c r="X511" s="79"/>
      <c r="Y511" s="79"/>
      <c r="Z511" s="79"/>
      <c r="AA511" s="79"/>
      <c r="AB511" s="171" t="s">
        <v>36</v>
      </c>
      <c r="AC511" s="171">
        <v>200</v>
      </c>
      <c r="AD511" s="171"/>
      <c r="AE511" s="171"/>
      <c r="AF511" s="171"/>
      <c r="AG511" s="171"/>
      <c r="AH511" s="171"/>
      <c r="AI511" s="171"/>
      <c r="AJ511" s="171" t="s">
        <v>36</v>
      </c>
      <c r="AK511" s="171">
        <v>300</v>
      </c>
      <c r="AT511" s="171" t="s">
        <v>36</v>
      </c>
      <c r="AU511" s="171">
        <v>325</v>
      </c>
      <c r="BB511" s="171" t="s">
        <v>36</v>
      </c>
      <c r="BC511" s="171">
        <v>325</v>
      </c>
      <c r="BV511" s="171"/>
      <c r="BW511" s="171"/>
      <c r="CB511" s="134"/>
    </row>
    <row r="512" spans="1:80" ht="12" x14ac:dyDescent="0.2">
      <c r="A512" s="249"/>
      <c r="B512" s="242" t="s">
        <v>1079</v>
      </c>
      <c r="C512" s="170" t="str">
        <f>_xlfn.CONCAT(Leverancespecifikation[[#This Row],[ID]],Leverancespecifikation[[#This Row],[BYGNINGSDEL]])</f>
        <v>508Ekspansionsbeholdere</v>
      </c>
      <c r="E512" s="171">
        <v>561</v>
      </c>
      <c r="I512" s="171"/>
      <c r="J512" s="171">
        <v>4</v>
      </c>
      <c r="K512" s="175" t="s">
        <v>1111</v>
      </c>
      <c r="L512" s="172" t="s">
        <v>1042</v>
      </c>
      <c r="M512" s="80" t="str">
        <f>IFERROR(VLOOKUP(Leverancespecifikation[[#This Row],[ID-Bygningsdel]],'Data ændringslog'!A:G,7,FALSE),"P")</f>
        <v/>
      </c>
      <c r="N512" s="321" t="s">
        <v>99</v>
      </c>
      <c r="O512" s="121" t="str">
        <f>VLOOKUP(Leverancespecifikation[[#This Row],[ID-Bygningsdel]],'Data aktør'!A:H,2,FALSE)</f>
        <v/>
      </c>
      <c r="P512" s="78" t="str">
        <f>VLOOKUP(Leverancespecifikation[[#This Row],[ID-Bygningsdel]],'Data aktør'!A:H,3,FALSE)</f>
        <v/>
      </c>
      <c r="Q512" s="78" t="str">
        <f>VLOOKUP(Leverancespecifikation[[#This Row],[ID-Bygningsdel]],'Data aktør'!A:H,4,FALSE)</f>
        <v/>
      </c>
      <c r="R512" s="78" t="str">
        <f>VLOOKUP(Leverancespecifikation[[#This Row],[ID-Bygningsdel]],'Data aktør'!A:H,5,FALSE)</f>
        <v>X</v>
      </c>
      <c r="S512" s="78" t="str">
        <f>VLOOKUP(Leverancespecifikation[[#This Row],[ID-Bygningsdel]],'Data aktør'!A:H,6,FALSE)</f>
        <v/>
      </c>
      <c r="T512" s="78" t="str">
        <f>VLOOKUP(Leverancespecifikation[[#This Row],[ID-Bygningsdel]],'Data aktør'!A:H,7,FALSE)</f>
        <v/>
      </c>
      <c r="U512" s="122" t="str">
        <f>VLOOKUP(Leverancespecifikation[[#This Row],[ID-Bygningsdel]],'Data aktør'!A:H,8,FALSE)</f>
        <v/>
      </c>
      <c r="V512" s="112"/>
      <c r="W512" s="79"/>
      <c r="X512" s="79"/>
      <c r="Y512" s="79"/>
      <c r="Z512" s="79"/>
      <c r="AA512" s="79"/>
      <c r="AB512" s="171" t="s">
        <v>36</v>
      </c>
      <c r="AC512" s="171">
        <v>200</v>
      </c>
      <c r="AD512" s="171"/>
      <c r="AE512" s="171"/>
      <c r="AF512" s="171"/>
      <c r="AG512" s="171"/>
      <c r="AH512" s="171"/>
      <c r="AI512" s="171"/>
      <c r="AJ512" s="171" t="s">
        <v>36</v>
      </c>
      <c r="AK512" s="171">
        <v>300</v>
      </c>
      <c r="AT512" s="171" t="s">
        <v>36</v>
      </c>
      <c r="AU512" s="171">
        <v>325</v>
      </c>
      <c r="BB512" s="171" t="s">
        <v>36</v>
      </c>
      <c r="BC512" s="171">
        <v>325</v>
      </c>
      <c r="BV512" s="171"/>
      <c r="BW512" s="171"/>
      <c r="CB512" s="134"/>
    </row>
    <row r="513" spans="1:986" ht="12" x14ac:dyDescent="0.2">
      <c r="A513" s="249"/>
      <c r="B513" s="242" t="s">
        <v>1080</v>
      </c>
      <c r="C513" s="170" t="str">
        <f>_xlfn.CONCAT(Leverancespecifikation[[#This Row],[ID]],Leverancespecifikation[[#This Row],[BYGNINGSDEL]])</f>
        <v>509Brugsvandvekslere</v>
      </c>
      <c r="E513" s="171">
        <v>561</v>
      </c>
      <c r="I513" s="171"/>
      <c r="J513" s="171">
        <v>4</v>
      </c>
      <c r="K513" s="175" t="s">
        <v>1113</v>
      </c>
      <c r="L513" s="172" t="s">
        <v>1042</v>
      </c>
      <c r="M513" s="80" t="str">
        <f>IFERROR(VLOOKUP(Leverancespecifikation[[#This Row],[ID-Bygningsdel]],'Data ændringslog'!A:G,7,FALSE),"P")</f>
        <v/>
      </c>
      <c r="N513" s="321" t="s">
        <v>99</v>
      </c>
      <c r="O513" s="121" t="str">
        <f>VLOOKUP(Leverancespecifikation[[#This Row],[ID-Bygningsdel]],'Data aktør'!A:H,2,FALSE)</f>
        <v/>
      </c>
      <c r="P513" s="78" t="str">
        <f>VLOOKUP(Leverancespecifikation[[#This Row],[ID-Bygningsdel]],'Data aktør'!A:H,3,FALSE)</f>
        <v/>
      </c>
      <c r="Q513" s="78" t="str">
        <f>VLOOKUP(Leverancespecifikation[[#This Row],[ID-Bygningsdel]],'Data aktør'!A:H,4,FALSE)</f>
        <v/>
      </c>
      <c r="R513" s="78" t="str">
        <f>VLOOKUP(Leverancespecifikation[[#This Row],[ID-Bygningsdel]],'Data aktør'!A:H,5,FALSE)</f>
        <v>X</v>
      </c>
      <c r="S513" s="78" t="str">
        <f>VLOOKUP(Leverancespecifikation[[#This Row],[ID-Bygningsdel]],'Data aktør'!A:H,6,FALSE)</f>
        <v/>
      </c>
      <c r="T513" s="78" t="str">
        <f>VLOOKUP(Leverancespecifikation[[#This Row],[ID-Bygningsdel]],'Data aktør'!A:H,7,FALSE)</f>
        <v/>
      </c>
      <c r="U513" s="122" t="str">
        <f>VLOOKUP(Leverancespecifikation[[#This Row],[ID-Bygningsdel]],'Data aktør'!A:H,8,FALSE)</f>
        <v/>
      </c>
      <c r="V513" s="112"/>
      <c r="W513" s="79"/>
      <c r="X513" s="79"/>
      <c r="Y513" s="79"/>
      <c r="Z513" s="79"/>
      <c r="AA513" s="79"/>
      <c r="AB513" s="171" t="s">
        <v>36</v>
      </c>
      <c r="AC513" s="171">
        <v>200</v>
      </c>
      <c r="AD513" s="171"/>
      <c r="AE513" s="171"/>
      <c r="AF513" s="171"/>
      <c r="AG513" s="171"/>
      <c r="AH513" s="171"/>
      <c r="AI513" s="171"/>
      <c r="AJ513" s="171" t="s">
        <v>36</v>
      </c>
      <c r="AK513" s="171">
        <v>300</v>
      </c>
      <c r="AT513" s="171" t="s">
        <v>36</v>
      </c>
      <c r="AU513" s="171">
        <v>325</v>
      </c>
      <c r="BB513" s="171" t="s">
        <v>36</v>
      </c>
      <c r="BC513" s="171">
        <v>325</v>
      </c>
      <c r="BV513" s="171"/>
      <c r="BW513" s="171"/>
      <c r="CB513" s="134"/>
    </row>
    <row r="514" spans="1:986" ht="12" x14ac:dyDescent="0.2">
      <c r="A514" s="249"/>
      <c r="B514" s="242" t="s">
        <v>1082</v>
      </c>
      <c r="C514" s="170" t="str">
        <f>_xlfn.CONCAT(Leverancespecifikation[[#This Row],[ID]],Leverancespecifikation[[#This Row],[BYGNINGSDEL]])</f>
        <v>510Varmtvandsbeholdere</v>
      </c>
      <c r="E514" s="171">
        <v>561</v>
      </c>
      <c r="I514" s="171"/>
      <c r="J514" s="171">
        <v>4</v>
      </c>
      <c r="K514" s="175" t="s">
        <v>1115</v>
      </c>
      <c r="L514" s="172" t="s">
        <v>1042</v>
      </c>
      <c r="M514" s="80" t="str">
        <f>IFERROR(VLOOKUP(Leverancespecifikation[[#This Row],[ID-Bygningsdel]],'Data ændringslog'!A:G,7,FALSE),"P")</f>
        <v/>
      </c>
      <c r="N514" s="321" t="s">
        <v>99</v>
      </c>
      <c r="O514" s="121" t="str">
        <f>VLOOKUP(Leverancespecifikation[[#This Row],[ID-Bygningsdel]],'Data aktør'!A:H,2,FALSE)</f>
        <v/>
      </c>
      <c r="P514" s="78" t="str">
        <f>VLOOKUP(Leverancespecifikation[[#This Row],[ID-Bygningsdel]],'Data aktør'!A:H,3,FALSE)</f>
        <v/>
      </c>
      <c r="Q514" s="78" t="str">
        <f>VLOOKUP(Leverancespecifikation[[#This Row],[ID-Bygningsdel]],'Data aktør'!A:H,4,FALSE)</f>
        <v/>
      </c>
      <c r="R514" s="78" t="str">
        <f>VLOOKUP(Leverancespecifikation[[#This Row],[ID-Bygningsdel]],'Data aktør'!A:H,5,FALSE)</f>
        <v>X</v>
      </c>
      <c r="S514" s="78" t="str">
        <f>VLOOKUP(Leverancespecifikation[[#This Row],[ID-Bygningsdel]],'Data aktør'!A:H,6,FALSE)</f>
        <v/>
      </c>
      <c r="T514" s="78" t="str">
        <f>VLOOKUP(Leverancespecifikation[[#This Row],[ID-Bygningsdel]],'Data aktør'!A:H,7,FALSE)</f>
        <v/>
      </c>
      <c r="U514" s="122" t="str">
        <f>VLOOKUP(Leverancespecifikation[[#This Row],[ID-Bygningsdel]],'Data aktør'!A:H,8,FALSE)</f>
        <v/>
      </c>
      <c r="V514" s="112"/>
      <c r="W514" s="79"/>
      <c r="X514" s="79"/>
      <c r="Y514" s="79"/>
      <c r="Z514" s="79"/>
      <c r="AA514" s="79"/>
      <c r="AB514" s="171" t="s">
        <v>36</v>
      </c>
      <c r="AC514" s="171">
        <v>200</v>
      </c>
      <c r="AD514" s="171"/>
      <c r="AE514" s="171"/>
      <c r="AF514" s="171"/>
      <c r="AG514" s="171"/>
      <c r="AH514" s="171"/>
      <c r="AI514" s="171"/>
      <c r="AJ514" s="171" t="s">
        <v>36</v>
      </c>
      <c r="AK514" s="171">
        <v>300</v>
      </c>
      <c r="AT514" s="171" t="s">
        <v>36</v>
      </c>
      <c r="AU514" s="171">
        <v>325</v>
      </c>
      <c r="BB514" s="171" t="s">
        <v>36</v>
      </c>
      <c r="BC514" s="171">
        <v>325</v>
      </c>
      <c r="BV514" s="171"/>
      <c r="BW514" s="171"/>
      <c r="CB514" s="134"/>
    </row>
    <row r="515" spans="1:986" ht="12" x14ac:dyDescent="0.2">
      <c r="A515" s="249"/>
      <c r="B515" s="242" t="s">
        <v>1084</v>
      </c>
      <c r="C515" s="170" t="str">
        <f>_xlfn.CONCAT(Leverancespecifikation[[#This Row],[ID]],Leverancespecifikation[[#This Row],[BYGNINGSDEL]])</f>
        <v>511Gasfyr</v>
      </c>
      <c r="E515" s="171">
        <v>563</v>
      </c>
      <c r="I515" s="171"/>
      <c r="J515" s="171">
        <v>4</v>
      </c>
      <c r="K515" s="175" t="s">
        <v>1117</v>
      </c>
      <c r="L515" s="172" t="s">
        <v>1042</v>
      </c>
      <c r="M515" s="80" t="str">
        <f>IFERROR(VLOOKUP(Leverancespecifikation[[#This Row],[ID-Bygningsdel]],'Data ændringslog'!A:G,7,FALSE),"P")</f>
        <v/>
      </c>
      <c r="N515" s="321" t="s">
        <v>99</v>
      </c>
      <c r="O515" s="121" t="str">
        <f>VLOOKUP(Leverancespecifikation[[#This Row],[ID-Bygningsdel]],'Data aktør'!A:H,2,FALSE)</f>
        <v/>
      </c>
      <c r="P515" s="78" t="str">
        <f>VLOOKUP(Leverancespecifikation[[#This Row],[ID-Bygningsdel]],'Data aktør'!A:H,3,FALSE)</f>
        <v/>
      </c>
      <c r="Q515" s="78" t="str">
        <f>VLOOKUP(Leverancespecifikation[[#This Row],[ID-Bygningsdel]],'Data aktør'!A:H,4,FALSE)</f>
        <v/>
      </c>
      <c r="R515" s="78" t="str">
        <f>VLOOKUP(Leverancespecifikation[[#This Row],[ID-Bygningsdel]],'Data aktør'!A:H,5,FALSE)</f>
        <v>X</v>
      </c>
      <c r="S515" s="78" t="str">
        <f>VLOOKUP(Leverancespecifikation[[#This Row],[ID-Bygningsdel]],'Data aktør'!A:H,6,FALSE)</f>
        <v/>
      </c>
      <c r="T515" s="78" t="str">
        <f>VLOOKUP(Leverancespecifikation[[#This Row],[ID-Bygningsdel]],'Data aktør'!A:H,7,FALSE)</f>
        <v/>
      </c>
      <c r="U515" s="122" t="str">
        <f>VLOOKUP(Leverancespecifikation[[#This Row],[ID-Bygningsdel]],'Data aktør'!A:H,8,FALSE)</f>
        <v/>
      </c>
      <c r="V515" s="112"/>
      <c r="W515" s="79"/>
      <c r="X515" s="79"/>
      <c r="Y515" s="79"/>
      <c r="Z515" s="79"/>
      <c r="AA515" s="79"/>
      <c r="AB515" s="171" t="s">
        <v>36</v>
      </c>
      <c r="AC515" s="171">
        <v>200</v>
      </c>
      <c r="AD515" s="171"/>
      <c r="AE515" s="171"/>
      <c r="AF515" s="171"/>
      <c r="AG515" s="171"/>
      <c r="AH515" s="171"/>
      <c r="AI515" s="171"/>
      <c r="AJ515" s="171" t="s">
        <v>36</v>
      </c>
      <c r="AK515" s="171">
        <v>300</v>
      </c>
      <c r="AT515" s="171" t="s">
        <v>36</v>
      </c>
      <c r="AU515" s="171">
        <v>325</v>
      </c>
      <c r="BB515" s="171" t="s">
        <v>36</v>
      </c>
      <c r="BC515" s="171">
        <v>325</v>
      </c>
      <c r="BV515" s="171"/>
      <c r="BW515" s="171"/>
      <c r="CB515" s="134"/>
    </row>
    <row r="516" spans="1:986" ht="12" x14ac:dyDescent="0.2">
      <c r="A516" s="249"/>
      <c r="B516" s="242" t="s">
        <v>1086</v>
      </c>
      <c r="C516" s="170" t="str">
        <f>_xlfn.CONCAT(Leverancespecifikation[[#This Row],[ID]],Leverancespecifikation[[#This Row],[BYGNINGSDEL]])</f>
        <v>512Oliefyr</v>
      </c>
      <c r="E516" s="171">
        <v>563</v>
      </c>
      <c r="I516" s="171"/>
      <c r="J516" s="171">
        <v>4</v>
      </c>
      <c r="K516" s="175" t="s">
        <v>1119</v>
      </c>
      <c r="L516" s="172" t="s">
        <v>1042</v>
      </c>
      <c r="M516" s="80" t="str">
        <f>IFERROR(VLOOKUP(Leverancespecifikation[[#This Row],[ID-Bygningsdel]],'Data ændringslog'!A:G,7,FALSE),"P")</f>
        <v/>
      </c>
      <c r="N516" s="321" t="s">
        <v>99</v>
      </c>
      <c r="O516" s="121" t="str">
        <f>VLOOKUP(Leverancespecifikation[[#This Row],[ID-Bygningsdel]],'Data aktør'!A:H,2,FALSE)</f>
        <v/>
      </c>
      <c r="P516" s="78" t="str">
        <f>VLOOKUP(Leverancespecifikation[[#This Row],[ID-Bygningsdel]],'Data aktør'!A:H,3,FALSE)</f>
        <v/>
      </c>
      <c r="Q516" s="78" t="str">
        <f>VLOOKUP(Leverancespecifikation[[#This Row],[ID-Bygningsdel]],'Data aktør'!A:H,4,FALSE)</f>
        <v/>
      </c>
      <c r="R516" s="78" t="str">
        <f>VLOOKUP(Leverancespecifikation[[#This Row],[ID-Bygningsdel]],'Data aktør'!A:H,5,FALSE)</f>
        <v>X</v>
      </c>
      <c r="S516" s="78" t="str">
        <f>VLOOKUP(Leverancespecifikation[[#This Row],[ID-Bygningsdel]],'Data aktør'!A:H,6,FALSE)</f>
        <v/>
      </c>
      <c r="T516" s="78" t="str">
        <f>VLOOKUP(Leverancespecifikation[[#This Row],[ID-Bygningsdel]],'Data aktør'!A:H,7,FALSE)</f>
        <v/>
      </c>
      <c r="U516" s="122" t="str">
        <f>VLOOKUP(Leverancespecifikation[[#This Row],[ID-Bygningsdel]],'Data aktør'!A:H,8,FALSE)</f>
        <v/>
      </c>
      <c r="V516" s="112"/>
      <c r="W516" s="79"/>
      <c r="X516" s="79"/>
      <c r="Y516" s="79"/>
      <c r="Z516" s="79"/>
      <c r="AA516" s="79"/>
      <c r="AB516" s="171" t="s">
        <v>36</v>
      </c>
      <c r="AC516" s="171">
        <v>200</v>
      </c>
      <c r="AD516" s="171"/>
      <c r="AE516" s="171"/>
      <c r="AF516" s="171"/>
      <c r="AG516" s="171"/>
      <c r="AH516" s="171"/>
      <c r="AI516" s="171"/>
      <c r="AJ516" s="171" t="s">
        <v>36</v>
      </c>
      <c r="AK516" s="171">
        <v>300</v>
      </c>
      <c r="AT516" s="171" t="s">
        <v>36</v>
      </c>
      <c r="AU516" s="171">
        <v>325</v>
      </c>
      <c r="BB516" s="171" t="s">
        <v>36</v>
      </c>
      <c r="BC516" s="171">
        <v>325</v>
      </c>
      <c r="BV516" s="171"/>
      <c r="BW516" s="171"/>
      <c r="CB516" s="134"/>
    </row>
    <row r="517" spans="1:986" ht="12" x14ac:dyDescent="0.2">
      <c r="A517" s="249"/>
      <c r="B517" s="242" t="s">
        <v>1088</v>
      </c>
      <c r="C517" s="170" t="str">
        <f>_xlfn.CONCAT(Leverancespecifikation[[#This Row],[ID]],Leverancespecifikation[[#This Row],[BYGNINGSDEL]])</f>
        <v>513Pillefyr</v>
      </c>
      <c r="E517" s="171">
        <v>563</v>
      </c>
      <c r="I517" s="171"/>
      <c r="J517" s="171">
        <v>4</v>
      </c>
      <c r="K517" s="175" t="s">
        <v>1121</v>
      </c>
      <c r="L517" s="172" t="s">
        <v>1042</v>
      </c>
      <c r="M517" s="80" t="str">
        <f>IFERROR(VLOOKUP(Leverancespecifikation[[#This Row],[ID-Bygningsdel]],'Data ændringslog'!A:G,7,FALSE),"P")</f>
        <v/>
      </c>
      <c r="N517" s="321" t="s">
        <v>99</v>
      </c>
      <c r="O517" s="121" t="str">
        <f>VLOOKUP(Leverancespecifikation[[#This Row],[ID-Bygningsdel]],'Data aktør'!A:H,2,FALSE)</f>
        <v/>
      </c>
      <c r="P517" s="78" t="str">
        <f>VLOOKUP(Leverancespecifikation[[#This Row],[ID-Bygningsdel]],'Data aktør'!A:H,3,FALSE)</f>
        <v/>
      </c>
      <c r="Q517" s="78" t="str">
        <f>VLOOKUP(Leverancespecifikation[[#This Row],[ID-Bygningsdel]],'Data aktør'!A:H,4,FALSE)</f>
        <v/>
      </c>
      <c r="R517" s="78" t="str">
        <f>VLOOKUP(Leverancespecifikation[[#This Row],[ID-Bygningsdel]],'Data aktør'!A:H,5,FALSE)</f>
        <v>X</v>
      </c>
      <c r="S517" s="78" t="str">
        <f>VLOOKUP(Leverancespecifikation[[#This Row],[ID-Bygningsdel]],'Data aktør'!A:H,6,FALSE)</f>
        <v/>
      </c>
      <c r="T517" s="78" t="str">
        <f>VLOOKUP(Leverancespecifikation[[#This Row],[ID-Bygningsdel]],'Data aktør'!A:H,7,FALSE)</f>
        <v/>
      </c>
      <c r="U517" s="122" t="str">
        <f>VLOOKUP(Leverancespecifikation[[#This Row],[ID-Bygningsdel]],'Data aktør'!A:H,8,FALSE)</f>
        <v/>
      </c>
      <c r="V517" s="112"/>
      <c r="W517" s="79"/>
      <c r="X517" s="79"/>
      <c r="Y517" s="79"/>
      <c r="Z517" s="79"/>
      <c r="AA517" s="79"/>
      <c r="AB517" s="171" t="s">
        <v>36</v>
      </c>
      <c r="AC517" s="171">
        <v>200</v>
      </c>
      <c r="AD517" s="171"/>
      <c r="AE517" s="171"/>
      <c r="AF517" s="171"/>
      <c r="AG517" s="171"/>
      <c r="AH517" s="171"/>
      <c r="AI517" s="171"/>
      <c r="AJ517" s="171" t="s">
        <v>36</v>
      </c>
      <c r="AK517" s="171">
        <v>300</v>
      </c>
      <c r="AT517" s="171" t="s">
        <v>36</v>
      </c>
      <c r="AU517" s="171">
        <v>325</v>
      </c>
      <c r="BB517" s="171" t="s">
        <v>36</v>
      </c>
      <c r="BC517" s="171">
        <v>325</v>
      </c>
      <c r="BV517" s="171"/>
      <c r="BW517" s="171"/>
      <c r="CB517" s="134"/>
    </row>
    <row r="518" spans="1:986" ht="12" x14ac:dyDescent="0.2">
      <c r="A518" s="249"/>
      <c r="B518" s="242" t="s">
        <v>1090</v>
      </c>
      <c r="C518" s="170" t="str">
        <f>_xlfn.CONCAT(Leverancespecifikation[[#This Row],[ID]],Leverancespecifikation[[#This Row],[BYGNINGSDEL]])</f>
        <v>514Halmfyr</v>
      </c>
      <c r="E518" s="171">
        <v>563</v>
      </c>
      <c r="I518" s="171"/>
      <c r="J518" s="171">
        <v>4</v>
      </c>
      <c r="K518" s="175" t="s">
        <v>1123</v>
      </c>
      <c r="L518" s="172" t="s">
        <v>1042</v>
      </c>
      <c r="M518" s="80" t="str">
        <f>IFERROR(VLOOKUP(Leverancespecifikation[[#This Row],[ID-Bygningsdel]],'Data ændringslog'!A:G,7,FALSE),"P")</f>
        <v/>
      </c>
      <c r="N518" s="321" t="s">
        <v>99</v>
      </c>
      <c r="O518" s="121" t="str">
        <f>VLOOKUP(Leverancespecifikation[[#This Row],[ID-Bygningsdel]],'Data aktør'!A:H,2,FALSE)</f>
        <v/>
      </c>
      <c r="P518" s="78" t="str">
        <f>VLOOKUP(Leverancespecifikation[[#This Row],[ID-Bygningsdel]],'Data aktør'!A:H,3,FALSE)</f>
        <v/>
      </c>
      <c r="Q518" s="78" t="str">
        <f>VLOOKUP(Leverancespecifikation[[#This Row],[ID-Bygningsdel]],'Data aktør'!A:H,4,FALSE)</f>
        <v/>
      </c>
      <c r="R518" s="78" t="str">
        <f>VLOOKUP(Leverancespecifikation[[#This Row],[ID-Bygningsdel]],'Data aktør'!A:H,5,FALSE)</f>
        <v>X</v>
      </c>
      <c r="S518" s="78" t="str">
        <f>VLOOKUP(Leverancespecifikation[[#This Row],[ID-Bygningsdel]],'Data aktør'!A:H,6,FALSE)</f>
        <v/>
      </c>
      <c r="T518" s="78" t="str">
        <f>VLOOKUP(Leverancespecifikation[[#This Row],[ID-Bygningsdel]],'Data aktør'!A:H,7,FALSE)</f>
        <v/>
      </c>
      <c r="U518" s="122" t="str">
        <f>VLOOKUP(Leverancespecifikation[[#This Row],[ID-Bygningsdel]],'Data aktør'!A:H,8,FALSE)</f>
        <v/>
      </c>
      <c r="V518" s="112"/>
      <c r="W518" s="79"/>
      <c r="X518" s="79"/>
      <c r="Y518" s="79"/>
      <c r="Z518" s="79"/>
      <c r="AA518" s="79"/>
      <c r="AB518" s="171" t="s">
        <v>36</v>
      </c>
      <c r="AC518" s="171">
        <v>200</v>
      </c>
      <c r="AD518" s="171"/>
      <c r="AE518" s="171"/>
      <c r="AF518" s="171"/>
      <c r="AG518" s="171"/>
      <c r="AH518" s="171"/>
      <c r="AI518" s="171"/>
      <c r="AJ518" s="171" t="s">
        <v>36</v>
      </c>
      <c r="AK518" s="171">
        <v>300</v>
      </c>
      <c r="AT518" s="171" t="s">
        <v>36</v>
      </c>
      <c r="AU518" s="171">
        <v>325</v>
      </c>
      <c r="BB518" s="171" t="s">
        <v>36</v>
      </c>
      <c r="BC518" s="171">
        <v>325</v>
      </c>
      <c r="BV518" s="171"/>
      <c r="BW518" s="171"/>
      <c r="CB518" s="134"/>
    </row>
    <row r="519" spans="1:986" ht="12" x14ac:dyDescent="0.2">
      <c r="A519" s="249"/>
      <c r="B519" s="242" t="s">
        <v>1092</v>
      </c>
      <c r="C519" s="170" t="str">
        <f>_xlfn.CONCAT(Leverancespecifikation[[#This Row],[ID]],Leverancespecifikation[[#This Row],[BYGNINGSDEL]])</f>
        <v>515Varmepumper</v>
      </c>
      <c r="E519" s="171">
        <v>563</v>
      </c>
      <c r="I519" s="171"/>
      <c r="J519" s="171">
        <v>4</v>
      </c>
      <c r="K519" s="175" t="s">
        <v>1125</v>
      </c>
      <c r="L519" s="172" t="s">
        <v>1042</v>
      </c>
      <c r="M519" s="80" t="str">
        <f>IFERROR(VLOOKUP(Leverancespecifikation[[#This Row],[ID-Bygningsdel]],'Data ændringslog'!A:G,7,FALSE),"P")</f>
        <v/>
      </c>
      <c r="N519" s="321" t="s">
        <v>99</v>
      </c>
      <c r="O519" s="121" t="str">
        <f>VLOOKUP(Leverancespecifikation[[#This Row],[ID-Bygningsdel]],'Data aktør'!A:H,2,FALSE)</f>
        <v/>
      </c>
      <c r="P519" s="78" t="str">
        <f>VLOOKUP(Leverancespecifikation[[#This Row],[ID-Bygningsdel]],'Data aktør'!A:H,3,FALSE)</f>
        <v/>
      </c>
      <c r="Q519" s="78" t="str">
        <f>VLOOKUP(Leverancespecifikation[[#This Row],[ID-Bygningsdel]],'Data aktør'!A:H,4,FALSE)</f>
        <v/>
      </c>
      <c r="R519" s="78" t="str">
        <f>VLOOKUP(Leverancespecifikation[[#This Row],[ID-Bygningsdel]],'Data aktør'!A:H,5,FALSE)</f>
        <v>X</v>
      </c>
      <c r="S519" s="78" t="str">
        <f>VLOOKUP(Leverancespecifikation[[#This Row],[ID-Bygningsdel]],'Data aktør'!A:H,6,FALSE)</f>
        <v/>
      </c>
      <c r="T519" s="78" t="str">
        <f>VLOOKUP(Leverancespecifikation[[#This Row],[ID-Bygningsdel]],'Data aktør'!A:H,7,FALSE)</f>
        <v/>
      </c>
      <c r="U519" s="122" t="str">
        <f>VLOOKUP(Leverancespecifikation[[#This Row],[ID-Bygningsdel]],'Data aktør'!A:H,8,FALSE)</f>
        <v/>
      </c>
      <c r="V519" s="112"/>
      <c r="W519" s="79"/>
      <c r="X519" s="79"/>
      <c r="Y519" s="79"/>
      <c r="Z519" s="79"/>
      <c r="AA519" s="79"/>
      <c r="AB519" s="171" t="s">
        <v>36</v>
      </c>
      <c r="AC519" s="171">
        <v>200</v>
      </c>
      <c r="AD519" s="171"/>
      <c r="AE519" s="171"/>
      <c r="AF519" s="171"/>
      <c r="AG519" s="171"/>
      <c r="AH519" s="171"/>
      <c r="AI519" s="171"/>
      <c r="AJ519" s="171" t="s">
        <v>36</v>
      </c>
      <c r="AK519" s="171">
        <v>300</v>
      </c>
      <c r="AT519" s="171" t="s">
        <v>36</v>
      </c>
      <c r="AU519" s="171">
        <v>325</v>
      </c>
      <c r="BB519" s="171" t="s">
        <v>36</v>
      </c>
      <c r="BC519" s="171">
        <v>325</v>
      </c>
      <c r="BV519" s="171"/>
      <c r="BW519" s="171"/>
      <c r="CB519" s="134"/>
    </row>
    <row r="520" spans="1:986" ht="12" x14ac:dyDescent="0.2">
      <c r="A520" s="249"/>
      <c r="B520" s="242" t="s">
        <v>1094</v>
      </c>
      <c r="C520" s="170" t="str">
        <f>_xlfn.CONCAT(Leverancespecifikation[[#This Row],[ID]],Leverancespecifikation[[#This Row],[BYGNINGSDEL]])</f>
        <v>516Sprinkler</v>
      </c>
      <c r="E520" s="171">
        <v>581</v>
      </c>
      <c r="I520" s="171"/>
      <c r="J520" s="171">
        <v>3</v>
      </c>
      <c r="K520" s="333" t="s">
        <v>1007</v>
      </c>
      <c r="M520" s="80" t="str">
        <f>IFERROR(VLOOKUP(Leverancespecifikation[[#This Row],[ID-Bygningsdel]],'Data ændringslog'!A:G,7,FALSE),"P")</f>
        <v/>
      </c>
      <c r="N520" s="321" t="s">
        <v>99</v>
      </c>
      <c r="O520" s="121" t="str">
        <f>VLOOKUP(Leverancespecifikation[[#This Row],[ID-Bygningsdel]],'Data aktør'!A:H,2,FALSE)</f>
        <v/>
      </c>
      <c r="P520" s="78" t="str">
        <f>VLOOKUP(Leverancespecifikation[[#This Row],[ID-Bygningsdel]],'Data aktør'!A:H,3,FALSE)</f>
        <v/>
      </c>
      <c r="Q520" s="78" t="str">
        <f>VLOOKUP(Leverancespecifikation[[#This Row],[ID-Bygningsdel]],'Data aktør'!A:H,4,FALSE)</f>
        <v/>
      </c>
      <c r="R520" s="78" t="str">
        <f>VLOOKUP(Leverancespecifikation[[#This Row],[ID-Bygningsdel]],'Data aktør'!A:H,5,FALSE)</f>
        <v/>
      </c>
      <c r="S520" s="78" t="str">
        <f>VLOOKUP(Leverancespecifikation[[#This Row],[ID-Bygningsdel]],'Data aktør'!A:H,6,FALSE)</f>
        <v/>
      </c>
      <c r="T520" s="78" t="str">
        <f>VLOOKUP(Leverancespecifikation[[#This Row],[ID-Bygningsdel]],'Data aktør'!A:H,7,FALSE)</f>
        <v/>
      </c>
      <c r="U520" s="122" t="str">
        <f>VLOOKUP(Leverancespecifikation[[#This Row],[ID-Bygningsdel]],'Data aktør'!A:H,8,FALSE)</f>
        <v/>
      </c>
      <c r="V520" s="112"/>
      <c r="W520" s="79"/>
      <c r="X520" s="79"/>
      <c r="Y520" s="79"/>
      <c r="Z520" s="79"/>
      <c r="AA520" s="79"/>
      <c r="AB520" s="171"/>
      <c r="AD520" s="171"/>
      <c r="AE520" s="171"/>
      <c r="AF520" s="171"/>
      <c r="AG520" s="171"/>
      <c r="AH520" s="171"/>
      <c r="AI520" s="171"/>
      <c r="AJ520" s="171"/>
      <c r="BV520" s="171"/>
      <c r="BW520" s="171"/>
      <c r="CB520" s="134"/>
    </row>
    <row r="521" spans="1:986" ht="12" x14ac:dyDescent="0.2">
      <c r="A521" s="249"/>
      <c r="B521" s="242" t="s">
        <v>1096</v>
      </c>
      <c r="C521" s="170" t="str">
        <f>_xlfn.CONCAT(Leverancespecifikation[[#This Row],[ID]],Leverancespecifikation[[#This Row],[BYGNINGSDEL]])</f>
        <v>517Tryktanke</v>
      </c>
      <c r="E521" s="171">
        <v>581</v>
      </c>
      <c r="I521" s="171"/>
      <c r="J521" s="171">
        <v>4</v>
      </c>
      <c r="K521" s="175" t="s">
        <v>1128</v>
      </c>
      <c r="L521" s="172" t="s">
        <v>1042</v>
      </c>
      <c r="M521" s="80" t="str">
        <f>IFERROR(VLOOKUP(Leverancespecifikation[[#This Row],[ID-Bygningsdel]],'Data ændringslog'!A:G,7,FALSE),"P")</f>
        <v/>
      </c>
      <c r="N521" s="321" t="s">
        <v>99</v>
      </c>
      <c r="O521" s="121" t="str">
        <f>VLOOKUP(Leverancespecifikation[[#This Row],[ID-Bygningsdel]],'Data aktør'!A:H,2,FALSE)</f>
        <v/>
      </c>
      <c r="P521" s="78" t="str">
        <f>VLOOKUP(Leverancespecifikation[[#This Row],[ID-Bygningsdel]],'Data aktør'!A:H,3,FALSE)</f>
        <v/>
      </c>
      <c r="Q521" s="78" t="str">
        <f>VLOOKUP(Leverancespecifikation[[#This Row],[ID-Bygningsdel]],'Data aktør'!A:H,4,FALSE)</f>
        <v/>
      </c>
      <c r="R521" s="78" t="str">
        <f>VLOOKUP(Leverancespecifikation[[#This Row],[ID-Bygningsdel]],'Data aktør'!A:H,5,FALSE)</f>
        <v>X</v>
      </c>
      <c r="S521" s="78" t="str">
        <f>VLOOKUP(Leverancespecifikation[[#This Row],[ID-Bygningsdel]],'Data aktør'!A:H,6,FALSE)</f>
        <v/>
      </c>
      <c r="T521" s="78" t="str">
        <f>VLOOKUP(Leverancespecifikation[[#This Row],[ID-Bygningsdel]],'Data aktør'!A:H,7,FALSE)</f>
        <v>X</v>
      </c>
      <c r="U521" s="122" t="str">
        <f>VLOOKUP(Leverancespecifikation[[#This Row],[ID-Bygningsdel]],'Data aktør'!A:H,8,FALSE)</f>
        <v/>
      </c>
      <c r="V521" s="112"/>
      <c r="W521" s="79"/>
      <c r="X521" s="79"/>
      <c r="Y521" s="79"/>
      <c r="Z521" s="79"/>
      <c r="AA521" s="79"/>
      <c r="AB521" s="171" t="s">
        <v>36</v>
      </c>
      <c r="AC521" s="171">
        <v>200</v>
      </c>
      <c r="AD521" s="171"/>
      <c r="AE521" s="171"/>
      <c r="AF521" s="171"/>
      <c r="AG521" s="171"/>
      <c r="AH521" s="171"/>
      <c r="AI521" s="171"/>
      <c r="AJ521" s="171" t="s">
        <v>36</v>
      </c>
      <c r="AK521" s="171">
        <v>300</v>
      </c>
      <c r="AT521" s="171" t="s">
        <v>36</v>
      </c>
      <c r="AU521" s="171">
        <v>300</v>
      </c>
      <c r="BB521" s="171" t="s">
        <v>38</v>
      </c>
      <c r="BC521" s="171">
        <v>325</v>
      </c>
      <c r="BV521" s="171"/>
      <c r="BW521" s="171"/>
      <c r="CB521" s="134"/>
    </row>
    <row r="522" spans="1:986" ht="12" x14ac:dyDescent="0.2">
      <c r="A522" s="249"/>
      <c r="B522" s="242" t="s">
        <v>1098</v>
      </c>
      <c r="C522" s="170" t="str">
        <f>_xlfn.CONCAT(Leverancespecifikation[[#This Row],[ID]],Leverancespecifikation[[#This Row],[BYGNINGSDEL]])</f>
        <v>518Trykbeholderpumper</v>
      </c>
      <c r="E522" s="171">
        <v>581</v>
      </c>
      <c r="I522" s="171"/>
      <c r="J522" s="171">
        <v>4</v>
      </c>
      <c r="K522" s="175" t="s">
        <v>1130</v>
      </c>
      <c r="L522" s="172" t="s">
        <v>1042</v>
      </c>
      <c r="M522" s="80" t="str">
        <f>IFERROR(VLOOKUP(Leverancespecifikation[[#This Row],[ID-Bygningsdel]],'Data ændringslog'!A:G,7,FALSE),"P")</f>
        <v/>
      </c>
      <c r="N522" s="321" t="s">
        <v>99</v>
      </c>
      <c r="O522" s="121" t="str">
        <f>VLOOKUP(Leverancespecifikation[[#This Row],[ID-Bygningsdel]],'Data aktør'!A:H,2,FALSE)</f>
        <v/>
      </c>
      <c r="P522" s="78" t="str">
        <f>VLOOKUP(Leverancespecifikation[[#This Row],[ID-Bygningsdel]],'Data aktør'!A:H,3,FALSE)</f>
        <v/>
      </c>
      <c r="Q522" s="78" t="str">
        <f>VLOOKUP(Leverancespecifikation[[#This Row],[ID-Bygningsdel]],'Data aktør'!A:H,4,FALSE)</f>
        <v/>
      </c>
      <c r="R522" s="78" t="str">
        <f>VLOOKUP(Leverancespecifikation[[#This Row],[ID-Bygningsdel]],'Data aktør'!A:H,5,FALSE)</f>
        <v>X</v>
      </c>
      <c r="S522" s="78" t="str">
        <f>VLOOKUP(Leverancespecifikation[[#This Row],[ID-Bygningsdel]],'Data aktør'!A:H,6,FALSE)</f>
        <v/>
      </c>
      <c r="T522" s="78" t="str">
        <f>VLOOKUP(Leverancespecifikation[[#This Row],[ID-Bygningsdel]],'Data aktør'!A:H,7,FALSE)</f>
        <v>X</v>
      </c>
      <c r="U522" s="122" t="str">
        <f>VLOOKUP(Leverancespecifikation[[#This Row],[ID-Bygningsdel]],'Data aktør'!A:H,8,FALSE)</f>
        <v/>
      </c>
      <c r="V522" s="112"/>
      <c r="W522" s="79"/>
      <c r="X522" s="79"/>
      <c r="Y522" s="79"/>
      <c r="Z522" s="79"/>
      <c r="AA522" s="79"/>
      <c r="AB522" s="171"/>
      <c r="AD522" s="171"/>
      <c r="AE522" s="171"/>
      <c r="AF522" s="171"/>
      <c r="AG522" s="171"/>
      <c r="AH522" s="171"/>
      <c r="AI522" s="171"/>
      <c r="AJ522" s="171" t="s">
        <v>36</v>
      </c>
      <c r="AK522" s="171">
        <v>300</v>
      </c>
      <c r="AT522" s="171" t="s">
        <v>36</v>
      </c>
      <c r="AU522" s="171">
        <v>300</v>
      </c>
      <c r="BB522" s="171" t="s">
        <v>38</v>
      </c>
      <c r="BC522" s="171">
        <v>325</v>
      </c>
      <c r="BV522" s="171"/>
      <c r="BW522" s="171"/>
      <c r="CB522" s="134"/>
    </row>
    <row r="523" spans="1:986" ht="12" x14ac:dyDescent="0.2">
      <c r="A523" s="249"/>
      <c r="B523" s="242" t="s">
        <v>1100</v>
      </c>
      <c r="C523" s="170" t="str">
        <f>_xlfn.CONCAT(Leverancespecifikation[[#This Row],[ID]],Leverancespecifikation[[#This Row],[BYGNINGSDEL]])</f>
        <v>519Alarmventiler</v>
      </c>
      <c r="E523" s="171">
        <v>581</v>
      </c>
      <c r="I523" s="171"/>
      <c r="J523" s="171">
        <v>4</v>
      </c>
      <c r="K523" s="175" t="s">
        <v>1132</v>
      </c>
      <c r="L523" s="172" t="s">
        <v>1042</v>
      </c>
      <c r="M523" s="80" t="str">
        <f>IFERROR(VLOOKUP(Leverancespecifikation[[#This Row],[ID-Bygningsdel]],'Data ændringslog'!A:G,7,FALSE),"P")</f>
        <v/>
      </c>
      <c r="N523" s="321" t="s">
        <v>99</v>
      </c>
      <c r="O523" s="121" t="str">
        <f>VLOOKUP(Leverancespecifikation[[#This Row],[ID-Bygningsdel]],'Data aktør'!A:H,2,FALSE)</f>
        <v/>
      </c>
      <c r="P523" s="78" t="str">
        <f>VLOOKUP(Leverancespecifikation[[#This Row],[ID-Bygningsdel]],'Data aktør'!A:H,3,FALSE)</f>
        <v/>
      </c>
      <c r="Q523" s="78" t="str">
        <f>VLOOKUP(Leverancespecifikation[[#This Row],[ID-Bygningsdel]],'Data aktør'!A:H,4,FALSE)</f>
        <v/>
      </c>
      <c r="R523" s="78" t="str">
        <f>VLOOKUP(Leverancespecifikation[[#This Row],[ID-Bygningsdel]],'Data aktør'!A:H,5,FALSE)</f>
        <v/>
      </c>
      <c r="S523" s="78" t="str">
        <f>VLOOKUP(Leverancespecifikation[[#This Row],[ID-Bygningsdel]],'Data aktør'!A:H,6,FALSE)</f>
        <v/>
      </c>
      <c r="T523" s="78" t="str">
        <f>VLOOKUP(Leverancespecifikation[[#This Row],[ID-Bygningsdel]],'Data aktør'!A:H,7,FALSE)</f>
        <v>X</v>
      </c>
      <c r="U523" s="122" t="str">
        <f>VLOOKUP(Leverancespecifikation[[#This Row],[ID-Bygningsdel]],'Data aktør'!A:H,8,FALSE)</f>
        <v/>
      </c>
      <c r="V523" s="112"/>
      <c r="W523" s="79"/>
      <c r="X523" s="79"/>
      <c r="Y523" s="79"/>
      <c r="Z523" s="79"/>
      <c r="AA523" s="79"/>
      <c r="AB523" s="171"/>
      <c r="AD523" s="171"/>
      <c r="AE523" s="171"/>
      <c r="AF523" s="171"/>
      <c r="AG523" s="171"/>
      <c r="AH523" s="171"/>
      <c r="AI523" s="171"/>
      <c r="AJ523" s="171"/>
      <c r="BB523" s="171" t="s">
        <v>38</v>
      </c>
      <c r="BC523" s="171">
        <v>325</v>
      </c>
      <c r="BV523" s="171"/>
      <c r="BW523" s="171"/>
      <c r="CB523" s="134"/>
    </row>
    <row r="524" spans="1:986" ht="12" x14ac:dyDescent="0.2">
      <c r="A524" s="249"/>
      <c r="B524" s="242" t="s">
        <v>1101</v>
      </c>
      <c r="C524" s="170" t="str">
        <f>_xlfn.CONCAT(Leverancespecifikation[[#This Row],[ID]],Leverancespecifikation[[#This Row],[BYGNINGSDEL]])</f>
        <v>520Flowswitche</v>
      </c>
      <c r="E524" s="171">
        <v>581</v>
      </c>
      <c r="I524" s="171"/>
      <c r="J524" s="171">
        <v>4</v>
      </c>
      <c r="K524" s="175" t="s">
        <v>1134</v>
      </c>
      <c r="L524" s="172" t="s">
        <v>1042</v>
      </c>
      <c r="M524" s="80" t="str">
        <f>IFERROR(VLOOKUP(Leverancespecifikation[[#This Row],[ID-Bygningsdel]],'Data ændringslog'!A:G,7,FALSE),"P")</f>
        <v/>
      </c>
      <c r="N524" s="321" t="s">
        <v>99</v>
      </c>
      <c r="O524" s="121" t="str">
        <f>VLOOKUP(Leverancespecifikation[[#This Row],[ID-Bygningsdel]],'Data aktør'!A:H,2,FALSE)</f>
        <v/>
      </c>
      <c r="P524" s="78" t="str">
        <f>VLOOKUP(Leverancespecifikation[[#This Row],[ID-Bygningsdel]],'Data aktør'!A:H,3,FALSE)</f>
        <v/>
      </c>
      <c r="Q524" s="78" t="str">
        <f>VLOOKUP(Leverancespecifikation[[#This Row],[ID-Bygningsdel]],'Data aktør'!A:H,4,FALSE)</f>
        <v/>
      </c>
      <c r="R524" s="78" t="str">
        <f>VLOOKUP(Leverancespecifikation[[#This Row],[ID-Bygningsdel]],'Data aktør'!A:H,5,FALSE)</f>
        <v/>
      </c>
      <c r="S524" s="78" t="str">
        <f>VLOOKUP(Leverancespecifikation[[#This Row],[ID-Bygningsdel]],'Data aktør'!A:H,6,FALSE)</f>
        <v/>
      </c>
      <c r="T524" s="78" t="str">
        <f>VLOOKUP(Leverancespecifikation[[#This Row],[ID-Bygningsdel]],'Data aktør'!A:H,7,FALSE)</f>
        <v>X</v>
      </c>
      <c r="U524" s="122" t="str">
        <f>VLOOKUP(Leverancespecifikation[[#This Row],[ID-Bygningsdel]],'Data aktør'!A:H,8,FALSE)</f>
        <v/>
      </c>
      <c r="V524" s="112"/>
      <c r="W524" s="79"/>
      <c r="X524" s="79"/>
      <c r="Y524" s="79"/>
      <c r="Z524" s="79"/>
      <c r="AA524" s="79"/>
      <c r="AB524" s="171"/>
      <c r="AD524" s="171"/>
      <c r="AE524" s="171"/>
      <c r="AF524" s="171"/>
      <c r="AG524" s="171"/>
      <c r="AH524" s="171"/>
      <c r="AI524" s="171"/>
      <c r="AJ524" s="171"/>
      <c r="BB524" s="171" t="s">
        <v>38</v>
      </c>
      <c r="BC524" s="171">
        <v>325</v>
      </c>
      <c r="BV524" s="171"/>
      <c r="BW524" s="171"/>
      <c r="CB524" s="134"/>
    </row>
    <row r="525" spans="1:986" s="104" customFormat="1" x14ac:dyDescent="0.2">
      <c r="A525" s="248"/>
      <c r="B525" s="240" t="s">
        <v>1102</v>
      </c>
      <c r="C525" s="161" t="str">
        <f>_xlfn.CONCAT(Leverancespecifikation[[#This Row],[ID]],Leverancespecifikation[[#This Row],[BYGNINGSDEL]])</f>
        <v>521Komponenter</v>
      </c>
      <c r="D525" s="162"/>
      <c r="E525" s="162"/>
      <c r="F525" s="162"/>
      <c r="G525" s="162"/>
      <c r="H525" s="162"/>
      <c r="I525" s="162"/>
      <c r="J525" s="163">
        <v>2</v>
      </c>
      <c r="K525" s="164" t="s">
        <v>1136</v>
      </c>
      <c r="L525" s="165"/>
      <c r="M525" s="100" t="str">
        <f>IFERROR(VLOOKUP(Leverancespecifikation[[#This Row],[ID-Bygningsdel]],'Data ændringslog'!A:G,7,FALSE),"P")</f>
        <v/>
      </c>
      <c r="N525" s="201" t="s">
        <v>99</v>
      </c>
      <c r="O525" s="119"/>
      <c r="P525" s="101"/>
      <c r="Q525" s="101"/>
      <c r="R525" s="101"/>
      <c r="S525" s="101"/>
      <c r="T525" s="101"/>
      <c r="U525" s="120"/>
      <c r="V525" s="111"/>
      <c r="W525" s="102"/>
      <c r="X525" s="102"/>
      <c r="Y525" s="102"/>
      <c r="Z525" s="102"/>
      <c r="AA525" s="10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285"/>
      <c r="BM525" s="162"/>
      <c r="BN525" s="162"/>
      <c r="BO525" s="162"/>
      <c r="BP525" s="162"/>
      <c r="BQ525" s="162"/>
      <c r="BR525" s="162"/>
      <c r="BS525" s="162"/>
      <c r="BT525" s="162"/>
      <c r="BU525" s="162"/>
      <c r="BV525" s="162"/>
      <c r="BW525" s="162"/>
      <c r="BX525" s="162"/>
      <c r="BY525" s="162"/>
      <c r="BZ525" s="162"/>
      <c r="CA525" s="206"/>
      <c r="CB525" s="98"/>
      <c r="CC525" s="98"/>
      <c r="CD525" s="98"/>
      <c r="CE525" s="98"/>
      <c r="CF525" s="98"/>
      <c r="CG525" s="98"/>
      <c r="CH525" s="98"/>
      <c r="CI525" s="98"/>
      <c r="CJ525" s="98"/>
      <c r="CK525" s="98"/>
      <c r="CL525" s="98"/>
      <c r="CM525" s="98"/>
      <c r="CN525" s="98"/>
      <c r="CO525" s="98"/>
      <c r="CP525" s="98"/>
      <c r="CQ525" s="98"/>
      <c r="CR525" s="98"/>
      <c r="CS525" s="98"/>
      <c r="CT525" s="98"/>
      <c r="CU525" s="98"/>
      <c r="CV525" s="98"/>
      <c r="CW525" s="98"/>
      <c r="CX525" s="98"/>
      <c r="CY525" s="98"/>
      <c r="CZ525" s="98"/>
      <c r="DA525" s="98"/>
      <c r="DB525" s="98"/>
      <c r="DC525" s="98"/>
      <c r="DD525" s="98"/>
      <c r="DE525" s="98"/>
      <c r="DF525" s="98"/>
      <c r="DG525" s="98"/>
      <c r="DH525" s="98"/>
      <c r="DI525" s="98"/>
      <c r="DJ525" s="98"/>
      <c r="DK525" s="98"/>
      <c r="DL525" s="98"/>
      <c r="DM525" s="98"/>
      <c r="DN525" s="98"/>
      <c r="DO525" s="98"/>
      <c r="DP525" s="98"/>
      <c r="DQ525" s="98"/>
      <c r="DR525" s="98"/>
      <c r="DS525" s="98"/>
      <c r="DT525" s="98"/>
      <c r="DU525" s="98"/>
      <c r="DV525" s="98"/>
      <c r="DW525" s="98"/>
      <c r="DX525" s="98"/>
      <c r="DY525" s="98"/>
      <c r="DZ525" s="98"/>
      <c r="EA525" s="98"/>
      <c r="EB525" s="98"/>
      <c r="EC525" s="98"/>
      <c r="ED525" s="98"/>
      <c r="EE525" s="98"/>
      <c r="EF525" s="98"/>
      <c r="EG525" s="98"/>
      <c r="EH525" s="98"/>
      <c r="EI525" s="98"/>
      <c r="EJ525" s="98"/>
      <c r="EK525" s="98"/>
      <c r="EL525" s="98"/>
      <c r="EM525" s="98"/>
      <c r="EN525" s="98"/>
      <c r="EO525" s="98"/>
      <c r="EP525" s="98"/>
      <c r="EQ525" s="98"/>
      <c r="ER525" s="98"/>
      <c r="ES525" s="98"/>
      <c r="ET525" s="98"/>
      <c r="EU525" s="98"/>
      <c r="EV525" s="98"/>
      <c r="EW525" s="98"/>
      <c r="EX525" s="98"/>
      <c r="EY525" s="98"/>
      <c r="EZ525" s="98"/>
      <c r="FA525" s="98"/>
      <c r="FB525" s="98"/>
      <c r="FC525" s="98"/>
      <c r="FD525" s="98"/>
      <c r="FE525" s="98"/>
      <c r="FF525" s="98"/>
      <c r="FG525" s="98"/>
      <c r="FH525" s="98"/>
      <c r="FI525" s="98"/>
      <c r="FJ525" s="98"/>
      <c r="FK525" s="98"/>
      <c r="FL525" s="98"/>
      <c r="FM525" s="98"/>
      <c r="FN525" s="98"/>
      <c r="FO525" s="98"/>
      <c r="FP525" s="98"/>
      <c r="FQ525" s="98"/>
      <c r="FR525" s="98"/>
      <c r="FS525" s="98"/>
      <c r="FT525" s="98"/>
      <c r="FU525" s="98"/>
      <c r="FV525" s="98"/>
      <c r="FW525" s="98"/>
      <c r="FX525" s="98"/>
      <c r="FY525" s="98"/>
      <c r="FZ525" s="98"/>
      <c r="GA525" s="98"/>
      <c r="GB525" s="98"/>
      <c r="GC525" s="98"/>
      <c r="GD525" s="98"/>
      <c r="GE525" s="98"/>
      <c r="GF525" s="98"/>
      <c r="GG525" s="98"/>
      <c r="GH525" s="98"/>
      <c r="GI525" s="98"/>
      <c r="GJ525" s="98"/>
      <c r="GK525" s="98"/>
      <c r="GL525" s="98"/>
      <c r="GM525" s="98"/>
      <c r="GN525" s="98"/>
      <c r="GO525" s="98"/>
      <c r="GP525" s="98"/>
      <c r="GQ525" s="98"/>
      <c r="GR525" s="98"/>
      <c r="GS525" s="98"/>
      <c r="GT525" s="98"/>
      <c r="GU525" s="98"/>
      <c r="GV525" s="98"/>
      <c r="GW525" s="98"/>
      <c r="GX525" s="98"/>
      <c r="GY525" s="98"/>
      <c r="GZ525" s="98"/>
      <c r="HA525" s="98"/>
      <c r="HB525" s="98"/>
      <c r="HC525" s="98"/>
      <c r="HD525" s="98"/>
      <c r="HE525" s="98"/>
      <c r="HF525" s="98"/>
      <c r="HG525" s="98"/>
      <c r="HH525" s="98"/>
      <c r="HI525" s="98"/>
      <c r="HJ525" s="98"/>
      <c r="HK525" s="98"/>
      <c r="HL525" s="98"/>
      <c r="HM525" s="98"/>
      <c r="HN525" s="98"/>
      <c r="HO525" s="98"/>
      <c r="HP525" s="98"/>
      <c r="HQ525" s="98"/>
      <c r="HR525" s="98"/>
      <c r="HS525" s="98"/>
      <c r="HT525" s="98"/>
      <c r="HU525" s="98"/>
      <c r="HV525" s="98"/>
      <c r="HW525" s="98"/>
      <c r="HX525" s="98"/>
      <c r="HY525" s="98"/>
      <c r="HZ525" s="98"/>
      <c r="IA525" s="98"/>
      <c r="IB525" s="98"/>
      <c r="IC525" s="98"/>
      <c r="ID525" s="98"/>
      <c r="IE525" s="98"/>
      <c r="IF525" s="98"/>
      <c r="IG525" s="98"/>
      <c r="IH525" s="98"/>
      <c r="II525" s="98"/>
      <c r="IJ525" s="98"/>
      <c r="IK525" s="98"/>
      <c r="IL525" s="98"/>
      <c r="IM525" s="98"/>
      <c r="IN525" s="98"/>
      <c r="IO525" s="98"/>
      <c r="IP525" s="98"/>
      <c r="IQ525" s="98"/>
      <c r="IR525" s="98"/>
      <c r="IS525" s="98"/>
      <c r="IT525" s="98"/>
      <c r="IU525" s="98"/>
      <c r="IV525" s="98"/>
      <c r="IW525" s="98"/>
      <c r="IX525" s="98"/>
      <c r="IY525" s="98"/>
      <c r="IZ525" s="98"/>
      <c r="JA525" s="98"/>
      <c r="JB525" s="98"/>
      <c r="JC525" s="98"/>
      <c r="JD525" s="98"/>
      <c r="JE525" s="98"/>
      <c r="JF525" s="98"/>
      <c r="JG525" s="98"/>
      <c r="JH525" s="98"/>
      <c r="JI525" s="98"/>
      <c r="JJ525" s="98"/>
      <c r="JK525" s="98"/>
      <c r="JL525" s="98"/>
      <c r="JM525" s="98"/>
      <c r="JN525" s="98"/>
      <c r="JO525" s="98"/>
      <c r="JP525" s="98"/>
      <c r="JQ525" s="98"/>
      <c r="JR525" s="98"/>
      <c r="JS525" s="98"/>
      <c r="JT525" s="98"/>
      <c r="JU525" s="98"/>
      <c r="JV525" s="98"/>
      <c r="JW525" s="98"/>
      <c r="JX525" s="98"/>
      <c r="JY525" s="98"/>
      <c r="JZ525" s="98"/>
      <c r="KA525" s="98"/>
      <c r="KB525" s="98"/>
      <c r="KC525" s="98"/>
      <c r="KD525" s="98"/>
      <c r="KE525" s="98"/>
      <c r="KF525" s="98"/>
      <c r="KG525" s="98"/>
      <c r="KH525" s="98"/>
      <c r="KI525" s="98"/>
      <c r="KJ525" s="98"/>
      <c r="KK525" s="98"/>
      <c r="KL525" s="98"/>
      <c r="KM525" s="98"/>
      <c r="KN525" s="98"/>
      <c r="KO525" s="98"/>
      <c r="KP525" s="98"/>
      <c r="KQ525" s="98"/>
      <c r="KR525" s="98"/>
      <c r="KS525" s="98"/>
      <c r="KT525" s="98"/>
      <c r="KU525" s="98"/>
      <c r="KV525" s="98"/>
      <c r="KW525" s="98"/>
      <c r="KX525" s="98"/>
      <c r="KY525" s="98"/>
      <c r="KZ525" s="98"/>
      <c r="LA525" s="98"/>
      <c r="LB525" s="98"/>
      <c r="LC525" s="98"/>
      <c r="LD525" s="98"/>
      <c r="LE525" s="98"/>
      <c r="LF525" s="98"/>
      <c r="LG525" s="98"/>
      <c r="LH525" s="98"/>
      <c r="LI525" s="98"/>
      <c r="LJ525" s="98"/>
      <c r="LK525" s="98"/>
      <c r="LL525" s="98"/>
      <c r="LM525" s="98"/>
      <c r="LN525" s="98"/>
      <c r="LO525" s="98"/>
      <c r="LP525" s="98"/>
      <c r="LQ525" s="98"/>
      <c r="LR525" s="98"/>
      <c r="LS525" s="98"/>
      <c r="LT525" s="98"/>
      <c r="LU525" s="98"/>
      <c r="LV525" s="98"/>
      <c r="LW525" s="98"/>
      <c r="LX525" s="98"/>
      <c r="LY525" s="98"/>
      <c r="LZ525" s="98"/>
      <c r="MA525" s="98"/>
      <c r="MB525" s="98"/>
      <c r="MC525" s="98"/>
      <c r="MD525" s="98"/>
      <c r="ME525" s="98"/>
      <c r="MF525" s="98"/>
      <c r="MG525" s="98"/>
      <c r="MH525" s="98"/>
      <c r="MI525" s="98"/>
      <c r="MJ525" s="98"/>
      <c r="MK525" s="98"/>
      <c r="ML525" s="98"/>
      <c r="MM525" s="98"/>
      <c r="MN525" s="98"/>
      <c r="MO525" s="98"/>
      <c r="MP525" s="98"/>
      <c r="MQ525" s="98"/>
      <c r="MR525" s="98"/>
      <c r="MS525" s="98"/>
      <c r="MT525" s="98"/>
      <c r="MU525" s="98"/>
      <c r="MV525" s="98"/>
      <c r="MW525" s="98"/>
      <c r="MX525" s="98"/>
      <c r="MY525" s="98"/>
      <c r="MZ525" s="98"/>
      <c r="NA525" s="98"/>
      <c r="NB525" s="98"/>
      <c r="NC525" s="98"/>
      <c r="ND525" s="98"/>
      <c r="NE525" s="98"/>
      <c r="NF525" s="98"/>
      <c r="NG525" s="98"/>
      <c r="NH525" s="98"/>
      <c r="NI525" s="98"/>
      <c r="NJ525" s="98"/>
      <c r="NK525" s="98"/>
      <c r="NL525" s="98"/>
      <c r="NM525" s="98"/>
      <c r="NN525" s="98"/>
      <c r="NO525" s="98"/>
      <c r="NP525" s="98"/>
      <c r="NQ525" s="98"/>
      <c r="NR525" s="98"/>
      <c r="NS525" s="98"/>
      <c r="NT525" s="98"/>
      <c r="NU525" s="98"/>
      <c r="NV525" s="98"/>
      <c r="NW525" s="98"/>
      <c r="NX525" s="98"/>
      <c r="NY525" s="98"/>
      <c r="NZ525" s="98"/>
      <c r="OA525" s="98"/>
      <c r="OB525" s="98"/>
      <c r="OC525" s="98"/>
      <c r="OD525" s="98"/>
      <c r="OE525" s="98"/>
      <c r="OF525" s="98"/>
      <c r="OG525" s="98"/>
      <c r="OH525" s="98"/>
      <c r="OI525" s="98"/>
      <c r="OJ525" s="98"/>
      <c r="OK525" s="98"/>
      <c r="OL525" s="98"/>
      <c r="OM525" s="98"/>
      <c r="ON525" s="98"/>
      <c r="OO525" s="98"/>
      <c r="OP525" s="98"/>
      <c r="OQ525" s="98"/>
      <c r="OR525" s="98"/>
      <c r="OS525" s="98"/>
      <c r="OT525" s="98"/>
      <c r="OU525" s="98"/>
      <c r="OV525" s="98"/>
      <c r="OW525" s="98"/>
      <c r="OX525" s="98"/>
      <c r="OY525" s="98"/>
      <c r="OZ525" s="98"/>
      <c r="PA525" s="98"/>
      <c r="PB525" s="98"/>
      <c r="PC525" s="98"/>
      <c r="PD525" s="98"/>
      <c r="PE525" s="98"/>
      <c r="PF525" s="98"/>
      <c r="PG525" s="98"/>
      <c r="PH525" s="98"/>
      <c r="PI525" s="98"/>
      <c r="PJ525" s="98"/>
      <c r="PK525" s="98"/>
      <c r="PL525" s="98"/>
      <c r="PM525" s="98"/>
      <c r="PN525" s="98"/>
      <c r="PO525" s="98"/>
      <c r="PP525" s="98"/>
      <c r="PQ525" s="98"/>
      <c r="PR525" s="98"/>
      <c r="PS525" s="98"/>
      <c r="PT525" s="98"/>
      <c r="PU525" s="98"/>
      <c r="PV525" s="98"/>
      <c r="PW525" s="98"/>
      <c r="PX525" s="98"/>
      <c r="PY525" s="98"/>
      <c r="PZ525" s="98"/>
      <c r="QA525" s="98"/>
      <c r="QB525" s="98"/>
      <c r="QC525" s="98"/>
      <c r="QD525" s="98"/>
      <c r="QE525" s="98"/>
      <c r="QF525" s="98"/>
      <c r="QG525" s="98"/>
      <c r="QH525" s="98"/>
      <c r="QI525" s="98"/>
      <c r="QJ525" s="98"/>
      <c r="QK525" s="98"/>
      <c r="QL525" s="98"/>
      <c r="QM525" s="98"/>
      <c r="QN525" s="98"/>
      <c r="QO525" s="98"/>
      <c r="QP525" s="98"/>
      <c r="QQ525" s="98"/>
      <c r="QR525" s="98"/>
      <c r="QS525" s="98"/>
      <c r="QT525" s="98"/>
      <c r="QU525" s="98"/>
      <c r="QV525" s="98"/>
      <c r="QW525" s="98"/>
      <c r="QX525" s="98"/>
      <c r="QY525" s="98"/>
      <c r="QZ525" s="98"/>
      <c r="RA525" s="98"/>
      <c r="RB525" s="98"/>
      <c r="RC525" s="98"/>
      <c r="RD525" s="98"/>
      <c r="RE525" s="98"/>
      <c r="RF525" s="98"/>
      <c r="RG525" s="98"/>
      <c r="RH525" s="98"/>
      <c r="RI525" s="98"/>
      <c r="RJ525" s="98"/>
      <c r="RK525" s="98"/>
      <c r="RL525" s="98"/>
      <c r="RM525" s="98"/>
      <c r="RN525" s="98"/>
      <c r="RO525" s="98"/>
      <c r="RP525" s="98"/>
      <c r="RQ525" s="98"/>
      <c r="RR525" s="98"/>
      <c r="RS525" s="98"/>
      <c r="RT525" s="98"/>
      <c r="RU525" s="98"/>
      <c r="RV525" s="98"/>
      <c r="RW525" s="98"/>
      <c r="RX525" s="98"/>
      <c r="RY525" s="98"/>
      <c r="RZ525" s="98"/>
      <c r="SA525" s="98"/>
      <c r="SB525" s="98"/>
      <c r="SC525" s="98"/>
      <c r="SD525" s="98"/>
      <c r="SE525" s="98"/>
      <c r="SF525" s="98"/>
      <c r="SG525" s="98"/>
      <c r="SH525" s="98"/>
      <c r="SI525" s="98"/>
      <c r="SJ525" s="98"/>
      <c r="SK525" s="98"/>
      <c r="SL525" s="98"/>
      <c r="SM525" s="98"/>
      <c r="SN525" s="98"/>
      <c r="SO525" s="98"/>
      <c r="SP525" s="98"/>
      <c r="SQ525" s="98"/>
      <c r="SR525" s="98"/>
      <c r="SS525" s="98"/>
      <c r="ST525" s="98"/>
      <c r="SU525" s="98"/>
      <c r="SV525" s="98"/>
      <c r="SW525" s="98"/>
      <c r="SX525" s="98"/>
      <c r="SY525" s="98"/>
      <c r="SZ525" s="98"/>
      <c r="TA525" s="98"/>
      <c r="TB525" s="98"/>
      <c r="TC525" s="98"/>
      <c r="TD525" s="98"/>
      <c r="TE525" s="98"/>
      <c r="TF525" s="98"/>
      <c r="TG525" s="98"/>
      <c r="TH525" s="98"/>
      <c r="TI525" s="98"/>
      <c r="TJ525" s="98"/>
      <c r="TK525" s="98"/>
      <c r="TL525" s="98"/>
      <c r="TM525" s="98"/>
      <c r="TN525" s="98"/>
      <c r="TO525" s="98"/>
      <c r="TP525" s="98"/>
      <c r="TQ525" s="98"/>
      <c r="TR525" s="98"/>
      <c r="TS525" s="98"/>
      <c r="TT525" s="98"/>
      <c r="TU525" s="98"/>
      <c r="TV525" s="98"/>
      <c r="TW525" s="98"/>
      <c r="TX525" s="98"/>
      <c r="TY525" s="98"/>
      <c r="TZ525" s="98"/>
      <c r="UA525" s="98"/>
      <c r="UB525" s="98"/>
      <c r="UC525" s="98"/>
      <c r="UD525" s="98"/>
      <c r="UE525" s="98"/>
      <c r="UF525" s="98"/>
      <c r="UG525" s="98"/>
      <c r="UH525" s="98"/>
      <c r="UI525" s="98"/>
      <c r="UJ525" s="98"/>
      <c r="UK525" s="98"/>
      <c r="UL525" s="98"/>
      <c r="UM525" s="98"/>
      <c r="UN525" s="98"/>
      <c r="UO525" s="98"/>
      <c r="UP525" s="98"/>
      <c r="UQ525" s="98"/>
      <c r="UR525" s="98"/>
      <c r="US525" s="98"/>
      <c r="UT525" s="98"/>
      <c r="UU525" s="98"/>
      <c r="UV525" s="98"/>
      <c r="UW525" s="98"/>
      <c r="UX525" s="98"/>
      <c r="UY525" s="98"/>
      <c r="UZ525" s="98"/>
      <c r="VA525" s="98"/>
      <c r="VB525" s="98"/>
      <c r="VC525" s="98"/>
      <c r="VD525" s="98"/>
      <c r="VE525" s="98"/>
      <c r="VF525" s="98"/>
      <c r="VG525" s="98"/>
      <c r="VH525" s="98"/>
      <c r="VI525" s="98"/>
      <c r="VJ525" s="98"/>
      <c r="VK525" s="98"/>
      <c r="VL525" s="98"/>
      <c r="VM525" s="98"/>
      <c r="VN525" s="98"/>
      <c r="VO525" s="98"/>
      <c r="VP525" s="98"/>
      <c r="VQ525" s="98"/>
      <c r="VR525" s="98"/>
      <c r="VS525" s="98"/>
      <c r="VT525" s="98"/>
      <c r="VU525" s="98"/>
      <c r="VV525" s="98"/>
      <c r="VW525" s="98"/>
      <c r="VX525" s="98"/>
      <c r="VY525" s="98"/>
      <c r="VZ525" s="98"/>
      <c r="WA525" s="98"/>
      <c r="WB525" s="98"/>
      <c r="WC525" s="98"/>
      <c r="WD525" s="98"/>
      <c r="WE525" s="98"/>
      <c r="WF525" s="98"/>
      <c r="WG525" s="98"/>
      <c r="WH525" s="98"/>
      <c r="WI525" s="98"/>
      <c r="WJ525" s="98"/>
      <c r="WK525" s="98"/>
      <c r="WL525" s="98"/>
      <c r="WM525" s="98"/>
      <c r="WN525" s="98"/>
      <c r="WO525" s="98"/>
      <c r="WP525" s="98"/>
      <c r="WQ525" s="98"/>
      <c r="WR525" s="98"/>
      <c r="WS525" s="98"/>
      <c r="WT525" s="98"/>
      <c r="WU525" s="98"/>
      <c r="WV525" s="98"/>
      <c r="WW525" s="98"/>
      <c r="WX525" s="98"/>
      <c r="WY525" s="98"/>
      <c r="WZ525" s="98"/>
      <c r="XA525" s="98"/>
      <c r="XB525" s="98"/>
      <c r="XC525" s="98"/>
      <c r="XD525" s="98"/>
      <c r="XE525" s="98"/>
      <c r="XF525" s="98"/>
      <c r="XG525" s="98"/>
      <c r="XH525" s="98"/>
      <c r="XI525" s="98"/>
      <c r="XJ525" s="98"/>
      <c r="XK525" s="98"/>
      <c r="XL525" s="98"/>
      <c r="XM525" s="98"/>
      <c r="XN525" s="98"/>
      <c r="XO525" s="98"/>
      <c r="XP525" s="98"/>
      <c r="XQ525" s="98"/>
      <c r="XR525" s="98"/>
      <c r="XS525" s="98"/>
      <c r="XT525" s="98"/>
      <c r="XU525" s="98"/>
      <c r="XV525" s="98"/>
      <c r="XW525" s="98"/>
      <c r="XX525" s="98"/>
      <c r="XY525" s="98"/>
      <c r="XZ525" s="98"/>
      <c r="YA525" s="98"/>
      <c r="YB525" s="98"/>
      <c r="YC525" s="98"/>
      <c r="YD525" s="98"/>
      <c r="YE525" s="98"/>
      <c r="YF525" s="98"/>
      <c r="YG525" s="98"/>
      <c r="YH525" s="98"/>
      <c r="YI525" s="98"/>
      <c r="YJ525" s="98"/>
      <c r="YK525" s="98"/>
      <c r="YL525" s="98"/>
      <c r="YM525" s="98"/>
      <c r="YN525" s="98"/>
      <c r="YO525" s="98"/>
      <c r="YP525" s="98"/>
      <c r="YQ525" s="98"/>
      <c r="YR525" s="98"/>
      <c r="YS525" s="98"/>
      <c r="YT525" s="98"/>
      <c r="YU525" s="98"/>
      <c r="YV525" s="98"/>
      <c r="YW525" s="98"/>
      <c r="YX525" s="98"/>
      <c r="YY525" s="98"/>
      <c r="YZ525" s="98"/>
      <c r="ZA525" s="98"/>
      <c r="ZB525" s="98"/>
      <c r="ZC525" s="98"/>
      <c r="ZD525" s="98"/>
      <c r="ZE525" s="98"/>
      <c r="ZF525" s="98"/>
      <c r="ZG525" s="98"/>
      <c r="ZH525" s="98"/>
      <c r="ZI525" s="98"/>
      <c r="ZJ525" s="98"/>
      <c r="ZK525" s="98"/>
      <c r="ZL525" s="98"/>
      <c r="ZM525" s="98"/>
      <c r="ZN525" s="98"/>
      <c r="ZO525" s="98"/>
      <c r="ZP525" s="98"/>
      <c r="ZQ525" s="98"/>
      <c r="ZR525" s="98"/>
      <c r="ZS525" s="98"/>
      <c r="ZT525" s="98"/>
      <c r="ZU525" s="98"/>
      <c r="ZV525" s="98"/>
      <c r="ZW525" s="98"/>
      <c r="ZX525" s="98"/>
      <c r="ZY525" s="98"/>
      <c r="ZZ525" s="98"/>
      <c r="AAA525" s="98"/>
      <c r="AAB525" s="98"/>
      <c r="AAC525" s="98"/>
      <c r="AAD525" s="98"/>
      <c r="AAE525" s="98"/>
      <c r="AAF525" s="98"/>
      <c r="AAG525" s="98"/>
      <c r="AAH525" s="98"/>
      <c r="AAI525" s="98"/>
      <c r="AAJ525" s="98"/>
      <c r="AAK525" s="98"/>
      <c r="AAL525" s="98"/>
      <c r="AAM525" s="98"/>
      <c r="AAN525" s="98"/>
      <c r="AAO525" s="98"/>
      <c r="AAP525" s="98"/>
      <c r="AAQ525" s="98"/>
      <c r="AAR525" s="98"/>
      <c r="AAS525" s="98"/>
      <c r="AAT525" s="98"/>
      <c r="AAU525" s="98"/>
      <c r="AAV525" s="98"/>
      <c r="AAW525" s="98"/>
      <c r="AAX525" s="98"/>
      <c r="AAY525" s="98"/>
      <c r="AAZ525" s="98"/>
      <c r="ABA525" s="98"/>
      <c r="ABB525" s="98"/>
      <c r="ABC525" s="98"/>
      <c r="ABD525" s="98"/>
      <c r="ABE525" s="98"/>
      <c r="ABF525" s="98"/>
      <c r="ABG525" s="98"/>
      <c r="ABH525" s="98"/>
      <c r="ABI525" s="98"/>
      <c r="ABJ525" s="98"/>
      <c r="ABK525" s="98"/>
      <c r="ABL525" s="98"/>
      <c r="ABM525" s="98"/>
      <c r="ABN525" s="98"/>
      <c r="ABO525" s="98"/>
      <c r="ABP525" s="98"/>
      <c r="ABQ525" s="98"/>
      <c r="ABR525" s="98"/>
      <c r="ABS525" s="98"/>
      <c r="ABT525" s="98"/>
      <c r="ABU525" s="98"/>
      <c r="ABV525" s="98"/>
      <c r="ABW525" s="98"/>
      <c r="ABX525" s="98"/>
      <c r="ABY525" s="98"/>
      <c r="ABZ525" s="98"/>
      <c r="ACA525" s="98"/>
      <c r="ACB525" s="98"/>
      <c r="ACC525" s="98"/>
      <c r="ACD525" s="98"/>
      <c r="ACE525" s="98"/>
      <c r="ACF525" s="98"/>
      <c r="ACG525" s="98"/>
      <c r="ACH525" s="98"/>
      <c r="ACI525" s="98"/>
      <c r="ACJ525" s="98"/>
      <c r="ACK525" s="98"/>
      <c r="ACL525" s="98"/>
      <c r="ACM525" s="98"/>
      <c r="ACN525" s="98"/>
      <c r="ACO525" s="98"/>
      <c r="ACP525" s="98"/>
      <c r="ACQ525" s="98"/>
      <c r="ACR525" s="98"/>
      <c r="ACS525" s="98"/>
      <c r="ACT525" s="98"/>
      <c r="ACU525" s="98"/>
      <c r="ACV525" s="98"/>
      <c r="ACW525" s="98"/>
      <c r="ACX525" s="98"/>
      <c r="ACY525" s="98"/>
      <c r="ACZ525" s="98"/>
      <c r="ADA525" s="98"/>
      <c r="ADB525" s="98"/>
      <c r="ADC525" s="98"/>
      <c r="ADD525" s="98"/>
      <c r="ADE525" s="98"/>
      <c r="ADF525" s="98"/>
      <c r="ADG525" s="98"/>
      <c r="ADH525" s="98"/>
      <c r="ADI525" s="98"/>
      <c r="ADJ525" s="98"/>
      <c r="ADK525" s="98"/>
      <c r="ADL525" s="98"/>
      <c r="ADM525" s="98"/>
      <c r="ADN525" s="98"/>
      <c r="ADO525" s="98"/>
      <c r="ADP525" s="98"/>
      <c r="ADQ525" s="98"/>
      <c r="ADR525" s="98"/>
      <c r="ADS525" s="98"/>
      <c r="ADT525" s="98"/>
      <c r="ADU525" s="98"/>
      <c r="ADV525" s="98"/>
      <c r="ADW525" s="98"/>
      <c r="ADX525" s="98"/>
      <c r="ADY525" s="98"/>
      <c r="ADZ525" s="98"/>
      <c r="AEA525" s="98"/>
      <c r="AEB525" s="98"/>
      <c r="AEC525" s="98"/>
      <c r="AED525" s="98"/>
      <c r="AEE525" s="98"/>
      <c r="AEF525" s="98"/>
      <c r="AEG525" s="98"/>
      <c r="AEH525" s="98"/>
      <c r="AEI525" s="98"/>
      <c r="AEJ525" s="98"/>
      <c r="AEK525" s="98"/>
      <c r="AEL525" s="98"/>
      <c r="AEM525" s="98"/>
      <c r="AEN525" s="98"/>
      <c r="AEO525" s="98"/>
      <c r="AEP525" s="98"/>
      <c r="AEQ525" s="98"/>
      <c r="AER525" s="98"/>
      <c r="AES525" s="98"/>
      <c r="AET525" s="98"/>
      <c r="AEU525" s="98"/>
      <c r="AEV525" s="98"/>
      <c r="AEW525" s="98"/>
      <c r="AEX525" s="98"/>
      <c r="AEY525" s="98"/>
      <c r="AEZ525" s="98"/>
      <c r="AFA525" s="98"/>
      <c r="AFB525" s="98"/>
      <c r="AFC525" s="98"/>
      <c r="AFD525" s="98"/>
      <c r="AFE525" s="98"/>
      <c r="AFF525" s="98"/>
      <c r="AFG525" s="98"/>
      <c r="AFH525" s="98"/>
      <c r="AFI525" s="98"/>
      <c r="AFJ525" s="98"/>
      <c r="AFK525" s="98"/>
      <c r="AFL525" s="98"/>
      <c r="AFM525" s="98"/>
      <c r="AFN525" s="98"/>
      <c r="AFO525" s="98"/>
      <c r="AFP525" s="98"/>
      <c r="AFQ525" s="98"/>
      <c r="AFR525" s="98"/>
      <c r="AFS525" s="98"/>
      <c r="AFT525" s="98"/>
      <c r="AFU525" s="98"/>
      <c r="AFV525" s="98"/>
      <c r="AFW525" s="98"/>
      <c r="AFX525" s="98"/>
      <c r="AFY525" s="98"/>
      <c r="AFZ525" s="98"/>
      <c r="AGA525" s="98"/>
      <c r="AGB525" s="98"/>
      <c r="AGC525" s="98"/>
      <c r="AGD525" s="98"/>
      <c r="AGE525" s="98"/>
      <c r="AGF525" s="98"/>
      <c r="AGG525" s="98"/>
      <c r="AGH525" s="98"/>
      <c r="AGI525" s="98"/>
      <c r="AGJ525" s="98"/>
      <c r="AGK525" s="98"/>
      <c r="AGL525" s="98"/>
      <c r="AGM525" s="98"/>
      <c r="AGN525" s="98"/>
      <c r="AGO525" s="98"/>
      <c r="AGP525" s="98"/>
      <c r="AGQ525" s="98"/>
      <c r="AGR525" s="98"/>
      <c r="AGS525" s="98"/>
      <c r="AGT525" s="98"/>
      <c r="AGU525" s="98"/>
      <c r="AGV525" s="98"/>
      <c r="AGW525" s="98"/>
      <c r="AGX525" s="98"/>
      <c r="AGY525" s="98"/>
      <c r="AGZ525" s="98"/>
      <c r="AHA525" s="98"/>
      <c r="AHB525" s="98"/>
      <c r="AHC525" s="98"/>
      <c r="AHD525" s="98"/>
      <c r="AHE525" s="98"/>
      <c r="AHF525" s="98"/>
      <c r="AHG525" s="98"/>
      <c r="AHH525" s="98"/>
      <c r="AHI525" s="98"/>
      <c r="AHJ525" s="98"/>
      <c r="AHK525" s="98"/>
      <c r="AHL525" s="98"/>
      <c r="AHM525" s="98"/>
      <c r="AHN525" s="98"/>
      <c r="AHO525" s="98"/>
      <c r="AHP525" s="98"/>
      <c r="AHQ525" s="98"/>
      <c r="AHR525" s="98"/>
      <c r="AHS525" s="98"/>
      <c r="AHT525" s="98"/>
      <c r="AHU525" s="98"/>
      <c r="AHV525" s="98"/>
      <c r="AHW525" s="98"/>
      <c r="AHX525" s="98"/>
      <c r="AHY525" s="98"/>
      <c r="AHZ525" s="98"/>
      <c r="AIA525" s="98"/>
      <c r="AIB525" s="98"/>
      <c r="AIC525" s="98"/>
      <c r="AID525" s="98"/>
      <c r="AIE525" s="98"/>
      <c r="AIF525" s="98"/>
      <c r="AIG525" s="98"/>
      <c r="AIH525" s="98"/>
      <c r="AII525" s="98"/>
      <c r="AIJ525" s="98"/>
      <c r="AIK525" s="98"/>
      <c r="AIL525" s="98"/>
      <c r="AIM525" s="98"/>
      <c r="AIN525" s="98"/>
      <c r="AIO525" s="98"/>
      <c r="AIP525" s="98"/>
      <c r="AIQ525" s="98"/>
      <c r="AIR525" s="98"/>
      <c r="AIS525" s="98"/>
      <c r="AIT525" s="98"/>
      <c r="AIU525" s="98"/>
      <c r="AIV525" s="98"/>
      <c r="AIW525" s="98"/>
      <c r="AIX525" s="98"/>
      <c r="AIY525" s="98"/>
      <c r="AIZ525" s="98"/>
      <c r="AJA525" s="98"/>
      <c r="AJB525" s="98"/>
      <c r="AJC525" s="98"/>
      <c r="AJD525" s="98"/>
      <c r="AJE525" s="98"/>
      <c r="AJF525" s="98"/>
      <c r="AJG525" s="98"/>
      <c r="AJH525" s="98"/>
      <c r="AJI525" s="98"/>
      <c r="AJJ525" s="98"/>
      <c r="AJK525" s="98"/>
      <c r="AJL525" s="98"/>
      <c r="AJM525" s="98"/>
      <c r="AJN525" s="98"/>
      <c r="AJO525" s="98"/>
      <c r="AJP525" s="98"/>
      <c r="AJQ525" s="98"/>
      <c r="AJR525" s="98"/>
      <c r="AJS525" s="98"/>
      <c r="AJT525" s="98"/>
      <c r="AJU525" s="98"/>
      <c r="AJV525" s="98"/>
      <c r="AJW525" s="98"/>
      <c r="AJX525" s="98"/>
      <c r="AJY525" s="98"/>
      <c r="AJZ525" s="98"/>
      <c r="AKA525" s="98"/>
      <c r="AKB525" s="98"/>
      <c r="AKC525" s="98"/>
      <c r="AKD525" s="98"/>
      <c r="AKE525" s="98"/>
      <c r="AKF525" s="98"/>
      <c r="AKG525" s="98"/>
      <c r="AKH525" s="98"/>
      <c r="AKI525" s="98"/>
      <c r="AKJ525" s="98"/>
      <c r="AKK525" s="98"/>
      <c r="AKL525" s="98"/>
      <c r="AKM525" s="98"/>
      <c r="AKN525" s="98"/>
      <c r="AKO525" s="98"/>
      <c r="AKP525" s="98"/>
      <c r="AKQ525" s="98"/>
      <c r="AKR525" s="98"/>
      <c r="AKS525" s="98"/>
      <c r="AKT525" s="98"/>
      <c r="AKU525" s="98"/>
      <c r="AKV525" s="98"/>
      <c r="AKW525" s="98"/>
      <c r="AKX525" s="98"/>
    </row>
    <row r="526" spans="1:986" s="88" customFormat="1" ht="12" x14ac:dyDescent="0.2">
      <c r="A526" s="249"/>
      <c r="B526" s="241" t="s">
        <v>1104</v>
      </c>
      <c r="C526" s="166" t="str">
        <f>_xlfn.CONCAT(Leverancespecifikation[[#This Row],[ID]],Leverancespecifikation[[#This Row],[BYGNINGSDEL]])</f>
        <v xml:space="preserve">522Kloak / LAR systemer under bygning </v>
      </c>
      <c r="D526" s="167"/>
      <c r="E526" s="167"/>
      <c r="F526" s="167"/>
      <c r="G526" s="167"/>
      <c r="H526" s="167"/>
      <c r="I526" s="167"/>
      <c r="J526" s="167">
        <v>3</v>
      </c>
      <c r="K526" s="332" t="s">
        <v>1138</v>
      </c>
      <c r="L526" s="169"/>
      <c r="M526" s="86" t="str">
        <f>IFERROR(VLOOKUP(Leverancespecifikation[[#This Row],[ID-Bygningsdel]],'Data ændringslog'!A:G,7,FALSE),"P")</f>
        <v/>
      </c>
      <c r="N526" s="320" t="s">
        <v>103</v>
      </c>
      <c r="O526" s="117" t="str">
        <f>VLOOKUP(Leverancespecifikation[[#This Row],[ID-Bygningsdel]],'Data aktør'!A:H,2,FALSE)</f>
        <v/>
      </c>
      <c r="P526" s="87" t="str">
        <f>VLOOKUP(Leverancespecifikation[[#This Row],[ID-Bygningsdel]],'Data aktør'!A:H,3,FALSE)</f>
        <v/>
      </c>
      <c r="Q526" s="87" t="str">
        <f>VLOOKUP(Leverancespecifikation[[#This Row],[ID-Bygningsdel]],'Data aktør'!A:H,4,FALSE)</f>
        <v/>
      </c>
      <c r="R526" s="87" t="str">
        <f>VLOOKUP(Leverancespecifikation[[#This Row],[ID-Bygningsdel]],'Data aktør'!A:H,5,FALSE)</f>
        <v/>
      </c>
      <c r="S526" s="87" t="str">
        <f>VLOOKUP(Leverancespecifikation[[#This Row],[ID-Bygningsdel]],'Data aktør'!A:H,6,FALSE)</f>
        <v/>
      </c>
      <c r="T526" s="87" t="str">
        <f>VLOOKUP(Leverancespecifikation[[#This Row],[ID-Bygningsdel]],'Data aktør'!A:H,7,FALSE)</f>
        <v/>
      </c>
      <c r="U526" s="118" t="str">
        <f>VLOOKUP(Leverancespecifikation[[#This Row],[ID-Bygningsdel]],'Data aktør'!A:H,8,FALSE)</f>
        <v/>
      </c>
      <c r="V526" s="110"/>
      <c r="W526" s="85"/>
      <c r="X526" s="85"/>
      <c r="Y526" s="85"/>
      <c r="Z526" s="85"/>
      <c r="AA526" s="85"/>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c r="BF526" s="167"/>
      <c r="BG526" s="167"/>
      <c r="BH526" s="167"/>
      <c r="BI526" s="167"/>
      <c r="BJ526" s="167"/>
      <c r="BK526" s="167"/>
      <c r="BL526" s="286"/>
      <c r="BM526" s="167"/>
      <c r="BN526" s="167"/>
      <c r="BO526" s="167"/>
      <c r="BP526" s="167"/>
      <c r="BQ526" s="167"/>
      <c r="BR526" s="167"/>
      <c r="BS526" s="167"/>
      <c r="BT526" s="167"/>
      <c r="BU526" s="167"/>
      <c r="BV526" s="167"/>
      <c r="BW526" s="167"/>
      <c r="BX526" s="167"/>
      <c r="BY526" s="167"/>
      <c r="BZ526" s="167"/>
      <c r="CA526" s="207"/>
      <c r="CB526" s="134"/>
      <c r="CC526" s="134"/>
      <c r="CD526" s="134"/>
      <c r="CE526" s="134"/>
      <c r="CF526" s="134"/>
      <c r="CG526" s="134"/>
      <c r="CH526" s="134"/>
      <c r="CI526" s="134"/>
      <c r="CJ526" s="134"/>
      <c r="CK526" s="134"/>
      <c r="CL526" s="134"/>
      <c r="CM526" s="134"/>
      <c r="CN526" s="134"/>
      <c r="CO526" s="134"/>
      <c r="CP526" s="134"/>
      <c r="CQ526" s="134"/>
      <c r="CR526" s="134"/>
      <c r="CS526" s="134"/>
      <c r="CT526" s="134"/>
      <c r="CU526" s="134"/>
      <c r="CV526" s="134"/>
      <c r="CW526" s="134"/>
      <c r="CX526" s="134"/>
      <c r="CY526" s="134"/>
      <c r="CZ526" s="134"/>
      <c r="DA526" s="134"/>
      <c r="DB526" s="134"/>
      <c r="DC526" s="134"/>
      <c r="DD526" s="134"/>
      <c r="DE526" s="134"/>
      <c r="DF526" s="134"/>
      <c r="DG526" s="134"/>
      <c r="DH526" s="134"/>
      <c r="DI526" s="134"/>
      <c r="DJ526" s="134"/>
      <c r="DK526" s="134"/>
      <c r="DL526" s="134"/>
      <c r="DM526" s="134"/>
      <c r="DN526" s="134"/>
      <c r="DO526" s="134"/>
      <c r="DP526" s="134"/>
      <c r="DQ526" s="134"/>
      <c r="DR526" s="134"/>
      <c r="DS526" s="134"/>
      <c r="DT526" s="134"/>
      <c r="DU526" s="134"/>
      <c r="DV526" s="134"/>
      <c r="DW526" s="134"/>
      <c r="DX526" s="134"/>
      <c r="DY526" s="134"/>
      <c r="DZ526" s="134"/>
      <c r="EA526" s="134"/>
      <c r="EB526" s="134"/>
      <c r="EC526" s="134"/>
      <c r="ED526" s="134"/>
      <c r="EE526" s="134"/>
      <c r="EF526" s="134"/>
      <c r="EG526" s="134"/>
      <c r="EH526" s="134"/>
      <c r="EI526" s="134"/>
      <c r="EJ526" s="134"/>
      <c r="EK526" s="134"/>
      <c r="EL526" s="134"/>
      <c r="EM526" s="134"/>
      <c r="EN526" s="134"/>
      <c r="EO526" s="134"/>
      <c r="EP526" s="134"/>
      <c r="EQ526" s="134"/>
      <c r="ER526" s="134"/>
      <c r="ES526" s="134"/>
      <c r="ET526" s="134"/>
      <c r="EU526" s="134"/>
      <c r="EV526" s="134"/>
      <c r="EW526" s="134"/>
      <c r="EX526" s="134"/>
      <c r="EY526" s="134"/>
      <c r="EZ526" s="134"/>
      <c r="FA526" s="134"/>
      <c r="FB526" s="134"/>
      <c r="FC526" s="134"/>
      <c r="FD526" s="134"/>
      <c r="FE526" s="134"/>
      <c r="FF526" s="134"/>
      <c r="FG526" s="134"/>
      <c r="FH526" s="134"/>
      <c r="FI526" s="134"/>
      <c r="FJ526" s="134"/>
      <c r="FK526" s="134"/>
      <c r="FL526" s="134"/>
      <c r="FM526" s="134"/>
      <c r="FN526" s="134"/>
      <c r="FO526" s="134"/>
      <c r="FP526" s="134"/>
      <c r="FQ526" s="134"/>
      <c r="FR526" s="134"/>
      <c r="FS526" s="134"/>
      <c r="FT526" s="134"/>
      <c r="FU526" s="134"/>
      <c r="FV526" s="134"/>
      <c r="FW526" s="134"/>
      <c r="FX526" s="134"/>
      <c r="FY526" s="134"/>
      <c r="FZ526" s="134"/>
      <c r="GA526" s="134"/>
      <c r="GB526" s="134"/>
      <c r="GC526" s="134"/>
      <c r="GD526" s="134"/>
      <c r="GE526" s="134"/>
      <c r="GF526" s="134"/>
      <c r="GG526" s="134"/>
      <c r="GH526" s="134"/>
      <c r="GI526" s="134"/>
      <c r="GJ526" s="134"/>
      <c r="GK526" s="134"/>
      <c r="GL526" s="134"/>
      <c r="GM526" s="134"/>
      <c r="GN526" s="134"/>
      <c r="GO526" s="134"/>
      <c r="GP526" s="134"/>
      <c r="GQ526" s="134"/>
      <c r="GR526" s="134"/>
      <c r="GS526" s="134"/>
      <c r="GT526" s="134"/>
      <c r="GU526" s="134"/>
      <c r="GV526" s="134"/>
      <c r="GW526" s="134"/>
      <c r="GX526" s="134"/>
      <c r="GY526" s="134"/>
      <c r="GZ526" s="134"/>
      <c r="HA526" s="134"/>
      <c r="HB526" s="134"/>
      <c r="HC526" s="134"/>
      <c r="HD526" s="134"/>
      <c r="HE526" s="134"/>
      <c r="HF526" s="134"/>
      <c r="HG526" s="134"/>
      <c r="HH526" s="134"/>
      <c r="HI526" s="134"/>
      <c r="HJ526" s="134"/>
      <c r="HK526" s="134"/>
      <c r="HL526" s="134"/>
      <c r="HM526" s="134"/>
      <c r="HN526" s="134"/>
      <c r="HO526" s="134"/>
      <c r="HP526" s="134"/>
      <c r="HQ526" s="134"/>
      <c r="HR526" s="134"/>
      <c r="HS526" s="134"/>
      <c r="HT526" s="134"/>
      <c r="HU526" s="134"/>
      <c r="HV526" s="134"/>
      <c r="HW526" s="134"/>
      <c r="HX526" s="134"/>
      <c r="HY526" s="134"/>
      <c r="HZ526" s="134"/>
      <c r="IA526" s="134"/>
      <c r="IB526" s="134"/>
      <c r="IC526" s="134"/>
      <c r="ID526" s="134"/>
      <c r="IE526" s="134"/>
      <c r="IF526" s="134"/>
      <c r="IG526" s="134"/>
      <c r="IH526" s="134"/>
      <c r="II526" s="134"/>
      <c r="IJ526" s="134"/>
      <c r="IK526" s="134"/>
      <c r="IL526" s="134"/>
      <c r="IM526" s="134"/>
      <c r="IN526" s="134"/>
      <c r="IO526" s="134"/>
      <c r="IP526" s="134"/>
      <c r="IQ526" s="134"/>
      <c r="IR526" s="134"/>
      <c r="IS526" s="134"/>
      <c r="IT526" s="134"/>
      <c r="IU526" s="134"/>
      <c r="IV526" s="134"/>
      <c r="IW526" s="134"/>
      <c r="IX526" s="134"/>
      <c r="IY526" s="134"/>
      <c r="IZ526" s="134"/>
      <c r="JA526" s="134"/>
      <c r="JB526" s="134"/>
      <c r="JC526" s="134"/>
      <c r="JD526" s="134"/>
      <c r="JE526" s="134"/>
      <c r="JF526" s="134"/>
      <c r="JG526" s="134"/>
      <c r="JH526" s="134"/>
      <c r="JI526" s="134"/>
      <c r="JJ526" s="134"/>
      <c r="JK526" s="134"/>
      <c r="JL526" s="134"/>
      <c r="JM526" s="134"/>
      <c r="JN526" s="134"/>
      <c r="JO526" s="134"/>
      <c r="JP526" s="134"/>
      <c r="JQ526" s="134"/>
      <c r="JR526" s="134"/>
      <c r="JS526" s="134"/>
      <c r="JT526" s="134"/>
      <c r="JU526" s="134"/>
      <c r="JV526" s="134"/>
      <c r="JW526" s="134"/>
      <c r="JX526" s="134"/>
      <c r="JY526" s="134"/>
      <c r="JZ526" s="134"/>
      <c r="KA526" s="134"/>
      <c r="KB526" s="134"/>
      <c r="KC526" s="134"/>
      <c r="KD526" s="134"/>
      <c r="KE526" s="134"/>
      <c r="KF526" s="134"/>
      <c r="KG526" s="134"/>
      <c r="KH526" s="134"/>
      <c r="KI526" s="134"/>
      <c r="KJ526" s="134"/>
      <c r="KK526" s="134"/>
      <c r="KL526" s="134"/>
      <c r="KM526" s="134"/>
      <c r="KN526" s="134"/>
      <c r="KO526" s="134"/>
      <c r="KP526" s="134"/>
      <c r="KQ526" s="134"/>
      <c r="KR526" s="134"/>
      <c r="KS526" s="134"/>
      <c r="KT526" s="134"/>
      <c r="KU526" s="134"/>
      <c r="KV526" s="134"/>
      <c r="KW526" s="134"/>
      <c r="KX526" s="134"/>
      <c r="KY526" s="134"/>
      <c r="KZ526" s="134"/>
      <c r="LA526" s="134"/>
      <c r="LB526" s="134"/>
      <c r="LC526" s="134"/>
      <c r="LD526" s="134"/>
      <c r="LE526" s="134"/>
      <c r="LF526" s="134"/>
      <c r="LG526" s="134"/>
      <c r="LH526" s="134"/>
      <c r="LI526" s="134"/>
      <c r="LJ526" s="134"/>
      <c r="LK526" s="134"/>
      <c r="LL526" s="134"/>
      <c r="LM526" s="134"/>
      <c r="LN526" s="134"/>
      <c r="LO526" s="134"/>
      <c r="LP526" s="134"/>
      <c r="LQ526" s="134"/>
      <c r="LR526" s="134"/>
      <c r="LS526" s="134"/>
      <c r="LT526" s="134"/>
      <c r="LU526" s="134"/>
      <c r="LV526" s="134"/>
      <c r="LW526" s="134"/>
      <c r="LX526" s="134"/>
      <c r="LY526" s="134"/>
      <c r="LZ526" s="134"/>
      <c r="MA526" s="134"/>
      <c r="MB526" s="134"/>
      <c r="MC526" s="134"/>
      <c r="MD526" s="134"/>
      <c r="ME526" s="134"/>
      <c r="MF526" s="134"/>
      <c r="MG526" s="134"/>
      <c r="MH526" s="134"/>
      <c r="MI526" s="134"/>
      <c r="MJ526" s="134"/>
      <c r="MK526" s="134"/>
      <c r="ML526" s="134"/>
      <c r="MM526" s="134"/>
      <c r="MN526" s="134"/>
      <c r="MO526" s="134"/>
      <c r="MP526" s="134"/>
      <c r="MQ526" s="134"/>
      <c r="MR526" s="134"/>
      <c r="MS526" s="134"/>
      <c r="MT526" s="134"/>
      <c r="MU526" s="134"/>
      <c r="MV526" s="134"/>
      <c r="MW526" s="134"/>
      <c r="MX526" s="134"/>
      <c r="MY526" s="134"/>
      <c r="MZ526" s="134"/>
      <c r="NA526" s="134"/>
      <c r="NB526" s="134"/>
      <c r="NC526" s="134"/>
      <c r="ND526" s="134"/>
      <c r="NE526" s="134"/>
      <c r="NF526" s="134"/>
      <c r="NG526" s="134"/>
      <c r="NH526" s="134"/>
      <c r="NI526" s="134"/>
      <c r="NJ526" s="134"/>
      <c r="NK526" s="134"/>
      <c r="NL526" s="134"/>
      <c r="NM526" s="134"/>
      <c r="NN526" s="134"/>
      <c r="NO526" s="134"/>
      <c r="NP526" s="134"/>
      <c r="NQ526" s="134"/>
      <c r="NR526" s="134"/>
      <c r="NS526" s="134"/>
      <c r="NT526" s="134"/>
      <c r="NU526" s="134"/>
      <c r="NV526" s="134"/>
      <c r="NW526" s="134"/>
      <c r="NX526" s="134"/>
      <c r="NY526" s="134"/>
      <c r="NZ526" s="134"/>
      <c r="OA526" s="134"/>
      <c r="OB526" s="134"/>
      <c r="OC526" s="134"/>
      <c r="OD526" s="134"/>
      <c r="OE526" s="134"/>
      <c r="OF526" s="134"/>
      <c r="OG526" s="134"/>
      <c r="OH526" s="134"/>
      <c r="OI526" s="134"/>
      <c r="OJ526" s="134"/>
      <c r="OK526" s="134"/>
      <c r="OL526" s="134"/>
      <c r="OM526" s="134"/>
      <c r="ON526" s="134"/>
      <c r="OO526" s="134"/>
      <c r="OP526" s="134"/>
      <c r="OQ526" s="134"/>
      <c r="OR526" s="134"/>
      <c r="OS526" s="134"/>
      <c r="OT526" s="134"/>
      <c r="OU526" s="134"/>
      <c r="OV526" s="134"/>
      <c r="OW526" s="134"/>
      <c r="OX526" s="134"/>
      <c r="OY526" s="134"/>
      <c r="OZ526" s="134"/>
      <c r="PA526" s="134"/>
      <c r="PB526" s="134"/>
      <c r="PC526" s="134"/>
      <c r="PD526" s="134"/>
      <c r="PE526" s="134"/>
      <c r="PF526" s="134"/>
      <c r="PG526" s="134"/>
      <c r="PH526" s="134"/>
      <c r="PI526" s="134"/>
      <c r="PJ526" s="134"/>
      <c r="PK526" s="134"/>
      <c r="PL526" s="134"/>
      <c r="PM526" s="134"/>
      <c r="PN526" s="134"/>
      <c r="PO526" s="134"/>
      <c r="PP526" s="134"/>
      <c r="PQ526" s="134"/>
      <c r="PR526" s="134"/>
      <c r="PS526" s="134"/>
      <c r="PT526" s="134"/>
      <c r="PU526" s="134"/>
      <c r="PV526" s="134"/>
      <c r="PW526" s="134"/>
      <c r="PX526" s="134"/>
      <c r="PY526" s="134"/>
      <c r="PZ526" s="134"/>
      <c r="QA526" s="134"/>
      <c r="QB526" s="134"/>
      <c r="QC526" s="134"/>
      <c r="QD526" s="134"/>
      <c r="QE526" s="134"/>
      <c r="QF526" s="134"/>
      <c r="QG526" s="134"/>
      <c r="QH526" s="134"/>
      <c r="QI526" s="134"/>
      <c r="QJ526" s="134"/>
      <c r="QK526" s="134"/>
      <c r="QL526" s="134"/>
      <c r="QM526" s="134"/>
      <c r="QN526" s="134"/>
      <c r="QO526" s="134"/>
      <c r="QP526" s="134"/>
      <c r="QQ526" s="134"/>
      <c r="QR526" s="134"/>
      <c r="QS526" s="134"/>
      <c r="QT526" s="134"/>
      <c r="QU526" s="134"/>
      <c r="QV526" s="134"/>
      <c r="QW526" s="134"/>
      <c r="QX526" s="134"/>
      <c r="QY526" s="134"/>
      <c r="QZ526" s="134"/>
      <c r="RA526" s="134"/>
      <c r="RB526" s="134"/>
      <c r="RC526" s="134"/>
      <c r="RD526" s="134"/>
      <c r="RE526" s="134"/>
      <c r="RF526" s="134"/>
      <c r="RG526" s="134"/>
      <c r="RH526" s="134"/>
      <c r="RI526" s="134"/>
      <c r="RJ526" s="134"/>
      <c r="RK526" s="134"/>
      <c r="RL526" s="134"/>
      <c r="RM526" s="134"/>
      <c r="RN526" s="134"/>
      <c r="RO526" s="134"/>
      <c r="RP526" s="134"/>
      <c r="RQ526" s="134"/>
      <c r="RR526" s="134"/>
      <c r="RS526" s="134"/>
      <c r="RT526" s="134"/>
      <c r="RU526" s="134"/>
      <c r="RV526" s="134"/>
      <c r="RW526" s="134"/>
      <c r="RX526" s="134"/>
      <c r="RY526" s="134"/>
      <c r="RZ526" s="134"/>
      <c r="SA526" s="134"/>
      <c r="SB526" s="134"/>
      <c r="SC526" s="134"/>
      <c r="SD526" s="134"/>
      <c r="SE526" s="134"/>
      <c r="SF526" s="134"/>
      <c r="SG526" s="134"/>
      <c r="SH526" s="134"/>
      <c r="SI526" s="134"/>
      <c r="SJ526" s="134"/>
      <c r="SK526" s="134"/>
      <c r="SL526" s="134"/>
      <c r="SM526" s="134"/>
      <c r="SN526" s="134"/>
      <c r="SO526" s="134"/>
      <c r="SP526" s="134"/>
      <c r="SQ526" s="134"/>
      <c r="SR526" s="134"/>
      <c r="SS526" s="134"/>
      <c r="ST526" s="134"/>
      <c r="SU526" s="134"/>
      <c r="SV526" s="134"/>
      <c r="SW526" s="134"/>
      <c r="SX526" s="134"/>
      <c r="SY526" s="134"/>
      <c r="SZ526" s="134"/>
      <c r="TA526" s="134"/>
      <c r="TB526" s="134"/>
      <c r="TC526" s="134"/>
      <c r="TD526" s="134"/>
      <c r="TE526" s="134"/>
      <c r="TF526" s="134"/>
      <c r="TG526" s="134"/>
      <c r="TH526" s="134"/>
      <c r="TI526" s="134"/>
      <c r="TJ526" s="134"/>
      <c r="TK526" s="134"/>
      <c r="TL526" s="134"/>
      <c r="TM526" s="134"/>
      <c r="TN526" s="134"/>
      <c r="TO526" s="134"/>
      <c r="TP526" s="134"/>
      <c r="TQ526" s="134"/>
      <c r="TR526" s="134"/>
      <c r="TS526" s="134"/>
      <c r="TT526" s="134"/>
      <c r="TU526" s="134"/>
      <c r="TV526" s="134"/>
      <c r="TW526" s="134"/>
      <c r="TX526" s="134"/>
      <c r="TY526" s="134"/>
      <c r="TZ526" s="134"/>
      <c r="UA526" s="134"/>
      <c r="UB526" s="134"/>
      <c r="UC526" s="134"/>
      <c r="UD526" s="134"/>
      <c r="UE526" s="134"/>
      <c r="UF526" s="134"/>
      <c r="UG526" s="134"/>
      <c r="UH526" s="134"/>
      <c r="UI526" s="134"/>
      <c r="UJ526" s="134"/>
      <c r="UK526" s="134"/>
      <c r="UL526" s="134"/>
      <c r="UM526" s="134"/>
      <c r="UN526" s="134"/>
      <c r="UO526" s="134"/>
      <c r="UP526" s="134"/>
      <c r="UQ526" s="134"/>
      <c r="UR526" s="134"/>
      <c r="US526" s="134"/>
      <c r="UT526" s="134"/>
      <c r="UU526" s="134"/>
      <c r="UV526" s="134"/>
      <c r="UW526" s="134"/>
      <c r="UX526" s="134"/>
      <c r="UY526" s="134"/>
      <c r="UZ526" s="134"/>
      <c r="VA526" s="134"/>
      <c r="VB526" s="134"/>
      <c r="VC526" s="134"/>
      <c r="VD526" s="134"/>
      <c r="VE526" s="134"/>
      <c r="VF526" s="134"/>
      <c r="VG526" s="134"/>
      <c r="VH526" s="134"/>
      <c r="VI526" s="134"/>
      <c r="VJ526" s="134"/>
      <c r="VK526" s="134"/>
      <c r="VL526" s="134"/>
      <c r="VM526" s="134"/>
      <c r="VN526" s="134"/>
      <c r="VO526" s="134"/>
      <c r="VP526" s="134"/>
      <c r="VQ526" s="134"/>
      <c r="VR526" s="134"/>
      <c r="VS526" s="134"/>
      <c r="VT526" s="134"/>
      <c r="VU526" s="134"/>
      <c r="VV526" s="134"/>
      <c r="VW526" s="134"/>
      <c r="VX526" s="134"/>
      <c r="VY526" s="134"/>
      <c r="VZ526" s="134"/>
      <c r="WA526" s="134"/>
      <c r="WB526" s="134"/>
      <c r="WC526" s="134"/>
      <c r="WD526" s="134"/>
      <c r="WE526" s="134"/>
      <c r="WF526" s="134"/>
      <c r="WG526" s="134"/>
      <c r="WH526" s="134"/>
      <c r="WI526" s="134"/>
      <c r="WJ526" s="134"/>
      <c r="WK526" s="134"/>
      <c r="WL526" s="134"/>
      <c r="WM526" s="134"/>
      <c r="WN526" s="134"/>
      <c r="WO526" s="134"/>
      <c r="WP526" s="134"/>
      <c r="WQ526" s="134"/>
      <c r="WR526" s="134"/>
      <c r="WS526" s="134"/>
      <c r="WT526" s="134"/>
      <c r="WU526" s="134"/>
      <c r="WV526" s="134"/>
      <c r="WW526" s="134"/>
      <c r="WX526" s="134"/>
      <c r="WY526" s="134"/>
      <c r="WZ526" s="134"/>
      <c r="XA526" s="134"/>
      <c r="XB526" s="134"/>
      <c r="XC526" s="134"/>
      <c r="XD526" s="134"/>
      <c r="XE526" s="134"/>
      <c r="XF526" s="134"/>
      <c r="XG526" s="134"/>
      <c r="XH526" s="134"/>
      <c r="XI526" s="134"/>
      <c r="XJ526" s="134"/>
      <c r="XK526" s="134"/>
      <c r="XL526" s="134"/>
      <c r="XM526" s="134"/>
      <c r="XN526" s="134"/>
      <c r="XO526" s="134"/>
      <c r="XP526" s="134"/>
      <c r="XQ526" s="134"/>
      <c r="XR526" s="134"/>
      <c r="XS526" s="134"/>
      <c r="XT526" s="134"/>
      <c r="XU526" s="134"/>
      <c r="XV526" s="134"/>
      <c r="XW526" s="134"/>
      <c r="XX526" s="134"/>
      <c r="XY526" s="134"/>
      <c r="XZ526" s="134"/>
      <c r="YA526" s="134"/>
      <c r="YB526" s="134"/>
      <c r="YC526" s="134"/>
      <c r="YD526" s="134"/>
      <c r="YE526" s="134"/>
      <c r="YF526" s="134"/>
      <c r="YG526" s="134"/>
      <c r="YH526" s="134"/>
      <c r="YI526" s="134"/>
      <c r="YJ526" s="134"/>
      <c r="YK526" s="134"/>
      <c r="YL526" s="134"/>
      <c r="YM526" s="134"/>
      <c r="YN526" s="134"/>
      <c r="YO526" s="134"/>
      <c r="YP526" s="134"/>
      <c r="YQ526" s="134"/>
      <c r="YR526" s="134"/>
      <c r="YS526" s="134"/>
      <c r="YT526" s="134"/>
      <c r="YU526" s="134"/>
      <c r="YV526" s="134"/>
      <c r="YW526" s="134"/>
      <c r="YX526" s="134"/>
      <c r="YY526" s="134"/>
      <c r="YZ526" s="134"/>
      <c r="ZA526" s="134"/>
      <c r="ZB526" s="134"/>
      <c r="ZC526" s="134"/>
      <c r="ZD526" s="134"/>
      <c r="ZE526" s="134"/>
      <c r="ZF526" s="134"/>
      <c r="ZG526" s="134"/>
      <c r="ZH526" s="134"/>
      <c r="ZI526" s="134"/>
      <c r="ZJ526" s="134"/>
      <c r="ZK526" s="134"/>
      <c r="ZL526" s="134"/>
      <c r="ZM526" s="134"/>
      <c r="ZN526" s="134"/>
      <c r="ZO526" s="134"/>
      <c r="ZP526" s="134"/>
      <c r="ZQ526" s="134"/>
      <c r="ZR526" s="134"/>
      <c r="ZS526" s="134"/>
      <c r="ZT526" s="134"/>
      <c r="ZU526" s="134"/>
      <c r="ZV526" s="134"/>
      <c r="ZW526" s="134"/>
      <c r="ZX526" s="134"/>
      <c r="ZY526" s="134"/>
      <c r="ZZ526" s="134"/>
      <c r="AAA526" s="134"/>
      <c r="AAB526" s="134"/>
      <c r="AAC526" s="134"/>
      <c r="AAD526" s="134"/>
      <c r="AAE526" s="134"/>
      <c r="AAF526" s="134"/>
      <c r="AAG526" s="134"/>
      <c r="AAH526" s="134"/>
      <c r="AAI526" s="134"/>
      <c r="AAJ526" s="134"/>
      <c r="AAK526" s="134"/>
      <c r="AAL526" s="134"/>
      <c r="AAM526" s="134"/>
      <c r="AAN526" s="134"/>
      <c r="AAO526" s="134"/>
      <c r="AAP526" s="134"/>
      <c r="AAQ526" s="134"/>
      <c r="AAR526" s="134"/>
      <c r="AAS526" s="134"/>
      <c r="AAT526" s="134"/>
      <c r="AAU526" s="134"/>
      <c r="AAV526" s="134"/>
      <c r="AAW526" s="134"/>
      <c r="AAX526" s="134"/>
      <c r="AAY526" s="134"/>
      <c r="AAZ526" s="134"/>
      <c r="ABA526" s="134"/>
      <c r="ABB526" s="134"/>
      <c r="ABC526" s="134"/>
      <c r="ABD526" s="134"/>
      <c r="ABE526" s="134"/>
      <c r="ABF526" s="134"/>
      <c r="ABG526" s="134"/>
      <c r="ABH526" s="134"/>
      <c r="ABI526" s="134"/>
      <c r="ABJ526" s="134"/>
      <c r="ABK526" s="134"/>
      <c r="ABL526" s="134"/>
      <c r="ABM526" s="134"/>
      <c r="ABN526" s="134"/>
      <c r="ABO526" s="134"/>
      <c r="ABP526" s="134"/>
      <c r="ABQ526" s="134"/>
      <c r="ABR526" s="134"/>
      <c r="ABS526" s="134"/>
      <c r="ABT526" s="134"/>
      <c r="ABU526" s="134"/>
      <c r="ABV526" s="134"/>
      <c r="ABW526" s="134"/>
      <c r="ABX526" s="134"/>
      <c r="ABY526" s="134"/>
      <c r="ABZ526" s="134"/>
      <c r="ACA526" s="134"/>
      <c r="ACB526" s="134"/>
      <c r="ACC526" s="134"/>
      <c r="ACD526" s="134"/>
      <c r="ACE526" s="134"/>
      <c r="ACF526" s="134"/>
      <c r="ACG526" s="134"/>
      <c r="ACH526" s="134"/>
      <c r="ACI526" s="134"/>
      <c r="ACJ526" s="134"/>
      <c r="ACK526" s="134"/>
      <c r="ACL526" s="134"/>
      <c r="ACM526" s="134"/>
      <c r="ACN526" s="134"/>
      <c r="ACO526" s="134"/>
      <c r="ACP526" s="134"/>
      <c r="ACQ526" s="134"/>
      <c r="ACR526" s="134"/>
      <c r="ACS526" s="134"/>
      <c r="ACT526" s="134"/>
      <c r="ACU526" s="134"/>
      <c r="ACV526" s="134"/>
      <c r="ACW526" s="134"/>
      <c r="ACX526" s="134"/>
      <c r="ACY526" s="134"/>
      <c r="ACZ526" s="134"/>
      <c r="ADA526" s="134"/>
      <c r="ADB526" s="134"/>
      <c r="ADC526" s="134"/>
      <c r="ADD526" s="134"/>
      <c r="ADE526" s="134"/>
      <c r="ADF526" s="134"/>
      <c r="ADG526" s="134"/>
      <c r="ADH526" s="134"/>
      <c r="ADI526" s="134"/>
      <c r="ADJ526" s="134"/>
      <c r="ADK526" s="134"/>
      <c r="ADL526" s="134"/>
      <c r="ADM526" s="134"/>
      <c r="ADN526" s="134"/>
      <c r="ADO526" s="134"/>
      <c r="ADP526" s="134"/>
      <c r="ADQ526" s="134"/>
      <c r="ADR526" s="134"/>
      <c r="ADS526" s="134"/>
      <c r="ADT526" s="134"/>
      <c r="ADU526" s="134"/>
      <c r="ADV526" s="134"/>
      <c r="ADW526" s="134"/>
      <c r="ADX526" s="134"/>
      <c r="ADY526" s="134"/>
      <c r="ADZ526" s="134"/>
      <c r="AEA526" s="134"/>
      <c r="AEB526" s="134"/>
      <c r="AEC526" s="134"/>
      <c r="AED526" s="134"/>
      <c r="AEE526" s="134"/>
      <c r="AEF526" s="134"/>
      <c r="AEG526" s="134"/>
      <c r="AEH526" s="134"/>
      <c r="AEI526" s="134"/>
      <c r="AEJ526" s="134"/>
      <c r="AEK526" s="134"/>
      <c r="AEL526" s="134"/>
      <c r="AEM526" s="134"/>
      <c r="AEN526" s="134"/>
      <c r="AEO526" s="134"/>
      <c r="AEP526" s="134"/>
      <c r="AEQ526" s="134"/>
      <c r="AER526" s="134"/>
      <c r="AES526" s="134"/>
      <c r="AET526" s="134"/>
      <c r="AEU526" s="134"/>
      <c r="AEV526" s="134"/>
      <c r="AEW526" s="134"/>
      <c r="AEX526" s="134"/>
      <c r="AEY526" s="134"/>
      <c r="AEZ526" s="134"/>
      <c r="AFA526" s="134"/>
      <c r="AFB526" s="134"/>
      <c r="AFC526" s="134"/>
      <c r="AFD526" s="134"/>
      <c r="AFE526" s="134"/>
      <c r="AFF526" s="134"/>
      <c r="AFG526" s="134"/>
      <c r="AFH526" s="134"/>
      <c r="AFI526" s="134"/>
      <c r="AFJ526" s="134"/>
      <c r="AFK526" s="134"/>
      <c r="AFL526" s="134"/>
      <c r="AFM526" s="134"/>
      <c r="AFN526" s="134"/>
      <c r="AFO526" s="134"/>
      <c r="AFP526" s="134"/>
      <c r="AFQ526" s="134"/>
      <c r="AFR526" s="134"/>
      <c r="AFS526" s="134"/>
      <c r="AFT526" s="134"/>
      <c r="AFU526" s="134"/>
      <c r="AFV526" s="134"/>
      <c r="AFW526" s="134"/>
      <c r="AFX526" s="134"/>
      <c r="AFY526" s="134"/>
      <c r="AFZ526" s="134"/>
      <c r="AGA526" s="134"/>
      <c r="AGB526" s="134"/>
      <c r="AGC526" s="134"/>
      <c r="AGD526" s="134"/>
      <c r="AGE526" s="134"/>
      <c r="AGF526" s="134"/>
      <c r="AGG526" s="134"/>
      <c r="AGH526" s="134"/>
      <c r="AGI526" s="134"/>
      <c r="AGJ526" s="134"/>
      <c r="AGK526" s="134"/>
      <c r="AGL526" s="134"/>
      <c r="AGM526" s="134"/>
      <c r="AGN526" s="134"/>
      <c r="AGO526" s="134"/>
      <c r="AGP526" s="134"/>
      <c r="AGQ526" s="134"/>
      <c r="AGR526" s="134"/>
      <c r="AGS526" s="134"/>
      <c r="AGT526" s="134"/>
      <c r="AGU526" s="134"/>
      <c r="AGV526" s="134"/>
      <c r="AGW526" s="134"/>
      <c r="AGX526" s="134"/>
      <c r="AGY526" s="134"/>
      <c r="AGZ526" s="134"/>
      <c r="AHA526" s="134"/>
      <c r="AHB526" s="134"/>
      <c r="AHC526" s="134"/>
      <c r="AHD526" s="134"/>
      <c r="AHE526" s="134"/>
      <c r="AHF526" s="134"/>
      <c r="AHG526" s="134"/>
      <c r="AHH526" s="134"/>
      <c r="AHI526" s="134"/>
      <c r="AHJ526" s="134"/>
      <c r="AHK526" s="134"/>
      <c r="AHL526" s="134"/>
      <c r="AHM526" s="134"/>
      <c r="AHN526" s="134"/>
      <c r="AHO526" s="134"/>
      <c r="AHP526" s="134"/>
      <c r="AHQ526" s="134"/>
      <c r="AHR526" s="134"/>
      <c r="AHS526" s="134"/>
      <c r="AHT526" s="134"/>
      <c r="AHU526" s="134"/>
      <c r="AHV526" s="134"/>
      <c r="AHW526" s="134"/>
      <c r="AHX526" s="134"/>
      <c r="AHY526" s="134"/>
      <c r="AHZ526" s="134"/>
      <c r="AIA526" s="134"/>
      <c r="AIB526" s="134"/>
      <c r="AIC526" s="134"/>
      <c r="AID526" s="134"/>
      <c r="AIE526" s="134"/>
      <c r="AIF526" s="134"/>
      <c r="AIG526" s="134"/>
      <c r="AIH526" s="134"/>
      <c r="AII526" s="134"/>
      <c r="AIJ526" s="134"/>
      <c r="AIK526" s="134"/>
      <c r="AIL526" s="134"/>
      <c r="AIM526" s="134"/>
      <c r="AIN526" s="134"/>
      <c r="AIO526" s="134"/>
      <c r="AIP526" s="134"/>
      <c r="AIQ526" s="134"/>
      <c r="AIR526" s="134"/>
      <c r="AIS526" s="134"/>
      <c r="AIT526" s="134"/>
      <c r="AIU526" s="134"/>
      <c r="AIV526" s="134"/>
      <c r="AIW526" s="134"/>
      <c r="AIX526" s="134"/>
      <c r="AIY526" s="134"/>
      <c r="AIZ526" s="134"/>
      <c r="AJA526" s="134"/>
      <c r="AJB526" s="134"/>
      <c r="AJC526" s="134"/>
      <c r="AJD526" s="134"/>
      <c r="AJE526" s="134"/>
      <c r="AJF526" s="134"/>
      <c r="AJG526" s="134"/>
      <c r="AJH526" s="134"/>
      <c r="AJI526" s="134"/>
      <c r="AJJ526" s="134"/>
      <c r="AJK526" s="134"/>
      <c r="AJL526" s="134"/>
      <c r="AJM526" s="134"/>
      <c r="AJN526" s="134"/>
      <c r="AJO526" s="134"/>
      <c r="AJP526" s="134"/>
      <c r="AJQ526" s="134"/>
      <c r="AJR526" s="134"/>
      <c r="AJS526" s="134"/>
      <c r="AJT526" s="134"/>
      <c r="AJU526" s="134"/>
      <c r="AJV526" s="134"/>
      <c r="AJW526" s="134"/>
      <c r="AJX526" s="134"/>
      <c r="AJY526" s="134"/>
      <c r="AJZ526" s="134"/>
      <c r="AKA526" s="134"/>
      <c r="AKB526" s="134"/>
      <c r="AKC526" s="134"/>
      <c r="AKD526" s="134"/>
      <c r="AKE526" s="134"/>
      <c r="AKF526" s="134"/>
      <c r="AKG526" s="134"/>
      <c r="AKH526" s="134"/>
      <c r="AKI526" s="134"/>
      <c r="AKJ526" s="134"/>
      <c r="AKK526" s="134"/>
      <c r="AKL526" s="134"/>
      <c r="AKM526" s="134"/>
      <c r="AKN526" s="134"/>
      <c r="AKO526" s="134"/>
      <c r="AKP526" s="134"/>
      <c r="AKQ526" s="134"/>
      <c r="AKR526" s="134"/>
      <c r="AKS526" s="134"/>
      <c r="AKT526" s="134"/>
      <c r="AKU526" s="134"/>
      <c r="AKV526" s="134"/>
      <c r="AKW526" s="134"/>
      <c r="AKX526" s="134"/>
    </row>
    <row r="527" spans="1:986" ht="12" x14ac:dyDescent="0.2">
      <c r="A527" s="249"/>
      <c r="B527" s="242" t="s">
        <v>1106</v>
      </c>
      <c r="C527" s="170" t="str">
        <f>_xlfn.CONCAT(Leverancespecifikation[[#This Row],[ID]],Leverancespecifikation[[#This Row],[BYGNINGSDEL]])</f>
        <v>523Vandlåse</v>
      </c>
      <c r="I527" s="171"/>
      <c r="J527" s="171">
        <v>4</v>
      </c>
      <c r="K527" s="175" t="s">
        <v>1140</v>
      </c>
      <c r="L527" s="172" t="s">
        <v>1024</v>
      </c>
      <c r="M527" s="80" t="str">
        <f>IFERROR(VLOOKUP(Leverancespecifikation[[#This Row],[ID-Bygningsdel]],'Data ændringslog'!A:G,7,FALSE),"P")</f>
        <v/>
      </c>
      <c r="N527" s="321" t="s">
        <v>103</v>
      </c>
      <c r="O527" s="121" t="str">
        <f>VLOOKUP(Leverancespecifikation[[#This Row],[ID-Bygningsdel]],'Data aktør'!A:H,2,FALSE)</f>
        <v/>
      </c>
      <c r="P527" s="78" t="str">
        <f>VLOOKUP(Leverancespecifikation[[#This Row],[ID-Bygningsdel]],'Data aktør'!A:H,3,FALSE)</f>
        <v/>
      </c>
      <c r="Q527" s="78" t="str">
        <f>VLOOKUP(Leverancespecifikation[[#This Row],[ID-Bygningsdel]],'Data aktør'!A:H,4,FALSE)</f>
        <v/>
      </c>
      <c r="R527" s="78" t="str">
        <f>VLOOKUP(Leverancespecifikation[[#This Row],[ID-Bygningsdel]],'Data aktør'!A:H,5,FALSE)</f>
        <v/>
      </c>
      <c r="S527" s="78" t="str">
        <f>VLOOKUP(Leverancespecifikation[[#This Row],[ID-Bygningsdel]],'Data aktør'!A:H,6,FALSE)</f>
        <v/>
      </c>
      <c r="T527" s="78" t="str">
        <f>VLOOKUP(Leverancespecifikation[[#This Row],[ID-Bygningsdel]],'Data aktør'!A:H,7,FALSE)</f>
        <v/>
      </c>
      <c r="U527" s="122" t="str">
        <f>VLOOKUP(Leverancespecifikation[[#This Row],[ID-Bygningsdel]],'Data aktør'!A:H,8,FALSE)</f>
        <v/>
      </c>
      <c r="V527" s="112"/>
      <c r="W527" s="79"/>
      <c r="X527" s="79"/>
      <c r="Y527" s="79"/>
      <c r="Z527" s="79"/>
      <c r="AA527" s="79"/>
      <c r="AB527" s="171"/>
      <c r="AD527" s="171"/>
      <c r="AE527" s="171"/>
      <c r="AF527" s="171"/>
      <c r="AG527" s="171"/>
      <c r="AH527" s="171"/>
      <c r="AI527" s="171"/>
      <c r="AJ527" s="171"/>
      <c r="BV527" s="171"/>
      <c r="BW527" s="171"/>
      <c r="CB527" s="134"/>
    </row>
    <row r="528" spans="1:986" ht="12" x14ac:dyDescent="0.2">
      <c r="A528" s="249"/>
      <c r="B528" s="242" t="s">
        <v>1108</v>
      </c>
      <c r="C528" s="170" t="str">
        <f>_xlfn.CONCAT(Leverancespecifikation[[#This Row],[ID]],Leverancespecifikation[[#This Row],[BYGNINGSDEL]])</f>
        <v>524Afløb</v>
      </c>
      <c r="E528" s="171" t="s">
        <v>1561</v>
      </c>
      <c r="I528" s="171"/>
      <c r="J528" s="171">
        <v>3</v>
      </c>
      <c r="K528" s="333" t="s">
        <v>1142</v>
      </c>
      <c r="M528" s="80" t="str">
        <f>IFERROR(VLOOKUP(Leverancespecifikation[[#This Row],[ID-Bygningsdel]],'Data ændringslog'!A:G,7,FALSE),"P")</f>
        <v/>
      </c>
      <c r="N528" s="321" t="s">
        <v>99</v>
      </c>
      <c r="O528" s="121" t="str">
        <f>VLOOKUP(Leverancespecifikation[[#This Row],[ID-Bygningsdel]],'Data aktør'!A:H,2,FALSE)</f>
        <v/>
      </c>
      <c r="P528" s="78" t="str">
        <f>VLOOKUP(Leverancespecifikation[[#This Row],[ID-Bygningsdel]],'Data aktør'!A:H,3,FALSE)</f>
        <v/>
      </c>
      <c r="Q528" s="78" t="str">
        <f>VLOOKUP(Leverancespecifikation[[#This Row],[ID-Bygningsdel]],'Data aktør'!A:H,4,FALSE)</f>
        <v/>
      </c>
      <c r="R528" s="78" t="str">
        <f>VLOOKUP(Leverancespecifikation[[#This Row],[ID-Bygningsdel]],'Data aktør'!A:H,5,FALSE)</f>
        <v/>
      </c>
      <c r="S528" s="78" t="str">
        <f>VLOOKUP(Leverancespecifikation[[#This Row],[ID-Bygningsdel]],'Data aktør'!A:H,6,FALSE)</f>
        <v/>
      </c>
      <c r="T528" s="78" t="str">
        <f>VLOOKUP(Leverancespecifikation[[#This Row],[ID-Bygningsdel]],'Data aktør'!A:H,7,FALSE)</f>
        <v/>
      </c>
      <c r="U528" s="122" t="str">
        <f>VLOOKUP(Leverancespecifikation[[#This Row],[ID-Bygningsdel]],'Data aktør'!A:H,8,FALSE)</f>
        <v/>
      </c>
      <c r="V528" s="112"/>
      <c r="W528" s="79"/>
      <c r="X528" s="79"/>
      <c r="Y528" s="79"/>
      <c r="Z528" s="79"/>
      <c r="AA528" s="79"/>
      <c r="AB528" s="171"/>
      <c r="AD528" s="171"/>
      <c r="AE528" s="171"/>
      <c r="AF528" s="171"/>
      <c r="AG528" s="171"/>
      <c r="AH528" s="171"/>
      <c r="AI528" s="171"/>
      <c r="AJ528" s="171"/>
      <c r="BV528" s="171"/>
      <c r="BW528" s="171"/>
      <c r="CB528" s="134"/>
    </row>
    <row r="529" spans="1:80" ht="12" x14ac:dyDescent="0.2">
      <c r="A529" s="249"/>
      <c r="B529" s="242" t="s">
        <v>1110</v>
      </c>
      <c r="C529" s="170" t="str">
        <f>_xlfn.CONCAT(Leverancespecifikation[[#This Row],[ID]],Leverancespecifikation[[#This Row],[BYGNINGSDEL]])</f>
        <v>525Spildevand, tilslutninger</v>
      </c>
      <c r="E529" s="171">
        <v>521</v>
      </c>
      <c r="I529" s="171"/>
      <c r="J529" s="171">
        <v>4</v>
      </c>
      <c r="K529" s="175" t="s">
        <v>1144</v>
      </c>
      <c r="L529" s="172" t="s">
        <v>1145</v>
      </c>
      <c r="M529" s="80" t="str">
        <f>IFERROR(VLOOKUP(Leverancespecifikation[[#This Row],[ID-Bygningsdel]],'Data ændringslog'!A:G,7,FALSE),"P")</f>
        <v/>
      </c>
      <c r="N529" s="321" t="s">
        <v>99</v>
      </c>
      <c r="O529" s="121" t="str">
        <f>VLOOKUP(Leverancespecifikation[[#This Row],[ID-Bygningsdel]],'Data aktør'!A:H,2,FALSE)</f>
        <v/>
      </c>
      <c r="P529" s="78" t="str">
        <f>VLOOKUP(Leverancespecifikation[[#This Row],[ID-Bygningsdel]],'Data aktør'!A:H,3,FALSE)</f>
        <v/>
      </c>
      <c r="Q529" s="78" t="str">
        <f>VLOOKUP(Leverancespecifikation[[#This Row],[ID-Bygningsdel]],'Data aktør'!A:H,4,FALSE)</f>
        <v/>
      </c>
      <c r="R529" s="78" t="str">
        <f>VLOOKUP(Leverancespecifikation[[#This Row],[ID-Bygningsdel]],'Data aktør'!A:H,5,FALSE)</f>
        <v>X</v>
      </c>
      <c r="S529" s="78" t="str">
        <f>VLOOKUP(Leverancespecifikation[[#This Row],[ID-Bygningsdel]],'Data aktør'!A:H,6,FALSE)</f>
        <v/>
      </c>
      <c r="T529" s="78" t="str">
        <f>VLOOKUP(Leverancespecifikation[[#This Row],[ID-Bygningsdel]],'Data aktør'!A:H,7,FALSE)</f>
        <v/>
      </c>
      <c r="U529" s="122" t="str">
        <f>VLOOKUP(Leverancespecifikation[[#This Row],[ID-Bygningsdel]],'Data aktør'!A:H,8,FALSE)</f>
        <v/>
      </c>
      <c r="V529" s="112"/>
      <c r="W529" s="79"/>
      <c r="X529" s="79"/>
      <c r="Y529" s="79"/>
      <c r="Z529" s="79"/>
      <c r="AA529" s="79"/>
      <c r="AB529" s="171"/>
      <c r="AD529" s="171"/>
      <c r="AE529" s="171"/>
      <c r="AF529" s="171"/>
      <c r="AG529" s="171"/>
      <c r="AH529" s="171"/>
      <c r="AI529" s="171"/>
      <c r="AJ529" s="171" t="s">
        <v>36</v>
      </c>
      <c r="AK529" s="171">
        <v>300</v>
      </c>
      <c r="AT529" s="171" t="s">
        <v>36</v>
      </c>
      <c r="AU529" s="171">
        <v>325</v>
      </c>
      <c r="BB529" s="171" t="s">
        <v>36</v>
      </c>
      <c r="BC529" s="171">
        <v>325</v>
      </c>
      <c r="BV529" s="171"/>
      <c r="BW529" s="171"/>
      <c r="CB529" s="134"/>
    </row>
    <row r="530" spans="1:80" ht="12" x14ac:dyDescent="0.2">
      <c r="A530" s="249"/>
      <c r="B530" s="242" t="s">
        <v>1112</v>
      </c>
      <c r="C530" s="170" t="str">
        <f>_xlfn.CONCAT(Leverancespecifikation[[#This Row],[ID]],Leverancespecifikation[[#This Row],[BYGNINGSDEL]])</f>
        <v>526Toiletter, tilslutninger</v>
      </c>
      <c r="E530" s="171">
        <v>522</v>
      </c>
      <c r="I530" s="171"/>
      <c r="J530" s="171">
        <v>4</v>
      </c>
      <c r="K530" s="175" t="s">
        <v>1147</v>
      </c>
      <c r="L530" s="172" t="s">
        <v>1145</v>
      </c>
      <c r="M530" s="80" t="str">
        <f>IFERROR(VLOOKUP(Leverancespecifikation[[#This Row],[ID-Bygningsdel]],'Data ændringslog'!A:G,7,FALSE),"P")</f>
        <v/>
      </c>
      <c r="N530" s="321" t="s">
        <v>99</v>
      </c>
      <c r="O530" s="121" t="str">
        <f>VLOOKUP(Leverancespecifikation[[#This Row],[ID-Bygningsdel]],'Data aktør'!A:H,2,FALSE)</f>
        <v/>
      </c>
      <c r="P530" s="78" t="str">
        <f>VLOOKUP(Leverancespecifikation[[#This Row],[ID-Bygningsdel]],'Data aktør'!A:H,3,FALSE)</f>
        <v/>
      </c>
      <c r="Q530" s="78" t="str">
        <f>VLOOKUP(Leverancespecifikation[[#This Row],[ID-Bygningsdel]],'Data aktør'!A:H,4,FALSE)</f>
        <v/>
      </c>
      <c r="R530" s="78" t="str">
        <f>VLOOKUP(Leverancespecifikation[[#This Row],[ID-Bygningsdel]],'Data aktør'!A:H,5,FALSE)</f>
        <v>X</v>
      </c>
      <c r="S530" s="78" t="str">
        <f>VLOOKUP(Leverancespecifikation[[#This Row],[ID-Bygningsdel]],'Data aktør'!A:H,6,FALSE)</f>
        <v/>
      </c>
      <c r="T530" s="78" t="str">
        <f>VLOOKUP(Leverancespecifikation[[#This Row],[ID-Bygningsdel]],'Data aktør'!A:H,7,FALSE)</f>
        <v/>
      </c>
      <c r="U530" s="122" t="str">
        <f>VLOOKUP(Leverancespecifikation[[#This Row],[ID-Bygningsdel]],'Data aktør'!A:H,8,FALSE)</f>
        <v/>
      </c>
      <c r="V530" s="112"/>
      <c r="W530" s="79"/>
      <c r="X530" s="79"/>
      <c r="Y530" s="79"/>
      <c r="Z530" s="79"/>
      <c r="AA530" s="79"/>
      <c r="AB530" s="171"/>
      <c r="AD530" s="171"/>
      <c r="AE530" s="171"/>
      <c r="AF530" s="171"/>
      <c r="AG530" s="171"/>
      <c r="AH530" s="171"/>
      <c r="AI530" s="171"/>
      <c r="AJ530" s="171" t="s">
        <v>36</v>
      </c>
      <c r="AK530" s="171">
        <v>300</v>
      </c>
      <c r="AT530" s="171" t="s">
        <v>36</v>
      </c>
      <c r="AU530" s="171">
        <v>325</v>
      </c>
      <c r="BB530" s="171" t="s">
        <v>36</v>
      </c>
      <c r="BC530" s="171">
        <v>325</v>
      </c>
      <c r="BV530" s="171"/>
      <c r="BW530" s="171"/>
      <c r="CB530" s="134"/>
    </row>
    <row r="531" spans="1:80" ht="12" x14ac:dyDescent="0.2">
      <c r="A531" s="249"/>
      <c r="B531" s="242" t="s">
        <v>1114</v>
      </c>
      <c r="C531" s="170" t="str">
        <f>_xlfn.CONCAT(Leverancespecifikation[[#This Row],[ID]],Leverancespecifikation[[#This Row],[BYGNINGSDEL]])</f>
        <v>527Vaske, tilslutninger</v>
      </c>
      <c r="E531" s="171">
        <v>523</v>
      </c>
      <c r="I531" s="171"/>
      <c r="J531" s="171">
        <v>4</v>
      </c>
      <c r="K531" s="175" t="s">
        <v>1149</v>
      </c>
      <c r="L531" s="172" t="s">
        <v>1145</v>
      </c>
      <c r="M531" s="80" t="str">
        <f>IFERROR(VLOOKUP(Leverancespecifikation[[#This Row],[ID-Bygningsdel]],'Data ændringslog'!A:G,7,FALSE),"P")</f>
        <v/>
      </c>
      <c r="N531" s="321" t="s">
        <v>99</v>
      </c>
      <c r="O531" s="121" t="str">
        <f>VLOOKUP(Leverancespecifikation[[#This Row],[ID-Bygningsdel]],'Data aktør'!A:H,2,FALSE)</f>
        <v/>
      </c>
      <c r="P531" s="78" t="str">
        <f>VLOOKUP(Leverancespecifikation[[#This Row],[ID-Bygningsdel]],'Data aktør'!A:H,3,FALSE)</f>
        <v/>
      </c>
      <c r="Q531" s="78" t="str">
        <f>VLOOKUP(Leverancespecifikation[[#This Row],[ID-Bygningsdel]],'Data aktør'!A:H,4,FALSE)</f>
        <v/>
      </c>
      <c r="R531" s="78" t="str">
        <f>VLOOKUP(Leverancespecifikation[[#This Row],[ID-Bygningsdel]],'Data aktør'!A:H,5,FALSE)</f>
        <v>X</v>
      </c>
      <c r="S531" s="78" t="str">
        <f>VLOOKUP(Leverancespecifikation[[#This Row],[ID-Bygningsdel]],'Data aktør'!A:H,6,FALSE)</f>
        <v/>
      </c>
      <c r="T531" s="78" t="str">
        <f>VLOOKUP(Leverancespecifikation[[#This Row],[ID-Bygningsdel]],'Data aktør'!A:H,7,FALSE)</f>
        <v/>
      </c>
      <c r="U531" s="122" t="str">
        <f>VLOOKUP(Leverancespecifikation[[#This Row],[ID-Bygningsdel]],'Data aktør'!A:H,8,FALSE)</f>
        <v/>
      </c>
      <c r="V531" s="112"/>
      <c r="W531" s="79"/>
      <c r="X531" s="79"/>
      <c r="Y531" s="79"/>
      <c r="Z531" s="79"/>
      <c r="AA531" s="79"/>
      <c r="AB531" s="171"/>
      <c r="AD531" s="171"/>
      <c r="AE531" s="171"/>
      <c r="AF531" s="171"/>
      <c r="AG531" s="171"/>
      <c r="AH531" s="171"/>
      <c r="AI531" s="171"/>
      <c r="AJ531" s="171" t="s">
        <v>36</v>
      </c>
      <c r="AK531" s="171">
        <v>300</v>
      </c>
      <c r="AT531" s="171" t="s">
        <v>36</v>
      </c>
      <c r="AU531" s="171">
        <v>325</v>
      </c>
      <c r="BB531" s="171" t="s">
        <v>36</v>
      </c>
      <c r="BC531" s="171">
        <v>325</v>
      </c>
      <c r="BV531" s="171"/>
      <c r="BW531" s="171"/>
      <c r="CB531" s="134"/>
    </row>
    <row r="532" spans="1:80" ht="12" x14ac:dyDescent="0.2">
      <c r="A532" s="249"/>
      <c r="B532" s="242" t="s">
        <v>1116</v>
      </c>
      <c r="C532" s="170" t="str">
        <f>_xlfn.CONCAT(Leverancespecifikation[[#This Row],[ID]],Leverancespecifikation[[#This Row],[BYGNINGSDEL]])</f>
        <v>528Vand- og afløb, tilslutninger</v>
      </c>
      <c r="E532" s="171">
        <v>524</v>
      </c>
      <c r="I532" s="171"/>
      <c r="J532" s="171">
        <v>4</v>
      </c>
      <c r="K532" s="175" t="s">
        <v>1151</v>
      </c>
      <c r="L532" s="172" t="s">
        <v>1145</v>
      </c>
      <c r="M532" s="80" t="str">
        <f>IFERROR(VLOOKUP(Leverancespecifikation[[#This Row],[ID-Bygningsdel]],'Data ændringslog'!A:G,7,FALSE),"P")</f>
        <v/>
      </c>
      <c r="N532" s="321" t="s">
        <v>99</v>
      </c>
      <c r="O532" s="121" t="str">
        <f>VLOOKUP(Leverancespecifikation[[#This Row],[ID-Bygningsdel]],'Data aktør'!A:H,2,FALSE)</f>
        <v/>
      </c>
      <c r="P532" s="78" t="str">
        <f>VLOOKUP(Leverancespecifikation[[#This Row],[ID-Bygningsdel]],'Data aktør'!A:H,3,FALSE)</f>
        <v/>
      </c>
      <c r="Q532" s="78" t="str">
        <f>VLOOKUP(Leverancespecifikation[[#This Row],[ID-Bygningsdel]],'Data aktør'!A:H,4,FALSE)</f>
        <v/>
      </c>
      <c r="R532" s="78" t="str">
        <f>VLOOKUP(Leverancespecifikation[[#This Row],[ID-Bygningsdel]],'Data aktør'!A:H,5,FALSE)</f>
        <v>X</v>
      </c>
      <c r="S532" s="78" t="str">
        <f>VLOOKUP(Leverancespecifikation[[#This Row],[ID-Bygningsdel]],'Data aktør'!A:H,6,FALSE)</f>
        <v/>
      </c>
      <c r="T532" s="78" t="str">
        <f>VLOOKUP(Leverancespecifikation[[#This Row],[ID-Bygningsdel]],'Data aktør'!A:H,7,FALSE)</f>
        <v/>
      </c>
      <c r="U532" s="122" t="str">
        <f>VLOOKUP(Leverancespecifikation[[#This Row],[ID-Bygningsdel]],'Data aktør'!A:H,8,FALSE)</f>
        <v/>
      </c>
      <c r="V532" s="112"/>
      <c r="W532" s="79"/>
      <c r="X532" s="79"/>
      <c r="Y532" s="79"/>
      <c r="Z532" s="79"/>
      <c r="AA532" s="79"/>
      <c r="AB532" s="171"/>
      <c r="AD532" s="171"/>
      <c r="AE532" s="171"/>
      <c r="AF532" s="171"/>
      <c r="AG532" s="171"/>
      <c r="AH532" s="171"/>
      <c r="AI532" s="171"/>
      <c r="AJ532" s="171" t="s">
        <v>36</v>
      </c>
      <c r="AK532" s="171">
        <v>300</v>
      </c>
      <c r="AT532" s="171" t="s">
        <v>36</v>
      </c>
      <c r="AU532" s="171">
        <v>325</v>
      </c>
      <c r="BB532" s="171" t="s">
        <v>36</v>
      </c>
      <c r="BC532" s="171">
        <v>325</v>
      </c>
      <c r="BV532" s="171"/>
      <c r="BW532" s="171"/>
      <c r="CB532" s="134"/>
    </row>
    <row r="533" spans="1:80" ht="12" x14ac:dyDescent="0.2">
      <c r="A533" s="249"/>
      <c r="B533" s="242" t="s">
        <v>1118</v>
      </c>
      <c r="C533" s="170" t="str">
        <f>_xlfn.CONCAT(Leverancespecifikation[[#This Row],[ID]],Leverancespecifikation[[#This Row],[BYGNINGSDEL]])</f>
        <v>529Vand- og afløb, tilslutninger til teknisk udstyr</v>
      </c>
      <c r="E533" s="171">
        <v>525</v>
      </c>
      <c r="I533" s="171"/>
      <c r="J533" s="171">
        <v>4</v>
      </c>
      <c r="K533" s="175" t="s">
        <v>1153</v>
      </c>
      <c r="L533" s="172" t="s">
        <v>1145</v>
      </c>
      <c r="M533" s="80" t="str">
        <f>IFERROR(VLOOKUP(Leverancespecifikation[[#This Row],[ID-Bygningsdel]],'Data ændringslog'!A:G,7,FALSE),"P")</f>
        <v/>
      </c>
      <c r="N533" s="321" t="s">
        <v>99</v>
      </c>
      <c r="O533" s="121" t="str">
        <f>VLOOKUP(Leverancespecifikation[[#This Row],[ID-Bygningsdel]],'Data aktør'!A:H,2,FALSE)</f>
        <v/>
      </c>
      <c r="P533" s="78" t="str">
        <f>VLOOKUP(Leverancespecifikation[[#This Row],[ID-Bygningsdel]],'Data aktør'!A:H,3,FALSE)</f>
        <v/>
      </c>
      <c r="Q533" s="78" t="str">
        <f>VLOOKUP(Leverancespecifikation[[#This Row],[ID-Bygningsdel]],'Data aktør'!A:H,4,FALSE)</f>
        <v/>
      </c>
      <c r="R533" s="78" t="str">
        <f>VLOOKUP(Leverancespecifikation[[#This Row],[ID-Bygningsdel]],'Data aktør'!A:H,5,FALSE)</f>
        <v>X</v>
      </c>
      <c r="S533" s="78" t="str">
        <f>VLOOKUP(Leverancespecifikation[[#This Row],[ID-Bygningsdel]],'Data aktør'!A:H,6,FALSE)</f>
        <v/>
      </c>
      <c r="T533" s="78" t="str">
        <f>VLOOKUP(Leverancespecifikation[[#This Row],[ID-Bygningsdel]],'Data aktør'!A:H,7,FALSE)</f>
        <v/>
      </c>
      <c r="U533" s="122" t="str">
        <f>VLOOKUP(Leverancespecifikation[[#This Row],[ID-Bygningsdel]],'Data aktør'!A:H,8,FALSE)</f>
        <v/>
      </c>
      <c r="V533" s="112"/>
      <c r="W533" s="79"/>
      <c r="X533" s="79"/>
      <c r="Y533" s="79"/>
      <c r="Z533" s="79"/>
      <c r="AA533" s="79"/>
      <c r="AB533" s="171"/>
      <c r="AD533" s="171"/>
      <c r="AE533" s="171"/>
      <c r="AF533" s="171"/>
      <c r="AG533" s="171"/>
      <c r="AH533" s="171"/>
      <c r="AI533" s="171"/>
      <c r="AJ533" s="171" t="s">
        <v>36</v>
      </c>
      <c r="AK533" s="171">
        <v>300</v>
      </c>
      <c r="AT533" s="171" t="s">
        <v>36</v>
      </c>
      <c r="AU533" s="171">
        <v>325</v>
      </c>
      <c r="BB533" s="171" t="s">
        <v>36</v>
      </c>
      <c r="BC533" s="171">
        <v>325</v>
      </c>
      <c r="BV533" s="171"/>
      <c r="BW533" s="171"/>
      <c r="CB533" s="134"/>
    </row>
    <row r="534" spans="1:80" ht="12" x14ac:dyDescent="0.2">
      <c r="A534" s="249"/>
      <c r="B534" s="242" t="s">
        <v>1120</v>
      </c>
      <c r="C534" s="170" t="str">
        <f>_xlfn.CONCAT(Leverancespecifikation[[#This Row],[ID]],Leverancespecifikation[[#This Row],[BYGNINGSDEL]])</f>
        <v>530Vand- og afløb, tilslutninger til lab. Udstyr</v>
      </c>
      <c r="E534" s="171">
        <v>526</v>
      </c>
      <c r="I534" s="171"/>
      <c r="J534" s="171">
        <v>4</v>
      </c>
      <c r="K534" s="175" t="s">
        <v>1155</v>
      </c>
      <c r="L534" s="172" t="s">
        <v>1145</v>
      </c>
      <c r="M534" s="80" t="str">
        <f>IFERROR(VLOOKUP(Leverancespecifikation[[#This Row],[ID-Bygningsdel]],'Data ændringslog'!A:G,7,FALSE),"P")</f>
        <v/>
      </c>
      <c r="N534" s="321" t="s">
        <v>99</v>
      </c>
      <c r="O534" s="121" t="str">
        <f>VLOOKUP(Leverancespecifikation[[#This Row],[ID-Bygningsdel]],'Data aktør'!A:H,2,FALSE)</f>
        <v/>
      </c>
      <c r="P534" s="78" t="str">
        <f>VLOOKUP(Leverancespecifikation[[#This Row],[ID-Bygningsdel]],'Data aktør'!A:H,3,FALSE)</f>
        <v/>
      </c>
      <c r="Q534" s="78" t="str">
        <f>VLOOKUP(Leverancespecifikation[[#This Row],[ID-Bygningsdel]],'Data aktør'!A:H,4,FALSE)</f>
        <v/>
      </c>
      <c r="R534" s="78" t="str">
        <f>VLOOKUP(Leverancespecifikation[[#This Row],[ID-Bygningsdel]],'Data aktør'!A:H,5,FALSE)</f>
        <v>X</v>
      </c>
      <c r="S534" s="78" t="str">
        <f>VLOOKUP(Leverancespecifikation[[#This Row],[ID-Bygningsdel]],'Data aktør'!A:H,6,FALSE)</f>
        <v/>
      </c>
      <c r="T534" s="78" t="str">
        <f>VLOOKUP(Leverancespecifikation[[#This Row],[ID-Bygningsdel]],'Data aktør'!A:H,7,FALSE)</f>
        <v/>
      </c>
      <c r="U534" s="122" t="str">
        <f>VLOOKUP(Leverancespecifikation[[#This Row],[ID-Bygningsdel]],'Data aktør'!A:H,8,FALSE)</f>
        <v/>
      </c>
      <c r="V534" s="112"/>
      <c r="W534" s="79"/>
      <c r="X534" s="79"/>
      <c r="Y534" s="79"/>
      <c r="Z534" s="79"/>
      <c r="AA534" s="79"/>
      <c r="AB534" s="171"/>
      <c r="AD534" s="171"/>
      <c r="AE534" s="171"/>
      <c r="AF534" s="171"/>
      <c r="AG534" s="171"/>
      <c r="AH534" s="171"/>
      <c r="AI534" s="171"/>
      <c r="AJ534" s="171" t="s">
        <v>36</v>
      </c>
      <c r="AK534" s="171">
        <v>300</v>
      </c>
      <c r="AT534" s="171" t="s">
        <v>36</v>
      </c>
      <c r="AU534" s="171">
        <v>325</v>
      </c>
      <c r="BB534" s="171" t="s">
        <v>36</v>
      </c>
      <c r="BC534" s="171">
        <v>325</v>
      </c>
      <c r="BV534" s="171"/>
      <c r="BW534" s="171"/>
      <c r="CB534" s="134"/>
    </row>
    <row r="535" spans="1:80" ht="12" x14ac:dyDescent="0.2">
      <c r="A535" s="249"/>
      <c r="B535" s="242" t="s">
        <v>1122</v>
      </c>
      <c r="C535" s="170" t="str">
        <f>_xlfn.CONCAT(Leverancespecifikation[[#This Row],[ID]],Leverancespecifikation[[#This Row],[BYGNINGSDEL]])</f>
        <v>531Regnvand, tilslutninger</v>
      </c>
      <c r="E535" s="171">
        <v>527</v>
      </c>
      <c r="I535" s="171"/>
      <c r="J535" s="171">
        <v>4</v>
      </c>
      <c r="K535" s="175" t="s">
        <v>1157</v>
      </c>
      <c r="L535" s="172" t="s">
        <v>1145</v>
      </c>
      <c r="M535" s="80" t="str">
        <f>IFERROR(VLOOKUP(Leverancespecifikation[[#This Row],[ID-Bygningsdel]],'Data ændringslog'!A:G,7,FALSE),"P")</f>
        <v/>
      </c>
      <c r="N535" s="321" t="s">
        <v>99</v>
      </c>
      <c r="O535" s="121" t="str">
        <f>VLOOKUP(Leverancespecifikation[[#This Row],[ID-Bygningsdel]],'Data aktør'!A:H,2,FALSE)</f>
        <v/>
      </c>
      <c r="P535" s="78" t="str">
        <f>VLOOKUP(Leverancespecifikation[[#This Row],[ID-Bygningsdel]],'Data aktør'!A:H,3,FALSE)</f>
        <v/>
      </c>
      <c r="Q535" s="78" t="str">
        <f>VLOOKUP(Leverancespecifikation[[#This Row],[ID-Bygningsdel]],'Data aktør'!A:H,4,FALSE)</f>
        <v/>
      </c>
      <c r="R535" s="78" t="str">
        <f>VLOOKUP(Leverancespecifikation[[#This Row],[ID-Bygningsdel]],'Data aktør'!A:H,5,FALSE)</f>
        <v>X</v>
      </c>
      <c r="S535" s="78" t="str">
        <f>VLOOKUP(Leverancespecifikation[[#This Row],[ID-Bygningsdel]],'Data aktør'!A:H,6,FALSE)</f>
        <v/>
      </c>
      <c r="T535" s="78" t="str">
        <f>VLOOKUP(Leverancespecifikation[[#This Row],[ID-Bygningsdel]],'Data aktør'!A:H,7,FALSE)</f>
        <v/>
      </c>
      <c r="U535" s="122" t="str">
        <f>VLOOKUP(Leverancespecifikation[[#This Row],[ID-Bygningsdel]],'Data aktør'!A:H,8,FALSE)</f>
        <v/>
      </c>
      <c r="V535" s="112"/>
      <c r="W535" s="79"/>
      <c r="X535" s="79"/>
      <c r="Y535" s="79"/>
      <c r="Z535" s="79"/>
      <c r="AA535" s="79"/>
      <c r="AB535" s="171"/>
      <c r="AD535" s="171"/>
      <c r="AE535" s="171"/>
      <c r="AF535" s="171"/>
      <c r="AG535" s="171"/>
      <c r="AH535" s="171"/>
      <c r="AI535" s="171"/>
      <c r="AJ535" s="171" t="s">
        <v>36</v>
      </c>
      <c r="AK535" s="171">
        <v>300</v>
      </c>
      <c r="AT535" s="171" t="s">
        <v>36</v>
      </c>
      <c r="AU535" s="171">
        <v>325</v>
      </c>
      <c r="BB535" s="171" t="s">
        <v>36</v>
      </c>
      <c r="BC535" s="171">
        <v>325</v>
      </c>
      <c r="BV535" s="171"/>
      <c r="BW535" s="171"/>
      <c r="CB535" s="134"/>
    </row>
    <row r="536" spans="1:80" ht="12" x14ac:dyDescent="0.2">
      <c r="A536" s="249"/>
      <c r="B536" s="242" t="s">
        <v>1124</v>
      </c>
      <c r="C536" s="170" t="str">
        <f>_xlfn.CONCAT(Leverancespecifikation[[#This Row],[ID]],Leverancespecifikation[[#This Row],[BYGNINGSDEL]])</f>
        <v>532Sanitet</v>
      </c>
      <c r="E536" s="171">
        <v>528</v>
      </c>
      <c r="I536" s="171"/>
      <c r="J536" s="171">
        <v>4</v>
      </c>
      <c r="K536" s="175" t="s">
        <v>1159</v>
      </c>
      <c r="M536" s="80" t="str">
        <f>IFERROR(VLOOKUP(Leverancespecifikation[[#This Row],[ID-Bygningsdel]],'Data ændringslog'!A:G,7,FALSE),"P")</f>
        <v/>
      </c>
      <c r="N536" s="321" t="s">
        <v>177</v>
      </c>
      <c r="O536" s="121" t="str">
        <f>VLOOKUP(Leverancespecifikation[[#This Row],[ID-Bygningsdel]],'Data aktør'!A:H,2,FALSE)</f>
        <v/>
      </c>
      <c r="P536" s="78" t="str">
        <f>VLOOKUP(Leverancespecifikation[[#This Row],[ID-Bygningsdel]],'Data aktør'!A:H,3,FALSE)</f>
        <v/>
      </c>
      <c r="Q536" s="78" t="str">
        <f>VLOOKUP(Leverancespecifikation[[#This Row],[ID-Bygningsdel]],'Data aktør'!A:H,4,FALSE)</f>
        <v/>
      </c>
      <c r="R536" s="78" t="str">
        <f>VLOOKUP(Leverancespecifikation[[#This Row],[ID-Bygningsdel]],'Data aktør'!A:H,5,FALSE)</f>
        <v/>
      </c>
      <c r="S536" s="78" t="str">
        <f>VLOOKUP(Leverancespecifikation[[#This Row],[ID-Bygningsdel]],'Data aktør'!A:H,6,FALSE)</f>
        <v/>
      </c>
      <c r="T536" s="78" t="str">
        <f>VLOOKUP(Leverancespecifikation[[#This Row],[ID-Bygningsdel]],'Data aktør'!A:H,7,FALSE)</f>
        <v/>
      </c>
      <c r="U536" s="122" t="str">
        <f>VLOOKUP(Leverancespecifikation[[#This Row],[ID-Bygningsdel]],'Data aktør'!A:H,8,FALSE)</f>
        <v/>
      </c>
      <c r="V536" s="112"/>
      <c r="W536" s="79"/>
      <c r="X536" s="79"/>
      <c r="Y536" s="79"/>
      <c r="Z536" s="79"/>
      <c r="AA536" s="79"/>
      <c r="AB536" s="171"/>
      <c r="AD536" s="171"/>
      <c r="AE536" s="171"/>
      <c r="AF536" s="171"/>
      <c r="AG536" s="171"/>
      <c r="AH536" s="171"/>
      <c r="AI536" s="171"/>
      <c r="AJ536" s="171"/>
      <c r="AL536" s="213"/>
      <c r="AM536" s="213"/>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c r="BI536" s="213"/>
      <c r="BJ536" s="213"/>
      <c r="BK536" s="213"/>
      <c r="BV536" s="171"/>
      <c r="BW536" s="171"/>
      <c r="CB536" s="134"/>
    </row>
    <row r="537" spans="1:80" ht="12" x14ac:dyDescent="0.2">
      <c r="A537" s="249"/>
      <c r="B537" s="242" t="s">
        <v>1126</v>
      </c>
      <c r="C537" s="170" t="str">
        <f>_xlfn.CONCAT(Leverancespecifikation[[#This Row],[ID]],Leverancespecifikation[[#This Row],[BYGNINGSDEL]])</f>
        <v>533Rensestykker</v>
      </c>
      <c r="E537" s="171">
        <v>529</v>
      </c>
      <c r="I537" s="171"/>
      <c r="J537" s="171">
        <v>4</v>
      </c>
      <c r="K537" s="175" t="s">
        <v>1162</v>
      </c>
      <c r="L537" s="172" t="s">
        <v>1024</v>
      </c>
      <c r="M537" s="80" t="str">
        <f>IFERROR(VLOOKUP(Leverancespecifikation[[#This Row],[ID-Bygningsdel]],'Data ændringslog'!A:G,7,FALSE),"P")</f>
        <v/>
      </c>
      <c r="N537" s="321" t="s">
        <v>103</v>
      </c>
      <c r="O537" s="121" t="str">
        <f>VLOOKUP(Leverancespecifikation[[#This Row],[ID-Bygningsdel]],'Data aktør'!A:H,2,FALSE)</f>
        <v/>
      </c>
      <c r="P537" s="78" t="str">
        <f>VLOOKUP(Leverancespecifikation[[#This Row],[ID-Bygningsdel]],'Data aktør'!A:H,3,FALSE)</f>
        <v/>
      </c>
      <c r="Q537" s="78" t="str">
        <f>VLOOKUP(Leverancespecifikation[[#This Row],[ID-Bygningsdel]],'Data aktør'!A:H,4,FALSE)</f>
        <v/>
      </c>
      <c r="R537" s="78" t="str">
        <f>VLOOKUP(Leverancespecifikation[[#This Row],[ID-Bygningsdel]],'Data aktør'!A:H,5,FALSE)</f>
        <v/>
      </c>
      <c r="S537" s="78" t="str">
        <f>VLOOKUP(Leverancespecifikation[[#This Row],[ID-Bygningsdel]],'Data aktør'!A:H,6,FALSE)</f>
        <v/>
      </c>
      <c r="T537" s="78" t="str">
        <f>VLOOKUP(Leverancespecifikation[[#This Row],[ID-Bygningsdel]],'Data aktør'!A:H,7,FALSE)</f>
        <v/>
      </c>
      <c r="U537" s="122" t="str">
        <f>VLOOKUP(Leverancespecifikation[[#This Row],[ID-Bygningsdel]],'Data aktør'!A:H,8,FALSE)</f>
        <v/>
      </c>
      <c r="V537" s="112"/>
      <c r="W537" s="79"/>
      <c r="X537" s="79"/>
      <c r="Y537" s="79"/>
      <c r="Z537" s="79"/>
      <c r="AA537" s="79"/>
      <c r="AB537" s="171"/>
      <c r="AD537" s="171"/>
      <c r="AE537" s="171"/>
      <c r="AF537" s="171"/>
      <c r="AG537" s="171"/>
      <c r="AH537" s="171"/>
      <c r="AI537" s="171"/>
      <c r="AJ537" s="171"/>
      <c r="BV537" s="171"/>
      <c r="BW537" s="171"/>
      <c r="CB537" s="134"/>
    </row>
    <row r="538" spans="1:80" ht="12" x14ac:dyDescent="0.2">
      <c r="A538" s="249"/>
      <c r="B538" s="242" t="s">
        <v>1127</v>
      </c>
      <c r="C538" s="170" t="str">
        <f>_xlfn.CONCAT(Leverancespecifikation[[#This Row],[ID]],Leverancespecifikation[[#This Row],[BYGNINGSDEL]])</f>
        <v>534Vandlåse</v>
      </c>
      <c r="E538" s="171">
        <v>529</v>
      </c>
      <c r="I538" s="171"/>
      <c r="J538" s="171">
        <v>4</v>
      </c>
      <c r="K538" s="175" t="s">
        <v>1140</v>
      </c>
      <c r="L538" s="172" t="s">
        <v>1024</v>
      </c>
      <c r="M538" s="80" t="str">
        <f>IFERROR(VLOOKUP(Leverancespecifikation[[#This Row],[ID-Bygningsdel]],'Data ændringslog'!A:G,7,FALSE),"P")</f>
        <v/>
      </c>
      <c r="N538" s="321" t="s">
        <v>103</v>
      </c>
      <c r="O538" s="121" t="str">
        <f>VLOOKUP(Leverancespecifikation[[#This Row],[ID-Bygningsdel]],'Data aktør'!A:H,2,FALSE)</f>
        <v/>
      </c>
      <c r="P538" s="78" t="str">
        <f>VLOOKUP(Leverancespecifikation[[#This Row],[ID-Bygningsdel]],'Data aktør'!A:H,3,FALSE)</f>
        <v/>
      </c>
      <c r="Q538" s="78" t="str">
        <f>VLOOKUP(Leverancespecifikation[[#This Row],[ID-Bygningsdel]],'Data aktør'!A:H,4,FALSE)</f>
        <v/>
      </c>
      <c r="R538" s="78" t="str">
        <f>VLOOKUP(Leverancespecifikation[[#This Row],[ID-Bygningsdel]],'Data aktør'!A:H,5,FALSE)</f>
        <v/>
      </c>
      <c r="S538" s="78" t="str">
        <f>VLOOKUP(Leverancespecifikation[[#This Row],[ID-Bygningsdel]],'Data aktør'!A:H,6,FALSE)</f>
        <v/>
      </c>
      <c r="T538" s="78" t="str">
        <f>VLOOKUP(Leverancespecifikation[[#This Row],[ID-Bygningsdel]],'Data aktør'!A:H,7,FALSE)</f>
        <v/>
      </c>
      <c r="U538" s="122" t="str">
        <f>VLOOKUP(Leverancespecifikation[[#This Row],[ID-Bygningsdel]],'Data aktør'!A:H,8,FALSE)</f>
        <v/>
      </c>
      <c r="V538" s="112"/>
      <c r="W538" s="79"/>
      <c r="X538" s="79"/>
      <c r="Y538" s="79"/>
      <c r="Z538" s="79"/>
      <c r="AA538" s="79"/>
      <c r="AB538" s="171"/>
      <c r="AD538" s="171"/>
      <c r="AE538" s="171"/>
      <c r="AF538" s="171"/>
      <c r="AG538" s="171"/>
      <c r="AH538" s="171"/>
      <c r="AI538" s="171"/>
      <c r="AJ538" s="171"/>
      <c r="BV538" s="171"/>
      <c r="BW538" s="171"/>
      <c r="CB538" s="134"/>
    </row>
    <row r="539" spans="1:80" ht="36" x14ac:dyDescent="0.2">
      <c r="A539" s="249"/>
      <c r="B539" s="242" t="s">
        <v>1129</v>
      </c>
      <c r="C539" s="170" t="str">
        <f>_xlfn.CONCAT(Leverancespecifikation[[#This Row],[ID]],Leverancespecifikation[[#This Row],[BYGNINGSDEL]])</f>
        <v xml:space="preserve">535Tagrender og nedløb </v>
      </c>
      <c r="I539" s="171"/>
      <c r="J539" s="171">
        <v>4</v>
      </c>
      <c r="K539" s="175" t="s">
        <v>452</v>
      </c>
      <c r="M539" s="80" t="str">
        <f>IFERROR(VLOOKUP(Leverancespecifikation[[#This Row],[ID-Bygningsdel]],'Data ændringslog'!A:G,7,FALSE),"P")</f>
        <v/>
      </c>
      <c r="N539" s="321" t="s">
        <v>99</v>
      </c>
      <c r="O539" s="121" t="str">
        <f>VLOOKUP(Leverancespecifikation[[#This Row],[ID-Bygningsdel]],'Data aktør'!A:H,2,FALSE)</f>
        <v>X</v>
      </c>
      <c r="P539" s="78" t="str">
        <f>VLOOKUP(Leverancespecifikation[[#This Row],[ID-Bygningsdel]],'Data aktør'!A:H,3,FALSE)</f>
        <v/>
      </c>
      <c r="Q539" s="78" t="str">
        <f>VLOOKUP(Leverancespecifikation[[#This Row],[ID-Bygningsdel]],'Data aktør'!A:H,4,FALSE)</f>
        <v/>
      </c>
      <c r="R539" s="78" t="str">
        <f>VLOOKUP(Leverancespecifikation[[#This Row],[ID-Bygningsdel]],'Data aktør'!A:H,5,FALSE)</f>
        <v/>
      </c>
      <c r="S539" s="78" t="str">
        <f>VLOOKUP(Leverancespecifikation[[#This Row],[ID-Bygningsdel]],'Data aktør'!A:H,6,FALSE)</f>
        <v/>
      </c>
      <c r="T539" s="78" t="str">
        <f>VLOOKUP(Leverancespecifikation[[#This Row],[ID-Bygningsdel]],'Data aktør'!A:H,7,FALSE)</f>
        <v/>
      </c>
      <c r="U539" s="122" t="str">
        <f>VLOOKUP(Leverancespecifikation[[#This Row],[ID-Bygningsdel]],'Data aktør'!A:H,8,FALSE)</f>
        <v/>
      </c>
      <c r="V539" s="112"/>
      <c r="W539" s="79"/>
      <c r="X539" s="79"/>
      <c r="Y539" s="79"/>
      <c r="Z539" s="79"/>
      <c r="AA539" s="79"/>
      <c r="AB539" s="171"/>
      <c r="AD539" s="171"/>
      <c r="AE539" s="171"/>
      <c r="AF539" s="171"/>
      <c r="AG539" s="171"/>
      <c r="AH539" s="171"/>
      <c r="AI539" s="171"/>
      <c r="AJ539" s="171"/>
      <c r="AL539" s="213"/>
      <c r="AM539" s="213"/>
      <c r="AN539" s="213"/>
      <c r="AO539" s="213"/>
      <c r="AP539" s="213"/>
      <c r="AQ539" s="213"/>
      <c r="AR539" s="213"/>
      <c r="AS539" s="213"/>
      <c r="AT539" s="171" t="s">
        <v>33</v>
      </c>
      <c r="AU539" s="171">
        <v>325</v>
      </c>
      <c r="BB539" s="171" t="s">
        <v>33</v>
      </c>
      <c r="BC539" s="171">
        <v>325</v>
      </c>
      <c r="BL539" s="287" t="s">
        <v>453</v>
      </c>
      <c r="BV539" s="171"/>
      <c r="BW539" s="171"/>
      <c r="CB539" s="134"/>
    </row>
    <row r="540" spans="1:80" ht="12" x14ac:dyDescent="0.2">
      <c r="A540" s="249"/>
      <c r="B540" s="242" t="s">
        <v>1131</v>
      </c>
      <c r="C540" s="170" t="str">
        <f>_xlfn.CONCAT(Leverancespecifikation[[#This Row],[ID]],Leverancespecifikation[[#This Row],[BYGNINGSDEL]])</f>
        <v>536Tagbrønde</v>
      </c>
      <c r="I540" s="171"/>
      <c r="J540" s="171">
        <v>4</v>
      </c>
      <c r="K540" s="175" t="s">
        <v>1570</v>
      </c>
      <c r="M540" s="80" t="str">
        <f>IFERROR(VLOOKUP(Leverancespecifikation[[#This Row],[ID-Bygningsdel]],'Data ændringslog'!A:G,7,FALSE),"P")</f>
        <v/>
      </c>
      <c r="N540" s="321" t="s">
        <v>177</v>
      </c>
      <c r="O540" s="121" t="str">
        <f>VLOOKUP(Leverancespecifikation[[#This Row],[ID-Bygningsdel]],'Data aktør'!A:H,2,FALSE)</f>
        <v/>
      </c>
      <c r="P540" s="78" t="str">
        <f>VLOOKUP(Leverancespecifikation[[#This Row],[ID-Bygningsdel]],'Data aktør'!A:H,3,FALSE)</f>
        <v/>
      </c>
      <c r="Q540" s="78" t="str">
        <f>VLOOKUP(Leverancespecifikation[[#This Row],[ID-Bygningsdel]],'Data aktør'!A:H,4,FALSE)</f>
        <v/>
      </c>
      <c r="R540" s="78" t="str">
        <f>VLOOKUP(Leverancespecifikation[[#This Row],[ID-Bygningsdel]],'Data aktør'!A:H,5,FALSE)</f>
        <v/>
      </c>
      <c r="S540" s="78" t="str">
        <f>VLOOKUP(Leverancespecifikation[[#This Row],[ID-Bygningsdel]],'Data aktør'!A:H,6,FALSE)</f>
        <v/>
      </c>
      <c r="T540" s="78" t="str">
        <f>VLOOKUP(Leverancespecifikation[[#This Row],[ID-Bygningsdel]],'Data aktør'!A:H,7,FALSE)</f>
        <v/>
      </c>
      <c r="U540" s="122" t="str">
        <f>VLOOKUP(Leverancespecifikation[[#This Row],[ID-Bygningsdel]],'Data aktør'!A:H,8,FALSE)</f>
        <v/>
      </c>
      <c r="V540" s="112"/>
      <c r="W540" s="79"/>
      <c r="X540" s="79"/>
      <c r="Y540" s="79"/>
      <c r="Z540" s="79"/>
      <c r="AA540" s="79"/>
      <c r="AB540" s="171"/>
      <c r="AD540" s="171"/>
      <c r="AE540" s="171"/>
      <c r="AF540" s="171"/>
      <c r="AG540" s="171"/>
      <c r="AH540" s="171"/>
      <c r="AI540" s="171"/>
      <c r="AJ540" s="171"/>
      <c r="AL540" s="213"/>
      <c r="AM540" s="213"/>
      <c r="AN540" s="213"/>
      <c r="AO540" s="213"/>
      <c r="AP540" s="213"/>
      <c r="AQ540" s="213"/>
      <c r="AR540" s="213"/>
      <c r="AS540" s="213"/>
      <c r="BV540" s="171"/>
      <c r="BW540" s="171"/>
      <c r="CB540" s="134"/>
    </row>
    <row r="541" spans="1:80" ht="12" x14ac:dyDescent="0.2">
      <c r="A541" s="249"/>
      <c r="B541" s="242" t="s">
        <v>1133</v>
      </c>
      <c r="C541" s="170" t="str">
        <f>_xlfn.CONCAT(Leverancespecifikation[[#This Row],[ID]],Leverancespecifikation[[#This Row],[BYGNINGSDEL]])</f>
        <v>537Vand</v>
      </c>
      <c r="E541" s="171" t="s">
        <v>1562</v>
      </c>
      <c r="I541" s="171"/>
      <c r="J541" s="171">
        <v>3</v>
      </c>
      <c r="K541" s="333" t="s">
        <v>950</v>
      </c>
      <c r="M541" s="80" t="str">
        <f>IFERROR(VLOOKUP(Leverancespecifikation[[#This Row],[ID-Bygningsdel]],'Data ændringslog'!A:G,7,FALSE),"P")</f>
        <v/>
      </c>
      <c r="N541" s="321" t="s">
        <v>99</v>
      </c>
      <c r="O541" s="121" t="str">
        <f>VLOOKUP(Leverancespecifikation[[#This Row],[ID-Bygningsdel]],'Data aktør'!A:H,2,FALSE)</f>
        <v/>
      </c>
      <c r="P541" s="78" t="str">
        <f>VLOOKUP(Leverancespecifikation[[#This Row],[ID-Bygningsdel]],'Data aktør'!A:H,3,FALSE)</f>
        <v/>
      </c>
      <c r="Q541" s="78" t="str">
        <f>VLOOKUP(Leverancespecifikation[[#This Row],[ID-Bygningsdel]],'Data aktør'!A:H,4,FALSE)</f>
        <v/>
      </c>
      <c r="R541" s="78" t="str">
        <f>VLOOKUP(Leverancespecifikation[[#This Row],[ID-Bygningsdel]],'Data aktør'!A:H,5,FALSE)</f>
        <v/>
      </c>
      <c r="S541" s="78" t="str">
        <f>VLOOKUP(Leverancespecifikation[[#This Row],[ID-Bygningsdel]],'Data aktør'!A:H,6,FALSE)</f>
        <v/>
      </c>
      <c r="T541" s="78" t="str">
        <f>VLOOKUP(Leverancespecifikation[[#This Row],[ID-Bygningsdel]],'Data aktør'!A:H,7,FALSE)</f>
        <v/>
      </c>
      <c r="U541" s="122" t="str">
        <f>VLOOKUP(Leverancespecifikation[[#This Row],[ID-Bygningsdel]],'Data aktør'!A:H,8,FALSE)</f>
        <v/>
      </c>
      <c r="V541" s="112"/>
      <c r="W541" s="79"/>
      <c r="X541" s="79"/>
      <c r="Y541" s="79"/>
      <c r="Z541" s="79"/>
      <c r="AA541" s="79"/>
      <c r="AB541" s="171"/>
      <c r="AD541" s="171"/>
      <c r="AE541" s="171"/>
      <c r="AF541" s="171"/>
      <c r="AG541" s="171"/>
      <c r="AH541" s="171"/>
      <c r="AI541" s="171"/>
      <c r="AJ541" s="171"/>
      <c r="BV541" s="171"/>
      <c r="BW541" s="171"/>
      <c r="CB541" s="134"/>
    </row>
    <row r="542" spans="1:80" ht="12" customHeight="1" x14ac:dyDescent="0.2">
      <c r="A542" s="249"/>
      <c r="B542" s="242" t="s">
        <v>1135</v>
      </c>
      <c r="C542" s="170" t="str">
        <f>_xlfn.CONCAT(Leverancespecifikation[[#This Row],[ID]],Leverancespecifikation[[#This Row],[BYGNINGSDEL]])</f>
        <v>538Vandtilslutninger (Brusere/Spulehaner/Aftap/mv.)</v>
      </c>
      <c r="E542" s="171">
        <v>532</v>
      </c>
      <c r="I542" s="171"/>
      <c r="J542" s="171">
        <v>4</v>
      </c>
      <c r="K542" s="175" t="s">
        <v>1568</v>
      </c>
      <c r="L542" s="172" t="s">
        <v>1145</v>
      </c>
      <c r="M542" s="80" t="str">
        <f>IFERROR(VLOOKUP(Leverancespecifikation[[#This Row],[ID-Bygningsdel]],'Data ændringslog'!A:G,7,FALSE),"P")</f>
        <v/>
      </c>
      <c r="N542" s="321" t="s">
        <v>99</v>
      </c>
      <c r="O542" s="121" t="str">
        <f>VLOOKUP(Leverancespecifikation[[#This Row],[ID-Bygningsdel]],'Data aktør'!A:H,2,FALSE)</f>
        <v/>
      </c>
      <c r="P542" s="78" t="str">
        <f>VLOOKUP(Leverancespecifikation[[#This Row],[ID-Bygningsdel]],'Data aktør'!A:H,3,FALSE)</f>
        <v/>
      </c>
      <c r="Q542" s="78" t="str">
        <f>VLOOKUP(Leverancespecifikation[[#This Row],[ID-Bygningsdel]],'Data aktør'!A:H,4,FALSE)</f>
        <v/>
      </c>
      <c r="R542" s="78" t="str">
        <f>VLOOKUP(Leverancespecifikation[[#This Row],[ID-Bygningsdel]],'Data aktør'!A:H,5,FALSE)</f>
        <v>X</v>
      </c>
      <c r="S542" s="78" t="str">
        <f>VLOOKUP(Leverancespecifikation[[#This Row],[ID-Bygningsdel]],'Data aktør'!A:H,6,FALSE)</f>
        <v/>
      </c>
      <c r="T542" s="78" t="str">
        <f>VLOOKUP(Leverancespecifikation[[#This Row],[ID-Bygningsdel]],'Data aktør'!A:H,7,FALSE)</f>
        <v/>
      </c>
      <c r="U542" s="122" t="str">
        <f>VLOOKUP(Leverancespecifikation[[#This Row],[ID-Bygningsdel]],'Data aktør'!A:H,8,FALSE)</f>
        <v/>
      </c>
      <c r="V542" s="112"/>
      <c r="W542" s="79"/>
      <c r="X542" s="79"/>
      <c r="Y542" s="79"/>
      <c r="Z542" s="79"/>
      <c r="AA542" s="79"/>
      <c r="AB542" s="171"/>
      <c r="AD542" s="171"/>
      <c r="AE542" s="171"/>
      <c r="AF542" s="171"/>
      <c r="AG542" s="171"/>
      <c r="AH542" s="171"/>
      <c r="AI542" s="171"/>
      <c r="AJ542" s="171"/>
      <c r="AT542" s="171" t="s">
        <v>36</v>
      </c>
      <c r="AU542" s="171">
        <v>325</v>
      </c>
      <c r="BB542" s="171" t="s">
        <v>36</v>
      </c>
      <c r="BC542" s="171">
        <v>325</v>
      </c>
      <c r="BV542" s="171"/>
      <c r="BW542" s="171"/>
      <c r="CB542" s="134"/>
    </row>
    <row r="543" spans="1:80" ht="12" x14ac:dyDescent="0.2">
      <c r="A543" s="249"/>
      <c r="B543" s="242" t="s">
        <v>1137</v>
      </c>
      <c r="C543" s="170" t="str">
        <f>_xlfn.CONCAT(Leverancespecifikation[[#This Row],[ID]],Leverancespecifikation[[#This Row],[BYGNINGSDEL]])</f>
        <v>539Slangevindere</v>
      </c>
      <c r="E543" s="171">
        <v>534</v>
      </c>
      <c r="I543" s="171"/>
      <c r="J543" s="171">
        <v>4</v>
      </c>
      <c r="K543" s="175" t="s">
        <v>1167</v>
      </c>
      <c r="L543" s="172" t="s">
        <v>1024</v>
      </c>
      <c r="M543" s="80" t="str">
        <f>IFERROR(VLOOKUP(Leverancespecifikation[[#This Row],[ID-Bygningsdel]],'Data ændringslog'!A:G,7,FALSE),"P")</f>
        <v/>
      </c>
      <c r="N543" s="321" t="s">
        <v>99</v>
      </c>
      <c r="O543" s="121" t="str">
        <f>VLOOKUP(Leverancespecifikation[[#This Row],[ID-Bygningsdel]],'Data aktør'!A:H,2,FALSE)</f>
        <v/>
      </c>
      <c r="P543" s="78" t="str">
        <f>VLOOKUP(Leverancespecifikation[[#This Row],[ID-Bygningsdel]],'Data aktør'!A:H,3,FALSE)</f>
        <v/>
      </c>
      <c r="Q543" s="78" t="str">
        <f>VLOOKUP(Leverancespecifikation[[#This Row],[ID-Bygningsdel]],'Data aktør'!A:H,4,FALSE)</f>
        <v/>
      </c>
      <c r="R543" s="78" t="str">
        <f>VLOOKUP(Leverancespecifikation[[#This Row],[ID-Bygningsdel]],'Data aktør'!A:H,5,FALSE)</f>
        <v>X</v>
      </c>
      <c r="S543" s="78" t="str">
        <f>VLOOKUP(Leverancespecifikation[[#This Row],[ID-Bygningsdel]],'Data aktør'!A:H,6,FALSE)</f>
        <v/>
      </c>
      <c r="T543" s="78" t="str">
        <f>VLOOKUP(Leverancespecifikation[[#This Row],[ID-Bygningsdel]],'Data aktør'!A:H,7,FALSE)</f>
        <v/>
      </c>
      <c r="U543" s="122" t="str">
        <f>VLOOKUP(Leverancespecifikation[[#This Row],[ID-Bygningsdel]],'Data aktør'!A:H,8,FALSE)</f>
        <v/>
      </c>
      <c r="V543" s="112"/>
      <c r="W543" s="79"/>
      <c r="X543" s="79"/>
      <c r="Y543" s="79"/>
      <c r="Z543" s="79"/>
      <c r="AA543" s="79"/>
      <c r="AB543" s="171"/>
      <c r="AD543" s="171"/>
      <c r="AE543" s="171"/>
      <c r="AF543" s="171"/>
      <c r="AG543" s="171"/>
      <c r="AH543" s="171"/>
      <c r="AI543" s="171"/>
      <c r="AJ543" s="171"/>
      <c r="AT543" s="171" t="s">
        <v>36</v>
      </c>
      <c r="AU543" s="171">
        <v>325</v>
      </c>
      <c r="BB543" s="171" t="s">
        <v>36</v>
      </c>
      <c r="BC543" s="171">
        <v>325</v>
      </c>
      <c r="BV543" s="171"/>
      <c r="BW543" s="171"/>
      <c r="CB543" s="134"/>
    </row>
    <row r="544" spans="1:80" ht="12" x14ac:dyDescent="0.2">
      <c r="A544" s="249"/>
      <c r="B544" s="242" t="s">
        <v>1139</v>
      </c>
      <c r="C544" s="170" t="str">
        <f>_xlfn.CONCAT(Leverancespecifikation[[#This Row],[ID]],Leverancespecifikation[[#This Row],[BYGNINGSDEL]])</f>
        <v>540Brandposter</v>
      </c>
      <c r="E544" s="171">
        <v>534</v>
      </c>
      <c r="I544" s="171"/>
      <c r="J544" s="171">
        <v>4</v>
      </c>
      <c r="K544" s="175" t="s">
        <v>1169</v>
      </c>
      <c r="L544" s="172" t="s">
        <v>1024</v>
      </c>
      <c r="M544" s="80" t="str">
        <f>IFERROR(VLOOKUP(Leverancespecifikation[[#This Row],[ID-Bygningsdel]],'Data ændringslog'!A:G,7,FALSE),"P")</f>
        <v/>
      </c>
      <c r="N544" s="321" t="s">
        <v>99</v>
      </c>
      <c r="O544" s="121" t="str">
        <f>VLOOKUP(Leverancespecifikation[[#This Row],[ID-Bygningsdel]],'Data aktør'!A:H,2,FALSE)</f>
        <v/>
      </c>
      <c r="P544" s="78" t="str">
        <f>VLOOKUP(Leverancespecifikation[[#This Row],[ID-Bygningsdel]],'Data aktør'!A:H,3,FALSE)</f>
        <v/>
      </c>
      <c r="Q544" s="78" t="str">
        <f>VLOOKUP(Leverancespecifikation[[#This Row],[ID-Bygningsdel]],'Data aktør'!A:H,4,FALSE)</f>
        <v/>
      </c>
      <c r="R544" s="78" t="str">
        <f>VLOOKUP(Leverancespecifikation[[#This Row],[ID-Bygningsdel]],'Data aktør'!A:H,5,FALSE)</f>
        <v>X</v>
      </c>
      <c r="S544" s="78" t="str">
        <f>VLOOKUP(Leverancespecifikation[[#This Row],[ID-Bygningsdel]],'Data aktør'!A:H,6,FALSE)</f>
        <v/>
      </c>
      <c r="T544" s="78" t="str">
        <f>VLOOKUP(Leverancespecifikation[[#This Row],[ID-Bygningsdel]],'Data aktør'!A:H,7,FALSE)</f>
        <v/>
      </c>
      <c r="U544" s="122" t="str">
        <f>VLOOKUP(Leverancespecifikation[[#This Row],[ID-Bygningsdel]],'Data aktør'!A:H,8,FALSE)</f>
        <v/>
      </c>
      <c r="V544" s="112"/>
      <c r="W544" s="79"/>
      <c r="X544" s="79"/>
      <c r="Y544" s="79"/>
      <c r="Z544" s="79"/>
      <c r="AA544" s="79"/>
      <c r="AB544" s="171"/>
      <c r="AD544" s="171"/>
      <c r="AE544" s="171"/>
      <c r="AF544" s="171"/>
      <c r="AG544" s="171"/>
      <c r="AH544" s="171"/>
      <c r="AI544" s="171"/>
      <c r="AJ544" s="171"/>
      <c r="AT544" s="171" t="s">
        <v>36</v>
      </c>
      <c r="AU544" s="171">
        <v>325</v>
      </c>
      <c r="BB544" s="171" t="s">
        <v>36</v>
      </c>
      <c r="BC544" s="171">
        <v>325</v>
      </c>
      <c r="BV544" s="171"/>
      <c r="BW544" s="171"/>
      <c r="CB544" s="134"/>
    </row>
    <row r="545" spans="1:80" ht="12" x14ac:dyDescent="0.2">
      <c r="A545" s="249"/>
      <c r="B545" s="242" t="s">
        <v>1141</v>
      </c>
      <c r="C545" s="170" t="str">
        <f>_xlfn.CONCAT(Leverancespecifikation[[#This Row],[ID]],Leverancespecifikation[[#This Row],[BYGNINGSDEL]])</f>
        <v>541Storz kobling til brandstigrør</v>
      </c>
      <c r="E545" s="171">
        <v>534</v>
      </c>
      <c r="I545" s="171"/>
      <c r="J545" s="171">
        <v>4</v>
      </c>
      <c r="K545" s="175" t="s">
        <v>1171</v>
      </c>
      <c r="L545" s="172" t="s">
        <v>1024</v>
      </c>
      <c r="M545" s="80" t="str">
        <f>IFERROR(VLOOKUP(Leverancespecifikation[[#This Row],[ID-Bygningsdel]],'Data ændringslog'!A:G,7,FALSE),"P")</f>
        <v/>
      </c>
      <c r="N545" s="321" t="s">
        <v>99</v>
      </c>
      <c r="O545" s="121" t="str">
        <f>VLOOKUP(Leverancespecifikation[[#This Row],[ID-Bygningsdel]],'Data aktør'!A:H,2,FALSE)</f>
        <v/>
      </c>
      <c r="P545" s="78" t="str">
        <f>VLOOKUP(Leverancespecifikation[[#This Row],[ID-Bygningsdel]],'Data aktør'!A:H,3,FALSE)</f>
        <v/>
      </c>
      <c r="Q545" s="78" t="str">
        <f>VLOOKUP(Leverancespecifikation[[#This Row],[ID-Bygningsdel]],'Data aktør'!A:H,4,FALSE)</f>
        <v/>
      </c>
      <c r="R545" s="78" t="str">
        <f>VLOOKUP(Leverancespecifikation[[#This Row],[ID-Bygningsdel]],'Data aktør'!A:H,5,FALSE)</f>
        <v>X</v>
      </c>
      <c r="S545" s="78" t="str">
        <f>VLOOKUP(Leverancespecifikation[[#This Row],[ID-Bygningsdel]],'Data aktør'!A:H,6,FALSE)</f>
        <v/>
      </c>
      <c r="T545" s="78" t="str">
        <f>VLOOKUP(Leverancespecifikation[[#This Row],[ID-Bygningsdel]],'Data aktør'!A:H,7,FALSE)</f>
        <v/>
      </c>
      <c r="U545" s="122" t="str">
        <f>VLOOKUP(Leverancespecifikation[[#This Row],[ID-Bygningsdel]],'Data aktør'!A:H,8,FALSE)</f>
        <v/>
      </c>
      <c r="V545" s="112"/>
      <c r="W545" s="79"/>
      <c r="X545" s="79"/>
      <c r="Y545" s="79"/>
      <c r="Z545" s="79"/>
      <c r="AA545" s="79"/>
      <c r="AB545" s="171"/>
      <c r="AD545" s="171"/>
      <c r="AE545" s="171"/>
      <c r="AF545" s="171"/>
      <c r="AG545" s="171"/>
      <c r="AH545" s="171"/>
      <c r="AI545" s="171"/>
      <c r="AJ545" s="171"/>
      <c r="AT545" s="171" t="s">
        <v>36</v>
      </c>
      <c r="AU545" s="171">
        <v>325</v>
      </c>
      <c r="BB545" s="171" t="s">
        <v>36</v>
      </c>
      <c r="BC545" s="171">
        <v>325</v>
      </c>
      <c r="BV545" s="171"/>
      <c r="BW545" s="171"/>
      <c r="CB545" s="134"/>
    </row>
    <row r="546" spans="1:80" ht="24" x14ac:dyDescent="0.2">
      <c r="A546" s="249"/>
      <c r="B546" s="242" t="s">
        <v>1143</v>
      </c>
      <c r="C546" s="170" t="str">
        <f>_xlfn.CONCAT(Leverancespecifikation[[#This Row],[ID]],Leverancespecifikation[[#This Row],[BYGNINGSDEL]])</f>
        <v>542Armaturer og vandgenstande (Blandingsbatterier/Haner/mv.)</v>
      </c>
      <c r="E546" s="171">
        <v>538</v>
      </c>
      <c r="I546" s="171"/>
      <c r="J546" s="171">
        <v>4</v>
      </c>
      <c r="K546" s="175" t="s">
        <v>1569</v>
      </c>
      <c r="M546" s="80" t="str">
        <f>IFERROR(VLOOKUP(Leverancespecifikation[[#This Row],[ID-Bygningsdel]],'Data ændringslog'!A:G,7,FALSE),"P")</f>
        <v/>
      </c>
      <c r="N546" s="321" t="s">
        <v>177</v>
      </c>
      <c r="O546" s="121" t="str">
        <f>VLOOKUP(Leverancespecifikation[[#This Row],[ID-Bygningsdel]],'Data aktør'!A:H,2,FALSE)</f>
        <v/>
      </c>
      <c r="P546" s="78" t="str">
        <f>VLOOKUP(Leverancespecifikation[[#This Row],[ID-Bygningsdel]],'Data aktør'!A:H,3,FALSE)</f>
        <v/>
      </c>
      <c r="Q546" s="78" t="str">
        <f>VLOOKUP(Leverancespecifikation[[#This Row],[ID-Bygningsdel]],'Data aktør'!A:H,4,FALSE)</f>
        <v/>
      </c>
      <c r="R546" s="78" t="str">
        <f>VLOOKUP(Leverancespecifikation[[#This Row],[ID-Bygningsdel]],'Data aktør'!A:H,5,FALSE)</f>
        <v/>
      </c>
      <c r="S546" s="78" t="str">
        <f>VLOOKUP(Leverancespecifikation[[#This Row],[ID-Bygningsdel]],'Data aktør'!A:H,6,FALSE)</f>
        <v/>
      </c>
      <c r="T546" s="78" t="str">
        <f>VLOOKUP(Leverancespecifikation[[#This Row],[ID-Bygningsdel]],'Data aktør'!A:H,7,FALSE)</f>
        <v/>
      </c>
      <c r="U546" s="122" t="str">
        <f>VLOOKUP(Leverancespecifikation[[#This Row],[ID-Bygningsdel]],'Data aktør'!A:H,8,FALSE)</f>
        <v/>
      </c>
      <c r="V546" s="112"/>
      <c r="W546" s="79"/>
      <c r="X546" s="79"/>
      <c r="Y546" s="79"/>
      <c r="Z546" s="79"/>
      <c r="AA546" s="79"/>
      <c r="AB546" s="171"/>
      <c r="AD546" s="171"/>
      <c r="AE546" s="171"/>
      <c r="AF546" s="171"/>
      <c r="AG546" s="171"/>
      <c r="AH546" s="171"/>
      <c r="AI546" s="171"/>
      <c r="AJ546" s="213"/>
      <c r="AK546" s="213"/>
      <c r="AL546" s="213"/>
      <c r="AM546" s="213"/>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c r="BI546" s="213"/>
      <c r="BJ546" s="213"/>
      <c r="BK546" s="213"/>
      <c r="BV546" s="171"/>
      <c r="BW546" s="171"/>
      <c r="CB546" s="134"/>
    </row>
    <row r="547" spans="1:80" ht="12" x14ac:dyDescent="0.2">
      <c r="A547" s="249"/>
      <c r="B547" s="242" t="s">
        <v>1146</v>
      </c>
      <c r="C547" s="170" t="str">
        <f>_xlfn.CONCAT(Leverancespecifikation[[#This Row],[ID]],Leverancespecifikation[[#This Row],[BYGNINGSDEL]])</f>
        <v>543Afspærringsventiler</v>
      </c>
      <c r="E547" s="171">
        <v>594</v>
      </c>
      <c r="I547" s="171"/>
      <c r="J547" s="171">
        <v>4</v>
      </c>
      <c r="K547" s="175" t="s">
        <v>1174</v>
      </c>
      <c r="L547" s="172" t="s">
        <v>1024</v>
      </c>
      <c r="M547" s="80" t="str">
        <f>IFERROR(VLOOKUP(Leverancespecifikation[[#This Row],[ID-Bygningsdel]],'Data ændringslog'!A:G,7,FALSE),"P")</f>
        <v/>
      </c>
      <c r="N547" s="321" t="s">
        <v>103</v>
      </c>
      <c r="O547" s="121" t="str">
        <f>VLOOKUP(Leverancespecifikation[[#This Row],[ID-Bygningsdel]],'Data aktør'!A:H,2,FALSE)</f>
        <v/>
      </c>
      <c r="P547" s="78" t="str">
        <f>VLOOKUP(Leverancespecifikation[[#This Row],[ID-Bygningsdel]],'Data aktør'!A:H,3,FALSE)</f>
        <v/>
      </c>
      <c r="Q547" s="78" t="str">
        <f>VLOOKUP(Leverancespecifikation[[#This Row],[ID-Bygningsdel]],'Data aktør'!A:H,4,FALSE)</f>
        <v/>
      </c>
      <c r="R547" s="78" t="str">
        <f>VLOOKUP(Leverancespecifikation[[#This Row],[ID-Bygningsdel]],'Data aktør'!A:H,5,FALSE)</f>
        <v/>
      </c>
      <c r="S547" s="78" t="str">
        <f>VLOOKUP(Leverancespecifikation[[#This Row],[ID-Bygningsdel]],'Data aktør'!A:H,6,FALSE)</f>
        <v/>
      </c>
      <c r="T547" s="78" t="str">
        <f>VLOOKUP(Leverancespecifikation[[#This Row],[ID-Bygningsdel]],'Data aktør'!A:H,7,FALSE)</f>
        <v/>
      </c>
      <c r="U547" s="122" t="str">
        <f>VLOOKUP(Leverancespecifikation[[#This Row],[ID-Bygningsdel]],'Data aktør'!A:H,8,FALSE)</f>
        <v/>
      </c>
      <c r="V547" s="112"/>
      <c r="W547" s="79"/>
      <c r="X547" s="79"/>
      <c r="Y547" s="79"/>
      <c r="Z547" s="79"/>
      <c r="AA547" s="79"/>
      <c r="AB547" s="171"/>
      <c r="AD547" s="171"/>
      <c r="AE547" s="171"/>
      <c r="AF547" s="171"/>
      <c r="AG547" s="171"/>
      <c r="AH547" s="171"/>
      <c r="AI547" s="171"/>
      <c r="AJ547" s="171"/>
      <c r="BV547" s="171"/>
      <c r="BW547" s="171"/>
      <c r="CB547" s="134"/>
    </row>
    <row r="548" spans="1:80" ht="12" x14ac:dyDescent="0.2">
      <c r="A548" s="249"/>
      <c r="B548" s="242" t="s">
        <v>1148</v>
      </c>
      <c r="C548" s="170" t="str">
        <f>_xlfn.CONCAT(Leverancespecifikation[[#This Row],[ID]],Leverancespecifikation[[#This Row],[BYGNINGSDEL]])</f>
        <v xml:space="preserve">544Indregulerende ventiler </v>
      </c>
      <c r="E548" s="171">
        <v>594</v>
      </c>
      <c r="I548" s="171"/>
      <c r="J548" s="171">
        <v>4</v>
      </c>
      <c r="K548" s="175" t="s">
        <v>1176</v>
      </c>
      <c r="L548" s="172" t="s">
        <v>1024</v>
      </c>
      <c r="M548" s="80" t="str">
        <f>IFERROR(VLOOKUP(Leverancespecifikation[[#This Row],[ID-Bygningsdel]],'Data ændringslog'!A:G,7,FALSE),"P")</f>
        <v/>
      </c>
      <c r="N548" s="321" t="s">
        <v>103</v>
      </c>
      <c r="O548" s="121" t="str">
        <f>VLOOKUP(Leverancespecifikation[[#This Row],[ID-Bygningsdel]],'Data aktør'!A:H,2,FALSE)</f>
        <v/>
      </c>
      <c r="P548" s="78" t="str">
        <f>VLOOKUP(Leverancespecifikation[[#This Row],[ID-Bygningsdel]],'Data aktør'!A:H,3,FALSE)</f>
        <v/>
      </c>
      <c r="Q548" s="78" t="str">
        <f>VLOOKUP(Leverancespecifikation[[#This Row],[ID-Bygningsdel]],'Data aktør'!A:H,4,FALSE)</f>
        <v/>
      </c>
      <c r="R548" s="78" t="str">
        <f>VLOOKUP(Leverancespecifikation[[#This Row],[ID-Bygningsdel]],'Data aktør'!A:H,5,FALSE)</f>
        <v/>
      </c>
      <c r="S548" s="78" t="str">
        <f>VLOOKUP(Leverancespecifikation[[#This Row],[ID-Bygningsdel]],'Data aktør'!A:H,6,FALSE)</f>
        <v/>
      </c>
      <c r="T548" s="78" t="str">
        <f>VLOOKUP(Leverancespecifikation[[#This Row],[ID-Bygningsdel]],'Data aktør'!A:H,7,FALSE)</f>
        <v/>
      </c>
      <c r="U548" s="122" t="str">
        <f>VLOOKUP(Leverancespecifikation[[#This Row],[ID-Bygningsdel]],'Data aktør'!A:H,8,FALSE)</f>
        <v/>
      </c>
      <c r="V548" s="112"/>
      <c r="W548" s="79"/>
      <c r="X548" s="79"/>
      <c r="Y548" s="79"/>
      <c r="Z548" s="79"/>
      <c r="AA548" s="79"/>
      <c r="AB548" s="171"/>
      <c r="AD548" s="171"/>
      <c r="AE548" s="171"/>
      <c r="AF548" s="171"/>
      <c r="AG548" s="171"/>
      <c r="AH548" s="171"/>
      <c r="AI548" s="171"/>
      <c r="AJ548" s="171"/>
      <c r="BV548" s="171"/>
      <c r="BW548" s="171"/>
      <c r="CB548" s="134"/>
    </row>
    <row r="549" spans="1:80" ht="12" x14ac:dyDescent="0.2">
      <c r="A549" s="249"/>
      <c r="B549" s="242" t="s">
        <v>1150</v>
      </c>
      <c r="C549" s="170" t="str">
        <f>_xlfn.CONCAT(Leverancespecifikation[[#This Row],[ID]],Leverancespecifikation[[#This Row],[BYGNINGSDEL]])</f>
        <v>545Øvrige Ventiler</v>
      </c>
      <c r="E549" s="171">
        <v>594</v>
      </c>
      <c r="I549" s="171"/>
      <c r="J549" s="171">
        <v>4</v>
      </c>
      <c r="K549" s="175" t="s">
        <v>1178</v>
      </c>
      <c r="L549" s="172" t="s">
        <v>1024</v>
      </c>
      <c r="M549" s="80" t="str">
        <f>IFERROR(VLOOKUP(Leverancespecifikation[[#This Row],[ID-Bygningsdel]],'Data ændringslog'!A:G,7,FALSE),"P")</f>
        <v/>
      </c>
      <c r="N549" s="321" t="s">
        <v>103</v>
      </c>
      <c r="O549" s="121" t="str">
        <f>VLOOKUP(Leverancespecifikation[[#This Row],[ID-Bygningsdel]],'Data aktør'!A:H,2,FALSE)</f>
        <v/>
      </c>
      <c r="P549" s="78" t="str">
        <f>VLOOKUP(Leverancespecifikation[[#This Row],[ID-Bygningsdel]],'Data aktør'!A:H,3,FALSE)</f>
        <v/>
      </c>
      <c r="Q549" s="78" t="str">
        <f>VLOOKUP(Leverancespecifikation[[#This Row],[ID-Bygningsdel]],'Data aktør'!A:H,4,FALSE)</f>
        <v/>
      </c>
      <c r="R549" s="78" t="str">
        <f>VLOOKUP(Leverancespecifikation[[#This Row],[ID-Bygningsdel]],'Data aktør'!A:H,5,FALSE)</f>
        <v/>
      </c>
      <c r="S549" s="78" t="str">
        <f>VLOOKUP(Leverancespecifikation[[#This Row],[ID-Bygningsdel]],'Data aktør'!A:H,6,FALSE)</f>
        <v/>
      </c>
      <c r="T549" s="78" t="str">
        <f>VLOOKUP(Leverancespecifikation[[#This Row],[ID-Bygningsdel]],'Data aktør'!A:H,7,FALSE)</f>
        <v/>
      </c>
      <c r="U549" s="122" t="str">
        <f>VLOOKUP(Leverancespecifikation[[#This Row],[ID-Bygningsdel]],'Data aktør'!A:H,8,FALSE)</f>
        <v/>
      </c>
      <c r="V549" s="112"/>
      <c r="W549" s="79"/>
      <c r="X549" s="79"/>
      <c r="Y549" s="79"/>
      <c r="Z549" s="79"/>
      <c r="AA549" s="79"/>
      <c r="AB549" s="171"/>
      <c r="AD549" s="171"/>
      <c r="AE549" s="171"/>
      <c r="AF549" s="171"/>
      <c r="AG549" s="171"/>
      <c r="AH549" s="171"/>
      <c r="AI549" s="171"/>
      <c r="AJ549" s="171"/>
      <c r="BV549" s="171"/>
      <c r="BW549" s="171"/>
      <c r="CB549" s="134"/>
    </row>
    <row r="550" spans="1:80" ht="24" x14ac:dyDescent="0.2">
      <c r="A550" s="249"/>
      <c r="B550" s="242" t="s">
        <v>1152</v>
      </c>
      <c r="C550" s="170" t="str">
        <f>_xlfn.CONCAT(Leverancespecifikation[[#This Row],[ID]],Leverancespecifikation[[#This Row],[BYGNINGSDEL]])</f>
        <v>546Filter/Termometer/Manomenter/Kompensator/mv.</v>
      </c>
      <c r="E550" s="171">
        <v>597</v>
      </c>
      <c r="I550" s="171"/>
      <c r="J550" s="171">
        <v>4</v>
      </c>
      <c r="K550" s="175" t="s">
        <v>1180</v>
      </c>
      <c r="L550" s="172" t="s">
        <v>1024</v>
      </c>
      <c r="M550" s="80" t="str">
        <f>IFERROR(VLOOKUP(Leverancespecifikation[[#This Row],[ID-Bygningsdel]],'Data ændringslog'!A:G,7,FALSE),"P")</f>
        <v/>
      </c>
      <c r="N550" s="321" t="s">
        <v>103</v>
      </c>
      <c r="O550" s="121" t="str">
        <f>VLOOKUP(Leverancespecifikation[[#This Row],[ID-Bygningsdel]],'Data aktør'!A:H,2,FALSE)</f>
        <v/>
      </c>
      <c r="P550" s="78" t="str">
        <f>VLOOKUP(Leverancespecifikation[[#This Row],[ID-Bygningsdel]],'Data aktør'!A:H,3,FALSE)</f>
        <v/>
      </c>
      <c r="Q550" s="78" t="str">
        <f>VLOOKUP(Leverancespecifikation[[#This Row],[ID-Bygningsdel]],'Data aktør'!A:H,4,FALSE)</f>
        <v/>
      </c>
      <c r="R550" s="78" t="str">
        <f>VLOOKUP(Leverancespecifikation[[#This Row],[ID-Bygningsdel]],'Data aktør'!A:H,5,FALSE)</f>
        <v/>
      </c>
      <c r="S550" s="78" t="str">
        <f>VLOOKUP(Leverancespecifikation[[#This Row],[ID-Bygningsdel]],'Data aktør'!A:H,6,FALSE)</f>
        <v/>
      </c>
      <c r="T550" s="78" t="str">
        <f>VLOOKUP(Leverancespecifikation[[#This Row],[ID-Bygningsdel]],'Data aktør'!A:H,7,FALSE)</f>
        <v/>
      </c>
      <c r="U550" s="122" t="str">
        <f>VLOOKUP(Leverancespecifikation[[#This Row],[ID-Bygningsdel]],'Data aktør'!A:H,8,FALSE)</f>
        <v/>
      </c>
      <c r="V550" s="112"/>
      <c r="W550" s="79"/>
      <c r="X550" s="79"/>
      <c r="Y550" s="79"/>
      <c r="Z550" s="79"/>
      <c r="AA550" s="79"/>
      <c r="AB550" s="171"/>
      <c r="AD550" s="171"/>
      <c r="AE550" s="171"/>
      <c r="AF550" s="171"/>
      <c r="AG550" s="171"/>
      <c r="AH550" s="171"/>
      <c r="AI550" s="171"/>
      <c r="AJ550" s="171"/>
      <c r="BV550" s="171"/>
      <c r="BW550" s="171"/>
      <c r="CB550" s="134"/>
    </row>
    <row r="551" spans="1:80" ht="12" x14ac:dyDescent="0.2">
      <c r="A551" s="249"/>
      <c r="B551" s="242" t="s">
        <v>1154</v>
      </c>
      <c r="C551" s="170" t="str">
        <f>_xlfn.CONCAT(Leverancespecifikation[[#This Row],[ID]],Leverancespecifikation[[#This Row],[BYGNINGSDEL]])</f>
        <v>547Koblingsdåser</v>
      </c>
      <c r="E551" s="171">
        <v>597</v>
      </c>
      <c r="I551" s="171"/>
      <c r="J551" s="171">
        <v>4</v>
      </c>
      <c r="K551" s="175" t="s">
        <v>1182</v>
      </c>
      <c r="L551" s="172" t="s">
        <v>1024</v>
      </c>
      <c r="M551" s="80" t="str">
        <f>IFERROR(VLOOKUP(Leverancespecifikation[[#This Row],[ID-Bygningsdel]],'Data ændringslog'!A:G,7,FALSE),"P")</f>
        <v/>
      </c>
      <c r="N551" s="321" t="s">
        <v>103</v>
      </c>
      <c r="O551" s="121" t="str">
        <f>VLOOKUP(Leverancespecifikation[[#This Row],[ID-Bygningsdel]],'Data aktør'!A:H,2,FALSE)</f>
        <v/>
      </c>
      <c r="P551" s="78" t="str">
        <f>VLOOKUP(Leverancespecifikation[[#This Row],[ID-Bygningsdel]],'Data aktør'!A:H,3,FALSE)</f>
        <v/>
      </c>
      <c r="Q551" s="78" t="str">
        <f>VLOOKUP(Leverancespecifikation[[#This Row],[ID-Bygningsdel]],'Data aktør'!A:H,4,FALSE)</f>
        <v/>
      </c>
      <c r="R551" s="78" t="str">
        <f>VLOOKUP(Leverancespecifikation[[#This Row],[ID-Bygningsdel]],'Data aktør'!A:H,5,FALSE)</f>
        <v/>
      </c>
      <c r="S551" s="78" t="str">
        <f>VLOOKUP(Leverancespecifikation[[#This Row],[ID-Bygningsdel]],'Data aktør'!A:H,6,FALSE)</f>
        <v/>
      </c>
      <c r="T551" s="78" t="str">
        <f>VLOOKUP(Leverancespecifikation[[#This Row],[ID-Bygningsdel]],'Data aktør'!A:H,7,FALSE)</f>
        <v/>
      </c>
      <c r="U551" s="122" t="str">
        <f>VLOOKUP(Leverancespecifikation[[#This Row],[ID-Bygningsdel]],'Data aktør'!A:H,8,FALSE)</f>
        <v/>
      </c>
      <c r="V551" s="112"/>
      <c r="W551" s="79"/>
      <c r="X551" s="79"/>
      <c r="Y551" s="79"/>
      <c r="Z551" s="79"/>
      <c r="AA551" s="79"/>
      <c r="AB551" s="171"/>
      <c r="AD551" s="171"/>
      <c r="AE551" s="171"/>
      <c r="AF551" s="171"/>
      <c r="AG551" s="171"/>
      <c r="AH551" s="171"/>
      <c r="AI551" s="171"/>
      <c r="AJ551" s="171"/>
      <c r="BV551" s="171"/>
      <c r="BW551" s="171"/>
      <c r="CB551" s="134"/>
    </row>
    <row r="552" spans="1:80" ht="12" x14ac:dyDescent="0.2">
      <c r="A552" s="249"/>
      <c r="B552" s="242" t="s">
        <v>1156</v>
      </c>
      <c r="C552" s="170" t="str">
        <f>_xlfn.CONCAT(Leverancespecifikation[[#This Row],[ID]],Leverancespecifikation[[#This Row],[BYGNINGSDEL]])</f>
        <v>548Målere/Væskedetektorer</v>
      </c>
      <c r="E552" s="171">
        <v>535</v>
      </c>
      <c r="I552" s="171"/>
      <c r="J552" s="171">
        <v>4</v>
      </c>
      <c r="K552" s="175" t="s">
        <v>1184</v>
      </c>
      <c r="L552" s="172" t="s">
        <v>1024</v>
      </c>
      <c r="M552" s="80" t="str">
        <f>IFERROR(VLOOKUP(Leverancespecifikation[[#This Row],[ID-Bygningsdel]],'Data ændringslog'!A:G,7,FALSE),"P")</f>
        <v/>
      </c>
      <c r="N552" s="321" t="s">
        <v>103</v>
      </c>
      <c r="O552" s="121" t="str">
        <f>VLOOKUP(Leverancespecifikation[[#This Row],[ID-Bygningsdel]],'Data aktør'!A:H,2,FALSE)</f>
        <v/>
      </c>
      <c r="P552" s="78" t="str">
        <f>VLOOKUP(Leverancespecifikation[[#This Row],[ID-Bygningsdel]],'Data aktør'!A:H,3,FALSE)</f>
        <v/>
      </c>
      <c r="Q552" s="78" t="str">
        <f>VLOOKUP(Leverancespecifikation[[#This Row],[ID-Bygningsdel]],'Data aktør'!A:H,4,FALSE)</f>
        <v/>
      </c>
      <c r="R552" s="78" t="str">
        <f>VLOOKUP(Leverancespecifikation[[#This Row],[ID-Bygningsdel]],'Data aktør'!A:H,5,FALSE)</f>
        <v/>
      </c>
      <c r="S552" s="78" t="str">
        <f>VLOOKUP(Leverancespecifikation[[#This Row],[ID-Bygningsdel]],'Data aktør'!A:H,6,FALSE)</f>
        <v/>
      </c>
      <c r="T552" s="78" t="str">
        <f>VLOOKUP(Leverancespecifikation[[#This Row],[ID-Bygningsdel]],'Data aktør'!A:H,7,FALSE)</f>
        <v/>
      </c>
      <c r="U552" s="122" t="str">
        <f>VLOOKUP(Leverancespecifikation[[#This Row],[ID-Bygningsdel]],'Data aktør'!A:H,8,FALSE)</f>
        <v/>
      </c>
      <c r="V552" s="112"/>
      <c r="W552" s="79"/>
      <c r="X552" s="79"/>
      <c r="Y552" s="79"/>
      <c r="Z552" s="79"/>
      <c r="AA552" s="79"/>
      <c r="AB552" s="171"/>
      <c r="AD552" s="171"/>
      <c r="AE552" s="171"/>
      <c r="AF552" s="171"/>
      <c r="AG552" s="171"/>
      <c r="AH552" s="171"/>
      <c r="AI552" s="171"/>
      <c r="AJ552" s="171"/>
      <c r="BV552" s="171"/>
      <c r="BW552" s="171"/>
      <c r="CB552" s="134"/>
    </row>
    <row r="553" spans="1:80" ht="12" x14ac:dyDescent="0.2">
      <c r="A553" s="249"/>
      <c r="B553" s="242" t="s">
        <v>1158</v>
      </c>
      <c r="C553" s="170" t="str">
        <f>_xlfn.CONCAT(Leverancespecifikation[[#This Row],[ID]],Leverancespecifikation[[#This Row],[BYGNINGSDEL]])</f>
        <v>549Luftarter</v>
      </c>
      <c r="E553" s="171" t="s">
        <v>1563</v>
      </c>
      <c r="I553" s="171"/>
      <c r="J553" s="171">
        <v>3</v>
      </c>
      <c r="K553" s="333" t="s">
        <v>964</v>
      </c>
      <c r="M553" s="80" t="str">
        <f>IFERROR(VLOOKUP(Leverancespecifikation[[#This Row],[ID-Bygningsdel]],'Data ændringslog'!A:G,7,FALSE),"P")</f>
        <v/>
      </c>
      <c r="N553" s="321" t="s">
        <v>99</v>
      </c>
      <c r="O553" s="121" t="str">
        <f>VLOOKUP(Leverancespecifikation[[#This Row],[ID-Bygningsdel]],'Data aktør'!A:H,2,FALSE)</f>
        <v/>
      </c>
      <c r="P553" s="78" t="str">
        <f>VLOOKUP(Leverancespecifikation[[#This Row],[ID-Bygningsdel]],'Data aktør'!A:H,3,FALSE)</f>
        <v/>
      </c>
      <c r="Q553" s="78" t="str">
        <f>VLOOKUP(Leverancespecifikation[[#This Row],[ID-Bygningsdel]],'Data aktør'!A:H,4,FALSE)</f>
        <v/>
      </c>
      <c r="R553" s="78" t="str">
        <f>VLOOKUP(Leverancespecifikation[[#This Row],[ID-Bygningsdel]],'Data aktør'!A:H,5,FALSE)</f>
        <v/>
      </c>
      <c r="S553" s="78" t="str">
        <f>VLOOKUP(Leverancespecifikation[[#This Row],[ID-Bygningsdel]],'Data aktør'!A:H,6,FALSE)</f>
        <v/>
      </c>
      <c r="T553" s="78" t="str">
        <f>VLOOKUP(Leverancespecifikation[[#This Row],[ID-Bygningsdel]],'Data aktør'!A:H,7,FALSE)</f>
        <v/>
      </c>
      <c r="U553" s="122" t="str">
        <f>VLOOKUP(Leverancespecifikation[[#This Row],[ID-Bygningsdel]],'Data aktør'!A:H,8,FALSE)</f>
        <v/>
      </c>
      <c r="V553" s="112"/>
      <c r="W553" s="79"/>
      <c r="X553" s="79"/>
      <c r="Y553" s="79"/>
      <c r="Z553" s="79"/>
      <c r="AA553" s="79"/>
      <c r="AB553" s="171"/>
      <c r="AD553" s="171"/>
      <c r="AE553" s="171"/>
      <c r="AF553" s="171"/>
      <c r="AG553" s="171"/>
      <c r="AH553" s="171"/>
      <c r="AI553" s="171"/>
      <c r="AJ553" s="171"/>
      <c r="BV553" s="171"/>
      <c r="BW553" s="171"/>
      <c r="CB553" s="134"/>
    </row>
    <row r="554" spans="1:80" ht="12" x14ac:dyDescent="0.2">
      <c r="A554" s="249"/>
      <c r="B554" s="242" t="s">
        <v>1160</v>
      </c>
      <c r="C554" s="170" t="str">
        <f>_xlfn.CONCAT(Leverancespecifikation[[#This Row],[ID]],Leverancespecifikation[[#This Row],[BYGNINGSDEL]])</f>
        <v>550Luftartsudtag</v>
      </c>
      <c r="E554" s="171">
        <v>542</v>
      </c>
      <c r="I554" s="171"/>
      <c r="J554" s="171">
        <v>4</v>
      </c>
      <c r="K554" s="175" t="s">
        <v>1187</v>
      </c>
      <c r="L554" s="172" t="s">
        <v>1024</v>
      </c>
      <c r="M554" s="80" t="str">
        <f>IFERROR(VLOOKUP(Leverancespecifikation[[#This Row],[ID-Bygningsdel]],'Data ændringslog'!A:G,7,FALSE),"P")</f>
        <v/>
      </c>
      <c r="N554" s="321" t="s">
        <v>99</v>
      </c>
      <c r="O554" s="121" t="str">
        <f>VLOOKUP(Leverancespecifikation[[#This Row],[ID-Bygningsdel]],'Data aktør'!A:H,2,FALSE)</f>
        <v/>
      </c>
      <c r="P554" s="78" t="str">
        <f>VLOOKUP(Leverancespecifikation[[#This Row],[ID-Bygningsdel]],'Data aktør'!A:H,3,FALSE)</f>
        <v/>
      </c>
      <c r="Q554" s="78" t="str">
        <f>VLOOKUP(Leverancespecifikation[[#This Row],[ID-Bygningsdel]],'Data aktør'!A:H,4,FALSE)</f>
        <v/>
      </c>
      <c r="R554" s="78" t="str">
        <f>VLOOKUP(Leverancespecifikation[[#This Row],[ID-Bygningsdel]],'Data aktør'!A:H,5,FALSE)</f>
        <v>X</v>
      </c>
      <c r="S554" s="78" t="str">
        <f>VLOOKUP(Leverancespecifikation[[#This Row],[ID-Bygningsdel]],'Data aktør'!A:H,6,FALSE)</f>
        <v/>
      </c>
      <c r="T554" s="78" t="str">
        <f>VLOOKUP(Leverancespecifikation[[#This Row],[ID-Bygningsdel]],'Data aktør'!A:H,7,FALSE)</f>
        <v/>
      </c>
      <c r="U554" s="122" t="str">
        <f>VLOOKUP(Leverancespecifikation[[#This Row],[ID-Bygningsdel]],'Data aktør'!A:H,8,FALSE)</f>
        <v/>
      </c>
      <c r="V554" s="112"/>
      <c r="W554" s="79"/>
      <c r="X554" s="79"/>
      <c r="Y554" s="79"/>
      <c r="Z554" s="79"/>
      <c r="AA554" s="79"/>
      <c r="AB554" s="171"/>
      <c r="AD554" s="171"/>
      <c r="AE554" s="171"/>
      <c r="AF554" s="171"/>
      <c r="AG554" s="171"/>
      <c r="AH554" s="171"/>
      <c r="AI554" s="171"/>
      <c r="AJ554" s="171"/>
      <c r="AT554" s="171" t="s">
        <v>36</v>
      </c>
      <c r="AU554" s="171">
        <v>325</v>
      </c>
      <c r="BB554" s="171" t="s">
        <v>36</v>
      </c>
      <c r="BC554" s="171">
        <v>325</v>
      </c>
      <c r="BV554" s="171"/>
      <c r="BW554" s="171"/>
      <c r="CB554" s="134"/>
    </row>
    <row r="555" spans="1:80" ht="12" x14ac:dyDescent="0.2">
      <c r="A555" s="249"/>
      <c r="B555" s="242" t="s">
        <v>1161</v>
      </c>
      <c r="C555" s="170" t="str">
        <f>_xlfn.CONCAT(Leverancespecifikation[[#This Row],[ID]],Leverancespecifikation[[#This Row],[BYGNINGSDEL]])</f>
        <v>551Afspærringsventiler</v>
      </c>
      <c r="E555" s="171">
        <v>594</v>
      </c>
      <c r="I555" s="171"/>
      <c r="J555" s="171">
        <v>4</v>
      </c>
      <c r="K555" s="175" t="s">
        <v>1174</v>
      </c>
      <c r="L555" s="172" t="s">
        <v>1024</v>
      </c>
      <c r="M555" s="80" t="str">
        <f>IFERROR(VLOOKUP(Leverancespecifikation[[#This Row],[ID-Bygningsdel]],'Data ændringslog'!A:G,7,FALSE),"P")</f>
        <v/>
      </c>
      <c r="N555" s="321" t="s">
        <v>103</v>
      </c>
      <c r="O555" s="121" t="str">
        <f>VLOOKUP(Leverancespecifikation[[#This Row],[ID-Bygningsdel]],'Data aktør'!A:H,2,FALSE)</f>
        <v/>
      </c>
      <c r="P555" s="78" t="str">
        <f>VLOOKUP(Leverancespecifikation[[#This Row],[ID-Bygningsdel]],'Data aktør'!A:H,3,FALSE)</f>
        <v/>
      </c>
      <c r="Q555" s="78" t="str">
        <f>VLOOKUP(Leverancespecifikation[[#This Row],[ID-Bygningsdel]],'Data aktør'!A:H,4,FALSE)</f>
        <v/>
      </c>
      <c r="R555" s="78" t="str">
        <f>VLOOKUP(Leverancespecifikation[[#This Row],[ID-Bygningsdel]],'Data aktør'!A:H,5,FALSE)</f>
        <v/>
      </c>
      <c r="S555" s="78" t="str">
        <f>VLOOKUP(Leverancespecifikation[[#This Row],[ID-Bygningsdel]],'Data aktør'!A:H,6,FALSE)</f>
        <v/>
      </c>
      <c r="T555" s="78" t="str">
        <f>VLOOKUP(Leverancespecifikation[[#This Row],[ID-Bygningsdel]],'Data aktør'!A:H,7,FALSE)</f>
        <v/>
      </c>
      <c r="U555" s="122" t="str">
        <f>VLOOKUP(Leverancespecifikation[[#This Row],[ID-Bygningsdel]],'Data aktør'!A:H,8,FALSE)</f>
        <v/>
      </c>
      <c r="V555" s="112"/>
      <c r="W555" s="79"/>
      <c r="X555" s="79"/>
      <c r="Y555" s="79"/>
      <c r="Z555" s="79"/>
      <c r="AA555" s="79"/>
      <c r="AB555" s="171"/>
      <c r="AD555" s="171"/>
      <c r="AE555" s="171"/>
      <c r="AF555" s="171"/>
      <c r="AG555" s="171"/>
      <c r="AH555" s="171"/>
      <c r="AI555" s="171"/>
      <c r="AJ555" s="171"/>
      <c r="BV555" s="171"/>
      <c r="BW555" s="171"/>
      <c r="CB555" s="134"/>
    </row>
    <row r="556" spans="1:80" ht="12" x14ac:dyDescent="0.2">
      <c r="A556" s="249"/>
      <c r="B556" s="242" t="s">
        <v>1163</v>
      </c>
      <c r="C556" s="170" t="str">
        <f>_xlfn.CONCAT(Leverancespecifikation[[#This Row],[ID]],Leverancespecifikation[[#This Row],[BYGNINGSDEL]])</f>
        <v>552Indregulerende ventiler</v>
      </c>
      <c r="E556" s="171">
        <v>594</v>
      </c>
      <c r="I556" s="171"/>
      <c r="J556" s="171">
        <v>4</v>
      </c>
      <c r="K556" s="175" t="s">
        <v>1190</v>
      </c>
      <c r="L556" s="172" t="s">
        <v>1024</v>
      </c>
      <c r="M556" s="80" t="str">
        <f>IFERROR(VLOOKUP(Leverancespecifikation[[#This Row],[ID-Bygningsdel]],'Data ændringslog'!A:G,7,FALSE),"P")</f>
        <v/>
      </c>
      <c r="N556" s="321" t="s">
        <v>103</v>
      </c>
      <c r="O556" s="121" t="str">
        <f>VLOOKUP(Leverancespecifikation[[#This Row],[ID-Bygningsdel]],'Data aktør'!A:H,2,FALSE)</f>
        <v/>
      </c>
      <c r="P556" s="78" t="str">
        <f>VLOOKUP(Leverancespecifikation[[#This Row],[ID-Bygningsdel]],'Data aktør'!A:H,3,FALSE)</f>
        <v/>
      </c>
      <c r="Q556" s="78" t="str">
        <f>VLOOKUP(Leverancespecifikation[[#This Row],[ID-Bygningsdel]],'Data aktør'!A:H,4,FALSE)</f>
        <v/>
      </c>
      <c r="R556" s="78" t="str">
        <f>VLOOKUP(Leverancespecifikation[[#This Row],[ID-Bygningsdel]],'Data aktør'!A:H,5,FALSE)</f>
        <v/>
      </c>
      <c r="S556" s="78" t="str">
        <f>VLOOKUP(Leverancespecifikation[[#This Row],[ID-Bygningsdel]],'Data aktør'!A:H,6,FALSE)</f>
        <v/>
      </c>
      <c r="T556" s="78" t="str">
        <f>VLOOKUP(Leverancespecifikation[[#This Row],[ID-Bygningsdel]],'Data aktør'!A:H,7,FALSE)</f>
        <v/>
      </c>
      <c r="U556" s="122" t="str">
        <f>VLOOKUP(Leverancespecifikation[[#This Row],[ID-Bygningsdel]],'Data aktør'!A:H,8,FALSE)</f>
        <v/>
      </c>
      <c r="V556" s="112"/>
      <c r="W556" s="79"/>
      <c r="X556" s="79"/>
      <c r="Y556" s="79"/>
      <c r="Z556" s="79"/>
      <c r="AA556" s="79"/>
      <c r="AB556" s="171"/>
      <c r="AD556" s="171"/>
      <c r="AE556" s="171"/>
      <c r="AF556" s="171"/>
      <c r="AG556" s="171"/>
      <c r="AH556" s="171"/>
      <c r="AI556" s="171"/>
      <c r="AJ556" s="171"/>
      <c r="BV556" s="171"/>
      <c r="BW556" s="171"/>
      <c r="CB556" s="134"/>
    </row>
    <row r="557" spans="1:80" ht="12" x14ac:dyDescent="0.2">
      <c r="A557" s="249"/>
      <c r="B557" s="242" t="s">
        <v>1164</v>
      </c>
      <c r="C557" s="170" t="str">
        <f>_xlfn.CONCAT(Leverancespecifikation[[#This Row],[ID]],Leverancespecifikation[[#This Row],[BYGNINGSDEL]])</f>
        <v>553Øvrige Ventiler</v>
      </c>
      <c r="E557" s="171">
        <v>594</v>
      </c>
      <c r="I557" s="171"/>
      <c r="J557" s="171">
        <v>4</v>
      </c>
      <c r="K557" s="175" t="s">
        <v>1178</v>
      </c>
      <c r="L557" s="172" t="s">
        <v>1024</v>
      </c>
      <c r="M557" s="80" t="str">
        <f>IFERROR(VLOOKUP(Leverancespecifikation[[#This Row],[ID-Bygningsdel]],'Data ændringslog'!A:G,7,FALSE),"P")</f>
        <v/>
      </c>
      <c r="N557" s="321" t="s">
        <v>103</v>
      </c>
      <c r="O557" s="121" t="str">
        <f>VLOOKUP(Leverancespecifikation[[#This Row],[ID-Bygningsdel]],'Data aktør'!A:H,2,FALSE)</f>
        <v/>
      </c>
      <c r="P557" s="78" t="str">
        <f>VLOOKUP(Leverancespecifikation[[#This Row],[ID-Bygningsdel]],'Data aktør'!A:H,3,FALSE)</f>
        <v/>
      </c>
      <c r="Q557" s="78" t="str">
        <f>VLOOKUP(Leverancespecifikation[[#This Row],[ID-Bygningsdel]],'Data aktør'!A:H,4,FALSE)</f>
        <v/>
      </c>
      <c r="R557" s="78" t="str">
        <f>VLOOKUP(Leverancespecifikation[[#This Row],[ID-Bygningsdel]],'Data aktør'!A:H,5,FALSE)</f>
        <v/>
      </c>
      <c r="S557" s="78" t="str">
        <f>VLOOKUP(Leverancespecifikation[[#This Row],[ID-Bygningsdel]],'Data aktør'!A:H,6,FALSE)</f>
        <v/>
      </c>
      <c r="T557" s="78" t="str">
        <f>VLOOKUP(Leverancespecifikation[[#This Row],[ID-Bygningsdel]],'Data aktør'!A:H,7,FALSE)</f>
        <v/>
      </c>
      <c r="U557" s="122" t="str">
        <f>VLOOKUP(Leverancespecifikation[[#This Row],[ID-Bygningsdel]],'Data aktør'!A:H,8,FALSE)</f>
        <v/>
      </c>
      <c r="V557" s="112"/>
      <c r="W557" s="79"/>
      <c r="X557" s="79"/>
      <c r="Y557" s="79"/>
      <c r="Z557" s="79"/>
      <c r="AA557" s="79"/>
      <c r="AB557" s="171"/>
      <c r="AD557" s="171"/>
      <c r="AE557" s="171"/>
      <c r="AF557" s="171"/>
      <c r="AG557" s="171"/>
      <c r="AH557" s="171"/>
      <c r="AI557" s="171"/>
      <c r="AJ557" s="171"/>
      <c r="BV557" s="171"/>
      <c r="BW557" s="171"/>
      <c r="CB557" s="134"/>
    </row>
    <row r="558" spans="1:80" ht="12" customHeight="1" x14ac:dyDescent="0.2">
      <c r="A558" s="249"/>
      <c r="B558" s="242" t="s">
        <v>1165</v>
      </c>
      <c r="C558" s="170" t="str">
        <f>_xlfn.CONCAT(Leverancespecifikation[[#This Row],[ID]],Leverancespecifikation[[#This Row],[BYGNINGSDEL]])</f>
        <v>554Filter/Termometer/Manomenter/Kompensator/mv.</v>
      </c>
      <c r="E558" s="171">
        <v>597</v>
      </c>
      <c r="I558" s="171"/>
      <c r="J558" s="171">
        <v>4</v>
      </c>
      <c r="K558" s="175" t="s">
        <v>1180</v>
      </c>
      <c r="L558" s="172" t="s">
        <v>1024</v>
      </c>
      <c r="M558" s="80" t="str">
        <f>IFERROR(VLOOKUP(Leverancespecifikation[[#This Row],[ID-Bygningsdel]],'Data ændringslog'!A:G,7,FALSE),"P")</f>
        <v/>
      </c>
      <c r="N558" s="321" t="s">
        <v>103</v>
      </c>
      <c r="O558" s="121" t="str">
        <f>VLOOKUP(Leverancespecifikation[[#This Row],[ID-Bygningsdel]],'Data aktør'!A:H,2,FALSE)</f>
        <v/>
      </c>
      <c r="P558" s="78" t="str">
        <f>VLOOKUP(Leverancespecifikation[[#This Row],[ID-Bygningsdel]],'Data aktør'!A:H,3,FALSE)</f>
        <v/>
      </c>
      <c r="Q558" s="78" t="str">
        <f>VLOOKUP(Leverancespecifikation[[#This Row],[ID-Bygningsdel]],'Data aktør'!A:H,4,FALSE)</f>
        <v/>
      </c>
      <c r="R558" s="78" t="str">
        <f>VLOOKUP(Leverancespecifikation[[#This Row],[ID-Bygningsdel]],'Data aktør'!A:H,5,FALSE)</f>
        <v/>
      </c>
      <c r="S558" s="78" t="str">
        <f>VLOOKUP(Leverancespecifikation[[#This Row],[ID-Bygningsdel]],'Data aktør'!A:H,6,FALSE)</f>
        <v/>
      </c>
      <c r="T558" s="78" t="str">
        <f>VLOOKUP(Leverancespecifikation[[#This Row],[ID-Bygningsdel]],'Data aktør'!A:H,7,FALSE)</f>
        <v/>
      </c>
      <c r="U558" s="122" t="str">
        <f>VLOOKUP(Leverancespecifikation[[#This Row],[ID-Bygningsdel]],'Data aktør'!A:H,8,FALSE)</f>
        <v/>
      </c>
      <c r="V558" s="112"/>
      <c r="W558" s="79"/>
      <c r="X558" s="79"/>
      <c r="Y558" s="79"/>
      <c r="Z558" s="79"/>
      <c r="AA558" s="79"/>
      <c r="AB558" s="171"/>
      <c r="AD558" s="171"/>
      <c r="AE558" s="171"/>
      <c r="AF558" s="171"/>
      <c r="AG558" s="171"/>
      <c r="AH558" s="171"/>
      <c r="AI558" s="171"/>
      <c r="AJ558" s="171"/>
      <c r="BV558" s="171"/>
      <c r="BW558" s="171"/>
      <c r="CB558" s="134"/>
    </row>
    <row r="559" spans="1:80" ht="12" x14ac:dyDescent="0.2">
      <c r="A559" s="249"/>
      <c r="B559" s="242" t="s">
        <v>1166</v>
      </c>
      <c r="C559" s="170" t="str">
        <f>_xlfn.CONCAT(Leverancespecifikation[[#This Row],[ID]],Leverancespecifikation[[#This Row],[BYGNINGSDEL]])</f>
        <v>555Koblingsdåser</v>
      </c>
      <c r="E559" s="171">
        <v>597</v>
      </c>
      <c r="I559" s="171"/>
      <c r="J559" s="171">
        <v>4</v>
      </c>
      <c r="K559" s="175" t="s">
        <v>1182</v>
      </c>
      <c r="L559" s="172" t="s">
        <v>1024</v>
      </c>
      <c r="M559" s="80" t="str">
        <f>IFERROR(VLOOKUP(Leverancespecifikation[[#This Row],[ID-Bygningsdel]],'Data ændringslog'!A:G,7,FALSE),"P")</f>
        <v/>
      </c>
      <c r="N559" s="321" t="s">
        <v>103</v>
      </c>
      <c r="O559" s="121" t="str">
        <f>VLOOKUP(Leverancespecifikation[[#This Row],[ID-Bygningsdel]],'Data aktør'!A:H,2,FALSE)</f>
        <v/>
      </c>
      <c r="P559" s="78" t="str">
        <f>VLOOKUP(Leverancespecifikation[[#This Row],[ID-Bygningsdel]],'Data aktør'!A:H,3,FALSE)</f>
        <v/>
      </c>
      <c r="Q559" s="78" t="str">
        <f>VLOOKUP(Leverancespecifikation[[#This Row],[ID-Bygningsdel]],'Data aktør'!A:H,4,FALSE)</f>
        <v/>
      </c>
      <c r="R559" s="78" t="str">
        <f>VLOOKUP(Leverancespecifikation[[#This Row],[ID-Bygningsdel]],'Data aktør'!A:H,5,FALSE)</f>
        <v/>
      </c>
      <c r="S559" s="78" t="str">
        <f>VLOOKUP(Leverancespecifikation[[#This Row],[ID-Bygningsdel]],'Data aktør'!A:H,6,FALSE)</f>
        <v/>
      </c>
      <c r="T559" s="78" t="str">
        <f>VLOOKUP(Leverancespecifikation[[#This Row],[ID-Bygningsdel]],'Data aktør'!A:H,7,FALSE)</f>
        <v/>
      </c>
      <c r="U559" s="122" t="str">
        <f>VLOOKUP(Leverancespecifikation[[#This Row],[ID-Bygningsdel]],'Data aktør'!A:H,8,FALSE)</f>
        <v/>
      </c>
      <c r="V559" s="112"/>
      <c r="W559" s="79"/>
      <c r="X559" s="79"/>
      <c r="Y559" s="79"/>
      <c r="Z559" s="79"/>
      <c r="AA559" s="79"/>
      <c r="AB559" s="171"/>
      <c r="AD559" s="171"/>
      <c r="AE559" s="171"/>
      <c r="AF559" s="171"/>
      <c r="AG559" s="171"/>
      <c r="AH559" s="171"/>
      <c r="AI559" s="171"/>
      <c r="AJ559" s="171"/>
      <c r="BV559" s="171"/>
      <c r="BW559" s="171"/>
      <c r="CB559" s="134"/>
    </row>
    <row r="560" spans="1:80" ht="12" x14ac:dyDescent="0.2">
      <c r="A560" s="249"/>
      <c r="B560" s="242" t="s">
        <v>1168</v>
      </c>
      <c r="C560" s="170" t="str">
        <f>_xlfn.CONCAT(Leverancespecifikation[[#This Row],[ID]],Leverancespecifikation[[#This Row],[BYGNINGSDEL]])</f>
        <v>556Målere</v>
      </c>
      <c r="E560" s="171">
        <v>546</v>
      </c>
      <c r="I560" s="171"/>
      <c r="J560" s="171">
        <v>4</v>
      </c>
      <c r="K560" s="175" t="s">
        <v>1195</v>
      </c>
      <c r="L560" s="172" t="s">
        <v>1024</v>
      </c>
      <c r="M560" s="80" t="str">
        <f>IFERROR(VLOOKUP(Leverancespecifikation[[#This Row],[ID-Bygningsdel]],'Data ændringslog'!A:G,7,FALSE),"P")</f>
        <v/>
      </c>
      <c r="N560" s="321" t="s">
        <v>103</v>
      </c>
      <c r="O560" s="121" t="str">
        <f>VLOOKUP(Leverancespecifikation[[#This Row],[ID-Bygningsdel]],'Data aktør'!A:H,2,FALSE)</f>
        <v/>
      </c>
      <c r="P560" s="78" t="str">
        <f>VLOOKUP(Leverancespecifikation[[#This Row],[ID-Bygningsdel]],'Data aktør'!A:H,3,FALSE)</f>
        <v/>
      </c>
      <c r="Q560" s="78" t="str">
        <f>VLOOKUP(Leverancespecifikation[[#This Row],[ID-Bygningsdel]],'Data aktør'!A:H,4,FALSE)</f>
        <v/>
      </c>
      <c r="R560" s="78" t="str">
        <f>VLOOKUP(Leverancespecifikation[[#This Row],[ID-Bygningsdel]],'Data aktør'!A:H,5,FALSE)</f>
        <v/>
      </c>
      <c r="S560" s="78" t="str">
        <f>VLOOKUP(Leverancespecifikation[[#This Row],[ID-Bygningsdel]],'Data aktør'!A:H,6,FALSE)</f>
        <v/>
      </c>
      <c r="T560" s="78" t="str">
        <f>VLOOKUP(Leverancespecifikation[[#This Row],[ID-Bygningsdel]],'Data aktør'!A:H,7,FALSE)</f>
        <v/>
      </c>
      <c r="U560" s="122" t="str">
        <f>VLOOKUP(Leverancespecifikation[[#This Row],[ID-Bygningsdel]],'Data aktør'!A:H,8,FALSE)</f>
        <v/>
      </c>
      <c r="V560" s="112"/>
      <c r="W560" s="79"/>
      <c r="X560" s="79"/>
      <c r="Y560" s="79"/>
      <c r="Z560" s="79"/>
      <c r="AA560" s="79"/>
      <c r="AB560" s="171"/>
      <c r="AD560" s="171"/>
      <c r="AE560" s="171"/>
      <c r="AF560" s="171"/>
      <c r="AG560" s="171"/>
      <c r="AH560" s="171"/>
      <c r="AI560" s="171"/>
      <c r="AJ560" s="171"/>
      <c r="BV560" s="171"/>
      <c r="BW560" s="171"/>
      <c r="CB560" s="134"/>
    </row>
    <row r="561" spans="1:80" ht="12" x14ac:dyDescent="0.2">
      <c r="A561" s="249"/>
      <c r="B561" s="242" t="s">
        <v>1170</v>
      </c>
      <c r="C561" s="170" t="str">
        <f>_xlfn.CONCAT(Leverancespecifikation[[#This Row],[ID]],Leverancespecifikation[[#This Row],[BYGNINGSDEL]])</f>
        <v>557Køling</v>
      </c>
      <c r="E561" s="171" t="s">
        <v>1564</v>
      </c>
      <c r="I561" s="171"/>
      <c r="J561" s="171">
        <v>3</v>
      </c>
      <c r="K561" s="333" t="s">
        <v>979</v>
      </c>
      <c r="M561" s="80" t="str">
        <f>IFERROR(VLOOKUP(Leverancespecifikation[[#This Row],[ID-Bygningsdel]],'Data ændringslog'!A:G,7,FALSE),"P")</f>
        <v/>
      </c>
      <c r="N561" s="321" t="s">
        <v>99</v>
      </c>
      <c r="O561" s="121" t="str">
        <f>VLOOKUP(Leverancespecifikation[[#This Row],[ID-Bygningsdel]],'Data aktør'!A:H,2,FALSE)</f>
        <v/>
      </c>
      <c r="P561" s="78" t="str">
        <f>VLOOKUP(Leverancespecifikation[[#This Row],[ID-Bygningsdel]],'Data aktør'!A:H,3,FALSE)</f>
        <v/>
      </c>
      <c r="Q561" s="78" t="str">
        <f>VLOOKUP(Leverancespecifikation[[#This Row],[ID-Bygningsdel]],'Data aktør'!A:H,4,FALSE)</f>
        <v/>
      </c>
      <c r="R561" s="78" t="str">
        <f>VLOOKUP(Leverancespecifikation[[#This Row],[ID-Bygningsdel]],'Data aktør'!A:H,5,FALSE)</f>
        <v/>
      </c>
      <c r="S561" s="78" t="str">
        <f>VLOOKUP(Leverancespecifikation[[#This Row],[ID-Bygningsdel]],'Data aktør'!A:H,6,FALSE)</f>
        <v/>
      </c>
      <c r="T561" s="78" t="str">
        <f>VLOOKUP(Leverancespecifikation[[#This Row],[ID-Bygningsdel]],'Data aktør'!A:H,7,FALSE)</f>
        <v/>
      </c>
      <c r="U561" s="122" t="str">
        <f>VLOOKUP(Leverancespecifikation[[#This Row],[ID-Bygningsdel]],'Data aktør'!A:H,8,FALSE)</f>
        <v/>
      </c>
      <c r="V561" s="112"/>
      <c r="W561" s="79"/>
      <c r="X561" s="79"/>
      <c r="Y561" s="79"/>
      <c r="Z561" s="79"/>
      <c r="AA561" s="79"/>
      <c r="AB561" s="171"/>
      <c r="AD561" s="171"/>
      <c r="AE561" s="171"/>
      <c r="AF561" s="171"/>
      <c r="AG561" s="171"/>
      <c r="AH561" s="171"/>
      <c r="AI561" s="171"/>
      <c r="AJ561" s="171"/>
      <c r="BV561" s="171"/>
      <c r="BW561" s="171"/>
      <c r="CB561" s="134"/>
    </row>
    <row r="562" spans="1:80" ht="12" x14ac:dyDescent="0.2">
      <c r="A562" s="249"/>
      <c r="B562" s="242" t="s">
        <v>1172</v>
      </c>
      <c r="C562" s="170" t="str">
        <f>_xlfn.CONCAT(Leverancespecifikation[[#This Row],[ID]],Leverancespecifikation[[#This Row],[BYGNINGSDEL]])</f>
        <v xml:space="preserve">558Fordamperer </v>
      </c>
      <c r="E562" s="171">
        <v>552</v>
      </c>
      <c r="I562" s="171"/>
      <c r="J562" s="171">
        <v>4</v>
      </c>
      <c r="K562" s="175" t="s">
        <v>1198</v>
      </c>
      <c r="L562" s="172" t="s">
        <v>1024</v>
      </c>
      <c r="M562" s="80" t="str">
        <f>IFERROR(VLOOKUP(Leverancespecifikation[[#This Row],[ID-Bygningsdel]],'Data ændringslog'!A:G,7,FALSE),"P")</f>
        <v/>
      </c>
      <c r="N562" s="321" t="s">
        <v>99</v>
      </c>
      <c r="O562" s="121" t="str">
        <f>VLOOKUP(Leverancespecifikation[[#This Row],[ID-Bygningsdel]],'Data aktør'!A:H,2,FALSE)</f>
        <v/>
      </c>
      <c r="P562" s="78" t="str">
        <f>VLOOKUP(Leverancespecifikation[[#This Row],[ID-Bygningsdel]],'Data aktør'!A:H,3,FALSE)</f>
        <v/>
      </c>
      <c r="Q562" s="78" t="str">
        <f>VLOOKUP(Leverancespecifikation[[#This Row],[ID-Bygningsdel]],'Data aktør'!A:H,4,FALSE)</f>
        <v/>
      </c>
      <c r="R562" s="78" t="str">
        <f>VLOOKUP(Leverancespecifikation[[#This Row],[ID-Bygningsdel]],'Data aktør'!A:H,5,FALSE)</f>
        <v>X</v>
      </c>
      <c r="S562" s="78" t="str">
        <f>VLOOKUP(Leverancespecifikation[[#This Row],[ID-Bygningsdel]],'Data aktør'!A:H,6,FALSE)</f>
        <v/>
      </c>
      <c r="T562" s="78" t="str">
        <f>VLOOKUP(Leverancespecifikation[[#This Row],[ID-Bygningsdel]],'Data aktør'!A:H,7,FALSE)</f>
        <v/>
      </c>
      <c r="U562" s="122" t="str">
        <f>VLOOKUP(Leverancespecifikation[[#This Row],[ID-Bygningsdel]],'Data aktør'!A:H,8,FALSE)</f>
        <v/>
      </c>
      <c r="V562" s="112"/>
      <c r="W562" s="79"/>
      <c r="X562" s="79"/>
      <c r="Y562" s="79"/>
      <c r="Z562" s="79"/>
      <c r="AA562" s="79"/>
      <c r="AB562" s="171"/>
      <c r="AD562" s="171"/>
      <c r="AE562" s="171"/>
      <c r="AF562" s="171"/>
      <c r="AG562" s="171"/>
      <c r="AH562" s="171"/>
      <c r="AI562" s="171"/>
      <c r="AJ562" s="171" t="s">
        <v>36</v>
      </c>
      <c r="AK562" s="171">
        <v>300</v>
      </c>
      <c r="AT562" s="171" t="s">
        <v>36</v>
      </c>
      <c r="AU562" s="171">
        <v>325</v>
      </c>
      <c r="BB562" s="171" t="s">
        <v>36</v>
      </c>
      <c r="BC562" s="171">
        <v>325</v>
      </c>
      <c r="BV562" s="171"/>
      <c r="BW562" s="171"/>
      <c r="CB562" s="134"/>
    </row>
    <row r="563" spans="1:80" ht="12" x14ac:dyDescent="0.2">
      <c r="A563" s="249"/>
      <c r="B563" s="242" t="s">
        <v>1173</v>
      </c>
      <c r="C563" s="170" t="str">
        <f>_xlfn.CONCAT(Leverancespecifikation[[#This Row],[ID]],Leverancespecifikation[[#This Row],[BYGNINGSDEL]])</f>
        <v xml:space="preserve">559Køleflader </v>
      </c>
      <c r="E563" s="171">
        <v>552</v>
      </c>
      <c r="I563" s="171"/>
      <c r="J563" s="171">
        <v>4</v>
      </c>
      <c r="K563" s="175" t="s">
        <v>1200</v>
      </c>
      <c r="L563" s="172" t="s">
        <v>1024</v>
      </c>
      <c r="M563" s="80" t="str">
        <f>IFERROR(VLOOKUP(Leverancespecifikation[[#This Row],[ID-Bygningsdel]],'Data ændringslog'!A:G,7,FALSE),"P")</f>
        <v/>
      </c>
      <c r="N563" s="321" t="s">
        <v>99</v>
      </c>
      <c r="O563" s="121" t="str">
        <f>VLOOKUP(Leverancespecifikation[[#This Row],[ID-Bygningsdel]],'Data aktør'!A:H,2,FALSE)</f>
        <v/>
      </c>
      <c r="P563" s="78" t="str">
        <f>VLOOKUP(Leverancespecifikation[[#This Row],[ID-Bygningsdel]],'Data aktør'!A:H,3,FALSE)</f>
        <v/>
      </c>
      <c r="Q563" s="78" t="str">
        <f>VLOOKUP(Leverancespecifikation[[#This Row],[ID-Bygningsdel]],'Data aktør'!A:H,4,FALSE)</f>
        <v/>
      </c>
      <c r="R563" s="78" t="str">
        <f>VLOOKUP(Leverancespecifikation[[#This Row],[ID-Bygningsdel]],'Data aktør'!A:H,5,FALSE)</f>
        <v>X</v>
      </c>
      <c r="S563" s="78" t="str">
        <f>VLOOKUP(Leverancespecifikation[[#This Row],[ID-Bygningsdel]],'Data aktør'!A:H,6,FALSE)</f>
        <v/>
      </c>
      <c r="T563" s="78" t="str">
        <f>VLOOKUP(Leverancespecifikation[[#This Row],[ID-Bygningsdel]],'Data aktør'!A:H,7,FALSE)</f>
        <v/>
      </c>
      <c r="U563" s="122" t="str">
        <f>VLOOKUP(Leverancespecifikation[[#This Row],[ID-Bygningsdel]],'Data aktør'!A:H,8,FALSE)</f>
        <v/>
      </c>
      <c r="V563" s="112"/>
      <c r="W563" s="79"/>
      <c r="X563" s="79"/>
      <c r="Y563" s="79"/>
      <c r="Z563" s="79"/>
      <c r="AA563" s="79"/>
      <c r="AB563" s="171"/>
      <c r="AD563" s="171"/>
      <c r="AE563" s="171"/>
      <c r="AF563" s="171"/>
      <c r="AG563" s="171"/>
      <c r="AH563" s="171"/>
      <c r="AI563" s="171"/>
      <c r="AJ563" s="171" t="s">
        <v>36</v>
      </c>
      <c r="AK563" s="171">
        <v>300</v>
      </c>
      <c r="AT563" s="171" t="s">
        <v>36</v>
      </c>
      <c r="AU563" s="171">
        <v>325</v>
      </c>
      <c r="BB563" s="171" t="s">
        <v>36</v>
      </c>
      <c r="BC563" s="171">
        <v>325</v>
      </c>
      <c r="BV563" s="171"/>
      <c r="BW563" s="171"/>
      <c r="CB563" s="134"/>
    </row>
    <row r="564" spans="1:80" ht="12" x14ac:dyDescent="0.2">
      <c r="A564" s="249"/>
      <c r="B564" s="242" t="s">
        <v>1175</v>
      </c>
      <c r="C564" s="170" t="str">
        <f>_xlfn.CONCAT(Leverancespecifikation[[#This Row],[ID]],Leverancespecifikation[[#This Row],[BYGNINGSDEL]])</f>
        <v xml:space="preserve">560Fancoils </v>
      </c>
      <c r="E564" s="171">
        <v>552</v>
      </c>
      <c r="I564" s="171"/>
      <c r="J564" s="171">
        <v>4</v>
      </c>
      <c r="K564" s="175" t="s">
        <v>1202</v>
      </c>
      <c r="L564" s="172" t="s">
        <v>1024</v>
      </c>
      <c r="M564" s="80" t="str">
        <f>IFERROR(VLOOKUP(Leverancespecifikation[[#This Row],[ID-Bygningsdel]],'Data ændringslog'!A:G,7,FALSE),"P")</f>
        <v/>
      </c>
      <c r="N564" s="321" t="s">
        <v>99</v>
      </c>
      <c r="O564" s="121" t="str">
        <f>VLOOKUP(Leverancespecifikation[[#This Row],[ID-Bygningsdel]],'Data aktør'!A:H,2,FALSE)</f>
        <v/>
      </c>
      <c r="P564" s="78" t="str">
        <f>VLOOKUP(Leverancespecifikation[[#This Row],[ID-Bygningsdel]],'Data aktør'!A:H,3,FALSE)</f>
        <v/>
      </c>
      <c r="Q564" s="78" t="str">
        <f>VLOOKUP(Leverancespecifikation[[#This Row],[ID-Bygningsdel]],'Data aktør'!A:H,4,FALSE)</f>
        <v/>
      </c>
      <c r="R564" s="78" t="str">
        <f>VLOOKUP(Leverancespecifikation[[#This Row],[ID-Bygningsdel]],'Data aktør'!A:H,5,FALSE)</f>
        <v>X</v>
      </c>
      <c r="S564" s="78" t="str">
        <f>VLOOKUP(Leverancespecifikation[[#This Row],[ID-Bygningsdel]],'Data aktør'!A:H,6,FALSE)</f>
        <v/>
      </c>
      <c r="T564" s="78" t="str">
        <f>VLOOKUP(Leverancespecifikation[[#This Row],[ID-Bygningsdel]],'Data aktør'!A:H,7,FALSE)</f>
        <v/>
      </c>
      <c r="U564" s="122" t="str">
        <f>VLOOKUP(Leverancespecifikation[[#This Row],[ID-Bygningsdel]],'Data aktør'!A:H,8,FALSE)</f>
        <v/>
      </c>
      <c r="V564" s="112"/>
      <c r="W564" s="79"/>
      <c r="X564" s="79"/>
      <c r="Y564" s="79"/>
      <c r="Z564" s="79"/>
      <c r="AA564" s="79"/>
      <c r="AB564" s="171"/>
      <c r="AD564" s="171"/>
      <c r="AE564" s="171"/>
      <c r="AF564" s="171"/>
      <c r="AG564" s="171"/>
      <c r="AH564" s="171"/>
      <c r="AI564" s="171"/>
      <c r="AJ564" s="171" t="s">
        <v>36</v>
      </c>
      <c r="AK564" s="171">
        <v>300</v>
      </c>
      <c r="AT564" s="171" t="s">
        <v>36</v>
      </c>
      <c r="AU564" s="171">
        <v>325</v>
      </c>
      <c r="BB564" s="171" t="s">
        <v>36</v>
      </c>
      <c r="BC564" s="171">
        <v>325</v>
      </c>
      <c r="BV564" s="171"/>
      <c r="BW564" s="171"/>
      <c r="CB564" s="134"/>
    </row>
    <row r="565" spans="1:80" ht="12" x14ac:dyDescent="0.2">
      <c r="A565" s="249"/>
      <c r="B565" s="242" t="s">
        <v>1177</v>
      </c>
      <c r="C565" s="170" t="str">
        <f>_xlfn.CONCAT(Leverancespecifikation[[#This Row],[ID]],Leverancespecifikation[[#This Row],[BYGNINGSDEL]])</f>
        <v>561Kølebafler</v>
      </c>
      <c r="E565" s="171">
        <v>552</v>
      </c>
      <c r="I565" s="171"/>
      <c r="J565" s="171">
        <v>4</v>
      </c>
      <c r="K565" s="175" t="s">
        <v>1204</v>
      </c>
      <c r="L565" s="172" t="s">
        <v>1024</v>
      </c>
      <c r="M565" s="80" t="str">
        <f>IFERROR(VLOOKUP(Leverancespecifikation[[#This Row],[ID-Bygningsdel]],'Data ændringslog'!A:G,7,FALSE),"P")</f>
        <v/>
      </c>
      <c r="N565" s="321" t="s">
        <v>99</v>
      </c>
      <c r="O565" s="121" t="str">
        <f>VLOOKUP(Leverancespecifikation[[#This Row],[ID-Bygningsdel]],'Data aktør'!A:H,2,FALSE)</f>
        <v/>
      </c>
      <c r="P565" s="78" t="str">
        <f>VLOOKUP(Leverancespecifikation[[#This Row],[ID-Bygningsdel]],'Data aktør'!A:H,3,FALSE)</f>
        <v/>
      </c>
      <c r="Q565" s="78" t="str">
        <f>VLOOKUP(Leverancespecifikation[[#This Row],[ID-Bygningsdel]],'Data aktør'!A:H,4,FALSE)</f>
        <v/>
      </c>
      <c r="R565" s="78" t="str">
        <f>VLOOKUP(Leverancespecifikation[[#This Row],[ID-Bygningsdel]],'Data aktør'!A:H,5,FALSE)</f>
        <v>X</v>
      </c>
      <c r="S565" s="78" t="str">
        <f>VLOOKUP(Leverancespecifikation[[#This Row],[ID-Bygningsdel]],'Data aktør'!A:H,6,FALSE)</f>
        <v/>
      </c>
      <c r="T565" s="78" t="str">
        <f>VLOOKUP(Leverancespecifikation[[#This Row],[ID-Bygningsdel]],'Data aktør'!A:H,7,FALSE)</f>
        <v/>
      </c>
      <c r="U565" s="122" t="str">
        <f>VLOOKUP(Leverancespecifikation[[#This Row],[ID-Bygningsdel]],'Data aktør'!A:H,8,FALSE)</f>
        <v/>
      </c>
      <c r="V565" s="112"/>
      <c r="W565" s="79"/>
      <c r="X565" s="79"/>
      <c r="Y565" s="79"/>
      <c r="Z565" s="79"/>
      <c r="AA565" s="79"/>
      <c r="AB565" s="171"/>
      <c r="AD565" s="171"/>
      <c r="AE565" s="171"/>
      <c r="AF565" s="171"/>
      <c r="AG565" s="171"/>
      <c r="AH565" s="171"/>
      <c r="AI565" s="171"/>
      <c r="AJ565" s="171" t="s">
        <v>36</v>
      </c>
      <c r="AK565" s="171">
        <v>300</v>
      </c>
      <c r="AT565" s="171" t="s">
        <v>36</v>
      </c>
      <c r="AU565" s="171">
        <v>325</v>
      </c>
      <c r="BB565" s="171" t="s">
        <v>36</v>
      </c>
      <c r="BC565" s="171">
        <v>325</v>
      </c>
      <c r="BV565" s="171"/>
      <c r="BW565" s="171"/>
      <c r="CB565" s="134"/>
    </row>
    <row r="566" spans="1:80" ht="12" x14ac:dyDescent="0.2">
      <c r="A566" s="249"/>
      <c r="B566" s="242" t="s">
        <v>1179</v>
      </c>
      <c r="C566" s="170" t="str">
        <f>_xlfn.CONCAT(Leverancespecifikation[[#This Row],[ID]],Leverancespecifikation[[#This Row],[BYGNINGSDEL]])</f>
        <v>562Afspærringsventiler</v>
      </c>
      <c r="E566" s="171">
        <v>594</v>
      </c>
      <c r="I566" s="171"/>
      <c r="J566" s="171">
        <v>4</v>
      </c>
      <c r="K566" s="175" t="s">
        <v>1174</v>
      </c>
      <c r="L566" s="172" t="s">
        <v>1024</v>
      </c>
      <c r="M566" s="80" t="str">
        <f>IFERROR(VLOOKUP(Leverancespecifikation[[#This Row],[ID-Bygningsdel]],'Data ændringslog'!A:G,7,FALSE),"P")</f>
        <v/>
      </c>
      <c r="N566" s="321" t="s">
        <v>103</v>
      </c>
      <c r="O566" s="121" t="str">
        <f>VLOOKUP(Leverancespecifikation[[#This Row],[ID-Bygningsdel]],'Data aktør'!A:H,2,FALSE)</f>
        <v/>
      </c>
      <c r="P566" s="78" t="str">
        <f>VLOOKUP(Leverancespecifikation[[#This Row],[ID-Bygningsdel]],'Data aktør'!A:H,3,FALSE)</f>
        <v/>
      </c>
      <c r="Q566" s="78" t="str">
        <f>VLOOKUP(Leverancespecifikation[[#This Row],[ID-Bygningsdel]],'Data aktør'!A:H,4,FALSE)</f>
        <v/>
      </c>
      <c r="R566" s="78" t="str">
        <f>VLOOKUP(Leverancespecifikation[[#This Row],[ID-Bygningsdel]],'Data aktør'!A:H,5,FALSE)</f>
        <v/>
      </c>
      <c r="S566" s="78" t="str">
        <f>VLOOKUP(Leverancespecifikation[[#This Row],[ID-Bygningsdel]],'Data aktør'!A:H,6,FALSE)</f>
        <v/>
      </c>
      <c r="T566" s="78" t="str">
        <f>VLOOKUP(Leverancespecifikation[[#This Row],[ID-Bygningsdel]],'Data aktør'!A:H,7,FALSE)</f>
        <v/>
      </c>
      <c r="U566" s="122" t="str">
        <f>VLOOKUP(Leverancespecifikation[[#This Row],[ID-Bygningsdel]],'Data aktør'!A:H,8,FALSE)</f>
        <v/>
      </c>
      <c r="V566" s="112"/>
      <c r="W566" s="79"/>
      <c r="X566" s="79"/>
      <c r="Y566" s="79"/>
      <c r="Z566" s="79"/>
      <c r="AA566" s="79"/>
      <c r="AB566" s="171"/>
      <c r="AD566" s="171"/>
      <c r="AE566" s="171"/>
      <c r="AF566" s="171"/>
      <c r="AG566" s="171"/>
      <c r="AH566" s="171"/>
      <c r="AI566" s="171"/>
      <c r="AJ566" s="171"/>
      <c r="BV566" s="171"/>
      <c r="BW566" s="171"/>
      <c r="CB566" s="134"/>
    </row>
    <row r="567" spans="1:80" ht="12" x14ac:dyDescent="0.2">
      <c r="A567" s="249"/>
      <c r="B567" s="242" t="s">
        <v>1181</v>
      </c>
      <c r="C567" s="170" t="str">
        <f>_xlfn.CONCAT(Leverancespecifikation[[#This Row],[ID]],Leverancespecifikation[[#This Row],[BYGNINGSDEL]])</f>
        <v>563Indregulerende ventiler /termostatventiler</v>
      </c>
      <c r="E567" s="171">
        <v>594</v>
      </c>
      <c r="I567" s="171"/>
      <c r="J567" s="171">
        <v>4</v>
      </c>
      <c r="K567" s="175" t="s">
        <v>1207</v>
      </c>
      <c r="L567" s="172" t="s">
        <v>1024</v>
      </c>
      <c r="M567" s="80" t="str">
        <f>IFERROR(VLOOKUP(Leverancespecifikation[[#This Row],[ID-Bygningsdel]],'Data ændringslog'!A:G,7,FALSE),"P")</f>
        <v/>
      </c>
      <c r="N567" s="321" t="s">
        <v>103</v>
      </c>
      <c r="O567" s="121" t="str">
        <f>VLOOKUP(Leverancespecifikation[[#This Row],[ID-Bygningsdel]],'Data aktør'!A:H,2,FALSE)</f>
        <v/>
      </c>
      <c r="P567" s="78" t="str">
        <f>VLOOKUP(Leverancespecifikation[[#This Row],[ID-Bygningsdel]],'Data aktør'!A:H,3,FALSE)</f>
        <v/>
      </c>
      <c r="Q567" s="78" t="str">
        <f>VLOOKUP(Leverancespecifikation[[#This Row],[ID-Bygningsdel]],'Data aktør'!A:H,4,FALSE)</f>
        <v/>
      </c>
      <c r="R567" s="78" t="str">
        <f>VLOOKUP(Leverancespecifikation[[#This Row],[ID-Bygningsdel]],'Data aktør'!A:H,5,FALSE)</f>
        <v/>
      </c>
      <c r="S567" s="78" t="str">
        <f>VLOOKUP(Leverancespecifikation[[#This Row],[ID-Bygningsdel]],'Data aktør'!A:H,6,FALSE)</f>
        <v/>
      </c>
      <c r="T567" s="78" t="str">
        <f>VLOOKUP(Leverancespecifikation[[#This Row],[ID-Bygningsdel]],'Data aktør'!A:H,7,FALSE)</f>
        <v/>
      </c>
      <c r="U567" s="122" t="str">
        <f>VLOOKUP(Leverancespecifikation[[#This Row],[ID-Bygningsdel]],'Data aktør'!A:H,8,FALSE)</f>
        <v/>
      </c>
      <c r="V567" s="112"/>
      <c r="W567" s="79"/>
      <c r="X567" s="79"/>
      <c r="Y567" s="79"/>
      <c r="Z567" s="79"/>
      <c r="AA567" s="79"/>
      <c r="AB567" s="171"/>
      <c r="AD567" s="171"/>
      <c r="AE567" s="171"/>
      <c r="AF567" s="171"/>
      <c r="AG567" s="171"/>
      <c r="AH567" s="171"/>
      <c r="AI567" s="171"/>
      <c r="AJ567" s="171"/>
      <c r="BV567" s="171"/>
      <c r="BW567" s="171"/>
      <c r="CB567" s="134"/>
    </row>
    <row r="568" spans="1:80" ht="12" x14ac:dyDescent="0.2">
      <c r="A568" s="249"/>
      <c r="B568" s="242" t="s">
        <v>1183</v>
      </c>
      <c r="C568" s="170" t="str">
        <f>_xlfn.CONCAT(Leverancespecifikation[[#This Row],[ID]],Leverancespecifikation[[#This Row],[BYGNINGSDEL]])</f>
        <v>564Øvrige Ventiler</v>
      </c>
      <c r="E568" s="171">
        <v>594</v>
      </c>
      <c r="I568" s="171"/>
      <c r="J568" s="171">
        <v>4</v>
      </c>
      <c r="K568" s="175" t="s">
        <v>1178</v>
      </c>
      <c r="L568" s="172" t="s">
        <v>1024</v>
      </c>
      <c r="M568" s="80" t="str">
        <f>IFERROR(VLOOKUP(Leverancespecifikation[[#This Row],[ID-Bygningsdel]],'Data ændringslog'!A:G,7,FALSE),"P")</f>
        <v/>
      </c>
      <c r="N568" s="321" t="s">
        <v>103</v>
      </c>
      <c r="O568" s="121" t="str">
        <f>VLOOKUP(Leverancespecifikation[[#This Row],[ID-Bygningsdel]],'Data aktør'!A:H,2,FALSE)</f>
        <v/>
      </c>
      <c r="P568" s="78" t="str">
        <f>VLOOKUP(Leverancespecifikation[[#This Row],[ID-Bygningsdel]],'Data aktør'!A:H,3,FALSE)</f>
        <v/>
      </c>
      <c r="Q568" s="78" t="str">
        <f>VLOOKUP(Leverancespecifikation[[#This Row],[ID-Bygningsdel]],'Data aktør'!A:H,4,FALSE)</f>
        <v/>
      </c>
      <c r="R568" s="78" t="str">
        <f>VLOOKUP(Leverancespecifikation[[#This Row],[ID-Bygningsdel]],'Data aktør'!A:H,5,FALSE)</f>
        <v/>
      </c>
      <c r="S568" s="78" t="str">
        <f>VLOOKUP(Leverancespecifikation[[#This Row],[ID-Bygningsdel]],'Data aktør'!A:H,6,FALSE)</f>
        <v/>
      </c>
      <c r="T568" s="78" t="str">
        <f>VLOOKUP(Leverancespecifikation[[#This Row],[ID-Bygningsdel]],'Data aktør'!A:H,7,FALSE)</f>
        <v/>
      </c>
      <c r="U568" s="122" t="str">
        <f>VLOOKUP(Leverancespecifikation[[#This Row],[ID-Bygningsdel]],'Data aktør'!A:H,8,FALSE)</f>
        <v/>
      </c>
      <c r="V568" s="112"/>
      <c r="W568" s="79"/>
      <c r="X568" s="79"/>
      <c r="Y568" s="79"/>
      <c r="Z568" s="79"/>
      <c r="AA568" s="79"/>
      <c r="AB568" s="171"/>
      <c r="AD568" s="171"/>
      <c r="AE568" s="171"/>
      <c r="AF568" s="171"/>
      <c r="AG568" s="171"/>
      <c r="AH568" s="171"/>
      <c r="AI568" s="171"/>
      <c r="AJ568" s="171"/>
      <c r="BV568" s="171"/>
      <c r="BW568" s="171"/>
      <c r="CB568" s="134"/>
    </row>
    <row r="569" spans="1:80" ht="12" customHeight="1" x14ac:dyDescent="0.2">
      <c r="A569" s="249"/>
      <c r="B569" s="242" t="s">
        <v>1185</v>
      </c>
      <c r="C569" s="170" t="str">
        <f>_xlfn.CONCAT(Leverancespecifikation[[#This Row],[ID]],Leverancespecifikation[[#This Row],[BYGNINGSDEL]])</f>
        <v>565Filter/Termometer/Manomenter/Kompensator/mv.</v>
      </c>
      <c r="E569" s="171">
        <v>597</v>
      </c>
      <c r="I569" s="171"/>
      <c r="J569" s="171">
        <v>4</v>
      </c>
      <c r="K569" s="175" t="s">
        <v>1180</v>
      </c>
      <c r="L569" s="172" t="s">
        <v>1024</v>
      </c>
      <c r="M569" s="80" t="str">
        <f>IFERROR(VLOOKUP(Leverancespecifikation[[#This Row],[ID-Bygningsdel]],'Data ændringslog'!A:G,7,FALSE),"P")</f>
        <v/>
      </c>
      <c r="N569" s="321" t="s">
        <v>103</v>
      </c>
      <c r="O569" s="121" t="str">
        <f>VLOOKUP(Leverancespecifikation[[#This Row],[ID-Bygningsdel]],'Data aktør'!A:H,2,FALSE)</f>
        <v/>
      </c>
      <c r="P569" s="78" t="str">
        <f>VLOOKUP(Leverancespecifikation[[#This Row],[ID-Bygningsdel]],'Data aktør'!A:H,3,FALSE)</f>
        <v/>
      </c>
      <c r="Q569" s="78" t="str">
        <f>VLOOKUP(Leverancespecifikation[[#This Row],[ID-Bygningsdel]],'Data aktør'!A:H,4,FALSE)</f>
        <v/>
      </c>
      <c r="R569" s="78" t="str">
        <f>VLOOKUP(Leverancespecifikation[[#This Row],[ID-Bygningsdel]],'Data aktør'!A:H,5,FALSE)</f>
        <v/>
      </c>
      <c r="S569" s="78" t="str">
        <f>VLOOKUP(Leverancespecifikation[[#This Row],[ID-Bygningsdel]],'Data aktør'!A:H,6,FALSE)</f>
        <v/>
      </c>
      <c r="T569" s="78" t="str">
        <f>VLOOKUP(Leverancespecifikation[[#This Row],[ID-Bygningsdel]],'Data aktør'!A:H,7,FALSE)</f>
        <v/>
      </c>
      <c r="U569" s="122" t="str">
        <f>VLOOKUP(Leverancespecifikation[[#This Row],[ID-Bygningsdel]],'Data aktør'!A:H,8,FALSE)</f>
        <v/>
      </c>
      <c r="V569" s="112"/>
      <c r="W569" s="79"/>
      <c r="X569" s="79"/>
      <c r="Y569" s="79"/>
      <c r="Z569" s="79"/>
      <c r="AA569" s="79"/>
      <c r="AB569" s="171"/>
      <c r="AD569" s="171"/>
      <c r="AE569" s="171"/>
      <c r="AF569" s="171"/>
      <c r="AG569" s="171"/>
      <c r="AH569" s="171"/>
      <c r="AI569" s="171"/>
      <c r="AJ569" s="171"/>
      <c r="BV569" s="171"/>
      <c r="BW569" s="171"/>
      <c r="CB569" s="134"/>
    </row>
    <row r="570" spans="1:80" ht="12" x14ac:dyDescent="0.2">
      <c r="A570" s="249"/>
      <c r="B570" s="242" t="s">
        <v>1186</v>
      </c>
      <c r="C570" s="170" t="str">
        <f>_xlfn.CONCAT(Leverancespecifikation[[#This Row],[ID]],Leverancespecifikation[[#This Row],[BYGNINGSDEL]])</f>
        <v>566Koblingsdåser</v>
      </c>
      <c r="E570" s="171">
        <v>597</v>
      </c>
      <c r="I570" s="171"/>
      <c r="J570" s="171">
        <v>4</v>
      </c>
      <c r="K570" s="175" t="s">
        <v>1182</v>
      </c>
      <c r="L570" s="172" t="s">
        <v>1024</v>
      </c>
      <c r="M570" s="80" t="str">
        <f>IFERROR(VLOOKUP(Leverancespecifikation[[#This Row],[ID-Bygningsdel]],'Data ændringslog'!A:G,7,FALSE),"P")</f>
        <v/>
      </c>
      <c r="N570" s="321" t="s">
        <v>103</v>
      </c>
      <c r="O570" s="121" t="str">
        <f>VLOOKUP(Leverancespecifikation[[#This Row],[ID-Bygningsdel]],'Data aktør'!A:H,2,FALSE)</f>
        <v/>
      </c>
      <c r="P570" s="78" t="str">
        <f>VLOOKUP(Leverancespecifikation[[#This Row],[ID-Bygningsdel]],'Data aktør'!A:H,3,FALSE)</f>
        <v/>
      </c>
      <c r="Q570" s="78" t="str">
        <f>VLOOKUP(Leverancespecifikation[[#This Row],[ID-Bygningsdel]],'Data aktør'!A:H,4,FALSE)</f>
        <v/>
      </c>
      <c r="R570" s="78" t="str">
        <f>VLOOKUP(Leverancespecifikation[[#This Row],[ID-Bygningsdel]],'Data aktør'!A:H,5,FALSE)</f>
        <v/>
      </c>
      <c r="S570" s="78" t="str">
        <f>VLOOKUP(Leverancespecifikation[[#This Row],[ID-Bygningsdel]],'Data aktør'!A:H,6,FALSE)</f>
        <v/>
      </c>
      <c r="T570" s="78" t="str">
        <f>VLOOKUP(Leverancespecifikation[[#This Row],[ID-Bygningsdel]],'Data aktør'!A:H,7,FALSE)</f>
        <v/>
      </c>
      <c r="U570" s="122" t="str">
        <f>VLOOKUP(Leverancespecifikation[[#This Row],[ID-Bygningsdel]],'Data aktør'!A:H,8,FALSE)</f>
        <v/>
      </c>
      <c r="V570" s="112"/>
      <c r="W570" s="79"/>
      <c r="X570" s="79"/>
      <c r="Y570" s="79"/>
      <c r="Z570" s="79"/>
      <c r="AA570" s="79"/>
      <c r="AB570" s="171"/>
      <c r="AD570" s="171"/>
      <c r="AE570" s="171"/>
      <c r="AF570" s="171"/>
      <c r="AG570" s="171"/>
      <c r="AH570" s="171"/>
      <c r="AI570" s="171"/>
      <c r="AJ570" s="171"/>
      <c r="BV570" s="171"/>
      <c r="BW570" s="171"/>
      <c r="CB570" s="134"/>
    </row>
    <row r="571" spans="1:80" ht="12" x14ac:dyDescent="0.2">
      <c r="A571" s="249"/>
      <c r="B571" s="242" t="s">
        <v>1188</v>
      </c>
      <c r="C571" s="170" t="str">
        <f>_xlfn.CONCAT(Leverancespecifikation[[#This Row],[ID]],Leverancespecifikation[[#This Row],[BYGNINGSDEL]])</f>
        <v>567Målere</v>
      </c>
      <c r="E571" s="171">
        <v>554</v>
      </c>
      <c r="I571" s="171"/>
      <c r="J571" s="171">
        <v>4</v>
      </c>
      <c r="K571" s="175" t="s">
        <v>1195</v>
      </c>
      <c r="L571" s="172" t="s">
        <v>1024</v>
      </c>
      <c r="M571" s="80" t="str">
        <f>IFERROR(VLOOKUP(Leverancespecifikation[[#This Row],[ID-Bygningsdel]],'Data ændringslog'!A:G,7,FALSE),"P")</f>
        <v/>
      </c>
      <c r="N571" s="321" t="s">
        <v>103</v>
      </c>
      <c r="O571" s="121" t="str">
        <f>VLOOKUP(Leverancespecifikation[[#This Row],[ID-Bygningsdel]],'Data aktør'!A:H,2,FALSE)</f>
        <v/>
      </c>
      <c r="P571" s="78" t="str">
        <f>VLOOKUP(Leverancespecifikation[[#This Row],[ID-Bygningsdel]],'Data aktør'!A:H,3,FALSE)</f>
        <v/>
      </c>
      <c r="Q571" s="78" t="str">
        <f>VLOOKUP(Leverancespecifikation[[#This Row],[ID-Bygningsdel]],'Data aktør'!A:H,4,FALSE)</f>
        <v/>
      </c>
      <c r="R571" s="78" t="str">
        <f>VLOOKUP(Leverancespecifikation[[#This Row],[ID-Bygningsdel]],'Data aktør'!A:H,5,FALSE)</f>
        <v/>
      </c>
      <c r="S571" s="78" t="str">
        <f>VLOOKUP(Leverancespecifikation[[#This Row],[ID-Bygningsdel]],'Data aktør'!A:H,6,FALSE)</f>
        <v/>
      </c>
      <c r="T571" s="78" t="str">
        <f>VLOOKUP(Leverancespecifikation[[#This Row],[ID-Bygningsdel]],'Data aktør'!A:H,7,FALSE)</f>
        <v/>
      </c>
      <c r="U571" s="122" t="str">
        <f>VLOOKUP(Leverancespecifikation[[#This Row],[ID-Bygningsdel]],'Data aktør'!A:H,8,FALSE)</f>
        <v/>
      </c>
      <c r="V571" s="112"/>
      <c r="W571" s="79"/>
      <c r="X571" s="79"/>
      <c r="Y571" s="79"/>
      <c r="Z571" s="79"/>
      <c r="AA571" s="79"/>
      <c r="AB571" s="171"/>
      <c r="AD571" s="171"/>
      <c r="AE571" s="171"/>
      <c r="AF571" s="171"/>
      <c r="AG571" s="171"/>
      <c r="AH571" s="171"/>
      <c r="AI571" s="171"/>
      <c r="AJ571" s="171"/>
      <c r="BV571" s="171"/>
      <c r="BW571" s="171"/>
      <c r="CB571" s="134"/>
    </row>
    <row r="572" spans="1:80" ht="12" x14ac:dyDescent="0.2">
      <c r="A572" s="249"/>
      <c r="B572" s="242" t="s">
        <v>1189</v>
      </c>
      <c r="C572" s="170" t="str">
        <f>_xlfn.CONCAT(Leverancespecifikation[[#This Row],[ID]],Leverancespecifikation[[#This Row],[BYGNINGSDEL]])</f>
        <v>568Varme</v>
      </c>
      <c r="E572" s="171" t="s">
        <v>1565</v>
      </c>
      <c r="I572" s="171"/>
      <c r="J572" s="171">
        <v>3</v>
      </c>
      <c r="K572" s="333" t="s">
        <v>993</v>
      </c>
      <c r="M572" s="80" t="str">
        <f>IFERROR(VLOOKUP(Leverancespecifikation[[#This Row],[ID-Bygningsdel]],'Data ændringslog'!A:G,7,FALSE),"P")</f>
        <v/>
      </c>
      <c r="N572" s="321" t="s">
        <v>99</v>
      </c>
      <c r="O572" s="121" t="str">
        <f>VLOOKUP(Leverancespecifikation[[#This Row],[ID-Bygningsdel]],'Data aktør'!A:H,2,FALSE)</f>
        <v/>
      </c>
      <c r="P572" s="78" t="str">
        <f>VLOOKUP(Leverancespecifikation[[#This Row],[ID-Bygningsdel]],'Data aktør'!A:H,3,FALSE)</f>
        <v/>
      </c>
      <c r="Q572" s="78" t="str">
        <f>VLOOKUP(Leverancespecifikation[[#This Row],[ID-Bygningsdel]],'Data aktør'!A:H,4,FALSE)</f>
        <v/>
      </c>
      <c r="R572" s="78" t="str">
        <f>VLOOKUP(Leverancespecifikation[[#This Row],[ID-Bygningsdel]],'Data aktør'!A:H,5,FALSE)</f>
        <v/>
      </c>
      <c r="S572" s="78" t="str">
        <f>VLOOKUP(Leverancespecifikation[[#This Row],[ID-Bygningsdel]],'Data aktør'!A:H,6,FALSE)</f>
        <v/>
      </c>
      <c r="T572" s="78" t="str">
        <f>VLOOKUP(Leverancespecifikation[[#This Row],[ID-Bygningsdel]],'Data aktør'!A:H,7,FALSE)</f>
        <v/>
      </c>
      <c r="U572" s="122" t="str">
        <f>VLOOKUP(Leverancespecifikation[[#This Row],[ID-Bygningsdel]],'Data aktør'!A:H,8,FALSE)</f>
        <v/>
      </c>
      <c r="V572" s="112"/>
      <c r="W572" s="79"/>
      <c r="X572" s="79"/>
      <c r="Y572" s="79"/>
      <c r="Z572" s="79"/>
      <c r="AA572" s="79"/>
      <c r="AB572" s="171"/>
      <c r="AD572" s="171"/>
      <c r="AE572" s="171"/>
      <c r="AF572" s="171"/>
      <c r="AG572" s="171"/>
      <c r="AH572" s="171"/>
      <c r="AI572" s="171"/>
      <c r="AJ572" s="171"/>
      <c r="BV572" s="171"/>
      <c r="BW572" s="171"/>
      <c r="CB572" s="134"/>
    </row>
    <row r="573" spans="1:80" ht="12" x14ac:dyDescent="0.2">
      <c r="A573" s="249"/>
      <c r="B573" s="242" t="s">
        <v>1191</v>
      </c>
      <c r="C573" s="170" t="str">
        <f>_xlfn.CONCAT(Leverancespecifikation[[#This Row],[ID]],Leverancespecifikation[[#This Row],[BYGNINGSDEL]])</f>
        <v>569Varmeflader</v>
      </c>
      <c r="E573" s="171">
        <v>562</v>
      </c>
      <c r="I573" s="171"/>
      <c r="J573" s="171">
        <v>4</v>
      </c>
      <c r="K573" s="175" t="s">
        <v>1214</v>
      </c>
      <c r="L573" s="172" t="s">
        <v>1024</v>
      </c>
      <c r="M573" s="80" t="str">
        <f>IFERROR(VLOOKUP(Leverancespecifikation[[#This Row],[ID-Bygningsdel]],'Data ændringslog'!A:G,7,FALSE),"P")</f>
        <v/>
      </c>
      <c r="N573" s="321" t="s">
        <v>99</v>
      </c>
      <c r="O573" s="121" t="str">
        <f>VLOOKUP(Leverancespecifikation[[#This Row],[ID-Bygningsdel]],'Data aktør'!A:H,2,FALSE)</f>
        <v/>
      </c>
      <c r="P573" s="78" t="str">
        <f>VLOOKUP(Leverancespecifikation[[#This Row],[ID-Bygningsdel]],'Data aktør'!A:H,3,FALSE)</f>
        <v/>
      </c>
      <c r="Q573" s="78" t="str">
        <f>VLOOKUP(Leverancespecifikation[[#This Row],[ID-Bygningsdel]],'Data aktør'!A:H,4,FALSE)</f>
        <v/>
      </c>
      <c r="R573" s="78" t="str">
        <f>VLOOKUP(Leverancespecifikation[[#This Row],[ID-Bygningsdel]],'Data aktør'!A:H,5,FALSE)</f>
        <v>X</v>
      </c>
      <c r="S573" s="78" t="str">
        <f>VLOOKUP(Leverancespecifikation[[#This Row],[ID-Bygningsdel]],'Data aktør'!A:H,6,FALSE)</f>
        <v/>
      </c>
      <c r="T573" s="78" t="str">
        <f>VLOOKUP(Leverancespecifikation[[#This Row],[ID-Bygningsdel]],'Data aktør'!A:H,7,FALSE)</f>
        <v/>
      </c>
      <c r="U573" s="122" t="str">
        <f>VLOOKUP(Leverancespecifikation[[#This Row],[ID-Bygningsdel]],'Data aktør'!A:H,8,FALSE)</f>
        <v/>
      </c>
      <c r="V573" s="112"/>
      <c r="W573" s="79"/>
      <c r="X573" s="79"/>
      <c r="Y573" s="79"/>
      <c r="Z573" s="79"/>
      <c r="AA573" s="79"/>
      <c r="AB573" s="171"/>
      <c r="AD573" s="171"/>
      <c r="AE573" s="171"/>
      <c r="AF573" s="171"/>
      <c r="AG573" s="171"/>
      <c r="AH573" s="171"/>
      <c r="AI573" s="171"/>
      <c r="AJ573" s="171" t="s">
        <v>36</v>
      </c>
      <c r="AK573" s="171">
        <v>300</v>
      </c>
      <c r="AT573" s="171" t="s">
        <v>36</v>
      </c>
      <c r="AU573" s="171">
        <v>325</v>
      </c>
      <c r="BB573" s="171" t="s">
        <v>36</v>
      </c>
      <c r="BC573" s="171">
        <v>325</v>
      </c>
      <c r="BV573" s="171"/>
      <c r="BW573" s="171"/>
      <c r="CB573" s="134"/>
    </row>
    <row r="574" spans="1:80" ht="12" x14ac:dyDescent="0.2">
      <c r="A574" s="249"/>
      <c r="B574" s="242" t="s">
        <v>1192</v>
      </c>
      <c r="C574" s="170" t="str">
        <f>_xlfn.CONCAT(Leverancespecifikation[[#This Row],[ID]],Leverancespecifikation[[#This Row],[BYGNINGSDEL]])</f>
        <v>570Radiatorer</v>
      </c>
      <c r="E574" s="171">
        <v>562</v>
      </c>
      <c r="I574" s="171"/>
      <c r="J574" s="171">
        <v>4</v>
      </c>
      <c r="K574" s="175" t="s">
        <v>1216</v>
      </c>
      <c r="L574" s="172" t="s">
        <v>1024</v>
      </c>
      <c r="M574" s="80" t="str">
        <f>IFERROR(VLOOKUP(Leverancespecifikation[[#This Row],[ID-Bygningsdel]],'Data ændringslog'!A:G,7,FALSE),"P")</f>
        <v/>
      </c>
      <c r="N574" s="321" t="s">
        <v>99</v>
      </c>
      <c r="O574" s="121" t="str">
        <f>VLOOKUP(Leverancespecifikation[[#This Row],[ID-Bygningsdel]],'Data aktør'!A:H,2,FALSE)</f>
        <v/>
      </c>
      <c r="P574" s="78" t="str">
        <f>VLOOKUP(Leverancespecifikation[[#This Row],[ID-Bygningsdel]],'Data aktør'!A:H,3,FALSE)</f>
        <v/>
      </c>
      <c r="Q574" s="78" t="str">
        <f>VLOOKUP(Leverancespecifikation[[#This Row],[ID-Bygningsdel]],'Data aktør'!A:H,4,FALSE)</f>
        <v/>
      </c>
      <c r="R574" s="78" t="str">
        <f>VLOOKUP(Leverancespecifikation[[#This Row],[ID-Bygningsdel]],'Data aktør'!A:H,5,FALSE)</f>
        <v>X</v>
      </c>
      <c r="S574" s="78" t="str">
        <f>VLOOKUP(Leverancespecifikation[[#This Row],[ID-Bygningsdel]],'Data aktør'!A:H,6,FALSE)</f>
        <v/>
      </c>
      <c r="T574" s="78" t="str">
        <f>VLOOKUP(Leverancespecifikation[[#This Row],[ID-Bygningsdel]],'Data aktør'!A:H,7,FALSE)</f>
        <v/>
      </c>
      <c r="U574" s="122" t="str">
        <f>VLOOKUP(Leverancespecifikation[[#This Row],[ID-Bygningsdel]],'Data aktør'!A:H,8,FALSE)</f>
        <v/>
      </c>
      <c r="V574" s="112"/>
      <c r="W574" s="79"/>
      <c r="X574" s="79"/>
      <c r="Y574" s="79"/>
      <c r="Z574" s="79"/>
      <c r="AA574" s="79"/>
      <c r="AB574" s="171"/>
      <c r="AD574" s="171"/>
      <c r="AE574" s="171"/>
      <c r="AF574" s="171"/>
      <c r="AG574" s="171"/>
      <c r="AH574" s="171"/>
      <c r="AI574" s="171"/>
      <c r="AJ574" s="171" t="s">
        <v>36</v>
      </c>
      <c r="AK574" s="171">
        <v>300</v>
      </c>
      <c r="AT574" s="171" t="s">
        <v>36</v>
      </c>
      <c r="AU574" s="171">
        <v>325</v>
      </c>
      <c r="BB574" s="171" t="s">
        <v>36</v>
      </c>
      <c r="BC574" s="171">
        <v>325</v>
      </c>
      <c r="BV574" s="171"/>
      <c r="BW574" s="171"/>
      <c r="CB574" s="134"/>
    </row>
    <row r="575" spans="1:80" ht="12" x14ac:dyDescent="0.2">
      <c r="A575" s="249"/>
      <c r="B575" s="242" t="s">
        <v>1193</v>
      </c>
      <c r="C575" s="170" t="str">
        <f>_xlfn.CONCAT(Leverancespecifikation[[#This Row],[ID]],Leverancespecifikation[[#This Row],[BYGNINGSDEL]])</f>
        <v>571Gulvvarme</v>
      </c>
      <c r="E575" s="171">
        <v>562</v>
      </c>
      <c r="I575" s="171"/>
      <c r="J575" s="171">
        <v>4</v>
      </c>
      <c r="K575" s="175" t="s">
        <v>1218</v>
      </c>
      <c r="L575" s="172" t="s">
        <v>1024</v>
      </c>
      <c r="M575" s="80" t="str">
        <f>IFERROR(VLOOKUP(Leverancespecifikation[[#This Row],[ID-Bygningsdel]],'Data ændringslog'!A:G,7,FALSE),"P")</f>
        <v/>
      </c>
      <c r="N575" s="321" t="s">
        <v>103</v>
      </c>
      <c r="O575" s="121" t="str">
        <f>VLOOKUP(Leverancespecifikation[[#This Row],[ID-Bygningsdel]],'Data aktør'!A:H,2,FALSE)</f>
        <v/>
      </c>
      <c r="P575" s="78" t="str">
        <f>VLOOKUP(Leverancespecifikation[[#This Row],[ID-Bygningsdel]],'Data aktør'!A:H,3,FALSE)</f>
        <v/>
      </c>
      <c r="Q575" s="78" t="str">
        <f>VLOOKUP(Leverancespecifikation[[#This Row],[ID-Bygningsdel]],'Data aktør'!A:H,4,FALSE)</f>
        <v/>
      </c>
      <c r="R575" s="78" t="str">
        <f>VLOOKUP(Leverancespecifikation[[#This Row],[ID-Bygningsdel]],'Data aktør'!A:H,5,FALSE)</f>
        <v/>
      </c>
      <c r="S575" s="78" t="str">
        <f>VLOOKUP(Leverancespecifikation[[#This Row],[ID-Bygningsdel]],'Data aktør'!A:H,6,FALSE)</f>
        <v/>
      </c>
      <c r="T575" s="78" t="str">
        <f>VLOOKUP(Leverancespecifikation[[#This Row],[ID-Bygningsdel]],'Data aktør'!A:H,7,FALSE)</f>
        <v/>
      </c>
      <c r="U575" s="122" t="str">
        <f>VLOOKUP(Leverancespecifikation[[#This Row],[ID-Bygningsdel]],'Data aktør'!A:H,8,FALSE)</f>
        <v/>
      </c>
      <c r="V575" s="112"/>
      <c r="W575" s="79"/>
      <c r="X575" s="79"/>
      <c r="Y575" s="79"/>
      <c r="Z575" s="79"/>
      <c r="AA575" s="79"/>
      <c r="AB575" s="171"/>
      <c r="AD575" s="171"/>
      <c r="AE575" s="171"/>
      <c r="AF575" s="171"/>
      <c r="AG575" s="171"/>
      <c r="AH575" s="171"/>
      <c r="AI575" s="171"/>
      <c r="AJ575" s="171"/>
      <c r="BV575" s="171"/>
      <c r="BW575" s="171"/>
      <c r="CB575" s="134"/>
    </row>
    <row r="576" spans="1:80" ht="12" x14ac:dyDescent="0.2">
      <c r="A576" s="249"/>
      <c r="B576" s="242" t="s">
        <v>1194</v>
      </c>
      <c r="C576" s="170" t="str">
        <f>_xlfn.CONCAT(Leverancespecifikation[[#This Row],[ID]],Leverancespecifikation[[#This Row],[BYGNINGSDEL]])</f>
        <v>572Strålevarmepaneler</v>
      </c>
      <c r="E576" s="171">
        <v>562</v>
      </c>
      <c r="I576" s="171"/>
      <c r="J576" s="171">
        <v>4</v>
      </c>
      <c r="K576" s="175" t="s">
        <v>1220</v>
      </c>
      <c r="L576" s="172" t="s">
        <v>1024</v>
      </c>
      <c r="M576" s="80" t="str">
        <f>IFERROR(VLOOKUP(Leverancespecifikation[[#This Row],[ID-Bygningsdel]],'Data ændringslog'!A:G,7,FALSE),"P")</f>
        <v/>
      </c>
      <c r="N576" s="321" t="s">
        <v>99</v>
      </c>
      <c r="O576" s="121" t="str">
        <f>VLOOKUP(Leverancespecifikation[[#This Row],[ID-Bygningsdel]],'Data aktør'!A:H,2,FALSE)</f>
        <v/>
      </c>
      <c r="P576" s="78" t="str">
        <f>VLOOKUP(Leverancespecifikation[[#This Row],[ID-Bygningsdel]],'Data aktør'!A:H,3,FALSE)</f>
        <v/>
      </c>
      <c r="Q576" s="78" t="str">
        <f>VLOOKUP(Leverancespecifikation[[#This Row],[ID-Bygningsdel]],'Data aktør'!A:H,4,FALSE)</f>
        <v/>
      </c>
      <c r="R576" s="78" t="str">
        <f>VLOOKUP(Leverancespecifikation[[#This Row],[ID-Bygningsdel]],'Data aktør'!A:H,5,FALSE)</f>
        <v>X</v>
      </c>
      <c r="S576" s="78" t="str">
        <f>VLOOKUP(Leverancespecifikation[[#This Row],[ID-Bygningsdel]],'Data aktør'!A:H,6,FALSE)</f>
        <v/>
      </c>
      <c r="T576" s="78" t="str">
        <f>VLOOKUP(Leverancespecifikation[[#This Row],[ID-Bygningsdel]],'Data aktør'!A:H,7,FALSE)</f>
        <v/>
      </c>
      <c r="U576" s="122" t="str">
        <f>VLOOKUP(Leverancespecifikation[[#This Row],[ID-Bygningsdel]],'Data aktør'!A:H,8,FALSE)</f>
        <v/>
      </c>
      <c r="V576" s="112"/>
      <c r="W576" s="79"/>
      <c r="X576" s="79"/>
      <c r="Y576" s="79"/>
      <c r="Z576" s="79"/>
      <c r="AA576" s="79"/>
      <c r="AB576" s="171"/>
      <c r="AD576" s="171"/>
      <c r="AE576" s="171"/>
      <c r="AF576" s="171"/>
      <c r="AG576" s="171"/>
      <c r="AH576" s="171"/>
      <c r="AI576" s="171"/>
      <c r="AJ576" s="171" t="s">
        <v>36</v>
      </c>
      <c r="AK576" s="171">
        <v>300</v>
      </c>
      <c r="AT576" s="171" t="s">
        <v>36</v>
      </c>
      <c r="AU576" s="171">
        <v>325</v>
      </c>
      <c r="BB576" s="171" t="s">
        <v>36</v>
      </c>
      <c r="BC576" s="171">
        <v>325</v>
      </c>
      <c r="BV576" s="171"/>
      <c r="BW576" s="171"/>
      <c r="CB576" s="134"/>
    </row>
    <row r="577" spans="1:986" ht="12" x14ac:dyDescent="0.2">
      <c r="A577" s="249"/>
      <c r="B577" s="242" t="s">
        <v>1196</v>
      </c>
      <c r="C577" s="170" t="str">
        <f>_xlfn.CONCAT(Leverancespecifikation[[#This Row],[ID]],Leverancespecifikation[[#This Row],[BYGNINGSDEL]])</f>
        <v>573Konvektorer</v>
      </c>
      <c r="E577" s="171">
        <v>562</v>
      </c>
      <c r="I577" s="171"/>
      <c r="J577" s="171">
        <v>4</v>
      </c>
      <c r="K577" s="175" t="s">
        <v>1222</v>
      </c>
      <c r="L577" s="172" t="s">
        <v>1024</v>
      </c>
      <c r="M577" s="80" t="str">
        <f>IFERROR(VLOOKUP(Leverancespecifikation[[#This Row],[ID-Bygningsdel]],'Data ændringslog'!A:G,7,FALSE),"P")</f>
        <v/>
      </c>
      <c r="N577" s="321" t="s">
        <v>99</v>
      </c>
      <c r="O577" s="121" t="str">
        <f>VLOOKUP(Leverancespecifikation[[#This Row],[ID-Bygningsdel]],'Data aktør'!A:H,2,FALSE)</f>
        <v/>
      </c>
      <c r="P577" s="78" t="str">
        <f>VLOOKUP(Leverancespecifikation[[#This Row],[ID-Bygningsdel]],'Data aktør'!A:H,3,FALSE)</f>
        <v/>
      </c>
      <c r="Q577" s="78" t="str">
        <f>VLOOKUP(Leverancespecifikation[[#This Row],[ID-Bygningsdel]],'Data aktør'!A:H,4,FALSE)</f>
        <v/>
      </c>
      <c r="R577" s="78" t="str">
        <f>VLOOKUP(Leverancespecifikation[[#This Row],[ID-Bygningsdel]],'Data aktør'!A:H,5,FALSE)</f>
        <v>X</v>
      </c>
      <c r="S577" s="78" t="str">
        <f>VLOOKUP(Leverancespecifikation[[#This Row],[ID-Bygningsdel]],'Data aktør'!A:H,6,FALSE)</f>
        <v/>
      </c>
      <c r="T577" s="78" t="str">
        <f>VLOOKUP(Leverancespecifikation[[#This Row],[ID-Bygningsdel]],'Data aktør'!A:H,7,FALSE)</f>
        <v/>
      </c>
      <c r="U577" s="122" t="str">
        <f>VLOOKUP(Leverancespecifikation[[#This Row],[ID-Bygningsdel]],'Data aktør'!A:H,8,FALSE)</f>
        <v/>
      </c>
      <c r="V577" s="112"/>
      <c r="W577" s="79"/>
      <c r="X577" s="79"/>
      <c r="Y577" s="79"/>
      <c r="Z577" s="79"/>
      <c r="AA577" s="79"/>
      <c r="AB577" s="171"/>
      <c r="AD577" s="171"/>
      <c r="AE577" s="171"/>
      <c r="AF577" s="171"/>
      <c r="AG577" s="171"/>
      <c r="AH577" s="171"/>
      <c r="AI577" s="171"/>
      <c r="AJ577" s="171" t="s">
        <v>36</v>
      </c>
      <c r="AK577" s="171">
        <v>300</v>
      </c>
      <c r="AT577" s="171" t="s">
        <v>36</v>
      </c>
      <c r="AU577" s="171">
        <v>325</v>
      </c>
      <c r="BB577" s="171" t="s">
        <v>36</v>
      </c>
      <c r="BC577" s="171">
        <v>325</v>
      </c>
      <c r="BV577" s="171"/>
      <c r="BW577" s="171"/>
      <c r="CB577" s="134"/>
    </row>
    <row r="578" spans="1:986" ht="12" x14ac:dyDescent="0.2">
      <c r="A578" s="249"/>
      <c r="B578" s="242" t="s">
        <v>1197</v>
      </c>
      <c r="C578" s="170" t="str">
        <f>_xlfn.CONCAT(Leverancespecifikation[[#This Row],[ID]],Leverancespecifikation[[#This Row],[BYGNINGSDEL]])</f>
        <v>574Varmluftstæpper</v>
      </c>
      <c r="E578" s="171">
        <v>562</v>
      </c>
      <c r="I578" s="171"/>
      <c r="J578" s="171">
        <v>4</v>
      </c>
      <c r="K578" s="175" t="s">
        <v>1224</v>
      </c>
      <c r="L578" s="172" t="s">
        <v>1024</v>
      </c>
      <c r="M578" s="80" t="str">
        <f>IFERROR(VLOOKUP(Leverancespecifikation[[#This Row],[ID-Bygningsdel]],'Data ændringslog'!A:G,7,FALSE),"P")</f>
        <v/>
      </c>
      <c r="N578" s="321" t="s">
        <v>99</v>
      </c>
      <c r="O578" s="121" t="str">
        <f>VLOOKUP(Leverancespecifikation[[#This Row],[ID-Bygningsdel]],'Data aktør'!A:H,2,FALSE)</f>
        <v/>
      </c>
      <c r="P578" s="78" t="str">
        <f>VLOOKUP(Leverancespecifikation[[#This Row],[ID-Bygningsdel]],'Data aktør'!A:H,3,FALSE)</f>
        <v/>
      </c>
      <c r="Q578" s="78" t="str">
        <f>VLOOKUP(Leverancespecifikation[[#This Row],[ID-Bygningsdel]],'Data aktør'!A:H,4,FALSE)</f>
        <v/>
      </c>
      <c r="R578" s="78" t="str">
        <f>VLOOKUP(Leverancespecifikation[[#This Row],[ID-Bygningsdel]],'Data aktør'!A:H,5,FALSE)</f>
        <v>X</v>
      </c>
      <c r="S578" s="78" t="str">
        <f>VLOOKUP(Leverancespecifikation[[#This Row],[ID-Bygningsdel]],'Data aktør'!A:H,6,FALSE)</f>
        <v/>
      </c>
      <c r="T578" s="78" t="str">
        <f>VLOOKUP(Leverancespecifikation[[#This Row],[ID-Bygningsdel]],'Data aktør'!A:H,7,FALSE)</f>
        <v/>
      </c>
      <c r="U578" s="122" t="str">
        <f>VLOOKUP(Leverancespecifikation[[#This Row],[ID-Bygningsdel]],'Data aktør'!A:H,8,FALSE)</f>
        <v/>
      </c>
      <c r="V578" s="112"/>
      <c r="W578" s="79"/>
      <c r="X578" s="79"/>
      <c r="Y578" s="79"/>
      <c r="Z578" s="79"/>
      <c r="AA578" s="79"/>
      <c r="AB578" s="171"/>
      <c r="AD578" s="171"/>
      <c r="AE578" s="171"/>
      <c r="AF578" s="171"/>
      <c r="AG578" s="171"/>
      <c r="AH578" s="171"/>
      <c r="AI578" s="171"/>
      <c r="AJ578" s="171" t="s">
        <v>36</v>
      </c>
      <c r="AK578" s="171">
        <v>300</v>
      </c>
      <c r="AT578" s="171" t="s">
        <v>36</v>
      </c>
      <c r="AU578" s="171">
        <v>325</v>
      </c>
      <c r="BB578" s="171" t="s">
        <v>36</v>
      </c>
      <c r="BC578" s="171">
        <v>325</v>
      </c>
      <c r="BV578" s="171"/>
      <c r="BW578" s="171"/>
      <c r="CB578" s="134"/>
    </row>
    <row r="579" spans="1:986" ht="12" x14ac:dyDescent="0.2">
      <c r="A579" s="249"/>
      <c r="B579" s="242" t="s">
        <v>1199</v>
      </c>
      <c r="C579" s="170" t="str">
        <f>_xlfn.CONCAT(Leverancespecifikation[[#This Row],[ID]],Leverancespecifikation[[#This Row],[BYGNINGSDEL]])</f>
        <v>575Varme kalorieferer</v>
      </c>
      <c r="E579" s="171">
        <v>562</v>
      </c>
      <c r="I579" s="171"/>
      <c r="J579" s="171">
        <v>4</v>
      </c>
      <c r="K579" s="175" t="s">
        <v>1226</v>
      </c>
      <c r="L579" s="172" t="s">
        <v>1024</v>
      </c>
      <c r="M579" s="80" t="str">
        <f>IFERROR(VLOOKUP(Leverancespecifikation[[#This Row],[ID-Bygningsdel]],'Data ændringslog'!A:G,7,FALSE),"P")</f>
        <v/>
      </c>
      <c r="N579" s="321" t="s">
        <v>99</v>
      </c>
      <c r="O579" s="121" t="str">
        <f>VLOOKUP(Leverancespecifikation[[#This Row],[ID-Bygningsdel]],'Data aktør'!A:H,2,FALSE)</f>
        <v/>
      </c>
      <c r="P579" s="78" t="str">
        <f>VLOOKUP(Leverancespecifikation[[#This Row],[ID-Bygningsdel]],'Data aktør'!A:H,3,FALSE)</f>
        <v/>
      </c>
      <c r="Q579" s="78" t="str">
        <f>VLOOKUP(Leverancespecifikation[[#This Row],[ID-Bygningsdel]],'Data aktør'!A:H,4,FALSE)</f>
        <v/>
      </c>
      <c r="R579" s="78" t="str">
        <f>VLOOKUP(Leverancespecifikation[[#This Row],[ID-Bygningsdel]],'Data aktør'!A:H,5,FALSE)</f>
        <v>X</v>
      </c>
      <c r="S579" s="78" t="str">
        <f>VLOOKUP(Leverancespecifikation[[#This Row],[ID-Bygningsdel]],'Data aktør'!A:H,6,FALSE)</f>
        <v/>
      </c>
      <c r="T579" s="78" t="str">
        <f>VLOOKUP(Leverancespecifikation[[#This Row],[ID-Bygningsdel]],'Data aktør'!A:H,7,FALSE)</f>
        <v/>
      </c>
      <c r="U579" s="122" t="str">
        <f>VLOOKUP(Leverancespecifikation[[#This Row],[ID-Bygningsdel]],'Data aktør'!A:H,8,FALSE)</f>
        <v/>
      </c>
      <c r="V579" s="112"/>
      <c r="W579" s="79"/>
      <c r="X579" s="79"/>
      <c r="Y579" s="79"/>
      <c r="Z579" s="79"/>
      <c r="AA579" s="79"/>
      <c r="AB579" s="171"/>
      <c r="AD579" s="171"/>
      <c r="AE579" s="171"/>
      <c r="AF579" s="171"/>
      <c r="AG579" s="171"/>
      <c r="AH579" s="171"/>
      <c r="AI579" s="171"/>
      <c r="AJ579" s="171" t="s">
        <v>36</v>
      </c>
      <c r="AK579" s="171">
        <v>300</v>
      </c>
      <c r="AT579" s="171" t="s">
        <v>36</v>
      </c>
      <c r="AU579" s="171">
        <v>325</v>
      </c>
      <c r="BB579" s="171" t="s">
        <v>36</v>
      </c>
      <c r="BC579" s="171">
        <v>325</v>
      </c>
      <c r="BV579" s="171"/>
      <c r="BW579" s="171"/>
      <c r="CB579" s="134"/>
    </row>
    <row r="580" spans="1:986" ht="12" x14ac:dyDescent="0.2">
      <c r="A580" s="249"/>
      <c r="B580" s="242" t="s">
        <v>1201</v>
      </c>
      <c r="C580" s="170" t="str">
        <f>_xlfn.CONCAT(Leverancespecifikation[[#This Row],[ID]],Leverancespecifikation[[#This Row],[BYGNINGSDEL]])</f>
        <v>576Rørradiatorer</v>
      </c>
      <c r="E580" s="171">
        <v>562</v>
      </c>
      <c r="I580" s="171"/>
      <c r="J580" s="171">
        <v>4</v>
      </c>
      <c r="K580" s="175" t="s">
        <v>1228</v>
      </c>
      <c r="L580" s="172" t="s">
        <v>1024</v>
      </c>
      <c r="M580" s="80" t="str">
        <f>IFERROR(VLOOKUP(Leverancespecifikation[[#This Row],[ID-Bygningsdel]],'Data ændringslog'!A:G,7,FALSE),"P")</f>
        <v/>
      </c>
      <c r="N580" s="321" t="s">
        <v>99</v>
      </c>
      <c r="O580" s="121" t="str">
        <f>VLOOKUP(Leverancespecifikation[[#This Row],[ID-Bygningsdel]],'Data aktør'!A:H,2,FALSE)</f>
        <v/>
      </c>
      <c r="P580" s="78" t="str">
        <f>VLOOKUP(Leverancespecifikation[[#This Row],[ID-Bygningsdel]],'Data aktør'!A:H,3,FALSE)</f>
        <v/>
      </c>
      <c r="Q580" s="78" t="str">
        <f>VLOOKUP(Leverancespecifikation[[#This Row],[ID-Bygningsdel]],'Data aktør'!A:H,4,FALSE)</f>
        <v/>
      </c>
      <c r="R580" s="78" t="str">
        <f>VLOOKUP(Leverancespecifikation[[#This Row],[ID-Bygningsdel]],'Data aktør'!A:H,5,FALSE)</f>
        <v>X</v>
      </c>
      <c r="S580" s="78" t="str">
        <f>VLOOKUP(Leverancespecifikation[[#This Row],[ID-Bygningsdel]],'Data aktør'!A:H,6,FALSE)</f>
        <v/>
      </c>
      <c r="T580" s="78" t="str">
        <f>VLOOKUP(Leverancespecifikation[[#This Row],[ID-Bygningsdel]],'Data aktør'!A:H,7,FALSE)</f>
        <v/>
      </c>
      <c r="U580" s="122" t="str">
        <f>VLOOKUP(Leverancespecifikation[[#This Row],[ID-Bygningsdel]],'Data aktør'!A:H,8,FALSE)</f>
        <v/>
      </c>
      <c r="V580" s="112"/>
      <c r="W580" s="79"/>
      <c r="X580" s="79"/>
      <c r="Y580" s="79"/>
      <c r="Z580" s="79"/>
      <c r="AA580" s="79"/>
      <c r="AB580" s="171"/>
      <c r="AD580" s="171"/>
      <c r="AE580" s="171"/>
      <c r="AF580" s="171"/>
      <c r="AG580" s="171"/>
      <c r="AH580" s="171"/>
      <c r="AI580" s="171"/>
      <c r="AJ580" s="171" t="s">
        <v>36</v>
      </c>
      <c r="AK580" s="171">
        <v>300</v>
      </c>
      <c r="AT580" s="171" t="s">
        <v>36</v>
      </c>
      <c r="AU580" s="171">
        <v>325</v>
      </c>
      <c r="BB580" s="171" t="s">
        <v>36</v>
      </c>
      <c r="BC580" s="171">
        <v>325</v>
      </c>
      <c r="BV580" s="171"/>
      <c r="BW580" s="171"/>
      <c r="CB580" s="134"/>
    </row>
    <row r="581" spans="1:986" ht="12" x14ac:dyDescent="0.2">
      <c r="A581" s="249"/>
      <c r="B581" s="242" t="s">
        <v>1203</v>
      </c>
      <c r="C581" s="170" t="str">
        <f>_xlfn.CONCAT(Leverancespecifikation[[#This Row],[ID]],Leverancespecifikation[[#This Row],[BYGNINGSDEL]])</f>
        <v>577Afspærringsventiler</v>
      </c>
      <c r="E581" s="171">
        <v>594</v>
      </c>
      <c r="I581" s="171"/>
      <c r="J581" s="171">
        <v>4</v>
      </c>
      <c r="K581" s="175" t="s">
        <v>1174</v>
      </c>
      <c r="L581" s="172" t="s">
        <v>1024</v>
      </c>
      <c r="M581" s="80" t="str">
        <f>IFERROR(VLOOKUP(Leverancespecifikation[[#This Row],[ID-Bygningsdel]],'Data ændringslog'!A:G,7,FALSE),"P")</f>
        <v/>
      </c>
      <c r="N581" s="321" t="s">
        <v>103</v>
      </c>
      <c r="O581" s="121" t="str">
        <f>VLOOKUP(Leverancespecifikation[[#This Row],[ID-Bygningsdel]],'Data aktør'!A:H,2,FALSE)</f>
        <v/>
      </c>
      <c r="P581" s="78" t="str">
        <f>VLOOKUP(Leverancespecifikation[[#This Row],[ID-Bygningsdel]],'Data aktør'!A:H,3,FALSE)</f>
        <v/>
      </c>
      <c r="Q581" s="78" t="str">
        <f>VLOOKUP(Leverancespecifikation[[#This Row],[ID-Bygningsdel]],'Data aktør'!A:H,4,FALSE)</f>
        <v/>
      </c>
      <c r="R581" s="78" t="str">
        <f>VLOOKUP(Leverancespecifikation[[#This Row],[ID-Bygningsdel]],'Data aktør'!A:H,5,FALSE)</f>
        <v/>
      </c>
      <c r="S581" s="78" t="str">
        <f>VLOOKUP(Leverancespecifikation[[#This Row],[ID-Bygningsdel]],'Data aktør'!A:H,6,FALSE)</f>
        <v/>
      </c>
      <c r="T581" s="78" t="str">
        <f>VLOOKUP(Leverancespecifikation[[#This Row],[ID-Bygningsdel]],'Data aktør'!A:H,7,FALSE)</f>
        <v/>
      </c>
      <c r="U581" s="122" t="str">
        <f>VLOOKUP(Leverancespecifikation[[#This Row],[ID-Bygningsdel]],'Data aktør'!A:H,8,FALSE)</f>
        <v/>
      </c>
      <c r="V581" s="112"/>
      <c r="W581" s="79"/>
      <c r="X581" s="79"/>
      <c r="Y581" s="79"/>
      <c r="Z581" s="79"/>
      <c r="AA581" s="79"/>
      <c r="AB581" s="171"/>
      <c r="AD581" s="171"/>
      <c r="AE581" s="171"/>
      <c r="AF581" s="171"/>
      <c r="AG581" s="171"/>
      <c r="AH581" s="171"/>
      <c r="AI581" s="171"/>
      <c r="AJ581" s="171"/>
      <c r="BV581" s="171"/>
      <c r="BW581" s="171"/>
      <c r="CB581" s="134"/>
    </row>
    <row r="582" spans="1:986" ht="12" customHeight="1" x14ac:dyDescent="0.2">
      <c r="A582" s="249"/>
      <c r="B582" s="242" t="s">
        <v>1205</v>
      </c>
      <c r="C582" s="170" t="str">
        <f>_xlfn.CONCAT(Leverancespecifikation[[#This Row],[ID]],Leverancespecifikation[[#This Row],[BYGNINGSDEL]])</f>
        <v>578Indregulerende ventiler /Radiatorventil og -termostat</v>
      </c>
      <c r="E582" s="171">
        <v>594</v>
      </c>
      <c r="I582" s="171"/>
      <c r="J582" s="171">
        <v>4</v>
      </c>
      <c r="K582" s="175" t="s">
        <v>1231</v>
      </c>
      <c r="L582" s="172" t="s">
        <v>1024</v>
      </c>
      <c r="M582" s="80" t="str">
        <f>IFERROR(VLOOKUP(Leverancespecifikation[[#This Row],[ID-Bygningsdel]],'Data ændringslog'!A:G,7,FALSE),"P")</f>
        <v/>
      </c>
      <c r="N582" s="321" t="s">
        <v>103</v>
      </c>
      <c r="O582" s="121" t="str">
        <f>VLOOKUP(Leverancespecifikation[[#This Row],[ID-Bygningsdel]],'Data aktør'!A:H,2,FALSE)</f>
        <v/>
      </c>
      <c r="P582" s="78" t="str">
        <f>VLOOKUP(Leverancespecifikation[[#This Row],[ID-Bygningsdel]],'Data aktør'!A:H,3,FALSE)</f>
        <v/>
      </c>
      <c r="Q582" s="78" t="str">
        <f>VLOOKUP(Leverancespecifikation[[#This Row],[ID-Bygningsdel]],'Data aktør'!A:H,4,FALSE)</f>
        <v/>
      </c>
      <c r="R582" s="78" t="str">
        <f>VLOOKUP(Leverancespecifikation[[#This Row],[ID-Bygningsdel]],'Data aktør'!A:H,5,FALSE)</f>
        <v/>
      </c>
      <c r="S582" s="78" t="str">
        <f>VLOOKUP(Leverancespecifikation[[#This Row],[ID-Bygningsdel]],'Data aktør'!A:H,6,FALSE)</f>
        <v/>
      </c>
      <c r="T582" s="78" t="str">
        <f>VLOOKUP(Leverancespecifikation[[#This Row],[ID-Bygningsdel]],'Data aktør'!A:H,7,FALSE)</f>
        <v/>
      </c>
      <c r="U582" s="122" t="str">
        <f>VLOOKUP(Leverancespecifikation[[#This Row],[ID-Bygningsdel]],'Data aktør'!A:H,8,FALSE)</f>
        <v/>
      </c>
      <c r="V582" s="112"/>
      <c r="W582" s="79"/>
      <c r="X582" s="79"/>
      <c r="Y582" s="79"/>
      <c r="Z582" s="79"/>
      <c r="AA582" s="79"/>
      <c r="AB582" s="171"/>
      <c r="AD582" s="171"/>
      <c r="AE582" s="171"/>
      <c r="AF582" s="171"/>
      <c r="AG582" s="171"/>
      <c r="AH582" s="171"/>
      <c r="AI582" s="171"/>
      <c r="AJ582" s="171"/>
      <c r="BV582" s="171"/>
      <c r="BW582" s="171"/>
      <c r="CB582" s="134"/>
    </row>
    <row r="583" spans="1:986" ht="12" x14ac:dyDescent="0.2">
      <c r="A583" s="249"/>
      <c r="B583" s="242" t="s">
        <v>1206</v>
      </c>
      <c r="C583" s="170" t="str">
        <f>_xlfn.CONCAT(Leverancespecifikation[[#This Row],[ID]],Leverancespecifikation[[#This Row],[BYGNINGSDEL]])</f>
        <v>579Øvrige Ventiler</v>
      </c>
      <c r="E583" s="171">
        <v>594</v>
      </c>
      <c r="I583" s="171"/>
      <c r="J583" s="171">
        <v>4</v>
      </c>
      <c r="K583" s="175" t="s">
        <v>1178</v>
      </c>
      <c r="L583" s="172" t="s">
        <v>1024</v>
      </c>
      <c r="M583" s="80" t="str">
        <f>IFERROR(VLOOKUP(Leverancespecifikation[[#This Row],[ID-Bygningsdel]],'Data ændringslog'!A:G,7,FALSE),"P")</f>
        <v/>
      </c>
      <c r="N583" s="321" t="s">
        <v>103</v>
      </c>
      <c r="O583" s="121" t="str">
        <f>VLOOKUP(Leverancespecifikation[[#This Row],[ID-Bygningsdel]],'Data aktør'!A:H,2,FALSE)</f>
        <v/>
      </c>
      <c r="P583" s="78" t="str">
        <f>VLOOKUP(Leverancespecifikation[[#This Row],[ID-Bygningsdel]],'Data aktør'!A:H,3,FALSE)</f>
        <v/>
      </c>
      <c r="Q583" s="78" t="str">
        <f>VLOOKUP(Leverancespecifikation[[#This Row],[ID-Bygningsdel]],'Data aktør'!A:H,4,FALSE)</f>
        <v/>
      </c>
      <c r="R583" s="78" t="str">
        <f>VLOOKUP(Leverancespecifikation[[#This Row],[ID-Bygningsdel]],'Data aktør'!A:H,5,FALSE)</f>
        <v/>
      </c>
      <c r="S583" s="78" t="str">
        <f>VLOOKUP(Leverancespecifikation[[#This Row],[ID-Bygningsdel]],'Data aktør'!A:H,6,FALSE)</f>
        <v/>
      </c>
      <c r="T583" s="78" t="str">
        <f>VLOOKUP(Leverancespecifikation[[#This Row],[ID-Bygningsdel]],'Data aktør'!A:H,7,FALSE)</f>
        <v/>
      </c>
      <c r="U583" s="122" t="str">
        <f>VLOOKUP(Leverancespecifikation[[#This Row],[ID-Bygningsdel]],'Data aktør'!A:H,8,FALSE)</f>
        <v/>
      </c>
      <c r="V583" s="112"/>
      <c r="W583" s="79"/>
      <c r="X583" s="79"/>
      <c r="Y583" s="79"/>
      <c r="Z583" s="79"/>
      <c r="AA583" s="79"/>
      <c r="AB583" s="171"/>
      <c r="AD583" s="171"/>
      <c r="AE583" s="171"/>
      <c r="AF583" s="171"/>
      <c r="AG583" s="171"/>
      <c r="AH583" s="171"/>
      <c r="AI583" s="171"/>
      <c r="AJ583" s="171"/>
      <c r="BV583" s="171"/>
      <c r="BW583" s="171"/>
      <c r="CB583" s="134"/>
    </row>
    <row r="584" spans="1:986" ht="12" customHeight="1" x14ac:dyDescent="0.2">
      <c r="A584" s="249"/>
      <c r="B584" s="242" t="s">
        <v>1208</v>
      </c>
      <c r="C584" s="170" t="str">
        <f>_xlfn.CONCAT(Leverancespecifikation[[#This Row],[ID]],Leverancespecifikation[[#This Row],[BYGNINGSDEL]])</f>
        <v>580Filter/Termometer/Manomenter/Kompensator/mv.</v>
      </c>
      <c r="E584" s="171">
        <v>597</v>
      </c>
      <c r="I584" s="171"/>
      <c r="J584" s="171">
        <v>4</v>
      </c>
      <c r="K584" s="175" t="s">
        <v>1180</v>
      </c>
      <c r="L584" s="172" t="s">
        <v>1024</v>
      </c>
      <c r="M584" s="80" t="str">
        <f>IFERROR(VLOOKUP(Leverancespecifikation[[#This Row],[ID-Bygningsdel]],'Data ændringslog'!A:G,7,FALSE),"P")</f>
        <v/>
      </c>
      <c r="N584" s="321" t="s">
        <v>103</v>
      </c>
      <c r="O584" s="121" t="str">
        <f>VLOOKUP(Leverancespecifikation[[#This Row],[ID-Bygningsdel]],'Data aktør'!A:H,2,FALSE)</f>
        <v/>
      </c>
      <c r="P584" s="78" t="str">
        <f>VLOOKUP(Leverancespecifikation[[#This Row],[ID-Bygningsdel]],'Data aktør'!A:H,3,FALSE)</f>
        <v/>
      </c>
      <c r="Q584" s="78" t="str">
        <f>VLOOKUP(Leverancespecifikation[[#This Row],[ID-Bygningsdel]],'Data aktør'!A:H,4,FALSE)</f>
        <v/>
      </c>
      <c r="R584" s="78" t="str">
        <f>VLOOKUP(Leverancespecifikation[[#This Row],[ID-Bygningsdel]],'Data aktør'!A:H,5,FALSE)</f>
        <v/>
      </c>
      <c r="S584" s="78" t="str">
        <f>VLOOKUP(Leverancespecifikation[[#This Row],[ID-Bygningsdel]],'Data aktør'!A:H,6,FALSE)</f>
        <v/>
      </c>
      <c r="T584" s="78" t="str">
        <f>VLOOKUP(Leverancespecifikation[[#This Row],[ID-Bygningsdel]],'Data aktør'!A:H,7,FALSE)</f>
        <v/>
      </c>
      <c r="U584" s="122" t="str">
        <f>VLOOKUP(Leverancespecifikation[[#This Row],[ID-Bygningsdel]],'Data aktør'!A:H,8,FALSE)</f>
        <v/>
      </c>
      <c r="V584" s="112"/>
      <c r="W584" s="79"/>
      <c r="X584" s="79"/>
      <c r="Y584" s="79"/>
      <c r="Z584" s="79"/>
      <c r="AA584" s="79"/>
      <c r="AB584" s="171"/>
      <c r="AD584" s="171"/>
      <c r="AE584" s="171"/>
      <c r="AF584" s="171"/>
      <c r="AG584" s="171"/>
      <c r="AH584" s="171"/>
      <c r="AI584" s="171"/>
      <c r="AJ584" s="171"/>
      <c r="BV584" s="171"/>
      <c r="BW584" s="171"/>
      <c r="CB584" s="134"/>
    </row>
    <row r="585" spans="1:986" ht="12" x14ac:dyDescent="0.2">
      <c r="A585" s="249"/>
      <c r="B585" s="242" t="s">
        <v>1209</v>
      </c>
      <c r="C585" s="170" t="str">
        <f>_xlfn.CONCAT(Leverancespecifikation[[#This Row],[ID]],Leverancespecifikation[[#This Row],[BYGNINGSDEL]])</f>
        <v>581Koblingsdåser</v>
      </c>
      <c r="E585" s="171">
        <v>597</v>
      </c>
      <c r="I585" s="171"/>
      <c r="J585" s="171">
        <v>4</v>
      </c>
      <c r="K585" s="175" t="s">
        <v>1182</v>
      </c>
      <c r="L585" s="172" t="s">
        <v>1024</v>
      </c>
      <c r="M585" s="80" t="str">
        <f>IFERROR(VLOOKUP(Leverancespecifikation[[#This Row],[ID-Bygningsdel]],'Data ændringslog'!A:G,7,FALSE),"P")</f>
        <v/>
      </c>
      <c r="N585" s="321" t="s">
        <v>103</v>
      </c>
      <c r="O585" s="121" t="str">
        <f>VLOOKUP(Leverancespecifikation[[#This Row],[ID-Bygningsdel]],'Data aktør'!A:H,2,FALSE)</f>
        <v/>
      </c>
      <c r="P585" s="78" t="str">
        <f>VLOOKUP(Leverancespecifikation[[#This Row],[ID-Bygningsdel]],'Data aktør'!A:H,3,FALSE)</f>
        <v/>
      </c>
      <c r="Q585" s="78" t="str">
        <f>VLOOKUP(Leverancespecifikation[[#This Row],[ID-Bygningsdel]],'Data aktør'!A:H,4,FALSE)</f>
        <v/>
      </c>
      <c r="R585" s="78" t="str">
        <f>VLOOKUP(Leverancespecifikation[[#This Row],[ID-Bygningsdel]],'Data aktør'!A:H,5,FALSE)</f>
        <v/>
      </c>
      <c r="S585" s="78" t="str">
        <f>VLOOKUP(Leverancespecifikation[[#This Row],[ID-Bygningsdel]],'Data aktør'!A:H,6,FALSE)</f>
        <v/>
      </c>
      <c r="T585" s="78" t="str">
        <f>VLOOKUP(Leverancespecifikation[[#This Row],[ID-Bygningsdel]],'Data aktør'!A:H,7,FALSE)</f>
        <v/>
      </c>
      <c r="U585" s="122" t="str">
        <f>VLOOKUP(Leverancespecifikation[[#This Row],[ID-Bygningsdel]],'Data aktør'!A:H,8,FALSE)</f>
        <v/>
      </c>
      <c r="V585" s="112"/>
      <c r="W585" s="79"/>
      <c r="X585" s="79"/>
      <c r="Y585" s="79"/>
      <c r="Z585" s="79"/>
      <c r="AA585" s="79"/>
      <c r="AB585" s="171"/>
      <c r="AD585" s="171"/>
      <c r="AE585" s="171"/>
      <c r="AF585" s="171"/>
      <c r="AG585" s="171"/>
      <c r="AH585" s="171"/>
      <c r="AI585" s="171"/>
      <c r="AJ585" s="171"/>
      <c r="BV585" s="171"/>
      <c r="BW585" s="171"/>
      <c r="CB585" s="134"/>
    </row>
    <row r="586" spans="1:986" ht="12" x14ac:dyDescent="0.2">
      <c r="A586" s="249"/>
      <c r="B586" s="242" t="s">
        <v>1210</v>
      </c>
      <c r="C586" s="170" t="str">
        <f>_xlfn.CONCAT(Leverancespecifikation[[#This Row],[ID]],Leverancespecifikation[[#This Row],[BYGNINGSDEL]])</f>
        <v>582Målere</v>
      </c>
      <c r="E586" s="171">
        <v>564</v>
      </c>
      <c r="I586" s="171"/>
      <c r="J586" s="171">
        <v>4</v>
      </c>
      <c r="K586" s="175" t="s">
        <v>1195</v>
      </c>
      <c r="L586" s="172" t="s">
        <v>1024</v>
      </c>
      <c r="M586" s="80" t="str">
        <f>IFERROR(VLOOKUP(Leverancespecifikation[[#This Row],[ID-Bygningsdel]],'Data ændringslog'!A:G,7,FALSE),"P")</f>
        <v/>
      </c>
      <c r="N586" s="321" t="s">
        <v>103</v>
      </c>
      <c r="O586" s="121" t="str">
        <f>VLOOKUP(Leverancespecifikation[[#This Row],[ID-Bygningsdel]],'Data aktør'!A:H,2,FALSE)</f>
        <v/>
      </c>
      <c r="P586" s="78" t="str">
        <f>VLOOKUP(Leverancespecifikation[[#This Row],[ID-Bygningsdel]],'Data aktør'!A:H,3,FALSE)</f>
        <v/>
      </c>
      <c r="Q586" s="78" t="str">
        <f>VLOOKUP(Leverancespecifikation[[#This Row],[ID-Bygningsdel]],'Data aktør'!A:H,4,FALSE)</f>
        <v/>
      </c>
      <c r="R586" s="78" t="str">
        <f>VLOOKUP(Leverancespecifikation[[#This Row],[ID-Bygningsdel]],'Data aktør'!A:H,5,FALSE)</f>
        <v/>
      </c>
      <c r="S586" s="78" t="str">
        <f>VLOOKUP(Leverancespecifikation[[#This Row],[ID-Bygningsdel]],'Data aktør'!A:H,6,FALSE)</f>
        <v/>
      </c>
      <c r="T586" s="78" t="str">
        <f>VLOOKUP(Leverancespecifikation[[#This Row],[ID-Bygningsdel]],'Data aktør'!A:H,7,FALSE)</f>
        <v/>
      </c>
      <c r="U586" s="122" t="str">
        <f>VLOOKUP(Leverancespecifikation[[#This Row],[ID-Bygningsdel]],'Data aktør'!A:H,8,FALSE)</f>
        <v/>
      </c>
      <c r="V586" s="112"/>
      <c r="W586" s="79"/>
      <c r="X586" s="79"/>
      <c r="Y586" s="79"/>
      <c r="Z586" s="79"/>
      <c r="AA586" s="79"/>
      <c r="AB586" s="171"/>
      <c r="AD586" s="171"/>
      <c r="AE586" s="171"/>
      <c r="AF586" s="171"/>
      <c r="AG586" s="171"/>
      <c r="AH586" s="171"/>
      <c r="AI586" s="171"/>
      <c r="AJ586" s="171"/>
      <c r="BV586" s="171"/>
      <c r="BW586" s="171"/>
      <c r="CB586" s="134"/>
    </row>
    <row r="587" spans="1:986" ht="12" x14ac:dyDescent="0.2">
      <c r="A587" s="249"/>
      <c r="B587" s="242" t="s">
        <v>1211</v>
      </c>
      <c r="C587" s="170" t="str">
        <f>_xlfn.CONCAT(Leverancespecifikation[[#This Row],[ID]],Leverancespecifikation[[#This Row],[BYGNINGSDEL]])</f>
        <v>583Sprinkler</v>
      </c>
      <c r="E587" s="171" t="s">
        <v>1566</v>
      </c>
      <c r="I587" s="171"/>
      <c r="J587" s="171">
        <v>3</v>
      </c>
      <c r="K587" s="333" t="s">
        <v>1007</v>
      </c>
      <c r="M587" s="80" t="str">
        <f>IFERROR(VLOOKUP(Leverancespecifikation[[#This Row],[ID-Bygningsdel]],'Data ændringslog'!A:G,7,FALSE),"P")</f>
        <v/>
      </c>
      <c r="N587" s="321" t="s">
        <v>99</v>
      </c>
      <c r="O587" s="121" t="str">
        <f>VLOOKUP(Leverancespecifikation[[#This Row],[ID-Bygningsdel]],'Data aktør'!A:H,2,FALSE)</f>
        <v/>
      </c>
      <c r="P587" s="78" t="str">
        <f>VLOOKUP(Leverancespecifikation[[#This Row],[ID-Bygningsdel]],'Data aktør'!A:H,3,FALSE)</f>
        <v/>
      </c>
      <c r="Q587" s="78" t="str">
        <f>VLOOKUP(Leverancespecifikation[[#This Row],[ID-Bygningsdel]],'Data aktør'!A:H,4,FALSE)</f>
        <v/>
      </c>
      <c r="R587" s="78" t="str">
        <f>VLOOKUP(Leverancespecifikation[[#This Row],[ID-Bygningsdel]],'Data aktør'!A:H,5,FALSE)</f>
        <v/>
      </c>
      <c r="S587" s="78" t="str">
        <f>VLOOKUP(Leverancespecifikation[[#This Row],[ID-Bygningsdel]],'Data aktør'!A:H,6,FALSE)</f>
        <v/>
      </c>
      <c r="T587" s="78" t="str">
        <f>VLOOKUP(Leverancespecifikation[[#This Row],[ID-Bygningsdel]],'Data aktør'!A:H,7,FALSE)</f>
        <v/>
      </c>
      <c r="U587" s="122" t="str">
        <f>VLOOKUP(Leverancespecifikation[[#This Row],[ID-Bygningsdel]],'Data aktør'!A:H,8,FALSE)</f>
        <v/>
      </c>
      <c r="V587" s="112"/>
      <c r="W587" s="79"/>
      <c r="X587" s="79"/>
      <c r="Y587" s="79"/>
      <c r="Z587" s="79"/>
      <c r="AA587" s="79"/>
      <c r="AB587" s="171"/>
      <c r="AD587" s="171"/>
      <c r="AE587" s="171"/>
      <c r="AF587" s="171"/>
      <c r="AG587" s="171"/>
      <c r="AH587" s="171"/>
      <c r="AI587" s="171"/>
      <c r="AJ587" s="171"/>
      <c r="BV587" s="171"/>
      <c r="BW587" s="171"/>
      <c r="CB587" s="134"/>
    </row>
    <row r="588" spans="1:986" ht="12" x14ac:dyDescent="0.2">
      <c r="A588" s="249"/>
      <c r="B588" s="242" t="s">
        <v>1212</v>
      </c>
      <c r="C588" s="170" t="str">
        <f>_xlfn.CONCAT(Leverancespecifikation[[#This Row],[ID]],Leverancespecifikation[[#This Row],[BYGNINGSDEL]])</f>
        <v>584Nedhængt sprinklerdyser</v>
      </c>
      <c r="E588" s="171">
        <v>582</v>
      </c>
      <c r="I588" s="171"/>
      <c r="J588" s="171">
        <v>4</v>
      </c>
      <c r="K588" s="175" t="s">
        <v>1238</v>
      </c>
      <c r="L588" s="172" t="s">
        <v>1024</v>
      </c>
      <c r="M588" s="80" t="str">
        <f>IFERROR(VLOOKUP(Leverancespecifikation[[#This Row],[ID-Bygningsdel]],'Data ændringslog'!A:G,7,FALSE),"P")</f>
        <v/>
      </c>
      <c r="N588" s="321" t="s">
        <v>99</v>
      </c>
      <c r="O588" s="121" t="str">
        <f>VLOOKUP(Leverancespecifikation[[#This Row],[ID-Bygningsdel]],'Data aktør'!A:H,2,FALSE)</f>
        <v/>
      </c>
      <c r="P588" s="78" t="str">
        <f>VLOOKUP(Leverancespecifikation[[#This Row],[ID-Bygningsdel]],'Data aktør'!A:H,3,FALSE)</f>
        <v/>
      </c>
      <c r="Q588" s="78" t="str">
        <f>VLOOKUP(Leverancespecifikation[[#This Row],[ID-Bygningsdel]],'Data aktør'!A:H,4,FALSE)</f>
        <v/>
      </c>
      <c r="R588" s="78" t="str">
        <f>VLOOKUP(Leverancespecifikation[[#This Row],[ID-Bygningsdel]],'Data aktør'!A:H,5,FALSE)</f>
        <v>X</v>
      </c>
      <c r="S588" s="78" t="str">
        <f>VLOOKUP(Leverancespecifikation[[#This Row],[ID-Bygningsdel]],'Data aktør'!A:H,6,FALSE)</f>
        <v/>
      </c>
      <c r="T588" s="78" t="str">
        <f>VLOOKUP(Leverancespecifikation[[#This Row],[ID-Bygningsdel]],'Data aktør'!A:H,7,FALSE)</f>
        <v>X</v>
      </c>
      <c r="U588" s="122" t="str">
        <f>VLOOKUP(Leverancespecifikation[[#This Row],[ID-Bygningsdel]],'Data aktør'!A:H,8,FALSE)</f>
        <v/>
      </c>
      <c r="V588" s="112"/>
      <c r="W588" s="79"/>
      <c r="X588" s="79"/>
      <c r="Y588" s="79"/>
      <c r="Z588" s="79"/>
      <c r="AA588" s="79"/>
      <c r="AB588" s="171"/>
      <c r="AD588" s="171"/>
      <c r="AE588" s="171"/>
      <c r="AF588" s="171"/>
      <c r="AG588" s="171"/>
      <c r="AH588" s="171"/>
      <c r="AI588" s="171"/>
      <c r="AJ588" s="171"/>
      <c r="AT588" s="171" t="s">
        <v>36</v>
      </c>
      <c r="AU588" s="171">
        <v>200</v>
      </c>
      <c r="BB588" s="171" t="s">
        <v>38</v>
      </c>
      <c r="BC588" s="171">
        <v>325</v>
      </c>
      <c r="BV588" s="171"/>
      <c r="BW588" s="171"/>
      <c r="CB588" s="134"/>
    </row>
    <row r="589" spans="1:986" ht="12" x14ac:dyDescent="0.2">
      <c r="A589" s="249"/>
      <c r="B589" s="242" t="s">
        <v>1213</v>
      </c>
      <c r="C589" s="170" t="str">
        <f>_xlfn.CONCAT(Leverancespecifikation[[#This Row],[ID]],Leverancespecifikation[[#This Row],[BYGNINGSDEL]])</f>
        <v xml:space="preserve">585Skjult, nedhængt sprinklerdyser </v>
      </c>
      <c r="E589" s="171">
        <v>582</v>
      </c>
      <c r="I589" s="171"/>
      <c r="J589" s="171">
        <v>4</v>
      </c>
      <c r="K589" s="175" t="s">
        <v>1240</v>
      </c>
      <c r="L589" s="172" t="s">
        <v>1024</v>
      </c>
      <c r="M589" s="80" t="str">
        <f>IFERROR(VLOOKUP(Leverancespecifikation[[#This Row],[ID-Bygningsdel]],'Data ændringslog'!A:G,7,FALSE),"P")</f>
        <v/>
      </c>
      <c r="N589" s="321" t="s">
        <v>99</v>
      </c>
      <c r="O589" s="121" t="str">
        <f>VLOOKUP(Leverancespecifikation[[#This Row],[ID-Bygningsdel]],'Data aktør'!A:H,2,FALSE)</f>
        <v/>
      </c>
      <c r="P589" s="78" t="str">
        <f>VLOOKUP(Leverancespecifikation[[#This Row],[ID-Bygningsdel]],'Data aktør'!A:H,3,FALSE)</f>
        <v/>
      </c>
      <c r="Q589" s="78" t="str">
        <f>VLOOKUP(Leverancespecifikation[[#This Row],[ID-Bygningsdel]],'Data aktør'!A:H,4,FALSE)</f>
        <v/>
      </c>
      <c r="R589" s="78" t="str">
        <f>VLOOKUP(Leverancespecifikation[[#This Row],[ID-Bygningsdel]],'Data aktør'!A:H,5,FALSE)</f>
        <v>X</v>
      </c>
      <c r="S589" s="78" t="str">
        <f>VLOOKUP(Leverancespecifikation[[#This Row],[ID-Bygningsdel]],'Data aktør'!A:H,6,FALSE)</f>
        <v/>
      </c>
      <c r="T589" s="78" t="str">
        <f>VLOOKUP(Leverancespecifikation[[#This Row],[ID-Bygningsdel]],'Data aktør'!A:H,7,FALSE)</f>
        <v>X</v>
      </c>
      <c r="U589" s="122" t="str">
        <f>VLOOKUP(Leverancespecifikation[[#This Row],[ID-Bygningsdel]],'Data aktør'!A:H,8,FALSE)</f>
        <v/>
      </c>
      <c r="V589" s="112"/>
      <c r="W589" s="79"/>
      <c r="X589" s="79"/>
      <c r="Y589" s="79"/>
      <c r="Z589" s="79"/>
      <c r="AA589" s="79"/>
      <c r="AB589" s="171"/>
      <c r="AD589" s="171"/>
      <c r="AE589" s="171"/>
      <c r="AF589" s="171"/>
      <c r="AG589" s="171"/>
      <c r="AH589" s="171"/>
      <c r="AI589" s="171"/>
      <c r="AJ589" s="171"/>
      <c r="AT589" s="171" t="s">
        <v>36</v>
      </c>
      <c r="AU589" s="171">
        <v>200</v>
      </c>
      <c r="BB589" s="171" t="s">
        <v>38</v>
      </c>
      <c r="BC589" s="171">
        <v>325</v>
      </c>
      <c r="BV589" s="171"/>
      <c r="BW589" s="171"/>
      <c r="CB589" s="134"/>
    </row>
    <row r="590" spans="1:986" ht="12" x14ac:dyDescent="0.2">
      <c r="A590" s="249"/>
      <c r="B590" s="242" t="s">
        <v>1215</v>
      </c>
      <c r="C590" s="170" t="str">
        <f>_xlfn.CONCAT(Leverancespecifikation[[#This Row],[ID]],Leverancespecifikation[[#This Row],[BYGNINGSDEL]])</f>
        <v>586Pendant sprinklerdyser</v>
      </c>
      <c r="E590" s="171">
        <v>582</v>
      </c>
      <c r="I590" s="171"/>
      <c r="J590" s="171">
        <v>4</v>
      </c>
      <c r="K590" s="175" t="s">
        <v>1242</v>
      </c>
      <c r="L590" s="172" t="s">
        <v>1024</v>
      </c>
      <c r="M590" s="80" t="str">
        <f>IFERROR(VLOOKUP(Leverancespecifikation[[#This Row],[ID-Bygningsdel]],'Data ændringslog'!A:G,7,FALSE),"P")</f>
        <v/>
      </c>
      <c r="N590" s="321" t="s">
        <v>99</v>
      </c>
      <c r="O590" s="121" t="str">
        <f>VLOOKUP(Leverancespecifikation[[#This Row],[ID-Bygningsdel]],'Data aktør'!A:H,2,FALSE)</f>
        <v/>
      </c>
      <c r="P590" s="78" t="str">
        <f>VLOOKUP(Leverancespecifikation[[#This Row],[ID-Bygningsdel]],'Data aktør'!A:H,3,FALSE)</f>
        <v/>
      </c>
      <c r="Q590" s="78" t="str">
        <f>VLOOKUP(Leverancespecifikation[[#This Row],[ID-Bygningsdel]],'Data aktør'!A:H,4,FALSE)</f>
        <v/>
      </c>
      <c r="R590" s="78" t="str">
        <f>VLOOKUP(Leverancespecifikation[[#This Row],[ID-Bygningsdel]],'Data aktør'!A:H,5,FALSE)</f>
        <v>X</v>
      </c>
      <c r="S590" s="78" t="str">
        <f>VLOOKUP(Leverancespecifikation[[#This Row],[ID-Bygningsdel]],'Data aktør'!A:H,6,FALSE)</f>
        <v/>
      </c>
      <c r="T590" s="78" t="str">
        <f>VLOOKUP(Leverancespecifikation[[#This Row],[ID-Bygningsdel]],'Data aktør'!A:H,7,FALSE)</f>
        <v>X</v>
      </c>
      <c r="U590" s="122" t="str">
        <f>VLOOKUP(Leverancespecifikation[[#This Row],[ID-Bygningsdel]],'Data aktør'!A:H,8,FALSE)</f>
        <v/>
      </c>
      <c r="V590" s="112"/>
      <c r="W590" s="79"/>
      <c r="X590" s="79"/>
      <c r="Y590" s="79"/>
      <c r="Z590" s="79"/>
      <c r="AA590" s="79"/>
      <c r="AB590" s="171"/>
      <c r="AD590" s="171"/>
      <c r="AE590" s="171"/>
      <c r="AF590" s="171"/>
      <c r="AG590" s="171"/>
      <c r="AH590" s="171"/>
      <c r="AI590" s="171"/>
      <c r="AJ590" s="171"/>
      <c r="AT590" s="171" t="s">
        <v>36</v>
      </c>
      <c r="AU590" s="171">
        <v>200</v>
      </c>
      <c r="BB590" s="171" t="s">
        <v>38</v>
      </c>
      <c r="BC590" s="171">
        <v>325</v>
      </c>
      <c r="BV590" s="171"/>
      <c r="BW590" s="171"/>
      <c r="CB590" s="134"/>
    </row>
    <row r="591" spans="1:986" ht="12" x14ac:dyDescent="0.2">
      <c r="A591" s="249"/>
      <c r="B591" s="242" t="s">
        <v>1217</v>
      </c>
      <c r="C591" s="170" t="str">
        <f>_xlfn.CONCAT(Leverancespecifikation[[#This Row],[ID]],Leverancespecifikation[[#This Row],[BYGNINGSDEL]])</f>
        <v>587Vægmonterede sprinklerdyser</v>
      </c>
      <c r="E591" s="171">
        <v>582</v>
      </c>
      <c r="I591" s="171"/>
      <c r="J591" s="171">
        <v>4</v>
      </c>
      <c r="K591" s="175" t="s">
        <v>1244</v>
      </c>
      <c r="L591" s="172" t="s">
        <v>1024</v>
      </c>
      <c r="M591" s="80" t="str">
        <f>IFERROR(VLOOKUP(Leverancespecifikation[[#This Row],[ID-Bygningsdel]],'Data ændringslog'!A:G,7,FALSE),"P")</f>
        <v/>
      </c>
      <c r="N591" s="321" t="s">
        <v>99</v>
      </c>
      <c r="O591" s="121" t="str">
        <f>VLOOKUP(Leverancespecifikation[[#This Row],[ID-Bygningsdel]],'Data aktør'!A:H,2,FALSE)</f>
        <v/>
      </c>
      <c r="P591" s="78" t="str">
        <f>VLOOKUP(Leverancespecifikation[[#This Row],[ID-Bygningsdel]],'Data aktør'!A:H,3,FALSE)</f>
        <v/>
      </c>
      <c r="Q591" s="78" t="str">
        <f>VLOOKUP(Leverancespecifikation[[#This Row],[ID-Bygningsdel]],'Data aktør'!A:H,4,FALSE)</f>
        <v/>
      </c>
      <c r="R591" s="78" t="str">
        <f>VLOOKUP(Leverancespecifikation[[#This Row],[ID-Bygningsdel]],'Data aktør'!A:H,5,FALSE)</f>
        <v>X</v>
      </c>
      <c r="S591" s="78" t="str">
        <f>VLOOKUP(Leverancespecifikation[[#This Row],[ID-Bygningsdel]],'Data aktør'!A:H,6,FALSE)</f>
        <v/>
      </c>
      <c r="T591" s="78" t="str">
        <f>VLOOKUP(Leverancespecifikation[[#This Row],[ID-Bygningsdel]],'Data aktør'!A:H,7,FALSE)</f>
        <v>X</v>
      </c>
      <c r="U591" s="122" t="str">
        <f>VLOOKUP(Leverancespecifikation[[#This Row],[ID-Bygningsdel]],'Data aktør'!A:H,8,FALSE)</f>
        <v/>
      </c>
      <c r="V591" s="112"/>
      <c r="W591" s="79"/>
      <c r="X591" s="79"/>
      <c r="Y591" s="79"/>
      <c r="Z591" s="79"/>
      <c r="AA591" s="79"/>
      <c r="AB591" s="171"/>
      <c r="AD591" s="171"/>
      <c r="AE591" s="171"/>
      <c r="AF591" s="171"/>
      <c r="AG591" s="171"/>
      <c r="AH591" s="171"/>
      <c r="AI591" s="171"/>
      <c r="AJ591" s="171"/>
      <c r="AT591" s="171" t="s">
        <v>36</v>
      </c>
      <c r="AU591" s="171">
        <v>200</v>
      </c>
      <c r="BB591" s="171" t="s">
        <v>38</v>
      </c>
      <c r="BC591" s="171">
        <v>325</v>
      </c>
      <c r="BV591" s="171"/>
      <c r="BW591" s="171"/>
      <c r="CB591" s="134"/>
    </row>
    <row r="592" spans="1:986" s="81" customFormat="1" ht="12.75" collapsed="1" x14ac:dyDescent="0.2">
      <c r="A592" s="249"/>
      <c r="B592" s="242" t="s">
        <v>1219</v>
      </c>
      <c r="C592" s="170" t="str">
        <f>_xlfn.CONCAT(Leverancespecifikation[[#This Row],[ID]],Leverancespecifikation[[#This Row],[BYGNINGSDEL]])</f>
        <v>588Afspærringsventiler</v>
      </c>
      <c r="D592" s="171"/>
      <c r="E592" s="171">
        <v>594</v>
      </c>
      <c r="F592" s="171"/>
      <c r="G592" s="171"/>
      <c r="H592" s="171"/>
      <c r="I592" s="171"/>
      <c r="J592" s="171">
        <v>4</v>
      </c>
      <c r="K592" s="175" t="s">
        <v>1174</v>
      </c>
      <c r="L592" s="172" t="s">
        <v>1024</v>
      </c>
      <c r="M592" s="80" t="str">
        <f>IFERROR(VLOOKUP(Leverancespecifikation[[#This Row],[ID-Bygningsdel]],'Data ændringslog'!A:G,7,FALSE),"P")</f>
        <v/>
      </c>
      <c r="N592" s="321" t="s">
        <v>103</v>
      </c>
      <c r="O592" s="121" t="str">
        <f>VLOOKUP(Leverancespecifikation[[#This Row],[ID-Bygningsdel]],'Data aktør'!A:H,2,FALSE)</f>
        <v/>
      </c>
      <c r="P592" s="78" t="str">
        <f>VLOOKUP(Leverancespecifikation[[#This Row],[ID-Bygningsdel]],'Data aktør'!A:H,3,FALSE)</f>
        <v/>
      </c>
      <c r="Q592" s="78" t="str">
        <f>VLOOKUP(Leverancespecifikation[[#This Row],[ID-Bygningsdel]],'Data aktør'!A:H,4,FALSE)</f>
        <v/>
      </c>
      <c r="R592" s="78" t="str">
        <f>VLOOKUP(Leverancespecifikation[[#This Row],[ID-Bygningsdel]],'Data aktør'!A:H,5,FALSE)</f>
        <v/>
      </c>
      <c r="S592" s="78" t="str">
        <f>VLOOKUP(Leverancespecifikation[[#This Row],[ID-Bygningsdel]],'Data aktør'!A:H,6,FALSE)</f>
        <v/>
      </c>
      <c r="T592" s="78" t="str">
        <f>VLOOKUP(Leverancespecifikation[[#This Row],[ID-Bygningsdel]],'Data aktør'!A:H,7,FALSE)</f>
        <v/>
      </c>
      <c r="U592" s="122" t="str">
        <f>VLOOKUP(Leverancespecifikation[[#This Row],[ID-Bygningsdel]],'Data aktør'!A:H,8,FALSE)</f>
        <v/>
      </c>
      <c r="V592" s="112"/>
      <c r="W592" s="79"/>
      <c r="X592" s="79"/>
      <c r="Y592" s="79"/>
      <c r="Z592" s="79"/>
      <c r="AA592" s="79"/>
      <c r="AB592" s="171"/>
      <c r="AC592" s="171"/>
      <c r="AD592" s="171"/>
      <c r="AE592" s="171"/>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c r="BA592" s="171"/>
      <c r="BB592" s="171"/>
      <c r="BC592" s="171"/>
      <c r="BD592" s="171"/>
      <c r="BE592" s="171"/>
      <c r="BF592" s="171"/>
      <c r="BG592" s="171"/>
      <c r="BH592" s="171"/>
      <c r="BI592" s="171"/>
      <c r="BJ592" s="171"/>
      <c r="BK592" s="171"/>
      <c r="BL592" s="287"/>
      <c r="BM592" s="171"/>
      <c r="BN592" s="171"/>
      <c r="BO592" s="171"/>
      <c r="BP592" s="171"/>
      <c r="BQ592" s="171"/>
      <c r="BR592" s="171"/>
      <c r="BS592" s="171"/>
      <c r="BT592" s="171"/>
      <c r="BU592" s="171"/>
      <c r="BV592" s="171"/>
      <c r="BW592" s="171"/>
      <c r="BX592" s="171"/>
      <c r="BY592" s="171"/>
      <c r="BZ592" s="171"/>
      <c r="CA592" s="208"/>
      <c r="CB592" s="140"/>
      <c r="CC592" s="140"/>
      <c r="CD592" s="140"/>
      <c r="CE592" s="140"/>
      <c r="CF592" s="140"/>
      <c r="CG592" s="140"/>
      <c r="CH592" s="140"/>
      <c r="CI592" s="140"/>
      <c r="CJ592" s="140"/>
      <c r="CK592" s="140"/>
      <c r="CL592" s="140"/>
      <c r="CM592" s="140"/>
      <c r="CN592" s="140"/>
      <c r="CO592" s="140"/>
      <c r="CP592" s="140"/>
      <c r="CQ592" s="140"/>
      <c r="CR592" s="140"/>
      <c r="CS592" s="140"/>
      <c r="CT592" s="140"/>
      <c r="CU592" s="140"/>
      <c r="CV592" s="140"/>
      <c r="CW592" s="140"/>
      <c r="CX592" s="140"/>
      <c r="CY592" s="140"/>
      <c r="CZ592" s="140"/>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0"/>
      <c r="EA592" s="140"/>
      <c r="EB592" s="140"/>
      <c r="EC592" s="140"/>
      <c r="ED592" s="140"/>
      <c r="EE592" s="140"/>
      <c r="EF592" s="140"/>
      <c r="EG592" s="140"/>
      <c r="EH592" s="140"/>
      <c r="EI592" s="140"/>
      <c r="EJ592" s="140"/>
      <c r="EK592" s="140"/>
      <c r="EL592" s="140"/>
      <c r="EM592" s="140"/>
      <c r="EN592" s="140"/>
      <c r="EO592" s="140"/>
      <c r="EP592" s="140"/>
      <c r="EQ592" s="140"/>
      <c r="ER592" s="140"/>
      <c r="ES592" s="140"/>
      <c r="ET592" s="140"/>
      <c r="EU592" s="140"/>
      <c r="EV592" s="140"/>
      <c r="EW592" s="140"/>
      <c r="EX592" s="140"/>
      <c r="EY592" s="140"/>
      <c r="EZ592" s="140"/>
      <c r="FA592" s="140"/>
      <c r="FB592" s="140"/>
      <c r="FC592" s="140"/>
      <c r="FD592" s="140"/>
      <c r="FE592" s="140"/>
      <c r="FF592" s="140"/>
      <c r="FG592" s="140"/>
      <c r="FH592" s="140"/>
      <c r="FI592" s="140"/>
      <c r="FJ592" s="140"/>
      <c r="FK592" s="140"/>
      <c r="FL592" s="140"/>
      <c r="FM592" s="140"/>
      <c r="FN592" s="140"/>
      <c r="FO592" s="140"/>
      <c r="FP592" s="140"/>
      <c r="FQ592" s="140"/>
      <c r="FR592" s="140"/>
      <c r="FS592" s="140"/>
      <c r="FT592" s="140"/>
      <c r="FU592" s="140"/>
      <c r="FV592" s="140"/>
      <c r="FW592" s="140"/>
      <c r="FX592" s="140"/>
      <c r="FY592" s="140"/>
      <c r="FZ592" s="140"/>
      <c r="GA592" s="140"/>
      <c r="GB592" s="140"/>
      <c r="GC592" s="140"/>
      <c r="GD592" s="140"/>
      <c r="GE592" s="140"/>
      <c r="GF592" s="140"/>
      <c r="GG592" s="140"/>
      <c r="GH592" s="140"/>
      <c r="GI592" s="140"/>
      <c r="GJ592" s="140"/>
      <c r="GK592" s="140"/>
      <c r="GL592" s="140"/>
      <c r="GM592" s="140"/>
      <c r="GN592" s="140"/>
      <c r="GO592" s="140"/>
      <c r="GP592" s="140"/>
      <c r="GQ592" s="140"/>
      <c r="GR592" s="140"/>
      <c r="GS592" s="140"/>
      <c r="GT592" s="140"/>
      <c r="GU592" s="140"/>
      <c r="GV592" s="140"/>
      <c r="GW592" s="140"/>
      <c r="GX592" s="140"/>
      <c r="GY592" s="140"/>
      <c r="GZ592" s="140"/>
      <c r="HA592" s="140"/>
      <c r="HB592" s="140"/>
      <c r="HC592" s="140"/>
      <c r="HD592" s="140"/>
      <c r="HE592" s="140"/>
      <c r="HF592" s="140"/>
      <c r="HG592" s="140"/>
      <c r="HH592" s="140"/>
      <c r="HI592" s="140"/>
      <c r="HJ592" s="140"/>
      <c r="HK592" s="140"/>
      <c r="HL592" s="140"/>
      <c r="HM592" s="140"/>
      <c r="HN592" s="140"/>
      <c r="HO592" s="140"/>
      <c r="HP592" s="140"/>
      <c r="HQ592" s="140"/>
      <c r="HR592" s="140"/>
      <c r="HS592" s="140"/>
      <c r="HT592" s="140"/>
      <c r="HU592" s="140"/>
      <c r="HV592" s="140"/>
      <c r="HW592" s="140"/>
      <c r="HX592" s="140"/>
      <c r="HY592" s="140"/>
      <c r="HZ592" s="140"/>
      <c r="IA592" s="140"/>
      <c r="IB592" s="140"/>
      <c r="IC592" s="140"/>
      <c r="ID592" s="140"/>
      <c r="IE592" s="140"/>
      <c r="IF592" s="140"/>
      <c r="IG592" s="140"/>
      <c r="IH592" s="140"/>
      <c r="II592" s="140"/>
      <c r="IJ592" s="140"/>
      <c r="IK592" s="140"/>
      <c r="IL592" s="140"/>
      <c r="IM592" s="140"/>
      <c r="IN592" s="140"/>
      <c r="IO592" s="140"/>
      <c r="IP592" s="140"/>
      <c r="IQ592" s="140"/>
      <c r="IR592" s="140"/>
      <c r="IS592" s="140"/>
      <c r="IT592" s="140"/>
      <c r="IU592" s="140"/>
      <c r="IV592" s="140"/>
      <c r="IW592" s="140"/>
      <c r="IX592" s="140"/>
      <c r="IY592" s="140"/>
      <c r="IZ592" s="140"/>
      <c r="JA592" s="140"/>
      <c r="JB592" s="140"/>
      <c r="JC592" s="140"/>
      <c r="JD592" s="140"/>
      <c r="JE592" s="140"/>
      <c r="JF592" s="140"/>
      <c r="JG592" s="140"/>
      <c r="JH592" s="140"/>
      <c r="JI592" s="140"/>
      <c r="JJ592" s="140"/>
      <c r="JK592" s="140"/>
      <c r="JL592" s="140"/>
      <c r="JM592" s="140"/>
      <c r="JN592" s="140"/>
      <c r="JO592" s="140"/>
      <c r="JP592" s="140"/>
      <c r="JQ592" s="140"/>
      <c r="JR592" s="140"/>
      <c r="JS592" s="140"/>
      <c r="JT592" s="140"/>
      <c r="JU592" s="140"/>
      <c r="JV592" s="140"/>
      <c r="JW592" s="140"/>
      <c r="JX592" s="140"/>
      <c r="JY592" s="140"/>
      <c r="JZ592" s="140"/>
      <c r="KA592" s="140"/>
      <c r="KB592" s="140"/>
      <c r="KC592" s="140"/>
      <c r="KD592" s="140"/>
      <c r="KE592" s="140"/>
      <c r="KF592" s="140"/>
      <c r="KG592" s="140"/>
      <c r="KH592" s="140"/>
      <c r="KI592" s="140"/>
      <c r="KJ592" s="140"/>
      <c r="KK592" s="140"/>
      <c r="KL592" s="140"/>
      <c r="KM592" s="140"/>
      <c r="KN592" s="140"/>
      <c r="KO592" s="140"/>
      <c r="KP592" s="140"/>
      <c r="KQ592" s="140"/>
      <c r="KR592" s="140"/>
      <c r="KS592" s="140"/>
      <c r="KT592" s="140"/>
      <c r="KU592" s="140"/>
      <c r="KV592" s="140"/>
      <c r="KW592" s="140"/>
      <c r="KX592" s="140"/>
      <c r="KY592" s="140"/>
      <c r="KZ592" s="140"/>
      <c r="LA592" s="140"/>
      <c r="LB592" s="140"/>
      <c r="LC592" s="140"/>
      <c r="LD592" s="140"/>
      <c r="LE592" s="140"/>
      <c r="LF592" s="140"/>
      <c r="LG592" s="140"/>
      <c r="LH592" s="140"/>
      <c r="LI592" s="140"/>
      <c r="LJ592" s="140"/>
      <c r="LK592" s="140"/>
      <c r="LL592" s="140"/>
      <c r="LM592" s="140"/>
      <c r="LN592" s="140"/>
      <c r="LO592" s="140"/>
      <c r="LP592" s="140"/>
      <c r="LQ592" s="140"/>
      <c r="LR592" s="140"/>
      <c r="LS592" s="140"/>
      <c r="LT592" s="140"/>
      <c r="LU592" s="140"/>
      <c r="LV592" s="140"/>
      <c r="LW592" s="140"/>
      <c r="LX592" s="140"/>
      <c r="LY592" s="140"/>
      <c r="LZ592" s="140"/>
      <c r="MA592" s="140"/>
      <c r="MB592" s="140"/>
      <c r="MC592" s="140"/>
      <c r="MD592" s="140"/>
      <c r="ME592" s="140"/>
      <c r="MF592" s="140"/>
      <c r="MG592" s="140"/>
      <c r="MH592" s="140"/>
      <c r="MI592" s="140"/>
      <c r="MJ592" s="140"/>
      <c r="MK592" s="140"/>
      <c r="ML592" s="140"/>
      <c r="MM592" s="140"/>
      <c r="MN592" s="140"/>
      <c r="MO592" s="140"/>
      <c r="MP592" s="140"/>
      <c r="MQ592" s="140"/>
      <c r="MR592" s="140"/>
      <c r="MS592" s="140"/>
      <c r="MT592" s="140"/>
      <c r="MU592" s="140"/>
      <c r="MV592" s="140"/>
      <c r="MW592" s="140"/>
      <c r="MX592" s="140"/>
      <c r="MY592" s="140"/>
      <c r="MZ592" s="140"/>
      <c r="NA592" s="140"/>
      <c r="NB592" s="140"/>
      <c r="NC592" s="140"/>
      <c r="ND592" s="140"/>
      <c r="NE592" s="140"/>
      <c r="NF592" s="140"/>
      <c r="NG592" s="140"/>
      <c r="NH592" s="140"/>
      <c r="NI592" s="140"/>
      <c r="NJ592" s="140"/>
      <c r="NK592" s="140"/>
      <c r="NL592" s="140"/>
      <c r="NM592" s="140"/>
      <c r="NN592" s="140"/>
      <c r="NO592" s="140"/>
      <c r="NP592" s="140"/>
      <c r="NQ592" s="140"/>
      <c r="NR592" s="140"/>
      <c r="NS592" s="140"/>
      <c r="NT592" s="140"/>
      <c r="NU592" s="140"/>
      <c r="NV592" s="140"/>
      <c r="NW592" s="140"/>
      <c r="NX592" s="140"/>
      <c r="NY592" s="140"/>
      <c r="NZ592" s="140"/>
      <c r="OA592" s="140"/>
      <c r="OB592" s="140"/>
      <c r="OC592" s="140"/>
      <c r="OD592" s="140"/>
      <c r="OE592" s="140"/>
      <c r="OF592" s="140"/>
      <c r="OG592" s="140"/>
      <c r="OH592" s="140"/>
      <c r="OI592" s="140"/>
      <c r="OJ592" s="140"/>
      <c r="OK592" s="140"/>
      <c r="OL592" s="140"/>
      <c r="OM592" s="140"/>
      <c r="ON592" s="140"/>
      <c r="OO592" s="140"/>
      <c r="OP592" s="140"/>
      <c r="OQ592" s="140"/>
      <c r="OR592" s="140"/>
      <c r="OS592" s="140"/>
      <c r="OT592" s="140"/>
      <c r="OU592" s="140"/>
      <c r="OV592" s="140"/>
      <c r="OW592" s="140"/>
      <c r="OX592" s="140"/>
      <c r="OY592" s="140"/>
      <c r="OZ592" s="140"/>
      <c r="PA592" s="140"/>
      <c r="PB592" s="140"/>
      <c r="PC592" s="140"/>
      <c r="PD592" s="140"/>
      <c r="PE592" s="140"/>
      <c r="PF592" s="140"/>
      <c r="PG592" s="140"/>
      <c r="PH592" s="140"/>
      <c r="PI592" s="140"/>
      <c r="PJ592" s="140"/>
      <c r="PK592" s="140"/>
      <c r="PL592" s="140"/>
      <c r="PM592" s="140"/>
      <c r="PN592" s="140"/>
      <c r="PO592" s="140"/>
      <c r="PP592" s="140"/>
      <c r="PQ592" s="140"/>
      <c r="PR592" s="140"/>
      <c r="PS592" s="140"/>
      <c r="PT592" s="140"/>
      <c r="PU592" s="140"/>
      <c r="PV592" s="140"/>
      <c r="PW592" s="140"/>
      <c r="PX592" s="140"/>
      <c r="PY592" s="140"/>
      <c r="PZ592" s="140"/>
      <c r="QA592" s="140"/>
      <c r="QB592" s="140"/>
      <c r="QC592" s="140"/>
      <c r="QD592" s="140"/>
      <c r="QE592" s="140"/>
      <c r="QF592" s="140"/>
      <c r="QG592" s="140"/>
      <c r="QH592" s="140"/>
      <c r="QI592" s="140"/>
      <c r="QJ592" s="140"/>
      <c r="QK592" s="140"/>
      <c r="QL592" s="140"/>
      <c r="QM592" s="140"/>
      <c r="QN592" s="140"/>
      <c r="QO592" s="140"/>
      <c r="QP592" s="140"/>
      <c r="QQ592" s="140"/>
      <c r="QR592" s="140"/>
      <c r="QS592" s="140"/>
      <c r="QT592" s="140"/>
      <c r="QU592" s="140"/>
      <c r="QV592" s="140"/>
      <c r="QW592" s="140"/>
      <c r="QX592" s="140"/>
      <c r="QY592" s="140"/>
      <c r="QZ592" s="140"/>
      <c r="RA592" s="140"/>
      <c r="RB592" s="140"/>
      <c r="RC592" s="140"/>
      <c r="RD592" s="140"/>
      <c r="RE592" s="140"/>
      <c r="RF592" s="140"/>
      <c r="RG592" s="140"/>
      <c r="RH592" s="140"/>
      <c r="RI592" s="140"/>
      <c r="RJ592" s="140"/>
      <c r="RK592" s="140"/>
      <c r="RL592" s="140"/>
      <c r="RM592" s="140"/>
      <c r="RN592" s="140"/>
      <c r="RO592" s="140"/>
      <c r="RP592" s="140"/>
      <c r="RQ592" s="140"/>
      <c r="RR592" s="140"/>
      <c r="RS592" s="140"/>
      <c r="RT592" s="140"/>
      <c r="RU592" s="140"/>
      <c r="RV592" s="140"/>
      <c r="RW592" s="140"/>
      <c r="RX592" s="140"/>
      <c r="RY592" s="140"/>
      <c r="RZ592" s="140"/>
      <c r="SA592" s="140"/>
      <c r="SB592" s="140"/>
      <c r="SC592" s="140"/>
      <c r="SD592" s="140"/>
      <c r="SE592" s="140"/>
      <c r="SF592" s="140"/>
      <c r="SG592" s="140"/>
      <c r="SH592" s="140"/>
      <c r="SI592" s="140"/>
      <c r="SJ592" s="140"/>
      <c r="SK592" s="140"/>
      <c r="SL592" s="140"/>
      <c r="SM592" s="140"/>
      <c r="SN592" s="140"/>
      <c r="SO592" s="140"/>
      <c r="SP592" s="140"/>
      <c r="SQ592" s="140"/>
      <c r="SR592" s="140"/>
      <c r="SS592" s="140"/>
      <c r="ST592" s="140"/>
      <c r="SU592" s="140"/>
      <c r="SV592" s="140"/>
      <c r="SW592" s="140"/>
      <c r="SX592" s="140"/>
      <c r="SY592" s="140"/>
      <c r="SZ592" s="140"/>
      <c r="TA592" s="140"/>
      <c r="TB592" s="140"/>
      <c r="TC592" s="140"/>
      <c r="TD592" s="140"/>
      <c r="TE592" s="140"/>
      <c r="TF592" s="140"/>
      <c r="TG592" s="140"/>
      <c r="TH592" s="140"/>
      <c r="TI592" s="140"/>
      <c r="TJ592" s="140"/>
      <c r="TK592" s="140"/>
      <c r="TL592" s="140"/>
      <c r="TM592" s="140"/>
      <c r="TN592" s="140"/>
      <c r="TO592" s="140"/>
      <c r="TP592" s="140"/>
      <c r="TQ592" s="140"/>
      <c r="TR592" s="140"/>
      <c r="TS592" s="140"/>
      <c r="TT592" s="140"/>
      <c r="TU592" s="140"/>
      <c r="TV592" s="140"/>
      <c r="TW592" s="140"/>
      <c r="TX592" s="140"/>
      <c r="TY592" s="140"/>
      <c r="TZ592" s="140"/>
      <c r="UA592" s="140"/>
      <c r="UB592" s="140"/>
      <c r="UC592" s="140"/>
      <c r="UD592" s="140"/>
      <c r="UE592" s="140"/>
      <c r="UF592" s="140"/>
      <c r="UG592" s="140"/>
      <c r="UH592" s="140"/>
      <c r="UI592" s="140"/>
      <c r="UJ592" s="140"/>
      <c r="UK592" s="140"/>
      <c r="UL592" s="140"/>
      <c r="UM592" s="140"/>
      <c r="UN592" s="140"/>
      <c r="UO592" s="140"/>
      <c r="UP592" s="140"/>
      <c r="UQ592" s="140"/>
      <c r="UR592" s="140"/>
      <c r="US592" s="140"/>
      <c r="UT592" s="140"/>
      <c r="UU592" s="140"/>
      <c r="UV592" s="140"/>
      <c r="UW592" s="140"/>
      <c r="UX592" s="140"/>
      <c r="UY592" s="140"/>
      <c r="UZ592" s="140"/>
      <c r="VA592" s="140"/>
      <c r="VB592" s="140"/>
      <c r="VC592" s="140"/>
      <c r="VD592" s="140"/>
      <c r="VE592" s="140"/>
      <c r="VF592" s="140"/>
      <c r="VG592" s="140"/>
      <c r="VH592" s="140"/>
      <c r="VI592" s="140"/>
      <c r="VJ592" s="140"/>
      <c r="VK592" s="140"/>
      <c r="VL592" s="140"/>
      <c r="VM592" s="140"/>
      <c r="VN592" s="140"/>
      <c r="VO592" s="140"/>
      <c r="VP592" s="140"/>
      <c r="VQ592" s="140"/>
      <c r="VR592" s="140"/>
      <c r="VS592" s="140"/>
      <c r="VT592" s="140"/>
      <c r="VU592" s="140"/>
      <c r="VV592" s="140"/>
      <c r="VW592" s="140"/>
      <c r="VX592" s="140"/>
      <c r="VY592" s="140"/>
      <c r="VZ592" s="140"/>
      <c r="WA592" s="140"/>
      <c r="WB592" s="140"/>
      <c r="WC592" s="140"/>
      <c r="WD592" s="140"/>
      <c r="WE592" s="140"/>
      <c r="WF592" s="140"/>
      <c r="WG592" s="140"/>
      <c r="WH592" s="140"/>
      <c r="WI592" s="140"/>
      <c r="WJ592" s="140"/>
      <c r="WK592" s="140"/>
      <c r="WL592" s="140"/>
      <c r="WM592" s="140"/>
      <c r="WN592" s="140"/>
      <c r="WO592" s="140"/>
      <c r="WP592" s="140"/>
      <c r="WQ592" s="140"/>
      <c r="WR592" s="140"/>
      <c r="WS592" s="140"/>
      <c r="WT592" s="140"/>
      <c r="WU592" s="140"/>
      <c r="WV592" s="140"/>
      <c r="WW592" s="140"/>
      <c r="WX592" s="140"/>
      <c r="WY592" s="140"/>
      <c r="WZ592" s="140"/>
      <c r="XA592" s="140"/>
      <c r="XB592" s="140"/>
      <c r="XC592" s="140"/>
      <c r="XD592" s="140"/>
      <c r="XE592" s="140"/>
      <c r="XF592" s="140"/>
      <c r="XG592" s="140"/>
      <c r="XH592" s="140"/>
      <c r="XI592" s="140"/>
      <c r="XJ592" s="140"/>
      <c r="XK592" s="140"/>
      <c r="XL592" s="140"/>
      <c r="XM592" s="140"/>
      <c r="XN592" s="140"/>
      <c r="XO592" s="140"/>
      <c r="XP592" s="140"/>
      <c r="XQ592" s="140"/>
      <c r="XR592" s="140"/>
      <c r="XS592" s="140"/>
      <c r="XT592" s="140"/>
      <c r="XU592" s="140"/>
      <c r="XV592" s="140"/>
      <c r="XW592" s="140"/>
      <c r="XX592" s="140"/>
      <c r="XY592" s="140"/>
      <c r="XZ592" s="140"/>
      <c r="YA592" s="140"/>
      <c r="YB592" s="140"/>
      <c r="YC592" s="140"/>
      <c r="YD592" s="140"/>
      <c r="YE592" s="140"/>
      <c r="YF592" s="140"/>
      <c r="YG592" s="140"/>
      <c r="YH592" s="140"/>
      <c r="YI592" s="140"/>
      <c r="YJ592" s="140"/>
      <c r="YK592" s="140"/>
      <c r="YL592" s="140"/>
      <c r="YM592" s="140"/>
      <c r="YN592" s="140"/>
      <c r="YO592" s="140"/>
      <c r="YP592" s="140"/>
      <c r="YQ592" s="140"/>
      <c r="YR592" s="140"/>
      <c r="YS592" s="140"/>
      <c r="YT592" s="140"/>
      <c r="YU592" s="140"/>
      <c r="YV592" s="140"/>
      <c r="YW592" s="140"/>
      <c r="YX592" s="140"/>
      <c r="YY592" s="140"/>
      <c r="YZ592" s="140"/>
      <c r="ZA592" s="140"/>
      <c r="ZB592" s="140"/>
      <c r="ZC592" s="140"/>
      <c r="ZD592" s="140"/>
      <c r="ZE592" s="140"/>
      <c r="ZF592" s="140"/>
      <c r="ZG592" s="140"/>
      <c r="ZH592" s="140"/>
      <c r="ZI592" s="140"/>
      <c r="ZJ592" s="140"/>
      <c r="ZK592" s="140"/>
      <c r="ZL592" s="140"/>
      <c r="ZM592" s="140"/>
      <c r="ZN592" s="140"/>
      <c r="ZO592" s="140"/>
      <c r="ZP592" s="140"/>
      <c r="ZQ592" s="140"/>
      <c r="ZR592" s="140"/>
      <c r="ZS592" s="140"/>
      <c r="ZT592" s="140"/>
      <c r="ZU592" s="140"/>
      <c r="ZV592" s="140"/>
      <c r="ZW592" s="140"/>
      <c r="ZX592" s="140"/>
      <c r="ZY592" s="140"/>
      <c r="ZZ592" s="140"/>
      <c r="AAA592" s="140"/>
      <c r="AAB592" s="140"/>
      <c r="AAC592" s="140"/>
      <c r="AAD592" s="140"/>
      <c r="AAE592" s="140"/>
      <c r="AAF592" s="140"/>
      <c r="AAG592" s="140"/>
      <c r="AAH592" s="140"/>
      <c r="AAI592" s="140"/>
      <c r="AAJ592" s="140"/>
      <c r="AAK592" s="140"/>
      <c r="AAL592" s="140"/>
      <c r="AAM592" s="140"/>
      <c r="AAN592" s="140"/>
      <c r="AAO592" s="140"/>
      <c r="AAP592" s="140"/>
      <c r="AAQ592" s="140"/>
      <c r="AAR592" s="140"/>
      <c r="AAS592" s="140"/>
      <c r="AAT592" s="140"/>
      <c r="AAU592" s="140"/>
      <c r="AAV592" s="140"/>
      <c r="AAW592" s="140"/>
      <c r="AAX592" s="140"/>
      <c r="AAY592" s="140"/>
      <c r="AAZ592" s="140"/>
      <c r="ABA592" s="140"/>
      <c r="ABB592" s="140"/>
      <c r="ABC592" s="140"/>
      <c r="ABD592" s="140"/>
      <c r="ABE592" s="140"/>
      <c r="ABF592" s="140"/>
      <c r="ABG592" s="140"/>
      <c r="ABH592" s="140"/>
      <c r="ABI592" s="140"/>
      <c r="ABJ592" s="140"/>
      <c r="ABK592" s="140"/>
      <c r="ABL592" s="140"/>
      <c r="ABM592" s="140"/>
      <c r="ABN592" s="140"/>
      <c r="ABO592" s="140"/>
      <c r="ABP592" s="140"/>
      <c r="ABQ592" s="140"/>
      <c r="ABR592" s="140"/>
      <c r="ABS592" s="140"/>
      <c r="ABT592" s="140"/>
      <c r="ABU592" s="140"/>
      <c r="ABV592" s="140"/>
      <c r="ABW592" s="140"/>
      <c r="ABX592" s="140"/>
      <c r="ABY592" s="140"/>
      <c r="ABZ592" s="140"/>
      <c r="ACA592" s="140"/>
      <c r="ACB592" s="140"/>
      <c r="ACC592" s="140"/>
      <c r="ACD592" s="140"/>
      <c r="ACE592" s="140"/>
      <c r="ACF592" s="140"/>
      <c r="ACG592" s="140"/>
      <c r="ACH592" s="140"/>
      <c r="ACI592" s="140"/>
      <c r="ACJ592" s="140"/>
      <c r="ACK592" s="140"/>
      <c r="ACL592" s="140"/>
      <c r="ACM592" s="140"/>
      <c r="ACN592" s="140"/>
      <c r="ACO592" s="140"/>
      <c r="ACP592" s="140"/>
      <c r="ACQ592" s="140"/>
      <c r="ACR592" s="140"/>
      <c r="ACS592" s="140"/>
      <c r="ACT592" s="140"/>
      <c r="ACU592" s="140"/>
      <c r="ACV592" s="140"/>
      <c r="ACW592" s="140"/>
      <c r="ACX592" s="140"/>
      <c r="ACY592" s="140"/>
      <c r="ACZ592" s="140"/>
      <c r="ADA592" s="140"/>
      <c r="ADB592" s="140"/>
      <c r="ADC592" s="140"/>
      <c r="ADD592" s="140"/>
      <c r="ADE592" s="140"/>
      <c r="ADF592" s="140"/>
      <c r="ADG592" s="140"/>
      <c r="ADH592" s="140"/>
      <c r="ADI592" s="140"/>
      <c r="ADJ592" s="140"/>
      <c r="ADK592" s="140"/>
      <c r="ADL592" s="140"/>
      <c r="ADM592" s="140"/>
      <c r="ADN592" s="140"/>
      <c r="ADO592" s="140"/>
      <c r="ADP592" s="140"/>
      <c r="ADQ592" s="140"/>
      <c r="ADR592" s="140"/>
      <c r="ADS592" s="140"/>
      <c r="ADT592" s="140"/>
      <c r="ADU592" s="140"/>
      <c r="ADV592" s="140"/>
      <c r="ADW592" s="140"/>
      <c r="ADX592" s="140"/>
      <c r="ADY592" s="140"/>
      <c r="ADZ592" s="140"/>
      <c r="AEA592" s="140"/>
      <c r="AEB592" s="140"/>
      <c r="AEC592" s="140"/>
      <c r="AED592" s="140"/>
      <c r="AEE592" s="140"/>
      <c r="AEF592" s="140"/>
      <c r="AEG592" s="140"/>
      <c r="AEH592" s="140"/>
      <c r="AEI592" s="140"/>
      <c r="AEJ592" s="140"/>
      <c r="AEK592" s="140"/>
      <c r="AEL592" s="140"/>
      <c r="AEM592" s="140"/>
      <c r="AEN592" s="140"/>
      <c r="AEO592" s="140"/>
      <c r="AEP592" s="140"/>
      <c r="AEQ592" s="140"/>
      <c r="AER592" s="140"/>
      <c r="AES592" s="140"/>
      <c r="AET592" s="140"/>
      <c r="AEU592" s="140"/>
      <c r="AEV592" s="140"/>
      <c r="AEW592" s="140"/>
      <c r="AEX592" s="140"/>
      <c r="AEY592" s="140"/>
      <c r="AEZ592" s="140"/>
      <c r="AFA592" s="140"/>
      <c r="AFB592" s="140"/>
      <c r="AFC592" s="140"/>
      <c r="AFD592" s="140"/>
      <c r="AFE592" s="140"/>
      <c r="AFF592" s="140"/>
      <c r="AFG592" s="140"/>
      <c r="AFH592" s="140"/>
      <c r="AFI592" s="140"/>
      <c r="AFJ592" s="140"/>
      <c r="AFK592" s="140"/>
      <c r="AFL592" s="140"/>
      <c r="AFM592" s="140"/>
      <c r="AFN592" s="140"/>
      <c r="AFO592" s="140"/>
      <c r="AFP592" s="140"/>
      <c r="AFQ592" s="140"/>
      <c r="AFR592" s="140"/>
      <c r="AFS592" s="140"/>
      <c r="AFT592" s="140"/>
      <c r="AFU592" s="140"/>
      <c r="AFV592" s="140"/>
      <c r="AFW592" s="140"/>
      <c r="AFX592" s="140"/>
      <c r="AFY592" s="140"/>
      <c r="AFZ592" s="140"/>
      <c r="AGA592" s="140"/>
      <c r="AGB592" s="140"/>
      <c r="AGC592" s="140"/>
      <c r="AGD592" s="140"/>
      <c r="AGE592" s="140"/>
      <c r="AGF592" s="140"/>
      <c r="AGG592" s="140"/>
      <c r="AGH592" s="140"/>
      <c r="AGI592" s="140"/>
      <c r="AGJ592" s="140"/>
      <c r="AGK592" s="140"/>
      <c r="AGL592" s="140"/>
      <c r="AGM592" s="140"/>
      <c r="AGN592" s="140"/>
      <c r="AGO592" s="140"/>
      <c r="AGP592" s="140"/>
      <c r="AGQ592" s="140"/>
      <c r="AGR592" s="140"/>
      <c r="AGS592" s="140"/>
      <c r="AGT592" s="140"/>
      <c r="AGU592" s="140"/>
      <c r="AGV592" s="140"/>
      <c r="AGW592" s="140"/>
      <c r="AGX592" s="140"/>
      <c r="AGY592" s="140"/>
      <c r="AGZ592" s="140"/>
      <c r="AHA592" s="140"/>
      <c r="AHB592" s="140"/>
      <c r="AHC592" s="140"/>
      <c r="AHD592" s="140"/>
      <c r="AHE592" s="140"/>
      <c r="AHF592" s="140"/>
      <c r="AHG592" s="140"/>
      <c r="AHH592" s="140"/>
      <c r="AHI592" s="140"/>
      <c r="AHJ592" s="140"/>
      <c r="AHK592" s="140"/>
      <c r="AHL592" s="140"/>
      <c r="AHM592" s="140"/>
      <c r="AHN592" s="140"/>
      <c r="AHO592" s="140"/>
      <c r="AHP592" s="140"/>
      <c r="AHQ592" s="140"/>
      <c r="AHR592" s="140"/>
      <c r="AHS592" s="140"/>
      <c r="AHT592" s="140"/>
      <c r="AHU592" s="140"/>
      <c r="AHV592" s="140"/>
      <c r="AHW592" s="140"/>
      <c r="AHX592" s="140"/>
      <c r="AHY592" s="140"/>
      <c r="AHZ592" s="140"/>
      <c r="AIA592" s="140"/>
      <c r="AIB592" s="140"/>
      <c r="AIC592" s="140"/>
      <c r="AID592" s="140"/>
      <c r="AIE592" s="140"/>
      <c r="AIF592" s="140"/>
      <c r="AIG592" s="140"/>
      <c r="AIH592" s="140"/>
      <c r="AII592" s="140"/>
      <c r="AIJ592" s="140"/>
      <c r="AIK592" s="140"/>
      <c r="AIL592" s="140"/>
      <c r="AIM592" s="140"/>
      <c r="AIN592" s="140"/>
      <c r="AIO592" s="140"/>
      <c r="AIP592" s="140"/>
      <c r="AIQ592" s="140"/>
      <c r="AIR592" s="140"/>
      <c r="AIS592" s="140"/>
      <c r="AIT592" s="140"/>
      <c r="AIU592" s="140"/>
      <c r="AIV592" s="140"/>
      <c r="AIW592" s="140"/>
      <c r="AIX592" s="140"/>
      <c r="AIY592" s="140"/>
      <c r="AIZ592" s="140"/>
      <c r="AJA592" s="140"/>
      <c r="AJB592" s="140"/>
      <c r="AJC592" s="140"/>
      <c r="AJD592" s="140"/>
      <c r="AJE592" s="140"/>
      <c r="AJF592" s="140"/>
      <c r="AJG592" s="140"/>
      <c r="AJH592" s="140"/>
      <c r="AJI592" s="140"/>
      <c r="AJJ592" s="140"/>
      <c r="AJK592" s="140"/>
      <c r="AJL592" s="140"/>
      <c r="AJM592" s="140"/>
      <c r="AJN592" s="140"/>
      <c r="AJO592" s="140"/>
      <c r="AJP592" s="140"/>
      <c r="AJQ592" s="140"/>
      <c r="AJR592" s="140"/>
      <c r="AJS592" s="140"/>
      <c r="AJT592" s="140"/>
      <c r="AJU592" s="140"/>
      <c r="AJV592" s="140"/>
      <c r="AJW592" s="140"/>
      <c r="AJX592" s="140"/>
      <c r="AJY592" s="140"/>
      <c r="AJZ592" s="140"/>
      <c r="AKA592" s="140"/>
      <c r="AKB592" s="140"/>
      <c r="AKC592" s="140"/>
      <c r="AKD592" s="140"/>
      <c r="AKE592" s="140"/>
      <c r="AKF592" s="140"/>
      <c r="AKG592" s="140"/>
      <c r="AKH592" s="140"/>
      <c r="AKI592" s="140"/>
      <c r="AKJ592" s="140"/>
      <c r="AKK592" s="140"/>
      <c r="AKL592" s="140"/>
      <c r="AKM592" s="140"/>
      <c r="AKN592" s="140"/>
      <c r="AKO592" s="140"/>
      <c r="AKP592" s="140"/>
      <c r="AKQ592" s="140"/>
      <c r="AKR592" s="140"/>
      <c r="AKS592" s="140"/>
      <c r="AKT592" s="140"/>
      <c r="AKU592" s="140"/>
      <c r="AKV592" s="140"/>
      <c r="AKW592" s="140"/>
      <c r="AKX592" s="140"/>
    </row>
    <row r="593" spans="1:986" ht="27.95" customHeight="1" x14ac:dyDescent="0.2">
      <c r="A593" s="249"/>
      <c r="B593" s="239" t="s">
        <v>1221</v>
      </c>
      <c r="C593" s="155" t="str">
        <f>_xlfn.CONCAT(Leverancespecifikation[[#This Row],[ID]],Leverancespecifikation[[#This Row],[BYGNINGSDEL]])</f>
        <v xml:space="preserve">589Ventilation </v>
      </c>
      <c r="D593" s="173"/>
      <c r="E593" s="173"/>
      <c r="F593" s="173"/>
      <c r="G593" s="173"/>
      <c r="H593" s="173"/>
      <c r="I593" s="174"/>
      <c r="J593" s="158">
        <v>1</v>
      </c>
      <c r="K593" s="159" t="s">
        <v>1247</v>
      </c>
      <c r="L593" s="160"/>
      <c r="M593" s="82" t="str">
        <f>IFERROR(VLOOKUP(Leverancespecifikation[[#This Row],[ID-Bygningsdel]],'Data ændringslog'!A:G,7,FALSE),"P")</f>
        <v/>
      </c>
      <c r="N593" s="205" t="s">
        <v>99</v>
      </c>
      <c r="O593" s="264"/>
      <c r="P593" s="265"/>
      <c r="Q593" s="265"/>
      <c r="R593" s="265"/>
      <c r="S593" s="265"/>
      <c r="T593" s="265"/>
      <c r="U593" s="266"/>
      <c r="V593" s="113"/>
      <c r="W593" s="83"/>
      <c r="X593" s="83"/>
      <c r="Y593" s="83"/>
      <c r="Z593" s="83"/>
      <c r="AA593" s="83"/>
      <c r="AB593" s="209"/>
      <c r="AC593" s="173"/>
      <c r="AD593" s="209"/>
      <c r="AE593" s="209"/>
      <c r="AF593" s="209"/>
      <c r="AG593" s="209"/>
      <c r="AH593" s="209"/>
      <c r="AI593" s="209"/>
      <c r="AJ593" s="209"/>
      <c r="AK593" s="173"/>
      <c r="AL593" s="209"/>
      <c r="AM593" s="173"/>
      <c r="AN593" s="209"/>
      <c r="AO593" s="209"/>
      <c r="AP593" s="209"/>
      <c r="AQ593" s="209"/>
      <c r="AR593" s="209"/>
      <c r="AS593" s="209"/>
      <c r="AT593" s="209"/>
      <c r="AU593" s="173"/>
      <c r="AV593" s="209"/>
      <c r="AW593" s="209"/>
      <c r="AX593" s="209"/>
      <c r="AY593" s="209"/>
      <c r="AZ593" s="209"/>
      <c r="BA593" s="209"/>
      <c r="BB593" s="209"/>
      <c r="BC593" s="173"/>
      <c r="BD593" s="209"/>
      <c r="BE593" s="209"/>
      <c r="BF593" s="209"/>
      <c r="BG593" s="209"/>
      <c r="BH593" s="209"/>
      <c r="BI593" s="209"/>
      <c r="BJ593" s="209"/>
      <c r="BK593" s="173"/>
      <c r="BL593" s="288"/>
      <c r="BM593" s="174"/>
      <c r="BN593" s="209"/>
      <c r="BO593" s="209"/>
      <c r="BP593" s="209"/>
      <c r="BQ593" s="209"/>
      <c r="BR593" s="209"/>
      <c r="BS593" s="209"/>
      <c r="BT593" s="209"/>
      <c r="BU593" s="173"/>
      <c r="BV593" s="174"/>
      <c r="BW593" s="209"/>
      <c r="BX593" s="209"/>
      <c r="BY593" s="209"/>
      <c r="BZ593" s="209"/>
      <c r="CA593" s="200"/>
      <c r="CB593" s="134"/>
    </row>
    <row r="594" spans="1:986" s="104" customFormat="1" x14ac:dyDescent="0.2">
      <c r="A594" s="248"/>
      <c r="B594" s="240" t="s">
        <v>1223</v>
      </c>
      <c r="C594" s="161" t="str">
        <f>_xlfn.CONCAT(Leverancespecifikation[[#This Row],[ID]],Leverancespecifikation[[#This Row],[BYGNINGSDEL]])</f>
        <v>590Føringsveje</v>
      </c>
      <c r="D594" s="162"/>
      <c r="E594" s="162"/>
      <c r="F594" s="162"/>
      <c r="G594" s="162"/>
      <c r="H594" s="162"/>
      <c r="I594" s="162"/>
      <c r="J594" s="163">
        <v>2</v>
      </c>
      <c r="K594" s="164" t="s">
        <v>579</v>
      </c>
      <c r="L594" s="165"/>
      <c r="M594" s="100" t="str">
        <f>IFERROR(VLOOKUP(Leverancespecifikation[[#This Row],[ID-Bygningsdel]],'Data ændringslog'!A:G,7,FALSE),"P")</f>
        <v/>
      </c>
      <c r="N594" s="201" t="s">
        <v>99</v>
      </c>
      <c r="O594" s="119"/>
      <c r="P594" s="101"/>
      <c r="Q594" s="101"/>
      <c r="R594" s="101"/>
      <c r="S594" s="101"/>
      <c r="T594" s="101"/>
      <c r="U594" s="120"/>
      <c r="V594" s="111"/>
      <c r="W594" s="102"/>
      <c r="X594" s="102"/>
      <c r="Y594" s="102"/>
      <c r="Z594" s="102"/>
      <c r="AA594" s="10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285"/>
      <c r="BM594" s="162"/>
      <c r="BN594" s="162"/>
      <c r="BO594" s="162"/>
      <c r="BP594" s="162"/>
      <c r="BQ594" s="162"/>
      <c r="BR594" s="162"/>
      <c r="BS594" s="162"/>
      <c r="BT594" s="162"/>
      <c r="BU594" s="162"/>
      <c r="BV594" s="162"/>
      <c r="BW594" s="162"/>
      <c r="BX594" s="162"/>
      <c r="BY594" s="162"/>
      <c r="BZ594" s="162"/>
      <c r="CA594" s="206"/>
      <c r="CB594" s="98"/>
      <c r="CC594" s="98"/>
      <c r="CD594" s="98"/>
      <c r="CE594" s="98"/>
      <c r="CF594" s="98"/>
      <c r="CG594" s="98"/>
      <c r="CH594" s="98"/>
      <c r="CI594" s="98"/>
      <c r="CJ594" s="98"/>
      <c r="CK594" s="98"/>
      <c r="CL594" s="98"/>
      <c r="CM594" s="98"/>
      <c r="CN594" s="98"/>
      <c r="CO594" s="98"/>
      <c r="CP594" s="98"/>
      <c r="CQ594" s="98"/>
      <c r="CR594" s="98"/>
      <c r="CS594" s="98"/>
      <c r="CT594" s="98"/>
      <c r="CU594" s="98"/>
      <c r="CV594" s="98"/>
      <c r="CW594" s="98"/>
      <c r="CX594" s="98"/>
      <c r="CY594" s="98"/>
      <c r="CZ594" s="98"/>
      <c r="DA594" s="98"/>
      <c r="DB594" s="98"/>
      <c r="DC594" s="98"/>
      <c r="DD594" s="98"/>
      <c r="DE594" s="98"/>
      <c r="DF594" s="98"/>
      <c r="DG594" s="98"/>
      <c r="DH594" s="98"/>
      <c r="DI594" s="98"/>
      <c r="DJ594" s="98"/>
      <c r="DK594" s="98"/>
      <c r="DL594" s="98"/>
      <c r="DM594" s="98"/>
      <c r="DN594" s="98"/>
      <c r="DO594" s="98"/>
      <c r="DP594" s="98"/>
      <c r="DQ594" s="98"/>
      <c r="DR594" s="98"/>
      <c r="DS594" s="98"/>
      <c r="DT594" s="98"/>
      <c r="DU594" s="98"/>
      <c r="DV594" s="98"/>
      <c r="DW594" s="98"/>
      <c r="DX594" s="98"/>
      <c r="DY594" s="98"/>
      <c r="DZ594" s="98"/>
      <c r="EA594" s="98"/>
      <c r="EB594" s="98"/>
      <c r="EC594" s="98"/>
      <c r="ED594" s="98"/>
      <c r="EE594" s="98"/>
      <c r="EF594" s="98"/>
      <c r="EG594" s="98"/>
      <c r="EH594" s="98"/>
      <c r="EI594" s="98"/>
      <c r="EJ594" s="98"/>
      <c r="EK594" s="98"/>
      <c r="EL594" s="98"/>
      <c r="EM594" s="98"/>
      <c r="EN594" s="98"/>
      <c r="EO594" s="98"/>
      <c r="EP594" s="98"/>
      <c r="EQ594" s="98"/>
      <c r="ER594" s="98"/>
      <c r="ES594" s="98"/>
      <c r="ET594" s="98"/>
      <c r="EU594" s="98"/>
      <c r="EV594" s="98"/>
      <c r="EW594" s="98"/>
      <c r="EX594" s="98"/>
      <c r="EY594" s="98"/>
      <c r="EZ594" s="98"/>
      <c r="FA594" s="98"/>
      <c r="FB594" s="98"/>
      <c r="FC594" s="98"/>
      <c r="FD594" s="98"/>
      <c r="FE594" s="98"/>
      <c r="FF594" s="98"/>
      <c r="FG594" s="98"/>
      <c r="FH594" s="98"/>
      <c r="FI594" s="98"/>
      <c r="FJ594" s="98"/>
      <c r="FK594" s="98"/>
      <c r="FL594" s="98"/>
      <c r="FM594" s="98"/>
      <c r="FN594" s="98"/>
      <c r="FO594" s="98"/>
      <c r="FP594" s="98"/>
      <c r="FQ594" s="98"/>
      <c r="FR594" s="98"/>
      <c r="FS594" s="98"/>
      <c r="FT594" s="98"/>
      <c r="FU594" s="98"/>
      <c r="FV594" s="98"/>
      <c r="FW594" s="98"/>
      <c r="FX594" s="98"/>
      <c r="FY594" s="98"/>
      <c r="FZ594" s="98"/>
      <c r="GA594" s="98"/>
      <c r="GB594" s="98"/>
      <c r="GC594" s="98"/>
      <c r="GD594" s="98"/>
      <c r="GE594" s="98"/>
      <c r="GF594" s="98"/>
      <c r="GG594" s="98"/>
      <c r="GH594" s="98"/>
      <c r="GI594" s="98"/>
      <c r="GJ594" s="98"/>
      <c r="GK594" s="98"/>
      <c r="GL594" s="98"/>
      <c r="GM594" s="98"/>
      <c r="GN594" s="98"/>
      <c r="GO594" s="98"/>
      <c r="GP594" s="98"/>
      <c r="GQ594" s="98"/>
      <c r="GR594" s="98"/>
      <c r="GS594" s="98"/>
      <c r="GT594" s="98"/>
      <c r="GU594" s="98"/>
      <c r="GV594" s="98"/>
      <c r="GW594" s="98"/>
      <c r="GX594" s="98"/>
      <c r="GY594" s="98"/>
      <c r="GZ594" s="98"/>
      <c r="HA594" s="98"/>
      <c r="HB594" s="98"/>
      <c r="HC594" s="98"/>
      <c r="HD594" s="98"/>
      <c r="HE594" s="98"/>
      <c r="HF594" s="98"/>
      <c r="HG594" s="98"/>
      <c r="HH594" s="98"/>
      <c r="HI594" s="98"/>
      <c r="HJ594" s="98"/>
      <c r="HK594" s="98"/>
      <c r="HL594" s="98"/>
      <c r="HM594" s="98"/>
      <c r="HN594" s="98"/>
      <c r="HO594" s="98"/>
      <c r="HP594" s="98"/>
      <c r="HQ594" s="98"/>
      <c r="HR594" s="98"/>
      <c r="HS594" s="98"/>
      <c r="HT594" s="98"/>
      <c r="HU594" s="98"/>
      <c r="HV594" s="98"/>
      <c r="HW594" s="98"/>
      <c r="HX594" s="98"/>
      <c r="HY594" s="98"/>
      <c r="HZ594" s="98"/>
      <c r="IA594" s="98"/>
      <c r="IB594" s="98"/>
      <c r="IC594" s="98"/>
      <c r="ID594" s="98"/>
      <c r="IE594" s="98"/>
      <c r="IF594" s="98"/>
      <c r="IG594" s="98"/>
      <c r="IH594" s="98"/>
      <c r="II594" s="98"/>
      <c r="IJ594" s="98"/>
      <c r="IK594" s="98"/>
      <c r="IL594" s="98"/>
      <c r="IM594" s="98"/>
      <c r="IN594" s="98"/>
      <c r="IO594" s="98"/>
      <c r="IP594" s="98"/>
      <c r="IQ594" s="98"/>
      <c r="IR594" s="98"/>
      <c r="IS594" s="98"/>
      <c r="IT594" s="98"/>
      <c r="IU594" s="98"/>
      <c r="IV594" s="98"/>
      <c r="IW594" s="98"/>
      <c r="IX594" s="98"/>
      <c r="IY594" s="98"/>
      <c r="IZ594" s="98"/>
      <c r="JA594" s="98"/>
      <c r="JB594" s="98"/>
      <c r="JC594" s="98"/>
      <c r="JD594" s="98"/>
      <c r="JE594" s="98"/>
      <c r="JF594" s="98"/>
      <c r="JG594" s="98"/>
      <c r="JH594" s="98"/>
      <c r="JI594" s="98"/>
      <c r="JJ594" s="98"/>
      <c r="JK594" s="98"/>
      <c r="JL594" s="98"/>
      <c r="JM594" s="98"/>
      <c r="JN594" s="98"/>
      <c r="JO594" s="98"/>
      <c r="JP594" s="98"/>
      <c r="JQ594" s="98"/>
      <c r="JR594" s="98"/>
      <c r="JS594" s="98"/>
      <c r="JT594" s="98"/>
      <c r="JU594" s="98"/>
      <c r="JV594" s="98"/>
      <c r="JW594" s="98"/>
      <c r="JX594" s="98"/>
      <c r="JY594" s="98"/>
      <c r="JZ594" s="98"/>
      <c r="KA594" s="98"/>
      <c r="KB594" s="98"/>
      <c r="KC594" s="98"/>
      <c r="KD594" s="98"/>
      <c r="KE594" s="98"/>
      <c r="KF594" s="98"/>
      <c r="KG594" s="98"/>
      <c r="KH594" s="98"/>
      <c r="KI594" s="98"/>
      <c r="KJ594" s="98"/>
      <c r="KK594" s="98"/>
      <c r="KL594" s="98"/>
      <c r="KM594" s="98"/>
      <c r="KN594" s="98"/>
      <c r="KO594" s="98"/>
      <c r="KP594" s="98"/>
      <c r="KQ594" s="98"/>
      <c r="KR594" s="98"/>
      <c r="KS594" s="98"/>
      <c r="KT594" s="98"/>
      <c r="KU594" s="98"/>
      <c r="KV594" s="98"/>
      <c r="KW594" s="98"/>
      <c r="KX594" s="98"/>
      <c r="KY594" s="98"/>
      <c r="KZ594" s="98"/>
      <c r="LA594" s="98"/>
      <c r="LB594" s="98"/>
      <c r="LC594" s="98"/>
      <c r="LD594" s="98"/>
      <c r="LE594" s="98"/>
      <c r="LF594" s="98"/>
      <c r="LG594" s="98"/>
      <c r="LH594" s="98"/>
      <c r="LI594" s="98"/>
      <c r="LJ594" s="98"/>
      <c r="LK594" s="98"/>
      <c r="LL594" s="98"/>
      <c r="LM594" s="98"/>
      <c r="LN594" s="98"/>
      <c r="LO594" s="98"/>
      <c r="LP594" s="98"/>
      <c r="LQ594" s="98"/>
      <c r="LR594" s="98"/>
      <c r="LS594" s="98"/>
      <c r="LT594" s="98"/>
      <c r="LU594" s="98"/>
      <c r="LV594" s="98"/>
      <c r="LW594" s="98"/>
      <c r="LX594" s="98"/>
      <c r="LY594" s="98"/>
      <c r="LZ594" s="98"/>
      <c r="MA594" s="98"/>
      <c r="MB594" s="98"/>
      <c r="MC594" s="98"/>
      <c r="MD594" s="98"/>
      <c r="ME594" s="98"/>
      <c r="MF594" s="98"/>
      <c r="MG594" s="98"/>
      <c r="MH594" s="98"/>
      <c r="MI594" s="98"/>
      <c r="MJ594" s="98"/>
      <c r="MK594" s="98"/>
      <c r="ML594" s="98"/>
      <c r="MM594" s="98"/>
      <c r="MN594" s="98"/>
      <c r="MO594" s="98"/>
      <c r="MP594" s="98"/>
      <c r="MQ594" s="98"/>
      <c r="MR594" s="98"/>
      <c r="MS594" s="98"/>
      <c r="MT594" s="98"/>
      <c r="MU594" s="98"/>
      <c r="MV594" s="98"/>
      <c r="MW594" s="98"/>
      <c r="MX594" s="98"/>
      <c r="MY594" s="98"/>
      <c r="MZ594" s="98"/>
      <c r="NA594" s="98"/>
      <c r="NB594" s="98"/>
      <c r="NC594" s="98"/>
      <c r="ND594" s="98"/>
      <c r="NE594" s="98"/>
      <c r="NF594" s="98"/>
      <c r="NG594" s="98"/>
      <c r="NH594" s="98"/>
      <c r="NI594" s="98"/>
      <c r="NJ594" s="98"/>
      <c r="NK594" s="98"/>
      <c r="NL594" s="98"/>
      <c r="NM594" s="98"/>
      <c r="NN594" s="98"/>
      <c r="NO594" s="98"/>
      <c r="NP594" s="98"/>
      <c r="NQ594" s="98"/>
      <c r="NR594" s="98"/>
      <c r="NS594" s="98"/>
      <c r="NT594" s="98"/>
      <c r="NU594" s="98"/>
      <c r="NV594" s="98"/>
      <c r="NW594" s="98"/>
      <c r="NX594" s="98"/>
      <c r="NY594" s="98"/>
      <c r="NZ594" s="98"/>
      <c r="OA594" s="98"/>
      <c r="OB594" s="98"/>
      <c r="OC594" s="98"/>
      <c r="OD594" s="98"/>
      <c r="OE594" s="98"/>
      <c r="OF594" s="98"/>
      <c r="OG594" s="98"/>
      <c r="OH594" s="98"/>
      <c r="OI594" s="98"/>
      <c r="OJ594" s="98"/>
      <c r="OK594" s="98"/>
      <c r="OL594" s="98"/>
      <c r="OM594" s="98"/>
      <c r="ON594" s="98"/>
      <c r="OO594" s="98"/>
      <c r="OP594" s="98"/>
      <c r="OQ594" s="98"/>
      <c r="OR594" s="98"/>
      <c r="OS594" s="98"/>
      <c r="OT594" s="98"/>
      <c r="OU594" s="98"/>
      <c r="OV594" s="98"/>
      <c r="OW594" s="98"/>
      <c r="OX594" s="98"/>
      <c r="OY594" s="98"/>
      <c r="OZ594" s="98"/>
      <c r="PA594" s="98"/>
      <c r="PB594" s="98"/>
      <c r="PC594" s="98"/>
      <c r="PD594" s="98"/>
      <c r="PE594" s="98"/>
      <c r="PF594" s="98"/>
      <c r="PG594" s="98"/>
      <c r="PH594" s="98"/>
      <c r="PI594" s="98"/>
      <c r="PJ594" s="98"/>
      <c r="PK594" s="98"/>
      <c r="PL594" s="98"/>
      <c r="PM594" s="98"/>
      <c r="PN594" s="98"/>
      <c r="PO594" s="98"/>
      <c r="PP594" s="98"/>
      <c r="PQ594" s="98"/>
      <c r="PR594" s="98"/>
      <c r="PS594" s="98"/>
      <c r="PT594" s="98"/>
      <c r="PU594" s="98"/>
      <c r="PV594" s="98"/>
      <c r="PW594" s="98"/>
      <c r="PX594" s="98"/>
      <c r="PY594" s="98"/>
      <c r="PZ594" s="98"/>
      <c r="QA594" s="98"/>
      <c r="QB594" s="98"/>
      <c r="QC594" s="98"/>
      <c r="QD594" s="98"/>
      <c r="QE594" s="98"/>
      <c r="QF594" s="98"/>
      <c r="QG594" s="98"/>
      <c r="QH594" s="98"/>
      <c r="QI594" s="98"/>
      <c r="QJ594" s="98"/>
      <c r="QK594" s="98"/>
      <c r="QL594" s="98"/>
      <c r="QM594" s="98"/>
      <c r="QN594" s="98"/>
      <c r="QO594" s="98"/>
      <c r="QP594" s="98"/>
      <c r="QQ594" s="98"/>
      <c r="QR594" s="98"/>
      <c r="QS594" s="98"/>
      <c r="QT594" s="98"/>
      <c r="QU594" s="98"/>
      <c r="QV594" s="98"/>
      <c r="QW594" s="98"/>
      <c r="QX594" s="98"/>
      <c r="QY594" s="98"/>
      <c r="QZ594" s="98"/>
      <c r="RA594" s="98"/>
      <c r="RB594" s="98"/>
      <c r="RC594" s="98"/>
      <c r="RD594" s="98"/>
      <c r="RE594" s="98"/>
      <c r="RF594" s="98"/>
      <c r="RG594" s="98"/>
      <c r="RH594" s="98"/>
      <c r="RI594" s="98"/>
      <c r="RJ594" s="98"/>
      <c r="RK594" s="98"/>
      <c r="RL594" s="98"/>
      <c r="RM594" s="98"/>
      <c r="RN594" s="98"/>
      <c r="RO594" s="98"/>
      <c r="RP594" s="98"/>
      <c r="RQ594" s="98"/>
      <c r="RR594" s="98"/>
      <c r="RS594" s="98"/>
      <c r="RT594" s="98"/>
      <c r="RU594" s="98"/>
      <c r="RV594" s="98"/>
      <c r="RW594" s="98"/>
      <c r="RX594" s="98"/>
      <c r="RY594" s="98"/>
      <c r="RZ594" s="98"/>
      <c r="SA594" s="98"/>
      <c r="SB594" s="98"/>
      <c r="SC594" s="98"/>
      <c r="SD594" s="98"/>
      <c r="SE594" s="98"/>
      <c r="SF594" s="98"/>
      <c r="SG594" s="98"/>
      <c r="SH594" s="98"/>
      <c r="SI594" s="98"/>
      <c r="SJ594" s="98"/>
      <c r="SK594" s="98"/>
      <c r="SL594" s="98"/>
      <c r="SM594" s="98"/>
      <c r="SN594" s="98"/>
      <c r="SO594" s="98"/>
      <c r="SP594" s="98"/>
      <c r="SQ594" s="98"/>
      <c r="SR594" s="98"/>
      <c r="SS594" s="98"/>
      <c r="ST594" s="98"/>
      <c r="SU594" s="98"/>
      <c r="SV594" s="98"/>
      <c r="SW594" s="98"/>
      <c r="SX594" s="98"/>
      <c r="SY594" s="98"/>
      <c r="SZ594" s="98"/>
      <c r="TA594" s="98"/>
      <c r="TB594" s="98"/>
      <c r="TC594" s="98"/>
      <c r="TD594" s="98"/>
      <c r="TE594" s="98"/>
      <c r="TF594" s="98"/>
      <c r="TG594" s="98"/>
      <c r="TH594" s="98"/>
      <c r="TI594" s="98"/>
      <c r="TJ594" s="98"/>
      <c r="TK594" s="98"/>
      <c r="TL594" s="98"/>
      <c r="TM594" s="98"/>
      <c r="TN594" s="98"/>
      <c r="TO594" s="98"/>
      <c r="TP594" s="98"/>
      <c r="TQ594" s="98"/>
      <c r="TR594" s="98"/>
      <c r="TS594" s="98"/>
      <c r="TT594" s="98"/>
      <c r="TU594" s="98"/>
      <c r="TV594" s="98"/>
      <c r="TW594" s="98"/>
      <c r="TX594" s="98"/>
      <c r="TY594" s="98"/>
      <c r="TZ594" s="98"/>
      <c r="UA594" s="98"/>
      <c r="UB594" s="98"/>
      <c r="UC594" s="98"/>
      <c r="UD594" s="98"/>
      <c r="UE594" s="98"/>
      <c r="UF594" s="98"/>
      <c r="UG594" s="98"/>
      <c r="UH594" s="98"/>
      <c r="UI594" s="98"/>
      <c r="UJ594" s="98"/>
      <c r="UK594" s="98"/>
      <c r="UL594" s="98"/>
      <c r="UM594" s="98"/>
      <c r="UN594" s="98"/>
      <c r="UO594" s="98"/>
      <c r="UP594" s="98"/>
      <c r="UQ594" s="98"/>
      <c r="UR594" s="98"/>
      <c r="US594" s="98"/>
      <c r="UT594" s="98"/>
      <c r="UU594" s="98"/>
      <c r="UV594" s="98"/>
      <c r="UW594" s="98"/>
      <c r="UX594" s="98"/>
      <c r="UY594" s="98"/>
      <c r="UZ594" s="98"/>
      <c r="VA594" s="98"/>
      <c r="VB594" s="98"/>
      <c r="VC594" s="98"/>
      <c r="VD594" s="98"/>
      <c r="VE594" s="98"/>
      <c r="VF594" s="98"/>
      <c r="VG594" s="98"/>
      <c r="VH594" s="98"/>
      <c r="VI594" s="98"/>
      <c r="VJ594" s="98"/>
      <c r="VK594" s="98"/>
      <c r="VL594" s="98"/>
      <c r="VM594" s="98"/>
      <c r="VN594" s="98"/>
      <c r="VO594" s="98"/>
      <c r="VP594" s="98"/>
      <c r="VQ594" s="98"/>
      <c r="VR594" s="98"/>
      <c r="VS594" s="98"/>
      <c r="VT594" s="98"/>
      <c r="VU594" s="98"/>
      <c r="VV594" s="98"/>
      <c r="VW594" s="98"/>
      <c r="VX594" s="98"/>
      <c r="VY594" s="98"/>
      <c r="VZ594" s="98"/>
      <c r="WA594" s="98"/>
      <c r="WB594" s="98"/>
      <c r="WC594" s="98"/>
      <c r="WD594" s="98"/>
      <c r="WE594" s="98"/>
      <c r="WF594" s="98"/>
      <c r="WG594" s="98"/>
      <c r="WH594" s="98"/>
      <c r="WI594" s="98"/>
      <c r="WJ594" s="98"/>
      <c r="WK594" s="98"/>
      <c r="WL594" s="98"/>
      <c r="WM594" s="98"/>
      <c r="WN594" s="98"/>
      <c r="WO594" s="98"/>
      <c r="WP594" s="98"/>
      <c r="WQ594" s="98"/>
      <c r="WR594" s="98"/>
      <c r="WS594" s="98"/>
      <c r="WT594" s="98"/>
      <c r="WU594" s="98"/>
      <c r="WV594" s="98"/>
      <c r="WW594" s="98"/>
      <c r="WX594" s="98"/>
      <c r="WY594" s="98"/>
      <c r="WZ594" s="98"/>
      <c r="XA594" s="98"/>
      <c r="XB594" s="98"/>
      <c r="XC594" s="98"/>
      <c r="XD594" s="98"/>
      <c r="XE594" s="98"/>
      <c r="XF594" s="98"/>
      <c r="XG594" s="98"/>
      <c r="XH594" s="98"/>
      <c r="XI594" s="98"/>
      <c r="XJ594" s="98"/>
      <c r="XK594" s="98"/>
      <c r="XL594" s="98"/>
      <c r="XM594" s="98"/>
      <c r="XN594" s="98"/>
      <c r="XO594" s="98"/>
      <c r="XP594" s="98"/>
      <c r="XQ594" s="98"/>
      <c r="XR594" s="98"/>
      <c r="XS594" s="98"/>
      <c r="XT594" s="98"/>
      <c r="XU594" s="98"/>
      <c r="XV594" s="98"/>
      <c r="XW594" s="98"/>
      <c r="XX594" s="98"/>
      <c r="XY594" s="98"/>
      <c r="XZ594" s="98"/>
      <c r="YA594" s="98"/>
      <c r="YB594" s="98"/>
      <c r="YC594" s="98"/>
      <c r="YD594" s="98"/>
      <c r="YE594" s="98"/>
      <c r="YF594" s="98"/>
      <c r="YG594" s="98"/>
      <c r="YH594" s="98"/>
      <c r="YI594" s="98"/>
      <c r="YJ594" s="98"/>
      <c r="YK594" s="98"/>
      <c r="YL594" s="98"/>
      <c r="YM594" s="98"/>
      <c r="YN594" s="98"/>
      <c r="YO594" s="98"/>
      <c r="YP594" s="98"/>
      <c r="YQ594" s="98"/>
      <c r="YR594" s="98"/>
      <c r="YS594" s="98"/>
      <c r="YT594" s="98"/>
      <c r="YU594" s="98"/>
      <c r="YV594" s="98"/>
      <c r="YW594" s="98"/>
      <c r="YX594" s="98"/>
      <c r="YY594" s="98"/>
      <c r="YZ594" s="98"/>
      <c r="ZA594" s="98"/>
      <c r="ZB594" s="98"/>
      <c r="ZC594" s="98"/>
      <c r="ZD594" s="98"/>
      <c r="ZE594" s="98"/>
      <c r="ZF594" s="98"/>
      <c r="ZG594" s="98"/>
      <c r="ZH594" s="98"/>
      <c r="ZI594" s="98"/>
      <c r="ZJ594" s="98"/>
      <c r="ZK594" s="98"/>
      <c r="ZL594" s="98"/>
      <c r="ZM594" s="98"/>
      <c r="ZN594" s="98"/>
      <c r="ZO594" s="98"/>
      <c r="ZP594" s="98"/>
      <c r="ZQ594" s="98"/>
      <c r="ZR594" s="98"/>
      <c r="ZS594" s="98"/>
      <c r="ZT594" s="98"/>
      <c r="ZU594" s="98"/>
      <c r="ZV594" s="98"/>
      <c r="ZW594" s="98"/>
      <c r="ZX594" s="98"/>
      <c r="ZY594" s="98"/>
      <c r="ZZ594" s="98"/>
      <c r="AAA594" s="98"/>
      <c r="AAB594" s="98"/>
      <c r="AAC594" s="98"/>
      <c r="AAD594" s="98"/>
      <c r="AAE594" s="98"/>
      <c r="AAF594" s="98"/>
      <c r="AAG594" s="98"/>
      <c r="AAH594" s="98"/>
      <c r="AAI594" s="98"/>
      <c r="AAJ594" s="98"/>
      <c r="AAK594" s="98"/>
      <c r="AAL594" s="98"/>
      <c r="AAM594" s="98"/>
      <c r="AAN594" s="98"/>
      <c r="AAO594" s="98"/>
      <c r="AAP594" s="98"/>
      <c r="AAQ594" s="98"/>
      <c r="AAR594" s="98"/>
      <c r="AAS594" s="98"/>
      <c r="AAT594" s="98"/>
      <c r="AAU594" s="98"/>
      <c r="AAV594" s="98"/>
      <c r="AAW594" s="98"/>
      <c r="AAX594" s="98"/>
      <c r="AAY594" s="98"/>
      <c r="AAZ594" s="98"/>
      <c r="ABA594" s="98"/>
      <c r="ABB594" s="98"/>
      <c r="ABC594" s="98"/>
      <c r="ABD594" s="98"/>
      <c r="ABE594" s="98"/>
      <c r="ABF594" s="98"/>
      <c r="ABG594" s="98"/>
      <c r="ABH594" s="98"/>
      <c r="ABI594" s="98"/>
      <c r="ABJ594" s="98"/>
      <c r="ABK594" s="98"/>
      <c r="ABL594" s="98"/>
      <c r="ABM594" s="98"/>
      <c r="ABN594" s="98"/>
      <c r="ABO594" s="98"/>
      <c r="ABP594" s="98"/>
      <c r="ABQ594" s="98"/>
      <c r="ABR594" s="98"/>
      <c r="ABS594" s="98"/>
      <c r="ABT594" s="98"/>
      <c r="ABU594" s="98"/>
      <c r="ABV594" s="98"/>
      <c r="ABW594" s="98"/>
      <c r="ABX594" s="98"/>
      <c r="ABY594" s="98"/>
      <c r="ABZ594" s="98"/>
      <c r="ACA594" s="98"/>
      <c r="ACB594" s="98"/>
      <c r="ACC594" s="98"/>
      <c r="ACD594" s="98"/>
      <c r="ACE594" s="98"/>
      <c r="ACF594" s="98"/>
      <c r="ACG594" s="98"/>
      <c r="ACH594" s="98"/>
      <c r="ACI594" s="98"/>
      <c r="ACJ594" s="98"/>
      <c r="ACK594" s="98"/>
      <c r="ACL594" s="98"/>
      <c r="ACM594" s="98"/>
      <c r="ACN594" s="98"/>
      <c r="ACO594" s="98"/>
      <c r="ACP594" s="98"/>
      <c r="ACQ594" s="98"/>
      <c r="ACR594" s="98"/>
      <c r="ACS594" s="98"/>
      <c r="ACT594" s="98"/>
      <c r="ACU594" s="98"/>
      <c r="ACV594" s="98"/>
      <c r="ACW594" s="98"/>
      <c r="ACX594" s="98"/>
      <c r="ACY594" s="98"/>
      <c r="ACZ594" s="98"/>
      <c r="ADA594" s="98"/>
      <c r="ADB594" s="98"/>
      <c r="ADC594" s="98"/>
      <c r="ADD594" s="98"/>
      <c r="ADE594" s="98"/>
      <c r="ADF594" s="98"/>
      <c r="ADG594" s="98"/>
      <c r="ADH594" s="98"/>
      <c r="ADI594" s="98"/>
      <c r="ADJ594" s="98"/>
      <c r="ADK594" s="98"/>
      <c r="ADL594" s="98"/>
      <c r="ADM594" s="98"/>
      <c r="ADN594" s="98"/>
      <c r="ADO594" s="98"/>
      <c r="ADP594" s="98"/>
      <c r="ADQ594" s="98"/>
      <c r="ADR594" s="98"/>
      <c r="ADS594" s="98"/>
      <c r="ADT594" s="98"/>
      <c r="ADU594" s="98"/>
      <c r="ADV594" s="98"/>
      <c r="ADW594" s="98"/>
      <c r="ADX594" s="98"/>
      <c r="ADY594" s="98"/>
      <c r="ADZ594" s="98"/>
      <c r="AEA594" s="98"/>
      <c r="AEB594" s="98"/>
      <c r="AEC594" s="98"/>
      <c r="AED594" s="98"/>
      <c r="AEE594" s="98"/>
      <c r="AEF594" s="98"/>
      <c r="AEG594" s="98"/>
      <c r="AEH594" s="98"/>
      <c r="AEI594" s="98"/>
      <c r="AEJ594" s="98"/>
      <c r="AEK594" s="98"/>
      <c r="AEL594" s="98"/>
      <c r="AEM594" s="98"/>
      <c r="AEN594" s="98"/>
      <c r="AEO594" s="98"/>
      <c r="AEP594" s="98"/>
      <c r="AEQ594" s="98"/>
      <c r="AER594" s="98"/>
      <c r="AES594" s="98"/>
      <c r="AET594" s="98"/>
      <c r="AEU594" s="98"/>
      <c r="AEV594" s="98"/>
      <c r="AEW594" s="98"/>
      <c r="AEX594" s="98"/>
      <c r="AEY594" s="98"/>
      <c r="AEZ594" s="98"/>
      <c r="AFA594" s="98"/>
      <c r="AFB594" s="98"/>
      <c r="AFC594" s="98"/>
      <c r="AFD594" s="98"/>
      <c r="AFE594" s="98"/>
      <c r="AFF594" s="98"/>
      <c r="AFG594" s="98"/>
      <c r="AFH594" s="98"/>
      <c r="AFI594" s="98"/>
      <c r="AFJ594" s="98"/>
      <c r="AFK594" s="98"/>
      <c r="AFL594" s="98"/>
      <c r="AFM594" s="98"/>
      <c r="AFN594" s="98"/>
      <c r="AFO594" s="98"/>
      <c r="AFP594" s="98"/>
      <c r="AFQ594" s="98"/>
      <c r="AFR594" s="98"/>
      <c r="AFS594" s="98"/>
      <c r="AFT594" s="98"/>
      <c r="AFU594" s="98"/>
      <c r="AFV594" s="98"/>
      <c r="AFW594" s="98"/>
      <c r="AFX594" s="98"/>
      <c r="AFY594" s="98"/>
      <c r="AFZ594" s="98"/>
      <c r="AGA594" s="98"/>
      <c r="AGB594" s="98"/>
      <c r="AGC594" s="98"/>
      <c r="AGD594" s="98"/>
      <c r="AGE594" s="98"/>
      <c r="AGF594" s="98"/>
      <c r="AGG594" s="98"/>
      <c r="AGH594" s="98"/>
      <c r="AGI594" s="98"/>
      <c r="AGJ594" s="98"/>
      <c r="AGK594" s="98"/>
      <c r="AGL594" s="98"/>
      <c r="AGM594" s="98"/>
      <c r="AGN594" s="98"/>
      <c r="AGO594" s="98"/>
      <c r="AGP594" s="98"/>
      <c r="AGQ594" s="98"/>
      <c r="AGR594" s="98"/>
      <c r="AGS594" s="98"/>
      <c r="AGT594" s="98"/>
      <c r="AGU594" s="98"/>
      <c r="AGV594" s="98"/>
      <c r="AGW594" s="98"/>
      <c r="AGX594" s="98"/>
      <c r="AGY594" s="98"/>
      <c r="AGZ594" s="98"/>
      <c r="AHA594" s="98"/>
      <c r="AHB594" s="98"/>
      <c r="AHC594" s="98"/>
      <c r="AHD594" s="98"/>
      <c r="AHE594" s="98"/>
      <c r="AHF594" s="98"/>
      <c r="AHG594" s="98"/>
      <c r="AHH594" s="98"/>
      <c r="AHI594" s="98"/>
      <c r="AHJ594" s="98"/>
      <c r="AHK594" s="98"/>
      <c r="AHL594" s="98"/>
      <c r="AHM594" s="98"/>
      <c r="AHN594" s="98"/>
      <c r="AHO594" s="98"/>
      <c r="AHP594" s="98"/>
      <c r="AHQ594" s="98"/>
      <c r="AHR594" s="98"/>
      <c r="AHS594" s="98"/>
      <c r="AHT594" s="98"/>
      <c r="AHU594" s="98"/>
      <c r="AHV594" s="98"/>
      <c r="AHW594" s="98"/>
      <c r="AHX594" s="98"/>
      <c r="AHY594" s="98"/>
      <c r="AHZ594" s="98"/>
      <c r="AIA594" s="98"/>
      <c r="AIB594" s="98"/>
      <c r="AIC594" s="98"/>
      <c r="AID594" s="98"/>
      <c r="AIE594" s="98"/>
      <c r="AIF594" s="98"/>
      <c r="AIG594" s="98"/>
      <c r="AIH594" s="98"/>
      <c r="AII594" s="98"/>
      <c r="AIJ594" s="98"/>
      <c r="AIK594" s="98"/>
      <c r="AIL594" s="98"/>
      <c r="AIM594" s="98"/>
      <c r="AIN594" s="98"/>
      <c r="AIO594" s="98"/>
      <c r="AIP594" s="98"/>
      <c r="AIQ594" s="98"/>
      <c r="AIR594" s="98"/>
      <c r="AIS594" s="98"/>
      <c r="AIT594" s="98"/>
      <c r="AIU594" s="98"/>
      <c r="AIV594" s="98"/>
      <c r="AIW594" s="98"/>
      <c r="AIX594" s="98"/>
      <c r="AIY594" s="98"/>
      <c r="AIZ594" s="98"/>
      <c r="AJA594" s="98"/>
      <c r="AJB594" s="98"/>
      <c r="AJC594" s="98"/>
      <c r="AJD594" s="98"/>
      <c r="AJE594" s="98"/>
      <c r="AJF594" s="98"/>
      <c r="AJG594" s="98"/>
      <c r="AJH594" s="98"/>
      <c r="AJI594" s="98"/>
      <c r="AJJ594" s="98"/>
      <c r="AJK594" s="98"/>
      <c r="AJL594" s="98"/>
      <c r="AJM594" s="98"/>
      <c r="AJN594" s="98"/>
      <c r="AJO594" s="98"/>
      <c r="AJP594" s="98"/>
      <c r="AJQ594" s="98"/>
      <c r="AJR594" s="98"/>
      <c r="AJS594" s="98"/>
      <c r="AJT594" s="98"/>
      <c r="AJU594" s="98"/>
      <c r="AJV594" s="98"/>
      <c r="AJW594" s="98"/>
      <c r="AJX594" s="98"/>
      <c r="AJY594" s="98"/>
      <c r="AJZ594" s="98"/>
      <c r="AKA594" s="98"/>
      <c r="AKB594" s="98"/>
      <c r="AKC594" s="98"/>
      <c r="AKD594" s="98"/>
      <c r="AKE594" s="98"/>
      <c r="AKF594" s="98"/>
      <c r="AKG594" s="98"/>
      <c r="AKH594" s="98"/>
      <c r="AKI594" s="98"/>
      <c r="AKJ594" s="98"/>
      <c r="AKK594" s="98"/>
      <c r="AKL594" s="98"/>
      <c r="AKM594" s="98"/>
      <c r="AKN594" s="98"/>
      <c r="AKO594" s="98"/>
      <c r="AKP594" s="98"/>
      <c r="AKQ594" s="98"/>
      <c r="AKR594" s="98"/>
      <c r="AKS594" s="98"/>
      <c r="AKT594" s="98"/>
      <c r="AKU594" s="98"/>
      <c r="AKV594" s="98"/>
      <c r="AKW594" s="98"/>
      <c r="AKX594" s="98"/>
    </row>
    <row r="595" spans="1:986" s="88" customFormat="1" ht="12" x14ac:dyDescent="0.2">
      <c r="A595" s="249"/>
      <c r="B595" s="241" t="s">
        <v>1225</v>
      </c>
      <c r="C595" s="166" t="str">
        <f>_xlfn.CONCAT(Leverancespecifikation[[#This Row],[ID]],Leverancespecifikation[[#This Row],[BYGNINGSDEL]])</f>
        <v>591Kanaler</v>
      </c>
      <c r="D595" s="167"/>
      <c r="E595" s="167">
        <v>571</v>
      </c>
      <c r="F595" s="167"/>
      <c r="G595" s="167"/>
      <c r="H595" s="167"/>
      <c r="I595" s="167"/>
      <c r="J595" s="167">
        <v>3</v>
      </c>
      <c r="K595" s="332" t="s">
        <v>1250</v>
      </c>
      <c r="L595" s="169"/>
      <c r="M595" s="86" t="str">
        <f>IFERROR(VLOOKUP(Leverancespecifikation[[#This Row],[ID-Bygningsdel]],'Data ændringslog'!A:G,7,FALSE),"P")</f>
        <v/>
      </c>
      <c r="N595" s="320" t="s">
        <v>99</v>
      </c>
      <c r="O595" s="117" t="str">
        <f>VLOOKUP(Leverancespecifikation[[#This Row],[ID-Bygningsdel]],'Data aktør'!A:H,2,FALSE)</f>
        <v/>
      </c>
      <c r="P595" s="87" t="str">
        <f>VLOOKUP(Leverancespecifikation[[#This Row],[ID-Bygningsdel]],'Data aktør'!A:H,3,FALSE)</f>
        <v/>
      </c>
      <c r="Q595" s="87" t="str">
        <f>VLOOKUP(Leverancespecifikation[[#This Row],[ID-Bygningsdel]],'Data aktør'!A:H,4,FALSE)</f>
        <v/>
      </c>
      <c r="R595" s="87" t="str">
        <f>VLOOKUP(Leverancespecifikation[[#This Row],[ID-Bygningsdel]],'Data aktør'!A:H,5,FALSE)</f>
        <v/>
      </c>
      <c r="S595" s="87" t="str">
        <f>VLOOKUP(Leverancespecifikation[[#This Row],[ID-Bygningsdel]],'Data aktør'!A:H,6,FALSE)</f>
        <v/>
      </c>
      <c r="T595" s="87" t="str">
        <f>VLOOKUP(Leverancespecifikation[[#This Row],[ID-Bygningsdel]],'Data aktør'!A:H,7,FALSE)</f>
        <v/>
      </c>
      <c r="U595" s="118" t="str">
        <f>VLOOKUP(Leverancespecifikation[[#This Row],[ID-Bygningsdel]],'Data aktør'!A:H,8,FALSE)</f>
        <v/>
      </c>
      <c r="V595" s="110"/>
      <c r="W595" s="85"/>
      <c r="X595" s="85"/>
      <c r="Y595" s="85"/>
      <c r="Z595" s="85"/>
      <c r="AA595" s="85"/>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c r="BF595" s="167"/>
      <c r="BG595" s="167"/>
      <c r="BH595" s="167"/>
      <c r="BI595" s="167"/>
      <c r="BJ595" s="167"/>
      <c r="BK595" s="167"/>
      <c r="BL595" s="286"/>
      <c r="BM595" s="167"/>
      <c r="BN595" s="167"/>
      <c r="BO595" s="167"/>
      <c r="BP595" s="167"/>
      <c r="BQ595" s="167"/>
      <c r="BR595" s="167"/>
      <c r="BS595" s="167"/>
      <c r="BT595" s="167"/>
      <c r="BU595" s="167"/>
      <c r="BV595" s="167"/>
      <c r="BW595" s="167"/>
      <c r="BX595" s="167"/>
      <c r="BY595" s="167"/>
      <c r="BZ595" s="167"/>
      <c r="CA595" s="207"/>
      <c r="CB595" s="134"/>
      <c r="CC595" s="134"/>
      <c r="CD595" s="134"/>
      <c r="CE595" s="134"/>
      <c r="CF595" s="134"/>
      <c r="CG595" s="134"/>
      <c r="CH595" s="134"/>
      <c r="CI595" s="134"/>
      <c r="CJ595" s="134"/>
      <c r="CK595" s="134"/>
      <c r="CL595" s="134"/>
      <c r="CM595" s="134"/>
      <c r="CN595" s="134"/>
      <c r="CO595" s="134"/>
      <c r="CP595" s="134"/>
      <c r="CQ595" s="134"/>
      <c r="CR595" s="134"/>
      <c r="CS595" s="134"/>
      <c r="CT595" s="134"/>
      <c r="CU595" s="134"/>
      <c r="CV595" s="134"/>
      <c r="CW595" s="134"/>
      <c r="CX595" s="134"/>
      <c r="CY595" s="134"/>
      <c r="CZ595" s="134"/>
      <c r="DA595" s="134"/>
      <c r="DB595" s="134"/>
      <c r="DC595" s="134"/>
      <c r="DD595" s="134"/>
      <c r="DE595" s="134"/>
      <c r="DF595" s="134"/>
      <c r="DG595" s="134"/>
      <c r="DH595" s="134"/>
      <c r="DI595" s="134"/>
      <c r="DJ595" s="134"/>
      <c r="DK595" s="134"/>
      <c r="DL595" s="134"/>
      <c r="DM595" s="134"/>
      <c r="DN595" s="134"/>
      <c r="DO595" s="134"/>
      <c r="DP595" s="134"/>
      <c r="DQ595" s="134"/>
      <c r="DR595" s="134"/>
      <c r="DS595" s="134"/>
      <c r="DT595" s="134"/>
      <c r="DU595" s="134"/>
      <c r="DV595" s="134"/>
      <c r="DW595" s="134"/>
      <c r="DX595" s="134"/>
      <c r="DY595" s="134"/>
      <c r="DZ595" s="134"/>
      <c r="EA595" s="134"/>
      <c r="EB595" s="134"/>
      <c r="EC595" s="134"/>
      <c r="ED595" s="134"/>
      <c r="EE595" s="134"/>
      <c r="EF595" s="134"/>
      <c r="EG595" s="134"/>
      <c r="EH595" s="134"/>
      <c r="EI595" s="134"/>
      <c r="EJ595" s="134"/>
      <c r="EK595" s="134"/>
      <c r="EL595" s="134"/>
      <c r="EM595" s="134"/>
      <c r="EN595" s="134"/>
      <c r="EO595" s="134"/>
      <c r="EP595" s="134"/>
      <c r="EQ595" s="134"/>
      <c r="ER595" s="134"/>
      <c r="ES595" s="134"/>
      <c r="ET595" s="134"/>
      <c r="EU595" s="134"/>
      <c r="EV595" s="134"/>
      <c r="EW595" s="134"/>
      <c r="EX595" s="134"/>
      <c r="EY595" s="134"/>
      <c r="EZ595" s="134"/>
      <c r="FA595" s="134"/>
      <c r="FB595" s="134"/>
      <c r="FC595" s="134"/>
      <c r="FD595" s="134"/>
      <c r="FE595" s="134"/>
      <c r="FF595" s="134"/>
      <c r="FG595" s="134"/>
      <c r="FH595" s="134"/>
      <c r="FI595" s="134"/>
      <c r="FJ595" s="134"/>
      <c r="FK595" s="134"/>
      <c r="FL595" s="134"/>
      <c r="FM595" s="134"/>
      <c r="FN595" s="134"/>
      <c r="FO595" s="134"/>
      <c r="FP595" s="134"/>
      <c r="FQ595" s="134"/>
      <c r="FR595" s="134"/>
      <c r="FS595" s="134"/>
      <c r="FT595" s="134"/>
      <c r="FU595" s="134"/>
      <c r="FV595" s="134"/>
      <c r="FW595" s="134"/>
      <c r="FX595" s="134"/>
      <c r="FY595" s="134"/>
      <c r="FZ595" s="134"/>
      <c r="GA595" s="134"/>
      <c r="GB595" s="134"/>
      <c r="GC595" s="134"/>
      <c r="GD595" s="134"/>
      <c r="GE595" s="134"/>
      <c r="GF595" s="134"/>
      <c r="GG595" s="134"/>
      <c r="GH595" s="134"/>
      <c r="GI595" s="134"/>
      <c r="GJ595" s="134"/>
      <c r="GK595" s="134"/>
      <c r="GL595" s="134"/>
      <c r="GM595" s="134"/>
      <c r="GN595" s="134"/>
      <c r="GO595" s="134"/>
      <c r="GP595" s="134"/>
      <c r="GQ595" s="134"/>
      <c r="GR595" s="134"/>
      <c r="GS595" s="134"/>
      <c r="GT595" s="134"/>
      <c r="GU595" s="134"/>
      <c r="GV595" s="134"/>
      <c r="GW595" s="134"/>
      <c r="GX595" s="134"/>
      <c r="GY595" s="134"/>
      <c r="GZ595" s="134"/>
      <c r="HA595" s="134"/>
      <c r="HB595" s="134"/>
      <c r="HC595" s="134"/>
      <c r="HD595" s="134"/>
      <c r="HE595" s="134"/>
      <c r="HF595" s="134"/>
      <c r="HG595" s="134"/>
      <c r="HH595" s="134"/>
      <c r="HI595" s="134"/>
      <c r="HJ595" s="134"/>
      <c r="HK595" s="134"/>
      <c r="HL595" s="134"/>
      <c r="HM595" s="134"/>
      <c r="HN595" s="134"/>
      <c r="HO595" s="134"/>
      <c r="HP595" s="134"/>
      <c r="HQ595" s="134"/>
      <c r="HR595" s="134"/>
      <c r="HS595" s="134"/>
      <c r="HT595" s="134"/>
      <c r="HU595" s="134"/>
      <c r="HV595" s="134"/>
      <c r="HW595" s="134"/>
      <c r="HX595" s="134"/>
      <c r="HY595" s="134"/>
      <c r="HZ595" s="134"/>
      <c r="IA595" s="134"/>
      <c r="IB595" s="134"/>
      <c r="IC595" s="134"/>
      <c r="ID595" s="134"/>
      <c r="IE595" s="134"/>
      <c r="IF595" s="134"/>
      <c r="IG595" s="134"/>
      <c r="IH595" s="134"/>
      <c r="II595" s="134"/>
      <c r="IJ595" s="134"/>
      <c r="IK595" s="134"/>
      <c r="IL595" s="134"/>
      <c r="IM595" s="134"/>
      <c r="IN595" s="134"/>
      <c r="IO595" s="134"/>
      <c r="IP595" s="134"/>
      <c r="IQ595" s="134"/>
      <c r="IR595" s="134"/>
      <c r="IS595" s="134"/>
      <c r="IT595" s="134"/>
      <c r="IU595" s="134"/>
      <c r="IV595" s="134"/>
      <c r="IW595" s="134"/>
      <c r="IX595" s="134"/>
      <c r="IY595" s="134"/>
      <c r="IZ595" s="134"/>
      <c r="JA595" s="134"/>
      <c r="JB595" s="134"/>
      <c r="JC595" s="134"/>
      <c r="JD595" s="134"/>
      <c r="JE595" s="134"/>
      <c r="JF595" s="134"/>
      <c r="JG595" s="134"/>
      <c r="JH595" s="134"/>
      <c r="JI595" s="134"/>
      <c r="JJ595" s="134"/>
      <c r="JK595" s="134"/>
      <c r="JL595" s="134"/>
      <c r="JM595" s="134"/>
      <c r="JN595" s="134"/>
      <c r="JO595" s="134"/>
      <c r="JP595" s="134"/>
      <c r="JQ595" s="134"/>
      <c r="JR595" s="134"/>
      <c r="JS595" s="134"/>
      <c r="JT595" s="134"/>
      <c r="JU595" s="134"/>
      <c r="JV595" s="134"/>
      <c r="JW595" s="134"/>
      <c r="JX595" s="134"/>
      <c r="JY595" s="134"/>
      <c r="JZ595" s="134"/>
      <c r="KA595" s="134"/>
      <c r="KB595" s="134"/>
      <c r="KC595" s="134"/>
      <c r="KD595" s="134"/>
      <c r="KE595" s="134"/>
      <c r="KF595" s="134"/>
      <c r="KG595" s="134"/>
      <c r="KH595" s="134"/>
      <c r="KI595" s="134"/>
      <c r="KJ595" s="134"/>
      <c r="KK595" s="134"/>
      <c r="KL595" s="134"/>
      <c r="KM595" s="134"/>
      <c r="KN595" s="134"/>
      <c r="KO595" s="134"/>
      <c r="KP595" s="134"/>
      <c r="KQ595" s="134"/>
      <c r="KR595" s="134"/>
      <c r="KS595" s="134"/>
      <c r="KT595" s="134"/>
      <c r="KU595" s="134"/>
      <c r="KV595" s="134"/>
      <c r="KW595" s="134"/>
      <c r="KX595" s="134"/>
      <c r="KY595" s="134"/>
      <c r="KZ595" s="134"/>
      <c r="LA595" s="134"/>
      <c r="LB595" s="134"/>
      <c r="LC595" s="134"/>
      <c r="LD595" s="134"/>
      <c r="LE595" s="134"/>
      <c r="LF595" s="134"/>
      <c r="LG595" s="134"/>
      <c r="LH595" s="134"/>
      <c r="LI595" s="134"/>
      <c r="LJ595" s="134"/>
      <c r="LK595" s="134"/>
      <c r="LL595" s="134"/>
      <c r="LM595" s="134"/>
      <c r="LN595" s="134"/>
      <c r="LO595" s="134"/>
      <c r="LP595" s="134"/>
      <c r="LQ595" s="134"/>
      <c r="LR595" s="134"/>
      <c r="LS595" s="134"/>
      <c r="LT595" s="134"/>
      <c r="LU595" s="134"/>
      <c r="LV595" s="134"/>
      <c r="LW595" s="134"/>
      <c r="LX595" s="134"/>
      <c r="LY595" s="134"/>
      <c r="LZ595" s="134"/>
      <c r="MA595" s="134"/>
      <c r="MB595" s="134"/>
      <c r="MC595" s="134"/>
      <c r="MD595" s="134"/>
      <c r="ME595" s="134"/>
      <c r="MF595" s="134"/>
      <c r="MG595" s="134"/>
      <c r="MH595" s="134"/>
      <c r="MI595" s="134"/>
      <c r="MJ595" s="134"/>
      <c r="MK595" s="134"/>
      <c r="ML595" s="134"/>
      <c r="MM595" s="134"/>
      <c r="MN595" s="134"/>
      <c r="MO595" s="134"/>
      <c r="MP595" s="134"/>
      <c r="MQ595" s="134"/>
      <c r="MR595" s="134"/>
      <c r="MS595" s="134"/>
      <c r="MT595" s="134"/>
      <c r="MU595" s="134"/>
      <c r="MV595" s="134"/>
      <c r="MW595" s="134"/>
      <c r="MX595" s="134"/>
      <c r="MY595" s="134"/>
      <c r="MZ595" s="134"/>
      <c r="NA595" s="134"/>
      <c r="NB595" s="134"/>
      <c r="NC595" s="134"/>
      <c r="ND595" s="134"/>
      <c r="NE595" s="134"/>
      <c r="NF595" s="134"/>
      <c r="NG595" s="134"/>
      <c r="NH595" s="134"/>
      <c r="NI595" s="134"/>
      <c r="NJ595" s="134"/>
      <c r="NK595" s="134"/>
      <c r="NL595" s="134"/>
      <c r="NM595" s="134"/>
      <c r="NN595" s="134"/>
      <c r="NO595" s="134"/>
      <c r="NP595" s="134"/>
      <c r="NQ595" s="134"/>
      <c r="NR595" s="134"/>
      <c r="NS595" s="134"/>
      <c r="NT595" s="134"/>
      <c r="NU595" s="134"/>
      <c r="NV595" s="134"/>
      <c r="NW595" s="134"/>
      <c r="NX595" s="134"/>
      <c r="NY595" s="134"/>
      <c r="NZ595" s="134"/>
      <c r="OA595" s="134"/>
      <c r="OB595" s="134"/>
      <c r="OC595" s="134"/>
      <c r="OD595" s="134"/>
      <c r="OE595" s="134"/>
      <c r="OF595" s="134"/>
      <c r="OG595" s="134"/>
      <c r="OH595" s="134"/>
      <c r="OI595" s="134"/>
      <c r="OJ595" s="134"/>
      <c r="OK595" s="134"/>
      <c r="OL595" s="134"/>
      <c r="OM595" s="134"/>
      <c r="ON595" s="134"/>
      <c r="OO595" s="134"/>
      <c r="OP595" s="134"/>
      <c r="OQ595" s="134"/>
      <c r="OR595" s="134"/>
      <c r="OS595" s="134"/>
      <c r="OT595" s="134"/>
      <c r="OU595" s="134"/>
      <c r="OV595" s="134"/>
      <c r="OW595" s="134"/>
      <c r="OX595" s="134"/>
      <c r="OY595" s="134"/>
      <c r="OZ595" s="134"/>
      <c r="PA595" s="134"/>
      <c r="PB595" s="134"/>
      <c r="PC595" s="134"/>
      <c r="PD595" s="134"/>
      <c r="PE595" s="134"/>
      <c r="PF595" s="134"/>
      <c r="PG595" s="134"/>
      <c r="PH595" s="134"/>
      <c r="PI595" s="134"/>
      <c r="PJ595" s="134"/>
      <c r="PK595" s="134"/>
      <c r="PL595" s="134"/>
      <c r="PM595" s="134"/>
      <c r="PN595" s="134"/>
      <c r="PO595" s="134"/>
      <c r="PP595" s="134"/>
      <c r="PQ595" s="134"/>
      <c r="PR595" s="134"/>
      <c r="PS595" s="134"/>
      <c r="PT595" s="134"/>
      <c r="PU595" s="134"/>
      <c r="PV595" s="134"/>
      <c r="PW595" s="134"/>
      <c r="PX595" s="134"/>
      <c r="PY595" s="134"/>
      <c r="PZ595" s="134"/>
      <c r="QA595" s="134"/>
      <c r="QB595" s="134"/>
      <c r="QC595" s="134"/>
      <c r="QD595" s="134"/>
      <c r="QE595" s="134"/>
      <c r="QF595" s="134"/>
      <c r="QG595" s="134"/>
      <c r="QH595" s="134"/>
      <c r="QI595" s="134"/>
      <c r="QJ595" s="134"/>
      <c r="QK595" s="134"/>
      <c r="QL595" s="134"/>
      <c r="QM595" s="134"/>
      <c r="QN595" s="134"/>
      <c r="QO595" s="134"/>
      <c r="QP595" s="134"/>
      <c r="QQ595" s="134"/>
      <c r="QR595" s="134"/>
      <c r="QS595" s="134"/>
      <c r="QT595" s="134"/>
      <c r="QU595" s="134"/>
      <c r="QV595" s="134"/>
      <c r="QW595" s="134"/>
      <c r="QX595" s="134"/>
      <c r="QY595" s="134"/>
      <c r="QZ595" s="134"/>
      <c r="RA595" s="134"/>
      <c r="RB595" s="134"/>
      <c r="RC595" s="134"/>
      <c r="RD595" s="134"/>
      <c r="RE595" s="134"/>
      <c r="RF595" s="134"/>
      <c r="RG595" s="134"/>
      <c r="RH595" s="134"/>
      <c r="RI595" s="134"/>
      <c r="RJ595" s="134"/>
      <c r="RK595" s="134"/>
      <c r="RL595" s="134"/>
      <c r="RM595" s="134"/>
      <c r="RN595" s="134"/>
      <c r="RO595" s="134"/>
      <c r="RP595" s="134"/>
      <c r="RQ595" s="134"/>
      <c r="RR595" s="134"/>
      <c r="RS595" s="134"/>
      <c r="RT595" s="134"/>
      <c r="RU595" s="134"/>
      <c r="RV595" s="134"/>
      <c r="RW595" s="134"/>
      <c r="RX595" s="134"/>
      <c r="RY595" s="134"/>
      <c r="RZ595" s="134"/>
      <c r="SA595" s="134"/>
      <c r="SB595" s="134"/>
      <c r="SC595" s="134"/>
      <c r="SD595" s="134"/>
      <c r="SE595" s="134"/>
      <c r="SF595" s="134"/>
      <c r="SG595" s="134"/>
      <c r="SH595" s="134"/>
      <c r="SI595" s="134"/>
      <c r="SJ595" s="134"/>
      <c r="SK595" s="134"/>
      <c r="SL595" s="134"/>
      <c r="SM595" s="134"/>
      <c r="SN595" s="134"/>
      <c r="SO595" s="134"/>
      <c r="SP595" s="134"/>
      <c r="SQ595" s="134"/>
      <c r="SR595" s="134"/>
      <c r="SS595" s="134"/>
      <c r="ST595" s="134"/>
      <c r="SU595" s="134"/>
      <c r="SV595" s="134"/>
      <c r="SW595" s="134"/>
      <c r="SX595" s="134"/>
      <c r="SY595" s="134"/>
      <c r="SZ595" s="134"/>
      <c r="TA595" s="134"/>
      <c r="TB595" s="134"/>
      <c r="TC595" s="134"/>
      <c r="TD595" s="134"/>
      <c r="TE595" s="134"/>
      <c r="TF595" s="134"/>
      <c r="TG595" s="134"/>
      <c r="TH595" s="134"/>
      <c r="TI595" s="134"/>
      <c r="TJ595" s="134"/>
      <c r="TK595" s="134"/>
      <c r="TL595" s="134"/>
      <c r="TM595" s="134"/>
      <c r="TN595" s="134"/>
      <c r="TO595" s="134"/>
      <c r="TP595" s="134"/>
      <c r="TQ595" s="134"/>
      <c r="TR595" s="134"/>
      <c r="TS595" s="134"/>
      <c r="TT595" s="134"/>
      <c r="TU595" s="134"/>
      <c r="TV595" s="134"/>
      <c r="TW595" s="134"/>
      <c r="TX595" s="134"/>
      <c r="TY595" s="134"/>
      <c r="TZ595" s="134"/>
      <c r="UA595" s="134"/>
      <c r="UB595" s="134"/>
      <c r="UC595" s="134"/>
      <c r="UD595" s="134"/>
      <c r="UE595" s="134"/>
      <c r="UF595" s="134"/>
      <c r="UG595" s="134"/>
      <c r="UH595" s="134"/>
      <c r="UI595" s="134"/>
      <c r="UJ595" s="134"/>
      <c r="UK595" s="134"/>
      <c r="UL595" s="134"/>
      <c r="UM595" s="134"/>
      <c r="UN595" s="134"/>
      <c r="UO595" s="134"/>
      <c r="UP595" s="134"/>
      <c r="UQ595" s="134"/>
      <c r="UR595" s="134"/>
      <c r="US595" s="134"/>
      <c r="UT595" s="134"/>
      <c r="UU595" s="134"/>
      <c r="UV595" s="134"/>
      <c r="UW595" s="134"/>
      <c r="UX595" s="134"/>
      <c r="UY595" s="134"/>
      <c r="UZ595" s="134"/>
      <c r="VA595" s="134"/>
      <c r="VB595" s="134"/>
      <c r="VC595" s="134"/>
      <c r="VD595" s="134"/>
      <c r="VE595" s="134"/>
      <c r="VF595" s="134"/>
      <c r="VG595" s="134"/>
      <c r="VH595" s="134"/>
      <c r="VI595" s="134"/>
      <c r="VJ595" s="134"/>
      <c r="VK595" s="134"/>
      <c r="VL595" s="134"/>
      <c r="VM595" s="134"/>
      <c r="VN595" s="134"/>
      <c r="VO595" s="134"/>
      <c r="VP595" s="134"/>
      <c r="VQ595" s="134"/>
      <c r="VR595" s="134"/>
      <c r="VS595" s="134"/>
      <c r="VT595" s="134"/>
      <c r="VU595" s="134"/>
      <c r="VV595" s="134"/>
      <c r="VW595" s="134"/>
      <c r="VX595" s="134"/>
      <c r="VY595" s="134"/>
      <c r="VZ595" s="134"/>
      <c r="WA595" s="134"/>
      <c r="WB595" s="134"/>
      <c r="WC595" s="134"/>
      <c r="WD595" s="134"/>
      <c r="WE595" s="134"/>
      <c r="WF595" s="134"/>
      <c r="WG595" s="134"/>
      <c r="WH595" s="134"/>
      <c r="WI595" s="134"/>
      <c r="WJ595" s="134"/>
      <c r="WK595" s="134"/>
      <c r="WL595" s="134"/>
      <c r="WM595" s="134"/>
      <c r="WN595" s="134"/>
      <c r="WO595" s="134"/>
      <c r="WP595" s="134"/>
      <c r="WQ595" s="134"/>
      <c r="WR595" s="134"/>
      <c r="WS595" s="134"/>
      <c r="WT595" s="134"/>
      <c r="WU595" s="134"/>
      <c r="WV595" s="134"/>
      <c r="WW595" s="134"/>
      <c r="WX595" s="134"/>
      <c r="WY595" s="134"/>
      <c r="WZ595" s="134"/>
      <c r="XA595" s="134"/>
      <c r="XB595" s="134"/>
      <c r="XC595" s="134"/>
      <c r="XD595" s="134"/>
      <c r="XE595" s="134"/>
      <c r="XF595" s="134"/>
      <c r="XG595" s="134"/>
      <c r="XH595" s="134"/>
      <c r="XI595" s="134"/>
      <c r="XJ595" s="134"/>
      <c r="XK595" s="134"/>
      <c r="XL595" s="134"/>
      <c r="XM595" s="134"/>
      <c r="XN595" s="134"/>
      <c r="XO595" s="134"/>
      <c r="XP595" s="134"/>
      <c r="XQ595" s="134"/>
      <c r="XR595" s="134"/>
      <c r="XS595" s="134"/>
      <c r="XT595" s="134"/>
      <c r="XU595" s="134"/>
      <c r="XV595" s="134"/>
      <c r="XW595" s="134"/>
      <c r="XX595" s="134"/>
      <c r="XY595" s="134"/>
      <c r="XZ595" s="134"/>
      <c r="YA595" s="134"/>
      <c r="YB595" s="134"/>
      <c r="YC595" s="134"/>
      <c r="YD595" s="134"/>
      <c r="YE595" s="134"/>
      <c r="YF595" s="134"/>
      <c r="YG595" s="134"/>
      <c r="YH595" s="134"/>
      <c r="YI595" s="134"/>
      <c r="YJ595" s="134"/>
      <c r="YK595" s="134"/>
      <c r="YL595" s="134"/>
      <c r="YM595" s="134"/>
      <c r="YN595" s="134"/>
      <c r="YO595" s="134"/>
      <c r="YP595" s="134"/>
      <c r="YQ595" s="134"/>
      <c r="YR595" s="134"/>
      <c r="YS595" s="134"/>
      <c r="YT595" s="134"/>
      <c r="YU595" s="134"/>
      <c r="YV595" s="134"/>
      <c r="YW595" s="134"/>
      <c r="YX595" s="134"/>
      <c r="YY595" s="134"/>
      <c r="YZ595" s="134"/>
      <c r="ZA595" s="134"/>
      <c r="ZB595" s="134"/>
      <c r="ZC595" s="134"/>
      <c r="ZD595" s="134"/>
      <c r="ZE595" s="134"/>
      <c r="ZF595" s="134"/>
      <c r="ZG595" s="134"/>
      <c r="ZH595" s="134"/>
      <c r="ZI595" s="134"/>
      <c r="ZJ595" s="134"/>
      <c r="ZK595" s="134"/>
      <c r="ZL595" s="134"/>
      <c r="ZM595" s="134"/>
      <c r="ZN595" s="134"/>
      <c r="ZO595" s="134"/>
      <c r="ZP595" s="134"/>
      <c r="ZQ595" s="134"/>
      <c r="ZR595" s="134"/>
      <c r="ZS595" s="134"/>
      <c r="ZT595" s="134"/>
      <c r="ZU595" s="134"/>
      <c r="ZV595" s="134"/>
      <c r="ZW595" s="134"/>
      <c r="ZX595" s="134"/>
      <c r="ZY595" s="134"/>
      <c r="ZZ595" s="134"/>
      <c r="AAA595" s="134"/>
      <c r="AAB595" s="134"/>
      <c r="AAC595" s="134"/>
      <c r="AAD595" s="134"/>
      <c r="AAE595" s="134"/>
      <c r="AAF595" s="134"/>
      <c r="AAG595" s="134"/>
      <c r="AAH595" s="134"/>
      <c r="AAI595" s="134"/>
      <c r="AAJ595" s="134"/>
      <c r="AAK595" s="134"/>
      <c r="AAL595" s="134"/>
      <c r="AAM595" s="134"/>
      <c r="AAN595" s="134"/>
      <c r="AAO595" s="134"/>
      <c r="AAP595" s="134"/>
      <c r="AAQ595" s="134"/>
      <c r="AAR595" s="134"/>
      <c r="AAS595" s="134"/>
      <c r="AAT595" s="134"/>
      <c r="AAU595" s="134"/>
      <c r="AAV595" s="134"/>
      <c r="AAW595" s="134"/>
      <c r="AAX595" s="134"/>
      <c r="AAY595" s="134"/>
      <c r="AAZ595" s="134"/>
      <c r="ABA595" s="134"/>
      <c r="ABB595" s="134"/>
      <c r="ABC595" s="134"/>
      <c r="ABD595" s="134"/>
      <c r="ABE595" s="134"/>
      <c r="ABF595" s="134"/>
      <c r="ABG595" s="134"/>
      <c r="ABH595" s="134"/>
      <c r="ABI595" s="134"/>
      <c r="ABJ595" s="134"/>
      <c r="ABK595" s="134"/>
      <c r="ABL595" s="134"/>
      <c r="ABM595" s="134"/>
      <c r="ABN595" s="134"/>
      <c r="ABO595" s="134"/>
      <c r="ABP595" s="134"/>
      <c r="ABQ595" s="134"/>
      <c r="ABR595" s="134"/>
      <c r="ABS595" s="134"/>
      <c r="ABT595" s="134"/>
      <c r="ABU595" s="134"/>
      <c r="ABV595" s="134"/>
      <c r="ABW595" s="134"/>
      <c r="ABX595" s="134"/>
      <c r="ABY595" s="134"/>
      <c r="ABZ595" s="134"/>
      <c r="ACA595" s="134"/>
      <c r="ACB595" s="134"/>
      <c r="ACC595" s="134"/>
      <c r="ACD595" s="134"/>
      <c r="ACE595" s="134"/>
      <c r="ACF595" s="134"/>
      <c r="ACG595" s="134"/>
      <c r="ACH595" s="134"/>
      <c r="ACI595" s="134"/>
      <c r="ACJ595" s="134"/>
      <c r="ACK595" s="134"/>
      <c r="ACL595" s="134"/>
      <c r="ACM595" s="134"/>
      <c r="ACN595" s="134"/>
      <c r="ACO595" s="134"/>
      <c r="ACP595" s="134"/>
      <c r="ACQ595" s="134"/>
      <c r="ACR595" s="134"/>
      <c r="ACS595" s="134"/>
      <c r="ACT595" s="134"/>
      <c r="ACU595" s="134"/>
      <c r="ACV595" s="134"/>
      <c r="ACW595" s="134"/>
      <c r="ACX595" s="134"/>
      <c r="ACY595" s="134"/>
      <c r="ACZ595" s="134"/>
      <c r="ADA595" s="134"/>
      <c r="ADB595" s="134"/>
      <c r="ADC595" s="134"/>
      <c r="ADD595" s="134"/>
      <c r="ADE595" s="134"/>
      <c r="ADF595" s="134"/>
      <c r="ADG595" s="134"/>
      <c r="ADH595" s="134"/>
      <c r="ADI595" s="134"/>
      <c r="ADJ595" s="134"/>
      <c r="ADK595" s="134"/>
      <c r="ADL595" s="134"/>
      <c r="ADM595" s="134"/>
      <c r="ADN595" s="134"/>
      <c r="ADO595" s="134"/>
      <c r="ADP595" s="134"/>
      <c r="ADQ595" s="134"/>
      <c r="ADR595" s="134"/>
      <c r="ADS595" s="134"/>
      <c r="ADT595" s="134"/>
      <c r="ADU595" s="134"/>
      <c r="ADV595" s="134"/>
      <c r="ADW595" s="134"/>
      <c r="ADX595" s="134"/>
      <c r="ADY595" s="134"/>
      <c r="ADZ595" s="134"/>
      <c r="AEA595" s="134"/>
      <c r="AEB595" s="134"/>
      <c r="AEC595" s="134"/>
      <c r="AED595" s="134"/>
      <c r="AEE595" s="134"/>
      <c r="AEF595" s="134"/>
      <c r="AEG595" s="134"/>
      <c r="AEH595" s="134"/>
      <c r="AEI595" s="134"/>
      <c r="AEJ595" s="134"/>
      <c r="AEK595" s="134"/>
      <c r="AEL595" s="134"/>
      <c r="AEM595" s="134"/>
      <c r="AEN595" s="134"/>
      <c r="AEO595" s="134"/>
      <c r="AEP595" s="134"/>
      <c r="AEQ595" s="134"/>
      <c r="AER595" s="134"/>
      <c r="AES595" s="134"/>
      <c r="AET595" s="134"/>
      <c r="AEU595" s="134"/>
      <c r="AEV595" s="134"/>
      <c r="AEW595" s="134"/>
      <c r="AEX595" s="134"/>
      <c r="AEY595" s="134"/>
      <c r="AEZ595" s="134"/>
      <c r="AFA595" s="134"/>
      <c r="AFB595" s="134"/>
      <c r="AFC595" s="134"/>
      <c r="AFD595" s="134"/>
      <c r="AFE595" s="134"/>
      <c r="AFF595" s="134"/>
      <c r="AFG595" s="134"/>
      <c r="AFH595" s="134"/>
      <c r="AFI595" s="134"/>
      <c r="AFJ595" s="134"/>
      <c r="AFK595" s="134"/>
      <c r="AFL595" s="134"/>
      <c r="AFM595" s="134"/>
      <c r="AFN595" s="134"/>
      <c r="AFO595" s="134"/>
      <c r="AFP595" s="134"/>
      <c r="AFQ595" s="134"/>
      <c r="AFR595" s="134"/>
      <c r="AFS595" s="134"/>
      <c r="AFT595" s="134"/>
      <c r="AFU595" s="134"/>
      <c r="AFV595" s="134"/>
      <c r="AFW595" s="134"/>
      <c r="AFX595" s="134"/>
      <c r="AFY595" s="134"/>
      <c r="AFZ595" s="134"/>
      <c r="AGA595" s="134"/>
      <c r="AGB595" s="134"/>
      <c r="AGC595" s="134"/>
      <c r="AGD595" s="134"/>
      <c r="AGE595" s="134"/>
      <c r="AGF595" s="134"/>
      <c r="AGG595" s="134"/>
      <c r="AGH595" s="134"/>
      <c r="AGI595" s="134"/>
      <c r="AGJ595" s="134"/>
      <c r="AGK595" s="134"/>
      <c r="AGL595" s="134"/>
      <c r="AGM595" s="134"/>
      <c r="AGN595" s="134"/>
      <c r="AGO595" s="134"/>
      <c r="AGP595" s="134"/>
      <c r="AGQ595" s="134"/>
      <c r="AGR595" s="134"/>
      <c r="AGS595" s="134"/>
      <c r="AGT595" s="134"/>
      <c r="AGU595" s="134"/>
      <c r="AGV595" s="134"/>
      <c r="AGW595" s="134"/>
      <c r="AGX595" s="134"/>
      <c r="AGY595" s="134"/>
      <c r="AGZ595" s="134"/>
      <c r="AHA595" s="134"/>
      <c r="AHB595" s="134"/>
      <c r="AHC595" s="134"/>
      <c r="AHD595" s="134"/>
      <c r="AHE595" s="134"/>
      <c r="AHF595" s="134"/>
      <c r="AHG595" s="134"/>
      <c r="AHH595" s="134"/>
      <c r="AHI595" s="134"/>
      <c r="AHJ595" s="134"/>
      <c r="AHK595" s="134"/>
      <c r="AHL595" s="134"/>
      <c r="AHM595" s="134"/>
      <c r="AHN595" s="134"/>
      <c r="AHO595" s="134"/>
      <c r="AHP595" s="134"/>
      <c r="AHQ595" s="134"/>
      <c r="AHR595" s="134"/>
      <c r="AHS595" s="134"/>
      <c r="AHT595" s="134"/>
      <c r="AHU595" s="134"/>
      <c r="AHV595" s="134"/>
      <c r="AHW595" s="134"/>
      <c r="AHX595" s="134"/>
      <c r="AHY595" s="134"/>
      <c r="AHZ595" s="134"/>
      <c r="AIA595" s="134"/>
      <c r="AIB595" s="134"/>
      <c r="AIC595" s="134"/>
      <c r="AID595" s="134"/>
      <c r="AIE595" s="134"/>
      <c r="AIF595" s="134"/>
      <c r="AIG595" s="134"/>
      <c r="AIH595" s="134"/>
      <c r="AII595" s="134"/>
      <c r="AIJ595" s="134"/>
      <c r="AIK595" s="134"/>
      <c r="AIL595" s="134"/>
      <c r="AIM595" s="134"/>
      <c r="AIN595" s="134"/>
      <c r="AIO595" s="134"/>
      <c r="AIP595" s="134"/>
      <c r="AIQ595" s="134"/>
      <c r="AIR595" s="134"/>
      <c r="AIS595" s="134"/>
      <c r="AIT595" s="134"/>
      <c r="AIU595" s="134"/>
      <c r="AIV595" s="134"/>
      <c r="AIW595" s="134"/>
      <c r="AIX595" s="134"/>
      <c r="AIY595" s="134"/>
      <c r="AIZ595" s="134"/>
      <c r="AJA595" s="134"/>
      <c r="AJB595" s="134"/>
      <c r="AJC595" s="134"/>
      <c r="AJD595" s="134"/>
      <c r="AJE595" s="134"/>
      <c r="AJF595" s="134"/>
      <c r="AJG595" s="134"/>
      <c r="AJH595" s="134"/>
      <c r="AJI595" s="134"/>
      <c r="AJJ595" s="134"/>
      <c r="AJK595" s="134"/>
      <c r="AJL595" s="134"/>
      <c r="AJM595" s="134"/>
      <c r="AJN595" s="134"/>
      <c r="AJO595" s="134"/>
      <c r="AJP595" s="134"/>
      <c r="AJQ595" s="134"/>
      <c r="AJR595" s="134"/>
      <c r="AJS595" s="134"/>
      <c r="AJT595" s="134"/>
      <c r="AJU595" s="134"/>
      <c r="AJV595" s="134"/>
      <c r="AJW595" s="134"/>
      <c r="AJX595" s="134"/>
      <c r="AJY595" s="134"/>
      <c r="AJZ595" s="134"/>
      <c r="AKA595" s="134"/>
      <c r="AKB595" s="134"/>
      <c r="AKC595" s="134"/>
      <c r="AKD595" s="134"/>
      <c r="AKE595" s="134"/>
      <c r="AKF595" s="134"/>
      <c r="AKG595" s="134"/>
      <c r="AKH595" s="134"/>
      <c r="AKI595" s="134"/>
      <c r="AKJ595" s="134"/>
      <c r="AKK595" s="134"/>
      <c r="AKL595" s="134"/>
      <c r="AKM595" s="134"/>
      <c r="AKN595" s="134"/>
      <c r="AKO595" s="134"/>
      <c r="AKP595" s="134"/>
      <c r="AKQ595" s="134"/>
      <c r="AKR595" s="134"/>
      <c r="AKS595" s="134"/>
      <c r="AKT595" s="134"/>
      <c r="AKU595" s="134"/>
      <c r="AKV595" s="134"/>
      <c r="AKW595" s="134"/>
      <c r="AKX595" s="134"/>
    </row>
    <row r="596" spans="1:986" ht="12" x14ac:dyDescent="0.2">
      <c r="A596" s="249"/>
      <c r="B596" s="242" t="s">
        <v>1227</v>
      </c>
      <c r="C596" s="170" t="str">
        <f>_xlfn.CONCAT(Leverancespecifikation[[#This Row],[ID]],Leverancespecifikation[[#This Row],[BYGNINGSDEL]])</f>
        <v>592Teknikrum/Teknikområder</v>
      </c>
      <c r="E596" s="171">
        <v>571</v>
      </c>
      <c r="I596" s="171"/>
      <c r="J596" s="171">
        <v>4</v>
      </c>
      <c r="K596" s="175" t="s">
        <v>583</v>
      </c>
      <c r="L596" s="172" t="s">
        <v>1252</v>
      </c>
      <c r="M596" s="80" t="str">
        <f>IFERROR(VLOOKUP(Leverancespecifikation[[#This Row],[ID-Bygningsdel]],'Data ændringslog'!A:G,7,FALSE),"P")</f>
        <v/>
      </c>
      <c r="N596" s="321" t="s">
        <v>99</v>
      </c>
      <c r="O596" s="121" t="str">
        <f>VLOOKUP(Leverancespecifikation[[#This Row],[ID-Bygningsdel]],'Data aktør'!A:H,2,FALSE)</f>
        <v/>
      </c>
      <c r="P596" s="78" t="str">
        <f>VLOOKUP(Leverancespecifikation[[#This Row],[ID-Bygningsdel]],'Data aktør'!A:H,3,FALSE)</f>
        <v/>
      </c>
      <c r="Q596" s="78" t="str">
        <f>VLOOKUP(Leverancespecifikation[[#This Row],[ID-Bygningsdel]],'Data aktør'!A:H,4,FALSE)</f>
        <v/>
      </c>
      <c r="R596" s="78" t="str">
        <f>VLOOKUP(Leverancespecifikation[[#This Row],[ID-Bygningsdel]],'Data aktør'!A:H,5,FALSE)</f>
        <v/>
      </c>
      <c r="S596" s="78" t="str">
        <f>VLOOKUP(Leverancespecifikation[[#This Row],[ID-Bygningsdel]],'Data aktør'!A:H,6,FALSE)</f>
        <v>X</v>
      </c>
      <c r="T596" s="78" t="str">
        <f>VLOOKUP(Leverancespecifikation[[#This Row],[ID-Bygningsdel]],'Data aktør'!A:H,7,FALSE)</f>
        <v>X</v>
      </c>
      <c r="U596" s="122" t="str">
        <f>VLOOKUP(Leverancespecifikation[[#This Row],[ID-Bygningsdel]],'Data aktør'!A:H,8,FALSE)</f>
        <v/>
      </c>
      <c r="V596" s="112"/>
      <c r="W596" s="79"/>
      <c r="X596" s="79"/>
      <c r="Y596" s="79"/>
      <c r="Z596" s="79"/>
      <c r="AA596" s="79"/>
      <c r="AB596" s="171" t="s">
        <v>37</v>
      </c>
      <c r="AC596" s="171">
        <v>200</v>
      </c>
      <c r="AD596" s="171"/>
      <c r="AE596" s="171"/>
      <c r="AF596" s="171"/>
      <c r="AG596" s="171"/>
      <c r="AH596" s="171"/>
      <c r="AI596" s="171"/>
      <c r="AJ596" s="171" t="s">
        <v>37</v>
      </c>
      <c r="AK596" s="171">
        <v>300</v>
      </c>
      <c r="AT596" s="171" t="s">
        <v>37</v>
      </c>
      <c r="AU596" s="171">
        <v>325</v>
      </c>
      <c r="BB596" s="171" t="s">
        <v>38</v>
      </c>
      <c r="BC596" s="171">
        <v>325</v>
      </c>
      <c r="BV596" s="171"/>
      <c r="BW596" s="171"/>
      <c r="CB596" s="134"/>
    </row>
    <row r="597" spans="1:986" ht="12" x14ac:dyDescent="0.2">
      <c r="A597" s="249"/>
      <c r="B597" s="242" t="s">
        <v>1229</v>
      </c>
      <c r="C597" s="170" t="str">
        <f>_xlfn.CONCAT(Leverancespecifikation[[#This Row],[ID]],Leverancespecifikation[[#This Row],[BYGNINGSDEL]])</f>
        <v>593Skakte (lodrette hovedføringsveje)</v>
      </c>
      <c r="E597" s="171">
        <v>571</v>
      </c>
      <c r="I597" s="171"/>
      <c r="J597" s="171">
        <v>4</v>
      </c>
      <c r="K597" s="175" t="s">
        <v>586</v>
      </c>
      <c r="L597" s="172" t="s">
        <v>1252</v>
      </c>
      <c r="M597" s="80" t="str">
        <f>IFERROR(VLOOKUP(Leverancespecifikation[[#This Row],[ID-Bygningsdel]],'Data ændringslog'!A:G,7,FALSE),"P")</f>
        <v/>
      </c>
      <c r="N597" s="321" t="s">
        <v>99</v>
      </c>
      <c r="O597" s="121" t="str">
        <f>VLOOKUP(Leverancespecifikation[[#This Row],[ID-Bygningsdel]],'Data aktør'!A:H,2,FALSE)</f>
        <v/>
      </c>
      <c r="P597" s="78" t="str">
        <f>VLOOKUP(Leverancespecifikation[[#This Row],[ID-Bygningsdel]],'Data aktør'!A:H,3,FALSE)</f>
        <v/>
      </c>
      <c r="Q597" s="78" t="str">
        <f>VLOOKUP(Leverancespecifikation[[#This Row],[ID-Bygningsdel]],'Data aktør'!A:H,4,FALSE)</f>
        <v/>
      </c>
      <c r="R597" s="78" t="str">
        <f>VLOOKUP(Leverancespecifikation[[#This Row],[ID-Bygningsdel]],'Data aktør'!A:H,5,FALSE)</f>
        <v/>
      </c>
      <c r="S597" s="78" t="str">
        <f>VLOOKUP(Leverancespecifikation[[#This Row],[ID-Bygningsdel]],'Data aktør'!A:H,6,FALSE)</f>
        <v>X</v>
      </c>
      <c r="T597" s="78" t="str">
        <f>VLOOKUP(Leverancespecifikation[[#This Row],[ID-Bygningsdel]],'Data aktør'!A:H,7,FALSE)</f>
        <v>X</v>
      </c>
      <c r="U597" s="122" t="str">
        <f>VLOOKUP(Leverancespecifikation[[#This Row],[ID-Bygningsdel]],'Data aktør'!A:H,8,FALSE)</f>
        <v/>
      </c>
      <c r="V597" s="112"/>
      <c r="W597" s="79"/>
      <c r="X597" s="79"/>
      <c r="Y597" s="79"/>
      <c r="Z597" s="79"/>
      <c r="AA597" s="79"/>
      <c r="AB597" s="171" t="s">
        <v>37</v>
      </c>
      <c r="AC597" s="171">
        <v>200</v>
      </c>
      <c r="AD597" s="171"/>
      <c r="AE597" s="171"/>
      <c r="AF597" s="171"/>
      <c r="AG597" s="171"/>
      <c r="AH597" s="171"/>
      <c r="AI597" s="171"/>
      <c r="AJ597" s="171" t="s">
        <v>37</v>
      </c>
      <c r="AK597" s="171">
        <v>300</v>
      </c>
      <c r="AT597" s="171" t="s">
        <v>37</v>
      </c>
      <c r="AU597" s="171">
        <v>325</v>
      </c>
      <c r="BB597" s="171" t="s">
        <v>38</v>
      </c>
      <c r="BC597" s="171">
        <v>325</v>
      </c>
      <c r="BV597" s="171"/>
      <c r="BW597" s="171"/>
      <c r="CB597" s="134"/>
    </row>
    <row r="598" spans="1:986" ht="12" x14ac:dyDescent="0.2">
      <c r="A598" s="249"/>
      <c r="B598" s="242" t="s">
        <v>1230</v>
      </c>
      <c r="C598" s="170" t="str">
        <f>_xlfn.CONCAT(Leverancespecifikation[[#This Row],[ID]],Leverancespecifikation[[#This Row],[BYGNINGSDEL]])</f>
        <v>594Vandrette hovedføringsveje</v>
      </c>
      <c r="E598" s="171">
        <v>571</v>
      </c>
      <c r="I598" s="171"/>
      <c r="J598" s="171">
        <v>4</v>
      </c>
      <c r="K598" s="175" t="s">
        <v>1255</v>
      </c>
      <c r="L598" s="172" t="s">
        <v>1252</v>
      </c>
      <c r="M598" s="80" t="str">
        <f>IFERROR(VLOOKUP(Leverancespecifikation[[#This Row],[ID-Bygningsdel]],'Data ændringslog'!A:G,7,FALSE),"P")</f>
        <v/>
      </c>
      <c r="N598" s="321" t="s">
        <v>99</v>
      </c>
      <c r="O598" s="121" t="str">
        <f>VLOOKUP(Leverancespecifikation[[#This Row],[ID-Bygningsdel]],'Data aktør'!A:H,2,FALSE)</f>
        <v/>
      </c>
      <c r="P598" s="78" t="str">
        <f>VLOOKUP(Leverancespecifikation[[#This Row],[ID-Bygningsdel]],'Data aktør'!A:H,3,FALSE)</f>
        <v/>
      </c>
      <c r="Q598" s="78" t="str">
        <f>VLOOKUP(Leverancespecifikation[[#This Row],[ID-Bygningsdel]],'Data aktør'!A:H,4,FALSE)</f>
        <v/>
      </c>
      <c r="R598" s="78" t="str">
        <f>VLOOKUP(Leverancespecifikation[[#This Row],[ID-Bygningsdel]],'Data aktør'!A:H,5,FALSE)</f>
        <v/>
      </c>
      <c r="S598" s="78" t="str">
        <f>VLOOKUP(Leverancespecifikation[[#This Row],[ID-Bygningsdel]],'Data aktør'!A:H,6,FALSE)</f>
        <v>X</v>
      </c>
      <c r="T598" s="78" t="str">
        <f>VLOOKUP(Leverancespecifikation[[#This Row],[ID-Bygningsdel]],'Data aktør'!A:H,7,FALSE)</f>
        <v>X</v>
      </c>
      <c r="U598" s="122" t="str">
        <f>VLOOKUP(Leverancespecifikation[[#This Row],[ID-Bygningsdel]],'Data aktør'!A:H,8,FALSE)</f>
        <v/>
      </c>
      <c r="V598" s="112"/>
      <c r="W598" s="79"/>
      <c r="X598" s="79"/>
      <c r="Y598" s="79"/>
      <c r="Z598" s="79"/>
      <c r="AA598" s="79"/>
      <c r="AB598" s="171" t="s">
        <v>37</v>
      </c>
      <c r="AC598" s="171">
        <v>200</v>
      </c>
      <c r="AD598" s="171"/>
      <c r="AE598" s="171"/>
      <c r="AF598" s="171"/>
      <c r="AG598" s="171"/>
      <c r="AH598" s="171"/>
      <c r="AI598" s="171"/>
      <c r="AJ598" s="171" t="s">
        <v>37</v>
      </c>
      <c r="AK598" s="171">
        <v>300</v>
      </c>
      <c r="AT598" s="171" t="s">
        <v>37</v>
      </c>
      <c r="AU598" s="171">
        <v>325</v>
      </c>
      <c r="BB598" s="171" t="s">
        <v>38</v>
      </c>
      <c r="BC598" s="171">
        <v>325</v>
      </c>
      <c r="BV598" s="171"/>
      <c r="BW598" s="171"/>
      <c r="CB598" s="134"/>
    </row>
    <row r="599" spans="1:986" ht="12" x14ac:dyDescent="0.2">
      <c r="A599" s="249"/>
      <c r="B599" s="242" t="s">
        <v>1232</v>
      </c>
      <c r="C599" s="170" t="str">
        <f>_xlfn.CONCAT(Leverancespecifikation[[#This Row],[ID]],Leverancespecifikation[[#This Row],[BYGNINGSDEL]])</f>
        <v>595Vandrette fordelingsføringsveje</v>
      </c>
      <c r="E599" s="171">
        <v>571</v>
      </c>
      <c r="I599" s="171"/>
      <c r="J599" s="171">
        <v>4</v>
      </c>
      <c r="K599" s="175" t="s">
        <v>1257</v>
      </c>
      <c r="L599" s="172" t="s">
        <v>1252</v>
      </c>
      <c r="M599" s="80" t="str">
        <f>IFERROR(VLOOKUP(Leverancespecifikation[[#This Row],[ID-Bygningsdel]],'Data ændringslog'!A:G,7,FALSE),"P")</f>
        <v/>
      </c>
      <c r="N599" s="321" t="s">
        <v>99</v>
      </c>
      <c r="O599" s="121" t="str">
        <f>VLOOKUP(Leverancespecifikation[[#This Row],[ID-Bygningsdel]],'Data aktør'!A:H,2,FALSE)</f>
        <v/>
      </c>
      <c r="P599" s="78" t="str">
        <f>VLOOKUP(Leverancespecifikation[[#This Row],[ID-Bygningsdel]],'Data aktør'!A:H,3,FALSE)</f>
        <v/>
      </c>
      <c r="Q599" s="78" t="str">
        <f>VLOOKUP(Leverancespecifikation[[#This Row],[ID-Bygningsdel]],'Data aktør'!A:H,4,FALSE)</f>
        <v/>
      </c>
      <c r="R599" s="78" t="str">
        <f>VLOOKUP(Leverancespecifikation[[#This Row],[ID-Bygningsdel]],'Data aktør'!A:H,5,FALSE)</f>
        <v/>
      </c>
      <c r="S599" s="78" t="str">
        <f>VLOOKUP(Leverancespecifikation[[#This Row],[ID-Bygningsdel]],'Data aktør'!A:H,6,FALSE)</f>
        <v>X</v>
      </c>
      <c r="T599" s="78" t="str">
        <f>VLOOKUP(Leverancespecifikation[[#This Row],[ID-Bygningsdel]],'Data aktør'!A:H,7,FALSE)</f>
        <v>X</v>
      </c>
      <c r="U599" s="122" t="str">
        <f>VLOOKUP(Leverancespecifikation[[#This Row],[ID-Bygningsdel]],'Data aktør'!A:H,8,FALSE)</f>
        <v/>
      </c>
      <c r="V599" s="112"/>
      <c r="W599" s="79"/>
      <c r="X599" s="79"/>
      <c r="Y599" s="79"/>
      <c r="Z599" s="79"/>
      <c r="AA599" s="79"/>
      <c r="AB599" s="171"/>
      <c r="AD599" s="171"/>
      <c r="AE599" s="171"/>
      <c r="AF599" s="171"/>
      <c r="AG599" s="171"/>
      <c r="AH599" s="171"/>
      <c r="AI599" s="171"/>
      <c r="AJ599" s="171" t="s">
        <v>37</v>
      </c>
      <c r="AK599" s="171">
        <v>300</v>
      </c>
      <c r="AT599" s="171" t="s">
        <v>37</v>
      </c>
      <c r="AU599" s="171">
        <v>300</v>
      </c>
      <c r="BB599" s="171" t="s">
        <v>38</v>
      </c>
      <c r="BC599" s="171">
        <v>325</v>
      </c>
      <c r="BV599" s="171"/>
      <c r="BW599" s="171"/>
      <c r="CB599" s="134"/>
    </row>
    <row r="600" spans="1:986" ht="12" x14ac:dyDescent="0.2">
      <c r="A600" s="249"/>
      <c r="B600" s="242" t="s">
        <v>1233</v>
      </c>
      <c r="C600" s="170" t="str">
        <f>_xlfn.CONCAT(Leverancespecifikation[[#This Row],[ID]],Leverancespecifikation[[#This Row],[BYGNINGSDEL]])</f>
        <v>596Føring til Komponenter og tilslutninger i rum</v>
      </c>
      <c r="E600" s="171">
        <v>571</v>
      </c>
      <c r="I600" s="171"/>
      <c r="J600" s="171">
        <v>4</v>
      </c>
      <c r="K600" s="175" t="s">
        <v>590</v>
      </c>
      <c r="L600" s="172" t="s">
        <v>1252</v>
      </c>
      <c r="M600" s="80" t="str">
        <f>IFERROR(VLOOKUP(Leverancespecifikation[[#This Row],[ID-Bygningsdel]],'Data ændringslog'!A:G,7,FALSE),"P")</f>
        <v/>
      </c>
      <c r="N600" s="321" t="s">
        <v>99</v>
      </c>
      <c r="O600" s="121" t="str">
        <f>VLOOKUP(Leverancespecifikation[[#This Row],[ID-Bygningsdel]],'Data aktør'!A:H,2,FALSE)</f>
        <v/>
      </c>
      <c r="P600" s="78" t="str">
        <f>VLOOKUP(Leverancespecifikation[[#This Row],[ID-Bygningsdel]],'Data aktør'!A:H,3,FALSE)</f>
        <v/>
      </c>
      <c r="Q600" s="78" t="str">
        <f>VLOOKUP(Leverancespecifikation[[#This Row],[ID-Bygningsdel]],'Data aktør'!A:H,4,FALSE)</f>
        <v/>
      </c>
      <c r="R600" s="78" t="str">
        <f>VLOOKUP(Leverancespecifikation[[#This Row],[ID-Bygningsdel]],'Data aktør'!A:H,5,FALSE)</f>
        <v/>
      </c>
      <c r="S600" s="78" t="str">
        <f>VLOOKUP(Leverancespecifikation[[#This Row],[ID-Bygningsdel]],'Data aktør'!A:H,6,FALSE)</f>
        <v>X</v>
      </c>
      <c r="T600" s="78" t="str">
        <f>VLOOKUP(Leverancespecifikation[[#This Row],[ID-Bygningsdel]],'Data aktør'!A:H,7,FALSE)</f>
        <v>X</v>
      </c>
      <c r="U600" s="122" t="str">
        <f>VLOOKUP(Leverancespecifikation[[#This Row],[ID-Bygningsdel]],'Data aktør'!A:H,8,FALSE)</f>
        <v/>
      </c>
      <c r="V600" s="112"/>
      <c r="W600" s="79"/>
      <c r="X600" s="79"/>
      <c r="Y600" s="79"/>
      <c r="Z600" s="79"/>
      <c r="AA600" s="79"/>
      <c r="AB600" s="171"/>
      <c r="AD600" s="171"/>
      <c r="AE600" s="171"/>
      <c r="AF600" s="171"/>
      <c r="AG600" s="171"/>
      <c r="AH600" s="171"/>
      <c r="AI600" s="171"/>
      <c r="AJ600" s="171" t="s">
        <v>37</v>
      </c>
      <c r="AK600" s="171">
        <v>300</v>
      </c>
      <c r="AT600" s="171" t="s">
        <v>37</v>
      </c>
      <c r="AU600" s="171">
        <v>300</v>
      </c>
      <c r="BB600" s="171" t="s">
        <v>38</v>
      </c>
      <c r="BC600" s="171">
        <v>325</v>
      </c>
      <c r="BV600" s="171"/>
      <c r="BW600" s="171"/>
      <c r="CB600" s="134"/>
    </row>
    <row r="601" spans="1:986" ht="12" x14ac:dyDescent="0.2">
      <c r="A601" s="249"/>
      <c r="B601" s="242" t="s">
        <v>1234</v>
      </c>
      <c r="C601" s="170" t="str">
        <f>_xlfn.CONCAT(Leverancespecifikation[[#This Row],[ID]],Leverancespecifikation[[#This Row],[BYGNINGSDEL]])</f>
        <v>597Flexkanalaler</v>
      </c>
      <c r="E601" s="171">
        <v>571</v>
      </c>
      <c r="I601" s="171"/>
      <c r="J601" s="171">
        <v>4</v>
      </c>
      <c r="K601" s="175" t="s">
        <v>1260</v>
      </c>
      <c r="L601" s="172" t="s">
        <v>1252</v>
      </c>
      <c r="M601" s="80" t="str">
        <f>IFERROR(VLOOKUP(Leverancespecifikation[[#This Row],[ID-Bygningsdel]],'Data ændringslog'!A:G,7,FALSE),"P")</f>
        <v/>
      </c>
      <c r="N601" s="321" t="s">
        <v>99</v>
      </c>
      <c r="O601" s="121" t="str">
        <f>VLOOKUP(Leverancespecifikation[[#This Row],[ID-Bygningsdel]],'Data aktør'!A:H,2,FALSE)</f>
        <v/>
      </c>
      <c r="P601" s="78" t="str">
        <f>VLOOKUP(Leverancespecifikation[[#This Row],[ID-Bygningsdel]],'Data aktør'!A:H,3,FALSE)</f>
        <v/>
      </c>
      <c r="Q601" s="78" t="str">
        <f>VLOOKUP(Leverancespecifikation[[#This Row],[ID-Bygningsdel]],'Data aktør'!A:H,4,FALSE)</f>
        <v/>
      </c>
      <c r="R601" s="78" t="str">
        <f>VLOOKUP(Leverancespecifikation[[#This Row],[ID-Bygningsdel]],'Data aktør'!A:H,5,FALSE)</f>
        <v/>
      </c>
      <c r="S601" s="78" t="str">
        <f>VLOOKUP(Leverancespecifikation[[#This Row],[ID-Bygningsdel]],'Data aktør'!A:H,6,FALSE)</f>
        <v/>
      </c>
      <c r="T601" s="78" t="str">
        <f>VLOOKUP(Leverancespecifikation[[#This Row],[ID-Bygningsdel]],'Data aktør'!A:H,7,FALSE)</f>
        <v>X</v>
      </c>
      <c r="U601" s="122" t="str">
        <f>VLOOKUP(Leverancespecifikation[[#This Row],[ID-Bygningsdel]],'Data aktør'!A:H,8,FALSE)</f>
        <v/>
      </c>
      <c r="V601" s="112"/>
      <c r="W601" s="79"/>
      <c r="X601" s="79"/>
      <c r="Y601" s="79"/>
      <c r="Z601" s="79"/>
      <c r="AA601" s="79"/>
      <c r="AB601" s="171"/>
      <c r="AD601" s="171"/>
      <c r="AE601" s="171"/>
      <c r="AF601" s="171"/>
      <c r="AG601" s="171"/>
      <c r="AH601" s="171"/>
      <c r="AI601" s="171"/>
      <c r="AJ601" s="171"/>
      <c r="BB601" s="171" t="s">
        <v>38</v>
      </c>
      <c r="BC601" s="171">
        <v>325</v>
      </c>
      <c r="BV601" s="171"/>
      <c r="BW601" s="171"/>
      <c r="CB601" s="134"/>
    </row>
    <row r="602" spans="1:986" ht="12" x14ac:dyDescent="0.2">
      <c r="A602" s="249"/>
      <c r="B602" s="242" t="s">
        <v>1235</v>
      </c>
      <c r="C602" s="170" t="str">
        <f>_xlfn.CONCAT(Leverancespecifikation[[#This Row],[ID]],Leverancespecifikation[[#This Row],[BYGNINGSDEL]])</f>
        <v>598Kanalisolering</v>
      </c>
      <c r="E602" s="171">
        <v>578</v>
      </c>
      <c r="I602" s="171"/>
      <c r="J602" s="171">
        <v>3</v>
      </c>
      <c r="K602" s="333" t="s">
        <v>1262</v>
      </c>
      <c r="M602" s="80" t="str">
        <f>IFERROR(VLOOKUP(Leverancespecifikation[[#This Row],[ID-Bygningsdel]],'Data ændringslog'!A:G,7,FALSE),"P")</f>
        <v/>
      </c>
      <c r="N602" s="321" t="s">
        <v>99</v>
      </c>
      <c r="O602" s="121" t="str">
        <f>VLOOKUP(Leverancespecifikation[[#This Row],[ID-Bygningsdel]],'Data aktør'!A:H,2,FALSE)</f>
        <v/>
      </c>
      <c r="P602" s="78" t="str">
        <f>VLOOKUP(Leverancespecifikation[[#This Row],[ID-Bygningsdel]],'Data aktør'!A:H,3,FALSE)</f>
        <v/>
      </c>
      <c r="Q602" s="78" t="str">
        <f>VLOOKUP(Leverancespecifikation[[#This Row],[ID-Bygningsdel]],'Data aktør'!A:H,4,FALSE)</f>
        <v/>
      </c>
      <c r="R602" s="78" t="str">
        <f>VLOOKUP(Leverancespecifikation[[#This Row],[ID-Bygningsdel]],'Data aktør'!A:H,5,FALSE)</f>
        <v/>
      </c>
      <c r="S602" s="78" t="str">
        <f>VLOOKUP(Leverancespecifikation[[#This Row],[ID-Bygningsdel]],'Data aktør'!A:H,6,FALSE)</f>
        <v/>
      </c>
      <c r="T602" s="78" t="str">
        <f>VLOOKUP(Leverancespecifikation[[#This Row],[ID-Bygningsdel]],'Data aktør'!A:H,7,FALSE)</f>
        <v/>
      </c>
      <c r="U602" s="122" t="str">
        <f>VLOOKUP(Leverancespecifikation[[#This Row],[ID-Bygningsdel]],'Data aktør'!A:H,8,FALSE)</f>
        <v/>
      </c>
      <c r="V602" s="112"/>
      <c r="W602" s="79"/>
      <c r="X602" s="79"/>
      <c r="Y602" s="79"/>
      <c r="Z602" s="79"/>
      <c r="AA602" s="79"/>
      <c r="AB602" s="171"/>
      <c r="AD602" s="171"/>
      <c r="AE602" s="171"/>
      <c r="AF602" s="171"/>
      <c r="AG602" s="171"/>
      <c r="AH602" s="171"/>
      <c r="AI602" s="171"/>
      <c r="AJ602" s="171"/>
      <c r="BV602" s="171"/>
      <c r="BW602" s="171"/>
      <c r="CB602" s="134"/>
    </row>
    <row r="603" spans="1:986" ht="12" x14ac:dyDescent="0.2">
      <c r="A603" s="249"/>
      <c r="B603" s="242" t="s">
        <v>1236</v>
      </c>
      <c r="C603" s="170" t="str">
        <f>_xlfn.CONCAT(Leverancespecifikation[[#This Row],[ID]],Leverancespecifikation[[#This Row],[BYGNINGSDEL]])</f>
        <v>599Isolering, Brand</v>
      </c>
      <c r="E603" s="171">
        <v>578</v>
      </c>
      <c r="I603" s="171"/>
      <c r="J603" s="171">
        <v>4</v>
      </c>
      <c r="K603" s="175" t="s">
        <v>1264</v>
      </c>
      <c r="L603" s="172" t="s">
        <v>1252</v>
      </c>
      <c r="M603" s="80" t="str">
        <f>IFERROR(VLOOKUP(Leverancespecifikation[[#This Row],[ID-Bygningsdel]],'Data ændringslog'!A:G,7,FALSE),"P")</f>
        <v/>
      </c>
      <c r="N603" s="321" t="s">
        <v>99</v>
      </c>
      <c r="O603" s="121" t="str">
        <f>VLOOKUP(Leverancespecifikation[[#This Row],[ID-Bygningsdel]],'Data aktør'!A:H,2,FALSE)</f>
        <v/>
      </c>
      <c r="P603" s="78" t="str">
        <f>VLOOKUP(Leverancespecifikation[[#This Row],[ID-Bygningsdel]],'Data aktør'!A:H,3,FALSE)</f>
        <v/>
      </c>
      <c r="Q603" s="78" t="str">
        <f>VLOOKUP(Leverancespecifikation[[#This Row],[ID-Bygningsdel]],'Data aktør'!A:H,4,FALSE)</f>
        <v/>
      </c>
      <c r="R603" s="78" t="str">
        <f>VLOOKUP(Leverancespecifikation[[#This Row],[ID-Bygningsdel]],'Data aktør'!A:H,5,FALSE)</f>
        <v/>
      </c>
      <c r="S603" s="78" t="str">
        <f>VLOOKUP(Leverancespecifikation[[#This Row],[ID-Bygningsdel]],'Data aktør'!A:H,6,FALSE)</f>
        <v>X</v>
      </c>
      <c r="T603" s="78" t="str">
        <f>VLOOKUP(Leverancespecifikation[[#This Row],[ID-Bygningsdel]],'Data aktør'!A:H,7,FALSE)</f>
        <v>X</v>
      </c>
      <c r="U603" s="122" t="str">
        <f>VLOOKUP(Leverancespecifikation[[#This Row],[ID-Bygningsdel]],'Data aktør'!A:H,8,FALSE)</f>
        <v/>
      </c>
      <c r="V603" s="112"/>
      <c r="W603" s="79"/>
      <c r="X603" s="79"/>
      <c r="Y603" s="79"/>
      <c r="Z603" s="79"/>
      <c r="AA603" s="79"/>
      <c r="AB603" s="171" t="s">
        <v>37</v>
      </c>
      <c r="AC603" s="171">
        <v>200</v>
      </c>
      <c r="AD603" s="171"/>
      <c r="AE603" s="171"/>
      <c r="AF603" s="171"/>
      <c r="AG603" s="171"/>
      <c r="AH603" s="171"/>
      <c r="AI603" s="171"/>
      <c r="AJ603" s="171" t="s">
        <v>37</v>
      </c>
      <c r="AK603" s="171">
        <v>300</v>
      </c>
      <c r="AT603" s="171" t="s">
        <v>37</v>
      </c>
      <c r="AU603" s="171">
        <v>325</v>
      </c>
      <c r="BB603" s="171" t="s">
        <v>38</v>
      </c>
      <c r="BC603" s="171">
        <v>325</v>
      </c>
      <c r="BV603" s="171"/>
      <c r="BW603" s="171"/>
      <c r="CB603" s="134"/>
    </row>
    <row r="604" spans="1:986" ht="12" x14ac:dyDescent="0.2">
      <c r="A604" s="249"/>
      <c r="B604" s="242" t="s">
        <v>1237</v>
      </c>
      <c r="C604" s="170" t="str">
        <f>_xlfn.CONCAT(Leverancespecifikation[[#This Row],[ID]],Leverancespecifikation[[#This Row],[BYGNINGSDEL]])</f>
        <v>600Isolering, Varme</v>
      </c>
      <c r="E604" s="171">
        <v>578</v>
      </c>
      <c r="I604" s="171"/>
      <c r="J604" s="171">
        <v>4</v>
      </c>
      <c r="K604" s="175" t="s">
        <v>1266</v>
      </c>
      <c r="L604" s="172" t="s">
        <v>1252</v>
      </c>
      <c r="M604" s="80" t="str">
        <f>IFERROR(VLOOKUP(Leverancespecifikation[[#This Row],[ID-Bygningsdel]],'Data ændringslog'!A:G,7,FALSE),"P")</f>
        <v/>
      </c>
      <c r="N604" s="321" t="s">
        <v>99</v>
      </c>
      <c r="O604" s="121" t="str">
        <f>VLOOKUP(Leverancespecifikation[[#This Row],[ID-Bygningsdel]],'Data aktør'!A:H,2,FALSE)</f>
        <v/>
      </c>
      <c r="P604" s="78" t="str">
        <f>VLOOKUP(Leverancespecifikation[[#This Row],[ID-Bygningsdel]],'Data aktør'!A:H,3,FALSE)</f>
        <v/>
      </c>
      <c r="Q604" s="78" t="str">
        <f>VLOOKUP(Leverancespecifikation[[#This Row],[ID-Bygningsdel]],'Data aktør'!A:H,4,FALSE)</f>
        <v/>
      </c>
      <c r="R604" s="78" t="str">
        <f>VLOOKUP(Leverancespecifikation[[#This Row],[ID-Bygningsdel]],'Data aktør'!A:H,5,FALSE)</f>
        <v/>
      </c>
      <c r="S604" s="78" t="str">
        <f>VLOOKUP(Leverancespecifikation[[#This Row],[ID-Bygningsdel]],'Data aktør'!A:H,6,FALSE)</f>
        <v>X</v>
      </c>
      <c r="T604" s="78" t="str">
        <f>VLOOKUP(Leverancespecifikation[[#This Row],[ID-Bygningsdel]],'Data aktør'!A:H,7,FALSE)</f>
        <v>X</v>
      </c>
      <c r="U604" s="122" t="str">
        <f>VLOOKUP(Leverancespecifikation[[#This Row],[ID-Bygningsdel]],'Data aktør'!A:H,8,FALSE)</f>
        <v/>
      </c>
      <c r="V604" s="112"/>
      <c r="W604" s="79"/>
      <c r="X604" s="79"/>
      <c r="Y604" s="79"/>
      <c r="Z604" s="79"/>
      <c r="AA604" s="79"/>
      <c r="AB604" s="171" t="s">
        <v>37</v>
      </c>
      <c r="AC604" s="171">
        <v>200</v>
      </c>
      <c r="AD604" s="171"/>
      <c r="AE604" s="171"/>
      <c r="AF604" s="171"/>
      <c r="AG604" s="171"/>
      <c r="AH604" s="171"/>
      <c r="AI604" s="171"/>
      <c r="AJ604" s="171" t="s">
        <v>37</v>
      </c>
      <c r="AK604" s="171">
        <v>300</v>
      </c>
      <c r="AT604" s="171" t="s">
        <v>37</v>
      </c>
      <c r="AU604" s="171">
        <v>325</v>
      </c>
      <c r="BB604" s="171" t="s">
        <v>38</v>
      </c>
      <c r="BC604" s="171">
        <v>325</v>
      </c>
      <c r="BV604" s="171"/>
      <c r="BW604" s="171"/>
      <c r="CB604" s="134"/>
    </row>
    <row r="605" spans="1:986" ht="12" x14ac:dyDescent="0.2">
      <c r="A605" s="249"/>
      <c r="B605" s="242" t="s">
        <v>1239</v>
      </c>
      <c r="C605" s="170" t="str">
        <f>_xlfn.CONCAT(Leverancespecifikation[[#This Row],[ID]],Leverancespecifikation[[#This Row],[BYGNINGSDEL]])</f>
        <v>601Isolering, Kondens</v>
      </c>
      <c r="E605" s="171">
        <v>578</v>
      </c>
      <c r="I605" s="171"/>
      <c r="J605" s="171">
        <v>4</v>
      </c>
      <c r="K605" s="175" t="s">
        <v>1268</v>
      </c>
      <c r="L605" s="172" t="s">
        <v>1252</v>
      </c>
      <c r="M605" s="80" t="str">
        <f>IFERROR(VLOOKUP(Leverancespecifikation[[#This Row],[ID-Bygningsdel]],'Data ændringslog'!A:G,7,FALSE),"P")</f>
        <v/>
      </c>
      <c r="N605" s="321" t="s">
        <v>99</v>
      </c>
      <c r="O605" s="121" t="str">
        <f>VLOOKUP(Leverancespecifikation[[#This Row],[ID-Bygningsdel]],'Data aktør'!A:H,2,FALSE)</f>
        <v/>
      </c>
      <c r="P605" s="78" t="str">
        <f>VLOOKUP(Leverancespecifikation[[#This Row],[ID-Bygningsdel]],'Data aktør'!A:H,3,FALSE)</f>
        <v/>
      </c>
      <c r="Q605" s="78" t="str">
        <f>VLOOKUP(Leverancespecifikation[[#This Row],[ID-Bygningsdel]],'Data aktør'!A:H,4,FALSE)</f>
        <v/>
      </c>
      <c r="R605" s="78" t="str">
        <f>VLOOKUP(Leverancespecifikation[[#This Row],[ID-Bygningsdel]],'Data aktør'!A:H,5,FALSE)</f>
        <v/>
      </c>
      <c r="S605" s="78" t="str">
        <f>VLOOKUP(Leverancespecifikation[[#This Row],[ID-Bygningsdel]],'Data aktør'!A:H,6,FALSE)</f>
        <v>X</v>
      </c>
      <c r="T605" s="78" t="str">
        <f>VLOOKUP(Leverancespecifikation[[#This Row],[ID-Bygningsdel]],'Data aktør'!A:H,7,FALSE)</f>
        <v>X</v>
      </c>
      <c r="U605" s="122" t="str">
        <f>VLOOKUP(Leverancespecifikation[[#This Row],[ID-Bygningsdel]],'Data aktør'!A:H,8,FALSE)</f>
        <v/>
      </c>
      <c r="V605" s="112"/>
      <c r="W605" s="79"/>
      <c r="X605" s="79"/>
      <c r="Y605" s="79"/>
      <c r="Z605" s="79"/>
      <c r="AA605" s="79"/>
      <c r="AB605" s="171" t="s">
        <v>37</v>
      </c>
      <c r="AC605" s="171">
        <v>200</v>
      </c>
      <c r="AD605" s="171"/>
      <c r="AE605" s="171"/>
      <c r="AF605" s="171"/>
      <c r="AG605" s="171"/>
      <c r="AH605" s="171"/>
      <c r="AI605" s="171"/>
      <c r="AJ605" s="171" t="s">
        <v>37</v>
      </c>
      <c r="AK605" s="171">
        <v>300</v>
      </c>
      <c r="AT605" s="171" t="s">
        <v>37</v>
      </c>
      <c r="AU605" s="171">
        <v>325</v>
      </c>
      <c r="BB605" s="171" t="s">
        <v>38</v>
      </c>
      <c r="BC605" s="171">
        <v>325</v>
      </c>
      <c r="BV605" s="171"/>
      <c r="BW605" s="171"/>
      <c r="CB605" s="134"/>
    </row>
    <row r="606" spans="1:986" ht="12" x14ac:dyDescent="0.2">
      <c r="A606" s="249"/>
      <c r="B606" s="242" t="s">
        <v>1241</v>
      </c>
      <c r="C606" s="170" t="str">
        <f>_xlfn.CONCAT(Leverancespecifikation[[#This Row],[ID]],Leverancespecifikation[[#This Row],[BYGNINGSDEL]])</f>
        <v>602Isolering, Lyd</v>
      </c>
      <c r="E606" s="171">
        <v>578</v>
      </c>
      <c r="I606" s="171"/>
      <c r="J606" s="171">
        <v>4</v>
      </c>
      <c r="K606" s="175" t="s">
        <v>1270</v>
      </c>
      <c r="L606" s="172" t="s">
        <v>1252</v>
      </c>
      <c r="M606" s="80" t="str">
        <f>IFERROR(VLOOKUP(Leverancespecifikation[[#This Row],[ID-Bygningsdel]],'Data ændringslog'!A:G,7,FALSE),"P")</f>
        <v/>
      </c>
      <c r="N606" s="321" t="s">
        <v>99</v>
      </c>
      <c r="O606" s="121" t="str">
        <f>VLOOKUP(Leverancespecifikation[[#This Row],[ID-Bygningsdel]],'Data aktør'!A:H,2,FALSE)</f>
        <v/>
      </c>
      <c r="P606" s="78" t="str">
        <f>VLOOKUP(Leverancespecifikation[[#This Row],[ID-Bygningsdel]],'Data aktør'!A:H,3,FALSE)</f>
        <v/>
      </c>
      <c r="Q606" s="78" t="str">
        <f>VLOOKUP(Leverancespecifikation[[#This Row],[ID-Bygningsdel]],'Data aktør'!A:H,4,FALSE)</f>
        <v/>
      </c>
      <c r="R606" s="78" t="str">
        <f>VLOOKUP(Leverancespecifikation[[#This Row],[ID-Bygningsdel]],'Data aktør'!A:H,5,FALSE)</f>
        <v/>
      </c>
      <c r="S606" s="78" t="str">
        <f>VLOOKUP(Leverancespecifikation[[#This Row],[ID-Bygningsdel]],'Data aktør'!A:H,6,FALSE)</f>
        <v>X</v>
      </c>
      <c r="T606" s="78" t="str">
        <f>VLOOKUP(Leverancespecifikation[[#This Row],[ID-Bygningsdel]],'Data aktør'!A:H,7,FALSE)</f>
        <v>X</v>
      </c>
      <c r="U606" s="122" t="str">
        <f>VLOOKUP(Leverancespecifikation[[#This Row],[ID-Bygningsdel]],'Data aktør'!A:H,8,FALSE)</f>
        <v/>
      </c>
      <c r="V606" s="112"/>
      <c r="W606" s="79"/>
      <c r="X606" s="79"/>
      <c r="Y606" s="79"/>
      <c r="Z606" s="79"/>
      <c r="AA606" s="79"/>
      <c r="AB606" s="171" t="s">
        <v>37</v>
      </c>
      <c r="AC606" s="171">
        <v>200</v>
      </c>
      <c r="AD606" s="171"/>
      <c r="AE606" s="171"/>
      <c r="AF606" s="171"/>
      <c r="AG606" s="171"/>
      <c r="AH606" s="171"/>
      <c r="AI606" s="171"/>
      <c r="AJ606" s="171" t="s">
        <v>37</v>
      </c>
      <c r="AK606" s="171">
        <v>300</v>
      </c>
      <c r="AT606" s="171" t="s">
        <v>37</v>
      </c>
      <c r="AU606" s="171">
        <v>325</v>
      </c>
      <c r="BB606" s="171" t="s">
        <v>38</v>
      </c>
      <c r="BC606" s="171">
        <v>325</v>
      </c>
      <c r="BV606" s="171"/>
      <c r="BW606" s="171"/>
      <c r="CB606" s="134"/>
    </row>
    <row r="607" spans="1:986" ht="12" x14ac:dyDescent="0.2">
      <c r="A607" s="249"/>
      <c r="B607" s="242" t="s">
        <v>1243</v>
      </c>
      <c r="C607" s="170" t="str">
        <f>_xlfn.CONCAT(Leverancespecifikation[[#This Row],[ID]],Leverancespecifikation[[#This Row],[BYGNINGSDEL]])</f>
        <v>603Øvrig, ventilation</v>
      </c>
      <c r="E607" s="171">
        <v>579</v>
      </c>
      <c r="I607" s="171"/>
      <c r="J607" s="171">
        <v>3</v>
      </c>
      <c r="K607" s="333" t="s">
        <v>1272</v>
      </c>
      <c r="M607" s="80" t="str">
        <f>IFERROR(VLOOKUP(Leverancespecifikation[[#This Row],[ID-Bygningsdel]],'Data ændringslog'!A:G,7,FALSE),"P")</f>
        <v/>
      </c>
      <c r="N607" s="321" t="s">
        <v>103</v>
      </c>
      <c r="O607" s="121" t="str">
        <f>VLOOKUP(Leverancespecifikation[[#This Row],[ID-Bygningsdel]],'Data aktør'!A:H,2,FALSE)</f>
        <v/>
      </c>
      <c r="P607" s="78" t="str">
        <f>VLOOKUP(Leverancespecifikation[[#This Row],[ID-Bygningsdel]],'Data aktør'!A:H,3,FALSE)</f>
        <v/>
      </c>
      <c r="Q607" s="78" t="str">
        <f>VLOOKUP(Leverancespecifikation[[#This Row],[ID-Bygningsdel]],'Data aktør'!A:H,4,FALSE)</f>
        <v/>
      </c>
      <c r="R607" s="78" t="str">
        <f>VLOOKUP(Leverancespecifikation[[#This Row],[ID-Bygningsdel]],'Data aktør'!A:H,5,FALSE)</f>
        <v/>
      </c>
      <c r="S607" s="78" t="str">
        <f>VLOOKUP(Leverancespecifikation[[#This Row],[ID-Bygningsdel]],'Data aktør'!A:H,6,FALSE)</f>
        <v/>
      </c>
      <c r="T607" s="78" t="str">
        <f>VLOOKUP(Leverancespecifikation[[#This Row],[ID-Bygningsdel]],'Data aktør'!A:H,7,FALSE)</f>
        <v/>
      </c>
      <c r="U607" s="122" t="str">
        <f>VLOOKUP(Leverancespecifikation[[#This Row],[ID-Bygningsdel]],'Data aktør'!A:H,8,FALSE)</f>
        <v/>
      </c>
      <c r="V607" s="112"/>
      <c r="W607" s="79"/>
      <c r="X607" s="79"/>
      <c r="Y607" s="79"/>
      <c r="Z607" s="79"/>
      <c r="AA607" s="79"/>
      <c r="AB607" s="171"/>
      <c r="AD607" s="171"/>
      <c r="AE607" s="171"/>
      <c r="AF607" s="171"/>
      <c r="AG607" s="171"/>
      <c r="AH607" s="171"/>
      <c r="AI607" s="171"/>
      <c r="AJ607" s="171"/>
      <c r="BV607" s="171"/>
      <c r="BW607" s="171"/>
      <c r="CB607" s="134"/>
    </row>
    <row r="608" spans="1:986" ht="12" x14ac:dyDescent="0.2">
      <c r="A608" s="249"/>
      <c r="B608" s="242" t="s">
        <v>1245</v>
      </c>
      <c r="C608" s="170" t="str">
        <f>_xlfn.CONCAT(Leverancespecifikation[[#This Row],[ID]],Leverancespecifikation[[#This Row],[BYGNINGSDEL]])</f>
        <v>604Følere</v>
      </c>
      <c r="E608" s="171">
        <v>579</v>
      </c>
      <c r="I608" s="171"/>
      <c r="J608" s="171">
        <v>4</v>
      </c>
      <c r="K608" s="175" t="s">
        <v>1274</v>
      </c>
      <c r="L608" s="172" t="s">
        <v>1275</v>
      </c>
      <c r="M608" s="80" t="str">
        <f>IFERROR(VLOOKUP(Leverancespecifikation[[#This Row],[ID-Bygningsdel]],'Data ændringslog'!A:G,7,FALSE),"P")</f>
        <v/>
      </c>
      <c r="N608" s="321" t="s">
        <v>103</v>
      </c>
      <c r="O608" s="121" t="str">
        <f>VLOOKUP(Leverancespecifikation[[#This Row],[ID-Bygningsdel]],'Data aktør'!A:H,2,FALSE)</f>
        <v/>
      </c>
      <c r="P608" s="78" t="str">
        <f>VLOOKUP(Leverancespecifikation[[#This Row],[ID-Bygningsdel]],'Data aktør'!A:H,3,FALSE)</f>
        <v/>
      </c>
      <c r="Q608" s="78" t="str">
        <f>VLOOKUP(Leverancespecifikation[[#This Row],[ID-Bygningsdel]],'Data aktør'!A:H,4,FALSE)</f>
        <v/>
      </c>
      <c r="R608" s="78" t="str">
        <f>VLOOKUP(Leverancespecifikation[[#This Row],[ID-Bygningsdel]],'Data aktør'!A:H,5,FALSE)</f>
        <v/>
      </c>
      <c r="S608" s="78" t="str">
        <f>VLOOKUP(Leverancespecifikation[[#This Row],[ID-Bygningsdel]],'Data aktør'!A:H,6,FALSE)</f>
        <v/>
      </c>
      <c r="T608" s="78" t="str">
        <f>VLOOKUP(Leverancespecifikation[[#This Row],[ID-Bygningsdel]],'Data aktør'!A:H,7,FALSE)</f>
        <v/>
      </c>
      <c r="U608" s="122" t="str">
        <f>VLOOKUP(Leverancespecifikation[[#This Row],[ID-Bygningsdel]],'Data aktør'!A:H,8,FALSE)</f>
        <v/>
      </c>
      <c r="V608" s="112"/>
      <c r="W608" s="79"/>
      <c r="X608" s="79"/>
      <c r="Y608" s="79"/>
      <c r="Z608" s="79"/>
      <c r="AA608" s="79"/>
      <c r="AB608" s="171"/>
      <c r="AD608" s="171"/>
      <c r="AE608" s="171"/>
      <c r="AF608" s="171"/>
      <c r="AG608" s="171"/>
      <c r="AH608" s="171"/>
      <c r="AI608" s="171"/>
      <c r="AJ608" s="171"/>
      <c r="BV608" s="171"/>
      <c r="BW608" s="171"/>
      <c r="CB608" s="134"/>
    </row>
    <row r="609" spans="1:986" ht="12" x14ac:dyDescent="0.2">
      <c r="A609" s="249"/>
      <c r="B609" s="242" t="s">
        <v>1246</v>
      </c>
      <c r="C609" s="170" t="str">
        <f>_xlfn.CONCAT(Leverancespecifikation[[#This Row],[ID]],Leverancespecifikation[[#This Row],[BYGNINGSDEL]])</f>
        <v>605Renselemme</v>
      </c>
      <c r="E609" s="171">
        <v>579</v>
      </c>
      <c r="I609" s="171"/>
      <c r="J609" s="171">
        <v>4</v>
      </c>
      <c r="K609" s="175" t="s">
        <v>1277</v>
      </c>
      <c r="L609" s="172" t="s">
        <v>1275</v>
      </c>
      <c r="M609" s="80" t="str">
        <f>IFERROR(VLOOKUP(Leverancespecifikation[[#This Row],[ID-Bygningsdel]],'Data ændringslog'!A:G,7,FALSE),"P")</f>
        <v/>
      </c>
      <c r="N609" s="321" t="s">
        <v>103</v>
      </c>
      <c r="O609" s="121" t="str">
        <f>VLOOKUP(Leverancespecifikation[[#This Row],[ID-Bygningsdel]],'Data aktør'!A:H,2,FALSE)</f>
        <v/>
      </c>
      <c r="P609" s="78" t="str">
        <f>VLOOKUP(Leverancespecifikation[[#This Row],[ID-Bygningsdel]],'Data aktør'!A:H,3,FALSE)</f>
        <v/>
      </c>
      <c r="Q609" s="78" t="str">
        <f>VLOOKUP(Leverancespecifikation[[#This Row],[ID-Bygningsdel]],'Data aktør'!A:H,4,FALSE)</f>
        <v/>
      </c>
      <c r="R609" s="78" t="str">
        <f>VLOOKUP(Leverancespecifikation[[#This Row],[ID-Bygningsdel]],'Data aktør'!A:H,5,FALSE)</f>
        <v/>
      </c>
      <c r="S609" s="78" t="str">
        <f>VLOOKUP(Leverancespecifikation[[#This Row],[ID-Bygningsdel]],'Data aktør'!A:H,6,FALSE)</f>
        <v/>
      </c>
      <c r="T609" s="78" t="str">
        <f>VLOOKUP(Leverancespecifikation[[#This Row],[ID-Bygningsdel]],'Data aktør'!A:H,7,FALSE)</f>
        <v/>
      </c>
      <c r="U609" s="122" t="str">
        <f>VLOOKUP(Leverancespecifikation[[#This Row],[ID-Bygningsdel]],'Data aktør'!A:H,8,FALSE)</f>
        <v/>
      </c>
      <c r="V609" s="112"/>
      <c r="W609" s="79"/>
      <c r="X609" s="79"/>
      <c r="Y609" s="79"/>
      <c r="Z609" s="79"/>
      <c r="AA609" s="79"/>
      <c r="AB609" s="171"/>
      <c r="AD609" s="171"/>
      <c r="AE609" s="171"/>
      <c r="AF609" s="171"/>
      <c r="AG609" s="171"/>
      <c r="AH609" s="171"/>
      <c r="AI609" s="171"/>
      <c r="AJ609" s="171"/>
      <c r="BV609" s="171"/>
      <c r="BW609" s="171"/>
      <c r="CB609" s="134"/>
    </row>
    <row r="610" spans="1:986" ht="12" x14ac:dyDescent="0.2">
      <c r="A610" s="249"/>
      <c r="B610" s="242" t="s">
        <v>1248</v>
      </c>
      <c r="C610" s="170" t="str">
        <f>_xlfn.CONCAT(Leverancespecifikation[[#This Row],[ID]],Leverancespecifikation[[#This Row],[BYGNINGSDEL]])</f>
        <v>606Bæringer, udsparinger og øvrige</v>
      </c>
      <c r="E610" s="171">
        <v>599</v>
      </c>
      <c r="I610" s="171"/>
      <c r="J610" s="171">
        <v>3</v>
      </c>
      <c r="K610" s="333" t="s">
        <v>1279</v>
      </c>
      <c r="M610" s="80" t="str">
        <f>IFERROR(VLOOKUP(Leverancespecifikation[[#This Row],[ID-Bygningsdel]],'Data ændringslog'!A:G,7,FALSE),"P")</f>
        <v/>
      </c>
      <c r="N610" s="321" t="s">
        <v>103</v>
      </c>
      <c r="O610" s="121" t="str">
        <f>VLOOKUP(Leverancespecifikation[[#This Row],[ID-Bygningsdel]],'Data aktør'!A:H,2,FALSE)</f>
        <v/>
      </c>
      <c r="P610" s="78" t="str">
        <f>VLOOKUP(Leverancespecifikation[[#This Row],[ID-Bygningsdel]],'Data aktør'!A:H,3,FALSE)</f>
        <v/>
      </c>
      <c r="Q610" s="78" t="str">
        <f>VLOOKUP(Leverancespecifikation[[#This Row],[ID-Bygningsdel]],'Data aktør'!A:H,4,FALSE)</f>
        <v/>
      </c>
      <c r="R610" s="78" t="str">
        <f>VLOOKUP(Leverancespecifikation[[#This Row],[ID-Bygningsdel]],'Data aktør'!A:H,5,FALSE)</f>
        <v/>
      </c>
      <c r="S610" s="78" t="str">
        <f>VLOOKUP(Leverancespecifikation[[#This Row],[ID-Bygningsdel]],'Data aktør'!A:H,6,FALSE)</f>
        <v/>
      </c>
      <c r="T610" s="78" t="str">
        <f>VLOOKUP(Leverancespecifikation[[#This Row],[ID-Bygningsdel]],'Data aktør'!A:H,7,FALSE)</f>
        <v/>
      </c>
      <c r="U610" s="122" t="str">
        <f>VLOOKUP(Leverancespecifikation[[#This Row],[ID-Bygningsdel]],'Data aktør'!A:H,8,FALSE)</f>
        <v/>
      </c>
      <c r="V610" s="112"/>
      <c r="W610" s="79"/>
      <c r="X610" s="79"/>
      <c r="Y610" s="79"/>
      <c r="Z610" s="79"/>
      <c r="AA610" s="79"/>
      <c r="AB610" s="171"/>
      <c r="AD610" s="171"/>
      <c r="AE610" s="171"/>
      <c r="AF610" s="171"/>
      <c r="AG610" s="171"/>
      <c r="AH610" s="171"/>
      <c r="AI610" s="171"/>
      <c r="AJ610" s="171"/>
      <c r="BV610" s="171"/>
      <c r="BW610" s="171"/>
      <c r="CB610" s="134"/>
    </row>
    <row r="611" spans="1:986" ht="12" x14ac:dyDescent="0.2">
      <c r="A611" s="249"/>
      <c r="B611" s="242" t="s">
        <v>1249</v>
      </c>
      <c r="C611" s="170" t="str">
        <f>_xlfn.CONCAT(Leverancespecifikation[[#This Row],[ID]],Leverancespecifikation[[#This Row],[BYGNINGSDEL]])</f>
        <v>607Bæringer</v>
      </c>
      <c r="E611" s="171">
        <v>599</v>
      </c>
      <c r="I611" s="171"/>
      <c r="J611" s="171">
        <v>4</v>
      </c>
      <c r="K611" s="175" t="s">
        <v>596</v>
      </c>
      <c r="L611" s="172" t="s">
        <v>103</v>
      </c>
      <c r="M611" s="80" t="str">
        <f>IFERROR(VLOOKUP(Leverancespecifikation[[#This Row],[ID-Bygningsdel]],'Data ændringslog'!A:G,7,FALSE),"P")</f>
        <v/>
      </c>
      <c r="N611" s="321" t="s">
        <v>103</v>
      </c>
      <c r="O611" s="121" t="str">
        <f>VLOOKUP(Leverancespecifikation[[#This Row],[ID-Bygningsdel]],'Data aktør'!A:H,2,FALSE)</f>
        <v/>
      </c>
      <c r="P611" s="78" t="str">
        <f>VLOOKUP(Leverancespecifikation[[#This Row],[ID-Bygningsdel]],'Data aktør'!A:H,3,FALSE)</f>
        <v/>
      </c>
      <c r="Q611" s="78" t="str">
        <f>VLOOKUP(Leverancespecifikation[[#This Row],[ID-Bygningsdel]],'Data aktør'!A:H,4,FALSE)</f>
        <v/>
      </c>
      <c r="R611" s="78" t="str">
        <f>VLOOKUP(Leverancespecifikation[[#This Row],[ID-Bygningsdel]],'Data aktør'!A:H,5,FALSE)</f>
        <v/>
      </c>
      <c r="S611" s="78" t="str">
        <f>VLOOKUP(Leverancespecifikation[[#This Row],[ID-Bygningsdel]],'Data aktør'!A:H,6,FALSE)</f>
        <v/>
      </c>
      <c r="T611" s="78" t="str">
        <f>VLOOKUP(Leverancespecifikation[[#This Row],[ID-Bygningsdel]],'Data aktør'!A:H,7,FALSE)</f>
        <v/>
      </c>
      <c r="U611" s="122" t="str">
        <f>VLOOKUP(Leverancespecifikation[[#This Row],[ID-Bygningsdel]],'Data aktør'!A:H,8,FALSE)</f>
        <v/>
      </c>
      <c r="V611" s="112"/>
      <c r="W611" s="79"/>
      <c r="X611" s="79"/>
      <c r="Y611" s="79"/>
      <c r="Z611" s="79"/>
      <c r="AA611" s="79"/>
      <c r="AB611" s="171"/>
      <c r="AD611" s="171"/>
      <c r="AE611" s="171"/>
      <c r="AF611" s="171"/>
      <c r="AG611" s="171"/>
      <c r="AH611" s="171"/>
      <c r="AI611" s="171"/>
      <c r="AJ611" s="171"/>
      <c r="BV611" s="171"/>
      <c r="BW611" s="171"/>
      <c r="CB611" s="134"/>
    </row>
    <row r="612" spans="1:986" ht="12" x14ac:dyDescent="0.2">
      <c r="A612" s="249"/>
      <c r="B612" s="242" t="s">
        <v>1251</v>
      </c>
      <c r="C612" s="170" t="str">
        <f>_xlfn.CONCAT(Leverancespecifikation[[#This Row],[ID]],Leverancespecifikation[[#This Row],[BYGNINGSDEL]])</f>
        <v>608Konsoller</v>
      </c>
      <c r="E612" s="171">
        <v>599</v>
      </c>
      <c r="I612" s="171"/>
      <c r="J612" s="171">
        <v>4</v>
      </c>
      <c r="K612" s="175" t="s">
        <v>598</v>
      </c>
      <c r="L612" s="172" t="s">
        <v>103</v>
      </c>
      <c r="M612" s="80" t="str">
        <f>IFERROR(VLOOKUP(Leverancespecifikation[[#This Row],[ID-Bygningsdel]],'Data ændringslog'!A:G,7,FALSE),"P")</f>
        <v/>
      </c>
      <c r="N612" s="321" t="s">
        <v>103</v>
      </c>
      <c r="O612" s="121" t="str">
        <f>VLOOKUP(Leverancespecifikation[[#This Row],[ID-Bygningsdel]],'Data aktør'!A:H,2,FALSE)</f>
        <v/>
      </c>
      <c r="P612" s="78" t="str">
        <f>VLOOKUP(Leverancespecifikation[[#This Row],[ID-Bygningsdel]],'Data aktør'!A:H,3,FALSE)</f>
        <v/>
      </c>
      <c r="Q612" s="78" t="str">
        <f>VLOOKUP(Leverancespecifikation[[#This Row],[ID-Bygningsdel]],'Data aktør'!A:H,4,FALSE)</f>
        <v/>
      </c>
      <c r="R612" s="78" t="str">
        <f>VLOOKUP(Leverancespecifikation[[#This Row],[ID-Bygningsdel]],'Data aktør'!A:H,5,FALSE)</f>
        <v/>
      </c>
      <c r="S612" s="78" t="str">
        <f>VLOOKUP(Leverancespecifikation[[#This Row],[ID-Bygningsdel]],'Data aktør'!A:H,6,FALSE)</f>
        <v/>
      </c>
      <c r="T612" s="78" t="str">
        <f>VLOOKUP(Leverancespecifikation[[#This Row],[ID-Bygningsdel]],'Data aktør'!A:H,7,FALSE)</f>
        <v/>
      </c>
      <c r="U612" s="122" t="str">
        <f>VLOOKUP(Leverancespecifikation[[#This Row],[ID-Bygningsdel]],'Data aktør'!A:H,8,FALSE)</f>
        <v/>
      </c>
      <c r="V612" s="112"/>
      <c r="W612" s="79"/>
      <c r="X612" s="79"/>
      <c r="Y612" s="79"/>
      <c r="Z612" s="79"/>
      <c r="AA612" s="79"/>
      <c r="AB612" s="171"/>
      <c r="AD612" s="171"/>
      <c r="AE612" s="171"/>
      <c r="AF612" s="171"/>
      <c r="AG612" s="171"/>
      <c r="AH612" s="171"/>
      <c r="AI612" s="171"/>
      <c r="AJ612" s="171"/>
      <c r="BV612" s="171"/>
      <c r="BW612" s="171"/>
      <c r="CB612" s="134"/>
    </row>
    <row r="613" spans="1:986" ht="12" x14ac:dyDescent="0.2">
      <c r="A613" s="249"/>
      <c r="B613" s="242" t="s">
        <v>1253</v>
      </c>
      <c r="C613" s="170" t="str">
        <f>_xlfn.CONCAT(Leverancespecifikation[[#This Row],[ID]],Leverancespecifikation[[#This Row],[BYGNINGSDEL]])</f>
        <v>609Stativer</v>
      </c>
      <c r="E613" s="171">
        <v>599</v>
      </c>
      <c r="I613" s="171"/>
      <c r="J613" s="171">
        <v>4</v>
      </c>
      <c r="K613" s="175" t="s">
        <v>600</v>
      </c>
      <c r="L613" s="172" t="s">
        <v>103</v>
      </c>
      <c r="M613" s="80" t="str">
        <f>IFERROR(VLOOKUP(Leverancespecifikation[[#This Row],[ID-Bygningsdel]],'Data ændringslog'!A:G,7,FALSE),"P")</f>
        <v/>
      </c>
      <c r="N613" s="321" t="s">
        <v>103</v>
      </c>
      <c r="O613" s="121" t="str">
        <f>VLOOKUP(Leverancespecifikation[[#This Row],[ID-Bygningsdel]],'Data aktør'!A:H,2,FALSE)</f>
        <v/>
      </c>
      <c r="P613" s="78" t="str">
        <f>VLOOKUP(Leverancespecifikation[[#This Row],[ID-Bygningsdel]],'Data aktør'!A:H,3,FALSE)</f>
        <v/>
      </c>
      <c r="Q613" s="78" t="str">
        <f>VLOOKUP(Leverancespecifikation[[#This Row],[ID-Bygningsdel]],'Data aktør'!A:H,4,FALSE)</f>
        <v/>
      </c>
      <c r="R613" s="78" t="str">
        <f>VLOOKUP(Leverancespecifikation[[#This Row],[ID-Bygningsdel]],'Data aktør'!A:H,5,FALSE)</f>
        <v/>
      </c>
      <c r="S613" s="78" t="str">
        <f>VLOOKUP(Leverancespecifikation[[#This Row],[ID-Bygningsdel]],'Data aktør'!A:H,6,FALSE)</f>
        <v/>
      </c>
      <c r="T613" s="78" t="str">
        <f>VLOOKUP(Leverancespecifikation[[#This Row],[ID-Bygningsdel]],'Data aktør'!A:H,7,FALSE)</f>
        <v/>
      </c>
      <c r="U613" s="122" t="str">
        <f>VLOOKUP(Leverancespecifikation[[#This Row],[ID-Bygningsdel]],'Data aktør'!A:H,8,FALSE)</f>
        <v/>
      </c>
      <c r="V613" s="112"/>
      <c r="W613" s="79"/>
      <c r="X613" s="79"/>
      <c r="Y613" s="79"/>
      <c r="Z613" s="79"/>
      <c r="AA613" s="79"/>
      <c r="AB613" s="171"/>
      <c r="AD613" s="171"/>
      <c r="AE613" s="171"/>
      <c r="AF613" s="171"/>
      <c r="AG613" s="171"/>
      <c r="AH613" s="171"/>
      <c r="AI613" s="171"/>
      <c r="AJ613" s="171"/>
      <c r="BV613" s="171"/>
      <c r="BW613" s="171"/>
      <c r="CB613" s="134"/>
    </row>
    <row r="614" spans="1:986" ht="12" x14ac:dyDescent="0.2">
      <c r="A614" s="249"/>
      <c r="B614" s="242" t="s">
        <v>1254</v>
      </c>
      <c r="C614" s="170" t="str">
        <f>_xlfn.CONCAT(Leverancespecifikation[[#This Row],[ID]],Leverancespecifikation[[#This Row],[BYGNINGSDEL]])</f>
        <v>610Hul- og recesobjekter</v>
      </c>
      <c r="E614" s="171">
        <v>599</v>
      </c>
      <c r="I614" s="171"/>
      <c r="J614" s="171">
        <v>4</v>
      </c>
      <c r="K614" s="175" t="s">
        <v>602</v>
      </c>
      <c r="L614" s="172" t="s">
        <v>603</v>
      </c>
      <c r="M614" s="80" t="str">
        <f>IFERROR(VLOOKUP(Leverancespecifikation[[#This Row],[ID-Bygningsdel]],'Data ændringslog'!A:G,7,FALSE),"P")</f>
        <v/>
      </c>
      <c r="N614" s="321" t="s">
        <v>103</v>
      </c>
      <c r="O614" s="121" t="str">
        <f>VLOOKUP(Leverancespecifikation[[#This Row],[ID-Bygningsdel]],'Data aktør'!A:H,2,FALSE)</f>
        <v/>
      </c>
      <c r="P614" s="78" t="str">
        <f>VLOOKUP(Leverancespecifikation[[#This Row],[ID-Bygningsdel]],'Data aktør'!A:H,3,FALSE)</f>
        <v/>
      </c>
      <c r="Q614" s="78" t="str">
        <f>VLOOKUP(Leverancespecifikation[[#This Row],[ID-Bygningsdel]],'Data aktør'!A:H,4,FALSE)</f>
        <v/>
      </c>
      <c r="R614" s="78" t="str">
        <f>VLOOKUP(Leverancespecifikation[[#This Row],[ID-Bygningsdel]],'Data aktør'!A:H,5,FALSE)</f>
        <v/>
      </c>
      <c r="S614" s="78" t="str">
        <f>VLOOKUP(Leverancespecifikation[[#This Row],[ID-Bygningsdel]],'Data aktør'!A:H,6,FALSE)</f>
        <v/>
      </c>
      <c r="T614" s="78" t="str">
        <f>VLOOKUP(Leverancespecifikation[[#This Row],[ID-Bygningsdel]],'Data aktør'!A:H,7,FALSE)</f>
        <v/>
      </c>
      <c r="U614" s="122" t="str">
        <f>VLOOKUP(Leverancespecifikation[[#This Row],[ID-Bygningsdel]],'Data aktør'!A:H,8,FALSE)</f>
        <v/>
      </c>
      <c r="V614" s="112"/>
      <c r="W614" s="79"/>
      <c r="X614" s="79"/>
      <c r="Y614" s="79"/>
      <c r="Z614" s="79"/>
      <c r="AA614" s="79"/>
      <c r="AB614" s="171"/>
      <c r="AD614" s="171"/>
      <c r="AE614" s="171"/>
      <c r="AF614" s="171"/>
      <c r="AG614" s="171"/>
      <c r="AH614" s="171"/>
      <c r="AI614" s="171"/>
      <c r="AJ614" s="171"/>
      <c r="BV614" s="171"/>
      <c r="BW614" s="171"/>
      <c r="CB614" s="134"/>
    </row>
    <row r="615" spans="1:986" ht="12" x14ac:dyDescent="0.2">
      <c r="A615" s="249"/>
      <c r="B615" s="242" t="s">
        <v>1256</v>
      </c>
      <c r="C615" s="170" t="str">
        <f>_xlfn.CONCAT(Leverancespecifikation[[#This Row],[ID]],Leverancespecifikation[[#This Row],[BYGNINGSDEL]])</f>
        <v>611Hullukninger</v>
      </c>
      <c r="E615" s="171">
        <v>599</v>
      </c>
      <c r="I615" s="171"/>
      <c r="J615" s="171">
        <v>4</v>
      </c>
      <c r="K615" s="175" t="s">
        <v>605</v>
      </c>
      <c r="L615" s="172" t="s">
        <v>103</v>
      </c>
      <c r="M615" s="80" t="str">
        <f>IFERROR(VLOOKUP(Leverancespecifikation[[#This Row],[ID-Bygningsdel]],'Data ændringslog'!A:G,7,FALSE),"P")</f>
        <v/>
      </c>
      <c r="N615" s="321" t="s">
        <v>103</v>
      </c>
      <c r="O615" s="121" t="str">
        <f>VLOOKUP(Leverancespecifikation[[#This Row],[ID-Bygningsdel]],'Data aktør'!A:H,2,FALSE)</f>
        <v/>
      </c>
      <c r="P615" s="78" t="str">
        <f>VLOOKUP(Leverancespecifikation[[#This Row],[ID-Bygningsdel]],'Data aktør'!A:H,3,FALSE)</f>
        <v/>
      </c>
      <c r="Q615" s="78" t="str">
        <f>VLOOKUP(Leverancespecifikation[[#This Row],[ID-Bygningsdel]],'Data aktør'!A:H,4,FALSE)</f>
        <v/>
      </c>
      <c r="R615" s="78" t="str">
        <f>VLOOKUP(Leverancespecifikation[[#This Row],[ID-Bygningsdel]],'Data aktør'!A:H,5,FALSE)</f>
        <v/>
      </c>
      <c r="S615" s="78" t="str">
        <f>VLOOKUP(Leverancespecifikation[[#This Row],[ID-Bygningsdel]],'Data aktør'!A:H,6,FALSE)</f>
        <v/>
      </c>
      <c r="T615" s="78" t="str">
        <f>VLOOKUP(Leverancespecifikation[[#This Row],[ID-Bygningsdel]],'Data aktør'!A:H,7,FALSE)</f>
        <v/>
      </c>
      <c r="U615" s="122" t="str">
        <f>VLOOKUP(Leverancespecifikation[[#This Row],[ID-Bygningsdel]],'Data aktør'!A:H,8,FALSE)</f>
        <v/>
      </c>
      <c r="V615" s="112"/>
      <c r="W615" s="79"/>
      <c r="X615" s="79"/>
      <c r="Y615" s="79"/>
      <c r="Z615" s="79"/>
      <c r="AA615" s="79"/>
      <c r="AB615" s="171"/>
      <c r="AD615" s="171"/>
      <c r="AE615" s="171"/>
      <c r="AF615" s="171"/>
      <c r="AG615" s="171"/>
      <c r="AH615" s="171"/>
      <c r="AI615" s="171"/>
      <c r="AJ615" s="171"/>
      <c r="BL615" s="287" t="s">
        <v>606</v>
      </c>
      <c r="BV615" s="171"/>
      <c r="BW615" s="171"/>
      <c r="CB615" s="134"/>
    </row>
    <row r="616" spans="1:986" s="104" customFormat="1" x14ac:dyDescent="0.2">
      <c r="A616" s="248"/>
      <c r="B616" s="240" t="s">
        <v>1258</v>
      </c>
      <c r="C616" s="161" t="str">
        <f>_xlfn.CONCAT(Leverancespecifikation[[#This Row],[ID]],Leverancespecifikation[[#This Row],[BYGNINGSDEL]])</f>
        <v>612Mekanisk udstyr</v>
      </c>
      <c r="D616" s="162"/>
      <c r="E616" s="162"/>
      <c r="F616" s="162"/>
      <c r="G616" s="162"/>
      <c r="H616" s="162"/>
      <c r="I616" s="162"/>
      <c r="J616" s="163">
        <v>2</v>
      </c>
      <c r="K616" s="164" t="s">
        <v>1019</v>
      </c>
      <c r="L616" s="165"/>
      <c r="M616" s="100" t="str">
        <f>IFERROR(VLOOKUP(Leverancespecifikation[[#This Row],[ID-Bygningsdel]],'Data ændringslog'!A:G,7,FALSE),"P")</f>
        <v/>
      </c>
      <c r="N616" s="201" t="s">
        <v>99</v>
      </c>
      <c r="O616" s="119"/>
      <c r="P616" s="101"/>
      <c r="Q616" s="101"/>
      <c r="R616" s="101"/>
      <c r="S616" s="101"/>
      <c r="T616" s="101"/>
      <c r="U616" s="120"/>
      <c r="V616" s="111"/>
      <c r="W616" s="102"/>
      <c r="X616" s="102"/>
      <c r="Y616" s="102"/>
      <c r="Z616" s="102"/>
      <c r="AA616" s="10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285"/>
      <c r="BM616" s="162"/>
      <c r="BN616" s="162"/>
      <c r="BO616" s="162"/>
      <c r="BP616" s="162"/>
      <c r="BQ616" s="162"/>
      <c r="BR616" s="162"/>
      <c r="BS616" s="162"/>
      <c r="BT616" s="162"/>
      <c r="BU616" s="162"/>
      <c r="BV616" s="162"/>
      <c r="BW616" s="162"/>
      <c r="BX616" s="162"/>
      <c r="BY616" s="162"/>
      <c r="BZ616" s="162"/>
      <c r="CA616" s="206"/>
      <c r="CB616" s="98"/>
      <c r="CC616" s="98"/>
      <c r="CD616" s="98"/>
      <c r="CE616" s="98"/>
      <c r="CF616" s="98"/>
      <c r="CG616" s="98"/>
      <c r="CH616" s="98"/>
      <c r="CI616" s="98"/>
      <c r="CJ616" s="98"/>
      <c r="CK616" s="98"/>
      <c r="CL616" s="98"/>
      <c r="CM616" s="98"/>
      <c r="CN616" s="98"/>
      <c r="CO616" s="98"/>
      <c r="CP616" s="98"/>
      <c r="CQ616" s="98"/>
      <c r="CR616" s="98"/>
      <c r="CS616" s="98"/>
      <c r="CT616" s="98"/>
      <c r="CU616" s="98"/>
      <c r="CV616" s="98"/>
      <c r="CW616" s="98"/>
      <c r="CX616" s="98"/>
      <c r="CY616" s="98"/>
      <c r="CZ616" s="98"/>
      <c r="DA616" s="98"/>
      <c r="DB616" s="98"/>
      <c r="DC616" s="98"/>
      <c r="DD616" s="98"/>
      <c r="DE616" s="98"/>
      <c r="DF616" s="98"/>
      <c r="DG616" s="98"/>
      <c r="DH616" s="98"/>
      <c r="DI616" s="98"/>
      <c r="DJ616" s="98"/>
      <c r="DK616" s="98"/>
      <c r="DL616" s="98"/>
      <c r="DM616" s="98"/>
      <c r="DN616" s="98"/>
      <c r="DO616" s="98"/>
      <c r="DP616" s="98"/>
      <c r="DQ616" s="98"/>
      <c r="DR616" s="98"/>
      <c r="DS616" s="98"/>
      <c r="DT616" s="98"/>
      <c r="DU616" s="98"/>
      <c r="DV616" s="98"/>
      <c r="DW616" s="98"/>
      <c r="DX616" s="98"/>
      <c r="DY616" s="98"/>
      <c r="DZ616" s="98"/>
      <c r="EA616" s="98"/>
      <c r="EB616" s="98"/>
      <c r="EC616" s="98"/>
      <c r="ED616" s="98"/>
      <c r="EE616" s="98"/>
      <c r="EF616" s="98"/>
      <c r="EG616" s="98"/>
      <c r="EH616" s="98"/>
      <c r="EI616" s="98"/>
      <c r="EJ616" s="98"/>
      <c r="EK616" s="98"/>
      <c r="EL616" s="98"/>
      <c r="EM616" s="98"/>
      <c r="EN616" s="98"/>
      <c r="EO616" s="98"/>
      <c r="EP616" s="98"/>
      <c r="EQ616" s="98"/>
      <c r="ER616" s="98"/>
      <c r="ES616" s="98"/>
      <c r="ET616" s="98"/>
      <c r="EU616" s="98"/>
      <c r="EV616" s="98"/>
      <c r="EW616" s="98"/>
      <c r="EX616" s="98"/>
      <c r="EY616" s="98"/>
      <c r="EZ616" s="98"/>
      <c r="FA616" s="98"/>
      <c r="FB616" s="98"/>
      <c r="FC616" s="98"/>
      <c r="FD616" s="98"/>
      <c r="FE616" s="98"/>
      <c r="FF616" s="98"/>
      <c r="FG616" s="98"/>
      <c r="FH616" s="98"/>
      <c r="FI616" s="98"/>
      <c r="FJ616" s="98"/>
      <c r="FK616" s="98"/>
      <c r="FL616" s="98"/>
      <c r="FM616" s="98"/>
      <c r="FN616" s="98"/>
      <c r="FO616" s="98"/>
      <c r="FP616" s="98"/>
      <c r="FQ616" s="98"/>
      <c r="FR616" s="98"/>
      <c r="FS616" s="98"/>
      <c r="FT616" s="98"/>
      <c r="FU616" s="98"/>
      <c r="FV616" s="98"/>
      <c r="FW616" s="98"/>
      <c r="FX616" s="98"/>
      <c r="FY616" s="98"/>
      <c r="FZ616" s="98"/>
      <c r="GA616" s="98"/>
      <c r="GB616" s="98"/>
      <c r="GC616" s="98"/>
      <c r="GD616" s="98"/>
      <c r="GE616" s="98"/>
      <c r="GF616" s="98"/>
      <c r="GG616" s="98"/>
      <c r="GH616" s="98"/>
      <c r="GI616" s="98"/>
      <c r="GJ616" s="98"/>
      <c r="GK616" s="98"/>
      <c r="GL616" s="98"/>
      <c r="GM616" s="98"/>
      <c r="GN616" s="98"/>
      <c r="GO616" s="98"/>
      <c r="GP616" s="98"/>
      <c r="GQ616" s="98"/>
      <c r="GR616" s="98"/>
      <c r="GS616" s="98"/>
      <c r="GT616" s="98"/>
      <c r="GU616" s="98"/>
      <c r="GV616" s="98"/>
      <c r="GW616" s="98"/>
      <c r="GX616" s="98"/>
      <c r="GY616" s="98"/>
      <c r="GZ616" s="98"/>
      <c r="HA616" s="98"/>
      <c r="HB616" s="98"/>
      <c r="HC616" s="98"/>
      <c r="HD616" s="98"/>
      <c r="HE616" s="98"/>
      <c r="HF616" s="98"/>
      <c r="HG616" s="98"/>
      <c r="HH616" s="98"/>
      <c r="HI616" s="98"/>
      <c r="HJ616" s="98"/>
      <c r="HK616" s="98"/>
      <c r="HL616" s="98"/>
      <c r="HM616" s="98"/>
      <c r="HN616" s="98"/>
      <c r="HO616" s="98"/>
      <c r="HP616" s="98"/>
      <c r="HQ616" s="98"/>
      <c r="HR616" s="98"/>
      <c r="HS616" s="98"/>
      <c r="HT616" s="98"/>
      <c r="HU616" s="98"/>
      <c r="HV616" s="98"/>
      <c r="HW616" s="98"/>
      <c r="HX616" s="98"/>
      <c r="HY616" s="98"/>
      <c r="HZ616" s="98"/>
      <c r="IA616" s="98"/>
      <c r="IB616" s="98"/>
      <c r="IC616" s="98"/>
      <c r="ID616" s="98"/>
      <c r="IE616" s="98"/>
      <c r="IF616" s="98"/>
      <c r="IG616" s="98"/>
      <c r="IH616" s="98"/>
      <c r="II616" s="98"/>
      <c r="IJ616" s="98"/>
      <c r="IK616" s="98"/>
      <c r="IL616" s="98"/>
      <c r="IM616" s="98"/>
      <c r="IN616" s="98"/>
      <c r="IO616" s="98"/>
      <c r="IP616" s="98"/>
      <c r="IQ616" s="98"/>
      <c r="IR616" s="98"/>
      <c r="IS616" s="98"/>
      <c r="IT616" s="98"/>
      <c r="IU616" s="98"/>
      <c r="IV616" s="98"/>
      <c r="IW616" s="98"/>
      <c r="IX616" s="98"/>
      <c r="IY616" s="98"/>
      <c r="IZ616" s="98"/>
      <c r="JA616" s="98"/>
      <c r="JB616" s="98"/>
      <c r="JC616" s="98"/>
      <c r="JD616" s="98"/>
      <c r="JE616" s="98"/>
      <c r="JF616" s="98"/>
      <c r="JG616" s="98"/>
      <c r="JH616" s="98"/>
      <c r="JI616" s="98"/>
      <c r="JJ616" s="98"/>
      <c r="JK616" s="98"/>
      <c r="JL616" s="98"/>
      <c r="JM616" s="98"/>
      <c r="JN616" s="98"/>
      <c r="JO616" s="98"/>
      <c r="JP616" s="98"/>
      <c r="JQ616" s="98"/>
      <c r="JR616" s="98"/>
      <c r="JS616" s="98"/>
      <c r="JT616" s="98"/>
      <c r="JU616" s="98"/>
      <c r="JV616" s="98"/>
      <c r="JW616" s="98"/>
      <c r="JX616" s="98"/>
      <c r="JY616" s="98"/>
      <c r="JZ616" s="98"/>
      <c r="KA616" s="98"/>
      <c r="KB616" s="98"/>
      <c r="KC616" s="98"/>
      <c r="KD616" s="98"/>
      <c r="KE616" s="98"/>
      <c r="KF616" s="98"/>
      <c r="KG616" s="98"/>
      <c r="KH616" s="98"/>
      <c r="KI616" s="98"/>
      <c r="KJ616" s="98"/>
      <c r="KK616" s="98"/>
      <c r="KL616" s="98"/>
      <c r="KM616" s="98"/>
      <c r="KN616" s="98"/>
      <c r="KO616" s="98"/>
      <c r="KP616" s="98"/>
      <c r="KQ616" s="98"/>
      <c r="KR616" s="98"/>
      <c r="KS616" s="98"/>
      <c r="KT616" s="98"/>
      <c r="KU616" s="98"/>
      <c r="KV616" s="98"/>
      <c r="KW616" s="98"/>
      <c r="KX616" s="98"/>
      <c r="KY616" s="98"/>
      <c r="KZ616" s="98"/>
      <c r="LA616" s="98"/>
      <c r="LB616" s="98"/>
      <c r="LC616" s="98"/>
      <c r="LD616" s="98"/>
      <c r="LE616" s="98"/>
      <c r="LF616" s="98"/>
      <c r="LG616" s="98"/>
      <c r="LH616" s="98"/>
      <c r="LI616" s="98"/>
      <c r="LJ616" s="98"/>
      <c r="LK616" s="98"/>
      <c r="LL616" s="98"/>
      <c r="LM616" s="98"/>
      <c r="LN616" s="98"/>
      <c r="LO616" s="98"/>
      <c r="LP616" s="98"/>
      <c r="LQ616" s="98"/>
      <c r="LR616" s="98"/>
      <c r="LS616" s="98"/>
      <c r="LT616" s="98"/>
      <c r="LU616" s="98"/>
      <c r="LV616" s="98"/>
      <c r="LW616" s="98"/>
      <c r="LX616" s="98"/>
      <c r="LY616" s="98"/>
      <c r="LZ616" s="98"/>
      <c r="MA616" s="98"/>
      <c r="MB616" s="98"/>
      <c r="MC616" s="98"/>
      <c r="MD616" s="98"/>
      <c r="ME616" s="98"/>
      <c r="MF616" s="98"/>
      <c r="MG616" s="98"/>
      <c r="MH616" s="98"/>
      <c r="MI616" s="98"/>
      <c r="MJ616" s="98"/>
      <c r="MK616" s="98"/>
      <c r="ML616" s="98"/>
      <c r="MM616" s="98"/>
      <c r="MN616" s="98"/>
      <c r="MO616" s="98"/>
      <c r="MP616" s="98"/>
      <c r="MQ616" s="98"/>
      <c r="MR616" s="98"/>
      <c r="MS616" s="98"/>
      <c r="MT616" s="98"/>
      <c r="MU616" s="98"/>
      <c r="MV616" s="98"/>
      <c r="MW616" s="98"/>
      <c r="MX616" s="98"/>
      <c r="MY616" s="98"/>
      <c r="MZ616" s="98"/>
      <c r="NA616" s="98"/>
      <c r="NB616" s="98"/>
      <c r="NC616" s="98"/>
      <c r="ND616" s="98"/>
      <c r="NE616" s="98"/>
      <c r="NF616" s="98"/>
      <c r="NG616" s="98"/>
      <c r="NH616" s="98"/>
      <c r="NI616" s="98"/>
      <c r="NJ616" s="98"/>
      <c r="NK616" s="98"/>
      <c r="NL616" s="98"/>
      <c r="NM616" s="98"/>
      <c r="NN616" s="98"/>
      <c r="NO616" s="98"/>
      <c r="NP616" s="98"/>
      <c r="NQ616" s="98"/>
      <c r="NR616" s="98"/>
      <c r="NS616" s="98"/>
      <c r="NT616" s="98"/>
      <c r="NU616" s="98"/>
      <c r="NV616" s="98"/>
      <c r="NW616" s="98"/>
      <c r="NX616" s="98"/>
      <c r="NY616" s="98"/>
      <c r="NZ616" s="98"/>
      <c r="OA616" s="98"/>
      <c r="OB616" s="98"/>
      <c r="OC616" s="98"/>
      <c r="OD616" s="98"/>
      <c r="OE616" s="98"/>
      <c r="OF616" s="98"/>
      <c r="OG616" s="98"/>
      <c r="OH616" s="98"/>
      <c r="OI616" s="98"/>
      <c r="OJ616" s="98"/>
      <c r="OK616" s="98"/>
      <c r="OL616" s="98"/>
      <c r="OM616" s="98"/>
      <c r="ON616" s="98"/>
      <c r="OO616" s="98"/>
      <c r="OP616" s="98"/>
      <c r="OQ616" s="98"/>
      <c r="OR616" s="98"/>
      <c r="OS616" s="98"/>
      <c r="OT616" s="98"/>
      <c r="OU616" s="98"/>
      <c r="OV616" s="98"/>
      <c r="OW616" s="98"/>
      <c r="OX616" s="98"/>
      <c r="OY616" s="98"/>
      <c r="OZ616" s="98"/>
      <c r="PA616" s="98"/>
      <c r="PB616" s="98"/>
      <c r="PC616" s="98"/>
      <c r="PD616" s="98"/>
      <c r="PE616" s="98"/>
      <c r="PF616" s="98"/>
      <c r="PG616" s="98"/>
      <c r="PH616" s="98"/>
      <c r="PI616" s="98"/>
      <c r="PJ616" s="98"/>
      <c r="PK616" s="98"/>
      <c r="PL616" s="98"/>
      <c r="PM616" s="98"/>
      <c r="PN616" s="98"/>
      <c r="PO616" s="98"/>
      <c r="PP616" s="98"/>
      <c r="PQ616" s="98"/>
      <c r="PR616" s="98"/>
      <c r="PS616" s="98"/>
      <c r="PT616" s="98"/>
      <c r="PU616" s="98"/>
      <c r="PV616" s="98"/>
      <c r="PW616" s="98"/>
      <c r="PX616" s="98"/>
      <c r="PY616" s="98"/>
      <c r="PZ616" s="98"/>
      <c r="QA616" s="98"/>
      <c r="QB616" s="98"/>
      <c r="QC616" s="98"/>
      <c r="QD616" s="98"/>
      <c r="QE616" s="98"/>
      <c r="QF616" s="98"/>
      <c r="QG616" s="98"/>
      <c r="QH616" s="98"/>
      <c r="QI616" s="98"/>
      <c r="QJ616" s="98"/>
      <c r="QK616" s="98"/>
      <c r="QL616" s="98"/>
      <c r="QM616" s="98"/>
      <c r="QN616" s="98"/>
      <c r="QO616" s="98"/>
      <c r="QP616" s="98"/>
      <c r="QQ616" s="98"/>
      <c r="QR616" s="98"/>
      <c r="QS616" s="98"/>
      <c r="QT616" s="98"/>
      <c r="QU616" s="98"/>
      <c r="QV616" s="98"/>
      <c r="QW616" s="98"/>
      <c r="QX616" s="98"/>
      <c r="QY616" s="98"/>
      <c r="QZ616" s="98"/>
      <c r="RA616" s="98"/>
      <c r="RB616" s="98"/>
      <c r="RC616" s="98"/>
      <c r="RD616" s="98"/>
      <c r="RE616" s="98"/>
      <c r="RF616" s="98"/>
      <c r="RG616" s="98"/>
      <c r="RH616" s="98"/>
      <c r="RI616" s="98"/>
      <c r="RJ616" s="98"/>
      <c r="RK616" s="98"/>
      <c r="RL616" s="98"/>
      <c r="RM616" s="98"/>
      <c r="RN616" s="98"/>
      <c r="RO616" s="98"/>
      <c r="RP616" s="98"/>
      <c r="RQ616" s="98"/>
      <c r="RR616" s="98"/>
      <c r="RS616" s="98"/>
      <c r="RT616" s="98"/>
      <c r="RU616" s="98"/>
      <c r="RV616" s="98"/>
      <c r="RW616" s="98"/>
      <c r="RX616" s="98"/>
      <c r="RY616" s="98"/>
      <c r="RZ616" s="98"/>
      <c r="SA616" s="98"/>
      <c r="SB616" s="98"/>
      <c r="SC616" s="98"/>
      <c r="SD616" s="98"/>
      <c r="SE616" s="98"/>
      <c r="SF616" s="98"/>
      <c r="SG616" s="98"/>
      <c r="SH616" s="98"/>
      <c r="SI616" s="98"/>
      <c r="SJ616" s="98"/>
      <c r="SK616" s="98"/>
      <c r="SL616" s="98"/>
      <c r="SM616" s="98"/>
      <c r="SN616" s="98"/>
      <c r="SO616" s="98"/>
      <c r="SP616" s="98"/>
      <c r="SQ616" s="98"/>
      <c r="SR616" s="98"/>
      <c r="SS616" s="98"/>
      <c r="ST616" s="98"/>
      <c r="SU616" s="98"/>
      <c r="SV616" s="98"/>
      <c r="SW616" s="98"/>
      <c r="SX616" s="98"/>
      <c r="SY616" s="98"/>
      <c r="SZ616" s="98"/>
      <c r="TA616" s="98"/>
      <c r="TB616" s="98"/>
      <c r="TC616" s="98"/>
      <c r="TD616" s="98"/>
      <c r="TE616" s="98"/>
      <c r="TF616" s="98"/>
      <c r="TG616" s="98"/>
      <c r="TH616" s="98"/>
      <c r="TI616" s="98"/>
      <c r="TJ616" s="98"/>
      <c r="TK616" s="98"/>
      <c r="TL616" s="98"/>
      <c r="TM616" s="98"/>
      <c r="TN616" s="98"/>
      <c r="TO616" s="98"/>
      <c r="TP616" s="98"/>
      <c r="TQ616" s="98"/>
      <c r="TR616" s="98"/>
      <c r="TS616" s="98"/>
      <c r="TT616" s="98"/>
      <c r="TU616" s="98"/>
      <c r="TV616" s="98"/>
      <c r="TW616" s="98"/>
      <c r="TX616" s="98"/>
      <c r="TY616" s="98"/>
      <c r="TZ616" s="98"/>
      <c r="UA616" s="98"/>
      <c r="UB616" s="98"/>
      <c r="UC616" s="98"/>
      <c r="UD616" s="98"/>
      <c r="UE616" s="98"/>
      <c r="UF616" s="98"/>
      <c r="UG616" s="98"/>
      <c r="UH616" s="98"/>
      <c r="UI616" s="98"/>
      <c r="UJ616" s="98"/>
      <c r="UK616" s="98"/>
      <c r="UL616" s="98"/>
      <c r="UM616" s="98"/>
      <c r="UN616" s="98"/>
      <c r="UO616" s="98"/>
      <c r="UP616" s="98"/>
      <c r="UQ616" s="98"/>
      <c r="UR616" s="98"/>
      <c r="US616" s="98"/>
      <c r="UT616" s="98"/>
      <c r="UU616" s="98"/>
      <c r="UV616" s="98"/>
      <c r="UW616" s="98"/>
      <c r="UX616" s="98"/>
      <c r="UY616" s="98"/>
      <c r="UZ616" s="98"/>
      <c r="VA616" s="98"/>
      <c r="VB616" s="98"/>
      <c r="VC616" s="98"/>
      <c r="VD616" s="98"/>
      <c r="VE616" s="98"/>
      <c r="VF616" s="98"/>
      <c r="VG616" s="98"/>
      <c r="VH616" s="98"/>
      <c r="VI616" s="98"/>
      <c r="VJ616" s="98"/>
      <c r="VK616" s="98"/>
      <c r="VL616" s="98"/>
      <c r="VM616" s="98"/>
      <c r="VN616" s="98"/>
      <c r="VO616" s="98"/>
      <c r="VP616" s="98"/>
      <c r="VQ616" s="98"/>
      <c r="VR616" s="98"/>
      <c r="VS616" s="98"/>
      <c r="VT616" s="98"/>
      <c r="VU616" s="98"/>
      <c r="VV616" s="98"/>
      <c r="VW616" s="98"/>
      <c r="VX616" s="98"/>
      <c r="VY616" s="98"/>
      <c r="VZ616" s="98"/>
      <c r="WA616" s="98"/>
      <c r="WB616" s="98"/>
      <c r="WC616" s="98"/>
      <c r="WD616" s="98"/>
      <c r="WE616" s="98"/>
      <c r="WF616" s="98"/>
      <c r="WG616" s="98"/>
      <c r="WH616" s="98"/>
      <c r="WI616" s="98"/>
      <c r="WJ616" s="98"/>
      <c r="WK616" s="98"/>
      <c r="WL616" s="98"/>
      <c r="WM616" s="98"/>
      <c r="WN616" s="98"/>
      <c r="WO616" s="98"/>
      <c r="WP616" s="98"/>
      <c r="WQ616" s="98"/>
      <c r="WR616" s="98"/>
      <c r="WS616" s="98"/>
      <c r="WT616" s="98"/>
      <c r="WU616" s="98"/>
      <c r="WV616" s="98"/>
      <c r="WW616" s="98"/>
      <c r="WX616" s="98"/>
      <c r="WY616" s="98"/>
      <c r="WZ616" s="98"/>
      <c r="XA616" s="98"/>
      <c r="XB616" s="98"/>
      <c r="XC616" s="98"/>
      <c r="XD616" s="98"/>
      <c r="XE616" s="98"/>
      <c r="XF616" s="98"/>
      <c r="XG616" s="98"/>
      <c r="XH616" s="98"/>
      <c r="XI616" s="98"/>
      <c r="XJ616" s="98"/>
      <c r="XK616" s="98"/>
      <c r="XL616" s="98"/>
      <c r="XM616" s="98"/>
      <c r="XN616" s="98"/>
      <c r="XO616" s="98"/>
      <c r="XP616" s="98"/>
      <c r="XQ616" s="98"/>
      <c r="XR616" s="98"/>
      <c r="XS616" s="98"/>
      <c r="XT616" s="98"/>
      <c r="XU616" s="98"/>
      <c r="XV616" s="98"/>
      <c r="XW616" s="98"/>
      <c r="XX616" s="98"/>
      <c r="XY616" s="98"/>
      <c r="XZ616" s="98"/>
      <c r="YA616" s="98"/>
      <c r="YB616" s="98"/>
      <c r="YC616" s="98"/>
      <c r="YD616" s="98"/>
      <c r="YE616" s="98"/>
      <c r="YF616" s="98"/>
      <c r="YG616" s="98"/>
      <c r="YH616" s="98"/>
      <c r="YI616" s="98"/>
      <c r="YJ616" s="98"/>
      <c r="YK616" s="98"/>
      <c r="YL616" s="98"/>
      <c r="YM616" s="98"/>
      <c r="YN616" s="98"/>
      <c r="YO616" s="98"/>
      <c r="YP616" s="98"/>
      <c r="YQ616" s="98"/>
      <c r="YR616" s="98"/>
      <c r="YS616" s="98"/>
      <c r="YT616" s="98"/>
      <c r="YU616" s="98"/>
      <c r="YV616" s="98"/>
      <c r="YW616" s="98"/>
      <c r="YX616" s="98"/>
      <c r="YY616" s="98"/>
      <c r="YZ616" s="98"/>
      <c r="ZA616" s="98"/>
      <c r="ZB616" s="98"/>
      <c r="ZC616" s="98"/>
      <c r="ZD616" s="98"/>
      <c r="ZE616" s="98"/>
      <c r="ZF616" s="98"/>
      <c r="ZG616" s="98"/>
      <c r="ZH616" s="98"/>
      <c r="ZI616" s="98"/>
      <c r="ZJ616" s="98"/>
      <c r="ZK616" s="98"/>
      <c r="ZL616" s="98"/>
      <c r="ZM616" s="98"/>
      <c r="ZN616" s="98"/>
      <c r="ZO616" s="98"/>
      <c r="ZP616" s="98"/>
      <c r="ZQ616" s="98"/>
      <c r="ZR616" s="98"/>
      <c r="ZS616" s="98"/>
      <c r="ZT616" s="98"/>
      <c r="ZU616" s="98"/>
      <c r="ZV616" s="98"/>
      <c r="ZW616" s="98"/>
      <c r="ZX616" s="98"/>
      <c r="ZY616" s="98"/>
      <c r="ZZ616" s="98"/>
      <c r="AAA616" s="98"/>
      <c r="AAB616" s="98"/>
      <c r="AAC616" s="98"/>
      <c r="AAD616" s="98"/>
      <c r="AAE616" s="98"/>
      <c r="AAF616" s="98"/>
      <c r="AAG616" s="98"/>
      <c r="AAH616" s="98"/>
      <c r="AAI616" s="98"/>
      <c r="AAJ616" s="98"/>
      <c r="AAK616" s="98"/>
      <c r="AAL616" s="98"/>
      <c r="AAM616" s="98"/>
      <c r="AAN616" s="98"/>
      <c r="AAO616" s="98"/>
      <c r="AAP616" s="98"/>
      <c r="AAQ616" s="98"/>
      <c r="AAR616" s="98"/>
      <c r="AAS616" s="98"/>
      <c r="AAT616" s="98"/>
      <c r="AAU616" s="98"/>
      <c r="AAV616" s="98"/>
      <c r="AAW616" s="98"/>
      <c r="AAX616" s="98"/>
      <c r="AAY616" s="98"/>
      <c r="AAZ616" s="98"/>
      <c r="ABA616" s="98"/>
      <c r="ABB616" s="98"/>
      <c r="ABC616" s="98"/>
      <c r="ABD616" s="98"/>
      <c r="ABE616" s="98"/>
      <c r="ABF616" s="98"/>
      <c r="ABG616" s="98"/>
      <c r="ABH616" s="98"/>
      <c r="ABI616" s="98"/>
      <c r="ABJ616" s="98"/>
      <c r="ABK616" s="98"/>
      <c r="ABL616" s="98"/>
      <c r="ABM616" s="98"/>
      <c r="ABN616" s="98"/>
      <c r="ABO616" s="98"/>
      <c r="ABP616" s="98"/>
      <c r="ABQ616" s="98"/>
      <c r="ABR616" s="98"/>
      <c r="ABS616" s="98"/>
      <c r="ABT616" s="98"/>
      <c r="ABU616" s="98"/>
      <c r="ABV616" s="98"/>
      <c r="ABW616" s="98"/>
      <c r="ABX616" s="98"/>
      <c r="ABY616" s="98"/>
      <c r="ABZ616" s="98"/>
      <c r="ACA616" s="98"/>
      <c r="ACB616" s="98"/>
      <c r="ACC616" s="98"/>
      <c r="ACD616" s="98"/>
      <c r="ACE616" s="98"/>
      <c r="ACF616" s="98"/>
      <c r="ACG616" s="98"/>
      <c r="ACH616" s="98"/>
      <c r="ACI616" s="98"/>
      <c r="ACJ616" s="98"/>
      <c r="ACK616" s="98"/>
      <c r="ACL616" s="98"/>
      <c r="ACM616" s="98"/>
      <c r="ACN616" s="98"/>
      <c r="ACO616" s="98"/>
      <c r="ACP616" s="98"/>
      <c r="ACQ616" s="98"/>
      <c r="ACR616" s="98"/>
      <c r="ACS616" s="98"/>
      <c r="ACT616" s="98"/>
      <c r="ACU616" s="98"/>
      <c r="ACV616" s="98"/>
      <c r="ACW616" s="98"/>
      <c r="ACX616" s="98"/>
      <c r="ACY616" s="98"/>
      <c r="ACZ616" s="98"/>
      <c r="ADA616" s="98"/>
      <c r="ADB616" s="98"/>
      <c r="ADC616" s="98"/>
      <c r="ADD616" s="98"/>
      <c r="ADE616" s="98"/>
      <c r="ADF616" s="98"/>
      <c r="ADG616" s="98"/>
      <c r="ADH616" s="98"/>
      <c r="ADI616" s="98"/>
      <c r="ADJ616" s="98"/>
      <c r="ADK616" s="98"/>
      <c r="ADL616" s="98"/>
      <c r="ADM616" s="98"/>
      <c r="ADN616" s="98"/>
      <c r="ADO616" s="98"/>
      <c r="ADP616" s="98"/>
      <c r="ADQ616" s="98"/>
      <c r="ADR616" s="98"/>
      <c r="ADS616" s="98"/>
      <c r="ADT616" s="98"/>
      <c r="ADU616" s="98"/>
      <c r="ADV616" s="98"/>
      <c r="ADW616" s="98"/>
      <c r="ADX616" s="98"/>
      <c r="ADY616" s="98"/>
      <c r="ADZ616" s="98"/>
      <c r="AEA616" s="98"/>
      <c r="AEB616" s="98"/>
      <c r="AEC616" s="98"/>
      <c r="AED616" s="98"/>
      <c r="AEE616" s="98"/>
      <c r="AEF616" s="98"/>
      <c r="AEG616" s="98"/>
      <c r="AEH616" s="98"/>
      <c r="AEI616" s="98"/>
      <c r="AEJ616" s="98"/>
      <c r="AEK616" s="98"/>
      <c r="AEL616" s="98"/>
      <c r="AEM616" s="98"/>
      <c r="AEN616" s="98"/>
      <c r="AEO616" s="98"/>
      <c r="AEP616" s="98"/>
      <c r="AEQ616" s="98"/>
      <c r="AER616" s="98"/>
      <c r="AES616" s="98"/>
      <c r="AET616" s="98"/>
      <c r="AEU616" s="98"/>
      <c r="AEV616" s="98"/>
      <c r="AEW616" s="98"/>
      <c r="AEX616" s="98"/>
      <c r="AEY616" s="98"/>
      <c r="AEZ616" s="98"/>
      <c r="AFA616" s="98"/>
      <c r="AFB616" s="98"/>
      <c r="AFC616" s="98"/>
      <c r="AFD616" s="98"/>
      <c r="AFE616" s="98"/>
      <c r="AFF616" s="98"/>
      <c r="AFG616" s="98"/>
      <c r="AFH616" s="98"/>
      <c r="AFI616" s="98"/>
      <c r="AFJ616" s="98"/>
      <c r="AFK616" s="98"/>
      <c r="AFL616" s="98"/>
      <c r="AFM616" s="98"/>
      <c r="AFN616" s="98"/>
      <c r="AFO616" s="98"/>
      <c r="AFP616" s="98"/>
      <c r="AFQ616" s="98"/>
      <c r="AFR616" s="98"/>
      <c r="AFS616" s="98"/>
      <c r="AFT616" s="98"/>
      <c r="AFU616" s="98"/>
      <c r="AFV616" s="98"/>
      <c r="AFW616" s="98"/>
      <c r="AFX616" s="98"/>
      <c r="AFY616" s="98"/>
      <c r="AFZ616" s="98"/>
      <c r="AGA616" s="98"/>
      <c r="AGB616" s="98"/>
      <c r="AGC616" s="98"/>
      <c r="AGD616" s="98"/>
      <c r="AGE616" s="98"/>
      <c r="AGF616" s="98"/>
      <c r="AGG616" s="98"/>
      <c r="AGH616" s="98"/>
      <c r="AGI616" s="98"/>
      <c r="AGJ616" s="98"/>
      <c r="AGK616" s="98"/>
      <c r="AGL616" s="98"/>
      <c r="AGM616" s="98"/>
      <c r="AGN616" s="98"/>
      <c r="AGO616" s="98"/>
      <c r="AGP616" s="98"/>
      <c r="AGQ616" s="98"/>
      <c r="AGR616" s="98"/>
      <c r="AGS616" s="98"/>
      <c r="AGT616" s="98"/>
      <c r="AGU616" s="98"/>
      <c r="AGV616" s="98"/>
      <c r="AGW616" s="98"/>
      <c r="AGX616" s="98"/>
      <c r="AGY616" s="98"/>
      <c r="AGZ616" s="98"/>
      <c r="AHA616" s="98"/>
      <c r="AHB616" s="98"/>
      <c r="AHC616" s="98"/>
      <c r="AHD616" s="98"/>
      <c r="AHE616" s="98"/>
      <c r="AHF616" s="98"/>
      <c r="AHG616" s="98"/>
      <c r="AHH616" s="98"/>
      <c r="AHI616" s="98"/>
      <c r="AHJ616" s="98"/>
      <c r="AHK616" s="98"/>
      <c r="AHL616" s="98"/>
      <c r="AHM616" s="98"/>
      <c r="AHN616" s="98"/>
      <c r="AHO616" s="98"/>
      <c r="AHP616" s="98"/>
      <c r="AHQ616" s="98"/>
      <c r="AHR616" s="98"/>
      <c r="AHS616" s="98"/>
      <c r="AHT616" s="98"/>
      <c r="AHU616" s="98"/>
      <c r="AHV616" s="98"/>
      <c r="AHW616" s="98"/>
      <c r="AHX616" s="98"/>
      <c r="AHY616" s="98"/>
      <c r="AHZ616" s="98"/>
      <c r="AIA616" s="98"/>
      <c r="AIB616" s="98"/>
      <c r="AIC616" s="98"/>
      <c r="AID616" s="98"/>
      <c r="AIE616" s="98"/>
      <c r="AIF616" s="98"/>
      <c r="AIG616" s="98"/>
      <c r="AIH616" s="98"/>
      <c r="AII616" s="98"/>
      <c r="AIJ616" s="98"/>
      <c r="AIK616" s="98"/>
      <c r="AIL616" s="98"/>
      <c r="AIM616" s="98"/>
      <c r="AIN616" s="98"/>
      <c r="AIO616" s="98"/>
      <c r="AIP616" s="98"/>
      <c r="AIQ616" s="98"/>
      <c r="AIR616" s="98"/>
      <c r="AIS616" s="98"/>
      <c r="AIT616" s="98"/>
      <c r="AIU616" s="98"/>
      <c r="AIV616" s="98"/>
      <c r="AIW616" s="98"/>
      <c r="AIX616" s="98"/>
      <c r="AIY616" s="98"/>
      <c r="AIZ616" s="98"/>
      <c r="AJA616" s="98"/>
      <c r="AJB616" s="98"/>
      <c r="AJC616" s="98"/>
      <c r="AJD616" s="98"/>
      <c r="AJE616" s="98"/>
      <c r="AJF616" s="98"/>
      <c r="AJG616" s="98"/>
      <c r="AJH616" s="98"/>
      <c r="AJI616" s="98"/>
      <c r="AJJ616" s="98"/>
      <c r="AJK616" s="98"/>
      <c r="AJL616" s="98"/>
      <c r="AJM616" s="98"/>
      <c r="AJN616" s="98"/>
      <c r="AJO616" s="98"/>
      <c r="AJP616" s="98"/>
      <c r="AJQ616" s="98"/>
      <c r="AJR616" s="98"/>
      <c r="AJS616" s="98"/>
      <c r="AJT616" s="98"/>
      <c r="AJU616" s="98"/>
      <c r="AJV616" s="98"/>
      <c r="AJW616" s="98"/>
      <c r="AJX616" s="98"/>
      <c r="AJY616" s="98"/>
      <c r="AJZ616" s="98"/>
      <c r="AKA616" s="98"/>
      <c r="AKB616" s="98"/>
      <c r="AKC616" s="98"/>
      <c r="AKD616" s="98"/>
      <c r="AKE616" s="98"/>
      <c r="AKF616" s="98"/>
      <c r="AKG616" s="98"/>
      <c r="AKH616" s="98"/>
      <c r="AKI616" s="98"/>
      <c r="AKJ616" s="98"/>
      <c r="AKK616" s="98"/>
      <c r="AKL616" s="98"/>
      <c r="AKM616" s="98"/>
      <c r="AKN616" s="98"/>
      <c r="AKO616" s="98"/>
      <c r="AKP616" s="98"/>
      <c r="AKQ616" s="98"/>
      <c r="AKR616" s="98"/>
      <c r="AKS616" s="98"/>
      <c r="AKT616" s="98"/>
      <c r="AKU616" s="98"/>
      <c r="AKV616" s="98"/>
      <c r="AKW616" s="98"/>
      <c r="AKX616" s="98"/>
    </row>
    <row r="617" spans="1:986" s="88" customFormat="1" ht="12" x14ac:dyDescent="0.2">
      <c r="A617" s="249"/>
      <c r="B617" s="241" t="s">
        <v>1259</v>
      </c>
      <c r="C617" s="166" t="str">
        <f>_xlfn.CONCAT(Leverancespecifikation[[#This Row],[ID]],Leverancespecifikation[[#This Row],[BYGNINGSDEL]])</f>
        <v>613Anlæg, køle- og varmeflader, vekslere</v>
      </c>
      <c r="D617" s="167"/>
      <c r="E617" s="167">
        <v>572</v>
      </c>
      <c r="F617" s="167"/>
      <c r="G617" s="167"/>
      <c r="H617" s="167"/>
      <c r="I617" s="167"/>
      <c r="J617" s="167">
        <v>3</v>
      </c>
      <c r="K617" s="332" t="s">
        <v>1287</v>
      </c>
      <c r="L617" s="169"/>
      <c r="M617" s="86" t="str">
        <f>IFERROR(VLOOKUP(Leverancespecifikation[[#This Row],[ID-Bygningsdel]],'Data ændringslog'!A:G,7,FALSE),"P")</f>
        <v/>
      </c>
      <c r="N617" s="320" t="s">
        <v>99</v>
      </c>
      <c r="O617" s="117" t="str">
        <f>VLOOKUP(Leverancespecifikation[[#This Row],[ID-Bygningsdel]],'Data aktør'!A:H,2,FALSE)</f>
        <v/>
      </c>
      <c r="P617" s="87" t="str">
        <f>VLOOKUP(Leverancespecifikation[[#This Row],[ID-Bygningsdel]],'Data aktør'!A:H,3,FALSE)</f>
        <v/>
      </c>
      <c r="Q617" s="87" t="str">
        <f>VLOOKUP(Leverancespecifikation[[#This Row],[ID-Bygningsdel]],'Data aktør'!A:H,4,FALSE)</f>
        <v/>
      </c>
      <c r="R617" s="87" t="str">
        <f>VLOOKUP(Leverancespecifikation[[#This Row],[ID-Bygningsdel]],'Data aktør'!A:H,5,FALSE)</f>
        <v/>
      </c>
      <c r="S617" s="87" t="str">
        <f>VLOOKUP(Leverancespecifikation[[#This Row],[ID-Bygningsdel]],'Data aktør'!A:H,6,FALSE)</f>
        <v/>
      </c>
      <c r="T617" s="87" t="str">
        <f>VLOOKUP(Leverancespecifikation[[#This Row],[ID-Bygningsdel]],'Data aktør'!A:H,7,FALSE)</f>
        <v/>
      </c>
      <c r="U617" s="118" t="str">
        <f>VLOOKUP(Leverancespecifikation[[#This Row],[ID-Bygningsdel]],'Data aktør'!A:H,8,FALSE)</f>
        <v/>
      </c>
      <c r="V617" s="110"/>
      <c r="W617" s="85"/>
      <c r="X617" s="85"/>
      <c r="Y617" s="85"/>
      <c r="Z617" s="85"/>
      <c r="AA617" s="85"/>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c r="BF617" s="167"/>
      <c r="BG617" s="167"/>
      <c r="BH617" s="167"/>
      <c r="BI617" s="167"/>
      <c r="BJ617" s="167"/>
      <c r="BK617" s="167"/>
      <c r="BL617" s="286"/>
      <c r="BM617" s="167"/>
      <c r="BN617" s="167"/>
      <c r="BO617" s="167"/>
      <c r="BP617" s="167"/>
      <c r="BQ617" s="167"/>
      <c r="BR617" s="167"/>
      <c r="BS617" s="167"/>
      <c r="BT617" s="167"/>
      <c r="BU617" s="167"/>
      <c r="BV617" s="167"/>
      <c r="BW617" s="167"/>
      <c r="BX617" s="167"/>
      <c r="BY617" s="167"/>
      <c r="BZ617" s="167"/>
      <c r="CA617" s="207"/>
      <c r="CB617" s="134"/>
      <c r="CC617" s="134"/>
      <c r="CD617" s="134"/>
      <c r="CE617" s="134"/>
      <c r="CF617" s="134"/>
      <c r="CG617" s="134"/>
      <c r="CH617" s="134"/>
      <c r="CI617" s="134"/>
      <c r="CJ617" s="134"/>
      <c r="CK617" s="134"/>
      <c r="CL617" s="134"/>
      <c r="CM617" s="134"/>
      <c r="CN617" s="134"/>
      <c r="CO617" s="134"/>
      <c r="CP617" s="134"/>
      <c r="CQ617" s="134"/>
      <c r="CR617" s="134"/>
      <c r="CS617" s="134"/>
      <c r="CT617" s="134"/>
      <c r="CU617" s="134"/>
      <c r="CV617" s="134"/>
      <c r="CW617" s="134"/>
      <c r="CX617" s="134"/>
      <c r="CY617" s="134"/>
      <c r="CZ617" s="134"/>
      <c r="DA617" s="134"/>
      <c r="DB617" s="134"/>
      <c r="DC617" s="134"/>
      <c r="DD617" s="134"/>
      <c r="DE617" s="134"/>
      <c r="DF617" s="134"/>
      <c r="DG617" s="134"/>
      <c r="DH617" s="134"/>
      <c r="DI617" s="134"/>
      <c r="DJ617" s="134"/>
      <c r="DK617" s="134"/>
      <c r="DL617" s="134"/>
      <c r="DM617" s="134"/>
      <c r="DN617" s="134"/>
      <c r="DO617" s="134"/>
      <c r="DP617" s="134"/>
      <c r="DQ617" s="134"/>
      <c r="DR617" s="134"/>
      <c r="DS617" s="134"/>
      <c r="DT617" s="134"/>
      <c r="DU617" s="134"/>
      <c r="DV617" s="134"/>
      <c r="DW617" s="134"/>
      <c r="DX617" s="134"/>
      <c r="DY617" s="134"/>
      <c r="DZ617" s="134"/>
      <c r="EA617" s="134"/>
      <c r="EB617" s="134"/>
      <c r="EC617" s="134"/>
      <c r="ED617" s="134"/>
      <c r="EE617" s="134"/>
      <c r="EF617" s="134"/>
      <c r="EG617" s="134"/>
      <c r="EH617" s="134"/>
      <c r="EI617" s="134"/>
      <c r="EJ617" s="134"/>
      <c r="EK617" s="134"/>
      <c r="EL617" s="134"/>
      <c r="EM617" s="134"/>
      <c r="EN617" s="134"/>
      <c r="EO617" s="134"/>
      <c r="EP617" s="134"/>
      <c r="EQ617" s="134"/>
      <c r="ER617" s="134"/>
      <c r="ES617" s="134"/>
      <c r="ET617" s="134"/>
      <c r="EU617" s="134"/>
      <c r="EV617" s="134"/>
      <c r="EW617" s="134"/>
      <c r="EX617" s="134"/>
      <c r="EY617" s="134"/>
      <c r="EZ617" s="134"/>
      <c r="FA617" s="134"/>
      <c r="FB617" s="134"/>
      <c r="FC617" s="134"/>
      <c r="FD617" s="134"/>
      <c r="FE617" s="134"/>
      <c r="FF617" s="134"/>
      <c r="FG617" s="134"/>
      <c r="FH617" s="134"/>
      <c r="FI617" s="134"/>
      <c r="FJ617" s="134"/>
      <c r="FK617" s="134"/>
      <c r="FL617" s="134"/>
      <c r="FM617" s="134"/>
      <c r="FN617" s="134"/>
      <c r="FO617" s="134"/>
      <c r="FP617" s="134"/>
      <c r="FQ617" s="134"/>
      <c r="FR617" s="134"/>
      <c r="FS617" s="134"/>
      <c r="FT617" s="134"/>
      <c r="FU617" s="134"/>
      <c r="FV617" s="134"/>
      <c r="FW617" s="134"/>
      <c r="FX617" s="134"/>
      <c r="FY617" s="134"/>
      <c r="FZ617" s="134"/>
      <c r="GA617" s="134"/>
      <c r="GB617" s="134"/>
      <c r="GC617" s="134"/>
      <c r="GD617" s="134"/>
      <c r="GE617" s="134"/>
      <c r="GF617" s="134"/>
      <c r="GG617" s="134"/>
      <c r="GH617" s="134"/>
      <c r="GI617" s="134"/>
      <c r="GJ617" s="134"/>
      <c r="GK617" s="134"/>
      <c r="GL617" s="134"/>
      <c r="GM617" s="134"/>
      <c r="GN617" s="134"/>
      <c r="GO617" s="134"/>
      <c r="GP617" s="134"/>
      <c r="GQ617" s="134"/>
      <c r="GR617" s="134"/>
      <c r="GS617" s="134"/>
      <c r="GT617" s="134"/>
      <c r="GU617" s="134"/>
      <c r="GV617" s="134"/>
      <c r="GW617" s="134"/>
      <c r="GX617" s="134"/>
      <c r="GY617" s="134"/>
      <c r="GZ617" s="134"/>
      <c r="HA617" s="134"/>
      <c r="HB617" s="134"/>
      <c r="HC617" s="134"/>
      <c r="HD617" s="134"/>
      <c r="HE617" s="134"/>
      <c r="HF617" s="134"/>
      <c r="HG617" s="134"/>
      <c r="HH617" s="134"/>
      <c r="HI617" s="134"/>
      <c r="HJ617" s="134"/>
      <c r="HK617" s="134"/>
      <c r="HL617" s="134"/>
      <c r="HM617" s="134"/>
      <c r="HN617" s="134"/>
      <c r="HO617" s="134"/>
      <c r="HP617" s="134"/>
      <c r="HQ617" s="134"/>
      <c r="HR617" s="134"/>
      <c r="HS617" s="134"/>
      <c r="HT617" s="134"/>
      <c r="HU617" s="134"/>
      <c r="HV617" s="134"/>
      <c r="HW617" s="134"/>
      <c r="HX617" s="134"/>
      <c r="HY617" s="134"/>
      <c r="HZ617" s="134"/>
      <c r="IA617" s="134"/>
      <c r="IB617" s="134"/>
      <c r="IC617" s="134"/>
      <c r="ID617" s="134"/>
      <c r="IE617" s="134"/>
      <c r="IF617" s="134"/>
      <c r="IG617" s="134"/>
      <c r="IH617" s="134"/>
      <c r="II617" s="134"/>
      <c r="IJ617" s="134"/>
      <c r="IK617" s="134"/>
      <c r="IL617" s="134"/>
      <c r="IM617" s="134"/>
      <c r="IN617" s="134"/>
      <c r="IO617" s="134"/>
      <c r="IP617" s="134"/>
      <c r="IQ617" s="134"/>
      <c r="IR617" s="134"/>
      <c r="IS617" s="134"/>
      <c r="IT617" s="134"/>
      <c r="IU617" s="134"/>
      <c r="IV617" s="134"/>
      <c r="IW617" s="134"/>
      <c r="IX617" s="134"/>
      <c r="IY617" s="134"/>
      <c r="IZ617" s="134"/>
      <c r="JA617" s="134"/>
      <c r="JB617" s="134"/>
      <c r="JC617" s="134"/>
      <c r="JD617" s="134"/>
      <c r="JE617" s="134"/>
      <c r="JF617" s="134"/>
      <c r="JG617" s="134"/>
      <c r="JH617" s="134"/>
      <c r="JI617" s="134"/>
      <c r="JJ617" s="134"/>
      <c r="JK617" s="134"/>
      <c r="JL617" s="134"/>
      <c r="JM617" s="134"/>
      <c r="JN617" s="134"/>
      <c r="JO617" s="134"/>
      <c r="JP617" s="134"/>
      <c r="JQ617" s="134"/>
      <c r="JR617" s="134"/>
      <c r="JS617" s="134"/>
      <c r="JT617" s="134"/>
      <c r="JU617" s="134"/>
      <c r="JV617" s="134"/>
      <c r="JW617" s="134"/>
      <c r="JX617" s="134"/>
      <c r="JY617" s="134"/>
      <c r="JZ617" s="134"/>
      <c r="KA617" s="134"/>
      <c r="KB617" s="134"/>
      <c r="KC617" s="134"/>
      <c r="KD617" s="134"/>
      <c r="KE617" s="134"/>
      <c r="KF617" s="134"/>
      <c r="KG617" s="134"/>
      <c r="KH617" s="134"/>
      <c r="KI617" s="134"/>
      <c r="KJ617" s="134"/>
      <c r="KK617" s="134"/>
      <c r="KL617" s="134"/>
      <c r="KM617" s="134"/>
      <c r="KN617" s="134"/>
      <c r="KO617" s="134"/>
      <c r="KP617" s="134"/>
      <c r="KQ617" s="134"/>
      <c r="KR617" s="134"/>
      <c r="KS617" s="134"/>
      <c r="KT617" s="134"/>
      <c r="KU617" s="134"/>
      <c r="KV617" s="134"/>
      <c r="KW617" s="134"/>
      <c r="KX617" s="134"/>
      <c r="KY617" s="134"/>
      <c r="KZ617" s="134"/>
      <c r="LA617" s="134"/>
      <c r="LB617" s="134"/>
      <c r="LC617" s="134"/>
      <c r="LD617" s="134"/>
      <c r="LE617" s="134"/>
      <c r="LF617" s="134"/>
      <c r="LG617" s="134"/>
      <c r="LH617" s="134"/>
      <c r="LI617" s="134"/>
      <c r="LJ617" s="134"/>
      <c r="LK617" s="134"/>
      <c r="LL617" s="134"/>
      <c r="LM617" s="134"/>
      <c r="LN617" s="134"/>
      <c r="LO617" s="134"/>
      <c r="LP617" s="134"/>
      <c r="LQ617" s="134"/>
      <c r="LR617" s="134"/>
      <c r="LS617" s="134"/>
      <c r="LT617" s="134"/>
      <c r="LU617" s="134"/>
      <c r="LV617" s="134"/>
      <c r="LW617" s="134"/>
      <c r="LX617" s="134"/>
      <c r="LY617" s="134"/>
      <c r="LZ617" s="134"/>
      <c r="MA617" s="134"/>
      <c r="MB617" s="134"/>
      <c r="MC617" s="134"/>
      <c r="MD617" s="134"/>
      <c r="ME617" s="134"/>
      <c r="MF617" s="134"/>
      <c r="MG617" s="134"/>
      <c r="MH617" s="134"/>
      <c r="MI617" s="134"/>
      <c r="MJ617" s="134"/>
      <c r="MK617" s="134"/>
      <c r="ML617" s="134"/>
      <c r="MM617" s="134"/>
      <c r="MN617" s="134"/>
      <c r="MO617" s="134"/>
      <c r="MP617" s="134"/>
      <c r="MQ617" s="134"/>
      <c r="MR617" s="134"/>
      <c r="MS617" s="134"/>
      <c r="MT617" s="134"/>
      <c r="MU617" s="134"/>
      <c r="MV617" s="134"/>
      <c r="MW617" s="134"/>
      <c r="MX617" s="134"/>
      <c r="MY617" s="134"/>
      <c r="MZ617" s="134"/>
      <c r="NA617" s="134"/>
      <c r="NB617" s="134"/>
      <c r="NC617" s="134"/>
      <c r="ND617" s="134"/>
      <c r="NE617" s="134"/>
      <c r="NF617" s="134"/>
      <c r="NG617" s="134"/>
      <c r="NH617" s="134"/>
      <c r="NI617" s="134"/>
      <c r="NJ617" s="134"/>
      <c r="NK617" s="134"/>
      <c r="NL617" s="134"/>
      <c r="NM617" s="134"/>
      <c r="NN617" s="134"/>
      <c r="NO617" s="134"/>
      <c r="NP617" s="134"/>
      <c r="NQ617" s="134"/>
      <c r="NR617" s="134"/>
      <c r="NS617" s="134"/>
      <c r="NT617" s="134"/>
      <c r="NU617" s="134"/>
      <c r="NV617" s="134"/>
      <c r="NW617" s="134"/>
      <c r="NX617" s="134"/>
      <c r="NY617" s="134"/>
      <c r="NZ617" s="134"/>
      <c r="OA617" s="134"/>
      <c r="OB617" s="134"/>
      <c r="OC617" s="134"/>
      <c r="OD617" s="134"/>
      <c r="OE617" s="134"/>
      <c r="OF617" s="134"/>
      <c r="OG617" s="134"/>
      <c r="OH617" s="134"/>
      <c r="OI617" s="134"/>
      <c r="OJ617" s="134"/>
      <c r="OK617" s="134"/>
      <c r="OL617" s="134"/>
      <c r="OM617" s="134"/>
      <c r="ON617" s="134"/>
      <c r="OO617" s="134"/>
      <c r="OP617" s="134"/>
      <c r="OQ617" s="134"/>
      <c r="OR617" s="134"/>
      <c r="OS617" s="134"/>
      <c r="OT617" s="134"/>
      <c r="OU617" s="134"/>
      <c r="OV617" s="134"/>
      <c r="OW617" s="134"/>
      <c r="OX617" s="134"/>
      <c r="OY617" s="134"/>
      <c r="OZ617" s="134"/>
      <c r="PA617" s="134"/>
      <c r="PB617" s="134"/>
      <c r="PC617" s="134"/>
      <c r="PD617" s="134"/>
      <c r="PE617" s="134"/>
      <c r="PF617" s="134"/>
      <c r="PG617" s="134"/>
      <c r="PH617" s="134"/>
      <c r="PI617" s="134"/>
      <c r="PJ617" s="134"/>
      <c r="PK617" s="134"/>
      <c r="PL617" s="134"/>
      <c r="PM617" s="134"/>
      <c r="PN617" s="134"/>
      <c r="PO617" s="134"/>
      <c r="PP617" s="134"/>
      <c r="PQ617" s="134"/>
      <c r="PR617" s="134"/>
      <c r="PS617" s="134"/>
      <c r="PT617" s="134"/>
      <c r="PU617" s="134"/>
      <c r="PV617" s="134"/>
      <c r="PW617" s="134"/>
      <c r="PX617" s="134"/>
      <c r="PY617" s="134"/>
      <c r="PZ617" s="134"/>
      <c r="QA617" s="134"/>
      <c r="QB617" s="134"/>
      <c r="QC617" s="134"/>
      <c r="QD617" s="134"/>
      <c r="QE617" s="134"/>
      <c r="QF617" s="134"/>
      <c r="QG617" s="134"/>
      <c r="QH617" s="134"/>
      <c r="QI617" s="134"/>
      <c r="QJ617" s="134"/>
      <c r="QK617" s="134"/>
      <c r="QL617" s="134"/>
      <c r="QM617" s="134"/>
      <c r="QN617" s="134"/>
      <c r="QO617" s="134"/>
      <c r="QP617" s="134"/>
      <c r="QQ617" s="134"/>
      <c r="QR617" s="134"/>
      <c r="QS617" s="134"/>
      <c r="QT617" s="134"/>
      <c r="QU617" s="134"/>
      <c r="QV617" s="134"/>
      <c r="QW617" s="134"/>
      <c r="QX617" s="134"/>
      <c r="QY617" s="134"/>
      <c r="QZ617" s="134"/>
      <c r="RA617" s="134"/>
      <c r="RB617" s="134"/>
      <c r="RC617" s="134"/>
      <c r="RD617" s="134"/>
      <c r="RE617" s="134"/>
      <c r="RF617" s="134"/>
      <c r="RG617" s="134"/>
      <c r="RH617" s="134"/>
      <c r="RI617" s="134"/>
      <c r="RJ617" s="134"/>
      <c r="RK617" s="134"/>
      <c r="RL617" s="134"/>
      <c r="RM617" s="134"/>
      <c r="RN617" s="134"/>
      <c r="RO617" s="134"/>
      <c r="RP617" s="134"/>
      <c r="RQ617" s="134"/>
      <c r="RR617" s="134"/>
      <c r="RS617" s="134"/>
      <c r="RT617" s="134"/>
      <c r="RU617" s="134"/>
      <c r="RV617" s="134"/>
      <c r="RW617" s="134"/>
      <c r="RX617" s="134"/>
      <c r="RY617" s="134"/>
      <c r="RZ617" s="134"/>
      <c r="SA617" s="134"/>
      <c r="SB617" s="134"/>
      <c r="SC617" s="134"/>
      <c r="SD617" s="134"/>
      <c r="SE617" s="134"/>
      <c r="SF617" s="134"/>
      <c r="SG617" s="134"/>
      <c r="SH617" s="134"/>
      <c r="SI617" s="134"/>
      <c r="SJ617" s="134"/>
      <c r="SK617" s="134"/>
      <c r="SL617" s="134"/>
      <c r="SM617" s="134"/>
      <c r="SN617" s="134"/>
      <c r="SO617" s="134"/>
      <c r="SP617" s="134"/>
      <c r="SQ617" s="134"/>
      <c r="SR617" s="134"/>
      <c r="SS617" s="134"/>
      <c r="ST617" s="134"/>
      <c r="SU617" s="134"/>
      <c r="SV617" s="134"/>
      <c r="SW617" s="134"/>
      <c r="SX617" s="134"/>
      <c r="SY617" s="134"/>
      <c r="SZ617" s="134"/>
      <c r="TA617" s="134"/>
      <c r="TB617" s="134"/>
      <c r="TC617" s="134"/>
      <c r="TD617" s="134"/>
      <c r="TE617" s="134"/>
      <c r="TF617" s="134"/>
      <c r="TG617" s="134"/>
      <c r="TH617" s="134"/>
      <c r="TI617" s="134"/>
      <c r="TJ617" s="134"/>
      <c r="TK617" s="134"/>
      <c r="TL617" s="134"/>
      <c r="TM617" s="134"/>
      <c r="TN617" s="134"/>
      <c r="TO617" s="134"/>
      <c r="TP617" s="134"/>
      <c r="TQ617" s="134"/>
      <c r="TR617" s="134"/>
      <c r="TS617" s="134"/>
      <c r="TT617" s="134"/>
      <c r="TU617" s="134"/>
      <c r="TV617" s="134"/>
      <c r="TW617" s="134"/>
      <c r="TX617" s="134"/>
      <c r="TY617" s="134"/>
      <c r="TZ617" s="134"/>
      <c r="UA617" s="134"/>
      <c r="UB617" s="134"/>
      <c r="UC617" s="134"/>
      <c r="UD617" s="134"/>
      <c r="UE617" s="134"/>
      <c r="UF617" s="134"/>
      <c r="UG617" s="134"/>
      <c r="UH617" s="134"/>
      <c r="UI617" s="134"/>
      <c r="UJ617" s="134"/>
      <c r="UK617" s="134"/>
      <c r="UL617" s="134"/>
      <c r="UM617" s="134"/>
      <c r="UN617" s="134"/>
      <c r="UO617" s="134"/>
      <c r="UP617" s="134"/>
      <c r="UQ617" s="134"/>
      <c r="UR617" s="134"/>
      <c r="US617" s="134"/>
      <c r="UT617" s="134"/>
      <c r="UU617" s="134"/>
      <c r="UV617" s="134"/>
      <c r="UW617" s="134"/>
      <c r="UX617" s="134"/>
      <c r="UY617" s="134"/>
      <c r="UZ617" s="134"/>
      <c r="VA617" s="134"/>
      <c r="VB617" s="134"/>
      <c r="VC617" s="134"/>
      <c r="VD617" s="134"/>
      <c r="VE617" s="134"/>
      <c r="VF617" s="134"/>
      <c r="VG617" s="134"/>
      <c r="VH617" s="134"/>
      <c r="VI617" s="134"/>
      <c r="VJ617" s="134"/>
      <c r="VK617" s="134"/>
      <c r="VL617" s="134"/>
      <c r="VM617" s="134"/>
      <c r="VN617" s="134"/>
      <c r="VO617" s="134"/>
      <c r="VP617" s="134"/>
      <c r="VQ617" s="134"/>
      <c r="VR617" s="134"/>
      <c r="VS617" s="134"/>
      <c r="VT617" s="134"/>
      <c r="VU617" s="134"/>
      <c r="VV617" s="134"/>
      <c r="VW617" s="134"/>
      <c r="VX617" s="134"/>
      <c r="VY617" s="134"/>
      <c r="VZ617" s="134"/>
      <c r="WA617" s="134"/>
      <c r="WB617" s="134"/>
      <c r="WC617" s="134"/>
      <c r="WD617" s="134"/>
      <c r="WE617" s="134"/>
      <c r="WF617" s="134"/>
      <c r="WG617" s="134"/>
      <c r="WH617" s="134"/>
      <c r="WI617" s="134"/>
      <c r="WJ617" s="134"/>
      <c r="WK617" s="134"/>
      <c r="WL617" s="134"/>
      <c r="WM617" s="134"/>
      <c r="WN617" s="134"/>
      <c r="WO617" s="134"/>
      <c r="WP617" s="134"/>
      <c r="WQ617" s="134"/>
      <c r="WR617" s="134"/>
      <c r="WS617" s="134"/>
      <c r="WT617" s="134"/>
      <c r="WU617" s="134"/>
      <c r="WV617" s="134"/>
      <c r="WW617" s="134"/>
      <c r="WX617" s="134"/>
      <c r="WY617" s="134"/>
      <c r="WZ617" s="134"/>
      <c r="XA617" s="134"/>
      <c r="XB617" s="134"/>
      <c r="XC617" s="134"/>
      <c r="XD617" s="134"/>
      <c r="XE617" s="134"/>
      <c r="XF617" s="134"/>
      <c r="XG617" s="134"/>
      <c r="XH617" s="134"/>
      <c r="XI617" s="134"/>
      <c r="XJ617" s="134"/>
      <c r="XK617" s="134"/>
      <c r="XL617" s="134"/>
      <c r="XM617" s="134"/>
      <c r="XN617" s="134"/>
      <c r="XO617" s="134"/>
      <c r="XP617" s="134"/>
      <c r="XQ617" s="134"/>
      <c r="XR617" s="134"/>
      <c r="XS617" s="134"/>
      <c r="XT617" s="134"/>
      <c r="XU617" s="134"/>
      <c r="XV617" s="134"/>
      <c r="XW617" s="134"/>
      <c r="XX617" s="134"/>
      <c r="XY617" s="134"/>
      <c r="XZ617" s="134"/>
      <c r="YA617" s="134"/>
      <c r="YB617" s="134"/>
      <c r="YC617" s="134"/>
      <c r="YD617" s="134"/>
      <c r="YE617" s="134"/>
      <c r="YF617" s="134"/>
      <c r="YG617" s="134"/>
      <c r="YH617" s="134"/>
      <c r="YI617" s="134"/>
      <c r="YJ617" s="134"/>
      <c r="YK617" s="134"/>
      <c r="YL617" s="134"/>
      <c r="YM617" s="134"/>
      <c r="YN617" s="134"/>
      <c r="YO617" s="134"/>
      <c r="YP617" s="134"/>
      <c r="YQ617" s="134"/>
      <c r="YR617" s="134"/>
      <c r="YS617" s="134"/>
      <c r="YT617" s="134"/>
      <c r="YU617" s="134"/>
      <c r="YV617" s="134"/>
      <c r="YW617" s="134"/>
      <c r="YX617" s="134"/>
      <c r="YY617" s="134"/>
      <c r="YZ617" s="134"/>
      <c r="ZA617" s="134"/>
      <c r="ZB617" s="134"/>
      <c r="ZC617" s="134"/>
      <c r="ZD617" s="134"/>
      <c r="ZE617" s="134"/>
      <c r="ZF617" s="134"/>
      <c r="ZG617" s="134"/>
      <c r="ZH617" s="134"/>
      <c r="ZI617" s="134"/>
      <c r="ZJ617" s="134"/>
      <c r="ZK617" s="134"/>
      <c r="ZL617" s="134"/>
      <c r="ZM617" s="134"/>
      <c r="ZN617" s="134"/>
      <c r="ZO617" s="134"/>
      <c r="ZP617" s="134"/>
      <c r="ZQ617" s="134"/>
      <c r="ZR617" s="134"/>
      <c r="ZS617" s="134"/>
      <c r="ZT617" s="134"/>
      <c r="ZU617" s="134"/>
      <c r="ZV617" s="134"/>
      <c r="ZW617" s="134"/>
      <c r="ZX617" s="134"/>
      <c r="ZY617" s="134"/>
      <c r="ZZ617" s="134"/>
      <c r="AAA617" s="134"/>
      <c r="AAB617" s="134"/>
      <c r="AAC617" s="134"/>
      <c r="AAD617" s="134"/>
      <c r="AAE617" s="134"/>
      <c r="AAF617" s="134"/>
      <c r="AAG617" s="134"/>
      <c r="AAH617" s="134"/>
      <c r="AAI617" s="134"/>
      <c r="AAJ617" s="134"/>
      <c r="AAK617" s="134"/>
      <c r="AAL617" s="134"/>
      <c r="AAM617" s="134"/>
      <c r="AAN617" s="134"/>
      <c r="AAO617" s="134"/>
      <c r="AAP617" s="134"/>
      <c r="AAQ617" s="134"/>
      <c r="AAR617" s="134"/>
      <c r="AAS617" s="134"/>
      <c r="AAT617" s="134"/>
      <c r="AAU617" s="134"/>
      <c r="AAV617" s="134"/>
      <c r="AAW617" s="134"/>
      <c r="AAX617" s="134"/>
      <c r="AAY617" s="134"/>
      <c r="AAZ617" s="134"/>
      <c r="ABA617" s="134"/>
      <c r="ABB617" s="134"/>
      <c r="ABC617" s="134"/>
      <c r="ABD617" s="134"/>
      <c r="ABE617" s="134"/>
      <c r="ABF617" s="134"/>
      <c r="ABG617" s="134"/>
      <c r="ABH617" s="134"/>
      <c r="ABI617" s="134"/>
      <c r="ABJ617" s="134"/>
      <c r="ABK617" s="134"/>
      <c r="ABL617" s="134"/>
      <c r="ABM617" s="134"/>
      <c r="ABN617" s="134"/>
      <c r="ABO617" s="134"/>
      <c r="ABP617" s="134"/>
      <c r="ABQ617" s="134"/>
      <c r="ABR617" s="134"/>
      <c r="ABS617" s="134"/>
      <c r="ABT617" s="134"/>
      <c r="ABU617" s="134"/>
      <c r="ABV617" s="134"/>
      <c r="ABW617" s="134"/>
      <c r="ABX617" s="134"/>
      <c r="ABY617" s="134"/>
      <c r="ABZ617" s="134"/>
      <c r="ACA617" s="134"/>
      <c r="ACB617" s="134"/>
      <c r="ACC617" s="134"/>
      <c r="ACD617" s="134"/>
      <c r="ACE617" s="134"/>
      <c r="ACF617" s="134"/>
      <c r="ACG617" s="134"/>
      <c r="ACH617" s="134"/>
      <c r="ACI617" s="134"/>
      <c r="ACJ617" s="134"/>
      <c r="ACK617" s="134"/>
      <c r="ACL617" s="134"/>
      <c r="ACM617" s="134"/>
      <c r="ACN617" s="134"/>
      <c r="ACO617" s="134"/>
      <c r="ACP617" s="134"/>
      <c r="ACQ617" s="134"/>
      <c r="ACR617" s="134"/>
      <c r="ACS617" s="134"/>
      <c r="ACT617" s="134"/>
      <c r="ACU617" s="134"/>
      <c r="ACV617" s="134"/>
      <c r="ACW617" s="134"/>
      <c r="ACX617" s="134"/>
      <c r="ACY617" s="134"/>
      <c r="ACZ617" s="134"/>
      <c r="ADA617" s="134"/>
      <c r="ADB617" s="134"/>
      <c r="ADC617" s="134"/>
      <c r="ADD617" s="134"/>
      <c r="ADE617" s="134"/>
      <c r="ADF617" s="134"/>
      <c r="ADG617" s="134"/>
      <c r="ADH617" s="134"/>
      <c r="ADI617" s="134"/>
      <c r="ADJ617" s="134"/>
      <c r="ADK617" s="134"/>
      <c r="ADL617" s="134"/>
      <c r="ADM617" s="134"/>
      <c r="ADN617" s="134"/>
      <c r="ADO617" s="134"/>
      <c r="ADP617" s="134"/>
      <c r="ADQ617" s="134"/>
      <c r="ADR617" s="134"/>
      <c r="ADS617" s="134"/>
      <c r="ADT617" s="134"/>
      <c r="ADU617" s="134"/>
      <c r="ADV617" s="134"/>
      <c r="ADW617" s="134"/>
      <c r="ADX617" s="134"/>
      <c r="ADY617" s="134"/>
      <c r="ADZ617" s="134"/>
      <c r="AEA617" s="134"/>
      <c r="AEB617" s="134"/>
      <c r="AEC617" s="134"/>
      <c r="AED617" s="134"/>
      <c r="AEE617" s="134"/>
      <c r="AEF617" s="134"/>
      <c r="AEG617" s="134"/>
      <c r="AEH617" s="134"/>
      <c r="AEI617" s="134"/>
      <c r="AEJ617" s="134"/>
      <c r="AEK617" s="134"/>
      <c r="AEL617" s="134"/>
      <c r="AEM617" s="134"/>
      <c r="AEN617" s="134"/>
      <c r="AEO617" s="134"/>
      <c r="AEP617" s="134"/>
      <c r="AEQ617" s="134"/>
      <c r="AER617" s="134"/>
      <c r="AES617" s="134"/>
      <c r="AET617" s="134"/>
      <c r="AEU617" s="134"/>
      <c r="AEV617" s="134"/>
      <c r="AEW617" s="134"/>
      <c r="AEX617" s="134"/>
      <c r="AEY617" s="134"/>
      <c r="AEZ617" s="134"/>
      <c r="AFA617" s="134"/>
      <c r="AFB617" s="134"/>
      <c r="AFC617" s="134"/>
      <c r="AFD617" s="134"/>
      <c r="AFE617" s="134"/>
      <c r="AFF617" s="134"/>
      <c r="AFG617" s="134"/>
      <c r="AFH617" s="134"/>
      <c r="AFI617" s="134"/>
      <c r="AFJ617" s="134"/>
      <c r="AFK617" s="134"/>
      <c r="AFL617" s="134"/>
      <c r="AFM617" s="134"/>
      <c r="AFN617" s="134"/>
      <c r="AFO617" s="134"/>
      <c r="AFP617" s="134"/>
      <c r="AFQ617" s="134"/>
      <c r="AFR617" s="134"/>
      <c r="AFS617" s="134"/>
      <c r="AFT617" s="134"/>
      <c r="AFU617" s="134"/>
      <c r="AFV617" s="134"/>
      <c r="AFW617" s="134"/>
      <c r="AFX617" s="134"/>
      <c r="AFY617" s="134"/>
      <c r="AFZ617" s="134"/>
      <c r="AGA617" s="134"/>
      <c r="AGB617" s="134"/>
      <c r="AGC617" s="134"/>
      <c r="AGD617" s="134"/>
      <c r="AGE617" s="134"/>
      <c r="AGF617" s="134"/>
      <c r="AGG617" s="134"/>
      <c r="AGH617" s="134"/>
      <c r="AGI617" s="134"/>
      <c r="AGJ617" s="134"/>
      <c r="AGK617" s="134"/>
      <c r="AGL617" s="134"/>
      <c r="AGM617" s="134"/>
      <c r="AGN617" s="134"/>
      <c r="AGO617" s="134"/>
      <c r="AGP617" s="134"/>
      <c r="AGQ617" s="134"/>
      <c r="AGR617" s="134"/>
      <c r="AGS617" s="134"/>
      <c r="AGT617" s="134"/>
      <c r="AGU617" s="134"/>
      <c r="AGV617" s="134"/>
      <c r="AGW617" s="134"/>
      <c r="AGX617" s="134"/>
      <c r="AGY617" s="134"/>
      <c r="AGZ617" s="134"/>
      <c r="AHA617" s="134"/>
      <c r="AHB617" s="134"/>
      <c r="AHC617" s="134"/>
      <c r="AHD617" s="134"/>
      <c r="AHE617" s="134"/>
      <c r="AHF617" s="134"/>
      <c r="AHG617" s="134"/>
      <c r="AHH617" s="134"/>
      <c r="AHI617" s="134"/>
      <c r="AHJ617" s="134"/>
      <c r="AHK617" s="134"/>
      <c r="AHL617" s="134"/>
      <c r="AHM617" s="134"/>
      <c r="AHN617" s="134"/>
      <c r="AHO617" s="134"/>
      <c r="AHP617" s="134"/>
      <c r="AHQ617" s="134"/>
      <c r="AHR617" s="134"/>
      <c r="AHS617" s="134"/>
      <c r="AHT617" s="134"/>
      <c r="AHU617" s="134"/>
      <c r="AHV617" s="134"/>
      <c r="AHW617" s="134"/>
      <c r="AHX617" s="134"/>
      <c r="AHY617" s="134"/>
      <c r="AHZ617" s="134"/>
      <c r="AIA617" s="134"/>
      <c r="AIB617" s="134"/>
      <c r="AIC617" s="134"/>
      <c r="AID617" s="134"/>
      <c r="AIE617" s="134"/>
      <c r="AIF617" s="134"/>
      <c r="AIG617" s="134"/>
      <c r="AIH617" s="134"/>
      <c r="AII617" s="134"/>
      <c r="AIJ617" s="134"/>
      <c r="AIK617" s="134"/>
      <c r="AIL617" s="134"/>
      <c r="AIM617" s="134"/>
      <c r="AIN617" s="134"/>
      <c r="AIO617" s="134"/>
      <c r="AIP617" s="134"/>
      <c r="AIQ617" s="134"/>
      <c r="AIR617" s="134"/>
      <c r="AIS617" s="134"/>
      <c r="AIT617" s="134"/>
      <c r="AIU617" s="134"/>
      <c r="AIV617" s="134"/>
      <c r="AIW617" s="134"/>
      <c r="AIX617" s="134"/>
      <c r="AIY617" s="134"/>
      <c r="AIZ617" s="134"/>
      <c r="AJA617" s="134"/>
      <c r="AJB617" s="134"/>
      <c r="AJC617" s="134"/>
      <c r="AJD617" s="134"/>
      <c r="AJE617" s="134"/>
      <c r="AJF617" s="134"/>
      <c r="AJG617" s="134"/>
      <c r="AJH617" s="134"/>
      <c r="AJI617" s="134"/>
      <c r="AJJ617" s="134"/>
      <c r="AJK617" s="134"/>
      <c r="AJL617" s="134"/>
      <c r="AJM617" s="134"/>
      <c r="AJN617" s="134"/>
      <c r="AJO617" s="134"/>
      <c r="AJP617" s="134"/>
      <c r="AJQ617" s="134"/>
      <c r="AJR617" s="134"/>
      <c r="AJS617" s="134"/>
      <c r="AJT617" s="134"/>
      <c r="AJU617" s="134"/>
      <c r="AJV617" s="134"/>
      <c r="AJW617" s="134"/>
      <c r="AJX617" s="134"/>
      <c r="AJY617" s="134"/>
      <c r="AJZ617" s="134"/>
      <c r="AKA617" s="134"/>
      <c r="AKB617" s="134"/>
      <c r="AKC617" s="134"/>
      <c r="AKD617" s="134"/>
      <c r="AKE617" s="134"/>
      <c r="AKF617" s="134"/>
      <c r="AKG617" s="134"/>
      <c r="AKH617" s="134"/>
      <c r="AKI617" s="134"/>
      <c r="AKJ617" s="134"/>
      <c r="AKK617" s="134"/>
      <c r="AKL617" s="134"/>
      <c r="AKM617" s="134"/>
      <c r="AKN617" s="134"/>
      <c r="AKO617" s="134"/>
      <c r="AKP617" s="134"/>
      <c r="AKQ617" s="134"/>
      <c r="AKR617" s="134"/>
      <c r="AKS617" s="134"/>
      <c r="AKT617" s="134"/>
      <c r="AKU617" s="134"/>
      <c r="AKV617" s="134"/>
      <c r="AKW617" s="134"/>
      <c r="AKX617" s="134"/>
    </row>
    <row r="618" spans="1:986" ht="12" x14ac:dyDescent="0.2">
      <c r="A618" s="249"/>
      <c r="B618" s="242" t="s">
        <v>1261</v>
      </c>
      <c r="C618" s="170" t="str">
        <f>_xlfn.CONCAT(Leverancespecifikation[[#This Row],[ID]],Leverancespecifikation[[#This Row],[BYGNINGSDEL]])</f>
        <v xml:space="preserve">614Ventilationsanlæg </v>
      </c>
      <c r="E618" s="171">
        <v>572</v>
      </c>
      <c r="I618" s="171"/>
      <c r="J618" s="171">
        <v>4</v>
      </c>
      <c r="K618" s="175" t="s">
        <v>1289</v>
      </c>
      <c r="L618" s="172" t="s">
        <v>1290</v>
      </c>
      <c r="M618" s="80" t="str">
        <f>IFERROR(VLOOKUP(Leverancespecifikation[[#This Row],[ID-Bygningsdel]],'Data ændringslog'!A:G,7,FALSE),"P")</f>
        <v/>
      </c>
      <c r="N618" s="321" t="s">
        <v>99</v>
      </c>
      <c r="O618" s="121" t="str">
        <f>VLOOKUP(Leverancespecifikation[[#This Row],[ID-Bygningsdel]],'Data aktør'!A:H,2,FALSE)</f>
        <v/>
      </c>
      <c r="P618" s="78" t="str">
        <f>VLOOKUP(Leverancespecifikation[[#This Row],[ID-Bygningsdel]],'Data aktør'!A:H,3,FALSE)</f>
        <v/>
      </c>
      <c r="Q618" s="78" t="str">
        <f>VLOOKUP(Leverancespecifikation[[#This Row],[ID-Bygningsdel]],'Data aktør'!A:H,4,FALSE)</f>
        <v/>
      </c>
      <c r="R618" s="78" t="str">
        <f>VLOOKUP(Leverancespecifikation[[#This Row],[ID-Bygningsdel]],'Data aktør'!A:H,5,FALSE)</f>
        <v/>
      </c>
      <c r="S618" s="78" t="str">
        <f>VLOOKUP(Leverancespecifikation[[#This Row],[ID-Bygningsdel]],'Data aktør'!A:H,6,FALSE)</f>
        <v>X</v>
      </c>
      <c r="T618" s="78" t="str">
        <f>VLOOKUP(Leverancespecifikation[[#This Row],[ID-Bygningsdel]],'Data aktør'!A:H,7,FALSE)</f>
        <v>X</v>
      </c>
      <c r="U618" s="122" t="str">
        <f>VLOOKUP(Leverancespecifikation[[#This Row],[ID-Bygningsdel]],'Data aktør'!A:H,8,FALSE)</f>
        <v/>
      </c>
      <c r="V618" s="112"/>
      <c r="W618" s="79"/>
      <c r="X618" s="79"/>
      <c r="Y618" s="79"/>
      <c r="Z618" s="79"/>
      <c r="AA618" s="79"/>
      <c r="AB618" s="171" t="s">
        <v>37</v>
      </c>
      <c r="AC618" s="171">
        <v>200</v>
      </c>
      <c r="AD618" s="171"/>
      <c r="AE618" s="171"/>
      <c r="AF618" s="171"/>
      <c r="AG618" s="171"/>
      <c r="AH618" s="171"/>
      <c r="AI618" s="171"/>
      <c r="AJ618" s="171" t="s">
        <v>37</v>
      </c>
      <c r="AK618" s="171">
        <v>300</v>
      </c>
      <c r="AT618" s="171" t="s">
        <v>37</v>
      </c>
      <c r="AU618" s="171">
        <v>300</v>
      </c>
      <c r="BB618" s="171" t="s">
        <v>38</v>
      </c>
      <c r="BC618" s="171">
        <v>325</v>
      </c>
      <c r="BV618" s="171"/>
      <c r="BW618" s="171"/>
      <c r="CB618" s="134"/>
    </row>
    <row r="619" spans="1:986" ht="12" x14ac:dyDescent="0.2">
      <c r="A619" s="249"/>
      <c r="B619" s="242" t="s">
        <v>1263</v>
      </c>
      <c r="C619" s="170" t="str">
        <f>_xlfn.CONCAT(Leverancespecifikation[[#This Row],[ID]],Leverancespecifikation[[#This Row],[BYGNINGSDEL]])</f>
        <v xml:space="preserve">615Varmeflader </v>
      </c>
      <c r="E619" s="171">
        <v>572</v>
      </c>
      <c r="I619" s="171"/>
      <c r="J619" s="171">
        <v>4</v>
      </c>
      <c r="K619" s="175" t="s">
        <v>1292</v>
      </c>
      <c r="L619" s="172" t="s">
        <v>1290</v>
      </c>
      <c r="M619" s="80" t="str">
        <f>IFERROR(VLOOKUP(Leverancespecifikation[[#This Row],[ID-Bygningsdel]],'Data ændringslog'!A:G,7,FALSE),"P")</f>
        <v/>
      </c>
      <c r="N619" s="321" t="s">
        <v>99</v>
      </c>
      <c r="O619" s="121" t="str">
        <f>VLOOKUP(Leverancespecifikation[[#This Row],[ID-Bygningsdel]],'Data aktør'!A:H,2,FALSE)</f>
        <v/>
      </c>
      <c r="P619" s="78" t="str">
        <f>VLOOKUP(Leverancespecifikation[[#This Row],[ID-Bygningsdel]],'Data aktør'!A:H,3,FALSE)</f>
        <v/>
      </c>
      <c r="Q619" s="78" t="str">
        <f>VLOOKUP(Leverancespecifikation[[#This Row],[ID-Bygningsdel]],'Data aktør'!A:H,4,FALSE)</f>
        <v/>
      </c>
      <c r="R619" s="78" t="str">
        <f>VLOOKUP(Leverancespecifikation[[#This Row],[ID-Bygningsdel]],'Data aktør'!A:H,5,FALSE)</f>
        <v/>
      </c>
      <c r="S619" s="78" t="str">
        <f>VLOOKUP(Leverancespecifikation[[#This Row],[ID-Bygningsdel]],'Data aktør'!A:H,6,FALSE)</f>
        <v>X</v>
      </c>
      <c r="T619" s="78" t="str">
        <f>VLOOKUP(Leverancespecifikation[[#This Row],[ID-Bygningsdel]],'Data aktør'!A:H,7,FALSE)</f>
        <v>X</v>
      </c>
      <c r="U619" s="122" t="str">
        <f>VLOOKUP(Leverancespecifikation[[#This Row],[ID-Bygningsdel]],'Data aktør'!A:H,8,FALSE)</f>
        <v/>
      </c>
      <c r="V619" s="112"/>
      <c r="W619" s="79"/>
      <c r="X619" s="79"/>
      <c r="Y619" s="79"/>
      <c r="Z619" s="79"/>
      <c r="AA619" s="79"/>
      <c r="AB619" s="171"/>
      <c r="AD619" s="171"/>
      <c r="AE619" s="171"/>
      <c r="AF619" s="171"/>
      <c r="AG619" s="171"/>
      <c r="AH619" s="171"/>
      <c r="AI619" s="171"/>
      <c r="AJ619" s="171" t="s">
        <v>37</v>
      </c>
      <c r="AK619" s="171">
        <v>300</v>
      </c>
      <c r="AT619" s="171" t="s">
        <v>37</v>
      </c>
      <c r="AU619" s="171">
        <v>300</v>
      </c>
      <c r="BB619" s="171" t="s">
        <v>38</v>
      </c>
      <c r="BC619" s="171">
        <v>325</v>
      </c>
      <c r="BV619" s="171"/>
      <c r="BW619" s="171"/>
      <c r="CB619" s="134"/>
    </row>
    <row r="620" spans="1:986" ht="12" x14ac:dyDescent="0.2">
      <c r="A620" s="249"/>
      <c r="B620" s="242" t="s">
        <v>1265</v>
      </c>
      <c r="C620" s="170" t="str">
        <f>_xlfn.CONCAT(Leverancespecifikation[[#This Row],[ID]],Leverancespecifikation[[#This Row],[BYGNINGSDEL]])</f>
        <v>616Køleflader</v>
      </c>
      <c r="E620" s="171">
        <v>572</v>
      </c>
      <c r="I620" s="171"/>
      <c r="J620" s="171">
        <v>4</v>
      </c>
      <c r="K620" s="175" t="s">
        <v>1294</v>
      </c>
      <c r="L620" s="172" t="s">
        <v>1290</v>
      </c>
      <c r="M620" s="80" t="str">
        <f>IFERROR(VLOOKUP(Leverancespecifikation[[#This Row],[ID-Bygningsdel]],'Data ændringslog'!A:G,7,FALSE),"P")</f>
        <v/>
      </c>
      <c r="N620" s="321" t="s">
        <v>99</v>
      </c>
      <c r="O620" s="121" t="str">
        <f>VLOOKUP(Leverancespecifikation[[#This Row],[ID-Bygningsdel]],'Data aktør'!A:H,2,FALSE)</f>
        <v/>
      </c>
      <c r="P620" s="78" t="str">
        <f>VLOOKUP(Leverancespecifikation[[#This Row],[ID-Bygningsdel]],'Data aktør'!A:H,3,FALSE)</f>
        <v/>
      </c>
      <c r="Q620" s="78" t="str">
        <f>VLOOKUP(Leverancespecifikation[[#This Row],[ID-Bygningsdel]],'Data aktør'!A:H,4,FALSE)</f>
        <v/>
      </c>
      <c r="R620" s="78" t="str">
        <f>VLOOKUP(Leverancespecifikation[[#This Row],[ID-Bygningsdel]],'Data aktør'!A:H,5,FALSE)</f>
        <v/>
      </c>
      <c r="S620" s="78" t="str">
        <f>VLOOKUP(Leverancespecifikation[[#This Row],[ID-Bygningsdel]],'Data aktør'!A:H,6,FALSE)</f>
        <v>X</v>
      </c>
      <c r="T620" s="78" t="str">
        <f>VLOOKUP(Leverancespecifikation[[#This Row],[ID-Bygningsdel]],'Data aktør'!A:H,7,FALSE)</f>
        <v>X</v>
      </c>
      <c r="U620" s="122" t="str">
        <f>VLOOKUP(Leverancespecifikation[[#This Row],[ID-Bygningsdel]],'Data aktør'!A:H,8,FALSE)</f>
        <v/>
      </c>
      <c r="V620" s="112"/>
      <c r="W620" s="79"/>
      <c r="X620" s="79"/>
      <c r="Y620" s="79"/>
      <c r="Z620" s="79"/>
      <c r="AA620" s="79"/>
      <c r="AB620" s="171"/>
      <c r="AD620" s="171"/>
      <c r="AE620" s="171"/>
      <c r="AF620" s="171"/>
      <c r="AG620" s="171"/>
      <c r="AH620" s="171"/>
      <c r="AI620" s="171"/>
      <c r="AJ620" s="171" t="s">
        <v>37</v>
      </c>
      <c r="AK620" s="171">
        <v>300</v>
      </c>
      <c r="AT620" s="171" t="s">
        <v>37</v>
      </c>
      <c r="AU620" s="171">
        <v>300</v>
      </c>
      <c r="BB620" s="171" t="s">
        <v>38</v>
      </c>
      <c r="BC620" s="171">
        <v>325</v>
      </c>
      <c r="BV620" s="171"/>
      <c r="BW620" s="171"/>
      <c r="CB620" s="134"/>
    </row>
    <row r="621" spans="1:986" ht="12" x14ac:dyDescent="0.2">
      <c r="A621" s="249"/>
      <c r="B621" s="242" t="s">
        <v>1267</v>
      </c>
      <c r="C621" s="170" t="str">
        <f>_xlfn.CONCAT(Leverancespecifikation[[#This Row],[ID]],Leverancespecifikation[[#This Row],[BYGNINGSDEL]])</f>
        <v xml:space="preserve">617Væskekoblet vekslere </v>
      </c>
      <c r="E621" s="171">
        <v>572</v>
      </c>
      <c r="I621" s="171"/>
      <c r="J621" s="171">
        <v>4</v>
      </c>
      <c r="K621" s="175" t="s">
        <v>1296</v>
      </c>
      <c r="L621" s="172" t="s">
        <v>1290</v>
      </c>
      <c r="M621" s="80" t="str">
        <f>IFERROR(VLOOKUP(Leverancespecifikation[[#This Row],[ID-Bygningsdel]],'Data ændringslog'!A:G,7,FALSE),"P")</f>
        <v/>
      </c>
      <c r="N621" s="321" t="s">
        <v>99</v>
      </c>
      <c r="O621" s="121" t="str">
        <f>VLOOKUP(Leverancespecifikation[[#This Row],[ID-Bygningsdel]],'Data aktør'!A:H,2,FALSE)</f>
        <v/>
      </c>
      <c r="P621" s="78" t="str">
        <f>VLOOKUP(Leverancespecifikation[[#This Row],[ID-Bygningsdel]],'Data aktør'!A:H,3,FALSE)</f>
        <v/>
      </c>
      <c r="Q621" s="78" t="str">
        <f>VLOOKUP(Leverancespecifikation[[#This Row],[ID-Bygningsdel]],'Data aktør'!A:H,4,FALSE)</f>
        <v/>
      </c>
      <c r="R621" s="78" t="str">
        <f>VLOOKUP(Leverancespecifikation[[#This Row],[ID-Bygningsdel]],'Data aktør'!A:H,5,FALSE)</f>
        <v/>
      </c>
      <c r="S621" s="78" t="str">
        <f>VLOOKUP(Leverancespecifikation[[#This Row],[ID-Bygningsdel]],'Data aktør'!A:H,6,FALSE)</f>
        <v>X</v>
      </c>
      <c r="T621" s="78" t="str">
        <f>VLOOKUP(Leverancespecifikation[[#This Row],[ID-Bygningsdel]],'Data aktør'!A:H,7,FALSE)</f>
        <v>X</v>
      </c>
      <c r="U621" s="122" t="str">
        <f>VLOOKUP(Leverancespecifikation[[#This Row],[ID-Bygningsdel]],'Data aktør'!A:H,8,FALSE)</f>
        <v/>
      </c>
      <c r="V621" s="112"/>
      <c r="W621" s="79"/>
      <c r="X621" s="79"/>
      <c r="Y621" s="79"/>
      <c r="Z621" s="79"/>
      <c r="AA621" s="79"/>
      <c r="AB621" s="171"/>
      <c r="AD621" s="171"/>
      <c r="AE621" s="171"/>
      <c r="AF621" s="171"/>
      <c r="AG621" s="171"/>
      <c r="AH621" s="171"/>
      <c r="AI621" s="171"/>
      <c r="AJ621" s="171" t="s">
        <v>37</v>
      </c>
      <c r="AK621" s="171">
        <v>300</v>
      </c>
      <c r="AT621" s="171" t="s">
        <v>37</v>
      </c>
      <c r="AU621" s="171">
        <v>300</v>
      </c>
      <c r="BB621" s="171" t="s">
        <v>38</v>
      </c>
      <c r="BC621" s="171">
        <v>325</v>
      </c>
      <c r="BV621" s="171"/>
      <c r="BW621" s="171"/>
      <c r="CB621" s="134"/>
    </row>
    <row r="622" spans="1:986" ht="12" x14ac:dyDescent="0.2">
      <c r="A622" s="249"/>
      <c r="B622" s="242" t="s">
        <v>1269</v>
      </c>
      <c r="C622" s="170" t="str">
        <f>_xlfn.CONCAT(Leverancespecifikation[[#This Row],[ID]],Leverancespecifikation[[#This Row],[BYGNINGSDEL]])</f>
        <v xml:space="preserve">618Varmegenvinding </v>
      </c>
      <c r="E622" s="171">
        <v>572</v>
      </c>
      <c r="I622" s="171"/>
      <c r="J622" s="171">
        <v>4</v>
      </c>
      <c r="K622" s="175" t="s">
        <v>1298</v>
      </c>
      <c r="L622" s="172" t="s">
        <v>1290</v>
      </c>
      <c r="M622" s="80" t="str">
        <f>IFERROR(VLOOKUP(Leverancespecifikation[[#This Row],[ID-Bygningsdel]],'Data ændringslog'!A:G,7,FALSE),"P")</f>
        <v/>
      </c>
      <c r="N622" s="321" t="s">
        <v>99</v>
      </c>
      <c r="O622" s="121" t="str">
        <f>VLOOKUP(Leverancespecifikation[[#This Row],[ID-Bygningsdel]],'Data aktør'!A:H,2,FALSE)</f>
        <v/>
      </c>
      <c r="P622" s="78" t="str">
        <f>VLOOKUP(Leverancespecifikation[[#This Row],[ID-Bygningsdel]],'Data aktør'!A:H,3,FALSE)</f>
        <v/>
      </c>
      <c r="Q622" s="78" t="str">
        <f>VLOOKUP(Leverancespecifikation[[#This Row],[ID-Bygningsdel]],'Data aktør'!A:H,4,FALSE)</f>
        <v/>
      </c>
      <c r="R622" s="78" t="str">
        <f>VLOOKUP(Leverancespecifikation[[#This Row],[ID-Bygningsdel]],'Data aktør'!A:H,5,FALSE)</f>
        <v/>
      </c>
      <c r="S622" s="78" t="str">
        <f>VLOOKUP(Leverancespecifikation[[#This Row],[ID-Bygningsdel]],'Data aktør'!A:H,6,FALSE)</f>
        <v>X</v>
      </c>
      <c r="T622" s="78" t="str">
        <f>VLOOKUP(Leverancespecifikation[[#This Row],[ID-Bygningsdel]],'Data aktør'!A:H,7,FALSE)</f>
        <v>X</v>
      </c>
      <c r="U622" s="122" t="str">
        <f>VLOOKUP(Leverancespecifikation[[#This Row],[ID-Bygningsdel]],'Data aktør'!A:H,8,FALSE)</f>
        <v/>
      </c>
      <c r="V622" s="112"/>
      <c r="W622" s="79"/>
      <c r="X622" s="79"/>
      <c r="Y622" s="79"/>
      <c r="Z622" s="79"/>
      <c r="AA622" s="79"/>
      <c r="AB622" s="171"/>
      <c r="AD622" s="171"/>
      <c r="AE622" s="171"/>
      <c r="AF622" s="171"/>
      <c r="AG622" s="171"/>
      <c r="AH622" s="171"/>
      <c r="AI622" s="171"/>
      <c r="AJ622" s="171" t="s">
        <v>37</v>
      </c>
      <c r="AK622" s="171">
        <v>300</v>
      </c>
      <c r="AT622" s="171" t="s">
        <v>37</v>
      </c>
      <c r="AU622" s="171">
        <v>300</v>
      </c>
      <c r="BB622" s="171" t="s">
        <v>38</v>
      </c>
      <c r="BC622" s="171">
        <v>325</v>
      </c>
      <c r="BV622" s="171"/>
      <c r="BW622" s="171"/>
      <c r="CB622" s="134"/>
    </row>
    <row r="623" spans="1:986" ht="12" x14ac:dyDescent="0.2">
      <c r="A623" s="249"/>
      <c r="B623" s="242" t="s">
        <v>1271</v>
      </c>
      <c r="C623" s="170" t="str">
        <f>_xlfn.CONCAT(Leverancespecifikation[[#This Row],[ID]],Leverancespecifikation[[#This Row],[BYGNINGSDEL]])</f>
        <v xml:space="preserve">619Varmevekslere </v>
      </c>
      <c r="E623" s="171">
        <v>572</v>
      </c>
      <c r="I623" s="171"/>
      <c r="J623" s="171">
        <v>4</v>
      </c>
      <c r="K623" s="175" t="s">
        <v>1300</v>
      </c>
      <c r="L623" s="172" t="s">
        <v>1290</v>
      </c>
      <c r="M623" s="80" t="str">
        <f>IFERROR(VLOOKUP(Leverancespecifikation[[#This Row],[ID-Bygningsdel]],'Data ændringslog'!A:G,7,FALSE),"P")</f>
        <v/>
      </c>
      <c r="N623" s="321" t="s">
        <v>99</v>
      </c>
      <c r="O623" s="121" t="str">
        <f>VLOOKUP(Leverancespecifikation[[#This Row],[ID-Bygningsdel]],'Data aktør'!A:H,2,FALSE)</f>
        <v/>
      </c>
      <c r="P623" s="78" t="str">
        <f>VLOOKUP(Leverancespecifikation[[#This Row],[ID-Bygningsdel]],'Data aktør'!A:H,3,FALSE)</f>
        <v/>
      </c>
      <c r="Q623" s="78" t="str">
        <f>VLOOKUP(Leverancespecifikation[[#This Row],[ID-Bygningsdel]],'Data aktør'!A:H,4,FALSE)</f>
        <v/>
      </c>
      <c r="R623" s="78" t="str">
        <f>VLOOKUP(Leverancespecifikation[[#This Row],[ID-Bygningsdel]],'Data aktør'!A:H,5,FALSE)</f>
        <v/>
      </c>
      <c r="S623" s="78" t="str">
        <f>VLOOKUP(Leverancespecifikation[[#This Row],[ID-Bygningsdel]],'Data aktør'!A:H,6,FALSE)</f>
        <v>X</v>
      </c>
      <c r="T623" s="78" t="str">
        <f>VLOOKUP(Leverancespecifikation[[#This Row],[ID-Bygningsdel]],'Data aktør'!A:H,7,FALSE)</f>
        <v>X</v>
      </c>
      <c r="U623" s="122" t="str">
        <f>VLOOKUP(Leverancespecifikation[[#This Row],[ID-Bygningsdel]],'Data aktør'!A:H,8,FALSE)</f>
        <v/>
      </c>
      <c r="V623" s="112"/>
      <c r="W623" s="79"/>
      <c r="X623" s="79"/>
      <c r="Y623" s="79"/>
      <c r="Z623" s="79"/>
      <c r="AA623" s="79"/>
      <c r="AB623" s="171"/>
      <c r="AD623" s="171"/>
      <c r="AE623" s="171"/>
      <c r="AF623" s="171"/>
      <c r="AG623" s="171"/>
      <c r="AH623" s="171"/>
      <c r="AI623" s="171"/>
      <c r="AJ623" s="171" t="s">
        <v>37</v>
      </c>
      <c r="AK623" s="171">
        <v>300</v>
      </c>
      <c r="AT623" s="171" t="s">
        <v>37</v>
      </c>
      <c r="AU623" s="171">
        <v>300</v>
      </c>
      <c r="BB623" s="171" t="s">
        <v>38</v>
      </c>
      <c r="BC623" s="171">
        <v>325</v>
      </c>
      <c r="BV623" s="171"/>
      <c r="BW623" s="171"/>
      <c r="CB623" s="134"/>
    </row>
    <row r="624" spans="1:986" ht="12" x14ac:dyDescent="0.2">
      <c r="A624" s="249"/>
      <c r="B624" s="242" t="s">
        <v>1273</v>
      </c>
      <c r="C624" s="170" t="str">
        <f>_xlfn.CONCAT(Leverancespecifikation[[#This Row],[ID]],Leverancespecifikation[[#This Row],[BYGNINGSDEL]])</f>
        <v>620Befugtere</v>
      </c>
      <c r="E624" s="171">
        <v>572</v>
      </c>
      <c r="I624" s="171"/>
      <c r="J624" s="171">
        <v>4</v>
      </c>
      <c r="K624" s="175" t="s">
        <v>1302</v>
      </c>
      <c r="L624" s="172" t="s">
        <v>1290</v>
      </c>
      <c r="M624" s="80" t="str">
        <f>IFERROR(VLOOKUP(Leverancespecifikation[[#This Row],[ID-Bygningsdel]],'Data ændringslog'!A:G,7,FALSE),"P")</f>
        <v/>
      </c>
      <c r="N624" s="321" t="s">
        <v>99</v>
      </c>
      <c r="O624" s="121" t="str">
        <f>VLOOKUP(Leverancespecifikation[[#This Row],[ID-Bygningsdel]],'Data aktør'!A:H,2,FALSE)</f>
        <v/>
      </c>
      <c r="P624" s="78" t="str">
        <f>VLOOKUP(Leverancespecifikation[[#This Row],[ID-Bygningsdel]],'Data aktør'!A:H,3,FALSE)</f>
        <v/>
      </c>
      <c r="Q624" s="78" t="str">
        <f>VLOOKUP(Leverancespecifikation[[#This Row],[ID-Bygningsdel]],'Data aktør'!A:H,4,FALSE)</f>
        <v/>
      </c>
      <c r="R624" s="78" t="str">
        <f>VLOOKUP(Leverancespecifikation[[#This Row],[ID-Bygningsdel]],'Data aktør'!A:H,5,FALSE)</f>
        <v/>
      </c>
      <c r="S624" s="78" t="str">
        <f>VLOOKUP(Leverancespecifikation[[#This Row],[ID-Bygningsdel]],'Data aktør'!A:H,6,FALSE)</f>
        <v>X</v>
      </c>
      <c r="T624" s="78" t="str">
        <f>VLOOKUP(Leverancespecifikation[[#This Row],[ID-Bygningsdel]],'Data aktør'!A:H,7,FALSE)</f>
        <v>X</v>
      </c>
      <c r="U624" s="122" t="str">
        <f>VLOOKUP(Leverancespecifikation[[#This Row],[ID-Bygningsdel]],'Data aktør'!A:H,8,FALSE)</f>
        <v/>
      </c>
      <c r="V624" s="112"/>
      <c r="W624" s="79"/>
      <c r="X624" s="79"/>
      <c r="Y624" s="79"/>
      <c r="Z624" s="79"/>
      <c r="AA624" s="79"/>
      <c r="AB624" s="171"/>
      <c r="AD624" s="171"/>
      <c r="AE624" s="171"/>
      <c r="AF624" s="171"/>
      <c r="AG624" s="171"/>
      <c r="AH624" s="171"/>
      <c r="AI624" s="171"/>
      <c r="AJ624" s="171" t="s">
        <v>37</v>
      </c>
      <c r="AK624" s="171">
        <v>200</v>
      </c>
      <c r="AT624" s="171" t="s">
        <v>37</v>
      </c>
      <c r="AU624" s="171">
        <v>300</v>
      </c>
      <c r="BB624" s="171" t="s">
        <v>38</v>
      </c>
      <c r="BC624" s="171">
        <v>325</v>
      </c>
      <c r="BV624" s="171"/>
      <c r="BW624" s="171"/>
      <c r="CB624" s="134"/>
    </row>
    <row r="625" spans="1:986" ht="12" x14ac:dyDescent="0.2">
      <c r="A625" s="249"/>
      <c r="B625" s="242" t="s">
        <v>1276</v>
      </c>
      <c r="C625" s="170" t="str">
        <f>_xlfn.CONCAT(Leverancespecifikation[[#This Row],[ID]],Leverancespecifikation[[#This Row],[BYGNINGSDEL]])</f>
        <v>621Affugtere</v>
      </c>
      <c r="E625" s="171">
        <v>572</v>
      </c>
      <c r="I625" s="171"/>
      <c r="J625" s="171">
        <v>4</v>
      </c>
      <c r="K625" s="175" t="s">
        <v>1304</v>
      </c>
      <c r="L625" s="172" t="s">
        <v>1290</v>
      </c>
      <c r="M625" s="80" t="str">
        <f>IFERROR(VLOOKUP(Leverancespecifikation[[#This Row],[ID-Bygningsdel]],'Data ændringslog'!A:G,7,FALSE),"P")</f>
        <v/>
      </c>
      <c r="N625" s="321" t="s">
        <v>99</v>
      </c>
      <c r="O625" s="121" t="str">
        <f>VLOOKUP(Leverancespecifikation[[#This Row],[ID-Bygningsdel]],'Data aktør'!A:H,2,FALSE)</f>
        <v/>
      </c>
      <c r="P625" s="78" t="str">
        <f>VLOOKUP(Leverancespecifikation[[#This Row],[ID-Bygningsdel]],'Data aktør'!A:H,3,FALSE)</f>
        <v/>
      </c>
      <c r="Q625" s="78" t="str">
        <f>VLOOKUP(Leverancespecifikation[[#This Row],[ID-Bygningsdel]],'Data aktør'!A:H,4,FALSE)</f>
        <v/>
      </c>
      <c r="R625" s="78" t="str">
        <f>VLOOKUP(Leverancespecifikation[[#This Row],[ID-Bygningsdel]],'Data aktør'!A:H,5,FALSE)</f>
        <v/>
      </c>
      <c r="S625" s="78" t="str">
        <f>VLOOKUP(Leverancespecifikation[[#This Row],[ID-Bygningsdel]],'Data aktør'!A:H,6,FALSE)</f>
        <v>X</v>
      </c>
      <c r="T625" s="78" t="str">
        <f>VLOOKUP(Leverancespecifikation[[#This Row],[ID-Bygningsdel]],'Data aktør'!A:H,7,FALSE)</f>
        <v>X</v>
      </c>
      <c r="U625" s="122" t="str">
        <f>VLOOKUP(Leverancespecifikation[[#This Row],[ID-Bygningsdel]],'Data aktør'!A:H,8,FALSE)</f>
        <v/>
      </c>
      <c r="V625" s="112"/>
      <c r="W625" s="79"/>
      <c r="X625" s="79"/>
      <c r="Y625" s="79"/>
      <c r="Z625" s="79"/>
      <c r="AA625" s="79"/>
      <c r="AB625" s="171"/>
      <c r="AD625" s="171"/>
      <c r="AE625" s="171"/>
      <c r="AF625" s="171"/>
      <c r="AG625" s="171"/>
      <c r="AH625" s="171"/>
      <c r="AI625" s="171"/>
      <c r="AJ625" s="171" t="s">
        <v>37</v>
      </c>
      <c r="AK625" s="171">
        <v>200</v>
      </c>
      <c r="AT625" s="171" t="s">
        <v>37</v>
      </c>
      <c r="AU625" s="171">
        <v>300</v>
      </c>
      <c r="BB625" s="171" t="s">
        <v>38</v>
      </c>
      <c r="BC625" s="171">
        <v>325</v>
      </c>
      <c r="BV625" s="171"/>
      <c r="BW625" s="171"/>
      <c r="CB625" s="134"/>
    </row>
    <row r="626" spans="1:986" ht="12" x14ac:dyDescent="0.2">
      <c r="A626" s="249"/>
      <c r="B626" s="242" t="s">
        <v>1278</v>
      </c>
      <c r="C626" s="170" t="str">
        <f>_xlfn.CONCAT(Leverancespecifikation[[#This Row],[ID]],Leverancespecifikation[[#This Row],[BYGNINGSDEL]])</f>
        <v>622Ventilatorer</v>
      </c>
      <c r="E626" s="171">
        <v>574</v>
      </c>
      <c r="I626" s="171"/>
      <c r="J626" s="171">
        <v>3</v>
      </c>
      <c r="K626" s="333" t="s">
        <v>1306</v>
      </c>
      <c r="M626" s="80" t="str">
        <f>IFERROR(VLOOKUP(Leverancespecifikation[[#This Row],[ID-Bygningsdel]],'Data ændringslog'!A:G,7,FALSE),"P")</f>
        <v/>
      </c>
      <c r="N626" s="321" t="s">
        <v>99</v>
      </c>
      <c r="O626" s="121" t="str">
        <f>VLOOKUP(Leverancespecifikation[[#This Row],[ID-Bygningsdel]],'Data aktør'!A:H,2,FALSE)</f>
        <v/>
      </c>
      <c r="P626" s="78" t="str">
        <f>VLOOKUP(Leverancespecifikation[[#This Row],[ID-Bygningsdel]],'Data aktør'!A:H,3,FALSE)</f>
        <v/>
      </c>
      <c r="Q626" s="78" t="str">
        <f>VLOOKUP(Leverancespecifikation[[#This Row],[ID-Bygningsdel]],'Data aktør'!A:H,4,FALSE)</f>
        <v/>
      </c>
      <c r="R626" s="78" t="str">
        <f>VLOOKUP(Leverancespecifikation[[#This Row],[ID-Bygningsdel]],'Data aktør'!A:H,5,FALSE)</f>
        <v/>
      </c>
      <c r="S626" s="78" t="str">
        <f>VLOOKUP(Leverancespecifikation[[#This Row],[ID-Bygningsdel]],'Data aktør'!A:H,6,FALSE)</f>
        <v/>
      </c>
      <c r="T626" s="78" t="str">
        <f>VLOOKUP(Leverancespecifikation[[#This Row],[ID-Bygningsdel]],'Data aktør'!A:H,7,FALSE)</f>
        <v/>
      </c>
      <c r="U626" s="122" t="str">
        <f>VLOOKUP(Leverancespecifikation[[#This Row],[ID-Bygningsdel]],'Data aktør'!A:H,8,FALSE)</f>
        <v/>
      </c>
      <c r="V626" s="112"/>
      <c r="W626" s="79"/>
      <c r="X626" s="79"/>
      <c r="Y626" s="79"/>
      <c r="Z626" s="79"/>
      <c r="AA626" s="79"/>
      <c r="AB626" s="171"/>
      <c r="AD626" s="171"/>
      <c r="AE626" s="171"/>
      <c r="AF626" s="171"/>
      <c r="AG626" s="171"/>
      <c r="AH626" s="171"/>
      <c r="AI626" s="171"/>
      <c r="AJ626" s="171"/>
      <c r="BV626" s="171"/>
      <c r="BW626" s="171"/>
      <c r="CB626" s="134"/>
    </row>
    <row r="627" spans="1:986" ht="12" x14ac:dyDescent="0.2">
      <c r="A627" s="249"/>
      <c r="B627" s="242" t="s">
        <v>1280</v>
      </c>
      <c r="C627" s="170" t="str">
        <f>_xlfn.CONCAT(Leverancespecifikation[[#This Row],[ID]],Leverancespecifikation[[#This Row],[BYGNINGSDEL]])</f>
        <v>623Impulsventilatorer</v>
      </c>
      <c r="E627" s="171">
        <v>574</v>
      </c>
      <c r="I627" s="171"/>
      <c r="J627" s="171">
        <v>4</v>
      </c>
      <c r="K627" s="175" t="s">
        <v>1308</v>
      </c>
      <c r="L627" s="172" t="s">
        <v>1290</v>
      </c>
      <c r="M627" s="80" t="str">
        <f>IFERROR(VLOOKUP(Leverancespecifikation[[#This Row],[ID-Bygningsdel]],'Data ændringslog'!A:G,7,FALSE),"P")</f>
        <v/>
      </c>
      <c r="N627" s="321" t="s">
        <v>99</v>
      </c>
      <c r="O627" s="121" t="str">
        <f>VLOOKUP(Leverancespecifikation[[#This Row],[ID-Bygningsdel]],'Data aktør'!A:H,2,FALSE)</f>
        <v/>
      </c>
      <c r="P627" s="78" t="str">
        <f>VLOOKUP(Leverancespecifikation[[#This Row],[ID-Bygningsdel]],'Data aktør'!A:H,3,FALSE)</f>
        <v/>
      </c>
      <c r="Q627" s="78" t="str">
        <f>VLOOKUP(Leverancespecifikation[[#This Row],[ID-Bygningsdel]],'Data aktør'!A:H,4,FALSE)</f>
        <v/>
      </c>
      <c r="R627" s="78" t="str">
        <f>VLOOKUP(Leverancespecifikation[[#This Row],[ID-Bygningsdel]],'Data aktør'!A:H,5,FALSE)</f>
        <v/>
      </c>
      <c r="S627" s="78" t="str">
        <f>VLOOKUP(Leverancespecifikation[[#This Row],[ID-Bygningsdel]],'Data aktør'!A:H,6,FALSE)</f>
        <v>X</v>
      </c>
      <c r="T627" s="78" t="str">
        <f>VLOOKUP(Leverancespecifikation[[#This Row],[ID-Bygningsdel]],'Data aktør'!A:H,7,FALSE)</f>
        <v>X</v>
      </c>
      <c r="U627" s="122" t="str">
        <f>VLOOKUP(Leverancespecifikation[[#This Row],[ID-Bygningsdel]],'Data aktør'!A:H,8,FALSE)</f>
        <v/>
      </c>
      <c r="V627" s="112"/>
      <c r="W627" s="79"/>
      <c r="X627" s="79"/>
      <c r="Y627" s="79"/>
      <c r="Z627" s="79"/>
      <c r="AA627" s="79"/>
      <c r="AB627" s="171"/>
      <c r="AD627" s="171"/>
      <c r="AE627" s="171"/>
      <c r="AF627" s="171"/>
      <c r="AG627" s="171"/>
      <c r="AH627" s="171"/>
      <c r="AI627" s="171"/>
      <c r="AJ627" s="171" t="s">
        <v>37</v>
      </c>
      <c r="AK627" s="171">
        <v>300</v>
      </c>
      <c r="AT627" s="171" t="s">
        <v>37</v>
      </c>
      <c r="AU627" s="171">
        <v>300</v>
      </c>
      <c r="BB627" s="171" t="s">
        <v>38</v>
      </c>
      <c r="BC627" s="171">
        <v>325</v>
      </c>
      <c r="BV627" s="171"/>
      <c r="BW627" s="171"/>
      <c r="CB627" s="134"/>
    </row>
    <row r="628" spans="1:986" ht="12" x14ac:dyDescent="0.2">
      <c r="A628" s="249"/>
      <c r="B628" s="242" t="s">
        <v>1281</v>
      </c>
      <c r="C628" s="170" t="str">
        <f>_xlfn.CONCAT(Leverancespecifikation[[#This Row],[ID]],Leverancespecifikation[[#This Row],[BYGNINGSDEL]])</f>
        <v>624Axialventilatorer</v>
      </c>
      <c r="E628" s="171">
        <v>574</v>
      </c>
      <c r="I628" s="171"/>
      <c r="J628" s="171">
        <v>4</v>
      </c>
      <c r="K628" s="175" t="s">
        <v>1310</v>
      </c>
      <c r="L628" s="172" t="s">
        <v>1290</v>
      </c>
      <c r="M628" s="80" t="str">
        <f>IFERROR(VLOOKUP(Leverancespecifikation[[#This Row],[ID-Bygningsdel]],'Data ændringslog'!A:G,7,FALSE),"P")</f>
        <v/>
      </c>
      <c r="N628" s="321" t="s">
        <v>99</v>
      </c>
      <c r="O628" s="121" t="str">
        <f>VLOOKUP(Leverancespecifikation[[#This Row],[ID-Bygningsdel]],'Data aktør'!A:H,2,FALSE)</f>
        <v/>
      </c>
      <c r="P628" s="78" t="str">
        <f>VLOOKUP(Leverancespecifikation[[#This Row],[ID-Bygningsdel]],'Data aktør'!A:H,3,FALSE)</f>
        <v/>
      </c>
      <c r="Q628" s="78" t="str">
        <f>VLOOKUP(Leverancespecifikation[[#This Row],[ID-Bygningsdel]],'Data aktør'!A:H,4,FALSE)</f>
        <v/>
      </c>
      <c r="R628" s="78" t="str">
        <f>VLOOKUP(Leverancespecifikation[[#This Row],[ID-Bygningsdel]],'Data aktør'!A:H,5,FALSE)</f>
        <v/>
      </c>
      <c r="S628" s="78" t="str">
        <f>VLOOKUP(Leverancespecifikation[[#This Row],[ID-Bygningsdel]],'Data aktør'!A:H,6,FALSE)</f>
        <v>X</v>
      </c>
      <c r="T628" s="78" t="str">
        <f>VLOOKUP(Leverancespecifikation[[#This Row],[ID-Bygningsdel]],'Data aktør'!A:H,7,FALSE)</f>
        <v>X</v>
      </c>
      <c r="U628" s="122" t="str">
        <f>VLOOKUP(Leverancespecifikation[[#This Row],[ID-Bygningsdel]],'Data aktør'!A:H,8,FALSE)</f>
        <v/>
      </c>
      <c r="V628" s="112"/>
      <c r="W628" s="79"/>
      <c r="X628" s="79"/>
      <c r="Y628" s="79"/>
      <c r="Z628" s="79"/>
      <c r="AA628" s="79"/>
      <c r="AB628" s="171"/>
      <c r="AD628" s="171"/>
      <c r="AE628" s="171"/>
      <c r="AF628" s="171"/>
      <c r="AG628" s="171"/>
      <c r="AH628" s="171"/>
      <c r="AI628" s="171"/>
      <c r="AJ628" s="171" t="s">
        <v>37</v>
      </c>
      <c r="AK628" s="171">
        <v>300</v>
      </c>
      <c r="AT628" s="171" t="s">
        <v>37</v>
      </c>
      <c r="AU628" s="171">
        <v>300</v>
      </c>
      <c r="BB628" s="171" t="s">
        <v>38</v>
      </c>
      <c r="BC628" s="171">
        <v>325</v>
      </c>
      <c r="BV628" s="171"/>
      <c r="BW628" s="171"/>
      <c r="CB628" s="134"/>
    </row>
    <row r="629" spans="1:986" ht="12" x14ac:dyDescent="0.2">
      <c r="A629" s="249"/>
      <c r="B629" s="242" t="s">
        <v>1282</v>
      </c>
      <c r="C629" s="170" t="str">
        <f>_xlfn.CONCAT(Leverancespecifikation[[#This Row],[ID]],Leverancespecifikation[[#This Row],[BYGNINGSDEL]])</f>
        <v>625Boksventilatorer</v>
      </c>
      <c r="E629" s="171">
        <v>574</v>
      </c>
      <c r="I629" s="171"/>
      <c r="J629" s="171">
        <v>4</v>
      </c>
      <c r="K629" s="175" t="s">
        <v>1312</v>
      </c>
      <c r="L629" s="172" t="s">
        <v>1290</v>
      </c>
      <c r="M629" s="80" t="str">
        <f>IFERROR(VLOOKUP(Leverancespecifikation[[#This Row],[ID-Bygningsdel]],'Data ændringslog'!A:G,7,FALSE),"P")</f>
        <v/>
      </c>
      <c r="N629" s="321" t="s">
        <v>99</v>
      </c>
      <c r="O629" s="121" t="str">
        <f>VLOOKUP(Leverancespecifikation[[#This Row],[ID-Bygningsdel]],'Data aktør'!A:H,2,FALSE)</f>
        <v/>
      </c>
      <c r="P629" s="78" t="str">
        <f>VLOOKUP(Leverancespecifikation[[#This Row],[ID-Bygningsdel]],'Data aktør'!A:H,3,FALSE)</f>
        <v/>
      </c>
      <c r="Q629" s="78" t="str">
        <f>VLOOKUP(Leverancespecifikation[[#This Row],[ID-Bygningsdel]],'Data aktør'!A:H,4,FALSE)</f>
        <v/>
      </c>
      <c r="R629" s="78" t="str">
        <f>VLOOKUP(Leverancespecifikation[[#This Row],[ID-Bygningsdel]],'Data aktør'!A:H,5,FALSE)</f>
        <v/>
      </c>
      <c r="S629" s="78" t="str">
        <f>VLOOKUP(Leverancespecifikation[[#This Row],[ID-Bygningsdel]],'Data aktør'!A:H,6,FALSE)</f>
        <v>X</v>
      </c>
      <c r="T629" s="78" t="str">
        <f>VLOOKUP(Leverancespecifikation[[#This Row],[ID-Bygningsdel]],'Data aktør'!A:H,7,FALSE)</f>
        <v>X</v>
      </c>
      <c r="U629" s="122" t="str">
        <f>VLOOKUP(Leverancespecifikation[[#This Row],[ID-Bygningsdel]],'Data aktør'!A:H,8,FALSE)</f>
        <v/>
      </c>
      <c r="V629" s="112"/>
      <c r="W629" s="79"/>
      <c r="X629" s="79"/>
      <c r="Y629" s="79"/>
      <c r="Z629" s="79"/>
      <c r="AA629" s="79"/>
      <c r="AB629" s="171"/>
      <c r="AD629" s="171"/>
      <c r="AE629" s="171"/>
      <c r="AF629" s="171"/>
      <c r="AG629" s="171"/>
      <c r="AH629" s="171"/>
      <c r="AI629" s="171"/>
      <c r="AJ629" s="171" t="s">
        <v>37</v>
      </c>
      <c r="AK629" s="171">
        <v>300</v>
      </c>
      <c r="AT629" s="171" t="s">
        <v>37</v>
      </c>
      <c r="AU629" s="171">
        <v>300</v>
      </c>
      <c r="BB629" s="171" t="s">
        <v>38</v>
      </c>
      <c r="BC629" s="171">
        <v>325</v>
      </c>
      <c r="BV629" s="171"/>
      <c r="BW629" s="171"/>
      <c r="CB629" s="134"/>
    </row>
    <row r="630" spans="1:986" ht="12" x14ac:dyDescent="0.2">
      <c r="A630" s="249"/>
      <c r="B630" s="242" t="s">
        <v>1283</v>
      </c>
      <c r="C630" s="170" t="str">
        <f>_xlfn.CONCAT(Leverancespecifikation[[#This Row],[ID]],Leverancespecifikation[[#This Row],[BYGNINGSDEL]])</f>
        <v>626Kanalventilatorer</v>
      </c>
      <c r="E630" s="171">
        <v>574</v>
      </c>
      <c r="I630" s="171"/>
      <c r="J630" s="171">
        <v>4</v>
      </c>
      <c r="K630" s="175" t="s">
        <v>1314</v>
      </c>
      <c r="L630" s="172" t="s">
        <v>1290</v>
      </c>
      <c r="M630" s="80" t="str">
        <f>IFERROR(VLOOKUP(Leverancespecifikation[[#This Row],[ID-Bygningsdel]],'Data ændringslog'!A:G,7,FALSE),"P")</f>
        <v/>
      </c>
      <c r="N630" s="321" t="s">
        <v>99</v>
      </c>
      <c r="O630" s="121" t="str">
        <f>VLOOKUP(Leverancespecifikation[[#This Row],[ID-Bygningsdel]],'Data aktør'!A:H,2,FALSE)</f>
        <v/>
      </c>
      <c r="P630" s="78" t="str">
        <f>VLOOKUP(Leverancespecifikation[[#This Row],[ID-Bygningsdel]],'Data aktør'!A:H,3,FALSE)</f>
        <v/>
      </c>
      <c r="Q630" s="78" t="str">
        <f>VLOOKUP(Leverancespecifikation[[#This Row],[ID-Bygningsdel]],'Data aktør'!A:H,4,FALSE)</f>
        <v/>
      </c>
      <c r="R630" s="78" t="str">
        <f>VLOOKUP(Leverancespecifikation[[#This Row],[ID-Bygningsdel]],'Data aktør'!A:H,5,FALSE)</f>
        <v/>
      </c>
      <c r="S630" s="78" t="str">
        <f>VLOOKUP(Leverancespecifikation[[#This Row],[ID-Bygningsdel]],'Data aktør'!A:H,6,FALSE)</f>
        <v>X</v>
      </c>
      <c r="T630" s="78" t="str">
        <f>VLOOKUP(Leverancespecifikation[[#This Row],[ID-Bygningsdel]],'Data aktør'!A:H,7,FALSE)</f>
        <v>X</v>
      </c>
      <c r="U630" s="122" t="str">
        <f>VLOOKUP(Leverancespecifikation[[#This Row],[ID-Bygningsdel]],'Data aktør'!A:H,8,FALSE)</f>
        <v/>
      </c>
      <c r="V630" s="112"/>
      <c r="W630" s="79"/>
      <c r="X630" s="79"/>
      <c r="Y630" s="79"/>
      <c r="Z630" s="79"/>
      <c r="AA630" s="79"/>
      <c r="AB630" s="171"/>
      <c r="AD630" s="171"/>
      <c r="AE630" s="171"/>
      <c r="AF630" s="171"/>
      <c r="AG630" s="171"/>
      <c r="AH630" s="171"/>
      <c r="AI630" s="171"/>
      <c r="AJ630" s="171"/>
      <c r="AT630" s="171" t="s">
        <v>37</v>
      </c>
      <c r="AU630" s="171">
        <v>300</v>
      </c>
      <c r="BB630" s="171" t="s">
        <v>38</v>
      </c>
      <c r="BC630" s="171">
        <v>325</v>
      </c>
      <c r="BV630" s="171"/>
      <c r="BW630" s="171"/>
      <c r="CB630" s="134"/>
    </row>
    <row r="631" spans="1:986" ht="12" x14ac:dyDescent="0.2">
      <c r="A631" s="249"/>
      <c r="B631" s="242" t="s">
        <v>1284</v>
      </c>
      <c r="C631" s="170" t="str">
        <f>_xlfn.CONCAT(Leverancespecifikation[[#This Row],[ID]],Leverancespecifikation[[#This Row],[BYGNINGSDEL]])</f>
        <v xml:space="preserve">627Procesudsugningsventilatorer </v>
      </c>
      <c r="E631" s="171">
        <v>574</v>
      </c>
      <c r="I631" s="171"/>
      <c r="J631" s="171">
        <v>4</v>
      </c>
      <c r="K631" s="175" t="s">
        <v>1316</v>
      </c>
      <c r="L631" s="172" t="s">
        <v>1290</v>
      </c>
      <c r="M631" s="80" t="str">
        <f>IFERROR(VLOOKUP(Leverancespecifikation[[#This Row],[ID-Bygningsdel]],'Data ændringslog'!A:G,7,FALSE),"P")</f>
        <v/>
      </c>
      <c r="N631" s="321" t="s">
        <v>99</v>
      </c>
      <c r="O631" s="121" t="str">
        <f>VLOOKUP(Leverancespecifikation[[#This Row],[ID-Bygningsdel]],'Data aktør'!A:H,2,FALSE)</f>
        <v/>
      </c>
      <c r="P631" s="78" t="str">
        <f>VLOOKUP(Leverancespecifikation[[#This Row],[ID-Bygningsdel]],'Data aktør'!A:H,3,FALSE)</f>
        <v/>
      </c>
      <c r="Q631" s="78" t="str">
        <f>VLOOKUP(Leverancespecifikation[[#This Row],[ID-Bygningsdel]],'Data aktør'!A:H,4,FALSE)</f>
        <v/>
      </c>
      <c r="R631" s="78" t="str">
        <f>VLOOKUP(Leverancespecifikation[[#This Row],[ID-Bygningsdel]],'Data aktør'!A:H,5,FALSE)</f>
        <v/>
      </c>
      <c r="S631" s="78" t="str">
        <f>VLOOKUP(Leverancespecifikation[[#This Row],[ID-Bygningsdel]],'Data aktør'!A:H,6,FALSE)</f>
        <v>X</v>
      </c>
      <c r="T631" s="78" t="str">
        <f>VLOOKUP(Leverancespecifikation[[#This Row],[ID-Bygningsdel]],'Data aktør'!A:H,7,FALSE)</f>
        <v>X</v>
      </c>
      <c r="U631" s="122" t="str">
        <f>VLOOKUP(Leverancespecifikation[[#This Row],[ID-Bygningsdel]],'Data aktør'!A:H,8,FALSE)</f>
        <v/>
      </c>
      <c r="V631" s="112"/>
      <c r="W631" s="79"/>
      <c r="X631" s="79"/>
      <c r="Y631" s="79"/>
      <c r="Z631" s="79"/>
      <c r="AA631" s="79"/>
      <c r="AB631" s="171"/>
      <c r="AD631" s="171"/>
      <c r="AE631" s="171"/>
      <c r="AF631" s="171"/>
      <c r="AG631" s="171"/>
      <c r="AH631" s="171"/>
      <c r="AI631" s="171"/>
      <c r="AJ631" s="171" t="s">
        <v>37</v>
      </c>
      <c r="AK631" s="171">
        <v>300</v>
      </c>
      <c r="AT631" s="171" t="s">
        <v>37</v>
      </c>
      <c r="AU631" s="171">
        <v>300</v>
      </c>
      <c r="BB631" s="171" t="s">
        <v>38</v>
      </c>
      <c r="BC631" s="171">
        <v>325</v>
      </c>
      <c r="BV631" s="171"/>
      <c r="BW631" s="171"/>
      <c r="CB631" s="134"/>
    </row>
    <row r="632" spans="1:986" ht="12" x14ac:dyDescent="0.2">
      <c r="A632" s="249"/>
      <c r="B632" s="242" t="s">
        <v>1285</v>
      </c>
      <c r="C632" s="170" t="str">
        <f>_xlfn.CONCAT(Leverancespecifikation[[#This Row],[ID]],Leverancespecifikation[[#This Row],[BYGNINGSDEL]])</f>
        <v>628Tag ventilatorer</v>
      </c>
      <c r="E632" s="171">
        <v>574</v>
      </c>
      <c r="I632" s="171"/>
      <c r="J632" s="171">
        <v>4</v>
      </c>
      <c r="K632" s="175" t="s">
        <v>1318</v>
      </c>
      <c r="L632" s="172" t="s">
        <v>1290</v>
      </c>
      <c r="M632" s="80" t="str">
        <f>IFERROR(VLOOKUP(Leverancespecifikation[[#This Row],[ID-Bygningsdel]],'Data ændringslog'!A:G,7,FALSE),"P")</f>
        <v/>
      </c>
      <c r="N632" s="321" t="s">
        <v>99</v>
      </c>
      <c r="O632" s="121" t="str">
        <f>VLOOKUP(Leverancespecifikation[[#This Row],[ID-Bygningsdel]],'Data aktør'!A:H,2,FALSE)</f>
        <v/>
      </c>
      <c r="P632" s="78" t="str">
        <f>VLOOKUP(Leverancespecifikation[[#This Row],[ID-Bygningsdel]],'Data aktør'!A:H,3,FALSE)</f>
        <v/>
      </c>
      <c r="Q632" s="78" t="str">
        <f>VLOOKUP(Leverancespecifikation[[#This Row],[ID-Bygningsdel]],'Data aktør'!A:H,4,FALSE)</f>
        <v/>
      </c>
      <c r="R632" s="78" t="str">
        <f>VLOOKUP(Leverancespecifikation[[#This Row],[ID-Bygningsdel]],'Data aktør'!A:H,5,FALSE)</f>
        <v/>
      </c>
      <c r="S632" s="78" t="str">
        <f>VLOOKUP(Leverancespecifikation[[#This Row],[ID-Bygningsdel]],'Data aktør'!A:H,6,FALSE)</f>
        <v>X</v>
      </c>
      <c r="T632" s="78" t="str">
        <f>VLOOKUP(Leverancespecifikation[[#This Row],[ID-Bygningsdel]],'Data aktør'!A:H,7,FALSE)</f>
        <v>X</v>
      </c>
      <c r="U632" s="122" t="str">
        <f>VLOOKUP(Leverancespecifikation[[#This Row],[ID-Bygningsdel]],'Data aktør'!A:H,8,FALSE)</f>
        <v/>
      </c>
      <c r="V632" s="112"/>
      <c r="W632" s="79"/>
      <c r="X632" s="79"/>
      <c r="Y632" s="79"/>
      <c r="Z632" s="79"/>
      <c r="AA632" s="79"/>
      <c r="AB632" s="171"/>
      <c r="AD632" s="171"/>
      <c r="AE632" s="171"/>
      <c r="AF632" s="171"/>
      <c r="AG632" s="171"/>
      <c r="AH632" s="171"/>
      <c r="AI632" s="171"/>
      <c r="AJ632" s="171" t="s">
        <v>37</v>
      </c>
      <c r="AK632" s="171">
        <v>300</v>
      </c>
      <c r="AT632" s="171" t="s">
        <v>37</v>
      </c>
      <c r="AU632" s="171">
        <v>300</v>
      </c>
      <c r="BB632" s="171" t="s">
        <v>38</v>
      </c>
      <c r="BC632" s="171">
        <v>325</v>
      </c>
      <c r="BV632" s="171"/>
      <c r="BW632" s="171"/>
      <c r="CB632" s="134"/>
    </row>
    <row r="633" spans="1:986" ht="12" x14ac:dyDescent="0.2">
      <c r="A633" s="249"/>
      <c r="B633" s="242" t="s">
        <v>1286</v>
      </c>
      <c r="C633" s="170" t="str">
        <f>_xlfn.CONCAT(Leverancespecifikation[[#This Row],[ID]],Leverancespecifikation[[#This Row],[BYGNINGSDEL]])</f>
        <v>629Vådrumsventilatorer</v>
      </c>
      <c r="E633" s="171">
        <v>574</v>
      </c>
      <c r="I633" s="171"/>
      <c r="J633" s="171">
        <v>4</v>
      </c>
      <c r="K633" s="175" t="s">
        <v>1320</v>
      </c>
      <c r="L633" s="172" t="s">
        <v>1290</v>
      </c>
      <c r="M633" s="80" t="str">
        <f>IFERROR(VLOOKUP(Leverancespecifikation[[#This Row],[ID-Bygningsdel]],'Data ændringslog'!A:G,7,FALSE),"P")</f>
        <v/>
      </c>
      <c r="N633" s="321" t="s">
        <v>99</v>
      </c>
      <c r="O633" s="121" t="str">
        <f>VLOOKUP(Leverancespecifikation[[#This Row],[ID-Bygningsdel]],'Data aktør'!A:H,2,FALSE)</f>
        <v/>
      </c>
      <c r="P633" s="78" t="str">
        <f>VLOOKUP(Leverancespecifikation[[#This Row],[ID-Bygningsdel]],'Data aktør'!A:H,3,FALSE)</f>
        <v/>
      </c>
      <c r="Q633" s="78" t="str">
        <f>VLOOKUP(Leverancespecifikation[[#This Row],[ID-Bygningsdel]],'Data aktør'!A:H,4,FALSE)</f>
        <v/>
      </c>
      <c r="R633" s="78" t="str">
        <f>VLOOKUP(Leverancespecifikation[[#This Row],[ID-Bygningsdel]],'Data aktør'!A:H,5,FALSE)</f>
        <v/>
      </c>
      <c r="S633" s="78" t="str">
        <f>VLOOKUP(Leverancespecifikation[[#This Row],[ID-Bygningsdel]],'Data aktør'!A:H,6,FALSE)</f>
        <v>X</v>
      </c>
      <c r="T633" s="78" t="str">
        <f>VLOOKUP(Leverancespecifikation[[#This Row],[ID-Bygningsdel]],'Data aktør'!A:H,7,FALSE)</f>
        <v>X</v>
      </c>
      <c r="U633" s="122" t="str">
        <f>VLOOKUP(Leverancespecifikation[[#This Row],[ID-Bygningsdel]],'Data aktør'!A:H,8,FALSE)</f>
        <v/>
      </c>
      <c r="V633" s="112"/>
      <c r="W633" s="79"/>
      <c r="X633" s="79"/>
      <c r="Y633" s="79"/>
      <c r="Z633" s="79"/>
      <c r="AA633" s="79"/>
      <c r="AB633" s="171"/>
      <c r="AD633" s="171"/>
      <c r="AE633" s="171"/>
      <c r="AF633" s="171"/>
      <c r="AG633" s="171"/>
      <c r="AH633" s="171"/>
      <c r="AI633" s="171"/>
      <c r="AJ633" s="171"/>
      <c r="AT633" s="171" t="s">
        <v>37</v>
      </c>
      <c r="AU633" s="171">
        <v>300</v>
      </c>
      <c r="BB633" s="171" t="s">
        <v>38</v>
      </c>
      <c r="BC633" s="171">
        <v>325</v>
      </c>
      <c r="BV633" s="171"/>
      <c r="BW633" s="171"/>
      <c r="CB633" s="134"/>
    </row>
    <row r="634" spans="1:986" ht="12" x14ac:dyDescent="0.2">
      <c r="A634" s="249"/>
      <c r="B634" s="242" t="s">
        <v>1288</v>
      </c>
      <c r="C634" s="170" t="str">
        <f>_xlfn.CONCAT(Leverancespecifikation[[#This Row],[ID]],Leverancespecifikation[[#This Row],[BYGNINGSDEL]])</f>
        <v xml:space="preserve">630Vægventilatorer </v>
      </c>
      <c r="E634" s="171">
        <v>574</v>
      </c>
      <c r="I634" s="171"/>
      <c r="J634" s="171">
        <v>4</v>
      </c>
      <c r="K634" s="175" t="s">
        <v>1322</v>
      </c>
      <c r="L634" s="172" t="s">
        <v>1290</v>
      </c>
      <c r="M634" s="80" t="str">
        <f>IFERROR(VLOOKUP(Leverancespecifikation[[#This Row],[ID-Bygningsdel]],'Data ændringslog'!A:G,7,FALSE),"P")</f>
        <v/>
      </c>
      <c r="N634" s="321" t="s">
        <v>99</v>
      </c>
      <c r="O634" s="121" t="str">
        <f>VLOOKUP(Leverancespecifikation[[#This Row],[ID-Bygningsdel]],'Data aktør'!A:H,2,FALSE)</f>
        <v/>
      </c>
      <c r="P634" s="78" t="str">
        <f>VLOOKUP(Leverancespecifikation[[#This Row],[ID-Bygningsdel]],'Data aktør'!A:H,3,FALSE)</f>
        <v/>
      </c>
      <c r="Q634" s="78" t="str">
        <f>VLOOKUP(Leverancespecifikation[[#This Row],[ID-Bygningsdel]],'Data aktør'!A:H,4,FALSE)</f>
        <v/>
      </c>
      <c r="R634" s="78" t="str">
        <f>VLOOKUP(Leverancespecifikation[[#This Row],[ID-Bygningsdel]],'Data aktør'!A:H,5,FALSE)</f>
        <v/>
      </c>
      <c r="S634" s="78" t="str">
        <f>VLOOKUP(Leverancespecifikation[[#This Row],[ID-Bygningsdel]],'Data aktør'!A:H,6,FALSE)</f>
        <v>X</v>
      </c>
      <c r="T634" s="78" t="str">
        <f>VLOOKUP(Leverancespecifikation[[#This Row],[ID-Bygningsdel]],'Data aktør'!A:H,7,FALSE)</f>
        <v>X</v>
      </c>
      <c r="U634" s="122" t="str">
        <f>VLOOKUP(Leverancespecifikation[[#This Row],[ID-Bygningsdel]],'Data aktør'!A:H,8,FALSE)</f>
        <v/>
      </c>
      <c r="V634" s="112"/>
      <c r="W634" s="79"/>
      <c r="X634" s="79"/>
      <c r="Y634" s="79"/>
      <c r="Z634" s="79"/>
      <c r="AA634" s="79"/>
      <c r="AB634" s="171"/>
      <c r="AD634" s="171"/>
      <c r="AE634" s="171"/>
      <c r="AF634" s="171"/>
      <c r="AG634" s="171"/>
      <c r="AH634" s="171"/>
      <c r="AI634" s="171"/>
      <c r="AJ634" s="171"/>
      <c r="AT634" s="171" t="s">
        <v>37</v>
      </c>
      <c r="AU634" s="171">
        <v>300</v>
      </c>
      <c r="BB634" s="171" t="s">
        <v>38</v>
      </c>
      <c r="BC634" s="171">
        <v>325</v>
      </c>
      <c r="BV634" s="171"/>
      <c r="BW634" s="171"/>
      <c r="CB634" s="134"/>
    </row>
    <row r="635" spans="1:986" s="104" customFormat="1" x14ac:dyDescent="0.2">
      <c r="A635" s="248"/>
      <c r="B635" s="240" t="s">
        <v>1291</v>
      </c>
      <c r="C635" s="161" t="str">
        <f>_xlfn.CONCAT(Leverancespecifikation[[#This Row],[ID]],Leverancespecifikation[[#This Row],[BYGNINGSDEL]])</f>
        <v>631Komponenter</v>
      </c>
      <c r="D635" s="162"/>
      <c r="E635" s="162"/>
      <c r="F635" s="162"/>
      <c r="G635" s="162"/>
      <c r="H635" s="162"/>
      <c r="I635" s="162"/>
      <c r="J635" s="163">
        <v>2</v>
      </c>
      <c r="K635" s="164" t="s">
        <v>1136</v>
      </c>
      <c r="L635" s="165"/>
      <c r="M635" s="100" t="str">
        <f>IFERROR(VLOOKUP(Leverancespecifikation[[#This Row],[ID-Bygningsdel]],'Data ændringslog'!A:G,7,FALSE),"P")</f>
        <v/>
      </c>
      <c r="N635" s="201" t="s">
        <v>99</v>
      </c>
      <c r="O635" s="119"/>
      <c r="P635" s="101"/>
      <c r="Q635" s="101"/>
      <c r="R635" s="101"/>
      <c r="S635" s="101"/>
      <c r="T635" s="101"/>
      <c r="U635" s="120"/>
      <c r="V635" s="111"/>
      <c r="W635" s="102"/>
      <c r="X635" s="102"/>
      <c r="Y635" s="102"/>
      <c r="Z635" s="102"/>
      <c r="AA635" s="10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285"/>
      <c r="BM635" s="162"/>
      <c r="BN635" s="162"/>
      <c r="BO635" s="162"/>
      <c r="BP635" s="162"/>
      <c r="BQ635" s="162"/>
      <c r="BR635" s="162"/>
      <c r="BS635" s="162"/>
      <c r="BT635" s="162"/>
      <c r="BU635" s="162"/>
      <c r="BV635" s="162"/>
      <c r="BW635" s="162"/>
      <c r="BX635" s="162"/>
      <c r="BY635" s="162"/>
      <c r="BZ635" s="162"/>
      <c r="CA635" s="206"/>
      <c r="CB635" s="98"/>
      <c r="CC635" s="98"/>
      <c r="CD635" s="98"/>
      <c r="CE635" s="98"/>
      <c r="CF635" s="98"/>
      <c r="CG635" s="98"/>
      <c r="CH635" s="98"/>
      <c r="CI635" s="98"/>
      <c r="CJ635" s="98"/>
      <c r="CK635" s="98"/>
      <c r="CL635" s="98"/>
      <c r="CM635" s="98"/>
      <c r="CN635" s="98"/>
      <c r="CO635" s="98"/>
      <c r="CP635" s="98"/>
      <c r="CQ635" s="98"/>
      <c r="CR635" s="98"/>
      <c r="CS635" s="98"/>
      <c r="CT635" s="98"/>
      <c r="CU635" s="98"/>
      <c r="CV635" s="98"/>
      <c r="CW635" s="98"/>
      <c r="CX635" s="98"/>
      <c r="CY635" s="98"/>
      <c r="CZ635" s="98"/>
      <c r="DA635" s="98"/>
      <c r="DB635" s="98"/>
      <c r="DC635" s="98"/>
      <c r="DD635" s="98"/>
      <c r="DE635" s="98"/>
      <c r="DF635" s="98"/>
      <c r="DG635" s="98"/>
      <c r="DH635" s="98"/>
      <c r="DI635" s="98"/>
      <c r="DJ635" s="98"/>
      <c r="DK635" s="98"/>
      <c r="DL635" s="98"/>
      <c r="DM635" s="98"/>
      <c r="DN635" s="98"/>
      <c r="DO635" s="98"/>
      <c r="DP635" s="98"/>
      <c r="DQ635" s="98"/>
      <c r="DR635" s="98"/>
      <c r="DS635" s="98"/>
      <c r="DT635" s="98"/>
      <c r="DU635" s="98"/>
      <c r="DV635" s="98"/>
      <c r="DW635" s="98"/>
      <c r="DX635" s="98"/>
      <c r="DY635" s="98"/>
      <c r="DZ635" s="98"/>
      <c r="EA635" s="98"/>
      <c r="EB635" s="98"/>
      <c r="EC635" s="98"/>
      <c r="ED635" s="98"/>
      <c r="EE635" s="98"/>
      <c r="EF635" s="98"/>
      <c r="EG635" s="98"/>
      <c r="EH635" s="98"/>
      <c r="EI635" s="98"/>
      <c r="EJ635" s="98"/>
      <c r="EK635" s="98"/>
      <c r="EL635" s="98"/>
      <c r="EM635" s="98"/>
      <c r="EN635" s="98"/>
      <c r="EO635" s="98"/>
      <c r="EP635" s="98"/>
      <c r="EQ635" s="98"/>
      <c r="ER635" s="98"/>
      <c r="ES635" s="98"/>
      <c r="ET635" s="98"/>
      <c r="EU635" s="98"/>
      <c r="EV635" s="98"/>
      <c r="EW635" s="98"/>
      <c r="EX635" s="98"/>
      <c r="EY635" s="98"/>
      <c r="EZ635" s="98"/>
      <c r="FA635" s="98"/>
      <c r="FB635" s="98"/>
      <c r="FC635" s="98"/>
      <c r="FD635" s="98"/>
      <c r="FE635" s="98"/>
      <c r="FF635" s="98"/>
      <c r="FG635" s="98"/>
      <c r="FH635" s="98"/>
      <c r="FI635" s="98"/>
      <c r="FJ635" s="98"/>
      <c r="FK635" s="98"/>
      <c r="FL635" s="98"/>
      <c r="FM635" s="98"/>
      <c r="FN635" s="98"/>
      <c r="FO635" s="98"/>
      <c r="FP635" s="98"/>
      <c r="FQ635" s="98"/>
      <c r="FR635" s="98"/>
      <c r="FS635" s="98"/>
      <c r="FT635" s="98"/>
      <c r="FU635" s="98"/>
      <c r="FV635" s="98"/>
      <c r="FW635" s="98"/>
      <c r="FX635" s="98"/>
      <c r="FY635" s="98"/>
      <c r="FZ635" s="98"/>
      <c r="GA635" s="98"/>
      <c r="GB635" s="98"/>
      <c r="GC635" s="98"/>
      <c r="GD635" s="98"/>
      <c r="GE635" s="98"/>
      <c r="GF635" s="98"/>
      <c r="GG635" s="98"/>
      <c r="GH635" s="98"/>
      <c r="GI635" s="98"/>
      <c r="GJ635" s="98"/>
      <c r="GK635" s="98"/>
      <c r="GL635" s="98"/>
      <c r="GM635" s="98"/>
      <c r="GN635" s="98"/>
      <c r="GO635" s="98"/>
      <c r="GP635" s="98"/>
      <c r="GQ635" s="98"/>
      <c r="GR635" s="98"/>
      <c r="GS635" s="98"/>
      <c r="GT635" s="98"/>
      <c r="GU635" s="98"/>
      <c r="GV635" s="98"/>
      <c r="GW635" s="98"/>
      <c r="GX635" s="98"/>
      <c r="GY635" s="98"/>
      <c r="GZ635" s="98"/>
      <c r="HA635" s="98"/>
      <c r="HB635" s="98"/>
      <c r="HC635" s="98"/>
      <c r="HD635" s="98"/>
      <c r="HE635" s="98"/>
      <c r="HF635" s="98"/>
      <c r="HG635" s="98"/>
      <c r="HH635" s="98"/>
      <c r="HI635" s="98"/>
      <c r="HJ635" s="98"/>
      <c r="HK635" s="98"/>
      <c r="HL635" s="98"/>
      <c r="HM635" s="98"/>
      <c r="HN635" s="98"/>
      <c r="HO635" s="98"/>
      <c r="HP635" s="98"/>
      <c r="HQ635" s="98"/>
      <c r="HR635" s="98"/>
      <c r="HS635" s="98"/>
      <c r="HT635" s="98"/>
      <c r="HU635" s="98"/>
      <c r="HV635" s="98"/>
      <c r="HW635" s="98"/>
      <c r="HX635" s="98"/>
      <c r="HY635" s="98"/>
      <c r="HZ635" s="98"/>
      <c r="IA635" s="98"/>
      <c r="IB635" s="98"/>
      <c r="IC635" s="98"/>
      <c r="ID635" s="98"/>
      <c r="IE635" s="98"/>
      <c r="IF635" s="98"/>
      <c r="IG635" s="98"/>
      <c r="IH635" s="98"/>
      <c r="II635" s="98"/>
      <c r="IJ635" s="98"/>
      <c r="IK635" s="98"/>
      <c r="IL635" s="98"/>
      <c r="IM635" s="98"/>
      <c r="IN635" s="98"/>
      <c r="IO635" s="98"/>
      <c r="IP635" s="98"/>
      <c r="IQ635" s="98"/>
      <c r="IR635" s="98"/>
      <c r="IS635" s="98"/>
      <c r="IT635" s="98"/>
      <c r="IU635" s="98"/>
      <c r="IV635" s="98"/>
      <c r="IW635" s="98"/>
      <c r="IX635" s="98"/>
      <c r="IY635" s="98"/>
      <c r="IZ635" s="98"/>
      <c r="JA635" s="98"/>
      <c r="JB635" s="98"/>
      <c r="JC635" s="98"/>
      <c r="JD635" s="98"/>
      <c r="JE635" s="98"/>
      <c r="JF635" s="98"/>
      <c r="JG635" s="98"/>
      <c r="JH635" s="98"/>
      <c r="JI635" s="98"/>
      <c r="JJ635" s="98"/>
      <c r="JK635" s="98"/>
      <c r="JL635" s="98"/>
      <c r="JM635" s="98"/>
      <c r="JN635" s="98"/>
      <c r="JO635" s="98"/>
      <c r="JP635" s="98"/>
      <c r="JQ635" s="98"/>
      <c r="JR635" s="98"/>
      <c r="JS635" s="98"/>
      <c r="JT635" s="98"/>
      <c r="JU635" s="98"/>
      <c r="JV635" s="98"/>
      <c r="JW635" s="98"/>
      <c r="JX635" s="98"/>
      <c r="JY635" s="98"/>
      <c r="JZ635" s="98"/>
      <c r="KA635" s="98"/>
      <c r="KB635" s="98"/>
      <c r="KC635" s="98"/>
      <c r="KD635" s="98"/>
      <c r="KE635" s="98"/>
      <c r="KF635" s="98"/>
      <c r="KG635" s="98"/>
      <c r="KH635" s="98"/>
      <c r="KI635" s="98"/>
      <c r="KJ635" s="98"/>
      <c r="KK635" s="98"/>
      <c r="KL635" s="98"/>
      <c r="KM635" s="98"/>
      <c r="KN635" s="98"/>
      <c r="KO635" s="98"/>
      <c r="KP635" s="98"/>
      <c r="KQ635" s="98"/>
      <c r="KR635" s="98"/>
      <c r="KS635" s="98"/>
      <c r="KT635" s="98"/>
      <c r="KU635" s="98"/>
      <c r="KV635" s="98"/>
      <c r="KW635" s="98"/>
      <c r="KX635" s="98"/>
      <c r="KY635" s="98"/>
      <c r="KZ635" s="98"/>
      <c r="LA635" s="98"/>
      <c r="LB635" s="98"/>
      <c r="LC635" s="98"/>
      <c r="LD635" s="98"/>
      <c r="LE635" s="98"/>
      <c r="LF635" s="98"/>
      <c r="LG635" s="98"/>
      <c r="LH635" s="98"/>
      <c r="LI635" s="98"/>
      <c r="LJ635" s="98"/>
      <c r="LK635" s="98"/>
      <c r="LL635" s="98"/>
      <c r="LM635" s="98"/>
      <c r="LN635" s="98"/>
      <c r="LO635" s="98"/>
      <c r="LP635" s="98"/>
      <c r="LQ635" s="98"/>
      <c r="LR635" s="98"/>
      <c r="LS635" s="98"/>
      <c r="LT635" s="98"/>
      <c r="LU635" s="98"/>
      <c r="LV635" s="98"/>
      <c r="LW635" s="98"/>
      <c r="LX635" s="98"/>
      <c r="LY635" s="98"/>
      <c r="LZ635" s="98"/>
      <c r="MA635" s="98"/>
      <c r="MB635" s="98"/>
      <c r="MC635" s="98"/>
      <c r="MD635" s="98"/>
      <c r="ME635" s="98"/>
      <c r="MF635" s="98"/>
      <c r="MG635" s="98"/>
      <c r="MH635" s="98"/>
      <c r="MI635" s="98"/>
      <c r="MJ635" s="98"/>
      <c r="MK635" s="98"/>
      <c r="ML635" s="98"/>
      <c r="MM635" s="98"/>
      <c r="MN635" s="98"/>
      <c r="MO635" s="98"/>
      <c r="MP635" s="98"/>
      <c r="MQ635" s="98"/>
      <c r="MR635" s="98"/>
      <c r="MS635" s="98"/>
      <c r="MT635" s="98"/>
      <c r="MU635" s="98"/>
      <c r="MV635" s="98"/>
      <c r="MW635" s="98"/>
      <c r="MX635" s="98"/>
      <c r="MY635" s="98"/>
      <c r="MZ635" s="98"/>
      <c r="NA635" s="98"/>
      <c r="NB635" s="98"/>
      <c r="NC635" s="98"/>
      <c r="ND635" s="98"/>
      <c r="NE635" s="98"/>
      <c r="NF635" s="98"/>
      <c r="NG635" s="98"/>
      <c r="NH635" s="98"/>
      <c r="NI635" s="98"/>
      <c r="NJ635" s="98"/>
      <c r="NK635" s="98"/>
      <c r="NL635" s="98"/>
      <c r="NM635" s="98"/>
      <c r="NN635" s="98"/>
      <c r="NO635" s="98"/>
      <c r="NP635" s="98"/>
      <c r="NQ635" s="98"/>
      <c r="NR635" s="98"/>
      <c r="NS635" s="98"/>
      <c r="NT635" s="98"/>
      <c r="NU635" s="98"/>
      <c r="NV635" s="98"/>
      <c r="NW635" s="98"/>
      <c r="NX635" s="98"/>
      <c r="NY635" s="98"/>
      <c r="NZ635" s="98"/>
      <c r="OA635" s="98"/>
      <c r="OB635" s="98"/>
      <c r="OC635" s="98"/>
      <c r="OD635" s="98"/>
      <c r="OE635" s="98"/>
      <c r="OF635" s="98"/>
      <c r="OG635" s="98"/>
      <c r="OH635" s="98"/>
      <c r="OI635" s="98"/>
      <c r="OJ635" s="98"/>
      <c r="OK635" s="98"/>
      <c r="OL635" s="98"/>
      <c r="OM635" s="98"/>
      <c r="ON635" s="98"/>
      <c r="OO635" s="98"/>
      <c r="OP635" s="98"/>
      <c r="OQ635" s="98"/>
      <c r="OR635" s="98"/>
      <c r="OS635" s="98"/>
      <c r="OT635" s="98"/>
      <c r="OU635" s="98"/>
      <c r="OV635" s="98"/>
      <c r="OW635" s="98"/>
      <c r="OX635" s="98"/>
      <c r="OY635" s="98"/>
      <c r="OZ635" s="98"/>
      <c r="PA635" s="98"/>
      <c r="PB635" s="98"/>
      <c r="PC635" s="98"/>
      <c r="PD635" s="98"/>
      <c r="PE635" s="98"/>
      <c r="PF635" s="98"/>
      <c r="PG635" s="98"/>
      <c r="PH635" s="98"/>
      <c r="PI635" s="98"/>
      <c r="PJ635" s="98"/>
      <c r="PK635" s="98"/>
      <c r="PL635" s="98"/>
      <c r="PM635" s="98"/>
      <c r="PN635" s="98"/>
      <c r="PO635" s="98"/>
      <c r="PP635" s="98"/>
      <c r="PQ635" s="98"/>
      <c r="PR635" s="98"/>
      <c r="PS635" s="98"/>
      <c r="PT635" s="98"/>
      <c r="PU635" s="98"/>
      <c r="PV635" s="98"/>
      <c r="PW635" s="98"/>
      <c r="PX635" s="98"/>
      <c r="PY635" s="98"/>
      <c r="PZ635" s="98"/>
      <c r="QA635" s="98"/>
      <c r="QB635" s="98"/>
      <c r="QC635" s="98"/>
      <c r="QD635" s="98"/>
      <c r="QE635" s="98"/>
      <c r="QF635" s="98"/>
      <c r="QG635" s="98"/>
      <c r="QH635" s="98"/>
      <c r="QI635" s="98"/>
      <c r="QJ635" s="98"/>
      <c r="QK635" s="98"/>
      <c r="QL635" s="98"/>
      <c r="QM635" s="98"/>
      <c r="QN635" s="98"/>
      <c r="QO635" s="98"/>
      <c r="QP635" s="98"/>
      <c r="QQ635" s="98"/>
      <c r="QR635" s="98"/>
      <c r="QS635" s="98"/>
      <c r="QT635" s="98"/>
      <c r="QU635" s="98"/>
      <c r="QV635" s="98"/>
      <c r="QW635" s="98"/>
      <c r="QX635" s="98"/>
      <c r="QY635" s="98"/>
      <c r="QZ635" s="98"/>
      <c r="RA635" s="98"/>
      <c r="RB635" s="98"/>
      <c r="RC635" s="98"/>
      <c r="RD635" s="98"/>
      <c r="RE635" s="98"/>
      <c r="RF635" s="98"/>
      <c r="RG635" s="98"/>
      <c r="RH635" s="98"/>
      <c r="RI635" s="98"/>
      <c r="RJ635" s="98"/>
      <c r="RK635" s="98"/>
      <c r="RL635" s="98"/>
      <c r="RM635" s="98"/>
      <c r="RN635" s="98"/>
      <c r="RO635" s="98"/>
      <c r="RP635" s="98"/>
      <c r="RQ635" s="98"/>
      <c r="RR635" s="98"/>
      <c r="RS635" s="98"/>
      <c r="RT635" s="98"/>
      <c r="RU635" s="98"/>
      <c r="RV635" s="98"/>
      <c r="RW635" s="98"/>
      <c r="RX635" s="98"/>
      <c r="RY635" s="98"/>
      <c r="RZ635" s="98"/>
      <c r="SA635" s="98"/>
      <c r="SB635" s="98"/>
      <c r="SC635" s="98"/>
      <c r="SD635" s="98"/>
      <c r="SE635" s="98"/>
      <c r="SF635" s="98"/>
      <c r="SG635" s="98"/>
      <c r="SH635" s="98"/>
      <c r="SI635" s="98"/>
      <c r="SJ635" s="98"/>
      <c r="SK635" s="98"/>
      <c r="SL635" s="98"/>
      <c r="SM635" s="98"/>
      <c r="SN635" s="98"/>
      <c r="SO635" s="98"/>
      <c r="SP635" s="98"/>
      <c r="SQ635" s="98"/>
      <c r="SR635" s="98"/>
      <c r="SS635" s="98"/>
      <c r="ST635" s="98"/>
      <c r="SU635" s="98"/>
      <c r="SV635" s="98"/>
      <c r="SW635" s="98"/>
      <c r="SX635" s="98"/>
      <c r="SY635" s="98"/>
      <c r="SZ635" s="98"/>
      <c r="TA635" s="98"/>
      <c r="TB635" s="98"/>
      <c r="TC635" s="98"/>
      <c r="TD635" s="98"/>
      <c r="TE635" s="98"/>
      <c r="TF635" s="98"/>
      <c r="TG635" s="98"/>
      <c r="TH635" s="98"/>
      <c r="TI635" s="98"/>
      <c r="TJ635" s="98"/>
      <c r="TK635" s="98"/>
      <c r="TL635" s="98"/>
      <c r="TM635" s="98"/>
      <c r="TN635" s="98"/>
      <c r="TO635" s="98"/>
      <c r="TP635" s="98"/>
      <c r="TQ635" s="98"/>
      <c r="TR635" s="98"/>
      <c r="TS635" s="98"/>
      <c r="TT635" s="98"/>
      <c r="TU635" s="98"/>
      <c r="TV635" s="98"/>
      <c r="TW635" s="98"/>
      <c r="TX635" s="98"/>
      <c r="TY635" s="98"/>
      <c r="TZ635" s="98"/>
      <c r="UA635" s="98"/>
      <c r="UB635" s="98"/>
      <c r="UC635" s="98"/>
      <c r="UD635" s="98"/>
      <c r="UE635" s="98"/>
      <c r="UF635" s="98"/>
      <c r="UG635" s="98"/>
      <c r="UH635" s="98"/>
      <c r="UI635" s="98"/>
      <c r="UJ635" s="98"/>
      <c r="UK635" s="98"/>
      <c r="UL635" s="98"/>
      <c r="UM635" s="98"/>
      <c r="UN635" s="98"/>
      <c r="UO635" s="98"/>
      <c r="UP635" s="98"/>
      <c r="UQ635" s="98"/>
      <c r="UR635" s="98"/>
      <c r="US635" s="98"/>
      <c r="UT635" s="98"/>
      <c r="UU635" s="98"/>
      <c r="UV635" s="98"/>
      <c r="UW635" s="98"/>
      <c r="UX635" s="98"/>
      <c r="UY635" s="98"/>
      <c r="UZ635" s="98"/>
      <c r="VA635" s="98"/>
      <c r="VB635" s="98"/>
      <c r="VC635" s="98"/>
      <c r="VD635" s="98"/>
      <c r="VE635" s="98"/>
      <c r="VF635" s="98"/>
      <c r="VG635" s="98"/>
      <c r="VH635" s="98"/>
      <c r="VI635" s="98"/>
      <c r="VJ635" s="98"/>
      <c r="VK635" s="98"/>
      <c r="VL635" s="98"/>
      <c r="VM635" s="98"/>
      <c r="VN635" s="98"/>
      <c r="VO635" s="98"/>
      <c r="VP635" s="98"/>
      <c r="VQ635" s="98"/>
      <c r="VR635" s="98"/>
      <c r="VS635" s="98"/>
      <c r="VT635" s="98"/>
      <c r="VU635" s="98"/>
      <c r="VV635" s="98"/>
      <c r="VW635" s="98"/>
      <c r="VX635" s="98"/>
      <c r="VY635" s="98"/>
      <c r="VZ635" s="98"/>
      <c r="WA635" s="98"/>
      <c r="WB635" s="98"/>
      <c r="WC635" s="98"/>
      <c r="WD635" s="98"/>
      <c r="WE635" s="98"/>
      <c r="WF635" s="98"/>
      <c r="WG635" s="98"/>
      <c r="WH635" s="98"/>
      <c r="WI635" s="98"/>
      <c r="WJ635" s="98"/>
      <c r="WK635" s="98"/>
      <c r="WL635" s="98"/>
      <c r="WM635" s="98"/>
      <c r="WN635" s="98"/>
      <c r="WO635" s="98"/>
      <c r="WP635" s="98"/>
      <c r="WQ635" s="98"/>
      <c r="WR635" s="98"/>
      <c r="WS635" s="98"/>
      <c r="WT635" s="98"/>
      <c r="WU635" s="98"/>
      <c r="WV635" s="98"/>
      <c r="WW635" s="98"/>
      <c r="WX635" s="98"/>
      <c r="WY635" s="98"/>
      <c r="WZ635" s="98"/>
      <c r="XA635" s="98"/>
      <c r="XB635" s="98"/>
      <c r="XC635" s="98"/>
      <c r="XD635" s="98"/>
      <c r="XE635" s="98"/>
      <c r="XF635" s="98"/>
      <c r="XG635" s="98"/>
      <c r="XH635" s="98"/>
      <c r="XI635" s="98"/>
      <c r="XJ635" s="98"/>
      <c r="XK635" s="98"/>
      <c r="XL635" s="98"/>
      <c r="XM635" s="98"/>
      <c r="XN635" s="98"/>
      <c r="XO635" s="98"/>
      <c r="XP635" s="98"/>
      <c r="XQ635" s="98"/>
      <c r="XR635" s="98"/>
      <c r="XS635" s="98"/>
      <c r="XT635" s="98"/>
      <c r="XU635" s="98"/>
      <c r="XV635" s="98"/>
      <c r="XW635" s="98"/>
      <c r="XX635" s="98"/>
      <c r="XY635" s="98"/>
      <c r="XZ635" s="98"/>
      <c r="YA635" s="98"/>
      <c r="YB635" s="98"/>
      <c r="YC635" s="98"/>
      <c r="YD635" s="98"/>
      <c r="YE635" s="98"/>
      <c r="YF635" s="98"/>
      <c r="YG635" s="98"/>
      <c r="YH635" s="98"/>
      <c r="YI635" s="98"/>
      <c r="YJ635" s="98"/>
      <c r="YK635" s="98"/>
      <c r="YL635" s="98"/>
      <c r="YM635" s="98"/>
      <c r="YN635" s="98"/>
      <c r="YO635" s="98"/>
      <c r="YP635" s="98"/>
      <c r="YQ635" s="98"/>
      <c r="YR635" s="98"/>
      <c r="YS635" s="98"/>
      <c r="YT635" s="98"/>
      <c r="YU635" s="98"/>
      <c r="YV635" s="98"/>
      <c r="YW635" s="98"/>
      <c r="YX635" s="98"/>
      <c r="YY635" s="98"/>
      <c r="YZ635" s="98"/>
      <c r="ZA635" s="98"/>
      <c r="ZB635" s="98"/>
      <c r="ZC635" s="98"/>
      <c r="ZD635" s="98"/>
      <c r="ZE635" s="98"/>
      <c r="ZF635" s="98"/>
      <c r="ZG635" s="98"/>
      <c r="ZH635" s="98"/>
      <c r="ZI635" s="98"/>
      <c r="ZJ635" s="98"/>
      <c r="ZK635" s="98"/>
      <c r="ZL635" s="98"/>
      <c r="ZM635" s="98"/>
      <c r="ZN635" s="98"/>
      <c r="ZO635" s="98"/>
      <c r="ZP635" s="98"/>
      <c r="ZQ635" s="98"/>
      <c r="ZR635" s="98"/>
      <c r="ZS635" s="98"/>
      <c r="ZT635" s="98"/>
      <c r="ZU635" s="98"/>
      <c r="ZV635" s="98"/>
      <c r="ZW635" s="98"/>
      <c r="ZX635" s="98"/>
      <c r="ZY635" s="98"/>
      <c r="ZZ635" s="98"/>
      <c r="AAA635" s="98"/>
      <c r="AAB635" s="98"/>
      <c r="AAC635" s="98"/>
      <c r="AAD635" s="98"/>
      <c r="AAE635" s="98"/>
      <c r="AAF635" s="98"/>
      <c r="AAG635" s="98"/>
      <c r="AAH635" s="98"/>
      <c r="AAI635" s="98"/>
      <c r="AAJ635" s="98"/>
      <c r="AAK635" s="98"/>
      <c r="AAL635" s="98"/>
      <c r="AAM635" s="98"/>
      <c r="AAN635" s="98"/>
      <c r="AAO635" s="98"/>
      <c r="AAP635" s="98"/>
      <c r="AAQ635" s="98"/>
      <c r="AAR635" s="98"/>
      <c r="AAS635" s="98"/>
      <c r="AAT635" s="98"/>
      <c r="AAU635" s="98"/>
      <c r="AAV635" s="98"/>
      <c r="AAW635" s="98"/>
      <c r="AAX635" s="98"/>
      <c r="AAY635" s="98"/>
      <c r="AAZ635" s="98"/>
      <c r="ABA635" s="98"/>
      <c r="ABB635" s="98"/>
      <c r="ABC635" s="98"/>
      <c r="ABD635" s="98"/>
      <c r="ABE635" s="98"/>
      <c r="ABF635" s="98"/>
      <c r="ABG635" s="98"/>
      <c r="ABH635" s="98"/>
      <c r="ABI635" s="98"/>
      <c r="ABJ635" s="98"/>
      <c r="ABK635" s="98"/>
      <c r="ABL635" s="98"/>
      <c r="ABM635" s="98"/>
      <c r="ABN635" s="98"/>
      <c r="ABO635" s="98"/>
      <c r="ABP635" s="98"/>
      <c r="ABQ635" s="98"/>
      <c r="ABR635" s="98"/>
      <c r="ABS635" s="98"/>
      <c r="ABT635" s="98"/>
      <c r="ABU635" s="98"/>
      <c r="ABV635" s="98"/>
      <c r="ABW635" s="98"/>
      <c r="ABX635" s="98"/>
      <c r="ABY635" s="98"/>
      <c r="ABZ635" s="98"/>
      <c r="ACA635" s="98"/>
      <c r="ACB635" s="98"/>
      <c r="ACC635" s="98"/>
      <c r="ACD635" s="98"/>
      <c r="ACE635" s="98"/>
      <c r="ACF635" s="98"/>
      <c r="ACG635" s="98"/>
      <c r="ACH635" s="98"/>
      <c r="ACI635" s="98"/>
      <c r="ACJ635" s="98"/>
      <c r="ACK635" s="98"/>
      <c r="ACL635" s="98"/>
      <c r="ACM635" s="98"/>
      <c r="ACN635" s="98"/>
      <c r="ACO635" s="98"/>
      <c r="ACP635" s="98"/>
      <c r="ACQ635" s="98"/>
      <c r="ACR635" s="98"/>
      <c r="ACS635" s="98"/>
      <c r="ACT635" s="98"/>
      <c r="ACU635" s="98"/>
      <c r="ACV635" s="98"/>
      <c r="ACW635" s="98"/>
      <c r="ACX635" s="98"/>
      <c r="ACY635" s="98"/>
      <c r="ACZ635" s="98"/>
      <c r="ADA635" s="98"/>
      <c r="ADB635" s="98"/>
      <c r="ADC635" s="98"/>
      <c r="ADD635" s="98"/>
      <c r="ADE635" s="98"/>
      <c r="ADF635" s="98"/>
      <c r="ADG635" s="98"/>
      <c r="ADH635" s="98"/>
      <c r="ADI635" s="98"/>
      <c r="ADJ635" s="98"/>
      <c r="ADK635" s="98"/>
      <c r="ADL635" s="98"/>
      <c r="ADM635" s="98"/>
      <c r="ADN635" s="98"/>
      <c r="ADO635" s="98"/>
      <c r="ADP635" s="98"/>
      <c r="ADQ635" s="98"/>
      <c r="ADR635" s="98"/>
      <c r="ADS635" s="98"/>
      <c r="ADT635" s="98"/>
      <c r="ADU635" s="98"/>
      <c r="ADV635" s="98"/>
      <c r="ADW635" s="98"/>
      <c r="ADX635" s="98"/>
      <c r="ADY635" s="98"/>
      <c r="ADZ635" s="98"/>
      <c r="AEA635" s="98"/>
      <c r="AEB635" s="98"/>
      <c r="AEC635" s="98"/>
      <c r="AED635" s="98"/>
      <c r="AEE635" s="98"/>
      <c r="AEF635" s="98"/>
      <c r="AEG635" s="98"/>
      <c r="AEH635" s="98"/>
      <c r="AEI635" s="98"/>
      <c r="AEJ635" s="98"/>
      <c r="AEK635" s="98"/>
      <c r="AEL635" s="98"/>
      <c r="AEM635" s="98"/>
      <c r="AEN635" s="98"/>
      <c r="AEO635" s="98"/>
      <c r="AEP635" s="98"/>
      <c r="AEQ635" s="98"/>
      <c r="AER635" s="98"/>
      <c r="AES635" s="98"/>
      <c r="AET635" s="98"/>
      <c r="AEU635" s="98"/>
      <c r="AEV635" s="98"/>
      <c r="AEW635" s="98"/>
      <c r="AEX635" s="98"/>
      <c r="AEY635" s="98"/>
      <c r="AEZ635" s="98"/>
      <c r="AFA635" s="98"/>
      <c r="AFB635" s="98"/>
      <c r="AFC635" s="98"/>
      <c r="AFD635" s="98"/>
      <c r="AFE635" s="98"/>
      <c r="AFF635" s="98"/>
      <c r="AFG635" s="98"/>
      <c r="AFH635" s="98"/>
      <c r="AFI635" s="98"/>
      <c r="AFJ635" s="98"/>
      <c r="AFK635" s="98"/>
      <c r="AFL635" s="98"/>
      <c r="AFM635" s="98"/>
      <c r="AFN635" s="98"/>
      <c r="AFO635" s="98"/>
      <c r="AFP635" s="98"/>
      <c r="AFQ635" s="98"/>
      <c r="AFR635" s="98"/>
      <c r="AFS635" s="98"/>
      <c r="AFT635" s="98"/>
      <c r="AFU635" s="98"/>
      <c r="AFV635" s="98"/>
      <c r="AFW635" s="98"/>
      <c r="AFX635" s="98"/>
      <c r="AFY635" s="98"/>
      <c r="AFZ635" s="98"/>
      <c r="AGA635" s="98"/>
      <c r="AGB635" s="98"/>
      <c r="AGC635" s="98"/>
      <c r="AGD635" s="98"/>
      <c r="AGE635" s="98"/>
      <c r="AGF635" s="98"/>
      <c r="AGG635" s="98"/>
      <c r="AGH635" s="98"/>
      <c r="AGI635" s="98"/>
      <c r="AGJ635" s="98"/>
      <c r="AGK635" s="98"/>
      <c r="AGL635" s="98"/>
      <c r="AGM635" s="98"/>
      <c r="AGN635" s="98"/>
      <c r="AGO635" s="98"/>
      <c r="AGP635" s="98"/>
      <c r="AGQ635" s="98"/>
      <c r="AGR635" s="98"/>
      <c r="AGS635" s="98"/>
      <c r="AGT635" s="98"/>
      <c r="AGU635" s="98"/>
      <c r="AGV635" s="98"/>
      <c r="AGW635" s="98"/>
      <c r="AGX635" s="98"/>
      <c r="AGY635" s="98"/>
      <c r="AGZ635" s="98"/>
      <c r="AHA635" s="98"/>
      <c r="AHB635" s="98"/>
      <c r="AHC635" s="98"/>
      <c r="AHD635" s="98"/>
      <c r="AHE635" s="98"/>
      <c r="AHF635" s="98"/>
      <c r="AHG635" s="98"/>
      <c r="AHH635" s="98"/>
      <c r="AHI635" s="98"/>
      <c r="AHJ635" s="98"/>
      <c r="AHK635" s="98"/>
      <c r="AHL635" s="98"/>
      <c r="AHM635" s="98"/>
      <c r="AHN635" s="98"/>
      <c r="AHO635" s="98"/>
      <c r="AHP635" s="98"/>
      <c r="AHQ635" s="98"/>
      <c r="AHR635" s="98"/>
      <c r="AHS635" s="98"/>
      <c r="AHT635" s="98"/>
      <c r="AHU635" s="98"/>
      <c r="AHV635" s="98"/>
      <c r="AHW635" s="98"/>
      <c r="AHX635" s="98"/>
      <c r="AHY635" s="98"/>
      <c r="AHZ635" s="98"/>
      <c r="AIA635" s="98"/>
      <c r="AIB635" s="98"/>
      <c r="AIC635" s="98"/>
      <c r="AID635" s="98"/>
      <c r="AIE635" s="98"/>
      <c r="AIF635" s="98"/>
      <c r="AIG635" s="98"/>
      <c r="AIH635" s="98"/>
      <c r="AII635" s="98"/>
      <c r="AIJ635" s="98"/>
      <c r="AIK635" s="98"/>
      <c r="AIL635" s="98"/>
      <c r="AIM635" s="98"/>
      <c r="AIN635" s="98"/>
      <c r="AIO635" s="98"/>
      <c r="AIP635" s="98"/>
      <c r="AIQ635" s="98"/>
      <c r="AIR635" s="98"/>
      <c r="AIS635" s="98"/>
      <c r="AIT635" s="98"/>
      <c r="AIU635" s="98"/>
      <c r="AIV635" s="98"/>
      <c r="AIW635" s="98"/>
      <c r="AIX635" s="98"/>
      <c r="AIY635" s="98"/>
      <c r="AIZ635" s="98"/>
      <c r="AJA635" s="98"/>
      <c r="AJB635" s="98"/>
      <c r="AJC635" s="98"/>
      <c r="AJD635" s="98"/>
      <c r="AJE635" s="98"/>
      <c r="AJF635" s="98"/>
      <c r="AJG635" s="98"/>
      <c r="AJH635" s="98"/>
      <c r="AJI635" s="98"/>
      <c r="AJJ635" s="98"/>
      <c r="AJK635" s="98"/>
      <c r="AJL635" s="98"/>
      <c r="AJM635" s="98"/>
      <c r="AJN635" s="98"/>
      <c r="AJO635" s="98"/>
      <c r="AJP635" s="98"/>
      <c r="AJQ635" s="98"/>
      <c r="AJR635" s="98"/>
      <c r="AJS635" s="98"/>
      <c r="AJT635" s="98"/>
      <c r="AJU635" s="98"/>
      <c r="AJV635" s="98"/>
      <c r="AJW635" s="98"/>
      <c r="AJX635" s="98"/>
      <c r="AJY635" s="98"/>
      <c r="AJZ635" s="98"/>
      <c r="AKA635" s="98"/>
      <c r="AKB635" s="98"/>
      <c r="AKC635" s="98"/>
      <c r="AKD635" s="98"/>
      <c r="AKE635" s="98"/>
      <c r="AKF635" s="98"/>
      <c r="AKG635" s="98"/>
      <c r="AKH635" s="98"/>
      <c r="AKI635" s="98"/>
      <c r="AKJ635" s="98"/>
      <c r="AKK635" s="98"/>
      <c r="AKL635" s="98"/>
      <c r="AKM635" s="98"/>
      <c r="AKN635" s="98"/>
      <c r="AKO635" s="98"/>
      <c r="AKP635" s="98"/>
      <c r="AKQ635" s="98"/>
      <c r="AKR635" s="98"/>
      <c r="AKS635" s="98"/>
      <c r="AKT635" s="98"/>
      <c r="AKU635" s="98"/>
      <c r="AKV635" s="98"/>
      <c r="AKW635" s="98"/>
      <c r="AKX635" s="98"/>
    </row>
    <row r="636" spans="1:986" s="88" customFormat="1" ht="12" x14ac:dyDescent="0.2">
      <c r="A636" s="249"/>
      <c r="B636" s="241" t="s">
        <v>1293</v>
      </c>
      <c r="C636" s="166" t="str">
        <f>_xlfn.CONCAT(Leverancespecifikation[[#This Row],[ID]],Leverancespecifikation[[#This Row],[BYGNINGSDEL]])</f>
        <v>632Kanal tilbehør</v>
      </c>
      <c r="D636" s="167"/>
      <c r="E636" s="167">
        <v>573</v>
      </c>
      <c r="F636" s="167"/>
      <c r="G636" s="167"/>
      <c r="H636" s="167"/>
      <c r="I636" s="167"/>
      <c r="J636" s="167">
        <v>3</v>
      </c>
      <c r="K636" s="332" t="s">
        <v>1325</v>
      </c>
      <c r="L636" s="169"/>
      <c r="M636" s="86" t="str">
        <f>IFERROR(VLOOKUP(Leverancespecifikation[[#This Row],[ID-Bygningsdel]],'Data ændringslog'!A:G,7,FALSE),"P")</f>
        <v/>
      </c>
      <c r="N636" s="320" t="s">
        <v>99</v>
      </c>
      <c r="O636" s="117" t="str">
        <f>VLOOKUP(Leverancespecifikation[[#This Row],[ID-Bygningsdel]],'Data aktør'!A:H,2,FALSE)</f>
        <v/>
      </c>
      <c r="P636" s="87" t="str">
        <f>VLOOKUP(Leverancespecifikation[[#This Row],[ID-Bygningsdel]],'Data aktør'!A:H,3,FALSE)</f>
        <v/>
      </c>
      <c r="Q636" s="87" t="str">
        <f>VLOOKUP(Leverancespecifikation[[#This Row],[ID-Bygningsdel]],'Data aktør'!A:H,4,FALSE)</f>
        <v/>
      </c>
      <c r="R636" s="87" t="str">
        <f>VLOOKUP(Leverancespecifikation[[#This Row],[ID-Bygningsdel]],'Data aktør'!A:H,5,FALSE)</f>
        <v/>
      </c>
      <c r="S636" s="87" t="str">
        <f>VLOOKUP(Leverancespecifikation[[#This Row],[ID-Bygningsdel]],'Data aktør'!A:H,6,FALSE)</f>
        <v/>
      </c>
      <c r="T636" s="87" t="str">
        <f>VLOOKUP(Leverancespecifikation[[#This Row],[ID-Bygningsdel]],'Data aktør'!A:H,7,FALSE)</f>
        <v/>
      </c>
      <c r="U636" s="118" t="str">
        <f>VLOOKUP(Leverancespecifikation[[#This Row],[ID-Bygningsdel]],'Data aktør'!A:H,8,FALSE)</f>
        <v/>
      </c>
      <c r="V636" s="110"/>
      <c r="W636" s="85"/>
      <c r="X636" s="85"/>
      <c r="Y636" s="85"/>
      <c r="Z636" s="85"/>
      <c r="AA636" s="85"/>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c r="BF636" s="167"/>
      <c r="BG636" s="167"/>
      <c r="BH636" s="167"/>
      <c r="BI636" s="167"/>
      <c r="BJ636" s="167"/>
      <c r="BK636" s="167"/>
      <c r="BL636" s="286"/>
      <c r="BM636" s="167"/>
      <c r="BN636" s="167"/>
      <c r="BO636" s="167"/>
      <c r="BP636" s="167"/>
      <c r="BQ636" s="167"/>
      <c r="BR636" s="167"/>
      <c r="BS636" s="167"/>
      <c r="BT636" s="167"/>
      <c r="BU636" s="167"/>
      <c r="BV636" s="167"/>
      <c r="BW636" s="167"/>
      <c r="BX636" s="167"/>
      <c r="BY636" s="167"/>
      <c r="BZ636" s="167"/>
      <c r="CA636" s="207"/>
      <c r="CB636" s="134"/>
      <c r="CC636" s="134"/>
      <c r="CD636" s="134"/>
      <c r="CE636" s="134"/>
      <c r="CF636" s="134"/>
      <c r="CG636" s="134"/>
      <c r="CH636" s="134"/>
      <c r="CI636" s="134"/>
      <c r="CJ636" s="134"/>
      <c r="CK636" s="134"/>
      <c r="CL636" s="134"/>
      <c r="CM636" s="134"/>
      <c r="CN636" s="134"/>
      <c r="CO636" s="134"/>
      <c r="CP636" s="134"/>
      <c r="CQ636" s="134"/>
      <c r="CR636" s="134"/>
      <c r="CS636" s="134"/>
      <c r="CT636" s="134"/>
      <c r="CU636" s="134"/>
      <c r="CV636" s="134"/>
      <c r="CW636" s="134"/>
      <c r="CX636" s="134"/>
      <c r="CY636" s="134"/>
      <c r="CZ636" s="134"/>
      <c r="DA636" s="134"/>
      <c r="DB636" s="134"/>
      <c r="DC636" s="134"/>
      <c r="DD636" s="134"/>
      <c r="DE636" s="134"/>
      <c r="DF636" s="134"/>
      <c r="DG636" s="134"/>
      <c r="DH636" s="134"/>
      <c r="DI636" s="134"/>
      <c r="DJ636" s="134"/>
      <c r="DK636" s="134"/>
      <c r="DL636" s="134"/>
      <c r="DM636" s="134"/>
      <c r="DN636" s="134"/>
      <c r="DO636" s="134"/>
      <c r="DP636" s="134"/>
      <c r="DQ636" s="134"/>
      <c r="DR636" s="134"/>
      <c r="DS636" s="134"/>
      <c r="DT636" s="134"/>
      <c r="DU636" s="134"/>
      <c r="DV636" s="134"/>
      <c r="DW636" s="134"/>
      <c r="DX636" s="134"/>
      <c r="DY636" s="134"/>
      <c r="DZ636" s="134"/>
      <c r="EA636" s="134"/>
      <c r="EB636" s="134"/>
      <c r="EC636" s="134"/>
      <c r="ED636" s="134"/>
      <c r="EE636" s="134"/>
      <c r="EF636" s="134"/>
      <c r="EG636" s="134"/>
      <c r="EH636" s="134"/>
      <c r="EI636" s="134"/>
      <c r="EJ636" s="134"/>
      <c r="EK636" s="134"/>
      <c r="EL636" s="134"/>
      <c r="EM636" s="134"/>
      <c r="EN636" s="134"/>
      <c r="EO636" s="134"/>
      <c r="EP636" s="134"/>
      <c r="EQ636" s="134"/>
      <c r="ER636" s="134"/>
      <c r="ES636" s="134"/>
      <c r="ET636" s="134"/>
      <c r="EU636" s="134"/>
      <c r="EV636" s="134"/>
      <c r="EW636" s="134"/>
      <c r="EX636" s="134"/>
      <c r="EY636" s="134"/>
      <c r="EZ636" s="134"/>
      <c r="FA636" s="134"/>
      <c r="FB636" s="134"/>
      <c r="FC636" s="134"/>
      <c r="FD636" s="134"/>
      <c r="FE636" s="134"/>
      <c r="FF636" s="134"/>
      <c r="FG636" s="134"/>
      <c r="FH636" s="134"/>
      <c r="FI636" s="134"/>
      <c r="FJ636" s="134"/>
      <c r="FK636" s="134"/>
      <c r="FL636" s="134"/>
      <c r="FM636" s="134"/>
      <c r="FN636" s="134"/>
      <c r="FO636" s="134"/>
      <c r="FP636" s="134"/>
      <c r="FQ636" s="134"/>
      <c r="FR636" s="134"/>
      <c r="FS636" s="134"/>
      <c r="FT636" s="134"/>
      <c r="FU636" s="134"/>
      <c r="FV636" s="134"/>
      <c r="FW636" s="134"/>
      <c r="FX636" s="134"/>
      <c r="FY636" s="134"/>
      <c r="FZ636" s="134"/>
      <c r="GA636" s="134"/>
      <c r="GB636" s="134"/>
      <c r="GC636" s="134"/>
      <c r="GD636" s="134"/>
      <c r="GE636" s="134"/>
      <c r="GF636" s="134"/>
      <c r="GG636" s="134"/>
      <c r="GH636" s="134"/>
      <c r="GI636" s="134"/>
      <c r="GJ636" s="134"/>
      <c r="GK636" s="134"/>
      <c r="GL636" s="134"/>
      <c r="GM636" s="134"/>
      <c r="GN636" s="134"/>
      <c r="GO636" s="134"/>
      <c r="GP636" s="134"/>
      <c r="GQ636" s="134"/>
      <c r="GR636" s="134"/>
      <c r="GS636" s="134"/>
      <c r="GT636" s="134"/>
      <c r="GU636" s="134"/>
      <c r="GV636" s="134"/>
      <c r="GW636" s="134"/>
      <c r="GX636" s="134"/>
      <c r="GY636" s="134"/>
      <c r="GZ636" s="134"/>
      <c r="HA636" s="134"/>
      <c r="HB636" s="134"/>
      <c r="HC636" s="134"/>
      <c r="HD636" s="134"/>
      <c r="HE636" s="134"/>
      <c r="HF636" s="134"/>
      <c r="HG636" s="134"/>
      <c r="HH636" s="134"/>
      <c r="HI636" s="134"/>
      <c r="HJ636" s="134"/>
      <c r="HK636" s="134"/>
      <c r="HL636" s="134"/>
      <c r="HM636" s="134"/>
      <c r="HN636" s="134"/>
      <c r="HO636" s="134"/>
      <c r="HP636" s="134"/>
      <c r="HQ636" s="134"/>
      <c r="HR636" s="134"/>
      <c r="HS636" s="134"/>
      <c r="HT636" s="134"/>
      <c r="HU636" s="134"/>
      <c r="HV636" s="134"/>
      <c r="HW636" s="134"/>
      <c r="HX636" s="134"/>
      <c r="HY636" s="134"/>
      <c r="HZ636" s="134"/>
      <c r="IA636" s="134"/>
      <c r="IB636" s="134"/>
      <c r="IC636" s="134"/>
      <c r="ID636" s="134"/>
      <c r="IE636" s="134"/>
      <c r="IF636" s="134"/>
      <c r="IG636" s="134"/>
      <c r="IH636" s="134"/>
      <c r="II636" s="134"/>
      <c r="IJ636" s="134"/>
      <c r="IK636" s="134"/>
      <c r="IL636" s="134"/>
      <c r="IM636" s="134"/>
      <c r="IN636" s="134"/>
      <c r="IO636" s="134"/>
      <c r="IP636" s="134"/>
      <c r="IQ636" s="134"/>
      <c r="IR636" s="134"/>
      <c r="IS636" s="134"/>
      <c r="IT636" s="134"/>
      <c r="IU636" s="134"/>
      <c r="IV636" s="134"/>
      <c r="IW636" s="134"/>
      <c r="IX636" s="134"/>
      <c r="IY636" s="134"/>
      <c r="IZ636" s="134"/>
      <c r="JA636" s="134"/>
      <c r="JB636" s="134"/>
      <c r="JC636" s="134"/>
      <c r="JD636" s="134"/>
      <c r="JE636" s="134"/>
      <c r="JF636" s="134"/>
      <c r="JG636" s="134"/>
      <c r="JH636" s="134"/>
      <c r="JI636" s="134"/>
      <c r="JJ636" s="134"/>
      <c r="JK636" s="134"/>
      <c r="JL636" s="134"/>
      <c r="JM636" s="134"/>
      <c r="JN636" s="134"/>
      <c r="JO636" s="134"/>
      <c r="JP636" s="134"/>
      <c r="JQ636" s="134"/>
      <c r="JR636" s="134"/>
      <c r="JS636" s="134"/>
      <c r="JT636" s="134"/>
      <c r="JU636" s="134"/>
      <c r="JV636" s="134"/>
      <c r="JW636" s="134"/>
      <c r="JX636" s="134"/>
      <c r="JY636" s="134"/>
      <c r="JZ636" s="134"/>
      <c r="KA636" s="134"/>
      <c r="KB636" s="134"/>
      <c r="KC636" s="134"/>
      <c r="KD636" s="134"/>
      <c r="KE636" s="134"/>
      <c r="KF636" s="134"/>
      <c r="KG636" s="134"/>
      <c r="KH636" s="134"/>
      <c r="KI636" s="134"/>
      <c r="KJ636" s="134"/>
      <c r="KK636" s="134"/>
      <c r="KL636" s="134"/>
      <c r="KM636" s="134"/>
      <c r="KN636" s="134"/>
      <c r="KO636" s="134"/>
      <c r="KP636" s="134"/>
      <c r="KQ636" s="134"/>
      <c r="KR636" s="134"/>
      <c r="KS636" s="134"/>
      <c r="KT636" s="134"/>
      <c r="KU636" s="134"/>
      <c r="KV636" s="134"/>
      <c r="KW636" s="134"/>
      <c r="KX636" s="134"/>
      <c r="KY636" s="134"/>
      <c r="KZ636" s="134"/>
      <c r="LA636" s="134"/>
      <c r="LB636" s="134"/>
      <c r="LC636" s="134"/>
      <c r="LD636" s="134"/>
      <c r="LE636" s="134"/>
      <c r="LF636" s="134"/>
      <c r="LG636" s="134"/>
      <c r="LH636" s="134"/>
      <c r="LI636" s="134"/>
      <c r="LJ636" s="134"/>
      <c r="LK636" s="134"/>
      <c r="LL636" s="134"/>
      <c r="LM636" s="134"/>
      <c r="LN636" s="134"/>
      <c r="LO636" s="134"/>
      <c r="LP636" s="134"/>
      <c r="LQ636" s="134"/>
      <c r="LR636" s="134"/>
      <c r="LS636" s="134"/>
      <c r="LT636" s="134"/>
      <c r="LU636" s="134"/>
      <c r="LV636" s="134"/>
      <c r="LW636" s="134"/>
      <c r="LX636" s="134"/>
      <c r="LY636" s="134"/>
      <c r="LZ636" s="134"/>
      <c r="MA636" s="134"/>
      <c r="MB636" s="134"/>
      <c r="MC636" s="134"/>
      <c r="MD636" s="134"/>
      <c r="ME636" s="134"/>
      <c r="MF636" s="134"/>
      <c r="MG636" s="134"/>
      <c r="MH636" s="134"/>
      <c r="MI636" s="134"/>
      <c r="MJ636" s="134"/>
      <c r="MK636" s="134"/>
      <c r="ML636" s="134"/>
      <c r="MM636" s="134"/>
      <c r="MN636" s="134"/>
      <c r="MO636" s="134"/>
      <c r="MP636" s="134"/>
      <c r="MQ636" s="134"/>
      <c r="MR636" s="134"/>
      <c r="MS636" s="134"/>
      <c r="MT636" s="134"/>
      <c r="MU636" s="134"/>
      <c r="MV636" s="134"/>
      <c r="MW636" s="134"/>
      <c r="MX636" s="134"/>
      <c r="MY636" s="134"/>
      <c r="MZ636" s="134"/>
      <c r="NA636" s="134"/>
      <c r="NB636" s="134"/>
      <c r="NC636" s="134"/>
      <c r="ND636" s="134"/>
      <c r="NE636" s="134"/>
      <c r="NF636" s="134"/>
      <c r="NG636" s="134"/>
      <c r="NH636" s="134"/>
      <c r="NI636" s="134"/>
      <c r="NJ636" s="134"/>
      <c r="NK636" s="134"/>
      <c r="NL636" s="134"/>
      <c r="NM636" s="134"/>
      <c r="NN636" s="134"/>
      <c r="NO636" s="134"/>
      <c r="NP636" s="134"/>
      <c r="NQ636" s="134"/>
      <c r="NR636" s="134"/>
      <c r="NS636" s="134"/>
      <c r="NT636" s="134"/>
      <c r="NU636" s="134"/>
      <c r="NV636" s="134"/>
      <c r="NW636" s="134"/>
      <c r="NX636" s="134"/>
      <c r="NY636" s="134"/>
      <c r="NZ636" s="134"/>
      <c r="OA636" s="134"/>
      <c r="OB636" s="134"/>
      <c r="OC636" s="134"/>
      <c r="OD636" s="134"/>
      <c r="OE636" s="134"/>
      <c r="OF636" s="134"/>
      <c r="OG636" s="134"/>
      <c r="OH636" s="134"/>
      <c r="OI636" s="134"/>
      <c r="OJ636" s="134"/>
      <c r="OK636" s="134"/>
      <c r="OL636" s="134"/>
      <c r="OM636" s="134"/>
      <c r="ON636" s="134"/>
      <c r="OO636" s="134"/>
      <c r="OP636" s="134"/>
      <c r="OQ636" s="134"/>
      <c r="OR636" s="134"/>
      <c r="OS636" s="134"/>
      <c r="OT636" s="134"/>
      <c r="OU636" s="134"/>
      <c r="OV636" s="134"/>
      <c r="OW636" s="134"/>
      <c r="OX636" s="134"/>
      <c r="OY636" s="134"/>
      <c r="OZ636" s="134"/>
      <c r="PA636" s="134"/>
      <c r="PB636" s="134"/>
      <c r="PC636" s="134"/>
      <c r="PD636" s="134"/>
      <c r="PE636" s="134"/>
      <c r="PF636" s="134"/>
      <c r="PG636" s="134"/>
      <c r="PH636" s="134"/>
      <c r="PI636" s="134"/>
      <c r="PJ636" s="134"/>
      <c r="PK636" s="134"/>
      <c r="PL636" s="134"/>
      <c r="PM636" s="134"/>
      <c r="PN636" s="134"/>
      <c r="PO636" s="134"/>
      <c r="PP636" s="134"/>
      <c r="PQ636" s="134"/>
      <c r="PR636" s="134"/>
      <c r="PS636" s="134"/>
      <c r="PT636" s="134"/>
      <c r="PU636" s="134"/>
      <c r="PV636" s="134"/>
      <c r="PW636" s="134"/>
      <c r="PX636" s="134"/>
      <c r="PY636" s="134"/>
      <c r="PZ636" s="134"/>
      <c r="QA636" s="134"/>
      <c r="QB636" s="134"/>
      <c r="QC636" s="134"/>
      <c r="QD636" s="134"/>
      <c r="QE636" s="134"/>
      <c r="QF636" s="134"/>
      <c r="QG636" s="134"/>
      <c r="QH636" s="134"/>
      <c r="QI636" s="134"/>
      <c r="QJ636" s="134"/>
      <c r="QK636" s="134"/>
      <c r="QL636" s="134"/>
      <c r="QM636" s="134"/>
      <c r="QN636" s="134"/>
      <c r="QO636" s="134"/>
      <c r="QP636" s="134"/>
      <c r="QQ636" s="134"/>
      <c r="QR636" s="134"/>
      <c r="QS636" s="134"/>
      <c r="QT636" s="134"/>
      <c r="QU636" s="134"/>
      <c r="QV636" s="134"/>
      <c r="QW636" s="134"/>
      <c r="QX636" s="134"/>
      <c r="QY636" s="134"/>
      <c r="QZ636" s="134"/>
      <c r="RA636" s="134"/>
      <c r="RB636" s="134"/>
      <c r="RC636" s="134"/>
      <c r="RD636" s="134"/>
      <c r="RE636" s="134"/>
      <c r="RF636" s="134"/>
      <c r="RG636" s="134"/>
      <c r="RH636" s="134"/>
      <c r="RI636" s="134"/>
      <c r="RJ636" s="134"/>
      <c r="RK636" s="134"/>
      <c r="RL636" s="134"/>
      <c r="RM636" s="134"/>
      <c r="RN636" s="134"/>
      <c r="RO636" s="134"/>
      <c r="RP636" s="134"/>
      <c r="RQ636" s="134"/>
      <c r="RR636" s="134"/>
      <c r="RS636" s="134"/>
      <c r="RT636" s="134"/>
      <c r="RU636" s="134"/>
      <c r="RV636" s="134"/>
      <c r="RW636" s="134"/>
      <c r="RX636" s="134"/>
      <c r="RY636" s="134"/>
      <c r="RZ636" s="134"/>
      <c r="SA636" s="134"/>
      <c r="SB636" s="134"/>
      <c r="SC636" s="134"/>
      <c r="SD636" s="134"/>
      <c r="SE636" s="134"/>
      <c r="SF636" s="134"/>
      <c r="SG636" s="134"/>
      <c r="SH636" s="134"/>
      <c r="SI636" s="134"/>
      <c r="SJ636" s="134"/>
      <c r="SK636" s="134"/>
      <c r="SL636" s="134"/>
      <c r="SM636" s="134"/>
      <c r="SN636" s="134"/>
      <c r="SO636" s="134"/>
      <c r="SP636" s="134"/>
      <c r="SQ636" s="134"/>
      <c r="SR636" s="134"/>
      <c r="SS636" s="134"/>
      <c r="ST636" s="134"/>
      <c r="SU636" s="134"/>
      <c r="SV636" s="134"/>
      <c r="SW636" s="134"/>
      <c r="SX636" s="134"/>
      <c r="SY636" s="134"/>
      <c r="SZ636" s="134"/>
      <c r="TA636" s="134"/>
      <c r="TB636" s="134"/>
      <c r="TC636" s="134"/>
      <c r="TD636" s="134"/>
      <c r="TE636" s="134"/>
      <c r="TF636" s="134"/>
      <c r="TG636" s="134"/>
      <c r="TH636" s="134"/>
      <c r="TI636" s="134"/>
      <c r="TJ636" s="134"/>
      <c r="TK636" s="134"/>
      <c r="TL636" s="134"/>
      <c r="TM636" s="134"/>
      <c r="TN636" s="134"/>
      <c r="TO636" s="134"/>
      <c r="TP636" s="134"/>
      <c r="TQ636" s="134"/>
      <c r="TR636" s="134"/>
      <c r="TS636" s="134"/>
      <c r="TT636" s="134"/>
      <c r="TU636" s="134"/>
      <c r="TV636" s="134"/>
      <c r="TW636" s="134"/>
      <c r="TX636" s="134"/>
      <c r="TY636" s="134"/>
      <c r="TZ636" s="134"/>
      <c r="UA636" s="134"/>
      <c r="UB636" s="134"/>
      <c r="UC636" s="134"/>
      <c r="UD636" s="134"/>
      <c r="UE636" s="134"/>
      <c r="UF636" s="134"/>
      <c r="UG636" s="134"/>
      <c r="UH636" s="134"/>
      <c r="UI636" s="134"/>
      <c r="UJ636" s="134"/>
      <c r="UK636" s="134"/>
      <c r="UL636" s="134"/>
      <c r="UM636" s="134"/>
      <c r="UN636" s="134"/>
      <c r="UO636" s="134"/>
      <c r="UP636" s="134"/>
      <c r="UQ636" s="134"/>
      <c r="UR636" s="134"/>
      <c r="US636" s="134"/>
      <c r="UT636" s="134"/>
      <c r="UU636" s="134"/>
      <c r="UV636" s="134"/>
      <c r="UW636" s="134"/>
      <c r="UX636" s="134"/>
      <c r="UY636" s="134"/>
      <c r="UZ636" s="134"/>
      <c r="VA636" s="134"/>
      <c r="VB636" s="134"/>
      <c r="VC636" s="134"/>
      <c r="VD636" s="134"/>
      <c r="VE636" s="134"/>
      <c r="VF636" s="134"/>
      <c r="VG636" s="134"/>
      <c r="VH636" s="134"/>
      <c r="VI636" s="134"/>
      <c r="VJ636" s="134"/>
      <c r="VK636" s="134"/>
      <c r="VL636" s="134"/>
      <c r="VM636" s="134"/>
      <c r="VN636" s="134"/>
      <c r="VO636" s="134"/>
      <c r="VP636" s="134"/>
      <c r="VQ636" s="134"/>
      <c r="VR636" s="134"/>
      <c r="VS636" s="134"/>
      <c r="VT636" s="134"/>
      <c r="VU636" s="134"/>
      <c r="VV636" s="134"/>
      <c r="VW636" s="134"/>
      <c r="VX636" s="134"/>
      <c r="VY636" s="134"/>
      <c r="VZ636" s="134"/>
      <c r="WA636" s="134"/>
      <c r="WB636" s="134"/>
      <c r="WC636" s="134"/>
      <c r="WD636" s="134"/>
      <c r="WE636" s="134"/>
      <c r="WF636" s="134"/>
      <c r="WG636" s="134"/>
      <c r="WH636" s="134"/>
      <c r="WI636" s="134"/>
      <c r="WJ636" s="134"/>
      <c r="WK636" s="134"/>
      <c r="WL636" s="134"/>
      <c r="WM636" s="134"/>
      <c r="WN636" s="134"/>
      <c r="WO636" s="134"/>
      <c r="WP636" s="134"/>
      <c r="WQ636" s="134"/>
      <c r="WR636" s="134"/>
      <c r="WS636" s="134"/>
      <c r="WT636" s="134"/>
      <c r="WU636" s="134"/>
      <c r="WV636" s="134"/>
      <c r="WW636" s="134"/>
      <c r="WX636" s="134"/>
      <c r="WY636" s="134"/>
      <c r="WZ636" s="134"/>
      <c r="XA636" s="134"/>
      <c r="XB636" s="134"/>
      <c r="XC636" s="134"/>
      <c r="XD636" s="134"/>
      <c r="XE636" s="134"/>
      <c r="XF636" s="134"/>
      <c r="XG636" s="134"/>
      <c r="XH636" s="134"/>
      <c r="XI636" s="134"/>
      <c r="XJ636" s="134"/>
      <c r="XK636" s="134"/>
      <c r="XL636" s="134"/>
      <c r="XM636" s="134"/>
      <c r="XN636" s="134"/>
      <c r="XO636" s="134"/>
      <c r="XP636" s="134"/>
      <c r="XQ636" s="134"/>
      <c r="XR636" s="134"/>
      <c r="XS636" s="134"/>
      <c r="XT636" s="134"/>
      <c r="XU636" s="134"/>
      <c r="XV636" s="134"/>
      <c r="XW636" s="134"/>
      <c r="XX636" s="134"/>
      <c r="XY636" s="134"/>
      <c r="XZ636" s="134"/>
      <c r="YA636" s="134"/>
      <c r="YB636" s="134"/>
      <c r="YC636" s="134"/>
      <c r="YD636" s="134"/>
      <c r="YE636" s="134"/>
      <c r="YF636" s="134"/>
      <c r="YG636" s="134"/>
      <c r="YH636" s="134"/>
      <c r="YI636" s="134"/>
      <c r="YJ636" s="134"/>
      <c r="YK636" s="134"/>
      <c r="YL636" s="134"/>
      <c r="YM636" s="134"/>
      <c r="YN636" s="134"/>
      <c r="YO636" s="134"/>
      <c r="YP636" s="134"/>
      <c r="YQ636" s="134"/>
      <c r="YR636" s="134"/>
      <c r="YS636" s="134"/>
      <c r="YT636" s="134"/>
      <c r="YU636" s="134"/>
      <c r="YV636" s="134"/>
      <c r="YW636" s="134"/>
      <c r="YX636" s="134"/>
      <c r="YY636" s="134"/>
      <c r="YZ636" s="134"/>
      <c r="ZA636" s="134"/>
      <c r="ZB636" s="134"/>
      <c r="ZC636" s="134"/>
      <c r="ZD636" s="134"/>
      <c r="ZE636" s="134"/>
      <c r="ZF636" s="134"/>
      <c r="ZG636" s="134"/>
      <c r="ZH636" s="134"/>
      <c r="ZI636" s="134"/>
      <c r="ZJ636" s="134"/>
      <c r="ZK636" s="134"/>
      <c r="ZL636" s="134"/>
      <c r="ZM636" s="134"/>
      <c r="ZN636" s="134"/>
      <c r="ZO636" s="134"/>
      <c r="ZP636" s="134"/>
      <c r="ZQ636" s="134"/>
      <c r="ZR636" s="134"/>
      <c r="ZS636" s="134"/>
      <c r="ZT636" s="134"/>
      <c r="ZU636" s="134"/>
      <c r="ZV636" s="134"/>
      <c r="ZW636" s="134"/>
      <c r="ZX636" s="134"/>
      <c r="ZY636" s="134"/>
      <c r="ZZ636" s="134"/>
      <c r="AAA636" s="134"/>
      <c r="AAB636" s="134"/>
      <c r="AAC636" s="134"/>
      <c r="AAD636" s="134"/>
      <c r="AAE636" s="134"/>
      <c r="AAF636" s="134"/>
      <c r="AAG636" s="134"/>
      <c r="AAH636" s="134"/>
      <c r="AAI636" s="134"/>
      <c r="AAJ636" s="134"/>
      <c r="AAK636" s="134"/>
      <c r="AAL636" s="134"/>
      <c r="AAM636" s="134"/>
      <c r="AAN636" s="134"/>
      <c r="AAO636" s="134"/>
      <c r="AAP636" s="134"/>
      <c r="AAQ636" s="134"/>
      <c r="AAR636" s="134"/>
      <c r="AAS636" s="134"/>
      <c r="AAT636" s="134"/>
      <c r="AAU636" s="134"/>
      <c r="AAV636" s="134"/>
      <c r="AAW636" s="134"/>
      <c r="AAX636" s="134"/>
      <c r="AAY636" s="134"/>
      <c r="AAZ636" s="134"/>
      <c r="ABA636" s="134"/>
      <c r="ABB636" s="134"/>
      <c r="ABC636" s="134"/>
      <c r="ABD636" s="134"/>
      <c r="ABE636" s="134"/>
      <c r="ABF636" s="134"/>
      <c r="ABG636" s="134"/>
      <c r="ABH636" s="134"/>
      <c r="ABI636" s="134"/>
      <c r="ABJ636" s="134"/>
      <c r="ABK636" s="134"/>
      <c r="ABL636" s="134"/>
      <c r="ABM636" s="134"/>
      <c r="ABN636" s="134"/>
      <c r="ABO636" s="134"/>
      <c r="ABP636" s="134"/>
      <c r="ABQ636" s="134"/>
      <c r="ABR636" s="134"/>
      <c r="ABS636" s="134"/>
      <c r="ABT636" s="134"/>
      <c r="ABU636" s="134"/>
      <c r="ABV636" s="134"/>
      <c r="ABW636" s="134"/>
      <c r="ABX636" s="134"/>
      <c r="ABY636" s="134"/>
      <c r="ABZ636" s="134"/>
      <c r="ACA636" s="134"/>
      <c r="ACB636" s="134"/>
      <c r="ACC636" s="134"/>
      <c r="ACD636" s="134"/>
      <c r="ACE636" s="134"/>
      <c r="ACF636" s="134"/>
      <c r="ACG636" s="134"/>
      <c r="ACH636" s="134"/>
      <c r="ACI636" s="134"/>
      <c r="ACJ636" s="134"/>
      <c r="ACK636" s="134"/>
      <c r="ACL636" s="134"/>
      <c r="ACM636" s="134"/>
      <c r="ACN636" s="134"/>
      <c r="ACO636" s="134"/>
      <c r="ACP636" s="134"/>
      <c r="ACQ636" s="134"/>
      <c r="ACR636" s="134"/>
      <c r="ACS636" s="134"/>
      <c r="ACT636" s="134"/>
      <c r="ACU636" s="134"/>
      <c r="ACV636" s="134"/>
      <c r="ACW636" s="134"/>
      <c r="ACX636" s="134"/>
      <c r="ACY636" s="134"/>
      <c r="ACZ636" s="134"/>
      <c r="ADA636" s="134"/>
      <c r="ADB636" s="134"/>
      <c r="ADC636" s="134"/>
      <c r="ADD636" s="134"/>
      <c r="ADE636" s="134"/>
      <c r="ADF636" s="134"/>
      <c r="ADG636" s="134"/>
      <c r="ADH636" s="134"/>
      <c r="ADI636" s="134"/>
      <c r="ADJ636" s="134"/>
      <c r="ADK636" s="134"/>
      <c r="ADL636" s="134"/>
      <c r="ADM636" s="134"/>
      <c r="ADN636" s="134"/>
      <c r="ADO636" s="134"/>
      <c r="ADP636" s="134"/>
      <c r="ADQ636" s="134"/>
      <c r="ADR636" s="134"/>
      <c r="ADS636" s="134"/>
      <c r="ADT636" s="134"/>
      <c r="ADU636" s="134"/>
      <c r="ADV636" s="134"/>
      <c r="ADW636" s="134"/>
      <c r="ADX636" s="134"/>
      <c r="ADY636" s="134"/>
      <c r="ADZ636" s="134"/>
      <c r="AEA636" s="134"/>
      <c r="AEB636" s="134"/>
      <c r="AEC636" s="134"/>
      <c r="AED636" s="134"/>
      <c r="AEE636" s="134"/>
      <c r="AEF636" s="134"/>
      <c r="AEG636" s="134"/>
      <c r="AEH636" s="134"/>
      <c r="AEI636" s="134"/>
      <c r="AEJ636" s="134"/>
      <c r="AEK636" s="134"/>
      <c r="AEL636" s="134"/>
      <c r="AEM636" s="134"/>
      <c r="AEN636" s="134"/>
      <c r="AEO636" s="134"/>
      <c r="AEP636" s="134"/>
      <c r="AEQ636" s="134"/>
      <c r="AER636" s="134"/>
      <c r="AES636" s="134"/>
      <c r="AET636" s="134"/>
      <c r="AEU636" s="134"/>
      <c r="AEV636" s="134"/>
      <c r="AEW636" s="134"/>
      <c r="AEX636" s="134"/>
      <c r="AEY636" s="134"/>
      <c r="AEZ636" s="134"/>
      <c r="AFA636" s="134"/>
      <c r="AFB636" s="134"/>
      <c r="AFC636" s="134"/>
      <c r="AFD636" s="134"/>
      <c r="AFE636" s="134"/>
      <c r="AFF636" s="134"/>
      <c r="AFG636" s="134"/>
      <c r="AFH636" s="134"/>
      <c r="AFI636" s="134"/>
      <c r="AFJ636" s="134"/>
      <c r="AFK636" s="134"/>
      <c r="AFL636" s="134"/>
      <c r="AFM636" s="134"/>
      <c r="AFN636" s="134"/>
      <c r="AFO636" s="134"/>
      <c r="AFP636" s="134"/>
      <c r="AFQ636" s="134"/>
      <c r="AFR636" s="134"/>
      <c r="AFS636" s="134"/>
      <c r="AFT636" s="134"/>
      <c r="AFU636" s="134"/>
      <c r="AFV636" s="134"/>
      <c r="AFW636" s="134"/>
      <c r="AFX636" s="134"/>
      <c r="AFY636" s="134"/>
      <c r="AFZ636" s="134"/>
      <c r="AGA636" s="134"/>
      <c r="AGB636" s="134"/>
      <c r="AGC636" s="134"/>
      <c r="AGD636" s="134"/>
      <c r="AGE636" s="134"/>
      <c r="AGF636" s="134"/>
      <c r="AGG636" s="134"/>
      <c r="AGH636" s="134"/>
      <c r="AGI636" s="134"/>
      <c r="AGJ636" s="134"/>
      <c r="AGK636" s="134"/>
      <c r="AGL636" s="134"/>
      <c r="AGM636" s="134"/>
      <c r="AGN636" s="134"/>
      <c r="AGO636" s="134"/>
      <c r="AGP636" s="134"/>
      <c r="AGQ636" s="134"/>
      <c r="AGR636" s="134"/>
      <c r="AGS636" s="134"/>
      <c r="AGT636" s="134"/>
      <c r="AGU636" s="134"/>
      <c r="AGV636" s="134"/>
      <c r="AGW636" s="134"/>
      <c r="AGX636" s="134"/>
      <c r="AGY636" s="134"/>
      <c r="AGZ636" s="134"/>
      <c r="AHA636" s="134"/>
      <c r="AHB636" s="134"/>
      <c r="AHC636" s="134"/>
      <c r="AHD636" s="134"/>
      <c r="AHE636" s="134"/>
      <c r="AHF636" s="134"/>
      <c r="AHG636" s="134"/>
      <c r="AHH636" s="134"/>
      <c r="AHI636" s="134"/>
      <c r="AHJ636" s="134"/>
      <c r="AHK636" s="134"/>
      <c r="AHL636" s="134"/>
      <c r="AHM636" s="134"/>
      <c r="AHN636" s="134"/>
      <c r="AHO636" s="134"/>
      <c r="AHP636" s="134"/>
      <c r="AHQ636" s="134"/>
      <c r="AHR636" s="134"/>
      <c r="AHS636" s="134"/>
      <c r="AHT636" s="134"/>
      <c r="AHU636" s="134"/>
      <c r="AHV636" s="134"/>
      <c r="AHW636" s="134"/>
      <c r="AHX636" s="134"/>
      <c r="AHY636" s="134"/>
      <c r="AHZ636" s="134"/>
      <c r="AIA636" s="134"/>
      <c r="AIB636" s="134"/>
      <c r="AIC636" s="134"/>
      <c r="AID636" s="134"/>
      <c r="AIE636" s="134"/>
      <c r="AIF636" s="134"/>
      <c r="AIG636" s="134"/>
      <c r="AIH636" s="134"/>
      <c r="AII636" s="134"/>
      <c r="AIJ636" s="134"/>
      <c r="AIK636" s="134"/>
      <c r="AIL636" s="134"/>
      <c r="AIM636" s="134"/>
      <c r="AIN636" s="134"/>
      <c r="AIO636" s="134"/>
      <c r="AIP636" s="134"/>
      <c r="AIQ636" s="134"/>
      <c r="AIR636" s="134"/>
      <c r="AIS636" s="134"/>
      <c r="AIT636" s="134"/>
      <c r="AIU636" s="134"/>
      <c r="AIV636" s="134"/>
      <c r="AIW636" s="134"/>
      <c r="AIX636" s="134"/>
      <c r="AIY636" s="134"/>
      <c r="AIZ636" s="134"/>
      <c r="AJA636" s="134"/>
      <c r="AJB636" s="134"/>
      <c r="AJC636" s="134"/>
      <c r="AJD636" s="134"/>
      <c r="AJE636" s="134"/>
      <c r="AJF636" s="134"/>
      <c r="AJG636" s="134"/>
      <c r="AJH636" s="134"/>
      <c r="AJI636" s="134"/>
      <c r="AJJ636" s="134"/>
      <c r="AJK636" s="134"/>
      <c r="AJL636" s="134"/>
      <c r="AJM636" s="134"/>
      <c r="AJN636" s="134"/>
      <c r="AJO636" s="134"/>
      <c r="AJP636" s="134"/>
      <c r="AJQ636" s="134"/>
      <c r="AJR636" s="134"/>
      <c r="AJS636" s="134"/>
      <c r="AJT636" s="134"/>
      <c r="AJU636" s="134"/>
      <c r="AJV636" s="134"/>
      <c r="AJW636" s="134"/>
      <c r="AJX636" s="134"/>
      <c r="AJY636" s="134"/>
      <c r="AJZ636" s="134"/>
      <c r="AKA636" s="134"/>
      <c r="AKB636" s="134"/>
      <c r="AKC636" s="134"/>
      <c r="AKD636" s="134"/>
      <c r="AKE636" s="134"/>
      <c r="AKF636" s="134"/>
      <c r="AKG636" s="134"/>
      <c r="AKH636" s="134"/>
      <c r="AKI636" s="134"/>
      <c r="AKJ636" s="134"/>
      <c r="AKK636" s="134"/>
      <c r="AKL636" s="134"/>
      <c r="AKM636" s="134"/>
      <c r="AKN636" s="134"/>
      <c r="AKO636" s="134"/>
      <c r="AKP636" s="134"/>
      <c r="AKQ636" s="134"/>
      <c r="AKR636" s="134"/>
      <c r="AKS636" s="134"/>
      <c r="AKT636" s="134"/>
      <c r="AKU636" s="134"/>
      <c r="AKV636" s="134"/>
      <c r="AKW636" s="134"/>
      <c r="AKX636" s="134"/>
    </row>
    <row r="637" spans="1:986" ht="12" x14ac:dyDescent="0.2">
      <c r="A637" s="249"/>
      <c r="B637" s="242" t="s">
        <v>1295</v>
      </c>
      <c r="C637" s="170" t="str">
        <f>_xlfn.CONCAT(Leverancespecifikation[[#This Row],[ID]],Leverancespecifikation[[#This Row],[BYGNINGSDEL]])</f>
        <v>633Lyddæmpere</v>
      </c>
      <c r="E637" s="171">
        <v>573</v>
      </c>
      <c r="I637" s="171"/>
      <c r="J637" s="171">
        <v>4</v>
      </c>
      <c r="K637" s="175" t="s">
        <v>1327</v>
      </c>
      <c r="L637" s="172" t="s">
        <v>1275</v>
      </c>
      <c r="M637" s="80" t="str">
        <f>IFERROR(VLOOKUP(Leverancespecifikation[[#This Row],[ID-Bygningsdel]],'Data ændringslog'!A:G,7,FALSE),"P")</f>
        <v/>
      </c>
      <c r="N637" s="321" t="s">
        <v>99</v>
      </c>
      <c r="O637" s="121" t="str">
        <f>VLOOKUP(Leverancespecifikation[[#This Row],[ID-Bygningsdel]],'Data aktør'!A:H,2,FALSE)</f>
        <v/>
      </c>
      <c r="P637" s="78" t="str">
        <f>VLOOKUP(Leverancespecifikation[[#This Row],[ID-Bygningsdel]],'Data aktør'!A:H,3,FALSE)</f>
        <v/>
      </c>
      <c r="Q637" s="78" t="str">
        <f>VLOOKUP(Leverancespecifikation[[#This Row],[ID-Bygningsdel]],'Data aktør'!A:H,4,FALSE)</f>
        <v/>
      </c>
      <c r="R637" s="78" t="str">
        <f>VLOOKUP(Leverancespecifikation[[#This Row],[ID-Bygningsdel]],'Data aktør'!A:H,5,FALSE)</f>
        <v/>
      </c>
      <c r="S637" s="78" t="str">
        <f>VLOOKUP(Leverancespecifikation[[#This Row],[ID-Bygningsdel]],'Data aktør'!A:H,6,FALSE)</f>
        <v>X</v>
      </c>
      <c r="T637" s="78" t="str">
        <f>VLOOKUP(Leverancespecifikation[[#This Row],[ID-Bygningsdel]],'Data aktør'!A:H,7,FALSE)</f>
        <v>X</v>
      </c>
      <c r="U637" s="122" t="str">
        <f>VLOOKUP(Leverancespecifikation[[#This Row],[ID-Bygningsdel]],'Data aktør'!A:H,8,FALSE)</f>
        <v/>
      </c>
      <c r="V637" s="112"/>
      <c r="W637" s="79"/>
      <c r="X637" s="79"/>
      <c r="Y637" s="79"/>
      <c r="Z637" s="79"/>
      <c r="AA637" s="79"/>
      <c r="AB637" s="171"/>
      <c r="AD637" s="171"/>
      <c r="AE637" s="171"/>
      <c r="AF637" s="171"/>
      <c r="AG637" s="171"/>
      <c r="AH637" s="171"/>
      <c r="AI637" s="171"/>
      <c r="AJ637" s="171"/>
      <c r="AT637" s="171" t="s">
        <v>37</v>
      </c>
      <c r="AU637" s="171">
        <v>300</v>
      </c>
      <c r="BB637" s="171" t="s">
        <v>38</v>
      </c>
      <c r="BC637" s="171">
        <v>325</v>
      </c>
      <c r="BV637" s="171"/>
      <c r="BW637" s="171"/>
      <c r="CB637" s="134"/>
    </row>
    <row r="638" spans="1:986" ht="12" x14ac:dyDescent="0.2">
      <c r="A638" s="249"/>
      <c r="B638" s="242" t="s">
        <v>1297</v>
      </c>
      <c r="C638" s="170" t="str">
        <f>_xlfn.CONCAT(Leverancespecifikation[[#This Row],[ID]],Leverancespecifikation[[#This Row],[BYGNINGSDEL]])</f>
        <v xml:space="preserve">634Flamme- og røgspjæld </v>
      </c>
      <c r="E638" s="171">
        <v>573</v>
      </c>
      <c r="I638" s="171"/>
      <c r="J638" s="171">
        <v>4</v>
      </c>
      <c r="K638" s="175" t="s">
        <v>1329</v>
      </c>
      <c r="L638" s="172" t="s">
        <v>1275</v>
      </c>
      <c r="M638" s="80" t="str">
        <f>IFERROR(VLOOKUP(Leverancespecifikation[[#This Row],[ID-Bygningsdel]],'Data ændringslog'!A:G,7,FALSE),"P")</f>
        <v/>
      </c>
      <c r="N638" s="321" t="s">
        <v>99</v>
      </c>
      <c r="O638" s="121" t="str">
        <f>VLOOKUP(Leverancespecifikation[[#This Row],[ID-Bygningsdel]],'Data aktør'!A:H,2,FALSE)</f>
        <v/>
      </c>
      <c r="P638" s="78" t="str">
        <f>VLOOKUP(Leverancespecifikation[[#This Row],[ID-Bygningsdel]],'Data aktør'!A:H,3,FALSE)</f>
        <v/>
      </c>
      <c r="Q638" s="78" t="str">
        <f>VLOOKUP(Leverancespecifikation[[#This Row],[ID-Bygningsdel]],'Data aktør'!A:H,4,FALSE)</f>
        <v/>
      </c>
      <c r="R638" s="78" t="str">
        <f>VLOOKUP(Leverancespecifikation[[#This Row],[ID-Bygningsdel]],'Data aktør'!A:H,5,FALSE)</f>
        <v/>
      </c>
      <c r="S638" s="78" t="str">
        <f>VLOOKUP(Leverancespecifikation[[#This Row],[ID-Bygningsdel]],'Data aktør'!A:H,6,FALSE)</f>
        <v>X</v>
      </c>
      <c r="T638" s="78" t="str">
        <f>VLOOKUP(Leverancespecifikation[[#This Row],[ID-Bygningsdel]],'Data aktør'!A:H,7,FALSE)</f>
        <v>X</v>
      </c>
      <c r="U638" s="122" t="str">
        <f>VLOOKUP(Leverancespecifikation[[#This Row],[ID-Bygningsdel]],'Data aktør'!A:H,8,FALSE)</f>
        <v/>
      </c>
      <c r="V638" s="112"/>
      <c r="W638" s="79"/>
      <c r="X638" s="79"/>
      <c r="Y638" s="79"/>
      <c r="Z638" s="79"/>
      <c r="AA638" s="79"/>
      <c r="AB638" s="171"/>
      <c r="AD638" s="171"/>
      <c r="AE638" s="171"/>
      <c r="AF638" s="171"/>
      <c r="AG638" s="171"/>
      <c r="AH638" s="171"/>
      <c r="AI638" s="171"/>
      <c r="AJ638" s="171" t="s">
        <v>37</v>
      </c>
      <c r="AK638" s="171">
        <v>200</v>
      </c>
      <c r="AT638" s="171" t="s">
        <v>37</v>
      </c>
      <c r="AU638" s="171">
        <v>300</v>
      </c>
      <c r="BB638" s="171" t="s">
        <v>38</v>
      </c>
      <c r="BC638" s="171">
        <v>325</v>
      </c>
      <c r="BV638" s="171"/>
      <c r="BW638" s="171"/>
      <c r="CB638" s="134"/>
    </row>
    <row r="639" spans="1:986" ht="12" x14ac:dyDescent="0.2">
      <c r="A639" s="249"/>
      <c r="B639" s="242" t="s">
        <v>1299</v>
      </c>
      <c r="C639" s="170" t="str">
        <f>_xlfn.CONCAT(Leverancespecifikation[[#This Row],[ID]],Leverancespecifikation[[#This Row],[BYGNINGSDEL]])</f>
        <v xml:space="preserve">635Brand- og røgspjæld </v>
      </c>
      <c r="E639" s="171">
        <v>573</v>
      </c>
      <c r="I639" s="171"/>
      <c r="J639" s="171">
        <v>4</v>
      </c>
      <c r="K639" s="175" t="s">
        <v>1331</v>
      </c>
      <c r="L639" s="172" t="s">
        <v>1275</v>
      </c>
      <c r="M639" s="80" t="str">
        <f>IFERROR(VLOOKUP(Leverancespecifikation[[#This Row],[ID-Bygningsdel]],'Data ændringslog'!A:G,7,FALSE),"P")</f>
        <v/>
      </c>
      <c r="N639" s="321" t="s">
        <v>99</v>
      </c>
      <c r="O639" s="121" t="str">
        <f>VLOOKUP(Leverancespecifikation[[#This Row],[ID-Bygningsdel]],'Data aktør'!A:H,2,FALSE)</f>
        <v/>
      </c>
      <c r="P639" s="78" t="str">
        <f>VLOOKUP(Leverancespecifikation[[#This Row],[ID-Bygningsdel]],'Data aktør'!A:H,3,FALSE)</f>
        <v/>
      </c>
      <c r="Q639" s="78" t="str">
        <f>VLOOKUP(Leverancespecifikation[[#This Row],[ID-Bygningsdel]],'Data aktør'!A:H,4,FALSE)</f>
        <v/>
      </c>
      <c r="R639" s="78" t="str">
        <f>VLOOKUP(Leverancespecifikation[[#This Row],[ID-Bygningsdel]],'Data aktør'!A:H,5,FALSE)</f>
        <v/>
      </c>
      <c r="S639" s="78" t="str">
        <f>VLOOKUP(Leverancespecifikation[[#This Row],[ID-Bygningsdel]],'Data aktør'!A:H,6,FALSE)</f>
        <v>X</v>
      </c>
      <c r="T639" s="78" t="str">
        <f>VLOOKUP(Leverancespecifikation[[#This Row],[ID-Bygningsdel]],'Data aktør'!A:H,7,FALSE)</f>
        <v>X</v>
      </c>
      <c r="U639" s="122" t="str">
        <f>VLOOKUP(Leverancespecifikation[[#This Row],[ID-Bygningsdel]],'Data aktør'!A:H,8,FALSE)</f>
        <v/>
      </c>
      <c r="V639" s="112"/>
      <c r="W639" s="79"/>
      <c r="X639" s="79"/>
      <c r="Y639" s="79"/>
      <c r="Z639" s="79"/>
      <c r="AA639" s="79"/>
      <c r="AB639" s="171"/>
      <c r="AD639" s="171"/>
      <c r="AE639" s="171"/>
      <c r="AF639" s="171"/>
      <c r="AG639" s="171"/>
      <c r="AH639" s="171"/>
      <c r="AI639" s="171"/>
      <c r="AJ639" s="171" t="s">
        <v>37</v>
      </c>
      <c r="AK639" s="171">
        <v>200</v>
      </c>
      <c r="AT639" s="171" t="s">
        <v>37</v>
      </c>
      <c r="AU639" s="171">
        <v>300</v>
      </c>
      <c r="BB639" s="171" t="s">
        <v>38</v>
      </c>
      <c r="BC639" s="171">
        <v>325</v>
      </c>
      <c r="BV639" s="171"/>
      <c r="BW639" s="171"/>
      <c r="CB639" s="134"/>
    </row>
    <row r="640" spans="1:986" ht="12" x14ac:dyDescent="0.2">
      <c r="A640" s="249"/>
      <c r="B640" s="242" t="s">
        <v>1301</v>
      </c>
      <c r="C640" s="170" t="str">
        <f>_xlfn.CONCAT(Leverancespecifikation[[#This Row],[ID]],Leverancespecifikation[[#This Row],[BYGNINGSDEL]])</f>
        <v>636Overtryksspjæld</v>
      </c>
      <c r="E640" s="171">
        <v>573</v>
      </c>
      <c r="I640" s="171"/>
      <c r="J640" s="171">
        <v>4</v>
      </c>
      <c r="K640" s="175" t="s">
        <v>1333</v>
      </c>
      <c r="L640" s="172" t="s">
        <v>1275</v>
      </c>
      <c r="M640" s="80" t="str">
        <f>IFERROR(VLOOKUP(Leverancespecifikation[[#This Row],[ID-Bygningsdel]],'Data ændringslog'!A:G,7,FALSE),"P")</f>
        <v/>
      </c>
      <c r="N640" s="321" t="s">
        <v>99</v>
      </c>
      <c r="O640" s="121" t="str">
        <f>VLOOKUP(Leverancespecifikation[[#This Row],[ID-Bygningsdel]],'Data aktør'!A:H,2,FALSE)</f>
        <v/>
      </c>
      <c r="P640" s="78" t="str">
        <f>VLOOKUP(Leverancespecifikation[[#This Row],[ID-Bygningsdel]],'Data aktør'!A:H,3,FALSE)</f>
        <v/>
      </c>
      <c r="Q640" s="78" t="str">
        <f>VLOOKUP(Leverancespecifikation[[#This Row],[ID-Bygningsdel]],'Data aktør'!A:H,4,FALSE)</f>
        <v/>
      </c>
      <c r="R640" s="78" t="str">
        <f>VLOOKUP(Leverancespecifikation[[#This Row],[ID-Bygningsdel]],'Data aktør'!A:H,5,FALSE)</f>
        <v/>
      </c>
      <c r="S640" s="78" t="str">
        <f>VLOOKUP(Leverancespecifikation[[#This Row],[ID-Bygningsdel]],'Data aktør'!A:H,6,FALSE)</f>
        <v>X</v>
      </c>
      <c r="T640" s="78" t="str">
        <f>VLOOKUP(Leverancespecifikation[[#This Row],[ID-Bygningsdel]],'Data aktør'!A:H,7,FALSE)</f>
        <v>X</v>
      </c>
      <c r="U640" s="122" t="str">
        <f>VLOOKUP(Leverancespecifikation[[#This Row],[ID-Bygningsdel]],'Data aktør'!A:H,8,FALSE)</f>
        <v/>
      </c>
      <c r="V640" s="112"/>
      <c r="W640" s="79"/>
      <c r="X640" s="79"/>
      <c r="Y640" s="79"/>
      <c r="Z640" s="79"/>
      <c r="AA640" s="79"/>
      <c r="AB640" s="171"/>
      <c r="AD640" s="171"/>
      <c r="AE640" s="171"/>
      <c r="AF640" s="171"/>
      <c r="AG640" s="171"/>
      <c r="AH640" s="171"/>
      <c r="AI640" s="171"/>
      <c r="AJ640" s="171"/>
      <c r="AT640" s="171" t="s">
        <v>37</v>
      </c>
      <c r="AU640" s="171">
        <v>300</v>
      </c>
      <c r="BB640" s="171" t="s">
        <v>38</v>
      </c>
      <c r="BC640" s="171">
        <v>325</v>
      </c>
      <c r="BV640" s="171"/>
      <c r="BW640" s="171"/>
      <c r="CB640" s="134"/>
    </row>
    <row r="641" spans="1:80" ht="12" x14ac:dyDescent="0.2">
      <c r="A641" s="249"/>
      <c r="B641" s="242" t="s">
        <v>1303</v>
      </c>
      <c r="C641" s="170" t="str">
        <f>_xlfn.CONCAT(Leverancespecifikation[[#This Row],[ID]],Leverancespecifikation[[#This Row],[BYGNINGSDEL]])</f>
        <v>637Røgspjæld</v>
      </c>
      <c r="E641" s="171">
        <v>573</v>
      </c>
      <c r="I641" s="171"/>
      <c r="J641" s="171">
        <v>4</v>
      </c>
      <c r="K641" s="175" t="s">
        <v>1335</v>
      </c>
      <c r="L641" s="172" t="s">
        <v>1275</v>
      </c>
      <c r="M641" s="80" t="str">
        <f>IFERROR(VLOOKUP(Leverancespecifikation[[#This Row],[ID-Bygningsdel]],'Data ændringslog'!A:G,7,FALSE),"P")</f>
        <v/>
      </c>
      <c r="N641" s="321" t="s">
        <v>99</v>
      </c>
      <c r="O641" s="121" t="str">
        <f>VLOOKUP(Leverancespecifikation[[#This Row],[ID-Bygningsdel]],'Data aktør'!A:H,2,FALSE)</f>
        <v/>
      </c>
      <c r="P641" s="78" t="str">
        <f>VLOOKUP(Leverancespecifikation[[#This Row],[ID-Bygningsdel]],'Data aktør'!A:H,3,FALSE)</f>
        <v/>
      </c>
      <c r="Q641" s="78" t="str">
        <f>VLOOKUP(Leverancespecifikation[[#This Row],[ID-Bygningsdel]],'Data aktør'!A:H,4,FALSE)</f>
        <v/>
      </c>
      <c r="R641" s="78" t="str">
        <f>VLOOKUP(Leverancespecifikation[[#This Row],[ID-Bygningsdel]],'Data aktør'!A:H,5,FALSE)</f>
        <v/>
      </c>
      <c r="S641" s="78" t="str">
        <f>VLOOKUP(Leverancespecifikation[[#This Row],[ID-Bygningsdel]],'Data aktør'!A:H,6,FALSE)</f>
        <v>X</v>
      </c>
      <c r="T641" s="78" t="str">
        <f>VLOOKUP(Leverancespecifikation[[#This Row],[ID-Bygningsdel]],'Data aktør'!A:H,7,FALSE)</f>
        <v>X</v>
      </c>
      <c r="U641" s="122" t="str">
        <f>VLOOKUP(Leverancespecifikation[[#This Row],[ID-Bygningsdel]],'Data aktør'!A:H,8,FALSE)</f>
        <v/>
      </c>
      <c r="V641" s="112"/>
      <c r="W641" s="79"/>
      <c r="X641" s="79"/>
      <c r="Y641" s="79"/>
      <c r="Z641" s="79"/>
      <c r="AA641" s="79"/>
      <c r="AB641" s="171"/>
      <c r="AD641" s="171"/>
      <c r="AE641" s="171"/>
      <c r="AF641" s="171"/>
      <c r="AG641" s="171"/>
      <c r="AH641" s="171"/>
      <c r="AI641" s="171"/>
      <c r="AJ641" s="171" t="s">
        <v>37</v>
      </c>
      <c r="AK641" s="171">
        <v>200</v>
      </c>
      <c r="AT641" s="171" t="s">
        <v>37</v>
      </c>
      <c r="AU641" s="171">
        <v>300</v>
      </c>
      <c r="BB641" s="171" t="s">
        <v>38</v>
      </c>
      <c r="BC641" s="171">
        <v>325</v>
      </c>
      <c r="BV641" s="171"/>
      <c r="BW641" s="171"/>
      <c r="CB641" s="134"/>
    </row>
    <row r="642" spans="1:80" ht="12" x14ac:dyDescent="0.2">
      <c r="A642" s="249"/>
      <c r="B642" s="242" t="s">
        <v>1305</v>
      </c>
      <c r="C642" s="170" t="str">
        <f>_xlfn.CONCAT(Leverancespecifikation[[#This Row],[ID]],Leverancespecifikation[[#This Row],[BYGNINGSDEL]])</f>
        <v>638Spjæld on / off</v>
      </c>
      <c r="E642" s="171">
        <v>573</v>
      </c>
      <c r="I642" s="171"/>
      <c r="J642" s="171">
        <v>4</v>
      </c>
      <c r="K642" s="175" t="s">
        <v>1337</v>
      </c>
      <c r="L642" s="172" t="s">
        <v>1275</v>
      </c>
      <c r="M642" s="80" t="str">
        <f>IFERROR(VLOOKUP(Leverancespecifikation[[#This Row],[ID-Bygningsdel]],'Data ændringslog'!A:G,7,FALSE),"P")</f>
        <v/>
      </c>
      <c r="N642" s="321" t="s">
        <v>99</v>
      </c>
      <c r="O642" s="121" t="str">
        <f>VLOOKUP(Leverancespecifikation[[#This Row],[ID-Bygningsdel]],'Data aktør'!A:H,2,FALSE)</f>
        <v/>
      </c>
      <c r="P642" s="78" t="str">
        <f>VLOOKUP(Leverancespecifikation[[#This Row],[ID-Bygningsdel]],'Data aktør'!A:H,3,FALSE)</f>
        <v/>
      </c>
      <c r="Q642" s="78" t="str">
        <f>VLOOKUP(Leverancespecifikation[[#This Row],[ID-Bygningsdel]],'Data aktør'!A:H,4,FALSE)</f>
        <v/>
      </c>
      <c r="R642" s="78" t="str">
        <f>VLOOKUP(Leverancespecifikation[[#This Row],[ID-Bygningsdel]],'Data aktør'!A:H,5,FALSE)</f>
        <v/>
      </c>
      <c r="S642" s="78" t="str">
        <f>VLOOKUP(Leverancespecifikation[[#This Row],[ID-Bygningsdel]],'Data aktør'!A:H,6,FALSE)</f>
        <v>X</v>
      </c>
      <c r="T642" s="78" t="str">
        <f>VLOOKUP(Leverancespecifikation[[#This Row],[ID-Bygningsdel]],'Data aktør'!A:H,7,FALSE)</f>
        <v>X</v>
      </c>
      <c r="U642" s="122" t="str">
        <f>VLOOKUP(Leverancespecifikation[[#This Row],[ID-Bygningsdel]],'Data aktør'!A:H,8,FALSE)</f>
        <v/>
      </c>
      <c r="V642" s="112"/>
      <c r="W642" s="79"/>
      <c r="X642" s="79"/>
      <c r="Y642" s="79"/>
      <c r="Z642" s="79"/>
      <c r="AA642" s="79"/>
      <c r="AB642" s="171"/>
      <c r="AD642" s="171"/>
      <c r="AE642" s="171"/>
      <c r="AF642" s="171"/>
      <c r="AG642" s="171"/>
      <c r="AH642" s="171"/>
      <c r="AI642" s="171"/>
      <c r="AJ642" s="171"/>
      <c r="AT642" s="171" t="s">
        <v>37</v>
      </c>
      <c r="AU642" s="171">
        <v>300</v>
      </c>
      <c r="BB642" s="171" t="s">
        <v>38</v>
      </c>
      <c r="BC642" s="171">
        <v>325</v>
      </c>
      <c r="BV642" s="171"/>
      <c r="BW642" s="171"/>
      <c r="CB642" s="134"/>
    </row>
    <row r="643" spans="1:80" ht="12" x14ac:dyDescent="0.2">
      <c r="A643" s="249"/>
      <c r="B643" s="242" t="s">
        <v>1307</v>
      </c>
      <c r="C643" s="170" t="str">
        <f>_xlfn.CONCAT(Leverancespecifikation[[#This Row],[ID]],Leverancespecifikation[[#This Row],[BYGNINGSDEL]])</f>
        <v>639Volumenstrømsregulatorer</v>
      </c>
      <c r="E643" s="171">
        <v>573</v>
      </c>
      <c r="I643" s="171"/>
      <c r="J643" s="171">
        <v>4</v>
      </c>
      <c r="K643" s="175" t="s">
        <v>1339</v>
      </c>
      <c r="L643" s="172" t="s">
        <v>1275</v>
      </c>
      <c r="M643" s="80" t="str">
        <f>IFERROR(VLOOKUP(Leverancespecifikation[[#This Row],[ID-Bygningsdel]],'Data ændringslog'!A:G,7,FALSE),"P")</f>
        <v/>
      </c>
      <c r="N643" s="321" t="s">
        <v>99</v>
      </c>
      <c r="O643" s="121" t="str">
        <f>VLOOKUP(Leverancespecifikation[[#This Row],[ID-Bygningsdel]],'Data aktør'!A:H,2,FALSE)</f>
        <v/>
      </c>
      <c r="P643" s="78" t="str">
        <f>VLOOKUP(Leverancespecifikation[[#This Row],[ID-Bygningsdel]],'Data aktør'!A:H,3,FALSE)</f>
        <v/>
      </c>
      <c r="Q643" s="78" t="str">
        <f>VLOOKUP(Leverancespecifikation[[#This Row],[ID-Bygningsdel]],'Data aktør'!A:H,4,FALSE)</f>
        <v/>
      </c>
      <c r="R643" s="78" t="str">
        <f>VLOOKUP(Leverancespecifikation[[#This Row],[ID-Bygningsdel]],'Data aktør'!A:H,5,FALSE)</f>
        <v/>
      </c>
      <c r="S643" s="78" t="str">
        <f>VLOOKUP(Leverancespecifikation[[#This Row],[ID-Bygningsdel]],'Data aktør'!A:H,6,FALSE)</f>
        <v>X</v>
      </c>
      <c r="T643" s="78" t="str">
        <f>VLOOKUP(Leverancespecifikation[[#This Row],[ID-Bygningsdel]],'Data aktør'!A:H,7,FALSE)</f>
        <v>X</v>
      </c>
      <c r="U643" s="122" t="str">
        <f>VLOOKUP(Leverancespecifikation[[#This Row],[ID-Bygningsdel]],'Data aktør'!A:H,8,FALSE)</f>
        <v/>
      </c>
      <c r="V643" s="112"/>
      <c r="W643" s="79"/>
      <c r="X643" s="79"/>
      <c r="Y643" s="79"/>
      <c r="Z643" s="79"/>
      <c r="AA643" s="79"/>
      <c r="AB643" s="171"/>
      <c r="AD643" s="171"/>
      <c r="AE643" s="171"/>
      <c r="AF643" s="171"/>
      <c r="AG643" s="171"/>
      <c r="AH643" s="171"/>
      <c r="AI643" s="171"/>
      <c r="AJ643" s="171"/>
      <c r="AT643" s="171" t="s">
        <v>37</v>
      </c>
      <c r="AU643" s="171">
        <v>300</v>
      </c>
      <c r="BB643" s="171" t="s">
        <v>38</v>
      </c>
      <c r="BC643" s="171">
        <v>325</v>
      </c>
      <c r="BV643" s="171"/>
      <c r="BW643" s="171"/>
      <c r="CB643" s="134"/>
    </row>
    <row r="644" spans="1:80" ht="12" x14ac:dyDescent="0.2">
      <c r="A644" s="249"/>
      <c r="B644" s="242" t="s">
        <v>1309</v>
      </c>
      <c r="C644" s="170" t="str">
        <f>_xlfn.CONCAT(Leverancespecifikation[[#This Row],[ID]],Leverancespecifikation[[#This Row],[BYGNINGSDEL]])</f>
        <v xml:space="preserve">640Eksterne filterkasser </v>
      </c>
      <c r="E644" s="171">
        <v>573</v>
      </c>
      <c r="I644" s="171"/>
      <c r="J644" s="171">
        <v>4</v>
      </c>
      <c r="K644" s="175" t="s">
        <v>1341</v>
      </c>
      <c r="L644" s="172" t="s">
        <v>1275</v>
      </c>
      <c r="M644" s="80" t="str">
        <f>IFERROR(VLOOKUP(Leverancespecifikation[[#This Row],[ID-Bygningsdel]],'Data ændringslog'!A:G,7,FALSE),"P")</f>
        <v/>
      </c>
      <c r="N644" s="321" t="s">
        <v>99</v>
      </c>
      <c r="O644" s="121" t="str">
        <f>VLOOKUP(Leverancespecifikation[[#This Row],[ID-Bygningsdel]],'Data aktør'!A:H,2,FALSE)</f>
        <v/>
      </c>
      <c r="P644" s="78" t="str">
        <f>VLOOKUP(Leverancespecifikation[[#This Row],[ID-Bygningsdel]],'Data aktør'!A:H,3,FALSE)</f>
        <v/>
      </c>
      <c r="Q644" s="78" t="str">
        <f>VLOOKUP(Leverancespecifikation[[#This Row],[ID-Bygningsdel]],'Data aktør'!A:H,4,FALSE)</f>
        <v/>
      </c>
      <c r="R644" s="78" t="str">
        <f>VLOOKUP(Leverancespecifikation[[#This Row],[ID-Bygningsdel]],'Data aktør'!A:H,5,FALSE)</f>
        <v/>
      </c>
      <c r="S644" s="78" t="str">
        <f>VLOOKUP(Leverancespecifikation[[#This Row],[ID-Bygningsdel]],'Data aktør'!A:H,6,FALSE)</f>
        <v>X</v>
      </c>
      <c r="T644" s="78" t="str">
        <f>VLOOKUP(Leverancespecifikation[[#This Row],[ID-Bygningsdel]],'Data aktør'!A:H,7,FALSE)</f>
        <v>X</v>
      </c>
      <c r="U644" s="122" t="str">
        <f>VLOOKUP(Leverancespecifikation[[#This Row],[ID-Bygningsdel]],'Data aktør'!A:H,8,FALSE)</f>
        <v/>
      </c>
      <c r="V644" s="112"/>
      <c r="W644" s="79"/>
      <c r="X644" s="79"/>
      <c r="Y644" s="79"/>
      <c r="Z644" s="79"/>
      <c r="AA644" s="79"/>
      <c r="AB644" s="171"/>
      <c r="AD644" s="171"/>
      <c r="AE644" s="171"/>
      <c r="AF644" s="171"/>
      <c r="AG644" s="171"/>
      <c r="AH644" s="171"/>
      <c r="AI644" s="171"/>
      <c r="AJ644" s="171"/>
      <c r="AT644" s="171" t="s">
        <v>37</v>
      </c>
      <c r="AU644" s="171">
        <v>300</v>
      </c>
      <c r="BB644" s="171" t="s">
        <v>38</v>
      </c>
      <c r="BC644" s="171">
        <v>325</v>
      </c>
      <c r="BV644" s="171"/>
      <c r="BW644" s="171"/>
      <c r="CB644" s="134"/>
    </row>
    <row r="645" spans="1:80" ht="12" x14ac:dyDescent="0.2">
      <c r="A645" s="249"/>
      <c r="B645" s="242" t="s">
        <v>1311</v>
      </c>
      <c r="C645" s="170" t="str">
        <f>_xlfn.CONCAT(Leverancespecifikation[[#This Row],[ID]],Leverancespecifikation[[#This Row],[BYGNINGSDEL]])</f>
        <v>641Ventilationsarmaturer</v>
      </c>
      <c r="E645" s="171">
        <v>575</v>
      </c>
      <c r="I645" s="171"/>
      <c r="J645" s="171">
        <v>3</v>
      </c>
      <c r="K645" s="333" t="s">
        <v>1343</v>
      </c>
      <c r="M645" s="80" t="str">
        <f>IFERROR(VLOOKUP(Leverancespecifikation[[#This Row],[ID-Bygningsdel]],'Data ændringslog'!A:G,7,FALSE),"P")</f>
        <v/>
      </c>
      <c r="N645" s="321" t="s">
        <v>99</v>
      </c>
      <c r="O645" s="121" t="str">
        <f>VLOOKUP(Leverancespecifikation[[#This Row],[ID-Bygningsdel]],'Data aktør'!A:H,2,FALSE)</f>
        <v/>
      </c>
      <c r="P645" s="78" t="str">
        <f>VLOOKUP(Leverancespecifikation[[#This Row],[ID-Bygningsdel]],'Data aktør'!A:H,3,FALSE)</f>
        <v/>
      </c>
      <c r="Q645" s="78" t="str">
        <f>VLOOKUP(Leverancespecifikation[[#This Row],[ID-Bygningsdel]],'Data aktør'!A:H,4,FALSE)</f>
        <v/>
      </c>
      <c r="R645" s="78" t="str">
        <f>VLOOKUP(Leverancespecifikation[[#This Row],[ID-Bygningsdel]],'Data aktør'!A:H,5,FALSE)</f>
        <v/>
      </c>
      <c r="S645" s="78" t="str">
        <f>VLOOKUP(Leverancespecifikation[[#This Row],[ID-Bygningsdel]],'Data aktør'!A:H,6,FALSE)</f>
        <v/>
      </c>
      <c r="T645" s="78" t="str">
        <f>VLOOKUP(Leverancespecifikation[[#This Row],[ID-Bygningsdel]],'Data aktør'!A:H,7,FALSE)</f>
        <v/>
      </c>
      <c r="U645" s="122" t="str">
        <f>VLOOKUP(Leverancespecifikation[[#This Row],[ID-Bygningsdel]],'Data aktør'!A:H,8,FALSE)</f>
        <v/>
      </c>
      <c r="V645" s="112"/>
      <c r="W645" s="79"/>
      <c r="X645" s="79"/>
      <c r="Y645" s="79"/>
      <c r="Z645" s="79"/>
      <c r="AA645" s="79"/>
      <c r="AB645" s="171"/>
      <c r="AD645" s="171"/>
      <c r="AE645" s="171"/>
      <c r="AF645" s="171"/>
      <c r="AG645" s="171"/>
      <c r="AH645" s="171"/>
      <c r="AI645" s="171"/>
      <c r="AJ645" s="171"/>
      <c r="BV645" s="171"/>
      <c r="BW645" s="171"/>
      <c r="CB645" s="134"/>
    </row>
    <row r="646" spans="1:80" ht="12" x14ac:dyDescent="0.2">
      <c r="A646" s="249"/>
      <c r="B646" s="242" t="s">
        <v>1313</v>
      </c>
      <c r="C646" s="170" t="str">
        <f>_xlfn.CONCAT(Leverancespecifikation[[#This Row],[ID]],Leverancespecifikation[[#This Row],[BYGNINGSDEL]])</f>
        <v>642Dyser</v>
      </c>
      <c r="E646" s="171">
        <v>575</v>
      </c>
      <c r="I646" s="171"/>
      <c r="J646" s="171">
        <v>4</v>
      </c>
      <c r="K646" s="175" t="s">
        <v>1345</v>
      </c>
      <c r="L646" s="172" t="s">
        <v>1275</v>
      </c>
      <c r="M646" s="80" t="str">
        <f>IFERROR(VLOOKUP(Leverancespecifikation[[#This Row],[ID-Bygningsdel]],'Data ændringslog'!A:G,7,FALSE),"P")</f>
        <v/>
      </c>
      <c r="N646" s="321" t="s">
        <v>99</v>
      </c>
      <c r="O646" s="121" t="str">
        <f>VLOOKUP(Leverancespecifikation[[#This Row],[ID-Bygningsdel]],'Data aktør'!A:H,2,FALSE)</f>
        <v/>
      </c>
      <c r="P646" s="78" t="str">
        <f>VLOOKUP(Leverancespecifikation[[#This Row],[ID-Bygningsdel]],'Data aktør'!A:H,3,FALSE)</f>
        <v/>
      </c>
      <c r="Q646" s="78" t="str">
        <f>VLOOKUP(Leverancespecifikation[[#This Row],[ID-Bygningsdel]],'Data aktør'!A:H,4,FALSE)</f>
        <v/>
      </c>
      <c r="R646" s="78" t="str">
        <f>VLOOKUP(Leverancespecifikation[[#This Row],[ID-Bygningsdel]],'Data aktør'!A:H,5,FALSE)</f>
        <v/>
      </c>
      <c r="S646" s="78" t="str">
        <f>VLOOKUP(Leverancespecifikation[[#This Row],[ID-Bygningsdel]],'Data aktør'!A:H,6,FALSE)</f>
        <v/>
      </c>
      <c r="T646" s="78" t="str">
        <f>VLOOKUP(Leverancespecifikation[[#This Row],[ID-Bygningsdel]],'Data aktør'!A:H,7,FALSE)</f>
        <v>X</v>
      </c>
      <c r="U646" s="122" t="str">
        <f>VLOOKUP(Leverancespecifikation[[#This Row],[ID-Bygningsdel]],'Data aktør'!A:H,8,FALSE)</f>
        <v/>
      </c>
      <c r="V646" s="112"/>
      <c r="W646" s="79"/>
      <c r="X646" s="79"/>
      <c r="Y646" s="79"/>
      <c r="Z646" s="79"/>
      <c r="AA646" s="79"/>
      <c r="AB646" s="171"/>
      <c r="AD646" s="171"/>
      <c r="AE646" s="171"/>
      <c r="AF646" s="171"/>
      <c r="AG646" s="171"/>
      <c r="AH646" s="171"/>
      <c r="AI646" s="171"/>
      <c r="AJ646" s="171"/>
      <c r="BB646" s="171" t="s">
        <v>38</v>
      </c>
      <c r="BC646" s="171">
        <v>325</v>
      </c>
      <c r="BV646" s="171"/>
      <c r="BW646" s="171"/>
      <c r="CB646" s="134"/>
    </row>
    <row r="647" spans="1:80" ht="12" x14ac:dyDescent="0.2">
      <c r="A647" s="249"/>
      <c r="B647" s="242" t="s">
        <v>1315</v>
      </c>
      <c r="C647" s="170" t="str">
        <f>_xlfn.CONCAT(Leverancespecifikation[[#This Row],[ID]],Leverancespecifikation[[#This Row],[BYGNINGSDEL]])</f>
        <v xml:space="preserve">643Fortrængningsarmaturer </v>
      </c>
      <c r="E647" s="171">
        <v>575</v>
      </c>
      <c r="I647" s="171"/>
      <c r="J647" s="171">
        <v>4</v>
      </c>
      <c r="K647" s="175" t="s">
        <v>1347</v>
      </c>
      <c r="L647" s="172" t="s">
        <v>1275</v>
      </c>
      <c r="M647" s="80" t="str">
        <f>IFERROR(VLOOKUP(Leverancespecifikation[[#This Row],[ID-Bygningsdel]],'Data ændringslog'!A:G,7,FALSE),"P")</f>
        <v/>
      </c>
      <c r="N647" s="321" t="s">
        <v>99</v>
      </c>
      <c r="O647" s="121" t="str">
        <f>VLOOKUP(Leverancespecifikation[[#This Row],[ID-Bygningsdel]],'Data aktør'!A:H,2,FALSE)</f>
        <v/>
      </c>
      <c r="P647" s="78" t="str">
        <f>VLOOKUP(Leverancespecifikation[[#This Row],[ID-Bygningsdel]],'Data aktør'!A:H,3,FALSE)</f>
        <v/>
      </c>
      <c r="Q647" s="78" t="str">
        <f>VLOOKUP(Leverancespecifikation[[#This Row],[ID-Bygningsdel]],'Data aktør'!A:H,4,FALSE)</f>
        <v/>
      </c>
      <c r="R647" s="78" t="str">
        <f>VLOOKUP(Leverancespecifikation[[#This Row],[ID-Bygningsdel]],'Data aktør'!A:H,5,FALSE)</f>
        <v/>
      </c>
      <c r="S647" s="78" t="str">
        <f>VLOOKUP(Leverancespecifikation[[#This Row],[ID-Bygningsdel]],'Data aktør'!A:H,6,FALSE)</f>
        <v>X</v>
      </c>
      <c r="T647" s="78" t="str">
        <f>VLOOKUP(Leverancespecifikation[[#This Row],[ID-Bygningsdel]],'Data aktør'!A:H,7,FALSE)</f>
        <v>X</v>
      </c>
      <c r="U647" s="122" t="str">
        <f>VLOOKUP(Leverancespecifikation[[#This Row],[ID-Bygningsdel]],'Data aktør'!A:H,8,FALSE)</f>
        <v/>
      </c>
      <c r="V647" s="112"/>
      <c r="W647" s="79"/>
      <c r="X647" s="79"/>
      <c r="Y647" s="79"/>
      <c r="Z647" s="79"/>
      <c r="AA647" s="79"/>
      <c r="AB647" s="171"/>
      <c r="AD647" s="171"/>
      <c r="AE647" s="171"/>
      <c r="AF647" s="171"/>
      <c r="AG647" s="171"/>
      <c r="AH647" s="171"/>
      <c r="AI647" s="171"/>
      <c r="AJ647" s="171" t="s">
        <v>37</v>
      </c>
      <c r="AK647" s="171">
        <v>200</v>
      </c>
      <c r="AT647" s="171" t="s">
        <v>37</v>
      </c>
      <c r="AU647" s="171">
        <v>300</v>
      </c>
      <c r="BB647" s="171" t="s">
        <v>38</v>
      </c>
      <c r="BC647" s="171">
        <v>325</v>
      </c>
      <c r="BV647" s="171"/>
      <c r="BW647" s="171"/>
      <c r="CB647" s="134"/>
    </row>
    <row r="648" spans="1:80" ht="12" x14ac:dyDescent="0.2">
      <c r="A648" s="249"/>
      <c r="B648" s="242" t="s">
        <v>1317</v>
      </c>
      <c r="C648" s="170" t="str">
        <f>_xlfn.CONCAT(Leverancespecifikation[[#This Row],[ID]],Leverancespecifikation[[#This Row],[BYGNINGSDEL]])</f>
        <v>644Loftsarmaturer</v>
      </c>
      <c r="E648" s="171">
        <v>575</v>
      </c>
      <c r="I648" s="171"/>
      <c r="J648" s="171">
        <v>4</v>
      </c>
      <c r="K648" s="175" t="s">
        <v>1349</v>
      </c>
      <c r="L648" s="172" t="s">
        <v>1275</v>
      </c>
      <c r="M648" s="80" t="str">
        <f>IFERROR(VLOOKUP(Leverancespecifikation[[#This Row],[ID-Bygningsdel]],'Data ændringslog'!A:G,7,FALSE),"P")</f>
        <v/>
      </c>
      <c r="N648" s="321" t="s">
        <v>99</v>
      </c>
      <c r="O648" s="121" t="str">
        <f>VLOOKUP(Leverancespecifikation[[#This Row],[ID-Bygningsdel]],'Data aktør'!A:H,2,FALSE)</f>
        <v/>
      </c>
      <c r="P648" s="78" t="str">
        <f>VLOOKUP(Leverancespecifikation[[#This Row],[ID-Bygningsdel]],'Data aktør'!A:H,3,FALSE)</f>
        <v/>
      </c>
      <c r="Q648" s="78" t="str">
        <f>VLOOKUP(Leverancespecifikation[[#This Row],[ID-Bygningsdel]],'Data aktør'!A:H,4,FALSE)</f>
        <v/>
      </c>
      <c r="R648" s="78" t="str">
        <f>VLOOKUP(Leverancespecifikation[[#This Row],[ID-Bygningsdel]],'Data aktør'!A:H,5,FALSE)</f>
        <v/>
      </c>
      <c r="S648" s="78" t="str">
        <f>VLOOKUP(Leverancespecifikation[[#This Row],[ID-Bygningsdel]],'Data aktør'!A:H,6,FALSE)</f>
        <v>X</v>
      </c>
      <c r="T648" s="78" t="str">
        <f>VLOOKUP(Leverancespecifikation[[#This Row],[ID-Bygningsdel]],'Data aktør'!A:H,7,FALSE)</f>
        <v>X</v>
      </c>
      <c r="U648" s="122" t="str">
        <f>VLOOKUP(Leverancespecifikation[[#This Row],[ID-Bygningsdel]],'Data aktør'!A:H,8,FALSE)</f>
        <v/>
      </c>
      <c r="V648" s="112"/>
      <c r="W648" s="79"/>
      <c r="X648" s="79"/>
      <c r="Y648" s="79"/>
      <c r="Z648" s="79"/>
      <c r="AA648" s="79"/>
      <c r="AB648" s="171"/>
      <c r="AD648" s="171"/>
      <c r="AE648" s="171"/>
      <c r="AF648" s="171"/>
      <c r="AG648" s="171"/>
      <c r="AH648" s="171"/>
      <c r="AI648" s="171"/>
      <c r="AJ648" s="171" t="s">
        <v>37</v>
      </c>
      <c r="AK648" s="171">
        <v>200</v>
      </c>
      <c r="AT648" s="171" t="s">
        <v>37</v>
      </c>
      <c r="AU648" s="171">
        <v>300</v>
      </c>
      <c r="BB648" s="171" t="s">
        <v>38</v>
      </c>
      <c r="BC648" s="171">
        <v>325</v>
      </c>
      <c r="BV648" s="171"/>
      <c r="BW648" s="171"/>
      <c r="CB648" s="134"/>
    </row>
    <row r="649" spans="1:80" ht="12" x14ac:dyDescent="0.2">
      <c r="A649" s="249"/>
      <c r="B649" s="242" t="s">
        <v>1319</v>
      </c>
      <c r="C649" s="170" t="str">
        <f>_xlfn.CONCAT(Leverancespecifikation[[#This Row],[ID]],Leverancespecifikation[[#This Row],[BYGNINGSDEL]])</f>
        <v>645Overtryksventiler</v>
      </c>
      <c r="E649" s="171">
        <v>575</v>
      </c>
      <c r="I649" s="171"/>
      <c r="J649" s="171">
        <v>4</v>
      </c>
      <c r="K649" s="175" t="s">
        <v>1351</v>
      </c>
      <c r="L649" s="172" t="s">
        <v>1275</v>
      </c>
      <c r="M649" s="80" t="str">
        <f>IFERROR(VLOOKUP(Leverancespecifikation[[#This Row],[ID-Bygningsdel]],'Data ændringslog'!A:G,7,FALSE),"P")</f>
        <v/>
      </c>
      <c r="N649" s="321" t="s">
        <v>99</v>
      </c>
      <c r="O649" s="121" t="str">
        <f>VLOOKUP(Leverancespecifikation[[#This Row],[ID-Bygningsdel]],'Data aktør'!A:H,2,FALSE)</f>
        <v/>
      </c>
      <c r="P649" s="78" t="str">
        <f>VLOOKUP(Leverancespecifikation[[#This Row],[ID-Bygningsdel]],'Data aktør'!A:H,3,FALSE)</f>
        <v/>
      </c>
      <c r="Q649" s="78" t="str">
        <f>VLOOKUP(Leverancespecifikation[[#This Row],[ID-Bygningsdel]],'Data aktør'!A:H,4,FALSE)</f>
        <v/>
      </c>
      <c r="R649" s="78" t="str">
        <f>VLOOKUP(Leverancespecifikation[[#This Row],[ID-Bygningsdel]],'Data aktør'!A:H,5,FALSE)</f>
        <v/>
      </c>
      <c r="S649" s="78" t="str">
        <f>VLOOKUP(Leverancespecifikation[[#This Row],[ID-Bygningsdel]],'Data aktør'!A:H,6,FALSE)</f>
        <v>X</v>
      </c>
      <c r="T649" s="78" t="str">
        <f>VLOOKUP(Leverancespecifikation[[#This Row],[ID-Bygningsdel]],'Data aktør'!A:H,7,FALSE)</f>
        <v>X</v>
      </c>
      <c r="U649" s="122" t="str">
        <f>VLOOKUP(Leverancespecifikation[[#This Row],[ID-Bygningsdel]],'Data aktør'!A:H,8,FALSE)</f>
        <v/>
      </c>
      <c r="V649" s="112"/>
      <c r="W649" s="79"/>
      <c r="X649" s="79"/>
      <c r="Y649" s="79"/>
      <c r="Z649" s="79"/>
      <c r="AA649" s="79"/>
      <c r="AB649" s="171"/>
      <c r="AD649" s="171"/>
      <c r="AE649" s="171"/>
      <c r="AF649" s="171"/>
      <c r="AG649" s="171"/>
      <c r="AH649" s="171"/>
      <c r="AI649" s="171"/>
      <c r="AJ649" s="171"/>
      <c r="AT649" s="171" t="s">
        <v>37</v>
      </c>
      <c r="AU649" s="171">
        <v>300</v>
      </c>
      <c r="BB649" s="171" t="s">
        <v>38</v>
      </c>
      <c r="BC649" s="171">
        <v>325</v>
      </c>
      <c r="BV649" s="171"/>
      <c r="BW649" s="171"/>
      <c r="CB649" s="134"/>
    </row>
    <row r="650" spans="1:80" ht="12" x14ac:dyDescent="0.2">
      <c r="A650" s="249"/>
      <c r="B650" s="242" t="s">
        <v>1321</v>
      </c>
      <c r="C650" s="170" t="str">
        <f>_xlfn.CONCAT(Leverancespecifikation[[#This Row],[ID]],Leverancespecifikation[[#This Row],[BYGNINGSDEL]])</f>
        <v xml:space="preserve">646Renrumsarmaturer </v>
      </c>
      <c r="E650" s="171">
        <v>575</v>
      </c>
      <c r="I650" s="171"/>
      <c r="J650" s="171">
        <v>4</v>
      </c>
      <c r="K650" s="175" t="s">
        <v>1353</v>
      </c>
      <c r="L650" s="172" t="s">
        <v>1275</v>
      </c>
      <c r="M650" s="80" t="str">
        <f>IFERROR(VLOOKUP(Leverancespecifikation[[#This Row],[ID-Bygningsdel]],'Data ændringslog'!A:G,7,FALSE),"P")</f>
        <v/>
      </c>
      <c r="N650" s="321" t="s">
        <v>99</v>
      </c>
      <c r="O650" s="121" t="str">
        <f>VLOOKUP(Leverancespecifikation[[#This Row],[ID-Bygningsdel]],'Data aktør'!A:H,2,FALSE)</f>
        <v/>
      </c>
      <c r="P650" s="78" t="str">
        <f>VLOOKUP(Leverancespecifikation[[#This Row],[ID-Bygningsdel]],'Data aktør'!A:H,3,FALSE)</f>
        <v/>
      </c>
      <c r="Q650" s="78" t="str">
        <f>VLOOKUP(Leverancespecifikation[[#This Row],[ID-Bygningsdel]],'Data aktør'!A:H,4,FALSE)</f>
        <v/>
      </c>
      <c r="R650" s="78" t="str">
        <f>VLOOKUP(Leverancespecifikation[[#This Row],[ID-Bygningsdel]],'Data aktør'!A:H,5,FALSE)</f>
        <v/>
      </c>
      <c r="S650" s="78" t="str">
        <f>VLOOKUP(Leverancespecifikation[[#This Row],[ID-Bygningsdel]],'Data aktør'!A:H,6,FALSE)</f>
        <v>X</v>
      </c>
      <c r="T650" s="78" t="str">
        <f>VLOOKUP(Leverancespecifikation[[#This Row],[ID-Bygningsdel]],'Data aktør'!A:H,7,FALSE)</f>
        <v>X</v>
      </c>
      <c r="U650" s="122" t="str">
        <f>VLOOKUP(Leverancespecifikation[[#This Row],[ID-Bygningsdel]],'Data aktør'!A:H,8,FALSE)</f>
        <v/>
      </c>
      <c r="V650" s="112"/>
      <c r="W650" s="79"/>
      <c r="X650" s="79"/>
      <c r="Y650" s="79"/>
      <c r="Z650" s="79"/>
      <c r="AA650" s="79"/>
      <c r="AB650" s="171"/>
      <c r="AD650" s="171"/>
      <c r="AE650" s="171"/>
      <c r="AF650" s="171"/>
      <c r="AG650" s="171"/>
      <c r="AH650" s="171"/>
      <c r="AI650" s="171"/>
      <c r="AJ650" s="171" t="s">
        <v>37</v>
      </c>
      <c r="AK650" s="171">
        <v>200</v>
      </c>
      <c r="AT650" s="171" t="s">
        <v>37</v>
      </c>
      <c r="AU650" s="171">
        <v>300</v>
      </c>
      <c r="BB650" s="171" t="s">
        <v>38</v>
      </c>
      <c r="BC650" s="171">
        <v>325</v>
      </c>
      <c r="BV650" s="171"/>
      <c r="BW650" s="171"/>
      <c r="CB650" s="134"/>
    </row>
    <row r="651" spans="1:80" ht="12" x14ac:dyDescent="0.2">
      <c r="A651" s="249"/>
      <c r="B651" s="242" t="s">
        <v>1323</v>
      </c>
      <c r="C651" s="170" t="str">
        <f>_xlfn.CONCAT(Leverancespecifikation[[#This Row],[ID]],Leverancespecifikation[[#This Row],[BYGNINGSDEL]])</f>
        <v>647Riste / Vægarmarturer</v>
      </c>
      <c r="E651" s="171">
        <v>575</v>
      </c>
      <c r="I651" s="171"/>
      <c r="J651" s="171">
        <v>4</v>
      </c>
      <c r="K651" s="175" t="s">
        <v>1355</v>
      </c>
      <c r="L651" s="172" t="s">
        <v>1275</v>
      </c>
      <c r="M651" s="80" t="str">
        <f>IFERROR(VLOOKUP(Leverancespecifikation[[#This Row],[ID-Bygningsdel]],'Data ændringslog'!A:G,7,FALSE),"P")</f>
        <v/>
      </c>
      <c r="N651" s="321" t="s">
        <v>99</v>
      </c>
      <c r="O651" s="121" t="str">
        <f>VLOOKUP(Leverancespecifikation[[#This Row],[ID-Bygningsdel]],'Data aktør'!A:H,2,FALSE)</f>
        <v/>
      </c>
      <c r="P651" s="78" t="str">
        <f>VLOOKUP(Leverancespecifikation[[#This Row],[ID-Bygningsdel]],'Data aktør'!A:H,3,FALSE)</f>
        <v/>
      </c>
      <c r="Q651" s="78" t="str">
        <f>VLOOKUP(Leverancespecifikation[[#This Row],[ID-Bygningsdel]],'Data aktør'!A:H,4,FALSE)</f>
        <v/>
      </c>
      <c r="R651" s="78" t="str">
        <f>VLOOKUP(Leverancespecifikation[[#This Row],[ID-Bygningsdel]],'Data aktør'!A:H,5,FALSE)</f>
        <v/>
      </c>
      <c r="S651" s="78" t="str">
        <f>VLOOKUP(Leverancespecifikation[[#This Row],[ID-Bygningsdel]],'Data aktør'!A:H,6,FALSE)</f>
        <v>X</v>
      </c>
      <c r="T651" s="78" t="str">
        <f>VLOOKUP(Leverancespecifikation[[#This Row],[ID-Bygningsdel]],'Data aktør'!A:H,7,FALSE)</f>
        <v>X</v>
      </c>
      <c r="U651" s="122" t="str">
        <f>VLOOKUP(Leverancespecifikation[[#This Row],[ID-Bygningsdel]],'Data aktør'!A:H,8,FALSE)</f>
        <v/>
      </c>
      <c r="V651" s="112"/>
      <c r="W651" s="79"/>
      <c r="X651" s="79"/>
      <c r="Y651" s="79"/>
      <c r="Z651" s="79"/>
      <c r="AA651" s="79"/>
      <c r="AB651" s="171"/>
      <c r="AD651" s="171"/>
      <c r="AE651" s="171"/>
      <c r="AF651" s="171"/>
      <c r="AG651" s="171"/>
      <c r="AH651" s="171"/>
      <c r="AI651" s="171"/>
      <c r="AJ651" s="171" t="s">
        <v>37</v>
      </c>
      <c r="AK651" s="171">
        <v>200</v>
      </c>
      <c r="AT651" s="171" t="s">
        <v>37</v>
      </c>
      <c r="AU651" s="171">
        <v>300</v>
      </c>
      <c r="BB651" s="171" t="s">
        <v>38</v>
      </c>
      <c r="BC651" s="171">
        <v>325</v>
      </c>
      <c r="BV651" s="171"/>
      <c r="BW651" s="171"/>
      <c r="CB651" s="134"/>
    </row>
    <row r="652" spans="1:80" ht="12" x14ac:dyDescent="0.2">
      <c r="A652" s="249"/>
      <c r="B652" s="242" t="s">
        <v>1324</v>
      </c>
      <c r="C652" s="170" t="str">
        <f>_xlfn.CONCAT(Leverancespecifikation[[#This Row],[ID]],Leverancespecifikation[[#This Row],[BYGNINGSDEL]])</f>
        <v xml:space="preserve">648Indblæsningsposer </v>
      </c>
      <c r="E652" s="171">
        <v>575</v>
      </c>
      <c r="I652" s="171"/>
      <c r="J652" s="171">
        <v>4</v>
      </c>
      <c r="K652" s="175" t="s">
        <v>1357</v>
      </c>
      <c r="L652" s="172" t="s">
        <v>1275</v>
      </c>
      <c r="M652" s="80" t="str">
        <f>IFERROR(VLOOKUP(Leverancespecifikation[[#This Row],[ID-Bygningsdel]],'Data ændringslog'!A:G,7,FALSE),"P")</f>
        <v/>
      </c>
      <c r="N652" s="321" t="s">
        <v>99</v>
      </c>
      <c r="O652" s="121" t="str">
        <f>VLOOKUP(Leverancespecifikation[[#This Row],[ID-Bygningsdel]],'Data aktør'!A:H,2,FALSE)</f>
        <v/>
      </c>
      <c r="P652" s="78" t="str">
        <f>VLOOKUP(Leverancespecifikation[[#This Row],[ID-Bygningsdel]],'Data aktør'!A:H,3,FALSE)</f>
        <v/>
      </c>
      <c r="Q652" s="78" t="str">
        <f>VLOOKUP(Leverancespecifikation[[#This Row],[ID-Bygningsdel]],'Data aktør'!A:H,4,FALSE)</f>
        <v/>
      </c>
      <c r="R652" s="78" t="str">
        <f>VLOOKUP(Leverancespecifikation[[#This Row],[ID-Bygningsdel]],'Data aktør'!A:H,5,FALSE)</f>
        <v/>
      </c>
      <c r="S652" s="78" t="str">
        <f>VLOOKUP(Leverancespecifikation[[#This Row],[ID-Bygningsdel]],'Data aktør'!A:H,6,FALSE)</f>
        <v>X</v>
      </c>
      <c r="T652" s="78" t="str">
        <f>VLOOKUP(Leverancespecifikation[[#This Row],[ID-Bygningsdel]],'Data aktør'!A:H,7,FALSE)</f>
        <v>X</v>
      </c>
      <c r="U652" s="122" t="str">
        <f>VLOOKUP(Leverancespecifikation[[#This Row],[ID-Bygningsdel]],'Data aktør'!A:H,8,FALSE)</f>
        <v/>
      </c>
      <c r="V652" s="112"/>
      <c r="W652" s="79"/>
      <c r="X652" s="79"/>
      <c r="Y652" s="79"/>
      <c r="Z652" s="79"/>
      <c r="AA652" s="79"/>
      <c r="AB652" s="171"/>
      <c r="AD652" s="171"/>
      <c r="AE652" s="171"/>
      <c r="AF652" s="171"/>
      <c r="AG652" s="171"/>
      <c r="AH652" s="171"/>
      <c r="AI652" s="171"/>
      <c r="AJ652" s="171" t="s">
        <v>37</v>
      </c>
      <c r="AK652" s="171">
        <v>200</v>
      </c>
      <c r="AT652" s="171" t="s">
        <v>37</v>
      </c>
      <c r="AU652" s="171">
        <v>300</v>
      </c>
      <c r="BB652" s="171" t="s">
        <v>38</v>
      </c>
      <c r="BC652" s="171">
        <v>325</v>
      </c>
      <c r="BV652" s="171"/>
      <c r="BW652" s="171"/>
      <c r="CB652" s="134"/>
    </row>
    <row r="653" spans="1:80" ht="12" x14ac:dyDescent="0.2">
      <c r="A653" s="249"/>
      <c r="B653" s="242" t="s">
        <v>1326</v>
      </c>
      <c r="C653" s="170" t="str">
        <f>_xlfn.CONCAT(Leverancespecifikation[[#This Row],[ID]],Leverancespecifikation[[#This Row],[BYGNINGSDEL]])</f>
        <v xml:space="preserve">649Kontrolventiler </v>
      </c>
      <c r="E653" s="171">
        <v>575</v>
      </c>
      <c r="I653" s="171"/>
      <c r="J653" s="171">
        <v>4</v>
      </c>
      <c r="K653" s="175" t="s">
        <v>1359</v>
      </c>
      <c r="L653" s="172" t="s">
        <v>1275</v>
      </c>
      <c r="M653" s="80" t="str">
        <f>IFERROR(VLOOKUP(Leverancespecifikation[[#This Row],[ID-Bygningsdel]],'Data ændringslog'!A:G,7,FALSE),"P")</f>
        <v/>
      </c>
      <c r="N653" s="321" t="s">
        <v>99</v>
      </c>
      <c r="O653" s="121" t="str">
        <f>VLOOKUP(Leverancespecifikation[[#This Row],[ID-Bygningsdel]],'Data aktør'!A:H,2,FALSE)</f>
        <v/>
      </c>
      <c r="P653" s="78" t="str">
        <f>VLOOKUP(Leverancespecifikation[[#This Row],[ID-Bygningsdel]],'Data aktør'!A:H,3,FALSE)</f>
        <v/>
      </c>
      <c r="Q653" s="78" t="str">
        <f>VLOOKUP(Leverancespecifikation[[#This Row],[ID-Bygningsdel]],'Data aktør'!A:H,4,FALSE)</f>
        <v/>
      </c>
      <c r="R653" s="78" t="str">
        <f>VLOOKUP(Leverancespecifikation[[#This Row],[ID-Bygningsdel]],'Data aktør'!A:H,5,FALSE)</f>
        <v/>
      </c>
      <c r="S653" s="78" t="str">
        <f>VLOOKUP(Leverancespecifikation[[#This Row],[ID-Bygningsdel]],'Data aktør'!A:H,6,FALSE)</f>
        <v>X</v>
      </c>
      <c r="T653" s="78" t="str">
        <f>VLOOKUP(Leverancespecifikation[[#This Row],[ID-Bygningsdel]],'Data aktør'!A:H,7,FALSE)</f>
        <v>X</v>
      </c>
      <c r="U653" s="122" t="str">
        <f>VLOOKUP(Leverancespecifikation[[#This Row],[ID-Bygningsdel]],'Data aktør'!A:H,8,FALSE)</f>
        <v/>
      </c>
      <c r="V653" s="112"/>
      <c r="W653" s="79"/>
      <c r="X653" s="79"/>
      <c r="Y653" s="79"/>
      <c r="Z653" s="79"/>
      <c r="AA653" s="79"/>
      <c r="AB653" s="171"/>
      <c r="AD653" s="171"/>
      <c r="AE653" s="171"/>
      <c r="AF653" s="171"/>
      <c r="AG653" s="171"/>
      <c r="AH653" s="171"/>
      <c r="AI653" s="171"/>
      <c r="AJ653" s="171"/>
      <c r="AT653" s="171" t="s">
        <v>37</v>
      </c>
      <c r="AU653" s="171">
        <v>300</v>
      </c>
      <c r="BB653" s="171" t="s">
        <v>38</v>
      </c>
      <c r="BC653" s="171">
        <v>325</v>
      </c>
      <c r="BV653" s="171"/>
      <c r="BW653" s="171"/>
      <c r="CB653" s="134"/>
    </row>
    <row r="654" spans="1:80" ht="12" x14ac:dyDescent="0.2">
      <c r="A654" s="249"/>
      <c r="B654" s="242" t="s">
        <v>1328</v>
      </c>
      <c r="C654" s="170" t="str">
        <f>_xlfn.CONCAT(Leverancespecifikation[[#This Row],[ID]],Leverancespecifikation[[#This Row],[BYGNINGSDEL]])</f>
        <v>650Tilslutninger til udstyr</v>
      </c>
      <c r="E654" s="171">
        <v>576</v>
      </c>
      <c r="I654" s="171"/>
      <c r="J654" s="171">
        <v>3</v>
      </c>
      <c r="K654" s="333" t="s">
        <v>1361</v>
      </c>
      <c r="M654" s="80" t="str">
        <f>IFERROR(VLOOKUP(Leverancespecifikation[[#This Row],[ID-Bygningsdel]],'Data ændringslog'!A:G,7,FALSE),"P")</f>
        <v/>
      </c>
      <c r="N654" s="321" t="s">
        <v>99</v>
      </c>
      <c r="O654" s="121" t="str">
        <f>VLOOKUP(Leverancespecifikation[[#This Row],[ID-Bygningsdel]],'Data aktør'!A:H,2,FALSE)</f>
        <v/>
      </c>
      <c r="P654" s="78" t="str">
        <f>VLOOKUP(Leverancespecifikation[[#This Row],[ID-Bygningsdel]],'Data aktør'!A:H,3,FALSE)</f>
        <v/>
      </c>
      <c r="Q654" s="78" t="str">
        <f>VLOOKUP(Leverancespecifikation[[#This Row],[ID-Bygningsdel]],'Data aktør'!A:H,4,FALSE)</f>
        <v/>
      </c>
      <c r="R654" s="78" t="str">
        <f>VLOOKUP(Leverancespecifikation[[#This Row],[ID-Bygningsdel]],'Data aktør'!A:H,5,FALSE)</f>
        <v/>
      </c>
      <c r="S654" s="78" t="str">
        <f>VLOOKUP(Leverancespecifikation[[#This Row],[ID-Bygningsdel]],'Data aktør'!A:H,6,FALSE)</f>
        <v/>
      </c>
      <c r="T654" s="78" t="str">
        <f>VLOOKUP(Leverancespecifikation[[#This Row],[ID-Bygningsdel]],'Data aktør'!A:H,7,FALSE)</f>
        <v/>
      </c>
      <c r="U654" s="122" t="str">
        <f>VLOOKUP(Leverancespecifikation[[#This Row],[ID-Bygningsdel]],'Data aktør'!A:H,8,FALSE)</f>
        <v/>
      </c>
      <c r="V654" s="112"/>
      <c r="W654" s="79"/>
      <c r="X654" s="79"/>
      <c r="Y654" s="79"/>
      <c r="Z654" s="79"/>
      <c r="AA654" s="79"/>
      <c r="AB654" s="171"/>
      <c r="AD654" s="171"/>
      <c r="AE654" s="171"/>
      <c r="AF654" s="171"/>
      <c r="AG654" s="171"/>
      <c r="AH654" s="171"/>
      <c r="AI654" s="171"/>
      <c r="AJ654" s="171"/>
      <c r="BV654" s="171"/>
      <c r="BW654" s="171"/>
      <c r="CB654" s="134"/>
    </row>
    <row r="655" spans="1:80" ht="12" x14ac:dyDescent="0.2">
      <c r="A655" s="249"/>
      <c r="B655" s="242" t="s">
        <v>1330</v>
      </c>
      <c r="C655" s="170" t="str">
        <f>_xlfn.CONCAT(Leverancespecifikation[[#This Row],[ID]],Leverancespecifikation[[#This Row],[BYGNINGSDEL]])</f>
        <v>651Emhætter</v>
      </c>
      <c r="E655" s="171">
        <v>576</v>
      </c>
      <c r="I655" s="171"/>
      <c r="J655" s="171">
        <v>4</v>
      </c>
      <c r="K655" s="175" t="s">
        <v>1363</v>
      </c>
      <c r="L655" s="172" t="s">
        <v>1275</v>
      </c>
      <c r="M655" s="80" t="str">
        <f>IFERROR(VLOOKUP(Leverancespecifikation[[#This Row],[ID-Bygningsdel]],'Data ændringslog'!A:G,7,FALSE),"P")</f>
        <v/>
      </c>
      <c r="N655" s="321" t="s">
        <v>99</v>
      </c>
      <c r="O655" s="121" t="str">
        <f>VLOOKUP(Leverancespecifikation[[#This Row],[ID-Bygningsdel]],'Data aktør'!A:H,2,FALSE)</f>
        <v/>
      </c>
      <c r="P655" s="78" t="str">
        <f>VLOOKUP(Leverancespecifikation[[#This Row],[ID-Bygningsdel]],'Data aktør'!A:H,3,FALSE)</f>
        <v/>
      </c>
      <c r="Q655" s="78" t="str">
        <f>VLOOKUP(Leverancespecifikation[[#This Row],[ID-Bygningsdel]],'Data aktør'!A:H,4,FALSE)</f>
        <v/>
      </c>
      <c r="R655" s="78" t="str">
        <f>VLOOKUP(Leverancespecifikation[[#This Row],[ID-Bygningsdel]],'Data aktør'!A:H,5,FALSE)</f>
        <v/>
      </c>
      <c r="S655" s="78" t="str">
        <f>VLOOKUP(Leverancespecifikation[[#This Row],[ID-Bygningsdel]],'Data aktør'!A:H,6,FALSE)</f>
        <v>X</v>
      </c>
      <c r="T655" s="78" t="str">
        <f>VLOOKUP(Leverancespecifikation[[#This Row],[ID-Bygningsdel]],'Data aktør'!A:H,7,FALSE)</f>
        <v>X</v>
      </c>
      <c r="U655" s="122" t="str">
        <f>VLOOKUP(Leverancespecifikation[[#This Row],[ID-Bygningsdel]],'Data aktør'!A:H,8,FALSE)</f>
        <v/>
      </c>
      <c r="V655" s="112"/>
      <c r="W655" s="79"/>
      <c r="X655" s="79"/>
      <c r="Y655" s="79"/>
      <c r="Z655" s="79"/>
      <c r="AA655" s="79"/>
      <c r="AB655" s="171"/>
      <c r="AD655" s="171"/>
      <c r="AE655" s="171"/>
      <c r="AF655" s="171"/>
      <c r="AG655" s="171"/>
      <c r="AH655" s="171"/>
      <c r="AI655" s="171"/>
      <c r="AJ655" s="171"/>
      <c r="AT655" s="171" t="s">
        <v>37</v>
      </c>
      <c r="AU655" s="171">
        <v>300</v>
      </c>
      <c r="BB655" s="171" t="s">
        <v>38</v>
      </c>
      <c r="BC655" s="171">
        <v>325</v>
      </c>
      <c r="BV655" s="171"/>
      <c r="BW655" s="171"/>
      <c r="CB655" s="134"/>
    </row>
    <row r="656" spans="1:80" ht="12" x14ac:dyDescent="0.2">
      <c r="A656" s="249"/>
      <c r="B656" s="242" t="s">
        <v>1332</v>
      </c>
      <c r="C656" s="170" t="str">
        <f>_xlfn.CONCAT(Leverancespecifikation[[#This Row],[ID]],Leverancespecifikation[[#This Row],[BYGNINGSDEL]])</f>
        <v>652Punktsug</v>
      </c>
      <c r="E656" s="171">
        <v>576</v>
      </c>
      <c r="I656" s="171"/>
      <c r="J656" s="171">
        <v>4</v>
      </c>
      <c r="K656" s="175" t="s">
        <v>1365</v>
      </c>
      <c r="L656" s="172" t="s">
        <v>1275</v>
      </c>
      <c r="M656" s="80" t="str">
        <f>IFERROR(VLOOKUP(Leverancespecifikation[[#This Row],[ID-Bygningsdel]],'Data ændringslog'!A:G,7,FALSE),"P")</f>
        <v/>
      </c>
      <c r="N656" s="321" t="s">
        <v>99</v>
      </c>
      <c r="O656" s="121" t="str">
        <f>VLOOKUP(Leverancespecifikation[[#This Row],[ID-Bygningsdel]],'Data aktør'!A:H,2,FALSE)</f>
        <v/>
      </c>
      <c r="P656" s="78" t="str">
        <f>VLOOKUP(Leverancespecifikation[[#This Row],[ID-Bygningsdel]],'Data aktør'!A:H,3,FALSE)</f>
        <v/>
      </c>
      <c r="Q656" s="78" t="str">
        <f>VLOOKUP(Leverancespecifikation[[#This Row],[ID-Bygningsdel]],'Data aktør'!A:H,4,FALSE)</f>
        <v/>
      </c>
      <c r="R656" s="78" t="str">
        <f>VLOOKUP(Leverancespecifikation[[#This Row],[ID-Bygningsdel]],'Data aktør'!A:H,5,FALSE)</f>
        <v/>
      </c>
      <c r="S656" s="78" t="str">
        <f>VLOOKUP(Leverancespecifikation[[#This Row],[ID-Bygningsdel]],'Data aktør'!A:H,6,FALSE)</f>
        <v>X</v>
      </c>
      <c r="T656" s="78" t="str">
        <f>VLOOKUP(Leverancespecifikation[[#This Row],[ID-Bygningsdel]],'Data aktør'!A:H,7,FALSE)</f>
        <v>X</v>
      </c>
      <c r="U656" s="122" t="str">
        <f>VLOOKUP(Leverancespecifikation[[#This Row],[ID-Bygningsdel]],'Data aktør'!A:H,8,FALSE)</f>
        <v/>
      </c>
      <c r="V656" s="112"/>
      <c r="W656" s="79"/>
      <c r="X656" s="79"/>
      <c r="Y656" s="79"/>
      <c r="Z656" s="79"/>
      <c r="AA656" s="79"/>
      <c r="AB656" s="171"/>
      <c r="AD656" s="171"/>
      <c r="AE656" s="171"/>
      <c r="AF656" s="171"/>
      <c r="AG656" s="171"/>
      <c r="AH656" s="171"/>
      <c r="AI656" s="171"/>
      <c r="AJ656" s="171"/>
      <c r="AT656" s="171" t="s">
        <v>37</v>
      </c>
      <c r="AU656" s="171">
        <v>300</v>
      </c>
      <c r="BB656" s="171" t="s">
        <v>38</v>
      </c>
      <c r="BC656" s="171">
        <v>325</v>
      </c>
      <c r="BV656" s="171"/>
      <c r="BW656" s="171"/>
      <c r="CB656" s="134"/>
    </row>
    <row r="657" spans="1:986" ht="12" x14ac:dyDescent="0.2">
      <c r="A657" s="249"/>
      <c r="B657" s="242" t="s">
        <v>1334</v>
      </c>
      <c r="C657" s="170" t="str">
        <f>_xlfn.CONCAT(Leverancespecifikation[[#This Row],[ID]],Leverancespecifikation[[#This Row],[BYGNINGSDEL]])</f>
        <v xml:space="preserve">653Kemikalieskabe </v>
      </c>
      <c r="E657" s="171">
        <v>576</v>
      </c>
      <c r="I657" s="171"/>
      <c r="J657" s="171">
        <v>4</v>
      </c>
      <c r="K657" s="175" t="s">
        <v>1367</v>
      </c>
      <c r="L657" s="172" t="s">
        <v>1275</v>
      </c>
      <c r="M657" s="80" t="str">
        <f>IFERROR(VLOOKUP(Leverancespecifikation[[#This Row],[ID-Bygningsdel]],'Data ændringslog'!A:G,7,FALSE),"P")</f>
        <v/>
      </c>
      <c r="N657" s="321" t="s">
        <v>99</v>
      </c>
      <c r="O657" s="121" t="str">
        <f>VLOOKUP(Leverancespecifikation[[#This Row],[ID-Bygningsdel]],'Data aktør'!A:H,2,FALSE)</f>
        <v/>
      </c>
      <c r="P657" s="78" t="str">
        <f>VLOOKUP(Leverancespecifikation[[#This Row],[ID-Bygningsdel]],'Data aktør'!A:H,3,FALSE)</f>
        <v/>
      </c>
      <c r="Q657" s="78" t="str">
        <f>VLOOKUP(Leverancespecifikation[[#This Row],[ID-Bygningsdel]],'Data aktør'!A:H,4,FALSE)</f>
        <v/>
      </c>
      <c r="R657" s="78" t="str">
        <f>VLOOKUP(Leverancespecifikation[[#This Row],[ID-Bygningsdel]],'Data aktør'!A:H,5,FALSE)</f>
        <v/>
      </c>
      <c r="S657" s="78" t="str">
        <f>VLOOKUP(Leverancespecifikation[[#This Row],[ID-Bygningsdel]],'Data aktør'!A:H,6,FALSE)</f>
        <v>X</v>
      </c>
      <c r="T657" s="78" t="str">
        <f>VLOOKUP(Leverancespecifikation[[#This Row],[ID-Bygningsdel]],'Data aktør'!A:H,7,FALSE)</f>
        <v>X</v>
      </c>
      <c r="U657" s="122" t="str">
        <f>VLOOKUP(Leverancespecifikation[[#This Row],[ID-Bygningsdel]],'Data aktør'!A:H,8,FALSE)</f>
        <v/>
      </c>
      <c r="V657" s="112"/>
      <c r="W657" s="79"/>
      <c r="X657" s="79"/>
      <c r="Y657" s="79"/>
      <c r="Z657" s="79"/>
      <c r="AA657" s="79"/>
      <c r="AB657" s="171"/>
      <c r="AD657" s="171"/>
      <c r="AE657" s="171"/>
      <c r="AF657" s="171"/>
      <c r="AG657" s="171"/>
      <c r="AH657" s="171"/>
      <c r="AI657" s="171"/>
      <c r="AJ657" s="171"/>
      <c r="AT657" s="171" t="s">
        <v>37</v>
      </c>
      <c r="AU657" s="171">
        <v>300</v>
      </c>
      <c r="BB657" s="171" t="s">
        <v>38</v>
      </c>
      <c r="BC657" s="171">
        <v>325</v>
      </c>
      <c r="BV657" s="171"/>
      <c r="BW657" s="171"/>
      <c r="CB657" s="134"/>
    </row>
    <row r="658" spans="1:986" ht="12" x14ac:dyDescent="0.2">
      <c r="A658" s="249"/>
      <c r="B658" s="242" t="s">
        <v>1336</v>
      </c>
      <c r="C658" s="170" t="str">
        <f>_xlfn.CONCAT(Leverancespecifikation[[#This Row],[ID]],Leverancespecifikation[[#This Row],[BYGNINGSDEL]])</f>
        <v>654Stinkskabe</v>
      </c>
      <c r="E658" s="171">
        <v>576</v>
      </c>
      <c r="I658" s="171"/>
      <c r="J658" s="171">
        <v>4</v>
      </c>
      <c r="K658" s="175" t="s">
        <v>1369</v>
      </c>
      <c r="L658" s="172" t="s">
        <v>1275</v>
      </c>
      <c r="M658" s="80" t="str">
        <f>IFERROR(VLOOKUP(Leverancespecifikation[[#This Row],[ID-Bygningsdel]],'Data ændringslog'!A:G,7,FALSE),"P")</f>
        <v/>
      </c>
      <c r="N658" s="321" t="s">
        <v>99</v>
      </c>
      <c r="O658" s="121" t="str">
        <f>VLOOKUP(Leverancespecifikation[[#This Row],[ID-Bygningsdel]],'Data aktør'!A:H,2,FALSE)</f>
        <v/>
      </c>
      <c r="P658" s="78" t="str">
        <f>VLOOKUP(Leverancespecifikation[[#This Row],[ID-Bygningsdel]],'Data aktør'!A:H,3,FALSE)</f>
        <v/>
      </c>
      <c r="Q658" s="78" t="str">
        <f>VLOOKUP(Leverancespecifikation[[#This Row],[ID-Bygningsdel]],'Data aktør'!A:H,4,FALSE)</f>
        <v/>
      </c>
      <c r="R658" s="78" t="str">
        <f>VLOOKUP(Leverancespecifikation[[#This Row],[ID-Bygningsdel]],'Data aktør'!A:H,5,FALSE)</f>
        <v/>
      </c>
      <c r="S658" s="78" t="str">
        <f>VLOOKUP(Leverancespecifikation[[#This Row],[ID-Bygningsdel]],'Data aktør'!A:H,6,FALSE)</f>
        <v>X</v>
      </c>
      <c r="T658" s="78" t="str">
        <f>VLOOKUP(Leverancespecifikation[[#This Row],[ID-Bygningsdel]],'Data aktør'!A:H,7,FALSE)</f>
        <v>X</v>
      </c>
      <c r="U658" s="122" t="str">
        <f>VLOOKUP(Leverancespecifikation[[#This Row],[ID-Bygningsdel]],'Data aktør'!A:H,8,FALSE)</f>
        <v/>
      </c>
      <c r="V658" s="112"/>
      <c r="W658" s="79"/>
      <c r="X658" s="79"/>
      <c r="Y658" s="79"/>
      <c r="Z658" s="79"/>
      <c r="AA658" s="79"/>
      <c r="AB658" s="171"/>
      <c r="AD658" s="171"/>
      <c r="AE658" s="171"/>
      <c r="AF658" s="171"/>
      <c r="AG658" s="171"/>
      <c r="AH658" s="171"/>
      <c r="AI658" s="171"/>
      <c r="AJ658" s="171"/>
      <c r="AT658" s="171" t="s">
        <v>37</v>
      </c>
      <c r="AU658" s="171">
        <v>300</v>
      </c>
      <c r="BB658" s="171" t="s">
        <v>38</v>
      </c>
      <c r="BC658" s="171">
        <v>325</v>
      </c>
      <c r="BV658" s="171"/>
      <c r="BW658" s="171"/>
      <c r="CB658" s="134"/>
    </row>
    <row r="659" spans="1:986" ht="12" x14ac:dyDescent="0.2">
      <c r="A659" s="249"/>
      <c r="B659" s="242" t="s">
        <v>1338</v>
      </c>
      <c r="C659" s="170" t="str">
        <f>_xlfn.CONCAT(Leverancespecifikation[[#This Row],[ID]],Leverancespecifikation[[#This Row],[BYGNINGSDEL]])</f>
        <v>655Lafbænke</v>
      </c>
      <c r="E659" s="171">
        <v>576</v>
      </c>
      <c r="I659" s="171"/>
      <c r="J659" s="171">
        <v>4</v>
      </c>
      <c r="K659" s="175" t="s">
        <v>1371</v>
      </c>
      <c r="L659" s="172" t="s">
        <v>1275</v>
      </c>
      <c r="M659" s="80" t="str">
        <f>IFERROR(VLOOKUP(Leverancespecifikation[[#This Row],[ID-Bygningsdel]],'Data ændringslog'!A:G,7,FALSE),"P")</f>
        <v/>
      </c>
      <c r="N659" s="321" t="s">
        <v>99</v>
      </c>
      <c r="O659" s="121" t="str">
        <f>VLOOKUP(Leverancespecifikation[[#This Row],[ID-Bygningsdel]],'Data aktør'!A:H,2,FALSE)</f>
        <v/>
      </c>
      <c r="P659" s="78" t="str">
        <f>VLOOKUP(Leverancespecifikation[[#This Row],[ID-Bygningsdel]],'Data aktør'!A:H,3,FALSE)</f>
        <v/>
      </c>
      <c r="Q659" s="78" t="str">
        <f>VLOOKUP(Leverancespecifikation[[#This Row],[ID-Bygningsdel]],'Data aktør'!A:H,4,FALSE)</f>
        <v/>
      </c>
      <c r="R659" s="78" t="str">
        <f>VLOOKUP(Leverancespecifikation[[#This Row],[ID-Bygningsdel]],'Data aktør'!A:H,5,FALSE)</f>
        <v/>
      </c>
      <c r="S659" s="78" t="str">
        <f>VLOOKUP(Leverancespecifikation[[#This Row],[ID-Bygningsdel]],'Data aktør'!A:H,6,FALSE)</f>
        <v>X</v>
      </c>
      <c r="T659" s="78" t="str">
        <f>VLOOKUP(Leverancespecifikation[[#This Row],[ID-Bygningsdel]],'Data aktør'!A:H,7,FALSE)</f>
        <v>X</v>
      </c>
      <c r="U659" s="122" t="str">
        <f>VLOOKUP(Leverancespecifikation[[#This Row],[ID-Bygningsdel]],'Data aktør'!A:H,8,FALSE)</f>
        <v/>
      </c>
      <c r="V659" s="112"/>
      <c r="W659" s="79"/>
      <c r="X659" s="79"/>
      <c r="Y659" s="79"/>
      <c r="Z659" s="79"/>
      <c r="AA659" s="79"/>
      <c r="AB659" s="171"/>
      <c r="AD659" s="171"/>
      <c r="AE659" s="171"/>
      <c r="AF659" s="171"/>
      <c r="AG659" s="171"/>
      <c r="AH659" s="171"/>
      <c r="AI659" s="171"/>
      <c r="AJ659" s="171"/>
      <c r="AT659" s="171" t="s">
        <v>37</v>
      </c>
      <c r="AU659" s="171">
        <v>300</v>
      </c>
      <c r="BB659" s="171" t="s">
        <v>38</v>
      </c>
      <c r="BC659" s="171">
        <v>325</v>
      </c>
      <c r="BV659" s="171"/>
      <c r="BW659" s="171"/>
      <c r="CB659" s="134"/>
    </row>
    <row r="660" spans="1:986" ht="12" x14ac:dyDescent="0.2">
      <c r="A660" s="249"/>
      <c r="B660" s="242" t="s">
        <v>1340</v>
      </c>
      <c r="C660" s="170" t="str">
        <f>_xlfn.CONCAT(Leverancespecifikation[[#This Row],[ID]],Leverancespecifikation[[#This Row],[BYGNINGSDEL]])</f>
        <v>656Sluser</v>
      </c>
      <c r="E660" s="171">
        <v>576</v>
      </c>
      <c r="I660" s="171"/>
      <c r="J660" s="171">
        <v>4</v>
      </c>
      <c r="K660" s="175" t="s">
        <v>1373</v>
      </c>
      <c r="L660" s="172" t="s">
        <v>1275</v>
      </c>
      <c r="M660" s="80" t="str">
        <f>IFERROR(VLOOKUP(Leverancespecifikation[[#This Row],[ID-Bygningsdel]],'Data ændringslog'!A:G,7,FALSE),"P")</f>
        <v/>
      </c>
      <c r="N660" s="321" t="s">
        <v>99</v>
      </c>
      <c r="O660" s="121" t="str">
        <f>VLOOKUP(Leverancespecifikation[[#This Row],[ID-Bygningsdel]],'Data aktør'!A:H,2,FALSE)</f>
        <v/>
      </c>
      <c r="P660" s="78" t="str">
        <f>VLOOKUP(Leverancespecifikation[[#This Row],[ID-Bygningsdel]],'Data aktør'!A:H,3,FALSE)</f>
        <v/>
      </c>
      <c r="Q660" s="78" t="str">
        <f>VLOOKUP(Leverancespecifikation[[#This Row],[ID-Bygningsdel]],'Data aktør'!A:H,4,FALSE)</f>
        <v/>
      </c>
      <c r="R660" s="78" t="str">
        <f>VLOOKUP(Leverancespecifikation[[#This Row],[ID-Bygningsdel]],'Data aktør'!A:H,5,FALSE)</f>
        <v/>
      </c>
      <c r="S660" s="78" t="str">
        <f>VLOOKUP(Leverancespecifikation[[#This Row],[ID-Bygningsdel]],'Data aktør'!A:H,6,FALSE)</f>
        <v>X</v>
      </c>
      <c r="T660" s="78" t="str">
        <f>VLOOKUP(Leverancespecifikation[[#This Row],[ID-Bygningsdel]],'Data aktør'!A:H,7,FALSE)</f>
        <v>X</v>
      </c>
      <c r="U660" s="122" t="str">
        <f>VLOOKUP(Leverancespecifikation[[#This Row],[ID-Bygningsdel]],'Data aktør'!A:H,8,FALSE)</f>
        <v/>
      </c>
      <c r="V660" s="112"/>
      <c r="W660" s="79"/>
      <c r="X660" s="79"/>
      <c r="Y660" s="79"/>
      <c r="Z660" s="79"/>
      <c r="AA660" s="79"/>
      <c r="AB660" s="171"/>
      <c r="AD660" s="171"/>
      <c r="AE660" s="171"/>
      <c r="AF660" s="171"/>
      <c r="AG660" s="171"/>
      <c r="AH660" s="171"/>
      <c r="AI660" s="171"/>
      <c r="AJ660" s="171"/>
      <c r="AT660" s="171" t="s">
        <v>37</v>
      </c>
      <c r="AU660" s="171">
        <v>300</v>
      </c>
      <c r="BB660" s="171" t="s">
        <v>38</v>
      </c>
      <c r="BC660" s="171">
        <v>325</v>
      </c>
      <c r="BV660" s="171"/>
      <c r="BW660" s="171"/>
      <c r="CB660" s="134"/>
    </row>
    <row r="661" spans="1:986" ht="12" x14ac:dyDescent="0.2">
      <c r="A661" s="249"/>
      <c r="B661" s="242" t="s">
        <v>1342</v>
      </c>
      <c r="C661" s="170" t="str">
        <f>_xlfn.CONCAT(Leverancespecifikation[[#This Row],[ID]],Leverancespecifikation[[#This Row],[BYGNINGSDEL]])</f>
        <v xml:space="preserve">657Aftrækskasser </v>
      </c>
      <c r="E661" s="171">
        <v>576</v>
      </c>
      <c r="I661" s="171"/>
      <c r="J661" s="171">
        <v>4</v>
      </c>
      <c r="K661" s="175" t="s">
        <v>1375</v>
      </c>
      <c r="L661" s="172" t="s">
        <v>1275</v>
      </c>
      <c r="M661" s="80" t="str">
        <f>IFERROR(VLOOKUP(Leverancespecifikation[[#This Row],[ID-Bygningsdel]],'Data ændringslog'!A:G,7,FALSE),"P")</f>
        <v/>
      </c>
      <c r="N661" s="321" t="s">
        <v>99</v>
      </c>
      <c r="O661" s="121" t="str">
        <f>VLOOKUP(Leverancespecifikation[[#This Row],[ID-Bygningsdel]],'Data aktør'!A:H,2,FALSE)</f>
        <v/>
      </c>
      <c r="P661" s="78" t="str">
        <f>VLOOKUP(Leverancespecifikation[[#This Row],[ID-Bygningsdel]],'Data aktør'!A:H,3,FALSE)</f>
        <v/>
      </c>
      <c r="Q661" s="78" t="str">
        <f>VLOOKUP(Leverancespecifikation[[#This Row],[ID-Bygningsdel]],'Data aktør'!A:H,4,FALSE)</f>
        <v/>
      </c>
      <c r="R661" s="78" t="str">
        <f>VLOOKUP(Leverancespecifikation[[#This Row],[ID-Bygningsdel]],'Data aktør'!A:H,5,FALSE)</f>
        <v/>
      </c>
      <c r="S661" s="78" t="str">
        <f>VLOOKUP(Leverancespecifikation[[#This Row],[ID-Bygningsdel]],'Data aktør'!A:H,6,FALSE)</f>
        <v>X</v>
      </c>
      <c r="T661" s="78" t="str">
        <f>VLOOKUP(Leverancespecifikation[[#This Row],[ID-Bygningsdel]],'Data aktør'!A:H,7,FALSE)</f>
        <v>X</v>
      </c>
      <c r="U661" s="122" t="str">
        <f>VLOOKUP(Leverancespecifikation[[#This Row],[ID-Bygningsdel]],'Data aktør'!A:H,8,FALSE)</f>
        <v/>
      </c>
      <c r="V661" s="112"/>
      <c r="W661" s="79"/>
      <c r="X661" s="79"/>
      <c r="Y661" s="79"/>
      <c r="Z661" s="79"/>
      <c r="AA661" s="79"/>
      <c r="AB661" s="171"/>
      <c r="AD661" s="171"/>
      <c r="AE661" s="171"/>
      <c r="AF661" s="171"/>
      <c r="AG661" s="171"/>
      <c r="AH661" s="171"/>
      <c r="AI661" s="171"/>
      <c r="AJ661" s="171"/>
      <c r="AT661" s="171" t="s">
        <v>37</v>
      </c>
      <c r="AU661" s="171">
        <v>300</v>
      </c>
      <c r="BB661" s="171" t="s">
        <v>38</v>
      </c>
      <c r="BC661" s="171">
        <v>325</v>
      </c>
      <c r="BV661" s="171"/>
      <c r="BW661" s="171"/>
      <c r="CB661" s="134"/>
    </row>
    <row r="662" spans="1:986" ht="12" x14ac:dyDescent="0.2">
      <c r="A662" s="249"/>
      <c r="B662" s="242" t="s">
        <v>1344</v>
      </c>
      <c r="C662" s="170" t="str">
        <f>_xlfn.CONCAT(Leverancespecifikation[[#This Row],[ID]],Leverancespecifikation[[#This Row],[BYGNINGSDEL]])</f>
        <v>658Dekontaminatorer</v>
      </c>
      <c r="E662" s="171">
        <v>576</v>
      </c>
      <c r="I662" s="171"/>
      <c r="J662" s="171">
        <v>4</v>
      </c>
      <c r="K662" s="175" t="s">
        <v>1377</v>
      </c>
      <c r="L662" s="172" t="s">
        <v>1275</v>
      </c>
      <c r="M662" s="80" t="str">
        <f>IFERROR(VLOOKUP(Leverancespecifikation[[#This Row],[ID-Bygningsdel]],'Data ændringslog'!A:G,7,FALSE),"P")</f>
        <v/>
      </c>
      <c r="N662" s="321" t="s">
        <v>99</v>
      </c>
      <c r="O662" s="121" t="str">
        <f>VLOOKUP(Leverancespecifikation[[#This Row],[ID-Bygningsdel]],'Data aktør'!A:H,2,FALSE)</f>
        <v/>
      </c>
      <c r="P662" s="78" t="str">
        <f>VLOOKUP(Leverancespecifikation[[#This Row],[ID-Bygningsdel]],'Data aktør'!A:H,3,FALSE)</f>
        <v/>
      </c>
      <c r="Q662" s="78" t="str">
        <f>VLOOKUP(Leverancespecifikation[[#This Row],[ID-Bygningsdel]],'Data aktør'!A:H,4,FALSE)</f>
        <v/>
      </c>
      <c r="R662" s="78" t="str">
        <f>VLOOKUP(Leverancespecifikation[[#This Row],[ID-Bygningsdel]],'Data aktør'!A:H,5,FALSE)</f>
        <v/>
      </c>
      <c r="S662" s="78" t="str">
        <f>VLOOKUP(Leverancespecifikation[[#This Row],[ID-Bygningsdel]],'Data aktør'!A:H,6,FALSE)</f>
        <v>X</v>
      </c>
      <c r="T662" s="78" t="str">
        <f>VLOOKUP(Leverancespecifikation[[#This Row],[ID-Bygningsdel]],'Data aktør'!A:H,7,FALSE)</f>
        <v>X</v>
      </c>
      <c r="U662" s="122" t="str">
        <f>VLOOKUP(Leverancespecifikation[[#This Row],[ID-Bygningsdel]],'Data aktør'!A:H,8,FALSE)</f>
        <v/>
      </c>
      <c r="V662" s="112"/>
      <c r="W662" s="79"/>
      <c r="X662" s="79"/>
      <c r="Y662" s="79"/>
      <c r="Z662" s="79"/>
      <c r="AA662" s="79"/>
      <c r="AB662" s="171"/>
      <c r="AD662" s="171"/>
      <c r="AE662" s="171"/>
      <c r="AF662" s="171"/>
      <c r="AG662" s="171"/>
      <c r="AH662" s="171"/>
      <c r="AI662" s="171"/>
      <c r="AJ662" s="171"/>
      <c r="AT662" s="171" t="s">
        <v>37</v>
      </c>
      <c r="AU662" s="171">
        <v>300</v>
      </c>
      <c r="BB662" s="171" t="s">
        <v>38</v>
      </c>
      <c r="BC662" s="171">
        <v>325</v>
      </c>
      <c r="BV662" s="171"/>
      <c r="BW662" s="171"/>
      <c r="CB662" s="134"/>
    </row>
    <row r="663" spans="1:986" ht="12" x14ac:dyDescent="0.2">
      <c r="A663" s="249"/>
      <c r="B663" s="242" t="s">
        <v>1346</v>
      </c>
      <c r="C663" s="170" t="str">
        <f>_xlfn.CONCAT(Leverancespecifikation[[#This Row],[ID]],Leverancespecifikation[[#This Row],[BYGNINGSDEL]])</f>
        <v>659Taghætter/gennemføringer</v>
      </c>
      <c r="E663" s="171">
        <v>577</v>
      </c>
      <c r="I663" s="171"/>
      <c r="J663" s="171">
        <v>3</v>
      </c>
      <c r="K663" s="333" t="s">
        <v>1379</v>
      </c>
      <c r="M663" s="80" t="str">
        <f>IFERROR(VLOOKUP(Leverancespecifikation[[#This Row],[ID-Bygningsdel]],'Data ændringslog'!A:G,7,FALSE),"P")</f>
        <v/>
      </c>
      <c r="N663" s="321" t="s">
        <v>99</v>
      </c>
      <c r="O663" s="121" t="str">
        <f>VLOOKUP(Leverancespecifikation[[#This Row],[ID-Bygningsdel]],'Data aktør'!A:H,2,FALSE)</f>
        <v/>
      </c>
      <c r="P663" s="78" t="str">
        <f>VLOOKUP(Leverancespecifikation[[#This Row],[ID-Bygningsdel]],'Data aktør'!A:H,3,FALSE)</f>
        <v/>
      </c>
      <c r="Q663" s="78" t="str">
        <f>VLOOKUP(Leverancespecifikation[[#This Row],[ID-Bygningsdel]],'Data aktør'!A:H,4,FALSE)</f>
        <v/>
      </c>
      <c r="R663" s="78" t="str">
        <f>VLOOKUP(Leverancespecifikation[[#This Row],[ID-Bygningsdel]],'Data aktør'!A:H,5,FALSE)</f>
        <v/>
      </c>
      <c r="S663" s="78" t="str">
        <f>VLOOKUP(Leverancespecifikation[[#This Row],[ID-Bygningsdel]],'Data aktør'!A:H,6,FALSE)</f>
        <v/>
      </c>
      <c r="T663" s="78" t="str">
        <f>VLOOKUP(Leverancespecifikation[[#This Row],[ID-Bygningsdel]],'Data aktør'!A:H,7,FALSE)</f>
        <v/>
      </c>
      <c r="U663" s="122" t="str">
        <f>VLOOKUP(Leverancespecifikation[[#This Row],[ID-Bygningsdel]],'Data aktør'!A:H,8,FALSE)</f>
        <v/>
      </c>
      <c r="V663" s="112"/>
      <c r="W663" s="79"/>
      <c r="X663" s="79"/>
      <c r="Y663" s="79"/>
      <c r="Z663" s="79"/>
      <c r="AA663" s="79"/>
      <c r="AB663" s="171"/>
      <c r="AD663" s="171"/>
      <c r="AE663" s="171"/>
      <c r="AF663" s="171"/>
      <c r="AG663" s="171"/>
      <c r="AH663" s="171"/>
      <c r="AI663" s="171"/>
      <c r="AJ663" s="171"/>
      <c r="BV663" s="171"/>
      <c r="BW663" s="171"/>
      <c r="CB663" s="134"/>
    </row>
    <row r="664" spans="1:986" ht="12" x14ac:dyDescent="0.2">
      <c r="A664" s="249"/>
      <c r="B664" s="242" t="s">
        <v>1348</v>
      </c>
      <c r="C664" s="170" t="str">
        <f>_xlfn.CONCAT(Leverancespecifikation[[#This Row],[ID]],Leverancespecifikation[[#This Row],[BYGNINGSDEL]])</f>
        <v>660Afkasthætter</v>
      </c>
      <c r="E664" s="171">
        <v>577</v>
      </c>
      <c r="I664" s="171"/>
      <c r="J664" s="171">
        <v>4</v>
      </c>
      <c r="K664" s="175" t="s">
        <v>1381</v>
      </c>
      <c r="L664" s="172" t="s">
        <v>1275</v>
      </c>
      <c r="M664" s="80" t="str">
        <f>IFERROR(VLOOKUP(Leverancespecifikation[[#This Row],[ID-Bygningsdel]],'Data ændringslog'!A:G,7,FALSE),"P")</f>
        <v/>
      </c>
      <c r="N664" s="321" t="s">
        <v>99</v>
      </c>
      <c r="O664" s="121" t="str">
        <f>VLOOKUP(Leverancespecifikation[[#This Row],[ID-Bygningsdel]],'Data aktør'!A:H,2,FALSE)</f>
        <v/>
      </c>
      <c r="P664" s="78" t="str">
        <f>VLOOKUP(Leverancespecifikation[[#This Row],[ID-Bygningsdel]],'Data aktør'!A:H,3,FALSE)</f>
        <v/>
      </c>
      <c r="Q664" s="78" t="str">
        <f>VLOOKUP(Leverancespecifikation[[#This Row],[ID-Bygningsdel]],'Data aktør'!A:H,4,FALSE)</f>
        <v/>
      </c>
      <c r="R664" s="78" t="str">
        <f>VLOOKUP(Leverancespecifikation[[#This Row],[ID-Bygningsdel]],'Data aktør'!A:H,5,FALSE)</f>
        <v/>
      </c>
      <c r="S664" s="78" t="str">
        <f>VLOOKUP(Leverancespecifikation[[#This Row],[ID-Bygningsdel]],'Data aktør'!A:H,6,FALSE)</f>
        <v>X</v>
      </c>
      <c r="T664" s="78" t="str">
        <f>VLOOKUP(Leverancespecifikation[[#This Row],[ID-Bygningsdel]],'Data aktør'!A:H,7,FALSE)</f>
        <v>X</v>
      </c>
      <c r="U664" s="122" t="str">
        <f>VLOOKUP(Leverancespecifikation[[#This Row],[ID-Bygningsdel]],'Data aktør'!A:H,8,FALSE)</f>
        <v/>
      </c>
      <c r="V664" s="112"/>
      <c r="W664" s="79"/>
      <c r="X664" s="79"/>
      <c r="Y664" s="79"/>
      <c r="Z664" s="79"/>
      <c r="AA664" s="79"/>
      <c r="AB664" s="171"/>
      <c r="AD664" s="171"/>
      <c r="AE664" s="171"/>
      <c r="AF664" s="171"/>
      <c r="AG664" s="171"/>
      <c r="AH664" s="171"/>
      <c r="AI664" s="171"/>
      <c r="AJ664" s="171" t="s">
        <v>37</v>
      </c>
      <c r="AK664" s="171">
        <v>200</v>
      </c>
      <c r="AT664" s="171" t="s">
        <v>37</v>
      </c>
      <c r="AU664" s="171">
        <v>300</v>
      </c>
      <c r="BB664" s="171" t="s">
        <v>38</v>
      </c>
      <c r="BC664" s="171">
        <v>325</v>
      </c>
      <c r="BV664" s="171"/>
      <c r="BW664" s="171"/>
      <c r="CB664" s="134"/>
    </row>
    <row r="665" spans="1:986" ht="12" x14ac:dyDescent="0.2">
      <c r="A665" s="249"/>
      <c r="B665" s="242" t="s">
        <v>1350</v>
      </c>
      <c r="C665" s="170" t="str">
        <f>_xlfn.CONCAT(Leverancespecifikation[[#This Row],[ID]],Leverancespecifikation[[#This Row],[BYGNINGSDEL]])</f>
        <v>661Indtagshætter</v>
      </c>
      <c r="E665" s="171">
        <v>577</v>
      </c>
      <c r="I665" s="171"/>
      <c r="J665" s="171">
        <v>4</v>
      </c>
      <c r="K665" s="175" t="s">
        <v>1383</v>
      </c>
      <c r="L665" s="172" t="s">
        <v>1275</v>
      </c>
      <c r="M665" s="80" t="str">
        <f>IFERROR(VLOOKUP(Leverancespecifikation[[#This Row],[ID-Bygningsdel]],'Data ændringslog'!A:G,7,FALSE),"P")</f>
        <v/>
      </c>
      <c r="N665" s="321" t="s">
        <v>99</v>
      </c>
      <c r="O665" s="121" t="str">
        <f>VLOOKUP(Leverancespecifikation[[#This Row],[ID-Bygningsdel]],'Data aktør'!A:H,2,FALSE)</f>
        <v/>
      </c>
      <c r="P665" s="78" t="str">
        <f>VLOOKUP(Leverancespecifikation[[#This Row],[ID-Bygningsdel]],'Data aktør'!A:H,3,FALSE)</f>
        <v/>
      </c>
      <c r="Q665" s="78" t="str">
        <f>VLOOKUP(Leverancespecifikation[[#This Row],[ID-Bygningsdel]],'Data aktør'!A:H,4,FALSE)</f>
        <v/>
      </c>
      <c r="R665" s="78" t="str">
        <f>VLOOKUP(Leverancespecifikation[[#This Row],[ID-Bygningsdel]],'Data aktør'!A:H,5,FALSE)</f>
        <v/>
      </c>
      <c r="S665" s="78" t="str">
        <f>VLOOKUP(Leverancespecifikation[[#This Row],[ID-Bygningsdel]],'Data aktør'!A:H,6,FALSE)</f>
        <v>X</v>
      </c>
      <c r="T665" s="78" t="str">
        <f>VLOOKUP(Leverancespecifikation[[#This Row],[ID-Bygningsdel]],'Data aktør'!A:H,7,FALSE)</f>
        <v>X</v>
      </c>
      <c r="U665" s="122" t="str">
        <f>VLOOKUP(Leverancespecifikation[[#This Row],[ID-Bygningsdel]],'Data aktør'!A:H,8,FALSE)</f>
        <v/>
      </c>
      <c r="V665" s="112"/>
      <c r="W665" s="79"/>
      <c r="X665" s="79"/>
      <c r="Y665" s="79"/>
      <c r="Z665" s="79"/>
      <c r="AA665" s="79"/>
      <c r="AB665" s="171"/>
      <c r="AD665" s="171"/>
      <c r="AE665" s="171"/>
      <c r="AF665" s="171"/>
      <c r="AG665" s="171"/>
      <c r="AH665" s="171"/>
      <c r="AI665" s="171"/>
      <c r="AJ665" s="171" t="s">
        <v>37</v>
      </c>
      <c r="AK665" s="171">
        <v>200</v>
      </c>
      <c r="AT665" s="171" t="s">
        <v>37</v>
      </c>
      <c r="AU665" s="171">
        <v>300</v>
      </c>
      <c r="BB665" s="171" t="s">
        <v>38</v>
      </c>
      <c r="BC665" s="171">
        <v>325</v>
      </c>
      <c r="BV665" s="171"/>
      <c r="BW665" s="171"/>
      <c r="CB665" s="134"/>
    </row>
    <row r="666" spans="1:986" ht="12" x14ac:dyDescent="0.2">
      <c r="A666" s="249"/>
      <c r="B666" s="242" t="s">
        <v>1352</v>
      </c>
      <c r="C666" s="170" t="str">
        <f>_xlfn.CONCAT(Leverancespecifikation[[#This Row],[ID]],Leverancespecifikation[[#This Row],[BYGNINGSDEL]])</f>
        <v>662Afkastsskorstene</v>
      </c>
      <c r="E666" s="171">
        <v>577</v>
      </c>
      <c r="I666" s="171"/>
      <c r="J666" s="171">
        <v>4</v>
      </c>
      <c r="K666" s="175" t="s">
        <v>1385</v>
      </c>
      <c r="L666" s="172" t="s">
        <v>1275</v>
      </c>
      <c r="M666" s="80" t="str">
        <f>IFERROR(VLOOKUP(Leverancespecifikation[[#This Row],[ID-Bygningsdel]],'Data ændringslog'!A:G,7,FALSE),"P")</f>
        <v/>
      </c>
      <c r="N666" s="321" t="s">
        <v>99</v>
      </c>
      <c r="O666" s="121" t="str">
        <f>VLOOKUP(Leverancespecifikation[[#This Row],[ID-Bygningsdel]],'Data aktør'!A:H,2,FALSE)</f>
        <v/>
      </c>
      <c r="P666" s="78" t="str">
        <f>VLOOKUP(Leverancespecifikation[[#This Row],[ID-Bygningsdel]],'Data aktør'!A:H,3,FALSE)</f>
        <v/>
      </c>
      <c r="Q666" s="78" t="str">
        <f>VLOOKUP(Leverancespecifikation[[#This Row],[ID-Bygningsdel]],'Data aktør'!A:H,4,FALSE)</f>
        <v/>
      </c>
      <c r="R666" s="78" t="str">
        <f>VLOOKUP(Leverancespecifikation[[#This Row],[ID-Bygningsdel]],'Data aktør'!A:H,5,FALSE)</f>
        <v/>
      </c>
      <c r="S666" s="78" t="str">
        <f>VLOOKUP(Leverancespecifikation[[#This Row],[ID-Bygningsdel]],'Data aktør'!A:H,6,FALSE)</f>
        <v>X</v>
      </c>
      <c r="T666" s="78" t="str">
        <f>VLOOKUP(Leverancespecifikation[[#This Row],[ID-Bygningsdel]],'Data aktør'!A:H,7,FALSE)</f>
        <v>X</v>
      </c>
      <c r="U666" s="122" t="str">
        <f>VLOOKUP(Leverancespecifikation[[#This Row],[ID-Bygningsdel]],'Data aktør'!A:H,8,FALSE)</f>
        <v/>
      </c>
      <c r="V666" s="112"/>
      <c r="W666" s="79"/>
      <c r="X666" s="79"/>
      <c r="Y666" s="79"/>
      <c r="Z666" s="79"/>
      <c r="AA666" s="79"/>
      <c r="AB666" s="171"/>
      <c r="AD666" s="171"/>
      <c r="AE666" s="171"/>
      <c r="AF666" s="171"/>
      <c r="AG666" s="171"/>
      <c r="AH666" s="171"/>
      <c r="AI666" s="171"/>
      <c r="AJ666" s="171" t="s">
        <v>37</v>
      </c>
      <c r="AK666" s="171">
        <v>200</v>
      </c>
      <c r="AT666" s="171" t="s">
        <v>37</v>
      </c>
      <c r="AU666" s="171">
        <v>300</v>
      </c>
      <c r="BB666" s="171" t="s">
        <v>38</v>
      </c>
      <c r="BC666" s="171">
        <v>325</v>
      </c>
      <c r="BV666" s="171"/>
      <c r="BW666" s="171"/>
      <c r="CB666" s="134"/>
    </row>
    <row r="667" spans="1:986" ht="12" x14ac:dyDescent="0.2">
      <c r="A667" s="249"/>
      <c r="B667" s="242" t="s">
        <v>1354</v>
      </c>
      <c r="C667" s="170" t="str">
        <f>_xlfn.CONCAT(Leverancespecifikation[[#This Row],[ID]],Leverancespecifikation[[#This Row],[BYGNINGSDEL]])</f>
        <v>663Indtagsskorstene</v>
      </c>
      <c r="E667" s="171">
        <v>577</v>
      </c>
      <c r="I667" s="171"/>
      <c r="J667" s="171">
        <v>4</v>
      </c>
      <c r="K667" s="175" t="s">
        <v>1387</v>
      </c>
      <c r="L667" s="172" t="s">
        <v>1275</v>
      </c>
      <c r="M667" s="80" t="str">
        <f>IFERROR(VLOOKUP(Leverancespecifikation[[#This Row],[ID-Bygningsdel]],'Data ændringslog'!A:G,7,FALSE),"P")</f>
        <v/>
      </c>
      <c r="N667" s="321" t="s">
        <v>99</v>
      </c>
      <c r="O667" s="121" t="str">
        <f>VLOOKUP(Leverancespecifikation[[#This Row],[ID-Bygningsdel]],'Data aktør'!A:H,2,FALSE)</f>
        <v/>
      </c>
      <c r="P667" s="78" t="str">
        <f>VLOOKUP(Leverancespecifikation[[#This Row],[ID-Bygningsdel]],'Data aktør'!A:H,3,FALSE)</f>
        <v/>
      </c>
      <c r="Q667" s="78" t="str">
        <f>VLOOKUP(Leverancespecifikation[[#This Row],[ID-Bygningsdel]],'Data aktør'!A:H,4,FALSE)</f>
        <v/>
      </c>
      <c r="R667" s="78" t="str">
        <f>VLOOKUP(Leverancespecifikation[[#This Row],[ID-Bygningsdel]],'Data aktør'!A:H,5,FALSE)</f>
        <v/>
      </c>
      <c r="S667" s="78" t="str">
        <f>VLOOKUP(Leverancespecifikation[[#This Row],[ID-Bygningsdel]],'Data aktør'!A:H,6,FALSE)</f>
        <v>X</v>
      </c>
      <c r="T667" s="78" t="str">
        <f>VLOOKUP(Leverancespecifikation[[#This Row],[ID-Bygningsdel]],'Data aktør'!A:H,7,FALSE)</f>
        <v>X</v>
      </c>
      <c r="U667" s="122" t="str">
        <f>VLOOKUP(Leverancespecifikation[[#This Row],[ID-Bygningsdel]],'Data aktør'!A:H,8,FALSE)</f>
        <v/>
      </c>
      <c r="V667" s="112"/>
      <c r="W667" s="79"/>
      <c r="X667" s="79"/>
      <c r="Y667" s="79"/>
      <c r="Z667" s="79"/>
      <c r="AA667" s="79"/>
      <c r="AB667" s="171"/>
      <c r="AD667" s="171"/>
      <c r="AE667" s="171"/>
      <c r="AF667" s="171"/>
      <c r="AG667" s="171"/>
      <c r="AH667" s="171"/>
      <c r="AI667" s="171"/>
      <c r="AJ667" s="171" t="s">
        <v>37</v>
      </c>
      <c r="AK667" s="171">
        <v>200</v>
      </c>
      <c r="AT667" s="171" t="s">
        <v>37</v>
      </c>
      <c r="AU667" s="171">
        <v>300</v>
      </c>
      <c r="BB667" s="171" t="s">
        <v>38</v>
      </c>
      <c r="BC667" s="171">
        <v>325</v>
      </c>
      <c r="BV667" s="171"/>
      <c r="BW667" s="171"/>
      <c r="CB667" s="134"/>
    </row>
    <row r="668" spans="1:986" ht="12" x14ac:dyDescent="0.2">
      <c r="A668" s="249"/>
      <c r="B668" s="242" t="s">
        <v>1356</v>
      </c>
      <c r="C668" s="170" t="str">
        <f>_xlfn.CONCAT(Leverancespecifikation[[#This Row],[ID]],Leverancespecifikation[[#This Row],[BYGNINGSDEL]])</f>
        <v>664Indtagsriste i vægge</v>
      </c>
      <c r="E668" s="171">
        <v>577</v>
      </c>
      <c r="I668" s="171"/>
      <c r="J668" s="171">
        <v>4</v>
      </c>
      <c r="K668" s="175" t="s">
        <v>1389</v>
      </c>
      <c r="L668" s="172" t="s">
        <v>1275</v>
      </c>
      <c r="M668" s="80" t="str">
        <f>IFERROR(VLOOKUP(Leverancespecifikation[[#This Row],[ID-Bygningsdel]],'Data ændringslog'!A:G,7,FALSE),"P")</f>
        <v/>
      </c>
      <c r="N668" s="321" t="s">
        <v>99</v>
      </c>
      <c r="O668" s="121" t="str">
        <f>VLOOKUP(Leverancespecifikation[[#This Row],[ID-Bygningsdel]],'Data aktør'!A:H,2,FALSE)</f>
        <v/>
      </c>
      <c r="P668" s="78" t="str">
        <f>VLOOKUP(Leverancespecifikation[[#This Row],[ID-Bygningsdel]],'Data aktør'!A:H,3,FALSE)</f>
        <v/>
      </c>
      <c r="Q668" s="78" t="str">
        <f>VLOOKUP(Leverancespecifikation[[#This Row],[ID-Bygningsdel]],'Data aktør'!A:H,4,FALSE)</f>
        <v/>
      </c>
      <c r="R668" s="78" t="str">
        <f>VLOOKUP(Leverancespecifikation[[#This Row],[ID-Bygningsdel]],'Data aktør'!A:H,5,FALSE)</f>
        <v/>
      </c>
      <c r="S668" s="78" t="str">
        <f>VLOOKUP(Leverancespecifikation[[#This Row],[ID-Bygningsdel]],'Data aktør'!A:H,6,FALSE)</f>
        <v>X</v>
      </c>
      <c r="T668" s="78" t="str">
        <f>VLOOKUP(Leverancespecifikation[[#This Row],[ID-Bygningsdel]],'Data aktør'!A:H,7,FALSE)</f>
        <v>X</v>
      </c>
      <c r="U668" s="122" t="str">
        <f>VLOOKUP(Leverancespecifikation[[#This Row],[ID-Bygningsdel]],'Data aktør'!A:H,8,FALSE)</f>
        <v/>
      </c>
      <c r="V668" s="112"/>
      <c r="W668" s="79"/>
      <c r="X668" s="79"/>
      <c r="Y668" s="79"/>
      <c r="Z668" s="79"/>
      <c r="AA668" s="79"/>
      <c r="AB668" s="171"/>
      <c r="AD668" s="171"/>
      <c r="AE668" s="171"/>
      <c r="AF668" s="171"/>
      <c r="AG668" s="171"/>
      <c r="AH668" s="171"/>
      <c r="AI668" s="171"/>
      <c r="AJ668" s="171" t="s">
        <v>37</v>
      </c>
      <c r="AK668" s="171">
        <v>200</v>
      </c>
      <c r="AT668" s="171" t="s">
        <v>37</v>
      </c>
      <c r="AU668" s="171">
        <v>300</v>
      </c>
      <c r="BB668" s="171" t="s">
        <v>38</v>
      </c>
      <c r="BC668" s="171">
        <v>325</v>
      </c>
      <c r="BV668" s="171"/>
      <c r="BW668" s="171"/>
      <c r="CB668" s="134"/>
    </row>
    <row r="669" spans="1:986" ht="12" x14ac:dyDescent="0.2">
      <c r="A669" s="249"/>
      <c r="B669" s="242" t="s">
        <v>1358</v>
      </c>
      <c r="C669" s="170" t="str">
        <f>_xlfn.CONCAT(Leverancespecifikation[[#This Row],[ID]],Leverancespecifikation[[#This Row],[BYGNINGSDEL]])</f>
        <v>665Taggennemføringer</v>
      </c>
      <c r="E669" s="171">
        <v>577</v>
      </c>
      <c r="I669" s="171"/>
      <c r="J669" s="171">
        <v>4</v>
      </c>
      <c r="K669" s="175" t="s">
        <v>1391</v>
      </c>
      <c r="L669" s="172" t="s">
        <v>1275</v>
      </c>
      <c r="M669" s="80" t="str">
        <f>IFERROR(VLOOKUP(Leverancespecifikation[[#This Row],[ID-Bygningsdel]],'Data ændringslog'!A:G,7,FALSE),"P")</f>
        <v/>
      </c>
      <c r="N669" s="321" t="s">
        <v>103</v>
      </c>
      <c r="O669" s="121" t="str">
        <f>VLOOKUP(Leverancespecifikation[[#This Row],[ID-Bygningsdel]],'Data aktør'!A:H,2,FALSE)</f>
        <v/>
      </c>
      <c r="P669" s="78" t="str">
        <f>VLOOKUP(Leverancespecifikation[[#This Row],[ID-Bygningsdel]],'Data aktør'!A:H,3,FALSE)</f>
        <v/>
      </c>
      <c r="Q669" s="78" t="str">
        <f>VLOOKUP(Leverancespecifikation[[#This Row],[ID-Bygningsdel]],'Data aktør'!A:H,4,FALSE)</f>
        <v/>
      </c>
      <c r="R669" s="78" t="str">
        <f>VLOOKUP(Leverancespecifikation[[#This Row],[ID-Bygningsdel]],'Data aktør'!A:H,5,FALSE)</f>
        <v/>
      </c>
      <c r="S669" s="78" t="str">
        <f>VLOOKUP(Leverancespecifikation[[#This Row],[ID-Bygningsdel]],'Data aktør'!A:H,6,FALSE)</f>
        <v/>
      </c>
      <c r="T669" s="78" t="str">
        <f>VLOOKUP(Leverancespecifikation[[#This Row],[ID-Bygningsdel]],'Data aktør'!A:H,7,FALSE)</f>
        <v/>
      </c>
      <c r="U669" s="122" t="str">
        <f>VLOOKUP(Leverancespecifikation[[#This Row],[ID-Bygningsdel]],'Data aktør'!A:H,8,FALSE)</f>
        <v/>
      </c>
      <c r="V669" s="112"/>
      <c r="W669" s="79"/>
      <c r="X669" s="79"/>
      <c r="Y669" s="79"/>
      <c r="Z669" s="79"/>
      <c r="AA669" s="79"/>
      <c r="AB669" s="171"/>
      <c r="AD669" s="171"/>
      <c r="AE669" s="171"/>
      <c r="AF669" s="171"/>
      <c r="AG669" s="171"/>
      <c r="AH669" s="171"/>
      <c r="AI669" s="171"/>
      <c r="AJ669" s="171"/>
      <c r="BV669" s="171"/>
      <c r="BW669" s="171"/>
      <c r="CB669" s="134"/>
    </row>
    <row r="670" spans="1:986" s="81" customFormat="1" ht="12.75" collapsed="1" x14ac:dyDescent="0.2">
      <c r="A670" s="249"/>
      <c r="B670" s="242" t="s">
        <v>1360</v>
      </c>
      <c r="C670" s="170" t="str">
        <f>_xlfn.CONCAT(Leverancespecifikation[[#This Row],[ID]],Leverancespecifikation[[#This Row],[BYGNINGSDEL]])</f>
        <v>666Membrangennemføringer</v>
      </c>
      <c r="D670" s="171"/>
      <c r="E670" s="171">
        <v>577</v>
      </c>
      <c r="F670" s="171"/>
      <c r="G670" s="171"/>
      <c r="H670" s="171"/>
      <c r="I670" s="171"/>
      <c r="J670" s="171">
        <v>4</v>
      </c>
      <c r="K670" s="175" t="s">
        <v>1393</v>
      </c>
      <c r="L670" s="172" t="s">
        <v>1275</v>
      </c>
      <c r="M670" s="80" t="str">
        <f>IFERROR(VLOOKUP(Leverancespecifikation[[#This Row],[ID-Bygningsdel]],'Data ændringslog'!A:G,7,FALSE),"P")</f>
        <v/>
      </c>
      <c r="N670" s="321" t="s">
        <v>103</v>
      </c>
      <c r="O670" s="121" t="str">
        <f>VLOOKUP(Leverancespecifikation[[#This Row],[ID-Bygningsdel]],'Data aktør'!A:H,2,FALSE)</f>
        <v/>
      </c>
      <c r="P670" s="78" t="str">
        <f>VLOOKUP(Leverancespecifikation[[#This Row],[ID-Bygningsdel]],'Data aktør'!A:H,3,FALSE)</f>
        <v/>
      </c>
      <c r="Q670" s="78" t="str">
        <f>VLOOKUP(Leverancespecifikation[[#This Row],[ID-Bygningsdel]],'Data aktør'!A:H,4,FALSE)</f>
        <v/>
      </c>
      <c r="R670" s="78" t="str">
        <f>VLOOKUP(Leverancespecifikation[[#This Row],[ID-Bygningsdel]],'Data aktør'!A:H,5,FALSE)</f>
        <v/>
      </c>
      <c r="S670" s="78" t="str">
        <f>VLOOKUP(Leverancespecifikation[[#This Row],[ID-Bygningsdel]],'Data aktør'!A:H,6,FALSE)</f>
        <v/>
      </c>
      <c r="T670" s="78" t="str">
        <f>VLOOKUP(Leverancespecifikation[[#This Row],[ID-Bygningsdel]],'Data aktør'!A:H,7,FALSE)</f>
        <v/>
      </c>
      <c r="U670" s="122" t="str">
        <f>VLOOKUP(Leverancespecifikation[[#This Row],[ID-Bygningsdel]],'Data aktør'!A:H,8,FALSE)</f>
        <v/>
      </c>
      <c r="V670" s="112"/>
      <c r="W670" s="79"/>
      <c r="X670" s="79"/>
      <c r="Y670" s="79"/>
      <c r="Z670" s="79"/>
      <c r="AA670" s="79"/>
      <c r="AB670" s="171"/>
      <c r="AC670" s="171"/>
      <c r="AD670" s="171"/>
      <c r="AE670" s="171"/>
      <c r="AF670" s="171"/>
      <c r="AG670" s="171"/>
      <c r="AH670" s="171"/>
      <c r="AI670" s="171"/>
      <c r="AJ670" s="171"/>
      <c r="AK670" s="171"/>
      <c r="AL670" s="171"/>
      <c r="AM670" s="171"/>
      <c r="AN670" s="171"/>
      <c r="AO670" s="171"/>
      <c r="AP670" s="171"/>
      <c r="AQ670" s="171"/>
      <c r="AR670" s="171"/>
      <c r="AS670" s="171"/>
      <c r="AT670" s="171"/>
      <c r="AU670" s="171"/>
      <c r="AV670" s="171"/>
      <c r="AW670" s="171"/>
      <c r="AX670" s="171"/>
      <c r="AY670" s="171"/>
      <c r="AZ670" s="171"/>
      <c r="BA670" s="171"/>
      <c r="BB670" s="171"/>
      <c r="BC670" s="171"/>
      <c r="BD670" s="171"/>
      <c r="BE670" s="171"/>
      <c r="BF670" s="171"/>
      <c r="BG670" s="171"/>
      <c r="BH670" s="171"/>
      <c r="BI670" s="171"/>
      <c r="BJ670" s="171"/>
      <c r="BK670" s="171"/>
      <c r="BL670" s="287"/>
      <c r="BM670" s="171"/>
      <c r="BN670" s="171"/>
      <c r="BO670" s="171"/>
      <c r="BP670" s="171"/>
      <c r="BQ670" s="171"/>
      <c r="BR670" s="171"/>
      <c r="BS670" s="171"/>
      <c r="BT670" s="171"/>
      <c r="BU670" s="171"/>
      <c r="BV670" s="171"/>
      <c r="BW670" s="171"/>
      <c r="BX670" s="171"/>
      <c r="BY670" s="171"/>
      <c r="BZ670" s="171"/>
      <c r="CA670" s="208"/>
      <c r="CB670" s="140"/>
      <c r="CC670" s="140"/>
      <c r="CD670" s="140"/>
      <c r="CE670" s="140"/>
      <c r="CF670" s="140"/>
      <c r="CG670" s="140"/>
      <c r="CH670" s="140"/>
      <c r="CI670" s="140"/>
      <c r="CJ670" s="140"/>
      <c r="CK670" s="140"/>
      <c r="CL670" s="140"/>
      <c r="CM670" s="140"/>
      <c r="CN670" s="140"/>
      <c r="CO670" s="140"/>
      <c r="CP670" s="140"/>
      <c r="CQ670" s="140"/>
      <c r="CR670" s="140"/>
      <c r="CS670" s="140"/>
      <c r="CT670" s="140"/>
      <c r="CU670" s="140"/>
      <c r="CV670" s="140"/>
      <c r="CW670" s="140"/>
      <c r="CX670" s="140"/>
      <c r="CY670" s="140"/>
      <c r="CZ670" s="140"/>
      <c r="DA670" s="140"/>
      <c r="DB670" s="140"/>
      <c r="DC670" s="140"/>
      <c r="DD670" s="140"/>
      <c r="DE670" s="140"/>
      <c r="DF670" s="140"/>
      <c r="DG670" s="140"/>
      <c r="DH670" s="140"/>
      <c r="DI670" s="140"/>
      <c r="DJ670" s="140"/>
      <c r="DK670" s="140"/>
      <c r="DL670" s="140"/>
      <c r="DM670" s="140"/>
      <c r="DN670" s="140"/>
      <c r="DO670" s="140"/>
      <c r="DP670" s="140"/>
      <c r="DQ670" s="140"/>
      <c r="DR670" s="140"/>
      <c r="DS670" s="140"/>
      <c r="DT670" s="140"/>
      <c r="DU670" s="140"/>
      <c r="DV670" s="140"/>
      <c r="DW670" s="140"/>
      <c r="DX670" s="140"/>
      <c r="DY670" s="140"/>
      <c r="DZ670" s="140"/>
      <c r="EA670" s="140"/>
      <c r="EB670" s="140"/>
      <c r="EC670" s="140"/>
      <c r="ED670" s="140"/>
      <c r="EE670" s="140"/>
      <c r="EF670" s="140"/>
      <c r="EG670" s="140"/>
      <c r="EH670" s="140"/>
      <c r="EI670" s="140"/>
      <c r="EJ670" s="140"/>
      <c r="EK670" s="140"/>
      <c r="EL670" s="140"/>
      <c r="EM670" s="140"/>
      <c r="EN670" s="140"/>
      <c r="EO670" s="140"/>
      <c r="EP670" s="140"/>
      <c r="EQ670" s="140"/>
      <c r="ER670" s="140"/>
      <c r="ES670" s="140"/>
      <c r="ET670" s="140"/>
      <c r="EU670" s="140"/>
      <c r="EV670" s="140"/>
      <c r="EW670" s="140"/>
      <c r="EX670" s="140"/>
      <c r="EY670" s="140"/>
      <c r="EZ670" s="140"/>
      <c r="FA670" s="140"/>
      <c r="FB670" s="140"/>
      <c r="FC670" s="140"/>
      <c r="FD670" s="140"/>
      <c r="FE670" s="140"/>
      <c r="FF670" s="140"/>
      <c r="FG670" s="140"/>
      <c r="FH670" s="140"/>
      <c r="FI670" s="140"/>
      <c r="FJ670" s="140"/>
      <c r="FK670" s="140"/>
      <c r="FL670" s="140"/>
      <c r="FM670" s="140"/>
      <c r="FN670" s="140"/>
      <c r="FO670" s="140"/>
      <c r="FP670" s="140"/>
      <c r="FQ670" s="140"/>
      <c r="FR670" s="140"/>
      <c r="FS670" s="140"/>
      <c r="FT670" s="140"/>
      <c r="FU670" s="140"/>
      <c r="FV670" s="140"/>
      <c r="FW670" s="140"/>
      <c r="FX670" s="140"/>
      <c r="FY670" s="140"/>
      <c r="FZ670" s="140"/>
      <c r="GA670" s="140"/>
      <c r="GB670" s="140"/>
      <c r="GC670" s="140"/>
      <c r="GD670" s="140"/>
      <c r="GE670" s="140"/>
      <c r="GF670" s="140"/>
      <c r="GG670" s="140"/>
      <c r="GH670" s="140"/>
      <c r="GI670" s="140"/>
      <c r="GJ670" s="140"/>
      <c r="GK670" s="140"/>
      <c r="GL670" s="140"/>
      <c r="GM670" s="140"/>
      <c r="GN670" s="140"/>
      <c r="GO670" s="140"/>
      <c r="GP670" s="140"/>
      <c r="GQ670" s="140"/>
      <c r="GR670" s="140"/>
      <c r="GS670" s="140"/>
      <c r="GT670" s="140"/>
      <c r="GU670" s="140"/>
      <c r="GV670" s="140"/>
      <c r="GW670" s="140"/>
      <c r="GX670" s="140"/>
      <c r="GY670" s="140"/>
      <c r="GZ670" s="140"/>
      <c r="HA670" s="140"/>
      <c r="HB670" s="140"/>
      <c r="HC670" s="140"/>
      <c r="HD670" s="140"/>
      <c r="HE670" s="140"/>
      <c r="HF670" s="140"/>
      <c r="HG670" s="140"/>
      <c r="HH670" s="140"/>
      <c r="HI670" s="140"/>
      <c r="HJ670" s="140"/>
      <c r="HK670" s="140"/>
      <c r="HL670" s="140"/>
      <c r="HM670" s="140"/>
      <c r="HN670" s="140"/>
      <c r="HO670" s="140"/>
      <c r="HP670" s="140"/>
      <c r="HQ670" s="140"/>
      <c r="HR670" s="140"/>
      <c r="HS670" s="140"/>
      <c r="HT670" s="140"/>
      <c r="HU670" s="140"/>
      <c r="HV670" s="140"/>
      <c r="HW670" s="140"/>
      <c r="HX670" s="140"/>
      <c r="HY670" s="140"/>
      <c r="HZ670" s="140"/>
      <c r="IA670" s="140"/>
      <c r="IB670" s="140"/>
      <c r="IC670" s="140"/>
      <c r="ID670" s="140"/>
      <c r="IE670" s="140"/>
      <c r="IF670" s="140"/>
      <c r="IG670" s="140"/>
      <c r="IH670" s="140"/>
      <c r="II670" s="140"/>
      <c r="IJ670" s="140"/>
      <c r="IK670" s="140"/>
      <c r="IL670" s="140"/>
      <c r="IM670" s="140"/>
      <c r="IN670" s="140"/>
      <c r="IO670" s="140"/>
      <c r="IP670" s="140"/>
      <c r="IQ670" s="140"/>
      <c r="IR670" s="140"/>
      <c r="IS670" s="140"/>
      <c r="IT670" s="140"/>
      <c r="IU670" s="140"/>
      <c r="IV670" s="140"/>
      <c r="IW670" s="140"/>
      <c r="IX670" s="140"/>
      <c r="IY670" s="140"/>
      <c r="IZ670" s="140"/>
      <c r="JA670" s="140"/>
      <c r="JB670" s="140"/>
      <c r="JC670" s="140"/>
      <c r="JD670" s="140"/>
      <c r="JE670" s="140"/>
      <c r="JF670" s="140"/>
      <c r="JG670" s="140"/>
      <c r="JH670" s="140"/>
      <c r="JI670" s="140"/>
      <c r="JJ670" s="140"/>
      <c r="JK670" s="140"/>
      <c r="JL670" s="140"/>
      <c r="JM670" s="140"/>
      <c r="JN670" s="140"/>
      <c r="JO670" s="140"/>
      <c r="JP670" s="140"/>
      <c r="JQ670" s="140"/>
      <c r="JR670" s="140"/>
      <c r="JS670" s="140"/>
      <c r="JT670" s="140"/>
      <c r="JU670" s="140"/>
      <c r="JV670" s="140"/>
      <c r="JW670" s="140"/>
      <c r="JX670" s="140"/>
      <c r="JY670" s="140"/>
      <c r="JZ670" s="140"/>
      <c r="KA670" s="140"/>
      <c r="KB670" s="140"/>
      <c r="KC670" s="140"/>
      <c r="KD670" s="140"/>
      <c r="KE670" s="140"/>
      <c r="KF670" s="140"/>
      <c r="KG670" s="140"/>
      <c r="KH670" s="140"/>
      <c r="KI670" s="140"/>
      <c r="KJ670" s="140"/>
      <c r="KK670" s="140"/>
      <c r="KL670" s="140"/>
      <c r="KM670" s="140"/>
      <c r="KN670" s="140"/>
      <c r="KO670" s="140"/>
      <c r="KP670" s="140"/>
      <c r="KQ670" s="140"/>
      <c r="KR670" s="140"/>
      <c r="KS670" s="140"/>
      <c r="KT670" s="140"/>
      <c r="KU670" s="140"/>
      <c r="KV670" s="140"/>
      <c r="KW670" s="140"/>
      <c r="KX670" s="140"/>
      <c r="KY670" s="140"/>
      <c r="KZ670" s="140"/>
      <c r="LA670" s="140"/>
      <c r="LB670" s="140"/>
      <c r="LC670" s="140"/>
      <c r="LD670" s="140"/>
      <c r="LE670" s="140"/>
      <c r="LF670" s="140"/>
      <c r="LG670" s="140"/>
      <c r="LH670" s="140"/>
      <c r="LI670" s="140"/>
      <c r="LJ670" s="140"/>
      <c r="LK670" s="140"/>
      <c r="LL670" s="140"/>
      <c r="LM670" s="140"/>
      <c r="LN670" s="140"/>
      <c r="LO670" s="140"/>
      <c r="LP670" s="140"/>
      <c r="LQ670" s="140"/>
      <c r="LR670" s="140"/>
      <c r="LS670" s="140"/>
      <c r="LT670" s="140"/>
      <c r="LU670" s="140"/>
      <c r="LV670" s="140"/>
      <c r="LW670" s="140"/>
      <c r="LX670" s="140"/>
      <c r="LY670" s="140"/>
      <c r="LZ670" s="140"/>
      <c r="MA670" s="140"/>
      <c r="MB670" s="140"/>
      <c r="MC670" s="140"/>
      <c r="MD670" s="140"/>
      <c r="ME670" s="140"/>
      <c r="MF670" s="140"/>
      <c r="MG670" s="140"/>
      <c r="MH670" s="140"/>
      <c r="MI670" s="140"/>
      <c r="MJ670" s="140"/>
      <c r="MK670" s="140"/>
      <c r="ML670" s="140"/>
      <c r="MM670" s="140"/>
      <c r="MN670" s="140"/>
      <c r="MO670" s="140"/>
      <c r="MP670" s="140"/>
      <c r="MQ670" s="140"/>
      <c r="MR670" s="140"/>
      <c r="MS670" s="140"/>
      <c r="MT670" s="140"/>
      <c r="MU670" s="140"/>
      <c r="MV670" s="140"/>
      <c r="MW670" s="140"/>
      <c r="MX670" s="140"/>
      <c r="MY670" s="140"/>
      <c r="MZ670" s="140"/>
      <c r="NA670" s="140"/>
      <c r="NB670" s="140"/>
      <c r="NC670" s="140"/>
      <c r="ND670" s="140"/>
      <c r="NE670" s="140"/>
      <c r="NF670" s="140"/>
      <c r="NG670" s="140"/>
      <c r="NH670" s="140"/>
      <c r="NI670" s="140"/>
      <c r="NJ670" s="140"/>
      <c r="NK670" s="140"/>
      <c r="NL670" s="140"/>
      <c r="NM670" s="140"/>
      <c r="NN670" s="140"/>
      <c r="NO670" s="140"/>
      <c r="NP670" s="140"/>
      <c r="NQ670" s="140"/>
      <c r="NR670" s="140"/>
      <c r="NS670" s="140"/>
      <c r="NT670" s="140"/>
      <c r="NU670" s="140"/>
      <c r="NV670" s="140"/>
      <c r="NW670" s="140"/>
      <c r="NX670" s="140"/>
      <c r="NY670" s="140"/>
      <c r="NZ670" s="140"/>
      <c r="OA670" s="140"/>
      <c r="OB670" s="140"/>
      <c r="OC670" s="140"/>
      <c r="OD670" s="140"/>
      <c r="OE670" s="140"/>
      <c r="OF670" s="140"/>
      <c r="OG670" s="140"/>
      <c r="OH670" s="140"/>
      <c r="OI670" s="140"/>
      <c r="OJ670" s="140"/>
      <c r="OK670" s="140"/>
      <c r="OL670" s="140"/>
      <c r="OM670" s="140"/>
      <c r="ON670" s="140"/>
      <c r="OO670" s="140"/>
      <c r="OP670" s="140"/>
      <c r="OQ670" s="140"/>
      <c r="OR670" s="140"/>
      <c r="OS670" s="140"/>
      <c r="OT670" s="140"/>
      <c r="OU670" s="140"/>
      <c r="OV670" s="140"/>
      <c r="OW670" s="140"/>
      <c r="OX670" s="140"/>
      <c r="OY670" s="140"/>
      <c r="OZ670" s="140"/>
      <c r="PA670" s="140"/>
      <c r="PB670" s="140"/>
      <c r="PC670" s="140"/>
      <c r="PD670" s="140"/>
      <c r="PE670" s="140"/>
      <c r="PF670" s="140"/>
      <c r="PG670" s="140"/>
      <c r="PH670" s="140"/>
      <c r="PI670" s="140"/>
      <c r="PJ670" s="140"/>
      <c r="PK670" s="140"/>
      <c r="PL670" s="140"/>
      <c r="PM670" s="140"/>
      <c r="PN670" s="140"/>
      <c r="PO670" s="140"/>
      <c r="PP670" s="140"/>
      <c r="PQ670" s="140"/>
      <c r="PR670" s="140"/>
      <c r="PS670" s="140"/>
      <c r="PT670" s="140"/>
      <c r="PU670" s="140"/>
      <c r="PV670" s="140"/>
      <c r="PW670" s="140"/>
      <c r="PX670" s="140"/>
      <c r="PY670" s="140"/>
      <c r="PZ670" s="140"/>
      <c r="QA670" s="140"/>
      <c r="QB670" s="140"/>
      <c r="QC670" s="140"/>
      <c r="QD670" s="140"/>
      <c r="QE670" s="140"/>
      <c r="QF670" s="140"/>
      <c r="QG670" s="140"/>
      <c r="QH670" s="140"/>
      <c r="QI670" s="140"/>
      <c r="QJ670" s="140"/>
      <c r="QK670" s="140"/>
      <c r="QL670" s="140"/>
      <c r="QM670" s="140"/>
      <c r="QN670" s="140"/>
      <c r="QO670" s="140"/>
      <c r="QP670" s="140"/>
      <c r="QQ670" s="140"/>
      <c r="QR670" s="140"/>
      <c r="QS670" s="140"/>
      <c r="QT670" s="140"/>
      <c r="QU670" s="140"/>
      <c r="QV670" s="140"/>
      <c r="QW670" s="140"/>
      <c r="QX670" s="140"/>
      <c r="QY670" s="140"/>
      <c r="QZ670" s="140"/>
      <c r="RA670" s="140"/>
      <c r="RB670" s="140"/>
      <c r="RC670" s="140"/>
      <c r="RD670" s="140"/>
      <c r="RE670" s="140"/>
      <c r="RF670" s="140"/>
      <c r="RG670" s="140"/>
      <c r="RH670" s="140"/>
      <c r="RI670" s="140"/>
      <c r="RJ670" s="140"/>
      <c r="RK670" s="140"/>
      <c r="RL670" s="140"/>
      <c r="RM670" s="140"/>
      <c r="RN670" s="140"/>
      <c r="RO670" s="140"/>
      <c r="RP670" s="140"/>
      <c r="RQ670" s="140"/>
      <c r="RR670" s="140"/>
      <c r="RS670" s="140"/>
      <c r="RT670" s="140"/>
      <c r="RU670" s="140"/>
      <c r="RV670" s="140"/>
      <c r="RW670" s="140"/>
      <c r="RX670" s="140"/>
      <c r="RY670" s="140"/>
      <c r="RZ670" s="140"/>
      <c r="SA670" s="140"/>
      <c r="SB670" s="140"/>
      <c r="SC670" s="140"/>
      <c r="SD670" s="140"/>
      <c r="SE670" s="140"/>
      <c r="SF670" s="140"/>
      <c r="SG670" s="140"/>
      <c r="SH670" s="140"/>
      <c r="SI670" s="140"/>
      <c r="SJ670" s="140"/>
      <c r="SK670" s="140"/>
      <c r="SL670" s="140"/>
      <c r="SM670" s="140"/>
      <c r="SN670" s="140"/>
      <c r="SO670" s="140"/>
      <c r="SP670" s="140"/>
      <c r="SQ670" s="140"/>
      <c r="SR670" s="140"/>
      <c r="SS670" s="140"/>
      <c r="ST670" s="140"/>
      <c r="SU670" s="140"/>
      <c r="SV670" s="140"/>
      <c r="SW670" s="140"/>
      <c r="SX670" s="140"/>
      <c r="SY670" s="140"/>
      <c r="SZ670" s="140"/>
      <c r="TA670" s="140"/>
      <c r="TB670" s="140"/>
      <c r="TC670" s="140"/>
      <c r="TD670" s="140"/>
      <c r="TE670" s="140"/>
      <c r="TF670" s="140"/>
      <c r="TG670" s="140"/>
      <c r="TH670" s="140"/>
      <c r="TI670" s="140"/>
      <c r="TJ670" s="140"/>
      <c r="TK670" s="140"/>
      <c r="TL670" s="140"/>
      <c r="TM670" s="140"/>
      <c r="TN670" s="140"/>
      <c r="TO670" s="140"/>
      <c r="TP670" s="140"/>
      <c r="TQ670" s="140"/>
      <c r="TR670" s="140"/>
      <c r="TS670" s="140"/>
      <c r="TT670" s="140"/>
      <c r="TU670" s="140"/>
      <c r="TV670" s="140"/>
      <c r="TW670" s="140"/>
      <c r="TX670" s="140"/>
      <c r="TY670" s="140"/>
      <c r="TZ670" s="140"/>
      <c r="UA670" s="140"/>
      <c r="UB670" s="140"/>
      <c r="UC670" s="140"/>
      <c r="UD670" s="140"/>
      <c r="UE670" s="140"/>
      <c r="UF670" s="140"/>
      <c r="UG670" s="140"/>
      <c r="UH670" s="140"/>
      <c r="UI670" s="140"/>
      <c r="UJ670" s="140"/>
      <c r="UK670" s="140"/>
      <c r="UL670" s="140"/>
      <c r="UM670" s="140"/>
      <c r="UN670" s="140"/>
      <c r="UO670" s="140"/>
      <c r="UP670" s="140"/>
      <c r="UQ670" s="140"/>
      <c r="UR670" s="140"/>
      <c r="US670" s="140"/>
      <c r="UT670" s="140"/>
      <c r="UU670" s="140"/>
      <c r="UV670" s="140"/>
      <c r="UW670" s="140"/>
      <c r="UX670" s="140"/>
      <c r="UY670" s="140"/>
      <c r="UZ670" s="140"/>
      <c r="VA670" s="140"/>
      <c r="VB670" s="140"/>
      <c r="VC670" s="140"/>
      <c r="VD670" s="140"/>
      <c r="VE670" s="140"/>
      <c r="VF670" s="140"/>
      <c r="VG670" s="140"/>
      <c r="VH670" s="140"/>
      <c r="VI670" s="140"/>
      <c r="VJ670" s="140"/>
      <c r="VK670" s="140"/>
      <c r="VL670" s="140"/>
      <c r="VM670" s="140"/>
      <c r="VN670" s="140"/>
      <c r="VO670" s="140"/>
      <c r="VP670" s="140"/>
      <c r="VQ670" s="140"/>
      <c r="VR670" s="140"/>
      <c r="VS670" s="140"/>
      <c r="VT670" s="140"/>
      <c r="VU670" s="140"/>
      <c r="VV670" s="140"/>
      <c r="VW670" s="140"/>
      <c r="VX670" s="140"/>
      <c r="VY670" s="140"/>
      <c r="VZ670" s="140"/>
      <c r="WA670" s="140"/>
      <c r="WB670" s="140"/>
      <c r="WC670" s="140"/>
      <c r="WD670" s="140"/>
      <c r="WE670" s="140"/>
      <c r="WF670" s="140"/>
      <c r="WG670" s="140"/>
      <c r="WH670" s="140"/>
      <c r="WI670" s="140"/>
      <c r="WJ670" s="140"/>
      <c r="WK670" s="140"/>
      <c r="WL670" s="140"/>
      <c r="WM670" s="140"/>
      <c r="WN670" s="140"/>
      <c r="WO670" s="140"/>
      <c r="WP670" s="140"/>
      <c r="WQ670" s="140"/>
      <c r="WR670" s="140"/>
      <c r="WS670" s="140"/>
      <c r="WT670" s="140"/>
      <c r="WU670" s="140"/>
      <c r="WV670" s="140"/>
      <c r="WW670" s="140"/>
      <c r="WX670" s="140"/>
      <c r="WY670" s="140"/>
      <c r="WZ670" s="140"/>
      <c r="XA670" s="140"/>
      <c r="XB670" s="140"/>
      <c r="XC670" s="140"/>
      <c r="XD670" s="140"/>
      <c r="XE670" s="140"/>
      <c r="XF670" s="140"/>
      <c r="XG670" s="140"/>
      <c r="XH670" s="140"/>
      <c r="XI670" s="140"/>
      <c r="XJ670" s="140"/>
      <c r="XK670" s="140"/>
      <c r="XL670" s="140"/>
      <c r="XM670" s="140"/>
      <c r="XN670" s="140"/>
      <c r="XO670" s="140"/>
      <c r="XP670" s="140"/>
      <c r="XQ670" s="140"/>
      <c r="XR670" s="140"/>
      <c r="XS670" s="140"/>
      <c r="XT670" s="140"/>
      <c r="XU670" s="140"/>
      <c r="XV670" s="140"/>
      <c r="XW670" s="140"/>
      <c r="XX670" s="140"/>
      <c r="XY670" s="140"/>
      <c r="XZ670" s="140"/>
      <c r="YA670" s="140"/>
      <c r="YB670" s="140"/>
      <c r="YC670" s="140"/>
      <c r="YD670" s="140"/>
      <c r="YE670" s="140"/>
      <c r="YF670" s="140"/>
      <c r="YG670" s="140"/>
      <c r="YH670" s="140"/>
      <c r="YI670" s="140"/>
      <c r="YJ670" s="140"/>
      <c r="YK670" s="140"/>
      <c r="YL670" s="140"/>
      <c r="YM670" s="140"/>
      <c r="YN670" s="140"/>
      <c r="YO670" s="140"/>
      <c r="YP670" s="140"/>
      <c r="YQ670" s="140"/>
      <c r="YR670" s="140"/>
      <c r="YS670" s="140"/>
      <c r="YT670" s="140"/>
      <c r="YU670" s="140"/>
      <c r="YV670" s="140"/>
      <c r="YW670" s="140"/>
      <c r="YX670" s="140"/>
      <c r="YY670" s="140"/>
      <c r="YZ670" s="140"/>
      <c r="ZA670" s="140"/>
      <c r="ZB670" s="140"/>
      <c r="ZC670" s="140"/>
      <c r="ZD670" s="140"/>
      <c r="ZE670" s="140"/>
      <c r="ZF670" s="140"/>
      <c r="ZG670" s="140"/>
      <c r="ZH670" s="140"/>
      <c r="ZI670" s="140"/>
      <c r="ZJ670" s="140"/>
      <c r="ZK670" s="140"/>
      <c r="ZL670" s="140"/>
      <c r="ZM670" s="140"/>
      <c r="ZN670" s="140"/>
      <c r="ZO670" s="140"/>
      <c r="ZP670" s="140"/>
      <c r="ZQ670" s="140"/>
      <c r="ZR670" s="140"/>
      <c r="ZS670" s="140"/>
      <c r="ZT670" s="140"/>
      <c r="ZU670" s="140"/>
      <c r="ZV670" s="140"/>
      <c r="ZW670" s="140"/>
      <c r="ZX670" s="140"/>
      <c r="ZY670" s="140"/>
      <c r="ZZ670" s="140"/>
      <c r="AAA670" s="140"/>
      <c r="AAB670" s="140"/>
      <c r="AAC670" s="140"/>
      <c r="AAD670" s="140"/>
      <c r="AAE670" s="140"/>
      <c r="AAF670" s="140"/>
      <c r="AAG670" s="140"/>
      <c r="AAH670" s="140"/>
      <c r="AAI670" s="140"/>
      <c r="AAJ670" s="140"/>
      <c r="AAK670" s="140"/>
      <c r="AAL670" s="140"/>
      <c r="AAM670" s="140"/>
      <c r="AAN670" s="140"/>
      <c r="AAO670" s="140"/>
      <c r="AAP670" s="140"/>
      <c r="AAQ670" s="140"/>
      <c r="AAR670" s="140"/>
      <c r="AAS670" s="140"/>
      <c r="AAT670" s="140"/>
      <c r="AAU670" s="140"/>
      <c r="AAV670" s="140"/>
      <c r="AAW670" s="140"/>
      <c r="AAX670" s="140"/>
      <c r="AAY670" s="140"/>
      <c r="AAZ670" s="140"/>
      <c r="ABA670" s="140"/>
      <c r="ABB670" s="140"/>
      <c r="ABC670" s="140"/>
      <c r="ABD670" s="140"/>
      <c r="ABE670" s="140"/>
      <c r="ABF670" s="140"/>
      <c r="ABG670" s="140"/>
      <c r="ABH670" s="140"/>
      <c r="ABI670" s="140"/>
      <c r="ABJ670" s="140"/>
      <c r="ABK670" s="140"/>
      <c r="ABL670" s="140"/>
      <c r="ABM670" s="140"/>
      <c r="ABN670" s="140"/>
      <c r="ABO670" s="140"/>
      <c r="ABP670" s="140"/>
      <c r="ABQ670" s="140"/>
      <c r="ABR670" s="140"/>
      <c r="ABS670" s="140"/>
      <c r="ABT670" s="140"/>
      <c r="ABU670" s="140"/>
      <c r="ABV670" s="140"/>
      <c r="ABW670" s="140"/>
      <c r="ABX670" s="140"/>
      <c r="ABY670" s="140"/>
      <c r="ABZ670" s="140"/>
      <c r="ACA670" s="140"/>
      <c r="ACB670" s="140"/>
      <c r="ACC670" s="140"/>
      <c r="ACD670" s="140"/>
      <c r="ACE670" s="140"/>
      <c r="ACF670" s="140"/>
      <c r="ACG670" s="140"/>
      <c r="ACH670" s="140"/>
      <c r="ACI670" s="140"/>
      <c r="ACJ670" s="140"/>
      <c r="ACK670" s="140"/>
      <c r="ACL670" s="140"/>
      <c r="ACM670" s="140"/>
      <c r="ACN670" s="140"/>
      <c r="ACO670" s="140"/>
      <c r="ACP670" s="140"/>
      <c r="ACQ670" s="140"/>
      <c r="ACR670" s="140"/>
      <c r="ACS670" s="140"/>
      <c r="ACT670" s="140"/>
      <c r="ACU670" s="140"/>
      <c r="ACV670" s="140"/>
      <c r="ACW670" s="140"/>
      <c r="ACX670" s="140"/>
      <c r="ACY670" s="140"/>
      <c r="ACZ670" s="140"/>
      <c r="ADA670" s="140"/>
      <c r="ADB670" s="140"/>
      <c r="ADC670" s="140"/>
      <c r="ADD670" s="140"/>
      <c r="ADE670" s="140"/>
      <c r="ADF670" s="140"/>
      <c r="ADG670" s="140"/>
      <c r="ADH670" s="140"/>
      <c r="ADI670" s="140"/>
      <c r="ADJ670" s="140"/>
      <c r="ADK670" s="140"/>
      <c r="ADL670" s="140"/>
      <c r="ADM670" s="140"/>
      <c r="ADN670" s="140"/>
      <c r="ADO670" s="140"/>
      <c r="ADP670" s="140"/>
      <c r="ADQ670" s="140"/>
      <c r="ADR670" s="140"/>
      <c r="ADS670" s="140"/>
      <c r="ADT670" s="140"/>
      <c r="ADU670" s="140"/>
      <c r="ADV670" s="140"/>
      <c r="ADW670" s="140"/>
      <c r="ADX670" s="140"/>
      <c r="ADY670" s="140"/>
      <c r="ADZ670" s="140"/>
      <c r="AEA670" s="140"/>
      <c r="AEB670" s="140"/>
      <c r="AEC670" s="140"/>
      <c r="AED670" s="140"/>
      <c r="AEE670" s="140"/>
      <c r="AEF670" s="140"/>
      <c r="AEG670" s="140"/>
      <c r="AEH670" s="140"/>
      <c r="AEI670" s="140"/>
      <c r="AEJ670" s="140"/>
      <c r="AEK670" s="140"/>
      <c r="AEL670" s="140"/>
      <c r="AEM670" s="140"/>
      <c r="AEN670" s="140"/>
      <c r="AEO670" s="140"/>
      <c r="AEP670" s="140"/>
      <c r="AEQ670" s="140"/>
      <c r="AER670" s="140"/>
      <c r="AES670" s="140"/>
      <c r="AET670" s="140"/>
      <c r="AEU670" s="140"/>
      <c r="AEV670" s="140"/>
      <c r="AEW670" s="140"/>
      <c r="AEX670" s="140"/>
      <c r="AEY670" s="140"/>
      <c r="AEZ670" s="140"/>
      <c r="AFA670" s="140"/>
      <c r="AFB670" s="140"/>
      <c r="AFC670" s="140"/>
      <c r="AFD670" s="140"/>
      <c r="AFE670" s="140"/>
      <c r="AFF670" s="140"/>
      <c r="AFG670" s="140"/>
      <c r="AFH670" s="140"/>
      <c r="AFI670" s="140"/>
      <c r="AFJ670" s="140"/>
      <c r="AFK670" s="140"/>
      <c r="AFL670" s="140"/>
      <c r="AFM670" s="140"/>
      <c r="AFN670" s="140"/>
      <c r="AFO670" s="140"/>
      <c r="AFP670" s="140"/>
      <c r="AFQ670" s="140"/>
      <c r="AFR670" s="140"/>
      <c r="AFS670" s="140"/>
      <c r="AFT670" s="140"/>
      <c r="AFU670" s="140"/>
      <c r="AFV670" s="140"/>
      <c r="AFW670" s="140"/>
      <c r="AFX670" s="140"/>
      <c r="AFY670" s="140"/>
      <c r="AFZ670" s="140"/>
      <c r="AGA670" s="140"/>
      <c r="AGB670" s="140"/>
      <c r="AGC670" s="140"/>
      <c r="AGD670" s="140"/>
      <c r="AGE670" s="140"/>
      <c r="AGF670" s="140"/>
      <c r="AGG670" s="140"/>
      <c r="AGH670" s="140"/>
      <c r="AGI670" s="140"/>
      <c r="AGJ670" s="140"/>
      <c r="AGK670" s="140"/>
      <c r="AGL670" s="140"/>
      <c r="AGM670" s="140"/>
      <c r="AGN670" s="140"/>
      <c r="AGO670" s="140"/>
      <c r="AGP670" s="140"/>
      <c r="AGQ670" s="140"/>
      <c r="AGR670" s="140"/>
      <c r="AGS670" s="140"/>
      <c r="AGT670" s="140"/>
      <c r="AGU670" s="140"/>
      <c r="AGV670" s="140"/>
      <c r="AGW670" s="140"/>
      <c r="AGX670" s="140"/>
      <c r="AGY670" s="140"/>
      <c r="AGZ670" s="140"/>
      <c r="AHA670" s="140"/>
      <c r="AHB670" s="140"/>
      <c r="AHC670" s="140"/>
      <c r="AHD670" s="140"/>
      <c r="AHE670" s="140"/>
      <c r="AHF670" s="140"/>
      <c r="AHG670" s="140"/>
      <c r="AHH670" s="140"/>
      <c r="AHI670" s="140"/>
      <c r="AHJ670" s="140"/>
      <c r="AHK670" s="140"/>
      <c r="AHL670" s="140"/>
      <c r="AHM670" s="140"/>
      <c r="AHN670" s="140"/>
      <c r="AHO670" s="140"/>
      <c r="AHP670" s="140"/>
      <c r="AHQ670" s="140"/>
      <c r="AHR670" s="140"/>
      <c r="AHS670" s="140"/>
      <c r="AHT670" s="140"/>
      <c r="AHU670" s="140"/>
      <c r="AHV670" s="140"/>
      <c r="AHW670" s="140"/>
      <c r="AHX670" s="140"/>
      <c r="AHY670" s="140"/>
      <c r="AHZ670" s="140"/>
      <c r="AIA670" s="140"/>
      <c r="AIB670" s="140"/>
      <c r="AIC670" s="140"/>
      <c r="AID670" s="140"/>
      <c r="AIE670" s="140"/>
      <c r="AIF670" s="140"/>
      <c r="AIG670" s="140"/>
      <c r="AIH670" s="140"/>
      <c r="AII670" s="140"/>
      <c r="AIJ670" s="140"/>
      <c r="AIK670" s="140"/>
      <c r="AIL670" s="140"/>
      <c r="AIM670" s="140"/>
      <c r="AIN670" s="140"/>
      <c r="AIO670" s="140"/>
      <c r="AIP670" s="140"/>
      <c r="AIQ670" s="140"/>
      <c r="AIR670" s="140"/>
      <c r="AIS670" s="140"/>
      <c r="AIT670" s="140"/>
      <c r="AIU670" s="140"/>
      <c r="AIV670" s="140"/>
      <c r="AIW670" s="140"/>
      <c r="AIX670" s="140"/>
      <c r="AIY670" s="140"/>
      <c r="AIZ670" s="140"/>
      <c r="AJA670" s="140"/>
      <c r="AJB670" s="140"/>
      <c r="AJC670" s="140"/>
      <c r="AJD670" s="140"/>
      <c r="AJE670" s="140"/>
      <c r="AJF670" s="140"/>
      <c r="AJG670" s="140"/>
      <c r="AJH670" s="140"/>
      <c r="AJI670" s="140"/>
      <c r="AJJ670" s="140"/>
      <c r="AJK670" s="140"/>
      <c r="AJL670" s="140"/>
      <c r="AJM670" s="140"/>
      <c r="AJN670" s="140"/>
      <c r="AJO670" s="140"/>
      <c r="AJP670" s="140"/>
      <c r="AJQ670" s="140"/>
      <c r="AJR670" s="140"/>
      <c r="AJS670" s="140"/>
      <c r="AJT670" s="140"/>
      <c r="AJU670" s="140"/>
      <c r="AJV670" s="140"/>
      <c r="AJW670" s="140"/>
      <c r="AJX670" s="140"/>
      <c r="AJY670" s="140"/>
      <c r="AJZ670" s="140"/>
      <c r="AKA670" s="140"/>
      <c r="AKB670" s="140"/>
      <c r="AKC670" s="140"/>
      <c r="AKD670" s="140"/>
      <c r="AKE670" s="140"/>
      <c r="AKF670" s="140"/>
      <c r="AKG670" s="140"/>
      <c r="AKH670" s="140"/>
      <c r="AKI670" s="140"/>
      <c r="AKJ670" s="140"/>
      <c r="AKK670" s="140"/>
      <c r="AKL670" s="140"/>
      <c r="AKM670" s="140"/>
      <c r="AKN670" s="140"/>
      <c r="AKO670" s="140"/>
      <c r="AKP670" s="140"/>
      <c r="AKQ670" s="140"/>
      <c r="AKR670" s="140"/>
      <c r="AKS670" s="140"/>
      <c r="AKT670" s="140"/>
      <c r="AKU670" s="140"/>
      <c r="AKV670" s="140"/>
      <c r="AKW670" s="140"/>
      <c r="AKX670" s="140"/>
    </row>
    <row r="671" spans="1:986" ht="27.95" customHeight="1" x14ac:dyDescent="0.2">
      <c r="A671" s="249"/>
      <c r="B671" s="239" t="s">
        <v>1362</v>
      </c>
      <c r="C671" s="155" t="str">
        <f>_xlfn.CONCAT(Leverancespecifikation[[#This Row],[ID]],Leverancespecifikation[[#This Row],[BYGNINGSDEL]])</f>
        <v>667Inventar</v>
      </c>
      <c r="D671" s="173"/>
      <c r="E671" s="173"/>
      <c r="F671" s="173"/>
      <c r="G671" s="173"/>
      <c r="H671" s="173"/>
      <c r="I671" s="174"/>
      <c r="J671" s="158">
        <v>1</v>
      </c>
      <c r="K671" s="159" t="s">
        <v>1395</v>
      </c>
      <c r="L671" s="160"/>
      <c r="M671" s="82" t="str">
        <f>IFERROR(VLOOKUP(Leverancespecifikation[[#This Row],[ID-Bygningsdel]],'Data ændringslog'!A:G,7,FALSE),"P")</f>
        <v/>
      </c>
      <c r="N671" s="205" t="s">
        <v>99</v>
      </c>
      <c r="O671" s="264"/>
      <c r="P671" s="265"/>
      <c r="Q671" s="265"/>
      <c r="R671" s="265"/>
      <c r="S671" s="265"/>
      <c r="T671" s="265"/>
      <c r="U671" s="266"/>
      <c r="V671" s="113"/>
      <c r="W671" s="83"/>
      <c r="X671" s="83"/>
      <c r="Y671" s="83"/>
      <c r="Z671" s="83"/>
      <c r="AA671" s="83"/>
      <c r="AB671" s="209"/>
      <c r="AC671" s="173"/>
      <c r="AD671" s="209"/>
      <c r="AE671" s="209"/>
      <c r="AF671" s="209"/>
      <c r="AG671" s="209"/>
      <c r="AH671" s="209"/>
      <c r="AI671" s="209"/>
      <c r="AJ671" s="209"/>
      <c r="AK671" s="173"/>
      <c r="AL671" s="209"/>
      <c r="AM671" s="173"/>
      <c r="AN671" s="209"/>
      <c r="AO671" s="209"/>
      <c r="AP671" s="209"/>
      <c r="AQ671" s="209"/>
      <c r="AR671" s="209"/>
      <c r="AS671" s="209"/>
      <c r="AT671" s="209"/>
      <c r="AU671" s="173"/>
      <c r="AV671" s="209"/>
      <c r="AW671" s="209"/>
      <c r="AX671" s="209"/>
      <c r="AY671" s="209"/>
      <c r="AZ671" s="209"/>
      <c r="BA671" s="209"/>
      <c r="BB671" s="209"/>
      <c r="BC671" s="173"/>
      <c r="BD671" s="209"/>
      <c r="BE671" s="209"/>
      <c r="BF671" s="209"/>
      <c r="BG671" s="209"/>
      <c r="BH671" s="209"/>
      <c r="BI671" s="209"/>
      <c r="BJ671" s="209"/>
      <c r="BK671" s="173"/>
      <c r="BL671" s="288"/>
      <c r="BM671" s="174"/>
      <c r="BN671" s="209"/>
      <c r="BO671" s="209"/>
      <c r="BP671" s="209"/>
      <c r="BQ671" s="209"/>
      <c r="BR671" s="209"/>
      <c r="BS671" s="209"/>
      <c r="BT671" s="209"/>
      <c r="BU671" s="173"/>
      <c r="BV671" s="174"/>
      <c r="BW671" s="209"/>
      <c r="BX671" s="209"/>
      <c r="BY671" s="209"/>
      <c r="BZ671" s="209"/>
      <c r="CA671" s="200"/>
      <c r="CB671" s="134"/>
    </row>
    <row r="672" spans="1:986" s="104" customFormat="1" x14ac:dyDescent="0.2">
      <c r="A672" s="248"/>
      <c r="B672" s="240" t="s">
        <v>1364</v>
      </c>
      <c r="C672" s="161" t="str">
        <f>_xlfn.CONCAT(Leverancespecifikation[[#This Row],[ID]],Leverancespecifikation[[#This Row],[BYGNINGSDEL]])</f>
        <v>668Inventar, fast</v>
      </c>
      <c r="D672" s="162"/>
      <c r="E672" s="162"/>
      <c r="F672" s="162"/>
      <c r="G672" s="162"/>
      <c r="H672" s="162"/>
      <c r="I672" s="162"/>
      <c r="J672" s="163">
        <v>2</v>
      </c>
      <c r="K672" s="164" t="s">
        <v>1397</v>
      </c>
      <c r="L672" s="165"/>
      <c r="M672" s="100" t="str">
        <f>IFERROR(VLOOKUP(Leverancespecifikation[[#This Row],[ID-Bygningsdel]],'Data ændringslog'!A:G,7,FALSE),"P")</f>
        <v/>
      </c>
      <c r="N672" s="201" t="s">
        <v>99</v>
      </c>
      <c r="O672" s="119"/>
      <c r="P672" s="101"/>
      <c r="Q672" s="101"/>
      <c r="R672" s="101"/>
      <c r="S672" s="101"/>
      <c r="T672" s="101"/>
      <c r="U672" s="120"/>
      <c r="V672" s="111"/>
      <c r="W672" s="102"/>
      <c r="X672" s="102"/>
      <c r="Y672" s="102"/>
      <c r="Z672" s="102"/>
      <c r="AA672" s="10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285"/>
      <c r="BM672" s="162"/>
      <c r="BN672" s="162"/>
      <c r="BO672" s="162"/>
      <c r="BP672" s="162"/>
      <c r="BQ672" s="162"/>
      <c r="BR672" s="162"/>
      <c r="BS672" s="162"/>
      <c r="BT672" s="162"/>
      <c r="BU672" s="162"/>
      <c r="BV672" s="162"/>
      <c r="BW672" s="162"/>
      <c r="BX672" s="162"/>
      <c r="BY672" s="162"/>
      <c r="BZ672" s="162"/>
      <c r="CA672" s="206"/>
      <c r="CB672" s="98"/>
      <c r="CC672" s="98"/>
      <c r="CD672" s="98"/>
      <c r="CE672" s="98"/>
      <c r="CF672" s="98"/>
      <c r="CG672" s="98"/>
      <c r="CH672" s="98"/>
      <c r="CI672" s="98"/>
      <c r="CJ672" s="98"/>
      <c r="CK672" s="98"/>
      <c r="CL672" s="98"/>
      <c r="CM672" s="98"/>
      <c r="CN672" s="98"/>
      <c r="CO672" s="98"/>
      <c r="CP672" s="98"/>
      <c r="CQ672" s="98"/>
      <c r="CR672" s="98"/>
      <c r="CS672" s="98"/>
      <c r="CT672" s="98"/>
      <c r="CU672" s="98"/>
      <c r="CV672" s="98"/>
      <c r="CW672" s="98"/>
      <c r="CX672" s="98"/>
      <c r="CY672" s="98"/>
      <c r="CZ672" s="98"/>
      <c r="DA672" s="98"/>
      <c r="DB672" s="98"/>
      <c r="DC672" s="98"/>
      <c r="DD672" s="98"/>
      <c r="DE672" s="98"/>
      <c r="DF672" s="98"/>
      <c r="DG672" s="98"/>
      <c r="DH672" s="98"/>
      <c r="DI672" s="98"/>
      <c r="DJ672" s="98"/>
      <c r="DK672" s="98"/>
      <c r="DL672" s="98"/>
      <c r="DM672" s="98"/>
      <c r="DN672" s="98"/>
      <c r="DO672" s="98"/>
      <c r="DP672" s="98"/>
      <c r="DQ672" s="98"/>
      <c r="DR672" s="98"/>
      <c r="DS672" s="98"/>
      <c r="DT672" s="98"/>
      <c r="DU672" s="98"/>
      <c r="DV672" s="98"/>
      <c r="DW672" s="98"/>
      <c r="DX672" s="98"/>
      <c r="DY672" s="98"/>
      <c r="DZ672" s="98"/>
      <c r="EA672" s="98"/>
      <c r="EB672" s="98"/>
      <c r="EC672" s="98"/>
      <c r="ED672" s="98"/>
      <c r="EE672" s="98"/>
      <c r="EF672" s="98"/>
      <c r="EG672" s="98"/>
      <c r="EH672" s="98"/>
      <c r="EI672" s="98"/>
      <c r="EJ672" s="98"/>
      <c r="EK672" s="98"/>
      <c r="EL672" s="98"/>
      <c r="EM672" s="98"/>
      <c r="EN672" s="98"/>
      <c r="EO672" s="98"/>
      <c r="EP672" s="98"/>
      <c r="EQ672" s="98"/>
      <c r="ER672" s="98"/>
      <c r="ES672" s="98"/>
      <c r="ET672" s="98"/>
      <c r="EU672" s="98"/>
      <c r="EV672" s="98"/>
      <c r="EW672" s="98"/>
      <c r="EX672" s="98"/>
      <c r="EY672" s="98"/>
      <c r="EZ672" s="98"/>
      <c r="FA672" s="98"/>
      <c r="FB672" s="98"/>
      <c r="FC672" s="98"/>
      <c r="FD672" s="98"/>
      <c r="FE672" s="98"/>
      <c r="FF672" s="98"/>
      <c r="FG672" s="98"/>
      <c r="FH672" s="98"/>
      <c r="FI672" s="98"/>
      <c r="FJ672" s="98"/>
      <c r="FK672" s="98"/>
      <c r="FL672" s="98"/>
      <c r="FM672" s="98"/>
      <c r="FN672" s="98"/>
      <c r="FO672" s="98"/>
      <c r="FP672" s="98"/>
      <c r="FQ672" s="98"/>
      <c r="FR672" s="98"/>
      <c r="FS672" s="98"/>
      <c r="FT672" s="98"/>
      <c r="FU672" s="98"/>
      <c r="FV672" s="98"/>
      <c r="FW672" s="98"/>
      <c r="FX672" s="98"/>
      <c r="FY672" s="98"/>
      <c r="FZ672" s="98"/>
      <c r="GA672" s="98"/>
      <c r="GB672" s="98"/>
      <c r="GC672" s="98"/>
      <c r="GD672" s="98"/>
      <c r="GE672" s="98"/>
      <c r="GF672" s="98"/>
      <c r="GG672" s="98"/>
      <c r="GH672" s="98"/>
      <c r="GI672" s="98"/>
      <c r="GJ672" s="98"/>
      <c r="GK672" s="98"/>
      <c r="GL672" s="98"/>
      <c r="GM672" s="98"/>
      <c r="GN672" s="98"/>
      <c r="GO672" s="98"/>
      <c r="GP672" s="98"/>
      <c r="GQ672" s="98"/>
      <c r="GR672" s="98"/>
      <c r="GS672" s="98"/>
      <c r="GT672" s="98"/>
      <c r="GU672" s="98"/>
      <c r="GV672" s="98"/>
      <c r="GW672" s="98"/>
      <c r="GX672" s="98"/>
      <c r="GY672" s="98"/>
      <c r="GZ672" s="98"/>
      <c r="HA672" s="98"/>
      <c r="HB672" s="98"/>
      <c r="HC672" s="98"/>
      <c r="HD672" s="98"/>
      <c r="HE672" s="98"/>
      <c r="HF672" s="98"/>
      <c r="HG672" s="98"/>
      <c r="HH672" s="98"/>
      <c r="HI672" s="98"/>
      <c r="HJ672" s="98"/>
      <c r="HK672" s="98"/>
      <c r="HL672" s="98"/>
      <c r="HM672" s="98"/>
      <c r="HN672" s="98"/>
      <c r="HO672" s="98"/>
      <c r="HP672" s="98"/>
      <c r="HQ672" s="98"/>
      <c r="HR672" s="98"/>
      <c r="HS672" s="98"/>
      <c r="HT672" s="98"/>
      <c r="HU672" s="98"/>
      <c r="HV672" s="98"/>
      <c r="HW672" s="98"/>
      <c r="HX672" s="98"/>
      <c r="HY672" s="98"/>
      <c r="HZ672" s="98"/>
      <c r="IA672" s="98"/>
      <c r="IB672" s="98"/>
      <c r="IC672" s="98"/>
      <c r="ID672" s="98"/>
      <c r="IE672" s="98"/>
      <c r="IF672" s="98"/>
      <c r="IG672" s="98"/>
      <c r="IH672" s="98"/>
      <c r="II672" s="98"/>
      <c r="IJ672" s="98"/>
      <c r="IK672" s="98"/>
      <c r="IL672" s="98"/>
      <c r="IM672" s="98"/>
      <c r="IN672" s="98"/>
      <c r="IO672" s="98"/>
      <c r="IP672" s="98"/>
      <c r="IQ672" s="98"/>
      <c r="IR672" s="98"/>
      <c r="IS672" s="98"/>
      <c r="IT672" s="98"/>
      <c r="IU672" s="98"/>
      <c r="IV672" s="98"/>
      <c r="IW672" s="98"/>
      <c r="IX672" s="98"/>
      <c r="IY672" s="98"/>
      <c r="IZ672" s="98"/>
      <c r="JA672" s="98"/>
      <c r="JB672" s="98"/>
      <c r="JC672" s="98"/>
      <c r="JD672" s="98"/>
      <c r="JE672" s="98"/>
      <c r="JF672" s="98"/>
      <c r="JG672" s="98"/>
      <c r="JH672" s="98"/>
      <c r="JI672" s="98"/>
      <c r="JJ672" s="98"/>
      <c r="JK672" s="98"/>
      <c r="JL672" s="98"/>
      <c r="JM672" s="98"/>
      <c r="JN672" s="98"/>
      <c r="JO672" s="98"/>
      <c r="JP672" s="98"/>
      <c r="JQ672" s="98"/>
      <c r="JR672" s="98"/>
      <c r="JS672" s="98"/>
      <c r="JT672" s="98"/>
      <c r="JU672" s="98"/>
      <c r="JV672" s="98"/>
      <c r="JW672" s="98"/>
      <c r="JX672" s="98"/>
      <c r="JY672" s="98"/>
      <c r="JZ672" s="98"/>
      <c r="KA672" s="98"/>
      <c r="KB672" s="98"/>
      <c r="KC672" s="98"/>
      <c r="KD672" s="98"/>
      <c r="KE672" s="98"/>
      <c r="KF672" s="98"/>
      <c r="KG672" s="98"/>
      <c r="KH672" s="98"/>
      <c r="KI672" s="98"/>
      <c r="KJ672" s="98"/>
      <c r="KK672" s="98"/>
      <c r="KL672" s="98"/>
      <c r="KM672" s="98"/>
      <c r="KN672" s="98"/>
      <c r="KO672" s="98"/>
      <c r="KP672" s="98"/>
      <c r="KQ672" s="98"/>
      <c r="KR672" s="98"/>
      <c r="KS672" s="98"/>
      <c r="KT672" s="98"/>
      <c r="KU672" s="98"/>
      <c r="KV672" s="98"/>
      <c r="KW672" s="98"/>
      <c r="KX672" s="98"/>
      <c r="KY672" s="98"/>
      <c r="KZ672" s="98"/>
      <c r="LA672" s="98"/>
      <c r="LB672" s="98"/>
      <c r="LC672" s="98"/>
      <c r="LD672" s="98"/>
      <c r="LE672" s="98"/>
      <c r="LF672" s="98"/>
      <c r="LG672" s="98"/>
      <c r="LH672" s="98"/>
      <c r="LI672" s="98"/>
      <c r="LJ672" s="98"/>
      <c r="LK672" s="98"/>
      <c r="LL672" s="98"/>
      <c r="LM672" s="98"/>
      <c r="LN672" s="98"/>
      <c r="LO672" s="98"/>
      <c r="LP672" s="98"/>
      <c r="LQ672" s="98"/>
      <c r="LR672" s="98"/>
      <c r="LS672" s="98"/>
      <c r="LT672" s="98"/>
      <c r="LU672" s="98"/>
      <c r="LV672" s="98"/>
      <c r="LW672" s="98"/>
      <c r="LX672" s="98"/>
      <c r="LY672" s="98"/>
      <c r="LZ672" s="98"/>
      <c r="MA672" s="98"/>
      <c r="MB672" s="98"/>
      <c r="MC672" s="98"/>
      <c r="MD672" s="98"/>
      <c r="ME672" s="98"/>
      <c r="MF672" s="98"/>
      <c r="MG672" s="98"/>
      <c r="MH672" s="98"/>
      <c r="MI672" s="98"/>
      <c r="MJ672" s="98"/>
      <c r="MK672" s="98"/>
      <c r="ML672" s="98"/>
      <c r="MM672" s="98"/>
      <c r="MN672" s="98"/>
      <c r="MO672" s="98"/>
      <c r="MP672" s="98"/>
      <c r="MQ672" s="98"/>
      <c r="MR672" s="98"/>
      <c r="MS672" s="98"/>
      <c r="MT672" s="98"/>
      <c r="MU672" s="98"/>
      <c r="MV672" s="98"/>
      <c r="MW672" s="98"/>
      <c r="MX672" s="98"/>
      <c r="MY672" s="98"/>
      <c r="MZ672" s="98"/>
      <c r="NA672" s="98"/>
      <c r="NB672" s="98"/>
      <c r="NC672" s="98"/>
      <c r="ND672" s="98"/>
      <c r="NE672" s="98"/>
      <c r="NF672" s="98"/>
      <c r="NG672" s="98"/>
      <c r="NH672" s="98"/>
      <c r="NI672" s="98"/>
      <c r="NJ672" s="98"/>
      <c r="NK672" s="98"/>
      <c r="NL672" s="98"/>
      <c r="NM672" s="98"/>
      <c r="NN672" s="98"/>
      <c r="NO672" s="98"/>
      <c r="NP672" s="98"/>
      <c r="NQ672" s="98"/>
      <c r="NR672" s="98"/>
      <c r="NS672" s="98"/>
      <c r="NT672" s="98"/>
      <c r="NU672" s="98"/>
      <c r="NV672" s="98"/>
      <c r="NW672" s="98"/>
      <c r="NX672" s="98"/>
      <c r="NY672" s="98"/>
      <c r="NZ672" s="98"/>
      <c r="OA672" s="98"/>
      <c r="OB672" s="98"/>
      <c r="OC672" s="98"/>
      <c r="OD672" s="98"/>
      <c r="OE672" s="98"/>
      <c r="OF672" s="98"/>
      <c r="OG672" s="98"/>
      <c r="OH672" s="98"/>
      <c r="OI672" s="98"/>
      <c r="OJ672" s="98"/>
      <c r="OK672" s="98"/>
      <c r="OL672" s="98"/>
      <c r="OM672" s="98"/>
      <c r="ON672" s="98"/>
      <c r="OO672" s="98"/>
      <c r="OP672" s="98"/>
      <c r="OQ672" s="98"/>
      <c r="OR672" s="98"/>
      <c r="OS672" s="98"/>
      <c r="OT672" s="98"/>
      <c r="OU672" s="98"/>
      <c r="OV672" s="98"/>
      <c r="OW672" s="98"/>
      <c r="OX672" s="98"/>
      <c r="OY672" s="98"/>
      <c r="OZ672" s="98"/>
      <c r="PA672" s="98"/>
      <c r="PB672" s="98"/>
      <c r="PC672" s="98"/>
      <c r="PD672" s="98"/>
      <c r="PE672" s="98"/>
      <c r="PF672" s="98"/>
      <c r="PG672" s="98"/>
      <c r="PH672" s="98"/>
      <c r="PI672" s="98"/>
      <c r="PJ672" s="98"/>
      <c r="PK672" s="98"/>
      <c r="PL672" s="98"/>
      <c r="PM672" s="98"/>
      <c r="PN672" s="98"/>
      <c r="PO672" s="98"/>
      <c r="PP672" s="98"/>
      <c r="PQ672" s="98"/>
      <c r="PR672" s="98"/>
      <c r="PS672" s="98"/>
      <c r="PT672" s="98"/>
      <c r="PU672" s="98"/>
      <c r="PV672" s="98"/>
      <c r="PW672" s="98"/>
      <c r="PX672" s="98"/>
      <c r="PY672" s="98"/>
      <c r="PZ672" s="98"/>
      <c r="QA672" s="98"/>
      <c r="QB672" s="98"/>
      <c r="QC672" s="98"/>
      <c r="QD672" s="98"/>
      <c r="QE672" s="98"/>
      <c r="QF672" s="98"/>
      <c r="QG672" s="98"/>
      <c r="QH672" s="98"/>
      <c r="QI672" s="98"/>
      <c r="QJ672" s="98"/>
      <c r="QK672" s="98"/>
      <c r="QL672" s="98"/>
      <c r="QM672" s="98"/>
      <c r="QN672" s="98"/>
      <c r="QO672" s="98"/>
      <c r="QP672" s="98"/>
      <c r="QQ672" s="98"/>
      <c r="QR672" s="98"/>
      <c r="QS672" s="98"/>
      <c r="QT672" s="98"/>
      <c r="QU672" s="98"/>
      <c r="QV672" s="98"/>
      <c r="QW672" s="98"/>
      <c r="QX672" s="98"/>
      <c r="QY672" s="98"/>
      <c r="QZ672" s="98"/>
      <c r="RA672" s="98"/>
      <c r="RB672" s="98"/>
      <c r="RC672" s="98"/>
      <c r="RD672" s="98"/>
      <c r="RE672" s="98"/>
      <c r="RF672" s="98"/>
      <c r="RG672" s="98"/>
      <c r="RH672" s="98"/>
      <c r="RI672" s="98"/>
      <c r="RJ672" s="98"/>
      <c r="RK672" s="98"/>
      <c r="RL672" s="98"/>
      <c r="RM672" s="98"/>
      <c r="RN672" s="98"/>
      <c r="RO672" s="98"/>
      <c r="RP672" s="98"/>
      <c r="RQ672" s="98"/>
      <c r="RR672" s="98"/>
      <c r="RS672" s="98"/>
      <c r="RT672" s="98"/>
      <c r="RU672" s="98"/>
      <c r="RV672" s="98"/>
      <c r="RW672" s="98"/>
      <c r="RX672" s="98"/>
      <c r="RY672" s="98"/>
      <c r="RZ672" s="98"/>
      <c r="SA672" s="98"/>
      <c r="SB672" s="98"/>
      <c r="SC672" s="98"/>
      <c r="SD672" s="98"/>
      <c r="SE672" s="98"/>
      <c r="SF672" s="98"/>
      <c r="SG672" s="98"/>
      <c r="SH672" s="98"/>
      <c r="SI672" s="98"/>
      <c r="SJ672" s="98"/>
      <c r="SK672" s="98"/>
      <c r="SL672" s="98"/>
      <c r="SM672" s="98"/>
      <c r="SN672" s="98"/>
      <c r="SO672" s="98"/>
      <c r="SP672" s="98"/>
      <c r="SQ672" s="98"/>
      <c r="SR672" s="98"/>
      <c r="SS672" s="98"/>
      <c r="ST672" s="98"/>
      <c r="SU672" s="98"/>
      <c r="SV672" s="98"/>
      <c r="SW672" s="98"/>
      <c r="SX672" s="98"/>
      <c r="SY672" s="98"/>
      <c r="SZ672" s="98"/>
      <c r="TA672" s="98"/>
      <c r="TB672" s="98"/>
      <c r="TC672" s="98"/>
      <c r="TD672" s="98"/>
      <c r="TE672" s="98"/>
      <c r="TF672" s="98"/>
      <c r="TG672" s="98"/>
      <c r="TH672" s="98"/>
      <c r="TI672" s="98"/>
      <c r="TJ672" s="98"/>
      <c r="TK672" s="98"/>
      <c r="TL672" s="98"/>
      <c r="TM672" s="98"/>
      <c r="TN672" s="98"/>
      <c r="TO672" s="98"/>
      <c r="TP672" s="98"/>
      <c r="TQ672" s="98"/>
      <c r="TR672" s="98"/>
      <c r="TS672" s="98"/>
      <c r="TT672" s="98"/>
      <c r="TU672" s="98"/>
      <c r="TV672" s="98"/>
      <c r="TW672" s="98"/>
      <c r="TX672" s="98"/>
      <c r="TY672" s="98"/>
      <c r="TZ672" s="98"/>
      <c r="UA672" s="98"/>
      <c r="UB672" s="98"/>
      <c r="UC672" s="98"/>
      <c r="UD672" s="98"/>
      <c r="UE672" s="98"/>
      <c r="UF672" s="98"/>
      <c r="UG672" s="98"/>
      <c r="UH672" s="98"/>
      <c r="UI672" s="98"/>
      <c r="UJ672" s="98"/>
      <c r="UK672" s="98"/>
      <c r="UL672" s="98"/>
      <c r="UM672" s="98"/>
      <c r="UN672" s="98"/>
      <c r="UO672" s="98"/>
      <c r="UP672" s="98"/>
      <c r="UQ672" s="98"/>
      <c r="UR672" s="98"/>
      <c r="US672" s="98"/>
      <c r="UT672" s="98"/>
      <c r="UU672" s="98"/>
      <c r="UV672" s="98"/>
      <c r="UW672" s="98"/>
      <c r="UX672" s="98"/>
      <c r="UY672" s="98"/>
      <c r="UZ672" s="98"/>
      <c r="VA672" s="98"/>
      <c r="VB672" s="98"/>
      <c r="VC672" s="98"/>
      <c r="VD672" s="98"/>
      <c r="VE672" s="98"/>
      <c r="VF672" s="98"/>
      <c r="VG672" s="98"/>
      <c r="VH672" s="98"/>
      <c r="VI672" s="98"/>
      <c r="VJ672" s="98"/>
      <c r="VK672" s="98"/>
      <c r="VL672" s="98"/>
      <c r="VM672" s="98"/>
      <c r="VN672" s="98"/>
      <c r="VO672" s="98"/>
      <c r="VP672" s="98"/>
      <c r="VQ672" s="98"/>
      <c r="VR672" s="98"/>
      <c r="VS672" s="98"/>
      <c r="VT672" s="98"/>
      <c r="VU672" s="98"/>
      <c r="VV672" s="98"/>
      <c r="VW672" s="98"/>
      <c r="VX672" s="98"/>
      <c r="VY672" s="98"/>
      <c r="VZ672" s="98"/>
      <c r="WA672" s="98"/>
      <c r="WB672" s="98"/>
      <c r="WC672" s="98"/>
      <c r="WD672" s="98"/>
      <c r="WE672" s="98"/>
      <c r="WF672" s="98"/>
      <c r="WG672" s="98"/>
      <c r="WH672" s="98"/>
      <c r="WI672" s="98"/>
      <c r="WJ672" s="98"/>
      <c r="WK672" s="98"/>
      <c r="WL672" s="98"/>
      <c r="WM672" s="98"/>
      <c r="WN672" s="98"/>
      <c r="WO672" s="98"/>
      <c r="WP672" s="98"/>
      <c r="WQ672" s="98"/>
      <c r="WR672" s="98"/>
      <c r="WS672" s="98"/>
      <c r="WT672" s="98"/>
      <c r="WU672" s="98"/>
      <c r="WV672" s="98"/>
      <c r="WW672" s="98"/>
      <c r="WX672" s="98"/>
      <c r="WY672" s="98"/>
      <c r="WZ672" s="98"/>
      <c r="XA672" s="98"/>
      <c r="XB672" s="98"/>
      <c r="XC672" s="98"/>
      <c r="XD672" s="98"/>
      <c r="XE672" s="98"/>
      <c r="XF672" s="98"/>
      <c r="XG672" s="98"/>
      <c r="XH672" s="98"/>
      <c r="XI672" s="98"/>
      <c r="XJ672" s="98"/>
      <c r="XK672" s="98"/>
      <c r="XL672" s="98"/>
      <c r="XM672" s="98"/>
      <c r="XN672" s="98"/>
      <c r="XO672" s="98"/>
      <c r="XP672" s="98"/>
      <c r="XQ672" s="98"/>
      <c r="XR672" s="98"/>
      <c r="XS672" s="98"/>
      <c r="XT672" s="98"/>
      <c r="XU672" s="98"/>
      <c r="XV672" s="98"/>
      <c r="XW672" s="98"/>
      <c r="XX672" s="98"/>
      <c r="XY672" s="98"/>
      <c r="XZ672" s="98"/>
      <c r="YA672" s="98"/>
      <c r="YB672" s="98"/>
      <c r="YC672" s="98"/>
      <c r="YD672" s="98"/>
      <c r="YE672" s="98"/>
      <c r="YF672" s="98"/>
      <c r="YG672" s="98"/>
      <c r="YH672" s="98"/>
      <c r="YI672" s="98"/>
      <c r="YJ672" s="98"/>
      <c r="YK672" s="98"/>
      <c r="YL672" s="98"/>
      <c r="YM672" s="98"/>
      <c r="YN672" s="98"/>
      <c r="YO672" s="98"/>
      <c r="YP672" s="98"/>
      <c r="YQ672" s="98"/>
      <c r="YR672" s="98"/>
      <c r="YS672" s="98"/>
      <c r="YT672" s="98"/>
      <c r="YU672" s="98"/>
      <c r="YV672" s="98"/>
      <c r="YW672" s="98"/>
      <c r="YX672" s="98"/>
      <c r="YY672" s="98"/>
      <c r="YZ672" s="98"/>
      <c r="ZA672" s="98"/>
      <c r="ZB672" s="98"/>
      <c r="ZC672" s="98"/>
      <c r="ZD672" s="98"/>
      <c r="ZE672" s="98"/>
      <c r="ZF672" s="98"/>
      <c r="ZG672" s="98"/>
      <c r="ZH672" s="98"/>
      <c r="ZI672" s="98"/>
      <c r="ZJ672" s="98"/>
      <c r="ZK672" s="98"/>
      <c r="ZL672" s="98"/>
      <c r="ZM672" s="98"/>
      <c r="ZN672" s="98"/>
      <c r="ZO672" s="98"/>
      <c r="ZP672" s="98"/>
      <c r="ZQ672" s="98"/>
      <c r="ZR672" s="98"/>
      <c r="ZS672" s="98"/>
      <c r="ZT672" s="98"/>
      <c r="ZU672" s="98"/>
      <c r="ZV672" s="98"/>
      <c r="ZW672" s="98"/>
      <c r="ZX672" s="98"/>
      <c r="ZY672" s="98"/>
      <c r="ZZ672" s="98"/>
      <c r="AAA672" s="98"/>
      <c r="AAB672" s="98"/>
      <c r="AAC672" s="98"/>
      <c r="AAD672" s="98"/>
      <c r="AAE672" s="98"/>
      <c r="AAF672" s="98"/>
      <c r="AAG672" s="98"/>
      <c r="AAH672" s="98"/>
      <c r="AAI672" s="98"/>
      <c r="AAJ672" s="98"/>
      <c r="AAK672" s="98"/>
      <c r="AAL672" s="98"/>
      <c r="AAM672" s="98"/>
      <c r="AAN672" s="98"/>
      <c r="AAO672" s="98"/>
      <c r="AAP672" s="98"/>
      <c r="AAQ672" s="98"/>
      <c r="AAR672" s="98"/>
      <c r="AAS672" s="98"/>
      <c r="AAT672" s="98"/>
      <c r="AAU672" s="98"/>
      <c r="AAV672" s="98"/>
      <c r="AAW672" s="98"/>
      <c r="AAX672" s="98"/>
      <c r="AAY672" s="98"/>
      <c r="AAZ672" s="98"/>
      <c r="ABA672" s="98"/>
      <c r="ABB672" s="98"/>
      <c r="ABC672" s="98"/>
      <c r="ABD672" s="98"/>
      <c r="ABE672" s="98"/>
      <c r="ABF672" s="98"/>
      <c r="ABG672" s="98"/>
      <c r="ABH672" s="98"/>
      <c r="ABI672" s="98"/>
      <c r="ABJ672" s="98"/>
      <c r="ABK672" s="98"/>
      <c r="ABL672" s="98"/>
      <c r="ABM672" s="98"/>
      <c r="ABN672" s="98"/>
      <c r="ABO672" s="98"/>
      <c r="ABP672" s="98"/>
      <c r="ABQ672" s="98"/>
      <c r="ABR672" s="98"/>
      <c r="ABS672" s="98"/>
      <c r="ABT672" s="98"/>
      <c r="ABU672" s="98"/>
      <c r="ABV672" s="98"/>
      <c r="ABW672" s="98"/>
      <c r="ABX672" s="98"/>
      <c r="ABY672" s="98"/>
      <c r="ABZ672" s="98"/>
      <c r="ACA672" s="98"/>
      <c r="ACB672" s="98"/>
      <c r="ACC672" s="98"/>
      <c r="ACD672" s="98"/>
      <c r="ACE672" s="98"/>
      <c r="ACF672" s="98"/>
      <c r="ACG672" s="98"/>
      <c r="ACH672" s="98"/>
      <c r="ACI672" s="98"/>
      <c r="ACJ672" s="98"/>
      <c r="ACK672" s="98"/>
      <c r="ACL672" s="98"/>
      <c r="ACM672" s="98"/>
      <c r="ACN672" s="98"/>
      <c r="ACO672" s="98"/>
      <c r="ACP672" s="98"/>
      <c r="ACQ672" s="98"/>
      <c r="ACR672" s="98"/>
      <c r="ACS672" s="98"/>
      <c r="ACT672" s="98"/>
      <c r="ACU672" s="98"/>
      <c r="ACV672" s="98"/>
      <c r="ACW672" s="98"/>
      <c r="ACX672" s="98"/>
      <c r="ACY672" s="98"/>
      <c r="ACZ672" s="98"/>
      <c r="ADA672" s="98"/>
      <c r="ADB672" s="98"/>
      <c r="ADC672" s="98"/>
      <c r="ADD672" s="98"/>
      <c r="ADE672" s="98"/>
      <c r="ADF672" s="98"/>
      <c r="ADG672" s="98"/>
      <c r="ADH672" s="98"/>
      <c r="ADI672" s="98"/>
      <c r="ADJ672" s="98"/>
      <c r="ADK672" s="98"/>
      <c r="ADL672" s="98"/>
      <c r="ADM672" s="98"/>
      <c r="ADN672" s="98"/>
      <c r="ADO672" s="98"/>
      <c r="ADP672" s="98"/>
      <c r="ADQ672" s="98"/>
      <c r="ADR672" s="98"/>
      <c r="ADS672" s="98"/>
      <c r="ADT672" s="98"/>
      <c r="ADU672" s="98"/>
      <c r="ADV672" s="98"/>
      <c r="ADW672" s="98"/>
      <c r="ADX672" s="98"/>
      <c r="ADY672" s="98"/>
      <c r="ADZ672" s="98"/>
      <c r="AEA672" s="98"/>
      <c r="AEB672" s="98"/>
      <c r="AEC672" s="98"/>
      <c r="AED672" s="98"/>
      <c r="AEE672" s="98"/>
      <c r="AEF672" s="98"/>
      <c r="AEG672" s="98"/>
      <c r="AEH672" s="98"/>
      <c r="AEI672" s="98"/>
      <c r="AEJ672" s="98"/>
      <c r="AEK672" s="98"/>
      <c r="AEL672" s="98"/>
      <c r="AEM672" s="98"/>
      <c r="AEN672" s="98"/>
      <c r="AEO672" s="98"/>
      <c r="AEP672" s="98"/>
      <c r="AEQ672" s="98"/>
      <c r="AER672" s="98"/>
      <c r="AES672" s="98"/>
      <c r="AET672" s="98"/>
      <c r="AEU672" s="98"/>
      <c r="AEV672" s="98"/>
      <c r="AEW672" s="98"/>
      <c r="AEX672" s="98"/>
      <c r="AEY672" s="98"/>
      <c r="AEZ672" s="98"/>
      <c r="AFA672" s="98"/>
      <c r="AFB672" s="98"/>
      <c r="AFC672" s="98"/>
      <c r="AFD672" s="98"/>
      <c r="AFE672" s="98"/>
      <c r="AFF672" s="98"/>
      <c r="AFG672" s="98"/>
      <c r="AFH672" s="98"/>
      <c r="AFI672" s="98"/>
      <c r="AFJ672" s="98"/>
      <c r="AFK672" s="98"/>
      <c r="AFL672" s="98"/>
      <c r="AFM672" s="98"/>
      <c r="AFN672" s="98"/>
      <c r="AFO672" s="98"/>
      <c r="AFP672" s="98"/>
      <c r="AFQ672" s="98"/>
      <c r="AFR672" s="98"/>
      <c r="AFS672" s="98"/>
      <c r="AFT672" s="98"/>
      <c r="AFU672" s="98"/>
      <c r="AFV672" s="98"/>
      <c r="AFW672" s="98"/>
      <c r="AFX672" s="98"/>
      <c r="AFY672" s="98"/>
      <c r="AFZ672" s="98"/>
      <c r="AGA672" s="98"/>
      <c r="AGB672" s="98"/>
      <c r="AGC672" s="98"/>
      <c r="AGD672" s="98"/>
      <c r="AGE672" s="98"/>
      <c r="AGF672" s="98"/>
      <c r="AGG672" s="98"/>
      <c r="AGH672" s="98"/>
      <c r="AGI672" s="98"/>
      <c r="AGJ672" s="98"/>
      <c r="AGK672" s="98"/>
      <c r="AGL672" s="98"/>
      <c r="AGM672" s="98"/>
      <c r="AGN672" s="98"/>
      <c r="AGO672" s="98"/>
      <c r="AGP672" s="98"/>
      <c r="AGQ672" s="98"/>
      <c r="AGR672" s="98"/>
      <c r="AGS672" s="98"/>
      <c r="AGT672" s="98"/>
      <c r="AGU672" s="98"/>
      <c r="AGV672" s="98"/>
      <c r="AGW672" s="98"/>
      <c r="AGX672" s="98"/>
      <c r="AGY672" s="98"/>
      <c r="AGZ672" s="98"/>
      <c r="AHA672" s="98"/>
      <c r="AHB672" s="98"/>
      <c r="AHC672" s="98"/>
      <c r="AHD672" s="98"/>
      <c r="AHE672" s="98"/>
      <c r="AHF672" s="98"/>
      <c r="AHG672" s="98"/>
      <c r="AHH672" s="98"/>
      <c r="AHI672" s="98"/>
      <c r="AHJ672" s="98"/>
      <c r="AHK672" s="98"/>
      <c r="AHL672" s="98"/>
      <c r="AHM672" s="98"/>
      <c r="AHN672" s="98"/>
      <c r="AHO672" s="98"/>
      <c r="AHP672" s="98"/>
      <c r="AHQ672" s="98"/>
      <c r="AHR672" s="98"/>
      <c r="AHS672" s="98"/>
      <c r="AHT672" s="98"/>
      <c r="AHU672" s="98"/>
      <c r="AHV672" s="98"/>
      <c r="AHW672" s="98"/>
      <c r="AHX672" s="98"/>
      <c r="AHY672" s="98"/>
      <c r="AHZ672" s="98"/>
      <c r="AIA672" s="98"/>
      <c r="AIB672" s="98"/>
      <c r="AIC672" s="98"/>
      <c r="AID672" s="98"/>
      <c r="AIE672" s="98"/>
      <c r="AIF672" s="98"/>
      <c r="AIG672" s="98"/>
      <c r="AIH672" s="98"/>
      <c r="AII672" s="98"/>
      <c r="AIJ672" s="98"/>
      <c r="AIK672" s="98"/>
      <c r="AIL672" s="98"/>
      <c r="AIM672" s="98"/>
      <c r="AIN672" s="98"/>
      <c r="AIO672" s="98"/>
      <c r="AIP672" s="98"/>
      <c r="AIQ672" s="98"/>
      <c r="AIR672" s="98"/>
      <c r="AIS672" s="98"/>
      <c r="AIT672" s="98"/>
      <c r="AIU672" s="98"/>
      <c r="AIV672" s="98"/>
      <c r="AIW672" s="98"/>
      <c r="AIX672" s="98"/>
      <c r="AIY672" s="98"/>
      <c r="AIZ672" s="98"/>
      <c r="AJA672" s="98"/>
      <c r="AJB672" s="98"/>
      <c r="AJC672" s="98"/>
      <c r="AJD672" s="98"/>
      <c r="AJE672" s="98"/>
      <c r="AJF672" s="98"/>
      <c r="AJG672" s="98"/>
      <c r="AJH672" s="98"/>
      <c r="AJI672" s="98"/>
      <c r="AJJ672" s="98"/>
      <c r="AJK672" s="98"/>
      <c r="AJL672" s="98"/>
      <c r="AJM672" s="98"/>
      <c r="AJN672" s="98"/>
      <c r="AJO672" s="98"/>
      <c r="AJP672" s="98"/>
      <c r="AJQ672" s="98"/>
      <c r="AJR672" s="98"/>
      <c r="AJS672" s="98"/>
      <c r="AJT672" s="98"/>
      <c r="AJU672" s="98"/>
      <c r="AJV672" s="98"/>
      <c r="AJW672" s="98"/>
      <c r="AJX672" s="98"/>
      <c r="AJY672" s="98"/>
      <c r="AJZ672" s="98"/>
      <c r="AKA672" s="98"/>
      <c r="AKB672" s="98"/>
      <c r="AKC672" s="98"/>
      <c r="AKD672" s="98"/>
      <c r="AKE672" s="98"/>
      <c r="AKF672" s="98"/>
      <c r="AKG672" s="98"/>
      <c r="AKH672" s="98"/>
      <c r="AKI672" s="98"/>
      <c r="AKJ672" s="98"/>
      <c r="AKK672" s="98"/>
      <c r="AKL672" s="98"/>
      <c r="AKM672" s="98"/>
      <c r="AKN672" s="98"/>
      <c r="AKO672" s="98"/>
      <c r="AKP672" s="98"/>
      <c r="AKQ672" s="98"/>
      <c r="AKR672" s="98"/>
      <c r="AKS672" s="98"/>
      <c r="AKT672" s="98"/>
      <c r="AKU672" s="98"/>
      <c r="AKV672" s="98"/>
      <c r="AKW672" s="98"/>
      <c r="AKX672" s="98"/>
    </row>
    <row r="673" spans="1:986" s="88" customFormat="1" ht="12" x14ac:dyDescent="0.2">
      <c r="A673" s="249"/>
      <c r="B673" s="241" t="s">
        <v>1366</v>
      </c>
      <c r="C673" s="166" t="str">
        <f>_xlfn.CONCAT(Leverancespecifikation[[#This Row],[ID]],Leverancespecifikation[[#This Row],[BYGNINGSDEL]])</f>
        <v>669Skabe, skuffer</v>
      </c>
      <c r="D673" s="167"/>
      <c r="E673" s="167">
        <v>711</v>
      </c>
      <c r="F673" s="167"/>
      <c r="G673" s="167"/>
      <c r="H673" s="167"/>
      <c r="I673" s="167"/>
      <c r="J673" s="167">
        <v>4</v>
      </c>
      <c r="K673" s="331" t="s">
        <v>1399</v>
      </c>
      <c r="L673" s="169" t="s">
        <v>868</v>
      </c>
      <c r="M673" s="86" t="str">
        <f>IFERROR(VLOOKUP(Leverancespecifikation[[#This Row],[ID-Bygningsdel]],'Data ændringslog'!A:G,7,FALSE),"P")</f>
        <v/>
      </c>
      <c r="N673" s="320" t="s">
        <v>99</v>
      </c>
      <c r="O673" s="117" t="str">
        <f>VLOOKUP(Leverancespecifikation[[#This Row],[ID-Bygningsdel]],'Data aktør'!A:H,2,FALSE)</f>
        <v>X</v>
      </c>
      <c r="P673" s="87" t="str">
        <f>VLOOKUP(Leverancespecifikation[[#This Row],[ID-Bygningsdel]],'Data aktør'!A:H,3,FALSE)</f>
        <v/>
      </c>
      <c r="Q673" s="87" t="str">
        <f>VLOOKUP(Leverancespecifikation[[#This Row],[ID-Bygningsdel]],'Data aktør'!A:H,4,FALSE)</f>
        <v/>
      </c>
      <c r="R673" s="87" t="str">
        <f>VLOOKUP(Leverancespecifikation[[#This Row],[ID-Bygningsdel]],'Data aktør'!A:H,5,FALSE)</f>
        <v/>
      </c>
      <c r="S673" s="87" t="str">
        <f>VLOOKUP(Leverancespecifikation[[#This Row],[ID-Bygningsdel]],'Data aktør'!A:H,6,FALSE)</f>
        <v/>
      </c>
      <c r="T673" s="87" t="str">
        <f>VLOOKUP(Leverancespecifikation[[#This Row],[ID-Bygningsdel]],'Data aktør'!A:H,7,FALSE)</f>
        <v/>
      </c>
      <c r="U673" s="118" t="str">
        <f>VLOOKUP(Leverancespecifikation[[#This Row],[ID-Bygningsdel]],'Data aktør'!A:H,8,FALSE)</f>
        <v/>
      </c>
      <c r="V673" s="110"/>
      <c r="W673" s="85"/>
      <c r="X673" s="85"/>
      <c r="Y673" s="85"/>
      <c r="Z673" s="85"/>
      <c r="AA673" s="85"/>
      <c r="AB673" s="167"/>
      <c r="AC673" s="167"/>
      <c r="AD673" s="167"/>
      <c r="AE673" s="167"/>
      <c r="AF673" s="167"/>
      <c r="AG673" s="167"/>
      <c r="AH673" s="167"/>
      <c r="AI673" s="167"/>
      <c r="AJ673" s="167" t="s">
        <v>33</v>
      </c>
      <c r="AK673" s="167">
        <v>300</v>
      </c>
      <c r="AL673" s="167"/>
      <c r="AM673" s="167"/>
      <c r="AN673" s="167"/>
      <c r="AO673" s="167"/>
      <c r="AP673" s="167"/>
      <c r="AQ673" s="167"/>
      <c r="AR673" s="167"/>
      <c r="AS673" s="167"/>
      <c r="AT673" s="167" t="s">
        <v>33</v>
      </c>
      <c r="AU673" s="167">
        <v>325</v>
      </c>
      <c r="AV673" s="167"/>
      <c r="AW673" s="167"/>
      <c r="AX673" s="167"/>
      <c r="AY673" s="167"/>
      <c r="AZ673" s="167"/>
      <c r="BA673" s="167"/>
      <c r="BB673" s="167" t="s">
        <v>33</v>
      </c>
      <c r="BC673" s="167">
        <v>325</v>
      </c>
      <c r="BD673" s="167"/>
      <c r="BE673" s="167"/>
      <c r="BF673" s="167"/>
      <c r="BG673" s="167"/>
      <c r="BH673" s="167"/>
      <c r="BI673" s="167"/>
      <c r="BJ673" s="167"/>
      <c r="BK673" s="167"/>
      <c r="BL673" s="286"/>
      <c r="BM673" s="167"/>
      <c r="BN673" s="167"/>
      <c r="BO673" s="167"/>
      <c r="BP673" s="167"/>
      <c r="BQ673" s="167"/>
      <c r="BR673" s="167"/>
      <c r="BS673" s="167"/>
      <c r="BT673" s="167"/>
      <c r="BU673" s="167"/>
      <c r="BV673" s="167"/>
      <c r="BW673" s="167"/>
      <c r="BX673" s="167"/>
      <c r="BY673" s="167"/>
      <c r="BZ673" s="167"/>
      <c r="CA673" s="207"/>
      <c r="CB673" s="134"/>
      <c r="CC673" s="134"/>
      <c r="CD673" s="134"/>
      <c r="CE673" s="134"/>
      <c r="CF673" s="134"/>
      <c r="CG673" s="134"/>
      <c r="CH673" s="134"/>
      <c r="CI673" s="134"/>
      <c r="CJ673" s="134"/>
      <c r="CK673" s="134"/>
      <c r="CL673" s="134"/>
      <c r="CM673" s="134"/>
      <c r="CN673" s="134"/>
      <c r="CO673" s="134"/>
      <c r="CP673" s="134"/>
      <c r="CQ673" s="134"/>
      <c r="CR673" s="134"/>
      <c r="CS673" s="134"/>
      <c r="CT673" s="134"/>
      <c r="CU673" s="134"/>
      <c r="CV673" s="134"/>
      <c r="CW673" s="134"/>
      <c r="CX673" s="134"/>
      <c r="CY673" s="134"/>
      <c r="CZ673" s="134"/>
      <c r="DA673" s="134"/>
      <c r="DB673" s="134"/>
      <c r="DC673" s="134"/>
      <c r="DD673" s="134"/>
      <c r="DE673" s="134"/>
      <c r="DF673" s="134"/>
      <c r="DG673" s="134"/>
      <c r="DH673" s="134"/>
      <c r="DI673" s="134"/>
      <c r="DJ673" s="134"/>
      <c r="DK673" s="134"/>
      <c r="DL673" s="134"/>
      <c r="DM673" s="134"/>
      <c r="DN673" s="134"/>
      <c r="DO673" s="134"/>
      <c r="DP673" s="134"/>
      <c r="DQ673" s="134"/>
      <c r="DR673" s="134"/>
      <c r="DS673" s="134"/>
      <c r="DT673" s="134"/>
      <c r="DU673" s="134"/>
      <c r="DV673" s="134"/>
      <c r="DW673" s="134"/>
      <c r="DX673" s="134"/>
      <c r="DY673" s="134"/>
      <c r="DZ673" s="134"/>
      <c r="EA673" s="134"/>
      <c r="EB673" s="134"/>
      <c r="EC673" s="134"/>
      <c r="ED673" s="134"/>
      <c r="EE673" s="134"/>
      <c r="EF673" s="134"/>
      <c r="EG673" s="134"/>
      <c r="EH673" s="134"/>
      <c r="EI673" s="134"/>
      <c r="EJ673" s="134"/>
      <c r="EK673" s="134"/>
      <c r="EL673" s="134"/>
      <c r="EM673" s="134"/>
      <c r="EN673" s="134"/>
      <c r="EO673" s="134"/>
      <c r="EP673" s="134"/>
      <c r="EQ673" s="134"/>
      <c r="ER673" s="134"/>
      <c r="ES673" s="134"/>
      <c r="ET673" s="134"/>
      <c r="EU673" s="134"/>
      <c r="EV673" s="134"/>
      <c r="EW673" s="134"/>
      <c r="EX673" s="134"/>
      <c r="EY673" s="134"/>
      <c r="EZ673" s="134"/>
      <c r="FA673" s="134"/>
      <c r="FB673" s="134"/>
      <c r="FC673" s="134"/>
      <c r="FD673" s="134"/>
      <c r="FE673" s="134"/>
      <c r="FF673" s="134"/>
      <c r="FG673" s="134"/>
      <c r="FH673" s="134"/>
      <c r="FI673" s="134"/>
      <c r="FJ673" s="134"/>
      <c r="FK673" s="134"/>
      <c r="FL673" s="134"/>
      <c r="FM673" s="134"/>
      <c r="FN673" s="134"/>
      <c r="FO673" s="134"/>
      <c r="FP673" s="134"/>
      <c r="FQ673" s="134"/>
      <c r="FR673" s="134"/>
      <c r="FS673" s="134"/>
      <c r="FT673" s="134"/>
      <c r="FU673" s="134"/>
      <c r="FV673" s="134"/>
      <c r="FW673" s="134"/>
      <c r="FX673" s="134"/>
      <c r="FY673" s="134"/>
      <c r="FZ673" s="134"/>
      <c r="GA673" s="134"/>
      <c r="GB673" s="134"/>
      <c r="GC673" s="134"/>
      <c r="GD673" s="134"/>
      <c r="GE673" s="134"/>
      <c r="GF673" s="134"/>
      <c r="GG673" s="134"/>
      <c r="GH673" s="134"/>
      <c r="GI673" s="134"/>
      <c r="GJ673" s="134"/>
      <c r="GK673" s="134"/>
      <c r="GL673" s="134"/>
      <c r="GM673" s="134"/>
      <c r="GN673" s="134"/>
      <c r="GO673" s="134"/>
      <c r="GP673" s="134"/>
      <c r="GQ673" s="134"/>
      <c r="GR673" s="134"/>
      <c r="GS673" s="134"/>
      <c r="GT673" s="134"/>
      <c r="GU673" s="134"/>
      <c r="GV673" s="134"/>
      <c r="GW673" s="134"/>
      <c r="GX673" s="134"/>
      <c r="GY673" s="134"/>
      <c r="GZ673" s="134"/>
      <c r="HA673" s="134"/>
      <c r="HB673" s="134"/>
      <c r="HC673" s="134"/>
      <c r="HD673" s="134"/>
      <c r="HE673" s="134"/>
      <c r="HF673" s="134"/>
      <c r="HG673" s="134"/>
      <c r="HH673" s="134"/>
      <c r="HI673" s="134"/>
      <c r="HJ673" s="134"/>
      <c r="HK673" s="134"/>
      <c r="HL673" s="134"/>
      <c r="HM673" s="134"/>
      <c r="HN673" s="134"/>
      <c r="HO673" s="134"/>
      <c r="HP673" s="134"/>
      <c r="HQ673" s="134"/>
      <c r="HR673" s="134"/>
      <c r="HS673" s="134"/>
      <c r="HT673" s="134"/>
      <c r="HU673" s="134"/>
      <c r="HV673" s="134"/>
      <c r="HW673" s="134"/>
      <c r="HX673" s="134"/>
      <c r="HY673" s="134"/>
      <c r="HZ673" s="134"/>
      <c r="IA673" s="134"/>
      <c r="IB673" s="134"/>
      <c r="IC673" s="134"/>
      <c r="ID673" s="134"/>
      <c r="IE673" s="134"/>
      <c r="IF673" s="134"/>
      <c r="IG673" s="134"/>
      <c r="IH673" s="134"/>
      <c r="II673" s="134"/>
      <c r="IJ673" s="134"/>
      <c r="IK673" s="134"/>
      <c r="IL673" s="134"/>
      <c r="IM673" s="134"/>
      <c r="IN673" s="134"/>
      <c r="IO673" s="134"/>
      <c r="IP673" s="134"/>
      <c r="IQ673" s="134"/>
      <c r="IR673" s="134"/>
      <c r="IS673" s="134"/>
      <c r="IT673" s="134"/>
      <c r="IU673" s="134"/>
      <c r="IV673" s="134"/>
      <c r="IW673" s="134"/>
      <c r="IX673" s="134"/>
      <c r="IY673" s="134"/>
      <c r="IZ673" s="134"/>
      <c r="JA673" s="134"/>
      <c r="JB673" s="134"/>
      <c r="JC673" s="134"/>
      <c r="JD673" s="134"/>
      <c r="JE673" s="134"/>
      <c r="JF673" s="134"/>
      <c r="JG673" s="134"/>
      <c r="JH673" s="134"/>
      <c r="JI673" s="134"/>
      <c r="JJ673" s="134"/>
      <c r="JK673" s="134"/>
      <c r="JL673" s="134"/>
      <c r="JM673" s="134"/>
      <c r="JN673" s="134"/>
      <c r="JO673" s="134"/>
      <c r="JP673" s="134"/>
      <c r="JQ673" s="134"/>
      <c r="JR673" s="134"/>
      <c r="JS673" s="134"/>
      <c r="JT673" s="134"/>
      <c r="JU673" s="134"/>
      <c r="JV673" s="134"/>
      <c r="JW673" s="134"/>
      <c r="JX673" s="134"/>
      <c r="JY673" s="134"/>
      <c r="JZ673" s="134"/>
      <c r="KA673" s="134"/>
      <c r="KB673" s="134"/>
      <c r="KC673" s="134"/>
      <c r="KD673" s="134"/>
      <c r="KE673" s="134"/>
      <c r="KF673" s="134"/>
      <c r="KG673" s="134"/>
      <c r="KH673" s="134"/>
      <c r="KI673" s="134"/>
      <c r="KJ673" s="134"/>
      <c r="KK673" s="134"/>
      <c r="KL673" s="134"/>
      <c r="KM673" s="134"/>
      <c r="KN673" s="134"/>
      <c r="KO673" s="134"/>
      <c r="KP673" s="134"/>
      <c r="KQ673" s="134"/>
      <c r="KR673" s="134"/>
      <c r="KS673" s="134"/>
      <c r="KT673" s="134"/>
      <c r="KU673" s="134"/>
      <c r="KV673" s="134"/>
      <c r="KW673" s="134"/>
      <c r="KX673" s="134"/>
      <c r="KY673" s="134"/>
      <c r="KZ673" s="134"/>
      <c r="LA673" s="134"/>
      <c r="LB673" s="134"/>
      <c r="LC673" s="134"/>
      <c r="LD673" s="134"/>
      <c r="LE673" s="134"/>
      <c r="LF673" s="134"/>
      <c r="LG673" s="134"/>
      <c r="LH673" s="134"/>
      <c r="LI673" s="134"/>
      <c r="LJ673" s="134"/>
      <c r="LK673" s="134"/>
      <c r="LL673" s="134"/>
      <c r="LM673" s="134"/>
      <c r="LN673" s="134"/>
      <c r="LO673" s="134"/>
      <c r="LP673" s="134"/>
      <c r="LQ673" s="134"/>
      <c r="LR673" s="134"/>
      <c r="LS673" s="134"/>
      <c r="LT673" s="134"/>
      <c r="LU673" s="134"/>
      <c r="LV673" s="134"/>
      <c r="LW673" s="134"/>
      <c r="LX673" s="134"/>
      <c r="LY673" s="134"/>
      <c r="LZ673" s="134"/>
      <c r="MA673" s="134"/>
      <c r="MB673" s="134"/>
      <c r="MC673" s="134"/>
      <c r="MD673" s="134"/>
      <c r="ME673" s="134"/>
      <c r="MF673" s="134"/>
      <c r="MG673" s="134"/>
      <c r="MH673" s="134"/>
      <c r="MI673" s="134"/>
      <c r="MJ673" s="134"/>
      <c r="MK673" s="134"/>
      <c r="ML673" s="134"/>
      <c r="MM673" s="134"/>
      <c r="MN673" s="134"/>
      <c r="MO673" s="134"/>
      <c r="MP673" s="134"/>
      <c r="MQ673" s="134"/>
      <c r="MR673" s="134"/>
      <c r="MS673" s="134"/>
      <c r="MT673" s="134"/>
      <c r="MU673" s="134"/>
      <c r="MV673" s="134"/>
      <c r="MW673" s="134"/>
      <c r="MX673" s="134"/>
      <c r="MY673" s="134"/>
      <c r="MZ673" s="134"/>
      <c r="NA673" s="134"/>
      <c r="NB673" s="134"/>
      <c r="NC673" s="134"/>
      <c r="ND673" s="134"/>
      <c r="NE673" s="134"/>
      <c r="NF673" s="134"/>
      <c r="NG673" s="134"/>
      <c r="NH673" s="134"/>
      <c r="NI673" s="134"/>
      <c r="NJ673" s="134"/>
      <c r="NK673" s="134"/>
      <c r="NL673" s="134"/>
      <c r="NM673" s="134"/>
      <c r="NN673" s="134"/>
      <c r="NO673" s="134"/>
      <c r="NP673" s="134"/>
      <c r="NQ673" s="134"/>
      <c r="NR673" s="134"/>
      <c r="NS673" s="134"/>
      <c r="NT673" s="134"/>
      <c r="NU673" s="134"/>
      <c r="NV673" s="134"/>
      <c r="NW673" s="134"/>
      <c r="NX673" s="134"/>
      <c r="NY673" s="134"/>
      <c r="NZ673" s="134"/>
      <c r="OA673" s="134"/>
      <c r="OB673" s="134"/>
      <c r="OC673" s="134"/>
      <c r="OD673" s="134"/>
      <c r="OE673" s="134"/>
      <c r="OF673" s="134"/>
      <c r="OG673" s="134"/>
      <c r="OH673" s="134"/>
      <c r="OI673" s="134"/>
      <c r="OJ673" s="134"/>
      <c r="OK673" s="134"/>
      <c r="OL673" s="134"/>
      <c r="OM673" s="134"/>
      <c r="ON673" s="134"/>
      <c r="OO673" s="134"/>
      <c r="OP673" s="134"/>
      <c r="OQ673" s="134"/>
      <c r="OR673" s="134"/>
      <c r="OS673" s="134"/>
      <c r="OT673" s="134"/>
      <c r="OU673" s="134"/>
      <c r="OV673" s="134"/>
      <c r="OW673" s="134"/>
      <c r="OX673" s="134"/>
      <c r="OY673" s="134"/>
      <c r="OZ673" s="134"/>
      <c r="PA673" s="134"/>
      <c r="PB673" s="134"/>
      <c r="PC673" s="134"/>
      <c r="PD673" s="134"/>
      <c r="PE673" s="134"/>
      <c r="PF673" s="134"/>
      <c r="PG673" s="134"/>
      <c r="PH673" s="134"/>
      <c r="PI673" s="134"/>
      <c r="PJ673" s="134"/>
      <c r="PK673" s="134"/>
      <c r="PL673" s="134"/>
      <c r="PM673" s="134"/>
      <c r="PN673" s="134"/>
      <c r="PO673" s="134"/>
      <c r="PP673" s="134"/>
      <c r="PQ673" s="134"/>
      <c r="PR673" s="134"/>
      <c r="PS673" s="134"/>
      <c r="PT673" s="134"/>
      <c r="PU673" s="134"/>
      <c r="PV673" s="134"/>
      <c r="PW673" s="134"/>
      <c r="PX673" s="134"/>
      <c r="PY673" s="134"/>
      <c r="PZ673" s="134"/>
      <c r="QA673" s="134"/>
      <c r="QB673" s="134"/>
      <c r="QC673" s="134"/>
      <c r="QD673" s="134"/>
      <c r="QE673" s="134"/>
      <c r="QF673" s="134"/>
      <c r="QG673" s="134"/>
      <c r="QH673" s="134"/>
      <c r="QI673" s="134"/>
      <c r="QJ673" s="134"/>
      <c r="QK673" s="134"/>
      <c r="QL673" s="134"/>
      <c r="QM673" s="134"/>
      <c r="QN673" s="134"/>
      <c r="QO673" s="134"/>
      <c r="QP673" s="134"/>
      <c r="QQ673" s="134"/>
      <c r="QR673" s="134"/>
      <c r="QS673" s="134"/>
      <c r="QT673" s="134"/>
      <c r="QU673" s="134"/>
      <c r="QV673" s="134"/>
      <c r="QW673" s="134"/>
      <c r="QX673" s="134"/>
      <c r="QY673" s="134"/>
      <c r="QZ673" s="134"/>
      <c r="RA673" s="134"/>
      <c r="RB673" s="134"/>
      <c r="RC673" s="134"/>
      <c r="RD673" s="134"/>
      <c r="RE673" s="134"/>
      <c r="RF673" s="134"/>
      <c r="RG673" s="134"/>
      <c r="RH673" s="134"/>
      <c r="RI673" s="134"/>
      <c r="RJ673" s="134"/>
      <c r="RK673" s="134"/>
      <c r="RL673" s="134"/>
      <c r="RM673" s="134"/>
      <c r="RN673" s="134"/>
      <c r="RO673" s="134"/>
      <c r="RP673" s="134"/>
      <c r="RQ673" s="134"/>
      <c r="RR673" s="134"/>
      <c r="RS673" s="134"/>
      <c r="RT673" s="134"/>
      <c r="RU673" s="134"/>
      <c r="RV673" s="134"/>
      <c r="RW673" s="134"/>
      <c r="RX673" s="134"/>
      <c r="RY673" s="134"/>
      <c r="RZ673" s="134"/>
      <c r="SA673" s="134"/>
      <c r="SB673" s="134"/>
      <c r="SC673" s="134"/>
      <c r="SD673" s="134"/>
      <c r="SE673" s="134"/>
      <c r="SF673" s="134"/>
      <c r="SG673" s="134"/>
      <c r="SH673" s="134"/>
      <c r="SI673" s="134"/>
      <c r="SJ673" s="134"/>
      <c r="SK673" s="134"/>
      <c r="SL673" s="134"/>
      <c r="SM673" s="134"/>
      <c r="SN673" s="134"/>
      <c r="SO673" s="134"/>
      <c r="SP673" s="134"/>
      <c r="SQ673" s="134"/>
      <c r="SR673" s="134"/>
      <c r="SS673" s="134"/>
      <c r="ST673" s="134"/>
      <c r="SU673" s="134"/>
      <c r="SV673" s="134"/>
      <c r="SW673" s="134"/>
      <c r="SX673" s="134"/>
      <c r="SY673" s="134"/>
      <c r="SZ673" s="134"/>
      <c r="TA673" s="134"/>
      <c r="TB673" s="134"/>
      <c r="TC673" s="134"/>
      <c r="TD673" s="134"/>
      <c r="TE673" s="134"/>
      <c r="TF673" s="134"/>
      <c r="TG673" s="134"/>
      <c r="TH673" s="134"/>
      <c r="TI673" s="134"/>
      <c r="TJ673" s="134"/>
      <c r="TK673" s="134"/>
      <c r="TL673" s="134"/>
      <c r="TM673" s="134"/>
      <c r="TN673" s="134"/>
      <c r="TO673" s="134"/>
      <c r="TP673" s="134"/>
      <c r="TQ673" s="134"/>
      <c r="TR673" s="134"/>
      <c r="TS673" s="134"/>
      <c r="TT673" s="134"/>
      <c r="TU673" s="134"/>
      <c r="TV673" s="134"/>
      <c r="TW673" s="134"/>
      <c r="TX673" s="134"/>
      <c r="TY673" s="134"/>
      <c r="TZ673" s="134"/>
      <c r="UA673" s="134"/>
      <c r="UB673" s="134"/>
      <c r="UC673" s="134"/>
      <c r="UD673" s="134"/>
      <c r="UE673" s="134"/>
      <c r="UF673" s="134"/>
      <c r="UG673" s="134"/>
      <c r="UH673" s="134"/>
      <c r="UI673" s="134"/>
      <c r="UJ673" s="134"/>
      <c r="UK673" s="134"/>
      <c r="UL673" s="134"/>
      <c r="UM673" s="134"/>
      <c r="UN673" s="134"/>
      <c r="UO673" s="134"/>
      <c r="UP673" s="134"/>
      <c r="UQ673" s="134"/>
      <c r="UR673" s="134"/>
      <c r="US673" s="134"/>
      <c r="UT673" s="134"/>
      <c r="UU673" s="134"/>
      <c r="UV673" s="134"/>
      <c r="UW673" s="134"/>
      <c r="UX673" s="134"/>
      <c r="UY673" s="134"/>
      <c r="UZ673" s="134"/>
      <c r="VA673" s="134"/>
      <c r="VB673" s="134"/>
      <c r="VC673" s="134"/>
      <c r="VD673" s="134"/>
      <c r="VE673" s="134"/>
      <c r="VF673" s="134"/>
      <c r="VG673" s="134"/>
      <c r="VH673" s="134"/>
      <c r="VI673" s="134"/>
      <c r="VJ673" s="134"/>
      <c r="VK673" s="134"/>
      <c r="VL673" s="134"/>
      <c r="VM673" s="134"/>
      <c r="VN673" s="134"/>
      <c r="VO673" s="134"/>
      <c r="VP673" s="134"/>
      <c r="VQ673" s="134"/>
      <c r="VR673" s="134"/>
      <c r="VS673" s="134"/>
      <c r="VT673" s="134"/>
      <c r="VU673" s="134"/>
      <c r="VV673" s="134"/>
      <c r="VW673" s="134"/>
      <c r="VX673" s="134"/>
      <c r="VY673" s="134"/>
      <c r="VZ673" s="134"/>
      <c r="WA673" s="134"/>
      <c r="WB673" s="134"/>
      <c r="WC673" s="134"/>
      <c r="WD673" s="134"/>
      <c r="WE673" s="134"/>
      <c r="WF673" s="134"/>
      <c r="WG673" s="134"/>
      <c r="WH673" s="134"/>
      <c r="WI673" s="134"/>
      <c r="WJ673" s="134"/>
      <c r="WK673" s="134"/>
      <c r="WL673" s="134"/>
      <c r="WM673" s="134"/>
      <c r="WN673" s="134"/>
      <c r="WO673" s="134"/>
      <c r="WP673" s="134"/>
      <c r="WQ673" s="134"/>
      <c r="WR673" s="134"/>
      <c r="WS673" s="134"/>
      <c r="WT673" s="134"/>
      <c r="WU673" s="134"/>
      <c r="WV673" s="134"/>
      <c r="WW673" s="134"/>
      <c r="WX673" s="134"/>
      <c r="WY673" s="134"/>
      <c r="WZ673" s="134"/>
      <c r="XA673" s="134"/>
      <c r="XB673" s="134"/>
      <c r="XC673" s="134"/>
      <c r="XD673" s="134"/>
      <c r="XE673" s="134"/>
      <c r="XF673" s="134"/>
      <c r="XG673" s="134"/>
      <c r="XH673" s="134"/>
      <c r="XI673" s="134"/>
      <c r="XJ673" s="134"/>
      <c r="XK673" s="134"/>
      <c r="XL673" s="134"/>
      <c r="XM673" s="134"/>
      <c r="XN673" s="134"/>
      <c r="XO673" s="134"/>
      <c r="XP673" s="134"/>
      <c r="XQ673" s="134"/>
      <c r="XR673" s="134"/>
      <c r="XS673" s="134"/>
      <c r="XT673" s="134"/>
      <c r="XU673" s="134"/>
      <c r="XV673" s="134"/>
      <c r="XW673" s="134"/>
      <c r="XX673" s="134"/>
      <c r="XY673" s="134"/>
      <c r="XZ673" s="134"/>
      <c r="YA673" s="134"/>
      <c r="YB673" s="134"/>
      <c r="YC673" s="134"/>
      <c r="YD673" s="134"/>
      <c r="YE673" s="134"/>
      <c r="YF673" s="134"/>
      <c r="YG673" s="134"/>
      <c r="YH673" s="134"/>
      <c r="YI673" s="134"/>
      <c r="YJ673" s="134"/>
      <c r="YK673" s="134"/>
      <c r="YL673" s="134"/>
      <c r="YM673" s="134"/>
      <c r="YN673" s="134"/>
      <c r="YO673" s="134"/>
      <c r="YP673" s="134"/>
      <c r="YQ673" s="134"/>
      <c r="YR673" s="134"/>
      <c r="YS673" s="134"/>
      <c r="YT673" s="134"/>
      <c r="YU673" s="134"/>
      <c r="YV673" s="134"/>
      <c r="YW673" s="134"/>
      <c r="YX673" s="134"/>
      <c r="YY673" s="134"/>
      <c r="YZ673" s="134"/>
      <c r="ZA673" s="134"/>
      <c r="ZB673" s="134"/>
      <c r="ZC673" s="134"/>
      <c r="ZD673" s="134"/>
      <c r="ZE673" s="134"/>
      <c r="ZF673" s="134"/>
      <c r="ZG673" s="134"/>
      <c r="ZH673" s="134"/>
      <c r="ZI673" s="134"/>
      <c r="ZJ673" s="134"/>
      <c r="ZK673" s="134"/>
      <c r="ZL673" s="134"/>
      <c r="ZM673" s="134"/>
      <c r="ZN673" s="134"/>
      <c r="ZO673" s="134"/>
      <c r="ZP673" s="134"/>
      <c r="ZQ673" s="134"/>
      <c r="ZR673" s="134"/>
      <c r="ZS673" s="134"/>
      <c r="ZT673" s="134"/>
      <c r="ZU673" s="134"/>
      <c r="ZV673" s="134"/>
      <c r="ZW673" s="134"/>
      <c r="ZX673" s="134"/>
      <c r="ZY673" s="134"/>
      <c r="ZZ673" s="134"/>
      <c r="AAA673" s="134"/>
      <c r="AAB673" s="134"/>
      <c r="AAC673" s="134"/>
      <c r="AAD673" s="134"/>
      <c r="AAE673" s="134"/>
      <c r="AAF673" s="134"/>
      <c r="AAG673" s="134"/>
      <c r="AAH673" s="134"/>
      <c r="AAI673" s="134"/>
      <c r="AAJ673" s="134"/>
      <c r="AAK673" s="134"/>
      <c r="AAL673" s="134"/>
      <c r="AAM673" s="134"/>
      <c r="AAN673" s="134"/>
      <c r="AAO673" s="134"/>
      <c r="AAP673" s="134"/>
      <c r="AAQ673" s="134"/>
      <c r="AAR673" s="134"/>
      <c r="AAS673" s="134"/>
      <c r="AAT673" s="134"/>
      <c r="AAU673" s="134"/>
      <c r="AAV673" s="134"/>
      <c r="AAW673" s="134"/>
      <c r="AAX673" s="134"/>
      <c r="AAY673" s="134"/>
      <c r="AAZ673" s="134"/>
      <c r="ABA673" s="134"/>
      <c r="ABB673" s="134"/>
      <c r="ABC673" s="134"/>
      <c r="ABD673" s="134"/>
      <c r="ABE673" s="134"/>
      <c r="ABF673" s="134"/>
      <c r="ABG673" s="134"/>
      <c r="ABH673" s="134"/>
      <c r="ABI673" s="134"/>
      <c r="ABJ673" s="134"/>
      <c r="ABK673" s="134"/>
      <c r="ABL673" s="134"/>
      <c r="ABM673" s="134"/>
      <c r="ABN673" s="134"/>
      <c r="ABO673" s="134"/>
      <c r="ABP673" s="134"/>
      <c r="ABQ673" s="134"/>
      <c r="ABR673" s="134"/>
      <c r="ABS673" s="134"/>
      <c r="ABT673" s="134"/>
      <c r="ABU673" s="134"/>
      <c r="ABV673" s="134"/>
      <c r="ABW673" s="134"/>
      <c r="ABX673" s="134"/>
      <c r="ABY673" s="134"/>
      <c r="ABZ673" s="134"/>
      <c r="ACA673" s="134"/>
      <c r="ACB673" s="134"/>
      <c r="ACC673" s="134"/>
      <c r="ACD673" s="134"/>
      <c r="ACE673" s="134"/>
      <c r="ACF673" s="134"/>
      <c r="ACG673" s="134"/>
      <c r="ACH673" s="134"/>
      <c r="ACI673" s="134"/>
      <c r="ACJ673" s="134"/>
      <c r="ACK673" s="134"/>
      <c r="ACL673" s="134"/>
      <c r="ACM673" s="134"/>
      <c r="ACN673" s="134"/>
      <c r="ACO673" s="134"/>
      <c r="ACP673" s="134"/>
      <c r="ACQ673" s="134"/>
      <c r="ACR673" s="134"/>
      <c r="ACS673" s="134"/>
      <c r="ACT673" s="134"/>
      <c r="ACU673" s="134"/>
      <c r="ACV673" s="134"/>
      <c r="ACW673" s="134"/>
      <c r="ACX673" s="134"/>
      <c r="ACY673" s="134"/>
      <c r="ACZ673" s="134"/>
      <c r="ADA673" s="134"/>
      <c r="ADB673" s="134"/>
      <c r="ADC673" s="134"/>
      <c r="ADD673" s="134"/>
      <c r="ADE673" s="134"/>
      <c r="ADF673" s="134"/>
      <c r="ADG673" s="134"/>
      <c r="ADH673" s="134"/>
      <c r="ADI673" s="134"/>
      <c r="ADJ673" s="134"/>
      <c r="ADK673" s="134"/>
      <c r="ADL673" s="134"/>
      <c r="ADM673" s="134"/>
      <c r="ADN673" s="134"/>
      <c r="ADO673" s="134"/>
      <c r="ADP673" s="134"/>
      <c r="ADQ673" s="134"/>
      <c r="ADR673" s="134"/>
      <c r="ADS673" s="134"/>
      <c r="ADT673" s="134"/>
      <c r="ADU673" s="134"/>
      <c r="ADV673" s="134"/>
      <c r="ADW673" s="134"/>
      <c r="ADX673" s="134"/>
      <c r="ADY673" s="134"/>
      <c r="ADZ673" s="134"/>
      <c r="AEA673" s="134"/>
      <c r="AEB673" s="134"/>
      <c r="AEC673" s="134"/>
      <c r="AED673" s="134"/>
      <c r="AEE673" s="134"/>
      <c r="AEF673" s="134"/>
      <c r="AEG673" s="134"/>
      <c r="AEH673" s="134"/>
      <c r="AEI673" s="134"/>
      <c r="AEJ673" s="134"/>
      <c r="AEK673" s="134"/>
      <c r="AEL673" s="134"/>
      <c r="AEM673" s="134"/>
      <c r="AEN673" s="134"/>
      <c r="AEO673" s="134"/>
      <c r="AEP673" s="134"/>
      <c r="AEQ673" s="134"/>
      <c r="AER673" s="134"/>
      <c r="AES673" s="134"/>
      <c r="AET673" s="134"/>
      <c r="AEU673" s="134"/>
      <c r="AEV673" s="134"/>
      <c r="AEW673" s="134"/>
      <c r="AEX673" s="134"/>
      <c r="AEY673" s="134"/>
      <c r="AEZ673" s="134"/>
      <c r="AFA673" s="134"/>
      <c r="AFB673" s="134"/>
      <c r="AFC673" s="134"/>
      <c r="AFD673" s="134"/>
      <c r="AFE673" s="134"/>
      <c r="AFF673" s="134"/>
      <c r="AFG673" s="134"/>
      <c r="AFH673" s="134"/>
      <c r="AFI673" s="134"/>
      <c r="AFJ673" s="134"/>
      <c r="AFK673" s="134"/>
      <c r="AFL673" s="134"/>
      <c r="AFM673" s="134"/>
      <c r="AFN673" s="134"/>
      <c r="AFO673" s="134"/>
      <c r="AFP673" s="134"/>
      <c r="AFQ673" s="134"/>
      <c r="AFR673" s="134"/>
      <c r="AFS673" s="134"/>
      <c r="AFT673" s="134"/>
      <c r="AFU673" s="134"/>
      <c r="AFV673" s="134"/>
      <c r="AFW673" s="134"/>
      <c r="AFX673" s="134"/>
      <c r="AFY673" s="134"/>
      <c r="AFZ673" s="134"/>
      <c r="AGA673" s="134"/>
      <c r="AGB673" s="134"/>
      <c r="AGC673" s="134"/>
      <c r="AGD673" s="134"/>
      <c r="AGE673" s="134"/>
      <c r="AGF673" s="134"/>
      <c r="AGG673" s="134"/>
      <c r="AGH673" s="134"/>
      <c r="AGI673" s="134"/>
      <c r="AGJ673" s="134"/>
      <c r="AGK673" s="134"/>
      <c r="AGL673" s="134"/>
      <c r="AGM673" s="134"/>
      <c r="AGN673" s="134"/>
      <c r="AGO673" s="134"/>
      <c r="AGP673" s="134"/>
      <c r="AGQ673" s="134"/>
      <c r="AGR673" s="134"/>
      <c r="AGS673" s="134"/>
      <c r="AGT673" s="134"/>
      <c r="AGU673" s="134"/>
      <c r="AGV673" s="134"/>
      <c r="AGW673" s="134"/>
      <c r="AGX673" s="134"/>
      <c r="AGY673" s="134"/>
      <c r="AGZ673" s="134"/>
      <c r="AHA673" s="134"/>
      <c r="AHB673" s="134"/>
      <c r="AHC673" s="134"/>
      <c r="AHD673" s="134"/>
      <c r="AHE673" s="134"/>
      <c r="AHF673" s="134"/>
      <c r="AHG673" s="134"/>
      <c r="AHH673" s="134"/>
      <c r="AHI673" s="134"/>
      <c r="AHJ673" s="134"/>
      <c r="AHK673" s="134"/>
      <c r="AHL673" s="134"/>
      <c r="AHM673" s="134"/>
      <c r="AHN673" s="134"/>
      <c r="AHO673" s="134"/>
      <c r="AHP673" s="134"/>
      <c r="AHQ673" s="134"/>
      <c r="AHR673" s="134"/>
      <c r="AHS673" s="134"/>
      <c r="AHT673" s="134"/>
      <c r="AHU673" s="134"/>
      <c r="AHV673" s="134"/>
      <c r="AHW673" s="134"/>
      <c r="AHX673" s="134"/>
      <c r="AHY673" s="134"/>
      <c r="AHZ673" s="134"/>
      <c r="AIA673" s="134"/>
      <c r="AIB673" s="134"/>
      <c r="AIC673" s="134"/>
      <c r="AID673" s="134"/>
      <c r="AIE673" s="134"/>
      <c r="AIF673" s="134"/>
      <c r="AIG673" s="134"/>
      <c r="AIH673" s="134"/>
      <c r="AII673" s="134"/>
      <c r="AIJ673" s="134"/>
      <c r="AIK673" s="134"/>
      <c r="AIL673" s="134"/>
      <c r="AIM673" s="134"/>
      <c r="AIN673" s="134"/>
      <c r="AIO673" s="134"/>
      <c r="AIP673" s="134"/>
      <c r="AIQ673" s="134"/>
      <c r="AIR673" s="134"/>
      <c r="AIS673" s="134"/>
      <c r="AIT673" s="134"/>
      <c r="AIU673" s="134"/>
      <c r="AIV673" s="134"/>
      <c r="AIW673" s="134"/>
      <c r="AIX673" s="134"/>
      <c r="AIY673" s="134"/>
      <c r="AIZ673" s="134"/>
      <c r="AJA673" s="134"/>
      <c r="AJB673" s="134"/>
      <c r="AJC673" s="134"/>
      <c r="AJD673" s="134"/>
      <c r="AJE673" s="134"/>
      <c r="AJF673" s="134"/>
      <c r="AJG673" s="134"/>
      <c r="AJH673" s="134"/>
      <c r="AJI673" s="134"/>
      <c r="AJJ673" s="134"/>
      <c r="AJK673" s="134"/>
      <c r="AJL673" s="134"/>
      <c r="AJM673" s="134"/>
      <c r="AJN673" s="134"/>
      <c r="AJO673" s="134"/>
      <c r="AJP673" s="134"/>
      <c r="AJQ673" s="134"/>
      <c r="AJR673" s="134"/>
      <c r="AJS673" s="134"/>
      <c r="AJT673" s="134"/>
      <c r="AJU673" s="134"/>
      <c r="AJV673" s="134"/>
      <c r="AJW673" s="134"/>
      <c r="AJX673" s="134"/>
      <c r="AJY673" s="134"/>
      <c r="AJZ673" s="134"/>
      <c r="AKA673" s="134"/>
      <c r="AKB673" s="134"/>
      <c r="AKC673" s="134"/>
      <c r="AKD673" s="134"/>
      <c r="AKE673" s="134"/>
      <c r="AKF673" s="134"/>
      <c r="AKG673" s="134"/>
      <c r="AKH673" s="134"/>
      <c r="AKI673" s="134"/>
      <c r="AKJ673" s="134"/>
      <c r="AKK673" s="134"/>
      <c r="AKL673" s="134"/>
      <c r="AKM673" s="134"/>
      <c r="AKN673" s="134"/>
      <c r="AKO673" s="134"/>
      <c r="AKP673" s="134"/>
      <c r="AKQ673" s="134"/>
      <c r="AKR673" s="134"/>
      <c r="AKS673" s="134"/>
      <c r="AKT673" s="134"/>
      <c r="AKU673" s="134"/>
      <c r="AKV673" s="134"/>
      <c r="AKW673" s="134"/>
      <c r="AKX673" s="134"/>
    </row>
    <row r="674" spans="1:986" ht="12" x14ac:dyDescent="0.2">
      <c r="A674" s="249"/>
      <c r="B674" s="242" t="s">
        <v>1368</v>
      </c>
      <c r="C674" s="170" t="str">
        <f>_xlfn.CONCAT(Leverancespecifikation[[#This Row],[ID]],Leverancespecifikation[[#This Row],[BYGNINGSDEL]])</f>
        <v>670Reoler, hylder</v>
      </c>
      <c r="E674" s="171">
        <v>711</v>
      </c>
      <c r="I674" s="171"/>
      <c r="J674" s="171">
        <v>4</v>
      </c>
      <c r="K674" s="175" t="s">
        <v>1401</v>
      </c>
      <c r="L674" s="172" t="s">
        <v>868</v>
      </c>
      <c r="M674" s="80" t="str">
        <f>IFERROR(VLOOKUP(Leverancespecifikation[[#This Row],[ID-Bygningsdel]],'Data ændringslog'!A:G,7,FALSE),"P")</f>
        <v/>
      </c>
      <c r="N674" s="321" t="s">
        <v>99</v>
      </c>
      <c r="O674" s="121" t="str">
        <f>VLOOKUP(Leverancespecifikation[[#This Row],[ID-Bygningsdel]],'Data aktør'!A:H,2,FALSE)</f>
        <v>X</v>
      </c>
      <c r="P674" s="78" t="str">
        <f>VLOOKUP(Leverancespecifikation[[#This Row],[ID-Bygningsdel]],'Data aktør'!A:H,3,FALSE)</f>
        <v/>
      </c>
      <c r="Q674" s="78" t="str">
        <f>VLOOKUP(Leverancespecifikation[[#This Row],[ID-Bygningsdel]],'Data aktør'!A:H,4,FALSE)</f>
        <v/>
      </c>
      <c r="R674" s="78" t="str">
        <f>VLOOKUP(Leverancespecifikation[[#This Row],[ID-Bygningsdel]],'Data aktør'!A:H,5,FALSE)</f>
        <v/>
      </c>
      <c r="S674" s="78" t="str">
        <f>VLOOKUP(Leverancespecifikation[[#This Row],[ID-Bygningsdel]],'Data aktør'!A:H,6,FALSE)</f>
        <v/>
      </c>
      <c r="T674" s="78" t="str">
        <f>VLOOKUP(Leverancespecifikation[[#This Row],[ID-Bygningsdel]],'Data aktør'!A:H,7,FALSE)</f>
        <v/>
      </c>
      <c r="U674" s="122" t="str">
        <f>VLOOKUP(Leverancespecifikation[[#This Row],[ID-Bygningsdel]],'Data aktør'!A:H,8,FALSE)</f>
        <v/>
      </c>
      <c r="V674" s="112"/>
      <c r="W674" s="79"/>
      <c r="X674" s="79"/>
      <c r="Y674" s="79"/>
      <c r="Z674" s="79"/>
      <c r="AA674" s="79"/>
      <c r="AB674" s="171"/>
      <c r="AD674" s="171"/>
      <c r="AE674" s="171"/>
      <c r="AF674" s="171"/>
      <c r="AG674" s="171"/>
      <c r="AH674" s="171"/>
      <c r="AI674" s="171"/>
      <c r="AJ674" s="171" t="s">
        <v>33</v>
      </c>
      <c r="AK674" s="171">
        <v>300</v>
      </c>
      <c r="AT674" s="171" t="s">
        <v>33</v>
      </c>
      <c r="AU674" s="171">
        <v>325</v>
      </c>
      <c r="BB674" s="171" t="s">
        <v>33</v>
      </c>
      <c r="BC674" s="171">
        <v>325</v>
      </c>
      <c r="BV674" s="171"/>
      <c r="BW674" s="171"/>
      <c r="CB674" s="134"/>
    </row>
    <row r="675" spans="1:986" ht="12" x14ac:dyDescent="0.2">
      <c r="A675" s="249"/>
      <c r="B675" s="242" t="s">
        <v>1370</v>
      </c>
      <c r="C675" s="170" t="str">
        <f>_xlfn.CONCAT(Leverancespecifikation[[#This Row],[ID]],Leverancespecifikation[[#This Row],[BYGNINGSDEL]])</f>
        <v>671Siddemøbler, liggemøbler</v>
      </c>
      <c r="E675" s="171">
        <v>713</v>
      </c>
      <c r="I675" s="171"/>
      <c r="J675" s="171">
        <v>4</v>
      </c>
      <c r="K675" s="175" t="s">
        <v>1403</v>
      </c>
      <c r="L675" s="172" t="s">
        <v>868</v>
      </c>
      <c r="M675" s="80" t="str">
        <f>IFERROR(VLOOKUP(Leverancespecifikation[[#This Row],[ID-Bygningsdel]],'Data ændringslog'!A:G,7,FALSE),"P")</f>
        <v/>
      </c>
      <c r="N675" s="321" t="s">
        <v>99</v>
      </c>
      <c r="O675" s="121" t="str">
        <f>VLOOKUP(Leverancespecifikation[[#This Row],[ID-Bygningsdel]],'Data aktør'!A:H,2,FALSE)</f>
        <v>X</v>
      </c>
      <c r="P675" s="78" t="str">
        <f>VLOOKUP(Leverancespecifikation[[#This Row],[ID-Bygningsdel]],'Data aktør'!A:H,3,FALSE)</f>
        <v/>
      </c>
      <c r="Q675" s="78" t="str">
        <f>VLOOKUP(Leverancespecifikation[[#This Row],[ID-Bygningsdel]],'Data aktør'!A:H,4,FALSE)</f>
        <v/>
      </c>
      <c r="R675" s="78" t="str">
        <f>VLOOKUP(Leverancespecifikation[[#This Row],[ID-Bygningsdel]],'Data aktør'!A:H,5,FALSE)</f>
        <v/>
      </c>
      <c r="S675" s="78" t="str">
        <f>VLOOKUP(Leverancespecifikation[[#This Row],[ID-Bygningsdel]],'Data aktør'!A:H,6,FALSE)</f>
        <v/>
      </c>
      <c r="T675" s="78" t="str">
        <f>VLOOKUP(Leverancespecifikation[[#This Row],[ID-Bygningsdel]],'Data aktør'!A:H,7,FALSE)</f>
        <v/>
      </c>
      <c r="U675" s="122" t="str">
        <f>VLOOKUP(Leverancespecifikation[[#This Row],[ID-Bygningsdel]],'Data aktør'!A:H,8,FALSE)</f>
        <v/>
      </c>
      <c r="V675" s="112"/>
      <c r="W675" s="79"/>
      <c r="X675" s="79"/>
      <c r="Y675" s="79"/>
      <c r="Z675" s="79"/>
      <c r="AA675" s="79"/>
      <c r="AB675" s="171"/>
      <c r="AD675" s="171"/>
      <c r="AE675" s="171"/>
      <c r="AF675" s="171"/>
      <c r="AG675" s="171"/>
      <c r="AH675" s="171"/>
      <c r="AI675" s="171"/>
      <c r="AJ675" s="171" t="s">
        <v>33</v>
      </c>
      <c r="AK675" s="171">
        <v>300</v>
      </c>
      <c r="AT675" s="171" t="s">
        <v>33</v>
      </c>
      <c r="AU675" s="171">
        <v>325</v>
      </c>
      <c r="BB675" s="171" t="s">
        <v>33</v>
      </c>
      <c r="BC675" s="171">
        <v>325</v>
      </c>
      <c r="BV675" s="171"/>
      <c r="BW675" s="171"/>
      <c r="CB675" s="134"/>
    </row>
    <row r="676" spans="1:986" ht="12" x14ac:dyDescent="0.2">
      <c r="A676" s="249"/>
      <c r="B676" s="242" t="s">
        <v>1372</v>
      </c>
      <c r="C676" s="170" t="str">
        <f>_xlfn.CONCAT(Leverancespecifikation[[#This Row],[ID]],Leverancespecifikation[[#This Row],[BYGNINGSDEL]])</f>
        <v>672Gardiner, persienner, skærmvægge, forhæng</v>
      </c>
      <c r="E676" s="171">
        <v>714</v>
      </c>
      <c r="I676" s="171"/>
      <c r="J676" s="171">
        <v>4</v>
      </c>
      <c r="K676" s="175" t="s">
        <v>1405</v>
      </c>
      <c r="L676" s="172" t="s">
        <v>868</v>
      </c>
      <c r="M676" s="80" t="str">
        <f>IFERROR(VLOOKUP(Leverancespecifikation[[#This Row],[ID-Bygningsdel]],'Data ændringslog'!A:G,7,FALSE),"P")</f>
        <v/>
      </c>
      <c r="N676" s="321" t="s">
        <v>99</v>
      </c>
      <c r="O676" s="121" t="str">
        <f>VLOOKUP(Leverancespecifikation[[#This Row],[ID-Bygningsdel]],'Data aktør'!A:H,2,FALSE)</f>
        <v/>
      </c>
      <c r="P676" s="78" t="str">
        <f>VLOOKUP(Leverancespecifikation[[#This Row],[ID-Bygningsdel]],'Data aktør'!A:H,3,FALSE)</f>
        <v/>
      </c>
      <c r="Q676" s="78" t="str">
        <f>VLOOKUP(Leverancespecifikation[[#This Row],[ID-Bygningsdel]],'Data aktør'!A:H,4,FALSE)</f>
        <v/>
      </c>
      <c r="R676" s="78" t="str">
        <f>VLOOKUP(Leverancespecifikation[[#This Row],[ID-Bygningsdel]],'Data aktør'!A:H,5,FALSE)</f>
        <v/>
      </c>
      <c r="S676" s="78" t="str">
        <f>VLOOKUP(Leverancespecifikation[[#This Row],[ID-Bygningsdel]],'Data aktør'!A:H,6,FALSE)</f>
        <v/>
      </c>
      <c r="T676" s="78" t="str">
        <f>VLOOKUP(Leverancespecifikation[[#This Row],[ID-Bygningsdel]],'Data aktør'!A:H,7,FALSE)</f>
        <v/>
      </c>
      <c r="U676" s="122" t="str">
        <f>VLOOKUP(Leverancespecifikation[[#This Row],[ID-Bygningsdel]],'Data aktør'!A:H,8,FALSE)</f>
        <v/>
      </c>
      <c r="V676" s="112"/>
      <c r="W676" s="79"/>
      <c r="X676" s="79"/>
      <c r="Y676" s="79"/>
      <c r="Z676" s="79"/>
      <c r="AA676" s="79"/>
      <c r="AB676" s="171"/>
      <c r="AD676" s="171"/>
      <c r="AE676" s="171"/>
      <c r="AF676" s="171"/>
      <c r="AG676" s="171"/>
      <c r="AH676" s="171"/>
      <c r="AI676" s="171"/>
      <c r="AJ676" s="171"/>
      <c r="BV676" s="171"/>
      <c r="BW676" s="171"/>
      <c r="CB676" s="134"/>
    </row>
    <row r="677" spans="1:986" ht="12" x14ac:dyDescent="0.2">
      <c r="A677" s="249"/>
      <c r="B677" s="242" t="s">
        <v>1374</v>
      </c>
      <c r="C677" s="170" t="str">
        <f>_xlfn.CONCAT(Leverancespecifikation[[#This Row],[ID]],Leverancespecifikation[[#This Row],[BYGNINGSDEL]])</f>
        <v>673Borde, bordplader</v>
      </c>
      <c r="E677" s="171">
        <v>715</v>
      </c>
      <c r="I677" s="171"/>
      <c r="J677" s="171">
        <v>4</v>
      </c>
      <c r="K677" s="175" t="s">
        <v>1407</v>
      </c>
      <c r="L677" s="172" t="s">
        <v>868</v>
      </c>
      <c r="M677" s="80" t="str">
        <f>IFERROR(VLOOKUP(Leverancespecifikation[[#This Row],[ID-Bygningsdel]],'Data ændringslog'!A:G,7,FALSE),"P")</f>
        <v/>
      </c>
      <c r="N677" s="321" t="s">
        <v>99</v>
      </c>
      <c r="O677" s="121" t="str">
        <f>VLOOKUP(Leverancespecifikation[[#This Row],[ID-Bygningsdel]],'Data aktør'!A:H,2,FALSE)</f>
        <v>X</v>
      </c>
      <c r="P677" s="78" t="str">
        <f>VLOOKUP(Leverancespecifikation[[#This Row],[ID-Bygningsdel]],'Data aktør'!A:H,3,FALSE)</f>
        <v/>
      </c>
      <c r="Q677" s="78" t="str">
        <f>VLOOKUP(Leverancespecifikation[[#This Row],[ID-Bygningsdel]],'Data aktør'!A:H,4,FALSE)</f>
        <v/>
      </c>
      <c r="R677" s="78" t="str">
        <f>VLOOKUP(Leverancespecifikation[[#This Row],[ID-Bygningsdel]],'Data aktør'!A:H,5,FALSE)</f>
        <v/>
      </c>
      <c r="S677" s="78" t="str">
        <f>VLOOKUP(Leverancespecifikation[[#This Row],[ID-Bygningsdel]],'Data aktør'!A:H,6,FALSE)</f>
        <v/>
      </c>
      <c r="T677" s="78" t="str">
        <f>VLOOKUP(Leverancespecifikation[[#This Row],[ID-Bygningsdel]],'Data aktør'!A:H,7,FALSE)</f>
        <v/>
      </c>
      <c r="U677" s="122" t="str">
        <f>VLOOKUP(Leverancespecifikation[[#This Row],[ID-Bygningsdel]],'Data aktør'!A:H,8,FALSE)</f>
        <v/>
      </c>
      <c r="V677" s="112"/>
      <c r="W677" s="79"/>
      <c r="X677" s="79"/>
      <c r="Y677" s="79"/>
      <c r="Z677" s="79"/>
      <c r="AA677" s="79"/>
      <c r="AB677" s="171"/>
      <c r="AD677" s="171"/>
      <c r="AE677" s="171"/>
      <c r="AF677" s="171"/>
      <c r="AG677" s="171"/>
      <c r="AH677" s="171"/>
      <c r="AI677" s="171"/>
      <c r="AJ677" s="171" t="s">
        <v>33</v>
      </c>
      <c r="AK677" s="171">
        <v>300</v>
      </c>
      <c r="AT677" s="171" t="s">
        <v>33</v>
      </c>
      <c r="AU677" s="171">
        <v>325</v>
      </c>
      <c r="BB677" s="171" t="s">
        <v>33</v>
      </c>
      <c r="BC677" s="171">
        <v>325</v>
      </c>
      <c r="BV677" s="171"/>
      <c r="BW677" s="171"/>
      <c r="CB677" s="134"/>
    </row>
    <row r="678" spans="1:986" ht="12" x14ac:dyDescent="0.2">
      <c r="A678" s="249"/>
      <c r="B678" s="242" t="s">
        <v>1376</v>
      </c>
      <c r="C678" s="170" t="str">
        <f>_xlfn.CONCAT(Leverancespecifikation[[#This Row],[ID]],Leverancespecifikation[[#This Row],[BYGNINGSDEL]])</f>
        <v>674Skilte, tavler</v>
      </c>
      <c r="E678" s="171">
        <v>716</v>
      </c>
      <c r="I678" s="171"/>
      <c r="J678" s="171">
        <v>4</v>
      </c>
      <c r="K678" s="175" t="s">
        <v>1409</v>
      </c>
      <c r="L678" s="172" t="s">
        <v>868</v>
      </c>
      <c r="M678" s="80" t="str">
        <f>IFERROR(VLOOKUP(Leverancespecifikation[[#This Row],[ID-Bygningsdel]],'Data ændringslog'!A:G,7,FALSE),"P")</f>
        <v/>
      </c>
      <c r="N678" s="321" t="s">
        <v>99</v>
      </c>
      <c r="O678" s="121" t="str">
        <f>VLOOKUP(Leverancespecifikation[[#This Row],[ID-Bygningsdel]],'Data aktør'!A:H,2,FALSE)</f>
        <v>X</v>
      </c>
      <c r="P678" s="78" t="str">
        <f>VLOOKUP(Leverancespecifikation[[#This Row],[ID-Bygningsdel]],'Data aktør'!A:H,3,FALSE)</f>
        <v/>
      </c>
      <c r="Q678" s="78" t="str">
        <f>VLOOKUP(Leverancespecifikation[[#This Row],[ID-Bygningsdel]],'Data aktør'!A:H,4,FALSE)</f>
        <v/>
      </c>
      <c r="R678" s="78" t="str">
        <f>VLOOKUP(Leverancespecifikation[[#This Row],[ID-Bygningsdel]],'Data aktør'!A:H,5,FALSE)</f>
        <v/>
      </c>
      <c r="S678" s="78" t="str">
        <f>VLOOKUP(Leverancespecifikation[[#This Row],[ID-Bygningsdel]],'Data aktør'!A:H,6,FALSE)</f>
        <v/>
      </c>
      <c r="T678" s="78" t="str">
        <f>VLOOKUP(Leverancespecifikation[[#This Row],[ID-Bygningsdel]],'Data aktør'!A:H,7,FALSE)</f>
        <v/>
      </c>
      <c r="U678" s="122" t="str">
        <f>VLOOKUP(Leverancespecifikation[[#This Row],[ID-Bygningsdel]],'Data aktør'!A:H,8,FALSE)</f>
        <v/>
      </c>
      <c r="V678" s="112"/>
      <c r="W678" s="79"/>
      <c r="X678" s="79"/>
      <c r="Y678" s="79"/>
      <c r="Z678" s="79"/>
      <c r="AA678" s="79"/>
      <c r="AB678" s="171"/>
      <c r="AD678" s="171"/>
      <c r="AE678" s="171"/>
      <c r="AF678" s="171"/>
      <c r="AG678" s="171"/>
      <c r="AH678" s="171"/>
      <c r="AI678" s="171"/>
      <c r="AJ678" s="171" t="s">
        <v>33</v>
      </c>
      <c r="AK678" s="171">
        <v>300</v>
      </c>
      <c r="AT678" s="171" t="s">
        <v>33</v>
      </c>
      <c r="AU678" s="171">
        <v>325</v>
      </c>
      <c r="BB678" s="171" t="s">
        <v>33</v>
      </c>
      <c r="BC678" s="171">
        <v>325</v>
      </c>
      <c r="BV678" s="171"/>
      <c r="BW678" s="171"/>
      <c r="CB678" s="134"/>
    </row>
    <row r="679" spans="1:986" ht="12" x14ac:dyDescent="0.2">
      <c r="A679" s="249"/>
      <c r="B679" s="242" t="s">
        <v>1378</v>
      </c>
      <c r="C679" s="170" t="str">
        <f>_xlfn.CONCAT(Leverancespecifikation[[#This Row],[ID]],Leverancespecifikation[[#This Row],[BYGNINGSDEL]])</f>
        <v>675Garniture</v>
      </c>
      <c r="E679" s="171">
        <v>717</v>
      </c>
      <c r="I679" s="171"/>
      <c r="J679" s="171">
        <v>4</v>
      </c>
      <c r="K679" s="175" t="s">
        <v>1411</v>
      </c>
      <c r="L679" s="172" t="s">
        <v>868</v>
      </c>
      <c r="M679" s="80" t="str">
        <f>IFERROR(VLOOKUP(Leverancespecifikation[[#This Row],[ID-Bygningsdel]],'Data ændringslog'!A:G,7,FALSE),"P")</f>
        <v/>
      </c>
      <c r="N679" s="321" t="s">
        <v>99</v>
      </c>
      <c r="O679" s="121" t="str">
        <f>VLOOKUP(Leverancespecifikation[[#This Row],[ID-Bygningsdel]],'Data aktør'!A:H,2,FALSE)</f>
        <v>X</v>
      </c>
      <c r="P679" s="78" t="str">
        <f>VLOOKUP(Leverancespecifikation[[#This Row],[ID-Bygningsdel]],'Data aktør'!A:H,3,FALSE)</f>
        <v/>
      </c>
      <c r="Q679" s="78" t="str">
        <f>VLOOKUP(Leverancespecifikation[[#This Row],[ID-Bygningsdel]],'Data aktør'!A:H,4,FALSE)</f>
        <v/>
      </c>
      <c r="R679" s="78" t="str">
        <f>VLOOKUP(Leverancespecifikation[[#This Row],[ID-Bygningsdel]],'Data aktør'!A:H,5,FALSE)</f>
        <v/>
      </c>
      <c r="S679" s="78" t="str">
        <f>VLOOKUP(Leverancespecifikation[[#This Row],[ID-Bygningsdel]],'Data aktør'!A:H,6,FALSE)</f>
        <v/>
      </c>
      <c r="T679" s="78" t="str">
        <f>VLOOKUP(Leverancespecifikation[[#This Row],[ID-Bygningsdel]],'Data aktør'!A:H,7,FALSE)</f>
        <v/>
      </c>
      <c r="U679" s="122" t="str">
        <f>VLOOKUP(Leverancespecifikation[[#This Row],[ID-Bygningsdel]],'Data aktør'!A:H,8,FALSE)</f>
        <v/>
      </c>
      <c r="V679" s="112"/>
      <c r="W679" s="79"/>
      <c r="X679" s="79"/>
      <c r="Y679" s="79"/>
      <c r="Z679" s="79"/>
      <c r="AA679" s="79"/>
      <c r="AB679" s="171"/>
      <c r="AD679" s="171"/>
      <c r="AE679" s="171"/>
      <c r="AF679" s="171"/>
      <c r="AG679" s="171"/>
      <c r="AH679" s="171"/>
      <c r="AI679" s="171"/>
      <c r="AJ679" s="171" t="s">
        <v>33</v>
      </c>
      <c r="AK679" s="171">
        <v>300</v>
      </c>
      <c r="AT679" s="171" t="s">
        <v>33</v>
      </c>
      <c r="AU679" s="171">
        <v>325</v>
      </c>
      <c r="BB679" s="171" t="s">
        <v>33</v>
      </c>
      <c r="BC679" s="171">
        <v>325</v>
      </c>
      <c r="BV679" s="171"/>
      <c r="BW679" s="171"/>
      <c r="CB679" s="134"/>
    </row>
    <row r="680" spans="1:986" s="104" customFormat="1" x14ac:dyDescent="0.2">
      <c r="A680" s="248"/>
      <c r="B680" s="240" t="s">
        <v>1380</v>
      </c>
      <c r="C680" s="161" t="str">
        <f>_xlfn.CONCAT(Leverancespecifikation[[#This Row],[ID]],Leverancespecifikation[[#This Row],[BYGNINGSDEL]])</f>
        <v>676Inventar, løst</v>
      </c>
      <c r="D680" s="162"/>
      <c r="E680" s="162"/>
      <c r="F680" s="162"/>
      <c r="G680" s="162"/>
      <c r="H680" s="162"/>
      <c r="I680" s="162"/>
      <c r="J680" s="163">
        <v>2</v>
      </c>
      <c r="K680" s="164" t="s">
        <v>1413</v>
      </c>
      <c r="L680" s="165"/>
      <c r="M680" s="100" t="str">
        <f>IFERROR(VLOOKUP(Leverancespecifikation[[#This Row],[ID-Bygningsdel]],'Data ændringslog'!A:G,7,FALSE),"P")</f>
        <v/>
      </c>
      <c r="N680" s="201" t="s">
        <v>99</v>
      </c>
      <c r="O680" s="119"/>
      <c r="P680" s="101"/>
      <c r="Q680" s="101"/>
      <c r="R680" s="101"/>
      <c r="S680" s="101"/>
      <c r="T680" s="101"/>
      <c r="U680" s="120"/>
      <c r="V680" s="111"/>
      <c r="W680" s="102"/>
      <c r="X680" s="102"/>
      <c r="Y680" s="102"/>
      <c r="Z680" s="102"/>
      <c r="AA680" s="10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285"/>
      <c r="BM680" s="162"/>
      <c r="BN680" s="162"/>
      <c r="BO680" s="162"/>
      <c r="BP680" s="162"/>
      <c r="BQ680" s="162"/>
      <c r="BR680" s="162"/>
      <c r="BS680" s="162"/>
      <c r="BT680" s="162"/>
      <c r="BU680" s="162"/>
      <c r="BV680" s="162"/>
      <c r="BW680" s="162"/>
      <c r="BX680" s="162"/>
      <c r="BY680" s="162"/>
      <c r="BZ680" s="162"/>
      <c r="CA680" s="206"/>
      <c r="CB680" s="98"/>
      <c r="CC680" s="98"/>
      <c r="CD680" s="98"/>
      <c r="CE680" s="98"/>
      <c r="CF680" s="98"/>
      <c r="CG680" s="98"/>
      <c r="CH680" s="98"/>
      <c r="CI680" s="98"/>
      <c r="CJ680" s="98"/>
      <c r="CK680" s="98"/>
      <c r="CL680" s="98"/>
      <c r="CM680" s="98"/>
      <c r="CN680" s="98"/>
      <c r="CO680" s="98"/>
      <c r="CP680" s="98"/>
      <c r="CQ680" s="98"/>
      <c r="CR680" s="98"/>
      <c r="CS680" s="98"/>
      <c r="CT680" s="98"/>
      <c r="CU680" s="98"/>
      <c r="CV680" s="98"/>
      <c r="CW680" s="98"/>
      <c r="CX680" s="98"/>
      <c r="CY680" s="98"/>
      <c r="CZ680" s="98"/>
      <c r="DA680" s="98"/>
      <c r="DB680" s="98"/>
      <c r="DC680" s="98"/>
      <c r="DD680" s="98"/>
      <c r="DE680" s="98"/>
      <c r="DF680" s="98"/>
      <c r="DG680" s="98"/>
      <c r="DH680" s="98"/>
      <c r="DI680" s="98"/>
      <c r="DJ680" s="98"/>
      <c r="DK680" s="98"/>
      <c r="DL680" s="98"/>
      <c r="DM680" s="98"/>
      <c r="DN680" s="98"/>
      <c r="DO680" s="98"/>
      <c r="DP680" s="98"/>
      <c r="DQ680" s="98"/>
      <c r="DR680" s="98"/>
      <c r="DS680" s="98"/>
      <c r="DT680" s="98"/>
      <c r="DU680" s="98"/>
      <c r="DV680" s="98"/>
      <c r="DW680" s="98"/>
      <c r="DX680" s="98"/>
      <c r="DY680" s="98"/>
      <c r="DZ680" s="98"/>
      <c r="EA680" s="98"/>
      <c r="EB680" s="98"/>
      <c r="EC680" s="98"/>
      <c r="ED680" s="98"/>
      <c r="EE680" s="98"/>
      <c r="EF680" s="98"/>
      <c r="EG680" s="98"/>
      <c r="EH680" s="98"/>
      <c r="EI680" s="98"/>
      <c r="EJ680" s="98"/>
      <c r="EK680" s="98"/>
      <c r="EL680" s="98"/>
      <c r="EM680" s="98"/>
      <c r="EN680" s="98"/>
      <c r="EO680" s="98"/>
      <c r="EP680" s="98"/>
      <c r="EQ680" s="98"/>
      <c r="ER680" s="98"/>
      <c r="ES680" s="98"/>
      <c r="ET680" s="98"/>
      <c r="EU680" s="98"/>
      <c r="EV680" s="98"/>
      <c r="EW680" s="98"/>
      <c r="EX680" s="98"/>
      <c r="EY680" s="98"/>
      <c r="EZ680" s="98"/>
      <c r="FA680" s="98"/>
      <c r="FB680" s="98"/>
      <c r="FC680" s="98"/>
      <c r="FD680" s="98"/>
      <c r="FE680" s="98"/>
      <c r="FF680" s="98"/>
      <c r="FG680" s="98"/>
      <c r="FH680" s="98"/>
      <c r="FI680" s="98"/>
      <c r="FJ680" s="98"/>
      <c r="FK680" s="98"/>
      <c r="FL680" s="98"/>
      <c r="FM680" s="98"/>
      <c r="FN680" s="98"/>
      <c r="FO680" s="98"/>
      <c r="FP680" s="98"/>
      <c r="FQ680" s="98"/>
      <c r="FR680" s="98"/>
      <c r="FS680" s="98"/>
      <c r="FT680" s="98"/>
      <c r="FU680" s="98"/>
      <c r="FV680" s="98"/>
      <c r="FW680" s="98"/>
      <c r="FX680" s="98"/>
      <c r="FY680" s="98"/>
      <c r="FZ680" s="98"/>
      <c r="GA680" s="98"/>
      <c r="GB680" s="98"/>
      <c r="GC680" s="98"/>
      <c r="GD680" s="98"/>
      <c r="GE680" s="98"/>
      <c r="GF680" s="98"/>
      <c r="GG680" s="98"/>
      <c r="GH680" s="98"/>
      <c r="GI680" s="98"/>
      <c r="GJ680" s="98"/>
      <c r="GK680" s="98"/>
      <c r="GL680" s="98"/>
      <c r="GM680" s="98"/>
      <c r="GN680" s="98"/>
      <c r="GO680" s="98"/>
      <c r="GP680" s="98"/>
      <c r="GQ680" s="98"/>
      <c r="GR680" s="98"/>
      <c r="GS680" s="98"/>
      <c r="GT680" s="98"/>
      <c r="GU680" s="98"/>
      <c r="GV680" s="98"/>
      <c r="GW680" s="98"/>
      <c r="GX680" s="98"/>
      <c r="GY680" s="98"/>
      <c r="GZ680" s="98"/>
      <c r="HA680" s="98"/>
      <c r="HB680" s="98"/>
      <c r="HC680" s="98"/>
      <c r="HD680" s="98"/>
      <c r="HE680" s="98"/>
      <c r="HF680" s="98"/>
      <c r="HG680" s="98"/>
      <c r="HH680" s="98"/>
      <c r="HI680" s="98"/>
      <c r="HJ680" s="98"/>
      <c r="HK680" s="98"/>
      <c r="HL680" s="98"/>
      <c r="HM680" s="98"/>
      <c r="HN680" s="98"/>
      <c r="HO680" s="98"/>
      <c r="HP680" s="98"/>
      <c r="HQ680" s="98"/>
      <c r="HR680" s="98"/>
      <c r="HS680" s="98"/>
      <c r="HT680" s="98"/>
      <c r="HU680" s="98"/>
      <c r="HV680" s="98"/>
      <c r="HW680" s="98"/>
      <c r="HX680" s="98"/>
      <c r="HY680" s="98"/>
      <c r="HZ680" s="98"/>
      <c r="IA680" s="98"/>
      <c r="IB680" s="98"/>
      <c r="IC680" s="98"/>
      <c r="ID680" s="98"/>
      <c r="IE680" s="98"/>
      <c r="IF680" s="98"/>
      <c r="IG680" s="98"/>
      <c r="IH680" s="98"/>
      <c r="II680" s="98"/>
      <c r="IJ680" s="98"/>
      <c r="IK680" s="98"/>
      <c r="IL680" s="98"/>
      <c r="IM680" s="98"/>
      <c r="IN680" s="98"/>
      <c r="IO680" s="98"/>
      <c r="IP680" s="98"/>
      <c r="IQ680" s="98"/>
      <c r="IR680" s="98"/>
      <c r="IS680" s="98"/>
      <c r="IT680" s="98"/>
      <c r="IU680" s="98"/>
      <c r="IV680" s="98"/>
      <c r="IW680" s="98"/>
      <c r="IX680" s="98"/>
      <c r="IY680" s="98"/>
      <c r="IZ680" s="98"/>
      <c r="JA680" s="98"/>
      <c r="JB680" s="98"/>
      <c r="JC680" s="98"/>
      <c r="JD680" s="98"/>
      <c r="JE680" s="98"/>
      <c r="JF680" s="98"/>
      <c r="JG680" s="98"/>
      <c r="JH680" s="98"/>
      <c r="JI680" s="98"/>
      <c r="JJ680" s="98"/>
      <c r="JK680" s="98"/>
      <c r="JL680" s="98"/>
      <c r="JM680" s="98"/>
      <c r="JN680" s="98"/>
      <c r="JO680" s="98"/>
      <c r="JP680" s="98"/>
      <c r="JQ680" s="98"/>
      <c r="JR680" s="98"/>
      <c r="JS680" s="98"/>
      <c r="JT680" s="98"/>
      <c r="JU680" s="98"/>
      <c r="JV680" s="98"/>
      <c r="JW680" s="98"/>
      <c r="JX680" s="98"/>
      <c r="JY680" s="98"/>
      <c r="JZ680" s="98"/>
      <c r="KA680" s="98"/>
      <c r="KB680" s="98"/>
      <c r="KC680" s="98"/>
      <c r="KD680" s="98"/>
      <c r="KE680" s="98"/>
      <c r="KF680" s="98"/>
      <c r="KG680" s="98"/>
      <c r="KH680" s="98"/>
      <c r="KI680" s="98"/>
      <c r="KJ680" s="98"/>
      <c r="KK680" s="98"/>
      <c r="KL680" s="98"/>
      <c r="KM680" s="98"/>
      <c r="KN680" s="98"/>
      <c r="KO680" s="98"/>
      <c r="KP680" s="98"/>
      <c r="KQ680" s="98"/>
      <c r="KR680" s="98"/>
      <c r="KS680" s="98"/>
      <c r="KT680" s="98"/>
      <c r="KU680" s="98"/>
      <c r="KV680" s="98"/>
      <c r="KW680" s="98"/>
      <c r="KX680" s="98"/>
      <c r="KY680" s="98"/>
      <c r="KZ680" s="98"/>
      <c r="LA680" s="98"/>
      <c r="LB680" s="98"/>
      <c r="LC680" s="98"/>
      <c r="LD680" s="98"/>
      <c r="LE680" s="98"/>
      <c r="LF680" s="98"/>
      <c r="LG680" s="98"/>
      <c r="LH680" s="98"/>
      <c r="LI680" s="98"/>
      <c r="LJ680" s="98"/>
      <c r="LK680" s="98"/>
      <c r="LL680" s="98"/>
      <c r="LM680" s="98"/>
      <c r="LN680" s="98"/>
      <c r="LO680" s="98"/>
      <c r="LP680" s="98"/>
      <c r="LQ680" s="98"/>
      <c r="LR680" s="98"/>
      <c r="LS680" s="98"/>
      <c r="LT680" s="98"/>
      <c r="LU680" s="98"/>
      <c r="LV680" s="98"/>
      <c r="LW680" s="98"/>
      <c r="LX680" s="98"/>
      <c r="LY680" s="98"/>
      <c r="LZ680" s="98"/>
      <c r="MA680" s="98"/>
      <c r="MB680" s="98"/>
      <c r="MC680" s="98"/>
      <c r="MD680" s="98"/>
      <c r="ME680" s="98"/>
      <c r="MF680" s="98"/>
      <c r="MG680" s="98"/>
      <c r="MH680" s="98"/>
      <c r="MI680" s="98"/>
      <c r="MJ680" s="98"/>
      <c r="MK680" s="98"/>
      <c r="ML680" s="98"/>
      <c r="MM680" s="98"/>
      <c r="MN680" s="98"/>
      <c r="MO680" s="98"/>
      <c r="MP680" s="98"/>
      <c r="MQ680" s="98"/>
      <c r="MR680" s="98"/>
      <c r="MS680" s="98"/>
      <c r="MT680" s="98"/>
      <c r="MU680" s="98"/>
      <c r="MV680" s="98"/>
      <c r="MW680" s="98"/>
      <c r="MX680" s="98"/>
      <c r="MY680" s="98"/>
      <c r="MZ680" s="98"/>
      <c r="NA680" s="98"/>
      <c r="NB680" s="98"/>
      <c r="NC680" s="98"/>
      <c r="ND680" s="98"/>
      <c r="NE680" s="98"/>
      <c r="NF680" s="98"/>
      <c r="NG680" s="98"/>
      <c r="NH680" s="98"/>
      <c r="NI680" s="98"/>
      <c r="NJ680" s="98"/>
      <c r="NK680" s="98"/>
      <c r="NL680" s="98"/>
      <c r="NM680" s="98"/>
      <c r="NN680" s="98"/>
      <c r="NO680" s="98"/>
      <c r="NP680" s="98"/>
      <c r="NQ680" s="98"/>
      <c r="NR680" s="98"/>
      <c r="NS680" s="98"/>
      <c r="NT680" s="98"/>
      <c r="NU680" s="98"/>
      <c r="NV680" s="98"/>
      <c r="NW680" s="98"/>
      <c r="NX680" s="98"/>
      <c r="NY680" s="98"/>
      <c r="NZ680" s="98"/>
      <c r="OA680" s="98"/>
      <c r="OB680" s="98"/>
      <c r="OC680" s="98"/>
      <c r="OD680" s="98"/>
      <c r="OE680" s="98"/>
      <c r="OF680" s="98"/>
      <c r="OG680" s="98"/>
      <c r="OH680" s="98"/>
      <c r="OI680" s="98"/>
      <c r="OJ680" s="98"/>
      <c r="OK680" s="98"/>
      <c r="OL680" s="98"/>
      <c r="OM680" s="98"/>
      <c r="ON680" s="98"/>
      <c r="OO680" s="98"/>
      <c r="OP680" s="98"/>
      <c r="OQ680" s="98"/>
      <c r="OR680" s="98"/>
      <c r="OS680" s="98"/>
      <c r="OT680" s="98"/>
      <c r="OU680" s="98"/>
      <c r="OV680" s="98"/>
      <c r="OW680" s="98"/>
      <c r="OX680" s="98"/>
      <c r="OY680" s="98"/>
      <c r="OZ680" s="98"/>
      <c r="PA680" s="98"/>
      <c r="PB680" s="98"/>
      <c r="PC680" s="98"/>
      <c r="PD680" s="98"/>
      <c r="PE680" s="98"/>
      <c r="PF680" s="98"/>
      <c r="PG680" s="98"/>
      <c r="PH680" s="98"/>
      <c r="PI680" s="98"/>
      <c r="PJ680" s="98"/>
      <c r="PK680" s="98"/>
      <c r="PL680" s="98"/>
      <c r="PM680" s="98"/>
      <c r="PN680" s="98"/>
      <c r="PO680" s="98"/>
      <c r="PP680" s="98"/>
      <c r="PQ680" s="98"/>
      <c r="PR680" s="98"/>
      <c r="PS680" s="98"/>
      <c r="PT680" s="98"/>
      <c r="PU680" s="98"/>
      <c r="PV680" s="98"/>
      <c r="PW680" s="98"/>
      <c r="PX680" s="98"/>
      <c r="PY680" s="98"/>
      <c r="PZ680" s="98"/>
      <c r="QA680" s="98"/>
      <c r="QB680" s="98"/>
      <c r="QC680" s="98"/>
      <c r="QD680" s="98"/>
      <c r="QE680" s="98"/>
      <c r="QF680" s="98"/>
      <c r="QG680" s="98"/>
      <c r="QH680" s="98"/>
      <c r="QI680" s="98"/>
      <c r="QJ680" s="98"/>
      <c r="QK680" s="98"/>
      <c r="QL680" s="98"/>
      <c r="QM680" s="98"/>
      <c r="QN680" s="98"/>
      <c r="QO680" s="98"/>
      <c r="QP680" s="98"/>
      <c r="QQ680" s="98"/>
      <c r="QR680" s="98"/>
      <c r="QS680" s="98"/>
      <c r="QT680" s="98"/>
      <c r="QU680" s="98"/>
      <c r="QV680" s="98"/>
      <c r="QW680" s="98"/>
      <c r="QX680" s="98"/>
      <c r="QY680" s="98"/>
      <c r="QZ680" s="98"/>
      <c r="RA680" s="98"/>
      <c r="RB680" s="98"/>
      <c r="RC680" s="98"/>
      <c r="RD680" s="98"/>
      <c r="RE680" s="98"/>
      <c r="RF680" s="98"/>
      <c r="RG680" s="98"/>
      <c r="RH680" s="98"/>
      <c r="RI680" s="98"/>
      <c r="RJ680" s="98"/>
      <c r="RK680" s="98"/>
      <c r="RL680" s="98"/>
      <c r="RM680" s="98"/>
      <c r="RN680" s="98"/>
      <c r="RO680" s="98"/>
      <c r="RP680" s="98"/>
      <c r="RQ680" s="98"/>
      <c r="RR680" s="98"/>
      <c r="RS680" s="98"/>
      <c r="RT680" s="98"/>
      <c r="RU680" s="98"/>
      <c r="RV680" s="98"/>
      <c r="RW680" s="98"/>
      <c r="RX680" s="98"/>
      <c r="RY680" s="98"/>
      <c r="RZ680" s="98"/>
      <c r="SA680" s="98"/>
      <c r="SB680" s="98"/>
      <c r="SC680" s="98"/>
      <c r="SD680" s="98"/>
      <c r="SE680" s="98"/>
      <c r="SF680" s="98"/>
      <c r="SG680" s="98"/>
      <c r="SH680" s="98"/>
      <c r="SI680" s="98"/>
      <c r="SJ680" s="98"/>
      <c r="SK680" s="98"/>
      <c r="SL680" s="98"/>
      <c r="SM680" s="98"/>
      <c r="SN680" s="98"/>
      <c r="SO680" s="98"/>
      <c r="SP680" s="98"/>
      <c r="SQ680" s="98"/>
      <c r="SR680" s="98"/>
      <c r="SS680" s="98"/>
      <c r="ST680" s="98"/>
      <c r="SU680" s="98"/>
      <c r="SV680" s="98"/>
      <c r="SW680" s="98"/>
      <c r="SX680" s="98"/>
      <c r="SY680" s="98"/>
      <c r="SZ680" s="98"/>
      <c r="TA680" s="98"/>
      <c r="TB680" s="98"/>
      <c r="TC680" s="98"/>
      <c r="TD680" s="98"/>
      <c r="TE680" s="98"/>
      <c r="TF680" s="98"/>
      <c r="TG680" s="98"/>
      <c r="TH680" s="98"/>
      <c r="TI680" s="98"/>
      <c r="TJ680" s="98"/>
      <c r="TK680" s="98"/>
      <c r="TL680" s="98"/>
      <c r="TM680" s="98"/>
      <c r="TN680" s="98"/>
      <c r="TO680" s="98"/>
      <c r="TP680" s="98"/>
      <c r="TQ680" s="98"/>
      <c r="TR680" s="98"/>
      <c r="TS680" s="98"/>
      <c r="TT680" s="98"/>
      <c r="TU680" s="98"/>
      <c r="TV680" s="98"/>
      <c r="TW680" s="98"/>
      <c r="TX680" s="98"/>
      <c r="TY680" s="98"/>
      <c r="TZ680" s="98"/>
      <c r="UA680" s="98"/>
      <c r="UB680" s="98"/>
      <c r="UC680" s="98"/>
      <c r="UD680" s="98"/>
      <c r="UE680" s="98"/>
      <c r="UF680" s="98"/>
      <c r="UG680" s="98"/>
      <c r="UH680" s="98"/>
      <c r="UI680" s="98"/>
      <c r="UJ680" s="98"/>
      <c r="UK680" s="98"/>
      <c r="UL680" s="98"/>
      <c r="UM680" s="98"/>
      <c r="UN680" s="98"/>
      <c r="UO680" s="98"/>
      <c r="UP680" s="98"/>
      <c r="UQ680" s="98"/>
      <c r="UR680" s="98"/>
      <c r="US680" s="98"/>
      <c r="UT680" s="98"/>
      <c r="UU680" s="98"/>
      <c r="UV680" s="98"/>
      <c r="UW680" s="98"/>
      <c r="UX680" s="98"/>
      <c r="UY680" s="98"/>
      <c r="UZ680" s="98"/>
      <c r="VA680" s="98"/>
      <c r="VB680" s="98"/>
      <c r="VC680" s="98"/>
      <c r="VD680" s="98"/>
      <c r="VE680" s="98"/>
      <c r="VF680" s="98"/>
      <c r="VG680" s="98"/>
      <c r="VH680" s="98"/>
      <c r="VI680" s="98"/>
      <c r="VJ680" s="98"/>
      <c r="VK680" s="98"/>
      <c r="VL680" s="98"/>
      <c r="VM680" s="98"/>
      <c r="VN680" s="98"/>
      <c r="VO680" s="98"/>
      <c r="VP680" s="98"/>
      <c r="VQ680" s="98"/>
      <c r="VR680" s="98"/>
      <c r="VS680" s="98"/>
      <c r="VT680" s="98"/>
      <c r="VU680" s="98"/>
      <c r="VV680" s="98"/>
      <c r="VW680" s="98"/>
      <c r="VX680" s="98"/>
      <c r="VY680" s="98"/>
      <c r="VZ680" s="98"/>
      <c r="WA680" s="98"/>
      <c r="WB680" s="98"/>
      <c r="WC680" s="98"/>
      <c r="WD680" s="98"/>
      <c r="WE680" s="98"/>
      <c r="WF680" s="98"/>
      <c r="WG680" s="98"/>
      <c r="WH680" s="98"/>
      <c r="WI680" s="98"/>
      <c r="WJ680" s="98"/>
      <c r="WK680" s="98"/>
      <c r="WL680" s="98"/>
      <c r="WM680" s="98"/>
      <c r="WN680" s="98"/>
      <c r="WO680" s="98"/>
      <c r="WP680" s="98"/>
      <c r="WQ680" s="98"/>
      <c r="WR680" s="98"/>
      <c r="WS680" s="98"/>
      <c r="WT680" s="98"/>
      <c r="WU680" s="98"/>
      <c r="WV680" s="98"/>
      <c r="WW680" s="98"/>
      <c r="WX680" s="98"/>
      <c r="WY680" s="98"/>
      <c r="WZ680" s="98"/>
      <c r="XA680" s="98"/>
      <c r="XB680" s="98"/>
      <c r="XC680" s="98"/>
      <c r="XD680" s="98"/>
      <c r="XE680" s="98"/>
      <c r="XF680" s="98"/>
      <c r="XG680" s="98"/>
      <c r="XH680" s="98"/>
      <c r="XI680" s="98"/>
      <c r="XJ680" s="98"/>
      <c r="XK680" s="98"/>
      <c r="XL680" s="98"/>
      <c r="XM680" s="98"/>
      <c r="XN680" s="98"/>
      <c r="XO680" s="98"/>
      <c r="XP680" s="98"/>
      <c r="XQ680" s="98"/>
      <c r="XR680" s="98"/>
      <c r="XS680" s="98"/>
      <c r="XT680" s="98"/>
      <c r="XU680" s="98"/>
      <c r="XV680" s="98"/>
      <c r="XW680" s="98"/>
      <c r="XX680" s="98"/>
      <c r="XY680" s="98"/>
      <c r="XZ680" s="98"/>
      <c r="YA680" s="98"/>
      <c r="YB680" s="98"/>
      <c r="YC680" s="98"/>
      <c r="YD680" s="98"/>
      <c r="YE680" s="98"/>
      <c r="YF680" s="98"/>
      <c r="YG680" s="98"/>
      <c r="YH680" s="98"/>
      <c r="YI680" s="98"/>
      <c r="YJ680" s="98"/>
      <c r="YK680" s="98"/>
      <c r="YL680" s="98"/>
      <c r="YM680" s="98"/>
      <c r="YN680" s="98"/>
      <c r="YO680" s="98"/>
      <c r="YP680" s="98"/>
      <c r="YQ680" s="98"/>
      <c r="YR680" s="98"/>
      <c r="YS680" s="98"/>
      <c r="YT680" s="98"/>
      <c r="YU680" s="98"/>
      <c r="YV680" s="98"/>
      <c r="YW680" s="98"/>
      <c r="YX680" s="98"/>
      <c r="YY680" s="98"/>
      <c r="YZ680" s="98"/>
      <c r="ZA680" s="98"/>
      <c r="ZB680" s="98"/>
      <c r="ZC680" s="98"/>
      <c r="ZD680" s="98"/>
      <c r="ZE680" s="98"/>
      <c r="ZF680" s="98"/>
      <c r="ZG680" s="98"/>
      <c r="ZH680" s="98"/>
      <c r="ZI680" s="98"/>
      <c r="ZJ680" s="98"/>
      <c r="ZK680" s="98"/>
      <c r="ZL680" s="98"/>
      <c r="ZM680" s="98"/>
      <c r="ZN680" s="98"/>
      <c r="ZO680" s="98"/>
      <c r="ZP680" s="98"/>
      <c r="ZQ680" s="98"/>
      <c r="ZR680" s="98"/>
      <c r="ZS680" s="98"/>
      <c r="ZT680" s="98"/>
      <c r="ZU680" s="98"/>
      <c r="ZV680" s="98"/>
      <c r="ZW680" s="98"/>
      <c r="ZX680" s="98"/>
      <c r="ZY680" s="98"/>
      <c r="ZZ680" s="98"/>
      <c r="AAA680" s="98"/>
      <c r="AAB680" s="98"/>
      <c r="AAC680" s="98"/>
      <c r="AAD680" s="98"/>
      <c r="AAE680" s="98"/>
      <c r="AAF680" s="98"/>
      <c r="AAG680" s="98"/>
      <c r="AAH680" s="98"/>
      <c r="AAI680" s="98"/>
      <c r="AAJ680" s="98"/>
      <c r="AAK680" s="98"/>
      <c r="AAL680" s="98"/>
      <c r="AAM680" s="98"/>
      <c r="AAN680" s="98"/>
      <c r="AAO680" s="98"/>
      <c r="AAP680" s="98"/>
      <c r="AAQ680" s="98"/>
      <c r="AAR680" s="98"/>
      <c r="AAS680" s="98"/>
      <c r="AAT680" s="98"/>
      <c r="AAU680" s="98"/>
      <c r="AAV680" s="98"/>
      <c r="AAW680" s="98"/>
      <c r="AAX680" s="98"/>
      <c r="AAY680" s="98"/>
      <c r="AAZ680" s="98"/>
      <c r="ABA680" s="98"/>
      <c r="ABB680" s="98"/>
      <c r="ABC680" s="98"/>
      <c r="ABD680" s="98"/>
      <c r="ABE680" s="98"/>
      <c r="ABF680" s="98"/>
      <c r="ABG680" s="98"/>
      <c r="ABH680" s="98"/>
      <c r="ABI680" s="98"/>
      <c r="ABJ680" s="98"/>
      <c r="ABK680" s="98"/>
      <c r="ABL680" s="98"/>
      <c r="ABM680" s="98"/>
      <c r="ABN680" s="98"/>
      <c r="ABO680" s="98"/>
      <c r="ABP680" s="98"/>
      <c r="ABQ680" s="98"/>
      <c r="ABR680" s="98"/>
      <c r="ABS680" s="98"/>
      <c r="ABT680" s="98"/>
      <c r="ABU680" s="98"/>
      <c r="ABV680" s="98"/>
      <c r="ABW680" s="98"/>
      <c r="ABX680" s="98"/>
      <c r="ABY680" s="98"/>
      <c r="ABZ680" s="98"/>
      <c r="ACA680" s="98"/>
      <c r="ACB680" s="98"/>
      <c r="ACC680" s="98"/>
      <c r="ACD680" s="98"/>
      <c r="ACE680" s="98"/>
      <c r="ACF680" s="98"/>
      <c r="ACG680" s="98"/>
      <c r="ACH680" s="98"/>
      <c r="ACI680" s="98"/>
      <c r="ACJ680" s="98"/>
      <c r="ACK680" s="98"/>
      <c r="ACL680" s="98"/>
      <c r="ACM680" s="98"/>
      <c r="ACN680" s="98"/>
      <c r="ACO680" s="98"/>
      <c r="ACP680" s="98"/>
      <c r="ACQ680" s="98"/>
      <c r="ACR680" s="98"/>
      <c r="ACS680" s="98"/>
      <c r="ACT680" s="98"/>
      <c r="ACU680" s="98"/>
      <c r="ACV680" s="98"/>
      <c r="ACW680" s="98"/>
      <c r="ACX680" s="98"/>
      <c r="ACY680" s="98"/>
      <c r="ACZ680" s="98"/>
      <c r="ADA680" s="98"/>
      <c r="ADB680" s="98"/>
      <c r="ADC680" s="98"/>
      <c r="ADD680" s="98"/>
      <c r="ADE680" s="98"/>
      <c r="ADF680" s="98"/>
      <c r="ADG680" s="98"/>
      <c r="ADH680" s="98"/>
      <c r="ADI680" s="98"/>
      <c r="ADJ680" s="98"/>
      <c r="ADK680" s="98"/>
      <c r="ADL680" s="98"/>
      <c r="ADM680" s="98"/>
      <c r="ADN680" s="98"/>
      <c r="ADO680" s="98"/>
      <c r="ADP680" s="98"/>
      <c r="ADQ680" s="98"/>
      <c r="ADR680" s="98"/>
      <c r="ADS680" s="98"/>
      <c r="ADT680" s="98"/>
      <c r="ADU680" s="98"/>
      <c r="ADV680" s="98"/>
      <c r="ADW680" s="98"/>
      <c r="ADX680" s="98"/>
      <c r="ADY680" s="98"/>
      <c r="ADZ680" s="98"/>
      <c r="AEA680" s="98"/>
      <c r="AEB680" s="98"/>
      <c r="AEC680" s="98"/>
      <c r="AED680" s="98"/>
      <c r="AEE680" s="98"/>
      <c r="AEF680" s="98"/>
      <c r="AEG680" s="98"/>
      <c r="AEH680" s="98"/>
      <c r="AEI680" s="98"/>
      <c r="AEJ680" s="98"/>
      <c r="AEK680" s="98"/>
      <c r="AEL680" s="98"/>
      <c r="AEM680" s="98"/>
      <c r="AEN680" s="98"/>
      <c r="AEO680" s="98"/>
      <c r="AEP680" s="98"/>
      <c r="AEQ680" s="98"/>
      <c r="AER680" s="98"/>
      <c r="AES680" s="98"/>
      <c r="AET680" s="98"/>
      <c r="AEU680" s="98"/>
      <c r="AEV680" s="98"/>
      <c r="AEW680" s="98"/>
      <c r="AEX680" s="98"/>
      <c r="AEY680" s="98"/>
      <c r="AEZ680" s="98"/>
      <c r="AFA680" s="98"/>
      <c r="AFB680" s="98"/>
      <c r="AFC680" s="98"/>
      <c r="AFD680" s="98"/>
      <c r="AFE680" s="98"/>
      <c r="AFF680" s="98"/>
      <c r="AFG680" s="98"/>
      <c r="AFH680" s="98"/>
      <c r="AFI680" s="98"/>
      <c r="AFJ680" s="98"/>
      <c r="AFK680" s="98"/>
      <c r="AFL680" s="98"/>
      <c r="AFM680" s="98"/>
      <c r="AFN680" s="98"/>
      <c r="AFO680" s="98"/>
      <c r="AFP680" s="98"/>
      <c r="AFQ680" s="98"/>
      <c r="AFR680" s="98"/>
      <c r="AFS680" s="98"/>
      <c r="AFT680" s="98"/>
      <c r="AFU680" s="98"/>
      <c r="AFV680" s="98"/>
      <c r="AFW680" s="98"/>
      <c r="AFX680" s="98"/>
      <c r="AFY680" s="98"/>
      <c r="AFZ680" s="98"/>
      <c r="AGA680" s="98"/>
      <c r="AGB680" s="98"/>
      <c r="AGC680" s="98"/>
      <c r="AGD680" s="98"/>
      <c r="AGE680" s="98"/>
      <c r="AGF680" s="98"/>
      <c r="AGG680" s="98"/>
      <c r="AGH680" s="98"/>
      <c r="AGI680" s="98"/>
      <c r="AGJ680" s="98"/>
      <c r="AGK680" s="98"/>
      <c r="AGL680" s="98"/>
      <c r="AGM680" s="98"/>
      <c r="AGN680" s="98"/>
      <c r="AGO680" s="98"/>
      <c r="AGP680" s="98"/>
      <c r="AGQ680" s="98"/>
      <c r="AGR680" s="98"/>
      <c r="AGS680" s="98"/>
      <c r="AGT680" s="98"/>
      <c r="AGU680" s="98"/>
      <c r="AGV680" s="98"/>
      <c r="AGW680" s="98"/>
      <c r="AGX680" s="98"/>
      <c r="AGY680" s="98"/>
      <c r="AGZ680" s="98"/>
      <c r="AHA680" s="98"/>
      <c r="AHB680" s="98"/>
      <c r="AHC680" s="98"/>
      <c r="AHD680" s="98"/>
      <c r="AHE680" s="98"/>
      <c r="AHF680" s="98"/>
      <c r="AHG680" s="98"/>
      <c r="AHH680" s="98"/>
      <c r="AHI680" s="98"/>
      <c r="AHJ680" s="98"/>
      <c r="AHK680" s="98"/>
      <c r="AHL680" s="98"/>
      <c r="AHM680" s="98"/>
      <c r="AHN680" s="98"/>
      <c r="AHO680" s="98"/>
      <c r="AHP680" s="98"/>
      <c r="AHQ680" s="98"/>
      <c r="AHR680" s="98"/>
      <c r="AHS680" s="98"/>
      <c r="AHT680" s="98"/>
      <c r="AHU680" s="98"/>
      <c r="AHV680" s="98"/>
      <c r="AHW680" s="98"/>
      <c r="AHX680" s="98"/>
      <c r="AHY680" s="98"/>
      <c r="AHZ680" s="98"/>
      <c r="AIA680" s="98"/>
      <c r="AIB680" s="98"/>
      <c r="AIC680" s="98"/>
      <c r="AID680" s="98"/>
      <c r="AIE680" s="98"/>
      <c r="AIF680" s="98"/>
      <c r="AIG680" s="98"/>
      <c r="AIH680" s="98"/>
      <c r="AII680" s="98"/>
      <c r="AIJ680" s="98"/>
      <c r="AIK680" s="98"/>
      <c r="AIL680" s="98"/>
      <c r="AIM680" s="98"/>
      <c r="AIN680" s="98"/>
      <c r="AIO680" s="98"/>
      <c r="AIP680" s="98"/>
      <c r="AIQ680" s="98"/>
      <c r="AIR680" s="98"/>
      <c r="AIS680" s="98"/>
      <c r="AIT680" s="98"/>
      <c r="AIU680" s="98"/>
      <c r="AIV680" s="98"/>
      <c r="AIW680" s="98"/>
      <c r="AIX680" s="98"/>
      <c r="AIY680" s="98"/>
      <c r="AIZ680" s="98"/>
      <c r="AJA680" s="98"/>
      <c r="AJB680" s="98"/>
      <c r="AJC680" s="98"/>
      <c r="AJD680" s="98"/>
      <c r="AJE680" s="98"/>
      <c r="AJF680" s="98"/>
      <c r="AJG680" s="98"/>
      <c r="AJH680" s="98"/>
      <c r="AJI680" s="98"/>
      <c r="AJJ680" s="98"/>
      <c r="AJK680" s="98"/>
      <c r="AJL680" s="98"/>
      <c r="AJM680" s="98"/>
      <c r="AJN680" s="98"/>
      <c r="AJO680" s="98"/>
      <c r="AJP680" s="98"/>
      <c r="AJQ680" s="98"/>
      <c r="AJR680" s="98"/>
      <c r="AJS680" s="98"/>
      <c r="AJT680" s="98"/>
      <c r="AJU680" s="98"/>
      <c r="AJV680" s="98"/>
      <c r="AJW680" s="98"/>
      <c r="AJX680" s="98"/>
      <c r="AJY680" s="98"/>
      <c r="AJZ680" s="98"/>
      <c r="AKA680" s="98"/>
      <c r="AKB680" s="98"/>
      <c r="AKC680" s="98"/>
      <c r="AKD680" s="98"/>
      <c r="AKE680" s="98"/>
      <c r="AKF680" s="98"/>
      <c r="AKG680" s="98"/>
      <c r="AKH680" s="98"/>
      <c r="AKI680" s="98"/>
      <c r="AKJ680" s="98"/>
      <c r="AKK680" s="98"/>
      <c r="AKL680" s="98"/>
      <c r="AKM680" s="98"/>
      <c r="AKN680" s="98"/>
      <c r="AKO680" s="98"/>
      <c r="AKP680" s="98"/>
      <c r="AKQ680" s="98"/>
      <c r="AKR680" s="98"/>
      <c r="AKS680" s="98"/>
      <c r="AKT680" s="98"/>
      <c r="AKU680" s="98"/>
      <c r="AKV680" s="98"/>
      <c r="AKW680" s="98"/>
      <c r="AKX680" s="98"/>
    </row>
    <row r="681" spans="1:986" s="88" customFormat="1" ht="12" x14ac:dyDescent="0.2">
      <c r="A681" s="249"/>
      <c r="B681" s="241" t="s">
        <v>1382</v>
      </c>
      <c r="C681" s="166" t="str">
        <f>_xlfn.CONCAT(Leverancespecifikation[[#This Row],[ID]],Leverancespecifikation[[#This Row],[BYGNINGSDEL]])</f>
        <v>677Skabe, skuffer</v>
      </c>
      <c r="D681" s="167"/>
      <c r="E681" s="167">
        <v>721</v>
      </c>
      <c r="F681" s="167"/>
      <c r="G681" s="167"/>
      <c r="H681" s="167"/>
      <c r="I681" s="167"/>
      <c r="J681" s="167">
        <v>4</v>
      </c>
      <c r="K681" s="331" t="s">
        <v>1399</v>
      </c>
      <c r="L681" s="169" t="s">
        <v>868</v>
      </c>
      <c r="M681" s="86" t="str">
        <f>IFERROR(VLOOKUP(Leverancespecifikation[[#This Row],[ID-Bygningsdel]],'Data ændringslog'!A:G,7,FALSE),"P")</f>
        <v/>
      </c>
      <c r="N681" s="320" t="s">
        <v>99</v>
      </c>
      <c r="O681" s="117" t="str">
        <f>VLOOKUP(Leverancespecifikation[[#This Row],[ID-Bygningsdel]],'Data aktør'!A:H,2,FALSE)</f>
        <v>X</v>
      </c>
      <c r="P681" s="87" t="str">
        <f>VLOOKUP(Leverancespecifikation[[#This Row],[ID-Bygningsdel]],'Data aktør'!A:H,3,FALSE)</f>
        <v/>
      </c>
      <c r="Q681" s="87" t="str">
        <f>VLOOKUP(Leverancespecifikation[[#This Row],[ID-Bygningsdel]],'Data aktør'!A:H,4,FALSE)</f>
        <v/>
      </c>
      <c r="R681" s="87" t="str">
        <f>VLOOKUP(Leverancespecifikation[[#This Row],[ID-Bygningsdel]],'Data aktør'!A:H,5,FALSE)</f>
        <v/>
      </c>
      <c r="S681" s="87" t="str">
        <f>VLOOKUP(Leverancespecifikation[[#This Row],[ID-Bygningsdel]],'Data aktør'!A:H,6,FALSE)</f>
        <v/>
      </c>
      <c r="T681" s="87" t="str">
        <f>VLOOKUP(Leverancespecifikation[[#This Row],[ID-Bygningsdel]],'Data aktør'!A:H,7,FALSE)</f>
        <v/>
      </c>
      <c r="U681" s="118" t="str">
        <f>VLOOKUP(Leverancespecifikation[[#This Row],[ID-Bygningsdel]],'Data aktør'!A:H,8,FALSE)</f>
        <v/>
      </c>
      <c r="V681" s="110"/>
      <c r="W681" s="85"/>
      <c r="X681" s="85"/>
      <c r="Y681" s="85"/>
      <c r="Z681" s="85"/>
      <c r="AA681" s="85"/>
      <c r="AB681" s="167"/>
      <c r="AC681" s="167"/>
      <c r="AD681" s="167"/>
      <c r="AE681" s="167"/>
      <c r="AF681" s="167"/>
      <c r="AG681" s="167"/>
      <c r="AH681" s="167"/>
      <c r="AI681" s="167"/>
      <c r="AJ681" s="167" t="s">
        <v>33</v>
      </c>
      <c r="AK681" s="167">
        <v>200</v>
      </c>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c r="BF681" s="167"/>
      <c r="BG681" s="167"/>
      <c r="BH681" s="167"/>
      <c r="BI681" s="167"/>
      <c r="BJ681" s="167"/>
      <c r="BK681" s="167"/>
      <c r="BL681" s="286"/>
      <c r="BM681" s="167"/>
      <c r="BN681" s="167"/>
      <c r="BO681" s="167"/>
      <c r="BP681" s="167"/>
      <c r="BQ681" s="167"/>
      <c r="BR681" s="167"/>
      <c r="BS681" s="167"/>
      <c r="BT681" s="167"/>
      <c r="BU681" s="167"/>
      <c r="BV681" s="167"/>
      <c r="BW681" s="167"/>
      <c r="BX681" s="167"/>
      <c r="BY681" s="167"/>
      <c r="BZ681" s="167"/>
      <c r="CA681" s="207"/>
      <c r="CB681" s="134"/>
      <c r="CC681" s="134"/>
      <c r="CD681" s="134"/>
      <c r="CE681" s="134"/>
      <c r="CF681" s="134"/>
      <c r="CG681" s="134"/>
      <c r="CH681" s="134"/>
      <c r="CI681" s="134"/>
      <c r="CJ681" s="134"/>
      <c r="CK681" s="134"/>
      <c r="CL681" s="134"/>
      <c r="CM681" s="134"/>
      <c r="CN681" s="134"/>
      <c r="CO681" s="134"/>
      <c r="CP681" s="134"/>
      <c r="CQ681" s="134"/>
      <c r="CR681" s="134"/>
      <c r="CS681" s="134"/>
      <c r="CT681" s="134"/>
      <c r="CU681" s="134"/>
      <c r="CV681" s="134"/>
      <c r="CW681" s="134"/>
      <c r="CX681" s="134"/>
      <c r="CY681" s="134"/>
      <c r="CZ681" s="134"/>
      <c r="DA681" s="134"/>
      <c r="DB681" s="134"/>
      <c r="DC681" s="134"/>
      <c r="DD681" s="134"/>
      <c r="DE681" s="134"/>
      <c r="DF681" s="134"/>
      <c r="DG681" s="134"/>
      <c r="DH681" s="134"/>
      <c r="DI681" s="134"/>
      <c r="DJ681" s="134"/>
      <c r="DK681" s="134"/>
      <c r="DL681" s="134"/>
      <c r="DM681" s="134"/>
      <c r="DN681" s="134"/>
      <c r="DO681" s="134"/>
      <c r="DP681" s="134"/>
      <c r="DQ681" s="134"/>
      <c r="DR681" s="134"/>
      <c r="DS681" s="134"/>
      <c r="DT681" s="134"/>
      <c r="DU681" s="134"/>
      <c r="DV681" s="134"/>
      <c r="DW681" s="134"/>
      <c r="DX681" s="134"/>
      <c r="DY681" s="134"/>
      <c r="DZ681" s="134"/>
      <c r="EA681" s="134"/>
      <c r="EB681" s="134"/>
      <c r="EC681" s="134"/>
      <c r="ED681" s="134"/>
      <c r="EE681" s="134"/>
      <c r="EF681" s="134"/>
      <c r="EG681" s="134"/>
      <c r="EH681" s="134"/>
      <c r="EI681" s="134"/>
      <c r="EJ681" s="134"/>
      <c r="EK681" s="134"/>
      <c r="EL681" s="134"/>
      <c r="EM681" s="134"/>
      <c r="EN681" s="134"/>
      <c r="EO681" s="134"/>
      <c r="EP681" s="134"/>
      <c r="EQ681" s="134"/>
      <c r="ER681" s="134"/>
      <c r="ES681" s="134"/>
      <c r="ET681" s="134"/>
      <c r="EU681" s="134"/>
      <c r="EV681" s="134"/>
      <c r="EW681" s="134"/>
      <c r="EX681" s="134"/>
      <c r="EY681" s="134"/>
      <c r="EZ681" s="134"/>
      <c r="FA681" s="134"/>
      <c r="FB681" s="134"/>
      <c r="FC681" s="134"/>
      <c r="FD681" s="134"/>
      <c r="FE681" s="134"/>
      <c r="FF681" s="134"/>
      <c r="FG681" s="134"/>
      <c r="FH681" s="134"/>
      <c r="FI681" s="134"/>
      <c r="FJ681" s="134"/>
      <c r="FK681" s="134"/>
      <c r="FL681" s="134"/>
      <c r="FM681" s="134"/>
      <c r="FN681" s="134"/>
      <c r="FO681" s="134"/>
      <c r="FP681" s="134"/>
      <c r="FQ681" s="134"/>
      <c r="FR681" s="134"/>
      <c r="FS681" s="134"/>
      <c r="FT681" s="134"/>
      <c r="FU681" s="134"/>
      <c r="FV681" s="134"/>
      <c r="FW681" s="134"/>
      <c r="FX681" s="134"/>
      <c r="FY681" s="134"/>
      <c r="FZ681" s="134"/>
      <c r="GA681" s="134"/>
      <c r="GB681" s="134"/>
      <c r="GC681" s="134"/>
      <c r="GD681" s="134"/>
      <c r="GE681" s="134"/>
      <c r="GF681" s="134"/>
      <c r="GG681" s="134"/>
      <c r="GH681" s="134"/>
      <c r="GI681" s="134"/>
      <c r="GJ681" s="134"/>
      <c r="GK681" s="134"/>
      <c r="GL681" s="134"/>
      <c r="GM681" s="134"/>
      <c r="GN681" s="134"/>
      <c r="GO681" s="134"/>
      <c r="GP681" s="134"/>
      <c r="GQ681" s="134"/>
      <c r="GR681" s="134"/>
      <c r="GS681" s="134"/>
      <c r="GT681" s="134"/>
      <c r="GU681" s="134"/>
      <c r="GV681" s="134"/>
      <c r="GW681" s="134"/>
      <c r="GX681" s="134"/>
      <c r="GY681" s="134"/>
      <c r="GZ681" s="134"/>
      <c r="HA681" s="134"/>
      <c r="HB681" s="134"/>
      <c r="HC681" s="134"/>
      <c r="HD681" s="134"/>
      <c r="HE681" s="134"/>
      <c r="HF681" s="134"/>
      <c r="HG681" s="134"/>
      <c r="HH681" s="134"/>
      <c r="HI681" s="134"/>
      <c r="HJ681" s="134"/>
      <c r="HK681" s="134"/>
      <c r="HL681" s="134"/>
      <c r="HM681" s="134"/>
      <c r="HN681" s="134"/>
      <c r="HO681" s="134"/>
      <c r="HP681" s="134"/>
      <c r="HQ681" s="134"/>
      <c r="HR681" s="134"/>
      <c r="HS681" s="134"/>
      <c r="HT681" s="134"/>
      <c r="HU681" s="134"/>
      <c r="HV681" s="134"/>
      <c r="HW681" s="134"/>
      <c r="HX681" s="134"/>
      <c r="HY681" s="134"/>
      <c r="HZ681" s="134"/>
      <c r="IA681" s="134"/>
      <c r="IB681" s="134"/>
      <c r="IC681" s="134"/>
      <c r="ID681" s="134"/>
      <c r="IE681" s="134"/>
      <c r="IF681" s="134"/>
      <c r="IG681" s="134"/>
      <c r="IH681" s="134"/>
      <c r="II681" s="134"/>
      <c r="IJ681" s="134"/>
      <c r="IK681" s="134"/>
      <c r="IL681" s="134"/>
      <c r="IM681" s="134"/>
      <c r="IN681" s="134"/>
      <c r="IO681" s="134"/>
      <c r="IP681" s="134"/>
      <c r="IQ681" s="134"/>
      <c r="IR681" s="134"/>
      <c r="IS681" s="134"/>
      <c r="IT681" s="134"/>
      <c r="IU681" s="134"/>
      <c r="IV681" s="134"/>
      <c r="IW681" s="134"/>
      <c r="IX681" s="134"/>
      <c r="IY681" s="134"/>
      <c r="IZ681" s="134"/>
      <c r="JA681" s="134"/>
      <c r="JB681" s="134"/>
      <c r="JC681" s="134"/>
      <c r="JD681" s="134"/>
      <c r="JE681" s="134"/>
      <c r="JF681" s="134"/>
      <c r="JG681" s="134"/>
      <c r="JH681" s="134"/>
      <c r="JI681" s="134"/>
      <c r="JJ681" s="134"/>
      <c r="JK681" s="134"/>
      <c r="JL681" s="134"/>
      <c r="JM681" s="134"/>
      <c r="JN681" s="134"/>
      <c r="JO681" s="134"/>
      <c r="JP681" s="134"/>
      <c r="JQ681" s="134"/>
      <c r="JR681" s="134"/>
      <c r="JS681" s="134"/>
      <c r="JT681" s="134"/>
      <c r="JU681" s="134"/>
      <c r="JV681" s="134"/>
      <c r="JW681" s="134"/>
      <c r="JX681" s="134"/>
      <c r="JY681" s="134"/>
      <c r="JZ681" s="134"/>
      <c r="KA681" s="134"/>
      <c r="KB681" s="134"/>
      <c r="KC681" s="134"/>
      <c r="KD681" s="134"/>
      <c r="KE681" s="134"/>
      <c r="KF681" s="134"/>
      <c r="KG681" s="134"/>
      <c r="KH681" s="134"/>
      <c r="KI681" s="134"/>
      <c r="KJ681" s="134"/>
      <c r="KK681" s="134"/>
      <c r="KL681" s="134"/>
      <c r="KM681" s="134"/>
      <c r="KN681" s="134"/>
      <c r="KO681" s="134"/>
      <c r="KP681" s="134"/>
      <c r="KQ681" s="134"/>
      <c r="KR681" s="134"/>
      <c r="KS681" s="134"/>
      <c r="KT681" s="134"/>
      <c r="KU681" s="134"/>
      <c r="KV681" s="134"/>
      <c r="KW681" s="134"/>
      <c r="KX681" s="134"/>
      <c r="KY681" s="134"/>
      <c r="KZ681" s="134"/>
      <c r="LA681" s="134"/>
      <c r="LB681" s="134"/>
      <c r="LC681" s="134"/>
      <c r="LD681" s="134"/>
      <c r="LE681" s="134"/>
      <c r="LF681" s="134"/>
      <c r="LG681" s="134"/>
      <c r="LH681" s="134"/>
      <c r="LI681" s="134"/>
      <c r="LJ681" s="134"/>
      <c r="LK681" s="134"/>
      <c r="LL681" s="134"/>
      <c r="LM681" s="134"/>
      <c r="LN681" s="134"/>
      <c r="LO681" s="134"/>
      <c r="LP681" s="134"/>
      <c r="LQ681" s="134"/>
      <c r="LR681" s="134"/>
      <c r="LS681" s="134"/>
      <c r="LT681" s="134"/>
      <c r="LU681" s="134"/>
      <c r="LV681" s="134"/>
      <c r="LW681" s="134"/>
      <c r="LX681" s="134"/>
      <c r="LY681" s="134"/>
      <c r="LZ681" s="134"/>
      <c r="MA681" s="134"/>
      <c r="MB681" s="134"/>
      <c r="MC681" s="134"/>
      <c r="MD681" s="134"/>
      <c r="ME681" s="134"/>
      <c r="MF681" s="134"/>
      <c r="MG681" s="134"/>
      <c r="MH681" s="134"/>
      <c r="MI681" s="134"/>
      <c r="MJ681" s="134"/>
      <c r="MK681" s="134"/>
      <c r="ML681" s="134"/>
      <c r="MM681" s="134"/>
      <c r="MN681" s="134"/>
      <c r="MO681" s="134"/>
      <c r="MP681" s="134"/>
      <c r="MQ681" s="134"/>
      <c r="MR681" s="134"/>
      <c r="MS681" s="134"/>
      <c r="MT681" s="134"/>
      <c r="MU681" s="134"/>
      <c r="MV681" s="134"/>
      <c r="MW681" s="134"/>
      <c r="MX681" s="134"/>
      <c r="MY681" s="134"/>
      <c r="MZ681" s="134"/>
      <c r="NA681" s="134"/>
      <c r="NB681" s="134"/>
      <c r="NC681" s="134"/>
      <c r="ND681" s="134"/>
      <c r="NE681" s="134"/>
      <c r="NF681" s="134"/>
      <c r="NG681" s="134"/>
      <c r="NH681" s="134"/>
      <c r="NI681" s="134"/>
      <c r="NJ681" s="134"/>
      <c r="NK681" s="134"/>
      <c r="NL681" s="134"/>
      <c r="NM681" s="134"/>
      <c r="NN681" s="134"/>
      <c r="NO681" s="134"/>
      <c r="NP681" s="134"/>
      <c r="NQ681" s="134"/>
      <c r="NR681" s="134"/>
      <c r="NS681" s="134"/>
      <c r="NT681" s="134"/>
      <c r="NU681" s="134"/>
      <c r="NV681" s="134"/>
      <c r="NW681" s="134"/>
      <c r="NX681" s="134"/>
      <c r="NY681" s="134"/>
      <c r="NZ681" s="134"/>
      <c r="OA681" s="134"/>
      <c r="OB681" s="134"/>
      <c r="OC681" s="134"/>
      <c r="OD681" s="134"/>
      <c r="OE681" s="134"/>
      <c r="OF681" s="134"/>
      <c r="OG681" s="134"/>
      <c r="OH681" s="134"/>
      <c r="OI681" s="134"/>
      <c r="OJ681" s="134"/>
      <c r="OK681" s="134"/>
      <c r="OL681" s="134"/>
      <c r="OM681" s="134"/>
      <c r="ON681" s="134"/>
      <c r="OO681" s="134"/>
      <c r="OP681" s="134"/>
      <c r="OQ681" s="134"/>
      <c r="OR681" s="134"/>
      <c r="OS681" s="134"/>
      <c r="OT681" s="134"/>
      <c r="OU681" s="134"/>
      <c r="OV681" s="134"/>
      <c r="OW681" s="134"/>
      <c r="OX681" s="134"/>
      <c r="OY681" s="134"/>
      <c r="OZ681" s="134"/>
      <c r="PA681" s="134"/>
      <c r="PB681" s="134"/>
      <c r="PC681" s="134"/>
      <c r="PD681" s="134"/>
      <c r="PE681" s="134"/>
      <c r="PF681" s="134"/>
      <c r="PG681" s="134"/>
      <c r="PH681" s="134"/>
      <c r="PI681" s="134"/>
      <c r="PJ681" s="134"/>
      <c r="PK681" s="134"/>
      <c r="PL681" s="134"/>
      <c r="PM681" s="134"/>
      <c r="PN681" s="134"/>
      <c r="PO681" s="134"/>
      <c r="PP681" s="134"/>
      <c r="PQ681" s="134"/>
      <c r="PR681" s="134"/>
      <c r="PS681" s="134"/>
      <c r="PT681" s="134"/>
      <c r="PU681" s="134"/>
      <c r="PV681" s="134"/>
      <c r="PW681" s="134"/>
      <c r="PX681" s="134"/>
      <c r="PY681" s="134"/>
      <c r="PZ681" s="134"/>
      <c r="QA681" s="134"/>
      <c r="QB681" s="134"/>
      <c r="QC681" s="134"/>
      <c r="QD681" s="134"/>
      <c r="QE681" s="134"/>
      <c r="QF681" s="134"/>
      <c r="QG681" s="134"/>
      <c r="QH681" s="134"/>
      <c r="QI681" s="134"/>
      <c r="QJ681" s="134"/>
      <c r="QK681" s="134"/>
      <c r="QL681" s="134"/>
      <c r="QM681" s="134"/>
      <c r="QN681" s="134"/>
      <c r="QO681" s="134"/>
      <c r="QP681" s="134"/>
      <c r="QQ681" s="134"/>
      <c r="QR681" s="134"/>
      <c r="QS681" s="134"/>
      <c r="QT681" s="134"/>
      <c r="QU681" s="134"/>
      <c r="QV681" s="134"/>
      <c r="QW681" s="134"/>
      <c r="QX681" s="134"/>
      <c r="QY681" s="134"/>
      <c r="QZ681" s="134"/>
      <c r="RA681" s="134"/>
      <c r="RB681" s="134"/>
      <c r="RC681" s="134"/>
      <c r="RD681" s="134"/>
      <c r="RE681" s="134"/>
      <c r="RF681" s="134"/>
      <c r="RG681" s="134"/>
      <c r="RH681" s="134"/>
      <c r="RI681" s="134"/>
      <c r="RJ681" s="134"/>
      <c r="RK681" s="134"/>
      <c r="RL681" s="134"/>
      <c r="RM681" s="134"/>
      <c r="RN681" s="134"/>
      <c r="RO681" s="134"/>
      <c r="RP681" s="134"/>
      <c r="RQ681" s="134"/>
      <c r="RR681" s="134"/>
      <c r="RS681" s="134"/>
      <c r="RT681" s="134"/>
      <c r="RU681" s="134"/>
      <c r="RV681" s="134"/>
      <c r="RW681" s="134"/>
      <c r="RX681" s="134"/>
      <c r="RY681" s="134"/>
      <c r="RZ681" s="134"/>
      <c r="SA681" s="134"/>
      <c r="SB681" s="134"/>
      <c r="SC681" s="134"/>
      <c r="SD681" s="134"/>
      <c r="SE681" s="134"/>
      <c r="SF681" s="134"/>
      <c r="SG681" s="134"/>
      <c r="SH681" s="134"/>
      <c r="SI681" s="134"/>
      <c r="SJ681" s="134"/>
      <c r="SK681" s="134"/>
      <c r="SL681" s="134"/>
      <c r="SM681" s="134"/>
      <c r="SN681" s="134"/>
      <c r="SO681" s="134"/>
      <c r="SP681" s="134"/>
      <c r="SQ681" s="134"/>
      <c r="SR681" s="134"/>
      <c r="SS681" s="134"/>
      <c r="ST681" s="134"/>
      <c r="SU681" s="134"/>
      <c r="SV681" s="134"/>
      <c r="SW681" s="134"/>
      <c r="SX681" s="134"/>
      <c r="SY681" s="134"/>
      <c r="SZ681" s="134"/>
      <c r="TA681" s="134"/>
      <c r="TB681" s="134"/>
      <c r="TC681" s="134"/>
      <c r="TD681" s="134"/>
      <c r="TE681" s="134"/>
      <c r="TF681" s="134"/>
      <c r="TG681" s="134"/>
      <c r="TH681" s="134"/>
      <c r="TI681" s="134"/>
      <c r="TJ681" s="134"/>
      <c r="TK681" s="134"/>
      <c r="TL681" s="134"/>
      <c r="TM681" s="134"/>
      <c r="TN681" s="134"/>
      <c r="TO681" s="134"/>
      <c r="TP681" s="134"/>
      <c r="TQ681" s="134"/>
      <c r="TR681" s="134"/>
      <c r="TS681" s="134"/>
      <c r="TT681" s="134"/>
      <c r="TU681" s="134"/>
      <c r="TV681" s="134"/>
      <c r="TW681" s="134"/>
      <c r="TX681" s="134"/>
      <c r="TY681" s="134"/>
      <c r="TZ681" s="134"/>
      <c r="UA681" s="134"/>
      <c r="UB681" s="134"/>
      <c r="UC681" s="134"/>
      <c r="UD681" s="134"/>
      <c r="UE681" s="134"/>
      <c r="UF681" s="134"/>
      <c r="UG681" s="134"/>
      <c r="UH681" s="134"/>
      <c r="UI681" s="134"/>
      <c r="UJ681" s="134"/>
      <c r="UK681" s="134"/>
      <c r="UL681" s="134"/>
      <c r="UM681" s="134"/>
      <c r="UN681" s="134"/>
      <c r="UO681" s="134"/>
      <c r="UP681" s="134"/>
      <c r="UQ681" s="134"/>
      <c r="UR681" s="134"/>
      <c r="US681" s="134"/>
      <c r="UT681" s="134"/>
      <c r="UU681" s="134"/>
      <c r="UV681" s="134"/>
      <c r="UW681" s="134"/>
      <c r="UX681" s="134"/>
      <c r="UY681" s="134"/>
      <c r="UZ681" s="134"/>
      <c r="VA681" s="134"/>
      <c r="VB681" s="134"/>
      <c r="VC681" s="134"/>
      <c r="VD681" s="134"/>
      <c r="VE681" s="134"/>
      <c r="VF681" s="134"/>
      <c r="VG681" s="134"/>
      <c r="VH681" s="134"/>
      <c r="VI681" s="134"/>
      <c r="VJ681" s="134"/>
      <c r="VK681" s="134"/>
      <c r="VL681" s="134"/>
      <c r="VM681" s="134"/>
      <c r="VN681" s="134"/>
      <c r="VO681" s="134"/>
      <c r="VP681" s="134"/>
      <c r="VQ681" s="134"/>
      <c r="VR681" s="134"/>
      <c r="VS681" s="134"/>
      <c r="VT681" s="134"/>
      <c r="VU681" s="134"/>
      <c r="VV681" s="134"/>
      <c r="VW681" s="134"/>
      <c r="VX681" s="134"/>
      <c r="VY681" s="134"/>
      <c r="VZ681" s="134"/>
      <c r="WA681" s="134"/>
      <c r="WB681" s="134"/>
      <c r="WC681" s="134"/>
      <c r="WD681" s="134"/>
      <c r="WE681" s="134"/>
      <c r="WF681" s="134"/>
      <c r="WG681" s="134"/>
      <c r="WH681" s="134"/>
      <c r="WI681" s="134"/>
      <c r="WJ681" s="134"/>
      <c r="WK681" s="134"/>
      <c r="WL681" s="134"/>
      <c r="WM681" s="134"/>
      <c r="WN681" s="134"/>
      <c r="WO681" s="134"/>
      <c r="WP681" s="134"/>
      <c r="WQ681" s="134"/>
      <c r="WR681" s="134"/>
      <c r="WS681" s="134"/>
      <c r="WT681" s="134"/>
      <c r="WU681" s="134"/>
      <c r="WV681" s="134"/>
      <c r="WW681" s="134"/>
      <c r="WX681" s="134"/>
      <c r="WY681" s="134"/>
      <c r="WZ681" s="134"/>
      <c r="XA681" s="134"/>
      <c r="XB681" s="134"/>
      <c r="XC681" s="134"/>
      <c r="XD681" s="134"/>
      <c r="XE681" s="134"/>
      <c r="XF681" s="134"/>
      <c r="XG681" s="134"/>
      <c r="XH681" s="134"/>
      <c r="XI681" s="134"/>
      <c r="XJ681" s="134"/>
      <c r="XK681" s="134"/>
      <c r="XL681" s="134"/>
      <c r="XM681" s="134"/>
      <c r="XN681" s="134"/>
      <c r="XO681" s="134"/>
      <c r="XP681" s="134"/>
      <c r="XQ681" s="134"/>
      <c r="XR681" s="134"/>
      <c r="XS681" s="134"/>
      <c r="XT681" s="134"/>
      <c r="XU681" s="134"/>
      <c r="XV681" s="134"/>
      <c r="XW681" s="134"/>
      <c r="XX681" s="134"/>
      <c r="XY681" s="134"/>
      <c r="XZ681" s="134"/>
      <c r="YA681" s="134"/>
      <c r="YB681" s="134"/>
      <c r="YC681" s="134"/>
      <c r="YD681" s="134"/>
      <c r="YE681" s="134"/>
      <c r="YF681" s="134"/>
      <c r="YG681" s="134"/>
      <c r="YH681" s="134"/>
      <c r="YI681" s="134"/>
      <c r="YJ681" s="134"/>
      <c r="YK681" s="134"/>
      <c r="YL681" s="134"/>
      <c r="YM681" s="134"/>
      <c r="YN681" s="134"/>
      <c r="YO681" s="134"/>
      <c r="YP681" s="134"/>
      <c r="YQ681" s="134"/>
      <c r="YR681" s="134"/>
      <c r="YS681" s="134"/>
      <c r="YT681" s="134"/>
      <c r="YU681" s="134"/>
      <c r="YV681" s="134"/>
      <c r="YW681" s="134"/>
      <c r="YX681" s="134"/>
      <c r="YY681" s="134"/>
      <c r="YZ681" s="134"/>
      <c r="ZA681" s="134"/>
      <c r="ZB681" s="134"/>
      <c r="ZC681" s="134"/>
      <c r="ZD681" s="134"/>
      <c r="ZE681" s="134"/>
      <c r="ZF681" s="134"/>
      <c r="ZG681" s="134"/>
      <c r="ZH681" s="134"/>
      <c r="ZI681" s="134"/>
      <c r="ZJ681" s="134"/>
      <c r="ZK681" s="134"/>
      <c r="ZL681" s="134"/>
      <c r="ZM681" s="134"/>
      <c r="ZN681" s="134"/>
      <c r="ZO681" s="134"/>
      <c r="ZP681" s="134"/>
      <c r="ZQ681" s="134"/>
      <c r="ZR681" s="134"/>
      <c r="ZS681" s="134"/>
      <c r="ZT681" s="134"/>
      <c r="ZU681" s="134"/>
      <c r="ZV681" s="134"/>
      <c r="ZW681" s="134"/>
      <c r="ZX681" s="134"/>
      <c r="ZY681" s="134"/>
      <c r="ZZ681" s="134"/>
      <c r="AAA681" s="134"/>
      <c r="AAB681" s="134"/>
      <c r="AAC681" s="134"/>
      <c r="AAD681" s="134"/>
      <c r="AAE681" s="134"/>
      <c r="AAF681" s="134"/>
      <c r="AAG681" s="134"/>
      <c r="AAH681" s="134"/>
      <c r="AAI681" s="134"/>
      <c r="AAJ681" s="134"/>
      <c r="AAK681" s="134"/>
      <c r="AAL681" s="134"/>
      <c r="AAM681" s="134"/>
      <c r="AAN681" s="134"/>
      <c r="AAO681" s="134"/>
      <c r="AAP681" s="134"/>
      <c r="AAQ681" s="134"/>
      <c r="AAR681" s="134"/>
      <c r="AAS681" s="134"/>
      <c r="AAT681" s="134"/>
      <c r="AAU681" s="134"/>
      <c r="AAV681" s="134"/>
      <c r="AAW681" s="134"/>
      <c r="AAX681" s="134"/>
      <c r="AAY681" s="134"/>
      <c r="AAZ681" s="134"/>
      <c r="ABA681" s="134"/>
      <c r="ABB681" s="134"/>
      <c r="ABC681" s="134"/>
      <c r="ABD681" s="134"/>
      <c r="ABE681" s="134"/>
      <c r="ABF681" s="134"/>
      <c r="ABG681" s="134"/>
      <c r="ABH681" s="134"/>
      <c r="ABI681" s="134"/>
      <c r="ABJ681" s="134"/>
      <c r="ABK681" s="134"/>
      <c r="ABL681" s="134"/>
      <c r="ABM681" s="134"/>
      <c r="ABN681" s="134"/>
      <c r="ABO681" s="134"/>
      <c r="ABP681" s="134"/>
      <c r="ABQ681" s="134"/>
      <c r="ABR681" s="134"/>
      <c r="ABS681" s="134"/>
      <c r="ABT681" s="134"/>
      <c r="ABU681" s="134"/>
      <c r="ABV681" s="134"/>
      <c r="ABW681" s="134"/>
      <c r="ABX681" s="134"/>
      <c r="ABY681" s="134"/>
      <c r="ABZ681" s="134"/>
      <c r="ACA681" s="134"/>
      <c r="ACB681" s="134"/>
      <c r="ACC681" s="134"/>
      <c r="ACD681" s="134"/>
      <c r="ACE681" s="134"/>
      <c r="ACF681" s="134"/>
      <c r="ACG681" s="134"/>
      <c r="ACH681" s="134"/>
      <c r="ACI681" s="134"/>
      <c r="ACJ681" s="134"/>
      <c r="ACK681" s="134"/>
      <c r="ACL681" s="134"/>
      <c r="ACM681" s="134"/>
      <c r="ACN681" s="134"/>
      <c r="ACO681" s="134"/>
      <c r="ACP681" s="134"/>
      <c r="ACQ681" s="134"/>
      <c r="ACR681" s="134"/>
      <c r="ACS681" s="134"/>
      <c r="ACT681" s="134"/>
      <c r="ACU681" s="134"/>
      <c r="ACV681" s="134"/>
      <c r="ACW681" s="134"/>
      <c r="ACX681" s="134"/>
      <c r="ACY681" s="134"/>
      <c r="ACZ681" s="134"/>
      <c r="ADA681" s="134"/>
      <c r="ADB681" s="134"/>
      <c r="ADC681" s="134"/>
      <c r="ADD681" s="134"/>
      <c r="ADE681" s="134"/>
      <c r="ADF681" s="134"/>
      <c r="ADG681" s="134"/>
      <c r="ADH681" s="134"/>
      <c r="ADI681" s="134"/>
      <c r="ADJ681" s="134"/>
      <c r="ADK681" s="134"/>
      <c r="ADL681" s="134"/>
      <c r="ADM681" s="134"/>
      <c r="ADN681" s="134"/>
      <c r="ADO681" s="134"/>
      <c r="ADP681" s="134"/>
      <c r="ADQ681" s="134"/>
      <c r="ADR681" s="134"/>
      <c r="ADS681" s="134"/>
      <c r="ADT681" s="134"/>
      <c r="ADU681" s="134"/>
      <c r="ADV681" s="134"/>
      <c r="ADW681" s="134"/>
      <c r="ADX681" s="134"/>
      <c r="ADY681" s="134"/>
      <c r="ADZ681" s="134"/>
      <c r="AEA681" s="134"/>
      <c r="AEB681" s="134"/>
      <c r="AEC681" s="134"/>
      <c r="AED681" s="134"/>
      <c r="AEE681" s="134"/>
      <c r="AEF681" s="134"/>
      <c r="AEG681" s="134"/>
      <c r="AEH681" s="134"/>
      <c r="AEI681" s="134"/>
      <c r="AEJ681" s="134"/>
      <c r="AEK681" s="134"/>
      <c r="AEL681" s="134"/>
      <c r="AEM681" s="134"/>
      <c r="AEN681" s="134"/>
      <c r="AEO681" s="134"/>
      <c r="AEP681" s="134"/>
      <c r="AEQ681" s="134"/>
      <c r="AER681" s="134"/>
      <c r="AES681" s="134"/>
      <c r="AET681" s="134"/>
      <c r="AEU681" s="134"/>
      <c r="AEV681" s="134"/>
      <c r="AEW681" s="134"/>
      <c r="AEX681" s="134"/>
      <c r="AEY681" s="134"/>
      <c r="AEZ681" s="134"/>
      <c r="AFA681" s="134"/>
      <c r="AFB681" s="134"/>
      <c r="AFC681" s="134"/>
      <c r="AFD681" s="134"/>
      <c r="AFE681" s="134"/>
      <c r="AFF681" s="134"/>
      <c r="AFG681" s="134"/>
      <c r="AFH681" s="134"/>
      <c r="AFI681" s="134"/>
      <c r="AFJ681" s="134"/>
      <c r="AFK681" s="134"/>
      <c r="AFL681" s="134"/>
      <c r="AFM681" s="134"/>
      <c r="AFN681" s="134"/>
      <c r="AFO681" s="134"/>
      <c r="AFP681" s="134"/>
      <c r="AFQ681" s="134"/>
      <c r="AFR681" s="134"/>
      <c r="AFS681" s="134"/>
      <c r="AFT681" s="134"/>
      <c r="AFU681" s="134"/>
      <c r="AFV681" s="134"/>
      <c r="AFW681" s="134"/>
      <c r="AFX681" s="134"/>
      <c r="AFY681" s="134"/>
      <c r="AFZ681" s="134"/>
      <c r="AGA681" s="134"/>
      <c r="AGB681" s="134"/>
      <c r="AGC681" s="134"/>
      <c r="AGD681" s="134"/>
      <c r="AGE681" s="134"/>
      <c r="AGF681" s="134"/>
      <c r="AGG681" s="134"/>
      <c r="AGH681" s="134"/>
      <c r="AGI681" s="134"/>
      <c r="AGJ681" s="134"/>
      <c r="AGK681" s="134"/>
      <c r="AGL681" s="134"/>
      <c r="AGM681" s="134"/>
      <c r="AGN681" s="134"/>
      <c r="AGO681" s="134"/>
      <c r="AGP681" s="134"/>
      <c r="AGQ681" s="134"/>
      <c r="AGR681" s="134"/>
      <c r="AGS681" s="134"/>
      <c r="AGT681" s="134"/>
      <c r="AGU681" s="134"/>
      <c r="AGV681" s="134"/>
      <c r="AGW681" s="134"/>
      <c r="AGX681" s="134"/>
      <c r="AGY681" s="134"/>
      <c r="AGZ681" s="134"/>
      <c r="AHA681" s="134"/>
      <c r="AHB681" s="134"/>
      <c r="AHC681" s="134"/>
      <c r="AHD681" s="134"/>
      <c r="AHE681" s="134"/>
      <c r="AHF681" s="134"/>
      <c r="AHG681" s="134"/>
      <c r="AHH681" s="134"/>
      <c r="AHI681" s="134"/>
      <c r="AHJ681" s="134"/>
      <c r="AHK681" s="134"/>
      <c r="AHL681" s="134"/>
      <c r="AHM681" s="134"/>
      <c r="AHN681" s="134"/>
      <c r="AHO681" s="134"/>
      <c r="AHP681" s="134"/>
      <c r="AHQ681" s="134"/>
      <c r="AHR681" s="134"/>
      <c r="AHS681" s="134"/>
      <c r="AHT681" s="134"/>
      <c r="AHU681" s="134"/>
      <c r="AHV681" s="134"/>
      <c r="AHW681" s="134"/>
      <c r="AHX681" s="134"/>
      <c r="AHY681" s="134"/>
      <c r="AHZ681" s="134"/>
      <c r="AIA681" s="134"/>
      <c r="AIB681" s="134"/>
      <c r="AIC681" s="134"/>
      <c r="AID681" s="134"/>
      <c r="AIE681" s="134"/>
      <c r="AIF681" s="134"/>
      <c r="AIG681" s="134"/>
      <c r="AIH681" s="134"/>
      <c r="AII681" s="134"/>
      <c r="AIJ681" s="134"/>
      <c r="AIK681" s="134"/>
      <c r="AIL681" s="134"/>
      <c r="AIM681" s="134"/>
      <c r="AIN681" s="134"/>
      <c r="AIO681" s="134"/>
      <c r="AIP681" s="134"/>
      <c r="AIQ681" s="134"/>
      <c r="AIR681" s="134"/>
      <c r="AIS681" s="134"/>
      <c r="AIT681" s="134"/>
      <c r="AIU681" s="134"/>
      <c r="AIV681" s="134"/>
      <c r="AIW681" s="134"/>
      <c r="AIX681" s="134"/>
      <c r="AIY681" s="134"/>
      <c r="AIZ681" s="134"/>
      <c r="AJA681" s="134"/>
      <c r="AJB681" s="134"/>
      <c r="AJC681" s="134"/>
      <c r="AJD681" s="134"/>
      <c r="AJE681" s="134"/>
      <c r="AJF681" s="134"/>
      <c r="AJG681" s="134"/>
      <c r="AJH681" s="134"/>
      <c r="AJI681" s="134"/>
      <c r="AJJ681" s="134"/>
      <c r="AJK681" s="134"/>
      <c r="AJL681" s="134"/>
      <c r="AJM681" s="134"/>
      <c r="AJN681" s="134"/>
      <c r="AJO681" s="134"/>
      <c r="AJP681" s="134"/>
      <c r="AJQ681" s="134"/>
      <c r="AJR681" s="134"/>
      <c r="AJS681" s="134"/>
      <c r="AJT681" s="134"/>
      <c r="AJU681" s="134"/>
      <c r="AJV681" s="134"/>
      <c r="AJW681" s="134"/>
      <c r="AJX681" s="134"/>
      <c r="AJY681" s="134"/>
      <c r="AJZ681" s="134"/>
      <c r="AKA681" s="134"/>
      <c r="AKB681" s="134"/>
      <c r="AKC681" s="134"/>
      <c r="AKD681" s="134"/>
      <c r="AKE681" s="134"/>
      <c r="AKF681" s="134"/>
      <c r="AKG681" s="134"/>
      <c r="AKH681" s="134"/>
      <c r="AKI681" s="134"/>
      <c r="AKJ681" s="134"/>
      <c r="AKK681" s="134"/>
      <c r="AKL681" s="134"/>
      <c r="AKM681" s="134"/>
      <c r="AKN681" s="134"/>
      <c r="AKO681" s="134"/>
      <c r="AKP681" s="134"/>
      <c r="AKQ681" s="134"/>
      <c r="AKR681" s="134"/>
      <c r="AKS681" s="134"/>
      <c r="AKT681" s="134"/>
      <c r="AKU681" s="134"/>
      <c r="AKV681" s="134"/>
      <c r="AKW681" s="134"/>
      <c r="AKX681" s="134"/>
    </row>
    <row r="682" spans="1:986" ht="12" x14ac:dyDescent="0.2">
      <c r="A682" s="249"/>
      <c r="B682" s="242" t="s">
        <v>1384</v>
      </c>
      <c r="C682" s="170" t="str">
        <f>_xlfn.CONCAT(Leverancespecifikation[[#This Row],[ID]],Leverancespecifikation[[#This Row],[BYGNINGSDEL]])</f>
        <v>678Reoler</v>
      </c>
      <c r="E682" s="171">
        <v>721</v>
      </c>
      <c r="I682" s="171"/>
      <c r="J682" s="171">
        <v>4</v>
      </c>
      <c r="K682" s="175" t="s">
        <v>1416</v>
      </c>
      <c r="L682" s="172" t="s">
        <v>868</v>
      </c>
      <c r="M682" s="80" t="str">
        <f>IFERROR(VLOOKUP(Leverancespecifikation[[#This Row],[ID-Bygningsdel]],'Data ændringslog'!A:G,7,FALSE),"P")</f>
        <v/>
      </c>
      <c r="N682" s="321" t="s">
        <v>99</v>
      </c>
      <c r="O682" s="121" t="str">
        <f>VLOOKUP(Leverancespecifikation[[#This Row],[ID-Bygningsdel]],'Data aktør'!A:H,2,FALSE)</f>
        <v>X</v>
      </c>
      <c r="P682" s="78" t="str">
        <f>VLOOKUP(Leverancespecifikation[[#This Row],[ID-Bygningsdel]],'Data aktør'!A:H,3,FALSE)</f>
        <v/>
      </c>
      <c r="Q682" s="78" t="str">
        <f>VLOOKUP(Leverancespecifikation[[#This Row],[ID-Bygningsdel]],'Data aktør'!A:H,4,FALSE)</f>
        <v/>
      </c>
      <c r="R682" s="78" t="str">
        <f>VLOOKUP(Leverancespecifikation[[#This Row],[ID-Bygningsdel]],'Data aktør'!A:H,5,FALSE)</f>
        <v/>
      </c>
      <c r="S682" s="78" t="str">
        <f>VLOOKUP(Leverancespecifikation[[#This Row],[ID-Bygningsdel]],'Data aktør'!A:H,6,FALSE)</f>
        <v/>
      </c>
      <c r="T682" s="78" t="str">
        <f>VLOOKUP(Leverancespecifikation[[#This Row],[ID-Bygningsdel]],'Data aktør'!A:H,7,FALSE)</f>
        <v/>
      </c>
      <c r="U682" s="122" t="str">
        <f>VLOOKUP(Leverancespecifikation[[#This Row],[ID-Bygningsdel]],'Data aktør'!A:H,8,FALSE)</f>
        <v/>
      </c>
      <c r="V682" s="112"/>
      <c r="W682" s="79"/>
      <c r="X682" s="79"/>
      <c r="Y682" s="79"/>
      <c r="Z682" s="79"/>
      <c r="AA682" s="79"/>
      <c r="AB682" s="171"/>
      <c r="AD682" s="171"/>
      <c r="AE682" s="171"/>
      <c r="AF682" s="171"/>
      <c r="AG682" s="171"/>
      <c r="AH682" s="171"/>
      <c r="AI682" s="171"/>
      <c r="AJ682" s="171" t="s">
        <v>33</v>
      </c>
      <c r="AK682" s="171">
        <v>200</v>
      </c>
      <c r="BV682" s="171"/>
      <c r="BW682" s="171"/>
      <c r="CB682" s="134"/>
    </row>
    <row r="683" spans="1:986" ht="12" x14ac:dyDescent="0.2">
      <c r="A683" s="249"/>
      <c r="B683" s="242" t="s">
        <v>1386</v>
      </c>
      <c r="C683" s="170" t="str">
        <f>_xlfn.CONCAT(Leverancespecifikation[[#This Row],[ID]],Leverancespecifikation[[#This Row],[BYGNINGSDEL]])</f>
        <v>679Siddemøbler, liggemøbler</v>
      </c>
      <c r="E683" s="171">
        <v>723</v>
      </c>
      <c r="I683" s="171"/>
      <c r="J683" s="171">
        <v>4</v>
      </c>
      <c r="K683" s="175" t="s">
        <v>1403</v>
      </c>
      <c r="L683" s="172" t="s">
        <v>868</v>
      </c>
      <c r="M683" s="80" t="str">
        <f>IFERROR(VLOOKUP(Leverancespecifikation[[#This Row],[ID-Bygningsdel]],'Data ændringslog'!A:G,7,FALSE),"P")</f>
        <v/>
      </c>
      <c r="N683" s="321" t="s">
        <v>99</v>
      </c>
      <c r="O683" s="121" t="str">
        <f>VLOOKUP(Leverancespecifikation[[#This Row],[ID-Bygningsdel]],'Data aktør'!A:H,2,FALSE)</f>
        <v>X</v>
      </c>
      <c r="P683" s="78" t="str">
        <f>VLOOKUP(Leverancespecifikation[[#This Row],[ID-Bygningsdel]],'Data aktør'!A:H,3,FALSE)</f>
        <v/>
      </c>
      <c r="Q683" s="78" t="str">
        <f>VLOOKUP(Leverancespecifikation[[#This Row],[ID-Bygningsdel]],'Data aktør'!A:H,4,FALSE)</f>
        <v/>
      </c>
      <c r="R683" s="78" t="str">
        <f>VLOOKUP(Leverancespecifikation[[#This Row],[ID-Bygningsdel]],'Data aktør'!A:H,5,FALSE)</f>
        <v/>
      </c>
      <c r="S683" s="78" t="str">
        <f>VLOOKUP(Leverancespecifikation[[#This Row],[ID-Bygningsdel]],'Data aktør'!A:H,6,FALSE)</f>
        <v/>
      </c>
      <c r="T683" s="78" t="str">
        <f>VLOOKUP(Leverancespecifikation[[#This Row],[ID-Bygningsdel]],'Data aktør'!A:H,7,FALSE)</f>
        <v/>
      </c>
      <c r="U683" s="122" t="str">
        <f>VLOOKUP(Leverancespecifikation[[#This Row],[ID-Bygningsdel]],'Data aktør'!A:H,8,FALSE)</f>
        <v/>
      </c>
      <c r="V683" s="112"/>
      <c r="W683" s="79"/>
      <c r="X683" s="79"/>
      <c r="Y683" s="79"/>
      <c r="Z683" s="79"/>
      <c r="AA683" s="79"/>
      <c r="AB683" s="171"/>
      <c r="AD683" s="171"/>
      <c r="AE683" s="171"/>
      <c r="AF683" s="171"/>
      <c r="AG683" s="171"/>
      <c r="AH683" s="171"/>
      <c r="AI683" s="171"/>
      <c r="AJ683" s="171" t="s">
        <v>33</v>
      </c>
      <c r="AK683" s="171">
        <v>200</v>
      </c>
      <c r="BV683" s="171"/>
      <c r="BW683" s="171"/>
      <c r="CB683" s="134"/>
    </row>
    <row r="684" spans="1:986" ht="12" x14ac:dyDescent="0.2">
      <c r="A684" s="249"/>
      <c r="B684" s="242" t="s">
        <v>1388</v>
      </c>
      <c r="C684" s="170" t="str">
        <f>_xlfn.CONCAT(Leverancespecifikation[[#This Row],[ID]],Leverancespecifikation[[#This Row],[BYGNINGSDEL]])</f>
        <v>680Skærmvægge, forhæng</v>
      </c>
      <c r="E684" s="171">
        <v>724</v>
      </c>
      <c r="I684" s="171"/>
      <c r="J684" s="171">
        <v>4</v>
      </c>
      <c r="K684" s="175" t="s">
        <v>1419</v>
      </c>
      <c r="L684" s="172" t="s">
        <v>868</v>
      </c>
      <c r="M684" s="80" t="str">
        <f>IFERROR(VLOOKUP(Leverancespecifikation[[#This Row],[ID-Bygningsdel]],'Data ændringslog'!A:G,7,FALSE),"P")</f>
        <v/>
      </c>
      <c r="N684" s="321" t="s">
        <v>99</v>
      </c>
      <c r="O684" s="121" t="str">
        <f>VLOOKUP(Leverancespecifikation[[#This Row],[ID-Bygningsdel]],'Data aktør'!A:H,2,FALSE)</f>
        <v>X</v>
      </c>
      <c r="P684" s="78" t="str">
        <f>VLOOKUP(Leverancespecifikation[[#This Row],[ID-Bygningsdel]],'Data aktør'!A:H,3,FALSE)</f>
        <v/>
      </c>
      <c r="Q684" s="78" t="str">
        <f>VLOOKUP(Leverancespecifikation[[#This Row],[ID-Bygningsdel]],'Data aktør'!A:H,4,FALSE)</f>
        <v/>
      </c>
      <c r="R684" s="78" t="str">
        <f>VLOOKUP(Leverancespecifikation[[#This Row],[ID-Bygningsdel]],'Data aktør'!A:H,5,FALSE)</f>
        <v/>
      </c>
      <c r="S684" s="78" t="str">
        <f>VLOOKUP(Leverancespecifikation[[#This Row],[ID-Bygningsdel]],'Data aktør'!A:H,6,FALSE)</f>
        <v/>
      </c>
      <c r="T684" s="78" t="str">
        <f>VLOOKUP(Leverancespecifikation[[#This Row],[ID-Bygningsdel]],'Data aktør'!A:H,7,FALSE)</f>
        <v/>
      </c>
      <c r="U684" s="122" t="str">
        <f>VLOOKUP(Leverancespecifikation[[#This Row],[ID-Bygningsdel]],'Data aktør'!A:H,8,FALSE)</f>
        <v/>
      </c>
      <c r="V684" s="112"/>
      <c r="W684" s="79"/>
      <c r="X684" s="79"/>
      <c r="Y684" s="79"/>
      <c r="Z684" s="79"/>
      <c r="AA684" s="79"/>
      <c r="AB684" s="171"/>
      <c r="AD684" s="171"/>
      <c r="AE684" s="171"/>
      <c r="AF684" s="171"/>
      <c r="AG684" s="171"/>
      <c r="AH684" s="171"/>
      <c r="AI684" s="171"/>
      <c r="AJ684" s="171" t="s">
        <v>33</v>
      </c>
      <c r="AK684" s="171">
        <v>200</v>
      </c>
      <c r="BV684" s="171"/>
      <c r="BW684" s="171"/>
      <c r="CB684" s="134"/>
    </row>
    <row r="685" spans="1:986" ht="12" x14ac:dyDescent="0.2">
      <c r="A685" s="249"/>
      <c r="B685" s="242" t="s">
        <v>1390</v>
      </c>
      <c r="C685" s="170" t="str">
        <f>_xlfn.CONCAT(Leverancespecifikation[[#This Row],[ID]],Leverancespecifikation[[#This Row],[BYGNINGSDEL]])</f>
        <v>681Borde</v>
      </c>
      <c r="E685" s="171">
        <v>725</v>
      </c>
      <c r="I685" s="171"/>
      <c r="J685" s="171">
        <v>4</v>
      </c>
      <c r="K685" s="175" t="s">
        <v>1421</v>
      </c>
      <c r="L685" s="172" t="s">
        <v>868</v>
      </c>
      <c r="M685" s="80" t="str">
        <f>IFERROR(VLOOKUP(Leverancespecifikation[[#This Row],[ID-Bygningsdel]],'Data ændringslog'!A:G,7,FALSE),"P")</f>
        <v/>
      </c>
      <c r="N685" s="321" t="s">
        <v>99</v>
      </c>
      <c r="O685" s="121" t="str">
        <f>VLOOKUP(Leverancespecifikation[[#This Row],[ID-Bygningsdel]],'Data aktør'!A:H,2,FALSE)</f>
        <v>X</v>
      </c>
      <c r="P685" s="78" t="str">
        <f>VLOOKUP(Leverancespecifikation[[#This Row],[ID-Bygningsdel]],'Data aktør'!A:H,3,FALSE)</f>
        <v/>
      </c>
      <c r="Q685" s="78" t="str">
        <f>VLOOKUP(Leverancespecifikation[[#This Row],[ID-Bygningsdel]],'Data aktør'!A:H,4,FALSE)</f>
        <v/>
      </c>
      <c r="R685" s="78" t="str">
        <f>VLOOKUP(Leverancespecifikation[[#This Row],[ID-Bygningsdel]],'Data aktør'!A:H,5,FALSE)</f>
        <v/>
      </c>
      <c r="S685" s="78" t="str">
        <f>VLOOKUP(Leverancespecifikation[[#This Row],[ID-Bygningsdel]],'Data aktør'!A:H,6,FALSE)</f>
        <v/>
      </c>
      <c r="T685" s="78" t="str">
        <f>VLOOKUP(Leverancespecifikation[[#This Row],[ID-Bygningsdel]],'Data aktør'!A:H,7,FALSE)</f>
        <v/>
      </c>
      <c r="U685" s="122" t="str">
        <f>VLOOKUP(Leverancespecifikation[[#This Row],[ID-Bygningsdel]],'Data aktør'!A:H,8,FALSE)</f>
        <v/>
      </c>
      <c r="V685" s="112"/>
      <c r="W685" s="79"/>
      <c r="X685" s="79"/>
      <c r="Y685" s="79"/>
      <c r="Z685" s="79"/>
      <c r="AA685" s="79"/>
      <c r="AB685" s="171"/>
      <c r="AD685" s="171"/>
      <c r="AE685" s="171"/>
      <c r="AF685" s="171"/>
      <c r="AG685" s="171"/>
      <c r="AH685" s="171"/>
      <c r="AI685" s="171"/>
      <c r="AJ685" s="171" t="s">
        <v>33</v>
      </c>
      <c r="AK685" s="171">
        <v>200</v>
      </c>
      <c r="BV685" s="171"/>
      <c r="BW685" s="171"/>
      <c r="CB685" s="134"/>
    </row>
    <row r="686" spans="1:986" ht="12" x14ac:dyDescent="0.2">
      <c r="A686" s="249"/>
      <c r="B686" s="242" t="s">
        <v>1392</v>
      </c>
      <c r="C686" s="170" t="str">
        <f>_xlfn.CONCAT(Leverancespecifikation[[#This Row],[ID]],Leverancespecifikation[[#This Row],[BYGNINGSDEL]])</f>
        <v>682Stativer, hylder</v>
      </c>
      <c r="E686" s="171">
        <v>726</v>
      </c>
      <c r="I686" s="171"/>
      <c r="J686" s="171">
        <v>4</v>
      </c>
      <c r="K686" s="175" t="s">
        <v>1423</v>
      </c>
      <c r="L686" s="172" t="s">
        <v>868</v>
      </c>
      <c r="M686" s="80" t="str">
        <f>IFERROR(VLOOKUP(Leverancespecifikation[[#This Row],[ID-Bygningsdel]],'Data ændringslog'!A:G,7,FALSE),"P")</f>
        <v/>
      </c>
      <c r="N686" s="321" t="s">
        <v>99</v>
      </c>
      <c r="O686" s="121" t="str">
        <f>VLOOKUP(Leverancespecifikation[[#This Row],[ID-Bygningsdel]],'Data aktør'!A:H,2,FALSE)</f>
        <v>X</v>
      </c>
      <c r="P686" s="78" t="str">
        <f>VLOOKUP(Leverancespecifikation[[#This Row],[ID-Bygningsdel]],'Data aktør'!A:H,3,FALSE)</f>
        <v/>
      </c>
      <c r="Q686" s="78" t="str">
        <f>VLOOKUP(Leverancespecifikation[[#This Row],[ID-Bygningsdel]],'Data aktør'!A:H,4,FALSE)</f>
        <v/>
      </c>
      <c r="R686" s="78" t="str">
        <f>VLOOKUP(Leverancespecifikation[[#This Row],[ID-Bygningsdel]],'Data aktør'!A:H,5,FALSE)</f>
        <v/>
      </c>
      <c r="S686" s="78" t="str">
        <f>VLOOKUP(Leverancespecifikation[[#This Row],[ID-Bygningsdel]],'Data aktør'!A:H,6,FALSE)</f>
        <v/>
      </c>
      <c r="T686" s="78" t="str">
        <f>VLOOKUP(Leverancespecifikation[[#This Row],[ID-Bygningsdel]],'Data aktør'!A:H,7,FALSE)</f>
        <v/>
      </c>
      <c r="U686" s="122" t="str">
        <f>VLOOKUP(Leverancespecifikation[[#This Row],[ID-Bygningsdel]],'Data aktør'!A:H,8,FALSE)</f>
        <v/>
      </c>
      <c r="V686" s="112"/>
      <c r="W686" s="79"/>
      <c r="X686" s="79"/>
      <c r="Y686" s="79"/>
      <c r="Z686" s="79"/>
      <c r="AA686" s="79"/>
      <c r="AB686" s="171"/>
      <c r="AD686" s="171"/>
      <c r="AE686" s="171"/>
      <c r="AF686" s="171"/>
      <c r="AG686" s="171"/>
      <c r="AH686" s="171"/>
      <c r="AI686" s="171"/>
      <c r="AJ686" s="171" t="s">
        <v>33</v>
      </c>
      <c r="AK686" s="171">
        <v>200</v>
      </c>
      <c r="BV686" s="171"/>
      <c r="BW686" s="171"/>
      <c r="CB686" s="134"/>
    </row>
    <row r="687" spans="1:986" s="81" customFormat="1" ht="12.75" collapsed="1" x14ac:dyDescent="0.2">
      <c r="A687" s="249"/>
      <c r="B687" s="242" t="s">
        <v>1394</v>
      </c>
      <c r="C687" s="170" t="str">
        <f>_xlfn.CONCAT(Leverancespecifikation[[#This Row],[ID]],Leverancespecifikation[[#This Row],[BYGNINGSDEL]])</f>
        <v>683Måtter, tæpper, løbere</v>
      </c>
      <c r="D687" s="171"/>
      <c r="E687" s="171">
        <v>727</v>
      </c>
      <c r="F687" s="171"/>
      <c r="G687" s="171"/>
      <c r="H687" s="171"/>
      <c r="I687" s="171"/>
      <c r="J687" s="171">
        <v>4</v>
      </c>
      <c r="K687" s="175" t="s">
        <v>1425</v>
      </c>
      <c r="L687" s="172" t="s">
        <v>868</v>
      </c>
      <c r="M687" s="80" t="str">
        <f>IFERROR(VLOOKUP(Leverancespecifikation[[#This Row],[ID-Bygningsdel]],'Data ændringslog'!A:G,7,FALSE),"P")</f>
        <v/>
      </c>
      <c r="N687" s="321" t="s">
        <v>99</v>
      </c>
      <c r="O687" s="121" t="str">
        <f>VLOOKUP(Leverancespecifikation[[#This Row],[ID-Bygningsdel]],'Data aktør'!A:H,2,FALSE)</f>
        <v>X</v>
      </c>
      <c r="P687" s="78" t="str">
        <f>VLOOKUP(Leverancespecifikation[[#This Row],[ID-Bygningsdel]],'Data aktør'!A:H,3,FALSE)</f>
        <v/>
      </c>
      <c r="Q687" s="78" t="str">
        <f>VLOOKUP(Leverancespecifikation[[#This Row],[ID-Bygningsdel]],'Data aktør'!A:H,4,FALSE)</f>
        <v/>
      </c>
      <c r="R687" s="78" t="str">
        <f>VLOOKUP(Leverancespecifikation[[#This Row],[ID-Bygningsdel]],'Data aktør'!A:H,5,FALSE)</f>
        <v/>
      </c>
      <c r="S687" s="78" t="str">
        <f>VLOOKUP(Leverancespecifikation[[#This Row],[ID-Bygningsdel]],'Data aktør'!A:H,6,FALSE)</f>
        <v/>
      </c>
      <c r="T687" s="78" t="str">
        <f>VLOOKUP(Leverancespecifikation[[#This Row],[ID-Bygningsdel]],'Data aktør'!A:H,7,FALSE)</f>
        <v/>
      </c>
      <c r="U687" s="122" t="str">
        <f>VLOOKUP(Leverancespecifikation[[#This Row],[ID-Bygningsdel]],'Data aktør'!A:H,8,FALSE)</f>
        <v/>
      </c>
      <c r="V687" s="112"/>
      <c r="W687" s="79"/>
      <c r="X687" s="79"/>
      <c r="Y687" s="79"/>
      <c r="Z687" s="79"/>
      <c r="AA687" s="79"/>
      <c r="AB687" s="171"/>
      <c r="AC687" s="171"/>
      <c r="AD687" s="171"/>
      <c r="AE687" s="171"/>
      <c r="AF687" s="171"/>
      <c r="AG687" s="171"/>
      <c r="AH687" s="171"/>
      <c r="AI687" s="171"/>
      <c r="AJ687" s="171" t="s">
        <v>33</v>
      </c>
      <c r="AK687" s="171">
        <v>200</v>
      </c>
      <c r="AL687" s="171"/>
      <c r="AM687" s="171"/>
      <c r="AN687" s="171"/>
      <c r="AO687" s="171"/>
      <c r="AP687" s="171"/>
      <c r="AQ687" s="171"/>
      <c r="AR687" s="171"/>
      <c r="AS687" s="171"/>
      <c r="AT687" s="171"/>
      <c r="AU687" s="171"/>
      <c r="AV687" s="171"/>
      <c r="AW687" s="171"/>
      <c r="AX687" s="171"/>
      <c r="AY687" s="171"/>
      <c r="AZ687" s="171"/>
      <c r="BA687" s="171"/>
      <c r="BB687" s="171"/>
      <c r="BC687" s="171"/>
      <c r="BD687" s="171"/>
      <c r="BE687" s="171"/>
      <c r="BF687" s="171"/>
      <c r="BG687" s="171"/>
      <c r="BH687" s="171"/>
      <c r="BI687" s="171"/>
      <c r="BJ687" s="171"/>
      <c r="BK687" s="171"/>
      <c r="BL687" s="287"/>
      <c r="BM687" s="171"/>
      <c r="BN687" s="171"/>
      <c r="BO687" s="171"/>
      <c r="BP687" s="171"/>
      <c r="BQ687" s="171"/>
      <c r="BR687" s="171"/>
      <c r="BS687" s="171"/>
      <c r="BT687" s="171"/>
      <c r="BU687" s="171"/>
      <c r="BV687" s="171"/>
      <c r="BW687" s="171"/>
      <c r="BX687" s="171"/>
      <c r="BY687" s="171"/>
      <c r="BZ687" s="171"/>
      <c r="CA687" s="208"/>
      <c r="CB687" s="140"/>
      <c r="CC687" s="140"/>
      <c r="CD687" s="140"/>
      <c r="CE687" s="140"/>
      <c r="CF687" s="140"/>
      <c r="CG687" s="140"/>
      <c r="CH687" s="140"/>
      <c r="CI687" s="140"/>
      <c r="CJ687" s="140"/>
      <c r="CK687" s="140"/>
      <c r="CL687" s="140"/>
      <c r="CM687" s="140"/>
      <c r="CN687" s="140"/>
      <c r="CO687" s="140"/>
      <c r="CP687" s="140"/>
      <c r="CQ687" s="140"/>
      <c r="CR687" s="140"/>
      <c r="CS687" s="140"/>
      <c r="CT687" s="140"/>
      <c r="CU687" s="140"/>
      <c r="CV687" s="140"/>
      <c r="CW687" s="140"/>
      <c r="CX687" s="140"/>
      <c r="CY687" s="140"/>
      <c r="CZ687" s="140"/>
      <c r="DA687" s="140"/>
      <c r="DB687" s="140"/>
      <c r="DC687" s="140"/>
      <c r="DD687" s="140"/>
      <c r="DE687" s="140"/>
      <c r="DF687" s="140"/>
      <c r="DG687" s="140"/>
      <c r="DH687" s="140"/>
      <c r="DI687" s="140"/>
      <c r="DJ687" s="140"/>
      <c r="DK687" s="140"/>
      <c r="DL687" s="140"/>
      <c r="DM687" s="140"/>
      <c r="DN687" s="140"/>
      <c r="DO687" s="140"/>
      <c r="DP687" s="140"/>
      <c r="DQ687" s="140"/>
      <c r="DR687" s="140"/>
      <c r="DS687" s="140"/>
      <c r="DT687" s="140"/>
      <c r="DU687" s="140"/>
      <c r="DV687" s="140"/>
      <c r="DW687" s="140"/>
      <c r="DX687" s="140"/>
      <c r="DY687" s="140"/>
      <c r="DZ687" s="140"/>
      <c r="EA687" s="140"/>
      <c r="EB687" s="140"/>
      <c r="EC687" s="140"/>
      <c r="ED687" s="140"/>
      <c r="EE687" s="140"/>
      <c r="EF687" s="140"/>
      <c r="EG687" s="140"/>
      <c r="EH687" s="140"/>
      <c r="EI687" s="140"/>
      <c r="EJ687" s="140"/>
      <c r="EK687" s="140"/>
      <c r="EL687" s="140"/>
      <c r="EM687" s="140"/>
      <c r="EN687" s="140"/>
      <c r="EO687" s="140"/>
      <c r="EP687" s="140"/>
      <c r="EQ687" s="140"/>
      <c r="ER687" s="140"/>
      <c r="ES687" s="140"/>
      <c r="ET687" s="140"/>
      <c r="EU687" s="140"/>
      <c r="EV687" s="140"/>
      <c r="EW687" s="140"/>
      <c r="EX687" s="140"/>
      <c r="EY687" s="140"/>
      <c r="EZ687" s="140"/>
      <c r="FA687" s="140"/>
      <c r="FB687" s="140"/>
      <c r="FC687" s="140"/>
      <c r="FD687" s="140"/>
      <c r="FE687" s="140"/>
      <c r="FF687" s="140"/>
      <c r="FG687" s="140"/>
      <c r="FH687" s="140"/>
      <c r="FI687" s="140"/>
      <c r="FJ687" s="140"/>
      <c r="FK687" s="140"/>
      <c r="FL687" s="140"/>
      <c r="FM687" s="140"/>
      <c r="FN687" s="140"/>
      <c r="FO687" s="140"/>
      <c r="FP687" s="140"/>
      <c r="FQ687" s="140"/>
      <c r="FR687" s="140"/>
      <c r="FS687" s="140"/>
      <c r="FT687" s="140"/>
      <c r="FU687" s="140"/>
      <c r="FV687" s="140"/>
      <c r="FW687" s="140"/>
      <c r="FX687" s="140"/>
      <c r="FY687" s="140"/>
      <c r="FZ687" s="140"/>
      <c r="GA687" s="140"/>
      <c r="GB687" s="140"/>
      <c r="GC687" s="140"/>
      <c r="GD687" s="140"/>
      <c r="GE687" s="140"/>
      <c r="GF687" s="140"/>
      <c r="GG687" s="140"/>
      <c r="GH687" s="140"/>
      <c r="GI687" s="140"/>
      <c r="GJ687" s="140"/>
      <c r="GK687" s="140"/>
      <c r="GL687" s="140"/>
      <c r="GM687" s="140"/>
      <c r="GN687" s="140"/>
      <c r="GO687" s="140"/>
      <c r="GP687" s="140"/>
      <c r="GQ687" s="140"/>
      <c r="GR687" s="140"/>
      <c r="GS687" s="140"/>
      <c r="GT687" s="140"/>
      <c r="GU687" s="140"/>
      <c r="GV687" s="140"/>
      <c r="GW687" s="140"/>
      <c r="GX687" s="140"/>
      <c r="GY687" s="140"/>
      <c r="GZ687" s="140"/>
      <c r="HA687" s="140"/>
      <c r="HB687" s="140"/>
      <c r="HC687" s="140"/>
      <c r="HD687" s="140"/>
      <c r="HE687" s="140"/>
      <c r="HF687" s="140"/>
      <c r="HG687" s="140"/>
      <c r="HH687" s="140"/>
      <c r="HI687" s="140"/>
      <c r="HJ687" s="140"/>
      <c r="HK687" s="140"/>
      <c r="HL687" s="140"/>
      <c r="HM687" s="140"/>
      <c r="HN687" s="140"/>
      <c r="HO687" s="140"/>
      <c r="HP687" s="140"/>
      <c r="HQ687" s="140"/>
      <c r="HR687" s="140"/>
      <c r="HS687" s="140"/>
      <c r="HT687" s="140"/>
      <c r="HU687" s="140"/>
      <c r="HV687" s="140"/>
      <c r="HW687" s="140"/>
      <c r="HX687" s="140"/>
      <c r="HY687" s="140"/>
      <c r="HZ687" s="140"/>
      <c r="IA687" s="140"/>
      <c r="IB687" s="140"/>
      <c r="IC687" s="140"/>
      <c r="ID687" s="140"/>
      <c r="IE687" s="140"/>
      <c r="IF687" s="140"/>
      <c r="IG687" s="140"/>
      <c r="IH687" s="140"/>
      <c r="II687" s="140"/>
      <c r="IJ687" s="140"/>
      <c r="IK687" s="140"/>
      <c r="IL687" s="140"/>
      <c r="IM687" s="140"/>
      <c r="IN687" s="140"/>
      <c r="IO687" s="140"/>
      <c r="IP687" s="140"/>
      <c r="IQ687" s="140"/>
      <c r="IR687" s="140"/>
      <c r="IS687" s="140"/>
      <c r="IT687" s="140"/>
      <c r="IU687" s="140"/>
      <c r="IV687" s="140"/>
      <c r="IW687" s="140"/>
      <c r="IX687" s="140"/>
      <c r="IY687" s="140"/>
      <c r="IZ687" s="140"/>
      <c r="JA687" s="140"/>
      <c r="JB687" s="140"/>
      <c r="JC687" s="140"/>
      <c r="JD687" s="140"/>
      <c r="JE687" s="140"/>
      <c r="JF687" s="140"/>
      <c r="JG687" s="140"/>
      <c r="JH687" s="140"/>
      <c r="JI687" s="140"/>
      <c r="JJ687" s="140"/>
      <c r="JK687" s="140"/>
      <c r="JL687" s="140"/>
      <c r="JM687" s="140"/>
      <c r="JN687" s="140"/>
      <c r="JO687" s="140"/>
      <c r="JP687" s="140"/>
      <c r="JQ687" s="140"/>
      <c r="JR687" s="140"/>
      <c r="JS687" s="140"/>
      <c r="JT687" s="140"/>
      <c r="JU687" s="140"/>
      <c r="JV687" s="140"/>
      <c r="JW687" s="140"/>
      <c r="JX687" s="140"/>
      <c r="JY687" s="140"/>
      <c r="JZ687" s="140"/>
      <c r="KA687" s="140"/>
      <c r="KB687" s="140"/>
      <c r="KC687" s="140"/>
      <c r="KD687" s="140"/>
      <c r="KE687" s="140"/>
      <c r="KF687" s="140"/>
      <c r="KG687" s="140"/>
      <c r="KH687" s="140"/>
      <c r="KI687" s="140"/>
      <c r="KJ687" s="140"/>
      <c r="KK687" s="140"/>
      <c r="KL687" s="140"/>
      <c r="KM687" s="140"/>
      <c r="KN687" s="140"/>
      <c r="KO687" s="140"/>
      <c r="KP687" s="140"/>
      <c r="KQ687" s="140"/>
      <c r="KR687" s="140"/>
      <c r="KS687" s="140"/>
      <c r="KT687" s="140"/>
      <c r="KU687" s="140"/>
      <c r="KV687" s="140"/>
      <c r="KW687" s="140"/>
      <c r="KX687" s="140"/>
      <c r="KY687" s="140"/>
      <c r="KZ687" s="140"/>
      <c r="LA687" s="140"/>
      <c r="LB687" s="140"/>
      <c r="LC687" s="140"/>
      <c r="LD687" s="140"/>
      <c r="LE687" s="140"/>
      <c r="LF687" s="140"/>
      <c r="LG687" s="140"/>
      <c r="LH687" s="140"/>
      <c r="LI687" s="140"/>
      <c r="LJ687" s="140"/>
      <c r="LK687" s="140"/>
      <c r="LL687" s="140"/>
      <c r="LM687" s="140"/>
      <c r="LN687" s="140"/>
      <c r="LO687" s="140"/>
      <c r="LP687" s="140"/>
      <c r="LQ687" s="140"/>
      <c r="LR687" s="140"/>
      <c r="LS687" s="140"/>
      <c r="LT687" s="140"/>
      <c r="LU687" s="140"/>
      <c r="LV687" s="140"/>
      <c r="LW687" s="140"/>
      <c r="LX687" s="140"/>
      <c r="LY687" s="140"/>
      <c r="LZ687" s="140"/>
      <c r="MA687" s="140"/>
      <c r="MB687" s="140"/>
      <c r="MC687" s="140"/>
      <c r="MD687" s="140"/>
      <c r="ME687" s="140"/>
      <c r="MF687" s="140"/>
      <c r="MG687" s="140"/>
      <c r="MH687" s="140"/>
      <c r="MI687" s="140"/>
      <c r="MJ687" s="140"/>
      <c r="MK687" s="140"/>
      <c r="ML687" s="140"/>
      <c r="MM687" s="140"/>
      <c r="MN687" s="140"/>
      <c r="MO687" s="140"/>
      <c r="MP687" s="140"/>
      <c r="MQ687" s="140"/>
      <c r="MR687" s="140"/>
      <c r="MS687" s="140"/>
      <c r="MT687" s="140"/>
      <c r="MU687" s="140"/>
      <c r="MV687" s="140"/>
      <c r="MW687" s="140"/>
      <c r="MX687" s="140"/>
      <c r="MY687" s="140"/>
      <c r="MZ687" s="140"/>
      <c r="NA687" s="140"/>
      <c r="NB687" s="140"/>
      <c r="NC687" s="140"/>
      <c r="ND687" s="140"/>
      <c r="NE687" s="140"/>
      <c r="NF687" s="140"/>
      <c r="NG687" s="140"/>
      <c r="NH687" s="140"/>
      <c r="NI687" s="140"/>
      <c r="NJ687" s="140"/>
      <c r="NK687" s="140"/>
      <c r="NL687" s="140"/>
      <c r="NM687" s="140"/>
      <c r="NN687" s="140"/>
      <c r="NO687" s="140"/>
      <c r="NP687" s="140"/>
      <c r="NQ687" s="140"/>
      <c r="NR687" s="140"/>
      <c r="NS687" s="140"/>
      <c r="NT687" s="140"/>
      <c r="NU687" s="140"/>
      <c r="NV687" s="140"/>
      <c r="NW687" s="140"/>
      <c r="NX687" s="140"/>
      <c r="NY687" s="140"/>
      <c r="NZ687" s="140"/>
      <c r="OA687" s="140"/>
      <c r="OB687" s="140"/>
      <c r="OC687" s="140"/>
      <c r="OD687" s="140"/>
      <c r="OE687" s="140"/>
      <c r="OF687" s="140"/>
      <c r="OG687" s="140"/>
      <c r="OH687" s="140"/>
      <c r="OI687" s="140"/>
      <c r="OJ687" s="140"/>
      <c r="OK687" s="140"/>
      <c r="OL687" s="140"/>
      <c r="OM687" s="140"/>
      <c r="ON687" s="140"/>
      <c r="OO687" s="140"/>
      <c r="OP687" s="140"/>
      <c r="OQ687" s="140"/>
      <c r="OR687" s="140"/>
      <c r="OS687" s="140"/>
      <c r="OT687" s="140"/>
      <c r="OU687" s="140"/>
      <c r="OV687" s="140"/>
      <c r="OW687" s="140"/>
      <c r="OX687" s="140"/>
      <c r="OY687" s="140"/>
      <c r="OZ687" s="140"/>
      <c r="PA687" s="140"/>
      <c r="PB687" s="140"/>
      <c r="PC687" s="140"/>
      <c r="PD687" s="140"/>
      <c r="PE687" s="140"/>
      <c r="PF687" s="140"/>
      <c r="PG687" s="140"/>
      <c r="PH687" s="140"/>
      <c r="PI687" s="140"/>
      <c r="PJ687" s="140"/>
      <c r="PK687" s="140"/>
      <c r="PL687" s="140"/>
      <c r="PM687" s="140"/>
      <c r="PN687" s="140"/>
      <c r="PO687" s="140"/>
      <c r="PP687" s="140"/>
      <c r="PQ687" s="140"/>
      <c r="PR687" s="140"/>
      <c r="PS687" s="140"/>
      <c r="PT687" s="140"/>
      <c r="PU687" s="140"/>
      <c r="PV687" s="140"/>
      <c r="PW687" s="140"/>
      <c r="PX687" s="140"/>
      <c r="PY687" s="140"/>
      <c r="PZ687" s="140"/>
      <c r="QA687" s="140"/>
      <c r="QB687" s="140"/>
      <c r="QC687" s="140"/>
      <c r="QD687" s="140"/>
      <c r="QE687" s="140"/>
      <c r="QF687" s="140"/>
      <c r="QG687" s="140"/>
      <c r="QH687" s="140"/>
      <c r="QI687" s="140"/>
      <c r="QJ687" s="140"/>
      <c r="QK687" s="140"/>
      <c r="QL687" s="140"/>
      <c r="QM687" s="140"/>
      <c r="QN687" s="140"/>
      <c r="QO687" s="140"/>
      <c r="QP687" s="140"/>
      <c r="QQ687" s="140"/>
      <c r="QR687" s="140"/>
      <c r="QS687" s="140"/>
      <c r="QT687" s="140"/>
      <c r="QU687" s="140"/>
      <c r="QV687" s="140"/>
      <c r="QW687" s="140"/>
      <c r="QX687" s="140"/>
      <c r="QY687" s="140"/>
      <c r="QZ687" s="140"/>
      <c r="RA687" s="140"/>
      <c r="RB687" s="140"/>
      <c r="RC687" s="140"/>
      <c r="RD687" s="140"/>
      <c r="RE687" s="140"/>
      <c r="RF687" s="140"/>
      <c r="RG687" s="140"/>
      <c r="RH687" s="140"/>
      <c r="RI687" s="140"/>
      <c r="RJ687" s="140"/>
      <c r="RK687" s="140"/>
      <c r="RL687" s="140"/>
      <c r="RM687" s="140"/>
      <c r="RN687" s="140"/>
      <c r="RO687" s="140"/>
      <c r="RP687" s="140"/>
      <c r="RQ687" s="140"/>
      <c r="RR687" s="140"/>
      <c r="RS687" s="140"/>
      <c r="RT687" s="140"/>
      <c r="RU687" s="140"/>
      <c r="RV687" s="140"/>
      <c r="RW687" s="140"/>
      <c r="RX687" s="140"/>
      <c r="RY687" s="140"/>
      <c r="RZ687" s="140"/>
      <c r="SA687" s="140"/>
      <c r="SB687" s="140"/>
      <c r="SC687" s="140"/>
      <c r="SD687" s="140"/>
      <c r="SE687" s="140"/>
      <c r="SF687" s="140"/>
      <c r="SG687" s="140"/>
      <c r="SH687" s="140"/>
      <c r="SI687" s="140"/>
      <c r="SJ687" s="140"/>
      <c r="SK687" s="140"/>
      <c r="SL687" s="140"/>
      <c r="SM687" s="140"/>
      <c r="SN687" s="140"/>
      <c r="SO687" s="140"/>
      <c r="SP687" s="140"/>
      <c r="SQ687" s="140"/>
      <c r="SR687" s="140"/>
      <c r="SS687" s="140"/>
      <c r="ST687" s="140"/>
      <c r="SU687" s="140"/>
      <c r="SV687" s="140"/>
      <c r="SW687" s="140"/>
      <c r="SX687" s="140"/>
      <c r="SY687" s="140"/>
      <c r="SZ687" s="140"/>
      <c r="TA687" s="140"/>
      <c r="TB687" s="140"/>
      <c r="TC687" s="140"/>
      <c r="TD687" s="140"/>
      <c r="TE687" s="140"/>
      <c r="TF687" s="140"/>
      <c r="TG687" s="140"/>
      <c r="TH687" s="140"/>
      <c r="TI687" s="140"/>
      <c r="TJ687" s="140"/>
      <c r="TK687" s="140"/>
      <c r="TL687" s="140"/>
      <c r="TM687" s="140"/>
      <c r="TN687" s="140"/>
      <c r="TO687" s="140"/>
      <c r="TP687" s="140"/>
      <c r="TQ687" s="140"/>
      <c r="TR687" s="140"/>
      <c r="TS687" s="140"/>
      <c r="TT687" s="140"/>
      <c r="TU687" s="140"/>
      <c r="TV687" s="140"/>
      <c r="TW687" s="140"/>
      <c r="TX687" s="140"/>
      <c r="TY687" s="140"/>
      <c r="TZ687" s="140"/>
      <c r="UA687" s="140"/>
      <c r="UB687" s="140"/>
      <c r="UC687" s="140"/>
      <c r="UD687" s="140"/>
      <c r="UE687" s="140"/>
      <c r="UF687" s="140"/>
      <c r="UG687" s="140"/>
      <c r="UH687" s="140"/>
      <c r="UI687" s="140"/>
      <c r="UJ687" s="140"/>
      <c r="UK687" s="140"/>
      <c r="UL687" s="140"/>
      <c r="UM687" s="140"/>
      <c r="UN687" s="140"/>
      <c r="UO687" s="140"/>
      <c r="UP687" s="140"/>
      <c r="UQ687" s="140"/>
      <c r="UR687" s="140"/>
      <c r="US687" s="140"/>
      <c r="UT687" s="140"/>
      <c r="UU687" s="140"/>
      <c r="UV687" s="140"/>
      <c r="UW687" s="140"/>
      <c r="UX687" s="140"/>
      <c r="UY687" s="140"/>
      <c r="UZ687" s="140"/>
      <c r="VA687" s="140"/>
      <c r="VB687" s="140"/>
      <c r="VC687" s="140"/>
      <c r="VD687" s="140"/>
      <c r="VE687" s="140"/>
      <c r="VF687" s="140"/>
      <c r="VG687" s="140"/>
      <c r="VH687" s="140"/>
      <c r="VI687" s="140"/>
      <c r="VJ687" s="140"/>
      <c r="VK687" s="140"/>
      <c r="VL687" s="140"/>
      <c r="VM687" s="140"/>
      <c r="VN687" s="140"/>
      <c r="VO687" s="140"/>
      <c r="VP687" s="140"/>
      <c r="VQ687" s="140"/>
      <c r="VR687" s="140"/>
      <c r="VS687" s="140"/>
      <c r="VT687" s="140"/>
      <c r="VU687" s="140"/>
      <c r="VV687" s="140"/>
      <c r="VW687" s="140"/>
      <c r="VX687" s="140"/>
      <c r="VY687" s="140"/>
      <c r="VZ687" s="140"/>
      <c r="WA687" s="140"/>
      <c r="WB687" s="140"/>
      <c r="WC687" s="140"/>
      <c r="WD687" s="140"/>
      <c r="WE687" s="140"/>
      <c r="WF687" s="140"/>
      <c r="WG687" s="140"/>
      <c r="WH687" s="140"/>
      <c r="WI687" s="140"/>
      <c r="WJ687" s="140"/>
      <c r="WK687" s="140"/>
      <c r="WL687" s="140"/>
      <c r="WM687" s="140"/>
      <c r="WN687" s="140"/>
      <c r="WO687" s="140"/>
      <c r="WP687" s="140"/>
      <c r="WQ687" s="140"/>
      <c r="WR687" s="140"/>
      <c r="WS687" s="140"/>
      <c r="WT687" s="140"/>
      <c r="WU687" s="140"/>
      <c r="WV687" s="140"/>
      <c r="WW687" s="140"/>
      <c r="WX687" s="140"/>
      <c r="WY687" s="140"/>
      <c r="WZ687" s="140"/>
      <c r="XA687" s="140"/>
      <c r="XB687" s="140"/>
      <c r="XC687" s="140"/>
      <c r="XD687" s="140"/>
      <c r="XE687" s="140"/>
      <c r="XF687" s="140"/>
      <c r="XG687" s="140"/>
      <c r="XH687" s="140"/>
      <c r="XI687" s="140"/>
      <c r="XJ687" s="140"/>
      <c r="XK687" s="140"/>
      <c r="XL687" s="140"/>
      <c r="XM687" s="140"/>
      <c r="XN687" s="140"/>
      <c r="XO687" s="140"/>
      <c r="XP687" s="140"/>
      <c r="XQ687" s="140"/>
      <c r="XR687" s="140"/>
      <c r="XS687" s="140"/>
      <c r="XT687" s="140"/>
      <c r="XU687" s="140"/>
      <c r="XV687" s="140"/>
      <c r="XW687" s="140"/>
      <c r="XX687" s="140"/>
      <c r="XY687" s="140"/>
      <c r="XZ687" s="140"/>
      <c r="YA687" s="140"/>
      <c r="YB687" s="140"/>
      <c r="YC687" s="140"/>
      <c r="YD687" s="140"/>
      <c r="YE687" s="140"/>
      <c r="YF687" s="140"/>
      <c r="YG687" s="140"/>
      <c r="YH687" s="140"/>
      <c r="YI687" s="140"/>
      <c r="YJ687" s="140"/>
      <c r="YK687" s="140"/>
      <c r="YL687" s="140"/>
      <c r="YM687" s="140"/>
      <c r="YN687" s="140"/>
      <c r="YO687" s="140"/>
      <c r="YP687" s="140"/>
      <c r="YQ687" s="140"/>
      <c r="YR687" s="140"/>
      <c r="YS687" s="140"/>
      <c r="YT687" s="140"/>
      <c r="YU687" s="140"/>
      <c r="YV687" s="140"/>
      <c r="YW687" s="140"/>
      <c r="YX687" s="140"/>
      <c r="YY687" s="140"/>
      <c r="YZ687" s="140"/>
      <c r="ZA687" s="140"/>
      <c r="ZB687" s="140"/>
      <c r="ZC687" s="140"/>
      <c r="ZD687" s="140"/>
      <c r="ZE687" s="140"/>
      <c r="ZF687" s="140"/>
      <c r="ZG687" s="140"/>
      <c r="ZH687" s="140"/>
      <c r="ZI687" s="140"/>
      <c r="ZJ687" s="140"/>
      <c r="ZK687" s="140"/>
      <c r="ZL687" s="140"/>
      <c r="ZM687" s="140"/>
      <c r="ZN687" s="140"/>
      <c r="ZO687" s="140"/>
      <c r="ZP687" s="140"/>
      <c r="ZQ687" s="140"/>
      <c r="ZR687" s="140"/>
      <c r="ZS687" s="140"/>
      <c r="ZT687" s="140"/>
      <c r="ZU687" s="140"/>
      <c r="ZV687" s="140"/>
      <c r="ZW687" s="140"/>
      <c r="ZX687" s="140"/>
      <c r="ZY687" s="140"/>
      <c r="ZZ687" s="140"/>
      <c r="AAA687" s="140"/>
      <c r="AAB687" s="140"/>
      <c r="AAC687" s="140"/>
      <c r="AAD687" s="140"/>
      <c r="AAE687" s="140"/>
      <c r="AAF687" s="140"/>
      <c r="AAG687" s="140"/>
      <c r="AAH687" s="140"/>
      <c r="AAI687" s="140"/>
      <c r="AAJ687" s="140"/>
      <c r="AAK687" s="140"/>
      <c r="AAL687" s="140"/>
      <c r="AAM687" s="140"/>
      <c r="AAN687" s="140"/>
      <c r="AAO687" s="140"/>
      <c r="AAP687" s="140"/>
      <c r="AAQ687" s="140"/>
      <c r="AAR687" s="140"/>
      <c r="AAS687" s="140"/>
      <c r="AAT687" s="140"/>
      <c r="AAU687" s="140"/>
      <c r="AAV687" s="140"/>
      <c r="AAW687" s="140"/>
      <c r="AAX687" s="140"/>
      <c r="AAY687" s="140"/>
      <c r="AAZ687" s="140"/>
      <c r="ABA687" s="140"/>
      <c r="ABB687" s="140"/>
      <c r="ABC687" s="140"/>
      <c r="ABD687" s="140"/>
      <c r="ABE687" s="140"/>
      <c r="ABF687" s="140"/>
      <c r="ABG687" s="140"/>
      <c r="ABH687" s="140"/>
      <c r="ABI687" s="140"/>
      <c r="ABJ687" s="140"/>
      <c r="ABK687" s="140"/>
      <c r="ABL687" s="140"/>
      <c r="ABM687" s="140"/>
      <c r="ABN687" s="140"/>
      <c r="ABO687" s="140"/>
      <c r="ABP687" s="140"/>
      <c r="ABQ687" s="140"/>
      <c r="ABR687" s="140"/>
      <c r="ABS687" s="140"/>
      <c r="ABT687" s="140"/>
      <c r="ABU687" s="140"/>
      <c r="ABV687" s="140"/>
      <c r="ABW687" s="140"/>
      <c r="ABX687" s="140"/>
      <c r="ABY687" s="140"/>
      <c r="ABZ687" s="140"/>
      <c r="ACA687" s="140"/>
      <c r="ACB687" s="140"/>
      <c r="ACC687" s="140"/>
      <c r="ACD687" s="140"/>
      <c r="ACE687" s="140"/>
      <c r="ACF687" s="140"/>
      <c r="ACG687" s="140"/>
      <c r="ACH687" s="140"/>
      <c r="ACI687" s="140"/>
      <c r="ACJ687" s="140"/>
      <c r="ACK687" s="140"/>
      <c r="ACL687" s="140"/>
      <c r="ACM687" s="140"/>
      <c r="ACN687" s="140"/>
      <c r="ACO687" s="140"/>
      <c r="ACP687" s="140"/>
      <c r="ACQ687" s="140"/>
      <c r="ACR687" s="140"/>
      <c r="ACS687" s="140"/>
      <c r="ACT687" s="140"/>
      <c r="ACU687" s="140"/>
      <c r="ACV687" s="140"/>
      <c r="ACW687" s="140"/>
      <c r="ACX687" s="140"/>
      <c r="ACY687" s="140"/>
      <c r="ACZ687" s="140"/>
      <c r="ADA687" s="140"/>
      <c r="ADB687" s="140"/>
      <c r="ADC687" s="140"/>
      <c r="ADD687" s="140"/>
      <c r="ADE687" s="140"/>
      <c r="ADF687" s="140"/>
      <c r="ADG687" s="140"/>
      <c r="ADH687" s="140"/>
      <c r="ADI687" s="140"/>
      <c r="ADJ687" s="140"/>
      <c r="ADK687" s="140"/>
      <c r="ADL687" s="140"/>
      <c r="ADM687" s="140"/>
      <c r="ADN687" s="140"/>
      <c r="ADO687" s="140"/>
      <c r="ADP687" s="140"/>
      <c r="ADQ687" s="140"/>
      <c r="ADR687" s="140"/>
      <c r="ADS687" s="140"/>
      <c r="ADT687" s="140"/>
      <c r="ADU687" s="140"/>
      <c r="ADV687" s="140"/>
      <c r="ADW687" s="140"/>
      <c r="ADX687" s="140"/>
      <c r="ADY687" s="140"/>
      <c r="ADZ687" s="140"/>
      <c r="AEA687" s="140"/>
      <c r="AEB687" s="140"/>
      <c r="AEC687" s="140"/>
      <c r="AED687" s="140"/>
      <c r="AEE687" s="140"/>
      <c r="AEF687" s="140"/>
      <c r="AEG687" s="140"/>
      <c r="AEH687" s="140"/>
      <c r="AEI687" s="140"/>
      <c r="AEJ687" s="140"/>
      <c r="AEK687" s="140"/>
      <c r="AEL687" s="140"/>
      <c r="AEM687" s="140"/>
      <c r="AEN687" s="140"/>
      <c r="AEO687" s="140"/>
      <c r="AEP687" s="140"/>
      <c r="AEQ687" s="140"/>
      <c r="AER687" s="140"/>
      <c r="AES687" s="140"/>
      <c r="AET687" s="140"/>
      <c r="AEU687" s="140"/>
      <c r="AEV687" s="140"/>
      <c r="AEW687" s="140"/>
      <c r="AEX687" s="140"/>
      <c r="AEY687" s="140"/>
      <c r="AEZ687" s="140"/>
      <c r="AFA687" s="140"/>
      <c r="AFB687" s="140"/>
      <c r="AFC687" s="140"/>
      <c r="AFD687" s="140"/>
      <c r="AFE687" s="140"/>
      <c r="AFF687" s="140"/>
      <c r="AFG687" s="140"/>
      <c r="AFH687" s="140"/>
      <c r="AFI687" s="140"/>
      <c r="AFJ687" s="140"/>
      <c r="AFK687" s="140"/>
      <c r="AFL687" s="140"/>
      <c r="AFM687" s="140"/>
      <c r="AFN687" s="140"/>
      <c r="AFO687" s="140"/>
      <c r="AFP687" s="140"/>
      <c r="AFQ687" s="140"/>
      <c r="AFR687" s="140"/>
      <c r="AFS687" s="140"/>
      <c r="AFT687" s="140"/>
      <c r="AFU687" s="140"/>
      <c r="AFV687" s="140"/>
      <c r="AFW687" s="140"/>
      <c r="AFX687" s="140"/>
      <c r="AFY687" s="140"/>
      <c r="AFZ687" s="140"/>
      <c r="AGA687" s="140"/>
      <c r="AGB687" s="140"/>
      <c r="AGC687" s="140"/>
      <c r="AGD687" s="140"/>
      <c r="AGE687" s="140"/>
      <c r="AGF687" s="140"/>
      <c r="AGG687" s="140"/>
      <c r="AGH687" s="140"/>
      <c r="AGI687" s="140"/>
      <c r="AGJ687" s="140"/>
      <c r="AGK687" s="140"/>
      <c r="AGL687" s="140"/>
      <c r="AGM687" s="140"/>
      <c r="AGN687" s="140"/>
      <c r="AGO687" s="140"/>
      <c r="AGP687" s="140"/>
      <c r="AGQ687" s="140"/>
      <c r="AGR687" s="140"/>
      <c r="AGS687" s="140"/>
      <c r="AGT687" s="140"/>
      <c r="AGU687" s="140"/>
      <c r="AGV687" s="140"/>
      <c r="AGW687" s="140"/>
      <c r="AGX687" s="140"/>
      <c r="AGY687" s="140"/>
      <c r="AGZ687" s="140"/>
      <c r="AHA687" s="140"/>
      <c r="AHB687" s="140"/>
      <c r="AHC687" s="140"/>
      <c r="AHD687" s="140"/>
      <c r="AHE687" s="140"/>
      <c r="AHF687" s="140"/>
      <c r="AHG687" s="140"/>
      <c r="AHH687" s="140"/>
      <c r="AHI687" s="140"/>
      <c r="AHJ687" s="140"/>
      <c r="AHK687" s="140"/>
      <c r="AHL687" s="140"/>
      <c r="AHM687" s="140"/>
      <c r="AHN687" s="140"/>
      <c r="AHO687" s="140"/>
      <c r="AHP687" s="140"/>
      <c r="AHQ687" s="140"/>
      <c r="AHR687" s="140"/>
      <c r="AHS687" s="140"/>
      <c r="AHT687" s="140"/>
      <c r="AHU687" s="140"/>
      <c r="AHV687" s="140"/>
      <c r="AHW687" s="140"/>
      <c r="AHX687" s="140"/>
      <c r="AHY687" s="140"/>
      <c r="AHZ687" s="140"/>
      <c r="AIA687" s="140"/>
      <c r="AIB687" s="140"/>
      <c r="AIC687" s="140"/>
      <c r="AID687" s="140"/>
      <c r="AIE687" s="140"/>
      <c r="AIF687" s="140"/>
      <c r="AIG687" s="140"/>
      <c r="AIH687" s="140"/>
      <c r="AII687" s="140"/>
      <c r="AIJ687" s="140"/>
      <c r="AIK687" s="140"/>
      <c r="AIL687" s="140"/>
      <c r="AIM687" s="140"/>
      <c r="AIN687" s="140"/>
      <c r="AIO687" s="140"/>
      <c r="AIP687" s="140"/>
      <c r="AIQ687" s="140"/>
      <c r="AIR687" s="140"/>
      <c r="AIS687" s="140"/>
      <c r="AIT687" s="140"/>
      <c r="AIU687" s="140"/>
      <c r="AIV687" s="140"/>
      <c r="AIW687" s="140"/>
      <c r="AIX687" s="140"/>
      <c r="AIY687" s="140"/>
      <c r="AIZ687" s="140"/>
      <c r="AJA687" s="140"/>
      <c r="AJB687" s="140"/>
      <c r="AJC687" s="140"/>
      <c r="AJD687" s="140"/>
      <c r="AJE687" s="140"/>
      <c r="AJF687" s="140"/>
      <c r="AJG687" s="140"/>
      <c r="AJH687" s="140"/>
      <c r="AJI687" s="140"/>
      <c r="AJJ687" s="140"/>
      <c r="AJK687" s="140"/>
      <c r="AJL687" s="140"/>
      <c r="AJM687" s="140"/>
      <c r="AJN687" s="140"/>
      <c r="AJO687" s="140"/>
      <c r="AJP687" s="140"/>
      <c r="AJQ687" s="140"/>
      <c r="AJR687" s="140"/>
      <c r="AJS687" s="140"/>
      <c r="AJT687" s="140"/>
      <c r="AJU687" s="140"/>
      <c r="AJV687" s="140"/>
      <c r="AJW687" s="140"/>
      <c r="AJX687" s="140"/>
      <c r="AJY687" s="140"/>
      <c r="AJZ687" s="140"/>
      <c r="AKA687" s="140"/>
      <c r="AKB687" s="140"/>
      <c r="AKC687" s="140"/>
      <c r="AKD687" s="140"/>
      <c r="AKE687" s="140"/>
      <c r="AKF687" s="140"/>
      <c r="AKG687" s="140"/>
      <c r="AKH687" s="140"/>
      <c r="AKI687" s="140"/>
      <c r="AKJ687" s="140"/>
      <c r="AKK687" s="140"/>
      <c r="AKL687" s="140"/>
      <c r="AKM687" s="140"/>
      <c r="AKN687" s="140"/>
      <c r="AKO687" s="140"/>
      <c r="AKP687" s="140"/>
      <c r="AKQ687" s="140"/>
      <c r="AKR687" s="140"/>
      <c r="AKS687" s="140"/>
      <c r="AKT687" s="140"/>
      <c r="AKU687" s="140"/>
      <c r="AKV687" s="140"/>
      <c r="AKW687" s="140"/>
      <c r="AKX687" s="140"/>
    </row>
    <row r="688" spans="1:986" ht="27.95" customHeight="1" x14ac:dyDescent="0.2">
      <c r="A688" s="249"/>
      <c r="B688" s="239" t="s">
        <v>1396</v>
      </c>
      <c r="C688" s="155" t="str">
        <f>_xlfn.CONCAT(Leverancespecifikation[[#This Row],[ID]],Leverancespecifikation[[#This Row],[BYGNINGSDEL]])</f>
        <v>684Øvrige</v>
      </c>
      <c r="D688" s="173"/>
      <c r="E688" s="173"/>
      <c r="F688" s="173"/>
      <c r="G688" s="173"/>
      <c r="H688" s="173"/>
      <c r="I688" s="174"/>
      <c r="J688" s="158">
        <v>1</v>
      </c>
      <c r="K688" s="159" t="s">
        <v>1427</v>
      </c>
      <c r="L688" s="160"/>
      <c r="M688" s="82" t="str">
        <f>IFERROR(VLOOKUP(Leverancespecifikation[[#This Row],[ID-Bygningsdel]],'Data ændringslog'!A:G,7,FALSE),"P")</f>
        <v/>
      </c>
      <c r="N688" s="205" t="s">
        <v>99</v>
      </c>
      <c r="O688" s="264"/>
      <c r="P688" s="265"/>
      <c r="Q688" s="265"/>
      <c r="R688" s="265"/>
      <c r="S688" s="265"/>
      <c r="T688" s="265"/>
      <c r="U688" s="266"/>
      <c r="V688" s="113"/>
      <c r="W688" s="83"/>
      <c r="X688" s="83"/>
      <c r="Y688" s="83"/>
      <c r="Z688" s="83"/>
      <c r="AA688" s="83"/>
      <c r="AB688" s="209"/>
      <c r="AC688" s="173"/>
      <c r="AD688" s="209"/>
      <c r="AE688" s="209"/>
      <c r="AF688" s="209"/>
      <c r="AG688" s="209"/>
      <c r="AH688" s="209"/>
      <c r="AI688" s="209"/>
      <c r="AJ688" s="209"/>
      <c r="AK688" s="173"/>
      <c r="AL688" s="209"/>
      <c r="AM688" s="173"/>
      <c r="AN688" s="209"/>
      <c r="AO688" s="209"/>
      <c r="AP688" s="209"/>
      <c r="AQ688" s="209"/>
      <c r="AR688" s="209"/>
      <c r="AS688" s="209"/>
      <c r="AT688" s="209"/>
      <c r="AU688" s="173"/>
      <c r="AV688" s="209"/>
      <c r="AW688" s="209"/>
      <c r="AX688" s="209"/>
      <c r="AY688" s="209"/>
      <c r="AZ688" s="209"/>
      <c r="BA688" s="209"/>
      <c r="BB688" s="209"/>
      <c r="BC688" s="173"/>
      <c r="BD688" s="209"/>
      <c r="BE688" s="209"/>
      <c r="BF688" s="209"/>
      <c r="BG688" s="209"/>
      <c r="BH688" s="209"/>
      <c r="BI688" s="209"/>
      <c r="BJ688" s="209"/>
      <c r="BK688" s="173"/>
      <c r="BL688" s="288"/>
      <c r="BM688" s="174"/>
      <c r="BN688" s="209"/>
      <c r="BO688" s="209"/>
      <c r="BP688" s="209"/>
      <c r="BQ688" s="209"/>
      <c r="BR688" s="209"/>
      <c r="BS688" s="209"/>
      <c r="BT688" s="209"/>
      <c r="BU688" s="173"/>
      <c r="BV688" s="174"/>
      <c r="BW688" s="209"/>
      <c r="BX688" s="209"/>
      <c r="BY688" s="209"/>
      <c r="BZ688" s="209"/>
      <c r="CA688" s="200"/>
      <c r="CB688" s="134"/>
    </row>
    <row r="689" spans="1:986" s="104" customFormat="1" x14ac:dyDescent="0.2">
      <c r="A689" s="248"/>
      <c r="B689" s="240" t="s">
        <v>1398</v>
      </c>
      <c r="C689" s="161" t="str">
        <f>_xlfn.CONCAT(Leverancespecifikation[[#This Row],[ID]],Leverancespecifikation[[#This Row],[BYGNINGSDEL]])</f>
        <v>685Rum &amp; Arealer</v>
      </c>
      <c r="D689" s="162"/>
      <c r="E689" s="162"/>
      <c r="F689" s="162"/>
      <c r="G689" s="162"/>
      <c r="H689" s="162"/>
      <c r="I689" s="162"/>
      <c r="J689" s="163">
        <v>2</v>
      </c>
      <c r="K689" s="164" t="s">
        <v>1429</v>
      </c>
      <c r="L689" s="165"/>
      <c r="M689" s="100" t="str">
        <f>IFERROR(VLOOKUP(Leverancespecifikation[[#This Row],[ID-Bygningsdel]],'Data ændringslog'!A:G,7,FALSE),"P")</f>
        <v/>
      </c>
      <c r="N689" s="201" t="s">
        <v>99</v>
      </c>
      <c r="O689" s="119"/>
      <c r="P689" s="101"/>
      <c r="Q689" s="101"/>
      <c r="R689" s="101"/>
      <c r="S689" s="101"/>
      <c r="T689" s="101"/>
      <c r="U689" s="120"/>
      <c r="V689" s="111"/>
      <c r="W689" s="102"/>
      <c r="X689" s="102"/>
      <c r="Y689" s="102"/>
      <c r="Z689" s="102"/>
      <c r="AA689" s="102"/>
      <c r="AB689" s="162"/>
      <c r="AC689" s="162"/>
      <c r="AD689" s="162"/>
      <c r="AE689" s="162"/>
      <c r="AF689" s="162"/>
      <c r="AG689" s="162"/>
      <c r="AH689" s="162"/>
      <c r="AI689" s="162"/>
      <c r="AJ689" s="162"/>
      <c r="AK689" s="162"/>
      <c r="AL689" s="162"/>
      <c r="AM689" s="162"/>
      <c r="AN689" s="162"/>
      <c r="AO689" s="162"/>
      <c r="AP689" s="162"/>
      <c r="AQ689" s="162"/>
      <c r="AR689" s="162"/>
      <c r="AS689" s="162"/>
      <c r="AT689" s="162"/>
      <c r="AU689" s="162"/>
      <c r="AV689" s="162"/>
      <c r="AW689" s="162"/>
      <c r="AX689" s="162"/>
      <c r="AY689" s="162"/>
      <c r="AZ689" s="162"/>
      <c r="BA689" s="162"/>
      <c r="BB689" s="162"/>
      <c r="BC689" s="162"/>
      <c r="BD689" s="162"/>
      <c r="BE689" s="162"/>
      <c r="BF689" s="162"/>
      <c r="BG689" s="162"/>
      <c r="BH689" s="162"/>
      <c r="BI689" s="162"/>
      <c r="BJ689" s="162"/>
      <c r="BK689" s="162"/>
      <c r="BL689" s="285"/>
      <c r="BM689" s="162"/>
      <c r="BN689" s="162"/>
      <c r="BO689" s="162"/>
      <c r="BP689" s="162"/>
      <c r="BQ689" s="162"/>
      <c r="BR689" s="162"/>
      <c r="BS689" s="162"/>
      <c r="BT689" s="162"/>
      <c r="BU689" s="162"/>
      <c r="BV689" s="162"/>
      <c r="BW689" s="162"/>
      <c r="BX689" s="162"/>
      <c r="BY689" s="162"/>
      <c r="BZ689" s="162"/>
      <c r="CA689" s="206"/>
      <c r="CB689" s="98"/>
      <c r="CC689" s="98"/>
      <c r="CD689" s="98"/>
      <c r="CE689" s="98"/>
      <c r="CF689" s="98"/>
      <c r="CG689" s="98"/>
      <c r="CH689" s="98"/>
      <c r="CI689" s="98"/>
      <c r="CJ689" s="98"/>
      <c r="CK689" s="98"/>
      <c r="CL689" s="98"/>
      <c r="CM689" s="98"/>
      <c r="CN689" s="98"/>
      <c r="CO689" s="98"/>
      <c r="CP689" s="98"/>
      <c r="CQ689" s="98"/>
      <c r="CR689" s="98"/>
      <c r="CS689" s="98"/>
      <c r="CT689" s="98"/>
      <c r="CU689" s="98"/>
      <c r="CV689" s="98"/>
      <c r="CW689" s="98"/>
      <c r="CX689" s="98"/>
      <c r="CY689" s="98"/>
      <c r="CZ689" s="98"/>
      <c r="DA689" s="98"/>
      <c r="DB689" s="98"/>
      <c r="DC689" s="98"/>
      <c r="DD689" s="98"/>
      <c r="DE689" s="98"/>
      <c r="DF689" s="98"/>
      <c r="DG689" s="98"/>
      <c r="DH689" s="98"/>
      <c r="DI689" s="98"/>
      <c r="DJ689" s="98"/>
      <c r="DK689" s="98"/>
      <c r="DL689" s="98"/>
      <c r="DM689" s="98"/>
      <c r="DN689" s="98"/>
      <c r="DO689" s="98"/>
      <c r="DP689" s="98"/>
      <c r="DQ689" s="98"/>
      <c r="DR689" s="98"/>
      <c r="DS689" s="98"/>
      <c r="DT689" s="98"/>
      <c r="DU689" s="98"/>
      <c r="DV689" s="98"/>
      <c r="DW689" s="98"/>
      <c r="DX689" s="98"/>
      <c r="DY689" s="98"/>
      <c r="DZ689" s="98"/>
      <c r="EA689" s="98"/>
      <c r="EB689" s="98"/>
      <c r="EC689" s="98"/>
      <c r="ED689" s="98"/>
      <c r="EE689" s="98"/>
      <c r="EF689" s="98"/>
      <c r="EG689" s="98"/>
      <c r="EH689" s="98"/>
      <c r="EI689" s="98"/>
      <c r="EJ689" s="98"/>
      <c r="EK689" s="98"/>
      <c r="EL689" s="98"/>
      <c r="EM689" s="98"/>
      <c r="EN689" s="98"/>
      <c r="EO689" s="98"/>
      <c r="EP689" s="98"/>
      <c r="EQ689" s="98"/>
      <c r="ER689" s="98"/>
      <c r="ES689" s="98"/>
      <c r="ET689" s="98"/>
      <c r="EU689" s="98"/>
      <c r="EV689" s="98"/>
      <c r="EW689" s="98"/>
      <c r="EX689" s="98"/>
      <c r="EY689" s="98"/>
      <c r="EZ689" s="98"/>
      <c r="FA689" s="98"/>
      <c r="FB689" s="98"/>
      <c r="FC689" s="98"/>
      <c r="FD689" s="98"/>
      <c r="FE689" s="98"/>
      <c r="FF689" s="98"/>
      <c r="FG689" s="98"/>
      <c r="FH689" s="98"/>
      <c r="FI689" s="98"/>
      <c r="FJ689" s="98"/>
      <c r="FK689" s="98"/>
      <c r="FL689" s="98"/>
      <c r="FM689" s="98"/>
      <c r="FN689" s="98"/>
      <c r="FO689" s="98"/>
      <c r="FP689" s="98"/>
      <c r="FQ689" s="98"/>
      <c r="FR689" s="98"/>
      <c r="FS689" s="98"/>
      <c r="FT689" s="98"/>
      <c r="FU689" s="98"/>
      <c r="FV689" s="98"/>
      <c r="FW689" s="98"/>
      <c r="FX689" s="98"/>
      <c r="FY689" s="98"/>
      <c r="FZ689" s="98"/>
      <c r="GA689" s="98"/>
      <c r="GB689" s="98"/>
      <c r="GC689" s="98"/>
      <c r="GD689" s="98"/>
      <c r="GE689" s="98"/>
      <c r="GF689" s="98"/>
      <c r="GG689" s="98"/>
      <c r="GH689" s="98"/>
      <c r="GI689" s="98"/>
      <c r="GJ689" s="98"/>
      <c r="GK689" s="98"/>
      <c r="GL689" s="98"/>
      <c r="GM689" s="98"/>
      <c r="GN689" s="98"/>
      <c r="GO689" s="98"/>
      <c r="GP689" s="98"/>
      <c r="GQ689" s="98"/>
      <c r="GR689" s="98"/>
      <c r="GS689" s="98"/>
      <c r="GT689" s="98"/>
      <c r="GU689" s="98"/>
      <c r="GV689" s="98"/>
      <c r="GW689" s="98"/>
      <c r="GX689" s="98"/>
      <c r="GY689" s="98"/>
      <c r="GZ689" s="98"/>
      <c r="HA689" s="98"/>
      <c r="HB689" s="98"/>
      <c r="HC689" s="98"/>
      <c r="HD689" s="98"/>
      <c r="HE689" s="98"/>
      <c r="HF689" s="98"/>
      <c r="HG689" s="98"/>
      <c r="HH689" s="98"/>
      <c r="HI689" s="98"/>
      <c r="HJ689" s="98"/>
      <c r="HK689" s="98"/>
      <c r="HL689" s="98"/>
      <c r="HM689" s="98"/>
      <c r="HN689" s="98"/>
      <c r="HO689" s="98"/>
      <c r="HP689" s="98"/>
      <c r="HQ689" s="98"/>
      <c r="HR689" s="98"/>
      <c r="HS689" s="98"/>
      <c r="HT689" s="98"/>
      <c r="HU689" s="98"/>
      <c r="HV689" s="98"/>
      <c r="HW689" s="98"/>
      <c r="HX689" s="98"/>
      <c r="HY689" s="98"/>
      <c r="HZ689" s="98"/>
      <c r="IA689" s="98"/>
      <c r="IB689" s="98"/>
      <c r="IC689" s="98"/>
      <c r="ID689" s="98"/>
      <c r="IE689" s="98"/>
      <c r="IF689" s="98"/>
      <c r="IG689" s="98"/>
      <c r="IH689" s="98"/>
      <c r="II689" s="98"/>
      <c r="IJ689" s="98"/>
      <c r="IK689" s="98"/>
      <c r="IL689" s="98"/>
      <c r="IM689" s="98"/>
      <c r="IN689" s="98"/>
      <c r="IO689" s="98"/>
      <c r="IP689" s="98"/>
      <c r="IQ689" s="98"/>
      <c r="IR689" s="98"/>
      <c r="IS689" s="98"/>
      <c r="IT689" s="98"/>
      <c r="IU689" s="98"/>
      <c r="IV689" s="98"/>
      <c r="IW689" s="98"/>
      <c r="IX689" s="98"/>
      <c r="IY689" s="98"/>
      <c r="IZ689" s="98"/>
      <c r="JA689" s="98"/>
      <c r="JB689" s="98"/>
      <c r="JC689" s="98"/>
      <c r="JD689" s="98"/>
      <c r="JE689" s="98"/>
      <c r="JF689" s="98"/>
      <c r="JG689" s="98"/>
      <c r="JH689" s="98"/>
      <c r="JI689" s="98"/>
      <c r="JJ689" s="98"/>
      <c r="JK689" s="98"/>
      <c r="JL689" s="98"/>
      <c r="JM689" s="98"/>
      <c r="JN689" s="98"/>
      <c r="JO689" s="98"/>
      <c r="JP689" s="98"/>
      <c r="JQ689" s="98"/>
      <c r="JR689" s="98"/>
      <c r="JS689" s="98"/>
      <c r="JT689" s="98"/>
      <c r="JU689" s="98"/>
      <c r="JV689" s="98"/>
      <c r="JW689" s="98"/>
      <c r="JX689" s="98"/>
      <c r="JY689" s="98"/>
      <c r="JZ689" s="98"/>
      <c r="KA689" s="98"/>
      <c r="KB689" s="98"/>
      <c r="KC689" s="98"/>
      <c r="KD689" s="98"/>
      <c r="KE689" s="98"/>
      <c r="KF689" s="98"/>
      <c r="KG689" s="98"/>
      <c r="KH689" s="98"/>
      <c r="KI689" s="98"/>
      <c r="KJ689" s="98"/>
      <c r="KK689" s="98"/>
      <c r="KL689" s="98"/>
      <c r="KM689" s="98"/>
      <c r="KN689" s="98"/>
      <c r="KO689" s="98"/>
      <c r="KP689" s="98"/>
      <c r="KQ689" s="98"/>
      <c r="KR689" s="98"/>
      <c r="KS689" s="98"/>
      <c r="KT689" s="98"/>
      <c r="KU689" s="98"/>
      <c r="KV689" s="98"/>
      <c r="KW689" s="98"/>
      <c r="KX689" s="98"/>
      <c r="KY689" s="98"/>
      <c r="KZ689" s="98"/>
      <c r="LA689" s="98"/>
      <c r="LB689" s="98"/>
      <c r="LC689" s="98"/>
      <c r="LD689" s="98"/>
      <c r="LE689" s="98"/>
      <c r="LF689" s="98"/>
      <c r="LG689" s="98"/>
      <c r="LH689" s="98"/>
      <c r="LI689" s="98"/>
      <c r="LJ689" s="98"/>
      <c r="LK689" s="98"/>
      <c r="LL689" s="98"/>
      <c r="LM689" s="98"/>
      <c r="LN689" s="98"/>
      <c r="LO689" s="98"/>
      <c r="LP689" s="98"/>
      <c r="LQ689" s="98"/>
      <c r="LR689" s="98"/>
      <c r="LS689" s="98"/>
      <c r="LT689" s="98"/>
      <c r="LU689" s="98"/>
      <c r="LV689" s="98"/>
      <c r="LW689" s="98"/>
      <c r="LX689" s="98"/>
      <c r="LY689" s="98"/>
      <c r="LZ689" s="98"/>
      <c r="MA689" s="98"/>
      <c r="MB689" s="98"/>
      <c r="MC689" s="98"/>
      <c r="MD689" s="98"/>
      <c r="ME689" s="98"/>
      <c r="MF689" s="98"/>
      <c r="MG689" s="98"/>
      <c r="MH689" s="98"/>
      <c r="MI689" s="98"/>
      <c r="MJ689" s="98"/>
      <c r="MK689" s="98"/>
      <c r="ML689" s="98"/>
      <c r="MM689" s="98"/>
      <c r="MN689" s="98"/>
      <c r="MO689" s="98"/>
      <c r="MP689" s="98"/>
      <c r="MQ689" s="98"/>
      <c r="MR689" s="98"/>
      <c r="MS689" s="98"/>
      <c r="MT689" s="98"/>
      <c r="MU689" s="98"/>
      <c r="MV689" s="98"/>
      <c r="MW689" s="98"/>
      <c r="MX689" s="98"/>
      <c r="MY689" s="98"/>
      <c r="MZ689" s="98"/>
      <c r="NA689" s="98"/>
      <c r="NB689" s="98"/>
      <c r="NC689" s="98"/>
      <c r="ND689" s="98"/>
      <c r="NE689" s="98"/>
      <c r="NF689" s="98"/>
      <c r="NG689" s="98"/>
      <c r="NH689" s="98"/>
      <c r="NI689" s="98"/>
      <c r="NJ689" s="98"/>
      <c r="NK689" s="98"/>
      <c r="NL689" s="98"/>
      <c r="NM689" s="98"/>
      <c r="NN689" s="98"/>
      <c r="NO689" s="98"/>
      <c r="NP689" s="98"/>
      <c r="NQ689" s="98"/>
      <c r="NR689" s="98"/>
      <c r="NS689" s="98"/>
      <c r="NT689" s="98"/>
      <c r="NU689" s="98"/>
      <c r="NV689" s="98"/>
      <c r="NW689" s="98"/>
      <c r="NX689" s="98"/>
      <c r="NY689" s="98"/>
      <c r="NZ689" s="98"/>
      <c r="OA689" s="98"/>
      <c r="OB689" s="98"/>
      <c r="OC689" s="98"/>
      <c r="OD689" s="98"/>
      <c r="OE689" s="98"/>
      <c r="OF689" s="98"/>
      <c r="OG689" s="98"/>
      <c r="OH689" s="98"/>
      <c r="OI689" s="98"/>
      <c r="OJ689" s="98"/>
      <c r="OK689" s="98"/>
      <c r="OL689" s="98"/>
      <c r="OM689" s="98"/>
      <c r="ON689" s="98"/>
      <c r="OO689" s="98"/>
      <c r="OP689" s="98"/>
      <c r="OQ689" s="98"/>
      <c r="OR689" s="98"/>
      <c r="OS689" s="98"/>
      <c r="OT689" s="98"/>
      <c r="OU689" s="98"/>
      <c r="OV689" s="98"/>
      <c r="OW689" s="98"/>
      <c r="OX689" s="98"/>
      <c r="OY689" s="98"/>
      <c r="OZ689" s="98"/>
      <c r="PA689" s="98"/>
      <c r="PB689" s="98"/>
      <c r="PC689" s="98"/>
      <c r="PD689" s="98"/>
      <c r="PE689" s="98"/>
      <c r="PF689" s="98"/>
      <c r="PG689" s="98"/>
      <c r="PH689" s="98"/>
      <c r="PI689" s="98"/>
      <c r="PJ689" s="98"/>
      <c r="PK689" s="98"/>
      <c r="PL689" s="98"/>
      <c r="PM689" s="98"/>
      <c r="PN689" s="98"/>
      <c r="PO689" s="98"/>
      <c r="PP689" s="98"/>
      <c r="PQ689" s="98"/>
      <c r="PR689" s="98"/>
      <c r="PS689" s="98"/>
      <c r="PT689" s="98"/>
      <c r="PU689" s="98"/>
      <c r="PV689" s="98"/>
      <c r="PW689" s="98"/>
      <c r="PX689" s="98"/>
      <c r="PY689" s="98"/>
      <c r="PZ689" s="98"/>
      <c r="QA689" s="98"/>
      <c r="QB689" s="98"/>
      <c r="QC689" s="98"/>
      <c r="QD689" s="98"/>
      <c r="QE689" s="98"/>
      <c r="QF689" s="98"/>
      <c r="QG689" s="98"/>
      <c r="QH689" s="98"/>
      <c r="QI689" s="98"/>
      <c r="QJ689" s="98"/>
      <c r="QK689" s="98"/>
      <c r="QL689" s="98"/>
      <c r="QM689" s="98"/>
      <c r="QN689" s="98"/>
      <c r="QO689" s="98"/>
      <c r="QP689" s="98"/>
      <c r="QQ689" s="98"/>
      <c r="QR689" s="98"/>
      <c r="QS689" s="98"/>
      <c r="QT689" s="98"/>
      <c r="QU689" s="98"/>
      <c r="QV689" s="98"/>
      <c r="QW689" s="98"/>
      <c r="QX689" s="98"/>
      <c r="QY689" s="98"/>
      <c r="QZ689" s="98"/>
      <c r="RA689" s="98"/>
      <c r="RB689" s="98"/>
      <c r="RC689" s="98"/>
      <c r="RD689" s="98"/>
      <c r="RE689" s="98"/>
      <c r="RF689" s="98"/>
      <c r="RG689" s="98"/>
      <c r="RH689" s="98"/>
      <c r="RI689" s="98"/>
      <c r="RJ689" s="98"/>
      <c r="RK689" s="98"/>
      <c r="RL689" s="98"/>
      <c r="RM689" s="98"/>
      <c r="RN689" s="98"/>
      <c r="RO689" s="98"/>
      <c r="RP689" s="98"/>
      <c r="RQ689" s="98"/>
      <c r="RR689" s="98"/>
      <c r="RS689" s="98"/>
      <c r="RT689" s="98"/>
      <c r="RU689" s="98"/>
      <c r="RV689" s="98"/>
      <c r="RW689" s="98"/>
      <c r="RX689" s="98"/>
      <c r="RY689" s="98"/>
      <c r="RZ689" s="98"/>
      <c r="SA689" s="98"/>
      <c r="SB689" s="98"/>
      <c r="SC689" s="98"/>
      <c r="SD689" s="98"/>
      <c r="SE689" s="98"/>
      <c r="SF689" s="98"/>
      <c r="SG689" s="98"/>
      <c r="SH689" s="98"/>
      <c r="SI689" s="98"/>
      <c r="SJ689" s="98"/>
      <c r="SK689" s="98"/>
      <c r="SL689" s="98"/>
      <c r="SM689" s="98"/>
      <c r="SN689" s="98"/>
      <c r="SO689" s="98"/>
      <c r="SP689" s="98"/>
      <c r="SQ689" s="98"/>
      <c r="SR689" s="98"/>
      <c r="SS689" s="98"/>
      <c r="ST689" s="98"/>
      <c r="SU689" s="98"/>
      <c r="SV689" s="98"/>
      <c r="SW689" s="98"/>
      <c r="SX689" s="98"/>
      <c r="SY689" s="98"/>
      <c r="SZ689" s="98"/>
      <c r="TA689" s="98"/>
      <c r="TB689" s="98"/>
      <c r="TC689" s="98"/>
      <c r="TD689" s="98"/>
      <c r="TE689" s="98"/>
      <c r="TF689" s="98"/>
      <c r="TG689" s="98"/>
      <c r="TH689" s="98"/>
      <c r="TI689" s="98"/>
      <c r="TJ689" s="98"/>
      <c r="TK689" s="98"/>
      <c r="TL689" s="98"/>
      <c r="TM689" s="98"/>
      <c r="TN689" s="98"/>
      <c r="TO689" s="98"/>
      <c r="TP689" s="98"/>
      <c r="TQ689" s="98"/>
      <c r="TR689" s="98"/>
      <c r="TS689" s="98"/>
      <c r="TT689" s="98"/>
      <c r="TU689" s="98"/>
      <c r="TV689" s="98"/>
      <c r="TW689" s="98"/>
      <c r="TX689" s="98"/>
      <c r="TY689" s="98"/>
      <c r="TZ689" s="98"/>
      <c r="UA689" s="98"/>
      <c r="UB689" s="98"/>
      <c r="UC689" s="98"/>
      <c r="UD689" s="98"/>
      <c r="UE689" s="98"/>
      <c r="UF689" s="98"/>
      <c r="UG689" s="98"/>
      <c r="UH689" s="98"/>
      <c r="UI689" s="98"/>
      <c r="UJ689" s="98"/>
      <c r="UK689" s="98"/>
      <c r="UL689" s="98"/>
      <c r="UM689" s="98"/>
      <c r="UN689" s="98"/>
      <c r="UO689" s="98"/>
      <c r="UP689" s="98"/>
      <c r="UQ689" s="98"/>
      <c r="UR689" s="98"/>
      <c r="US689" s="98"/>
      <c r="UT689" s="98"/>
      <c r="UU689" s="98"/>
      <c r="UV689" s="98"/>
      <c r="UW689" s="98"/>
      <c r="UX689" s="98"/>
      <c r="UY689" s="98"/>
      <c r="UZ689" s="98"/>
      <c r="VA689" s="98"/>
      <c r="VB689" s="98"/>
      <c r="VC689" s="98"/>
      <c r="VD689" s="98"/>
      <c r="VE689" s="98"/>
      <c r="VF689" s="98"/>
      <c r="VG689" s="98"/>
      <c r="VH689" s="98"/>
      <c r="VI689" s="98"/>
      <c r="VJ689" s="98"/>
      <c r="VK689" s="98"/>
      <c r="VL689" s="98"/>
      <c r="VM689" s="98"/>
      <c r="VN689" s="98"/>
      <c r="VO689" s="98"/>
      <c r="VP689" s="98"/>
      <c r="VQ689" s="98"/>
      <c r="VR689" s="98"/>
      <c r="VS689" s="98"/>
      <c r="VT689" s="98"/>
      <c r="VU689" s="98"/>
      <c r="VV689" s="98"/>
      <c r="VW689" s="98"/>
      <c r="VX689" s="98"/>
      <c r="VY689" s="98"/>
      <c r="VZ689" s="98"/>
      <c r="WA689" s="98"/>
      <c r="WB689" s="98"/>
      <c r="WC689" s="98"/>
      <c r="WD689" s="98"/>
      <c r="WE689" s="98"/>
      <c r="WF689" s="98"/>
      <c r="WG689" s="98"/>
      <c r="WH689" s="98"/>
      <c r="WI689" s="98"/>
      <c r="WJ689" s="98"/>
      <c r="WK689" s="98"/>
      <c r="WL689" s="98"/>
      <c r="WM689" s="98"/>
      <c r="WN689" s="98"/>
      <c r="WO689" s="98"/>
      <c r="WP689" s="98"/>
      <c r="WQ689" s="98"/>
      <c r="WR689" s="98"/>
      <c r="WS689" s="98"/>
      <c r="WT689" s="98"/>
      <c r="WU689" s="98"/>
      <c r="WV689" s="98"/>
      <c r="WW689" s="98"/>
      <c r="WX689" s="98"/>
      <c r="WY689" s="98"/>
      <c r="WZ689" s="98"/>
      <c r="XA689" s="98"/>
      <c r="XB689" s="98"/>
      <c r="XC689" s="98"/>
      <c r="XD689" s="98"/>
      <c r="XE689" s="98"/>
      <c r="XF689" s="98"/>
      <c r="XG689" s="98"/>
      <c r="XH689" s="98"/>
      <c r="XI689" s="98"/>
      <c r="XJ689" s="98"/>
      <c r="XK689" s="98"/>
      <c r="XL689" s="98"/>
      <c r="XM689" s="98"/>
      <c r="XN689" s="98"/>
      <c r="XO689" s="98"/>
      <c r="XP689" s="98"/>
      <c r="XQ689" s="98"/>
      <c r="XR689" s="98"/>
      <c r="XS689" s="98"/>
      <c r="XT689" s="98"/>
      <c r="XU689" s="98"/>
      <c r="XV689" s="98"/>
      <c r="XW689" s="98"/>
      <c r="XX689" s="98"/>
      <c r="XY689" s="98"/>
      <c r="XZ689" s="98"/>
      <c r="YA689" s="98"/>
      <c r="YB689" s="98"/>
      <c r="YC689" s="98"/>
      <c r="YD689" s="98"/>
      <c r="YE689" s="98"/>
      <c r="YF689" s="98"/>
      <c r="YG689" s="98"/>
      <c r="YH689" s="98"/>
      <c r="YI689" s="98"/>
      <c r="YJ689" s="98"/>
      <c r="YK689" s="98"/>
      <c r="YL689" s="98"/>
      <c r="YM689" s="98"/>
      <c r="YN689" s="98"/>
      <c r="YO689" s="98"/>
      <c r="YP689" s="98"/>
      <c r="YQ689" s="98"/>
      <c r="YR689" s="98"/>
      <c r="YS689" s="98"/>
      <c r="YT689" s="98"/>
      <c r="YU689" s="98"/>
      <c r="YV689" s="98"/>
      <c r="YW689" s="98"/>
      <c r="YX689" s="98"/>
      <c r="YY689" s="98"/>
      <c r="YZ689" s="98"/>
      <c r="ZA689" s="98"/>
      <c r="ZB689" s="98"/>
      <c r="ZC689" s="98"/>
      <c r="ZD689" s="98"/>
      <c r="ZE689" s="98"/>
      <c r="ZF689" s="98"/>
      <c r="ZG689" s="98"/>
      <c r="ZH689" s="98"/>
      <c r="ZI689" s="98"/>
      <c r="ZJ689" s="98"/>
      <c r="ZK689" s="98"/>
      <c r="ZL689" s="98"/>
      <c r="ZM689" s="98"/>
      <c r="ZN689" s="98"/>
      <c r="ZO689" s="98"/>
      <c r="ZP689" s="98"/>
      <c r="ZQ689" s="98"/>
      <c r="ZR689" s="98"/>
      <c r="ZS689" s="98"/>
      <c r="ZT689" s="98"/>
      <c r="ZU689" s="98"/>
      <c r="ZV689" s="98"/>
      <c r="ZW689" s="98"/>
      <c r="ZX689" s="98"/>
      <c r="ZY689" s="98"/>
      <c r="ZZ689" s="98"/>
      <c r="AAA689" s="98"/>
      <c r="AAB689" s="98"/>
      <c r="AAC689" s="98"/>
      <c r="AAD689" s="98"/>
      <c r="AAE689" s="98"/>
      <c r="AAF689" s="98"/>
      <c r="AAG689" s="98"/>
      <c r="AAH689" s="98"/>
      <c r="AAI689" s="98"/>
      <c r="AAJ689" s="98"/>
      <c r="AAK689" s="98"/>
      <c r="AAL689" s="98"/>
      <c r="AAM689" s="98"/>
      <c r="AAN689" s="98"/>
      <c r="AAO689" s="98"/>
      <c r="AAP689" s="98"/>
      <c r="AAQ689" s="98"/>
      <c r="AAR689" s="98"/>
      <c r="AAS689" s="98"/>
      <c r="AAT689" s="98"/>
      <c r="AAU689" s="98"/>
      <c r="AAV689" s="98"/>
      <c r="AAW689" s="98"/>
      <c r="AAX689" s="98"/>
      <c r="AAY689" s="98"/>
      <c r="AAZ689" s="98"/>
      <c r="ABA689" s="98"/>
      <c r="ABB689" s="98"/>
      <c r="ABC689" s="98"/>
      <c r="ABD689" s="98"/>
      <c r="ABE689" s="98"/>
      <c r="ABF689" s="98"/>
      <c r="ABG689" s="98"/>
      <c r="ABH689" s="98"/>
      <c r="ABI689" s="98"/>
      <c r="ABJ689" s="98"/>
      <c r="ABK689" s="98"/>
      <c r="ABL689" s="98"/>
      <c r="ABM689" s="98"/>
      <c r="ABN689" s="98"/>
      <c r="ABO689" s="98"/>
      <c r="ABP689" s="98"/>
      <c r="ABQ689" s="98"/>
      <c r="ABR689" s="98"/>
      <c r="ABS689" s="98"/>
      <c r="ABT689" s="98"/>
      <c r="ABU689" s="98"/>
      <c r="ABV689" s="98"/>
      <c r="ABW689" s="98"/>
      <c r="ABX689" s="98"/>
      <c r="ABY689" s="98"/>
      <c r="ABZ689" s="98"/>
      <c r="ACA689" s="98"/>
      <c r="ACB689" s="98"/>
      <c r="ACC689" s="98"/>
      <c r="ACD689" s="98"/>
      <c r="ACE689" s="98"/>
      <c r="ACF689" s="98"/>
      <c r="ACG689" s="98"/>
      <c r="ACH689" s="98"/>
      <c r="ACI689" s="98"/>
      <c r="ACJ689" s="98"/>
      <c r="ACK689" s="98"/>
      <c r="ACL689" s="98"/>
      <c r="ACM689" s="98"/>
      <c r="ACN689" s="98"/>
      <c r="ACO689" s="98"/>
      <c r="ACP689" s="98"/>
      <c r="ACQ689" s="98"/>
      <c r="ACR689" s="98"/>
      <c r="ACS689" s="98"/>
      <c r="ACT689" s="98"/>
      <c r="ACU689" s="98"/>
      <c r="ACV689" s="98"/>
      <c r="ACW689" s="98"/>
      <c r="ACX689" s="98"/>
      <c r="ACY689" s="98"/>
      <c r="ACZ689" s="98"/>
      <c r="ADA689" s="98"/>
      <c r="ADB689" s="98"/>
      <c r="ADC689" s="98"/>
      <c r="ADD689" s="98"/>
      <c r="ADE689" s="98"/>
      <c r="ADF689" s="98"/>
      <c r="ADG689" s="98"/>
      <c r="ADH689" s="98"/>
      <c r="ADI689" s="98"/>
      <c r="ADJ689" s="98"/>
      <c r="ADK689" s="98"/>
      <c r="ADL689" s="98"/>
      <c r="ADM689" s="98"/>
      <c r="ADN689" s="98"/>
      <c r="ADO689" s="98"/>
      <c r="ADP689" s="98"/>
      <c r="ADQ689" s="98"/>
      <c r="ADR689" s="98"/>
      <c r="ADS689" s="98"/>
      <c r="ADT689" s="98"/>
      <c r="ADU689" s="98"/>
      <c r="ADV689" s="98"/>
      <c r="ADW689" s="98"/>
      <c r="ADX689" s="98"/>
      <c r="ADY689" s="98"/>
      <c r="ADZ689" s="98"/>
      <c r="AEA689" s="98"/>
      <c r="AEB689" s="98"/>
      <c r="AEC689" s="98"/>
      <c r="AED689" s="98"/>
      <c r="AEE689" s="98"/>
      <c r="AEF689" s="98"/>
      <c r="AEG689" s="98"/>
      <c r="AEH689" s="98"/>
      <c r="AEI689" s="98"/>
      <c r="AEJ689" s="98"/>
      <c r="AEK689" s="98"/>
      <c r="AEL689" s="98"/>
      <c r="AEM689" s="98"/>
      <c r="AEN689" s="98"/>
      <c r="AEO689" s="98"/>
      <c r="AEP689" s="98"/>
      <c r="AEQ689" s="98"/>
      <c r="AER689" s="98"/>
      <c r="AES689" s="98"/>
      <c r="AET689" s="98"/>
      <c r="AEU689" s="98"/>
      <c r="AEV689" s="98"/>
      <c r="AEW689" s="98"/>
      <c r="AEX689" s="98"/>
      <c r="AEY689" s="98"/>
      <c r="AEZ689" s="98"/>
      <c r="AFA689" s="98"/>
      <c r="AFB689" s="98"/>
      <c r="AFC689" s="98"/>
      <c r="AFD689" s="98"/>
      <c r="AFE689" s="98"/>
      <c r="AFF689" s="98"/>
      <c r="AFG689" s="98"/>
      <c r="AFH689" s="98"/>
      <c r="AFI689" s="98"/>
      <c r="AFJ689" s="98"/>
      <c r="AFK689" s="98"/>
      <c r="AFL689" s="98"/>
      <c r="AFM689" s="98"/>
      <c r="AFN689" s="98"/>
      <c r="AFO689" s="98"/>
      <c r="AFP689" s="98"/>
      <c r="AFQ689" s="98"/>
      <c r="AFR689" s="98"/>
      <c r="AFS689" s="98"/>
      <c r="AFT689" s="98"/>
      <c r="AFU689" s="98"/>
      <c r="AFV689" s="98"/>
      <c r="AFW689" s="98"/>
      <c r="AFX689" s="98"/>
      <c r="AFY689" s="98"/>
      <c r="AFZ689" s="98"/>
      <c r="AGA689" s="98"/>
      <c r="AGB689" s="98"/>
      <c r="AGC689" s="98"/>
      <c r="AGD689" s="98"/>
      <c r="AGE689" s="98"/>
      <c r="AGF689" s="98"/>
      <c r="AGG689" s="98"/>
      <c r="AGH689" s="98"/>
      <c r="AGI689" s="98"/>
      <c r="AGJ689" s="98"/>
      <c r="AGK689" s="98"/>
      <c r="AGL689" s="98"/>
      <c r="AGM689" s="98"/>
      <c r="AGN689" s="98"/>
      <c r="AGO689" s="98"/>
      <c r="AGP689" s="98"/>
      <c r="AGQ689" s="98"/>
      <c r="AGR689" s="98"/>
      <c r="AGS689" s="98"/>
      <c r="AGT689" s="98"/>
      <c r="AGU689" s="98"/>
      <c r="AGV689" s="98"/>
      <c r="AGW689" s="98"/>
      <c r="AGX689" s="98"/>
      <c r="AGY689" s="98"/>
      <c r="AGZ689" s="98"/>
      <c r="AHA689" s="98"/>
      <c r="AHB689" s="98"/>
      <c r="AHC689" s="98"/>
      <c r="AHD689" s="98"/>
      <c r="AHE689" s="98"/>
      <c r="AHF689" s="98"/>
      <c r="AHG689" s="98"/>
      <c r="AHH689" s="98"/>
      <c r="AHI689" s="98"/>
      <c r="AHJ689" s="98"/>
      <c r="AHK689" s="98"/>
      <c r="AHL689" s="98"/>
      <c r="AHM689" s="98"/>
      <c r="AHN689" s="98"/>
      <c r="AHO689" s="98"/>
      <c r="AHP689" s="98"/>
      <c r="AHQ689" s="98"/>
      <c r="AHR689" s="98"/>
      <c r="AHS689" s="98"/>
      <c r="AHT689" s="98"/>
      <c r="AHU689" s="98"/>
      <c r="AHV689" s="98"/>
      <c r="AHW689" s="98"/>
      <c r="AHX689" s="98"/>
      <c r="AHY689" s="98"/>
      <c r="AHZ689" s="98"/>
      <c r="AIA689" s="98"/>
      <c r="AIB689" s="98"/>
      <c r="AIC689" s="98"/>
      <c r="AID689" s="98"/>
      <c r="AIE689" s="98"/>
      <c r="AIF689" s="98"/>
      <c r="AIG689" s="98"/>
      <c r="AIH689" s="98"/>
      <c r="AII689" s="98"/>
      <c r="AIJ689" s="98"/>
      <c r="AIK689" s="98"/>
      <c r="AIL689" s="98"/>
      <c r="AIM689" s="98"/>
      <c r="AIN689" s="98"/>
      <c r="AIO689" s="98"/>
      <c r="AIP689" s="98"/>
      <c r="AIQ689" s="98"/>
      <c r="AIR689" s="98"/>
      <c r="AIS689" s="98"/>
      <c r="AIT689" s="98"/>
      <c r="AIU689" s="98"/>
      <c r="AIV689" s="98"/>
      <c r="AIW689" s="98"/>
      <c r="AIX689" s="98"/>
      <c r="AIY689" s="98"/>
      <c r="AIZ689" s="98"/>
      <c r="AJA689" s="98"/>
      <c r="AJB689" s="98"/>
      <c r="AJC689" s="98"/>
      <c r="AJD689" s="98"/>
      <c r="AJE689" s="98"/>
      <c r="AJF689" s="98"/>
      <c r="AJG689" s="98"/>
      <c r="AJH689" s="98"/>
      <c r="AJI689" s="98"/>
      <c r="AJJ689" s="98"/>
      <c r="AJK689" s="98"/>
      <c r="AJL689" s="98"/>
      <c r="AJM689" s="98"/>
      <c r="AJN689" s="98"/>
      <c r="AJO689" s="98"/>
      <c r="AJP689" s="98"/>
      <c r="AJQ689" s="98"/>
      <c r="AJR689" s="98"/>
      <c r="AJS689" s="98"/>
      <c r="AJT689" s="98"/>
      <c r="AJU689" s="98"/>
      <c r="AJV689" s="98"/>
      <c r="AJW689" s="98"/>
      <c r="AJX689" s="98"/>
      <c r="AJY689" s="98"/>
      <c r="AJZ689" s="98"/>
      <c r="AKA689" s="98"/>
      <c r="AKB689" s="98"/>
      <c r="AKC689" s="98"/>
      <c r="AKD689" s="98"/>
      <c r="AKE689" s="98"/>
      <c r="AKF689" s="98"/>
      <c r="AKG689" s="98"/>
      <c r="AKH689" s="98"/>
      <c r="AKI689" s="98"/>
      <c r="AKJ689" s="98"/>
      <c r="AKK689" s="98"/>
      <c r="AKL689" s="98"/>
      <c r="AKM689" s="98"/>
      <c r="AKN689" s="98"/>
      <c r="AKO689" s="98"/>
      <c r="AKP689" s="98"/>
      <c r="AKQ689" s="98"/>
      <c r="AKR689" s="98"/>
      <c r="AKS689" s="98"/>
      <c r="AKT689" s="98"/>
      <c r="AKU689" s="98"/>
      <c r="AKV689" s="98"/>
      <c r="AKW689" s="98"/>
      <c r="AKX689" s="98"/>
    </row>
    <row r="690" spans="1:986" s="88" customFormat="1" ht="12" x14ac:dyDescent="0.2">
      <c r="A690" s="249"/>
      <c r="B690" s="241" t="s">
        <v>1400</v>
      </c>
      <c r="C690" s="166" t="str">
        <f>_xlfn.CONCAT(Leverancespecifikation[[#This Row],[ID]],Leverancespecifikation[[#This Row],[BYGNINGSDEL]])</f>
        <v>686Bygværkets Bruttoarealer</v>
      </c>
      <c r="D690" s="167"/>
      <c r="E690" s="167"/>
      <c r="F690" s="167"/>
      <c r="G690" s="167"/>
      <c r="H690" s="167"/>
      <c r="I690" s="167"/>
      <c r="J690" s="167">
        <v>4</v>
      </c>
      <c r="K690" s="331" t="s">
        <v>1431</v>
      </c>
      <c r="L690" s="169" t="s">
        <v>1499</v>
      </c>
      <c r="M690" s="86" t="str">
        <f>IFERROR(VLOOKUP(Leverancespecifikation[[#This Row],[ID-Bygningsdel]],'Data ændringslog'!A:G,7,FALSE),"P")</f>
        <v/>
      </c>
      <c r="N690" s="320" t="s">
        <v>99</v>
      </c>
      <c r="O690" s="117" t="str">
        <f>VLOOKUP(Leverancespecifikation[[#This Row],[ID-Bygningsdel]],'Data aktør'!A:H,2,FALSE)</f>
        <v>X</v>
      </c>
      <c r="P690" s="87" t="str">
        <f>VLOOKUP(Leverancespecifikation[[#This Row],[ID-Bygningsdel]],'Data aktør'!A:H,3,FALSE)</f>
        <v/>
      </c>
      <c r="Q690" s="87" t="str">
        <f>VLOOKUP(Leverancespecifikation[[#This Row],[ID-Bygningsdel]],'Data aktør'!A:H,4,FALSE)</f>
        <v/>
      </c>
      <c r="R690" s="87" t="str">
        <f>VLOOKUP(Leverancespecifikation[[#This Row],[ID-Bygningsdel]],'Data aktør'!A:H,5,FALSE)</f>
        <v/>
      </c>
      <c r="S690" s="87" t="str">
        <f>VLOOKUP(Leverancespecifikation[[#This Row],[ID-Bygningsdel]],'Data aktør'!A:H,6,FALSE)</f>
        <v/>
      </c>
      <c r="T690" s="87" t="str">
        <f>VLOOKUP(Leverancespecifikation[[#This Row],[ID-Bygningsdel]],'Data aktør'!A:H,7,FALSE)</f>
        <v/>
      </c>
      <c r="U690" s="118" t="str">
        <f>VLOOKUP(Leverancespecifikation[[#This Row],[ID-Bygningsdel]],'Data aktør'!A:H,8,FALSE)</f>
        <v/>
      </c>
      <c r="V690" s="110"/>
      <c r="W690" s="85"/>
      <c r="X690" s="85"/>
      <c r="Y690" s="85"/>
      <c r="Z690" s="85"/>
      <c r="AA690" s="85"/>
      <c r="AB690" s="167" t="s">
        <v>33</v>
      </c>
      <c r="AC690" s="167">
        <v>200</v>
      </c>
      <c r="AD690" s="167"/>
      <c r="AE690" s="167"/>
      <c r="AF690" s="167"/>
      <c r="AG690" s="167"/>
      <c r="AH690" s="167"/>
      <c r="AI690" s="167"/>
      <c r="AJ690" s="167" t="s">
        <v>33</v>
      </c>
      <c r="AK690" s="167">
        <v>300</v>
      </c>
      <c r="AL690" s="167"/>
      <c r="AM690" s="167"/>
      <c r="AN690" s="167"/>
      <c r="AO690" s="167"/>
      <c r="AP690" s="167"/>
      <c r="AQ690" s="167"/>
      <c r="AR690" s="167"/>
      <c r="AS690" s="167"/>
      <c r="AT690" s="167" t="s">
        <v>33</v>
      </c>
      <c r="AU690" s="167">
        <v>325</v>
      </c>
      <c r="AV690" s="167"/>
      <c r="AW690" s="167"/>
      <c r="AX690" s="167"/>
      <c r="AY690" s="167"/>
      <c r="AZ690" s="167"/>
      <c r="BA690" s="167"/>
      <c r="BB690" s="167" t="s">
        <v>33</v>
      </c>
      <c r="BC690" s="167">
        <v>325</v>
      </c>
      <c r="BD690" s="167"/>
      <c r="BE690" s="167"/>
      <c r="BF690" s="167"/>
      <c r="BG690" s="167"/>
      <c r="BH690" s="167"/>
      <c r="BI690" s="167"/>
      <c r="BJ690" s="167"/>
      <c r="BK690" s="167"/>
      <c r="BL690" s="286"/>
      <c r="BM690" s="167"/>
      <c r="BN690" s="167"/>
      <c r="BO690" s="167"/>
      <c r="BP690" s="167"/>
      <c r="BQ690" s="167"/>
      <c r="BR690" s="167"/>
      <c r="BS690" s="167"/>
      <c r="BT690" s="167"/>
      <c r="BU690" s="167"/>
      <c r="BV690" s="167"/>
      <c r="BW690" s="167"/>
      <c r="BX690" s="167"/>
      <c r="BY690" s="167"/>
      <c r="BZ690" s="167"/>
      <c r="CA690" s="207"/>
      <c r="CB690" s="134"/>
      <c r="CC690" s="134"/>
      <c r="CD690" s="134"/>
      <c r="CE690" s="134"/>
      <c r="CF690" s="134"/>
      <c r="CG690" s="134"/>
      <c r="CH690" s="134"/>
      <c r="CI690" s="134"/>
      <c r="CJ690" s="134"/>
      <c r="CK690" s="134"/>
      <c r="CL690" s="134"/>
      <c r="CM690" s="134"/>
      <c r="CN690" s="134"/>
      <c r="CO690" s="134"/>
      <c r="CP690" s="134"/>
      <c r="CQ690" s="134"/>
      <c r="CR690" s="134"/>
      <c r="CS690" s="134"/>
      <c r="CT690" s="134"/>
      <c r="CU690" s="134"/>
      <c r="CV690" s="134"/>
      <c r="CW690" s="134"/>
      <c r="CX690" s="134"/>
      <c r="CY690" s="134"/>
      <c r="CZ690" s="134"/>
      <c r="DA690" s="134"/>
      <c r="DB690" s="134"/>
      <c r="DC690" s="134"/>
      <c r="DD690" s="134"/>
      <c r="DE690" s="134"/>
      <c r="DF690" s="134"/>
      <c r="DG690" s="134"/>
      <c r="DH690" s="134"/>
      <c r="DI690" s="134"/>
      <c r="DJ690" s="134"/>
      <c r="DK690" s="134"/>
      <c r="DL690" s="134"/>
      <c r="DM690" s="134"/>
      <c r="DN690" s="134"/>
      <c r="DO690" s="134"/>
      <c r="DP690" s="134"/>
      <c r="DQ690" s="134"/>
      <c r="DR690" s="134"/>
      <c r="DS690" s="134"/>
      <c r="DT690" s="134"/>
      <c r="DU690" s="134"/>
      <c r="DV690" s="134"/>
      <c r="DW690" s="134"/>
      <c r="DX690" s="134"/>
      <c r="DY690" s="134"/>
      <c r="DZ690" s="134"/>
      <c r="EA690" s="134"/>
      <c r="EB690" s="134"/>
      <c r="EC690" s="134"/>
      <c r="ED690" s="134"/>
      <c r="EE690" s="134"/>
      <c r="EF690" s="134"/>
      <c r="EG690" s="134"/>
      <c r="EH690" s="134"/>
      <c r="EI690" s="134"/>
      <c r="EJ690" s="134"/>
      <c r="EK690" s="134"/>
      <c r="EL690" s="134"/>
      <c r="EM690" s="134"/>
      <c r="EN690" s="134"/>
      <c r="EO690" s="134"/>
      <c r="EP690" s="134"/>
      <c r="EQ690" s="134"/>
      <c r="ER690" s="134"/>
      <c r="ES690" s="134"/>
      <c r="ET690" s="134"/>
      <c r="EU690" s="134"/>
      <c r="EV690" s="134"/>
      <c r="EW690" s="134"/>
      <c r="EX690" s="134"/>
      <c r="EY690" s="134"/>
      <c r="EZ690" s="134"/>
      <c r="FA690" s="134"/>
      <c r="FB690" s="134"/>
      <c r="FC690" s="134"/>
      <c r="FD690" s="134"/>
      <c r="FE690" s="134"/>
      <c r="FF690" s="134"/>
      <c r="FG690" s="134"/>
      <c r="FH690" s="134"/>
      <c r="FI690" s="134"/>
      <c r="FJ690" s="134"/>
      <c r="FK690" s="134"/>
      <c r="FL690" s="134"/>
      <c r="FM690" s="134"/>
      <c r="FN690" s="134"/>
      <c r="FO690" s="134"/>
      <c r="FP690" s="134"/>
      <c r="FQ690" s="134"/>
      <c r="FR690" s="134"/>
      <c r="FS690" s="134"/>
      <c r="FT690" s="134"/>
      <c r="FU690" s="134"/>
      <c r="FV690" s="134"/>
      <c r="FW690" s="134"/>
      <c r="FX690" s="134"/>
      <c r="FY690" s="134"/>
      <c r="FZ690" s="134"/>
      <c r="GA690" s="134"/>
      <c r="GB690" s="134"/>
      <c r="GC690" s="134"/>
      <c r="GD690" s="134"/>
      <c r="GE690" s="134"/>
      <c r="GF690" s="134"/>
      <c r="GG690" s="134"/>
      <c r="GH690" s="134"/>
      <c r="GI690" s="134"/>
      <c r="GJ690" s="134"/>
      <c r="GK690" s="134"/>
      <c r="GL690" s="134"/>
      <c r="GM690" s="134"/>
      <c r="GN690" s="134"/>
      <c r="GO690" s="134"/>
      <c r="GP690" s="134"/>
      <c r="GQ690" s="134"/>
      <c r="GR690" s="134"/>
      <c r="GS690" s="134"/>
      <c r="GT690" s="134"/>
      <c r="GU690" s="134"/>
      <c r="GV690" s="134"/>
      <c r="GW690" s="134"/>
      <c r="GX690" s="134"/>
      <c r="GY690" s="134"/>
      <c r="GZ690" s="134"/>
      <c r="HA690" s="134"/>
      <c r="HB690" s="134"/>
      <c r="HC690" s="134"/>
      <c r="HD690" s="134"/>
      <c r="HE690" s="134"/>
      <c r="HF690" s="134"/>
      <c r="HG690" s="134"/>
      <c r="HH690" s="134"/>
      <c r="HI690" s="134"/>
      <c r="HJ690" s="134"/>
      <c r="HK690" s="134"/>
      <c r="HL690" s="134"/>
      <c r="HM690" s="134"/>
      <c r="HN690" s="134"/>
      <c r="HO690" s="134"/>
      <c r="HP690" s="134"/>
      <c r="HQ690" s="134"/>
      <c r="HR690" s="134"/>
      <c r="HS690" s="134"/>
      <c r="HT690" s="134"/>
      <c r="HU690" s="134"/>
      <c r="HV690" s="134"/>
      <c r="HW690" s="134"/>
      <c r="HX690" s="134"/>
      <c r="HY690" s="134"/>
      <c r="HZ690" s="134"/>
      <c r="IA690" s="134"/>
      <c r="IB690" s="134"/>
      <c r="IC690" s="134"/>
      <c r="ID690" s="134"/>
      <c r="IE690" s="134"/>
      <c r="IF690" s="134"/>
      <c r="IG690" s="134"/>
      <c r="IH690" s="134"/>
      <c r="II690" s="134"/>
      <c r="IJ690" s="134"/>
      <c r="IK690" s="134"/>
      <c r="IL690" s="134"/>
      <c r="IM690" s="134"/>
      <c r="IN690" s="134"/>
      <c r="IO690" s="134"/>
      <c r="IP690" s="134"/>
      <c r="IQ690" s="134"/>
      <c r="IR690" s="134"/>
      <c r="IS690" s="134"/>
      <c r="IT690" s="134"/>
      <c r="IU690" s="134"/>
      <c r="IV690" s="134"/>
      <c r="IW690" s="134"/>
      <c r="IX690" s="134"/>
      <c r="IY690" s="134"/>
      <c r="IZ690" s="134"/>
      <c r="JA690" s="134"/>
      <c r="JB690" s="134"/>
      <c r="JC690" s="134"/>
      <c r="JD690" s="134"/>
      <c r="JE690" s="134"/>
      <c r="JF690" s="134"/>
      <c r="JG690" s="134"/>
      <c r="JH690" s="134"/>
      <c r="JI690" s="134"/>
      <c r="JJ690" s="134"/>
      <c r="JK690" s="134"/>
      <c r="JL690" s="134"/>
      <c r="JM690" s="134"/>
      <c r="JN690" s="134"/>
      <c r="JO690" s="134"/>
      <c r="JP690" s="134"/>
      <c r="JQ690" s="134"/>
      <c r="JR690" s="134"/>
      <c r="JS690" s="134"/>
      <c r="JT690" s="134"/>
      <c r="JU690" s="134"/>
      <c r="JV690" s="134"/>
      <c r="JW690" s="134"/>
      <c r="JX690" s="134"/>
      <c r="JY690" s="134"/>
      <c r="JZ690" s="134"/>
      <c r="KA690" s="134"/>
      <c r="KB690" s="134"/>
      <c r="KC690" s="134"/>
      <c r="KD690" s="134"/>
      <c r="KE690" s="134"/>
      <c r="KF690" s="134"/>
      <c r="KG690" s="134"/>
      <c r="KH690" s="134"/>
      <c r="KI690" s="134"/>
      <c r="KJ690" s="134"/>
      <c r="KK690" s="134"/>
      <c r="KL690" s="134"/>
      <c r="KM690" s="134"/>
      <c r="KN690" s="134"/>
      <c r="KO690" s="134"/>
      <c r="KP690" s="134"/>
      <c r="KQ690" s="134"/>
      <c r="KR690" s="134"/>
      <c r="KS690" s="134"/>
      <c r="KT690" s="134"/>
      <c r="KU690" s="134"/>
      <c r="KV690" s="134"/>
      <c r="KW690" s="134"/>
      <c r="KX690" s="134"/>
      <c r="KY690" s="134"/>
      <c r="KZ690" s="134"/>
      <c r="LA690" s="134"/>
      <c r="LB690" s="134"/>
      <c r="LC690" s="134"/>
      <c r="LD690" s="134"/>
      <c r="LE690" s="134"/>
      <c r="LF690" s="134"/>
      <c r="LG690" s="134"/>
      <c r="LH690" s="134"/>
      <c r="LI690" s="134"/>
      <c r="LJ690" s="134"/>
      <c r="LK690" s="134"/>
      <c r="LL690" s="134"/>
      <c r="LM690" s="134"/>
      <c r="LN690" s="134"/>
      <c r="LO690" s="134"/>
      <c r="LP690" s="134"/>
      <c r="LQ690" s="134"/>
      <c r="LR690" s="134"/>
      <c r="LS690" s="134"/>
      <c r="LT690" s="134"/>
      <c r="LU690" s="134"/>
      <c r="LV690" s="134"/>
      <c r="LW690" s="134"/>
      <c r="LX690" s="134"/>
      <c r="LY690" s="134"/>
      <c r="LZ690" s="134"/>
      <c r="MA690" s="134"/>
      <c r="MB690" s="134"/>
      <c r="MC690" s="134"/>
      <c r="MD690" s="134"/>
      <c r="ME690" s="134"/>
      <c r="MF690" s="134"/>
      <c r="MG690" s="134"/>
      <c r="MH690" s="134"/>
      <c r="MI690" s="134"/>
      <c r="MJ690" s="134"/>
      <c r="MK690" s="134"/>
      <c r="ML690" s="134"/>
      <c r="MM690" s="134"/>
      <c r="MN690" s="134"/>
      <c r="MO690" s="134"/>
      <c r="MP690" s="134"/>
      <c r="MQ690" s="134"/>
      <c r="MR690" s="134"/>
      <c r="MS690" s="134"/>
      <c r="MT690" s="134"/>
      <c r="MU690" s="134"/>
      <c r="MV690" s="134"/>
      <c r="MW690" s="134"/>
      <c r="MX690" s="134"/>
      <c r="MY690" s="134"/>
      <c r="MZ690" s="134"/>
      <c r="NA690" s="134"/>
      <c r="NB690" s="134"/>
      <c r="NC690" s="134"/>
      <c r="ND690" s="134"/>
      <c r="NE690" s="134"/>
      <c r="NF690" s="134"/>
      <c r="NG690" s="134"/>
      <c r="NH690" s="134"/>
      <c r="NI690" s="134"/>
      <c r="NJ690" s="134"/>
      <c r="NK690" s="134"/>
      <c r="NL690" s="134"/>
      <c r="NM690" s="134"/>
      <c r="NN690" s="134"/>
      <c r="NO690" s="134"/>
      <c r="NP690" s="134"/>
      <c r="NQ690" s="134"/>
      <c r="NR690" s="134"/>
      <c r="NS690" s="134"/>
      <c r="NT690" s="134"/>
      <c r="NU690" s="134"/>
      <c r="NV690" s="134"/>
      <c r="NW690" s="134"/>
      <c r="NX690" s="134"/>
      <c r="NY690" s="134"/>
      <c r="NZ690" s="134"/>
      <c r="OA690" s="134"/>
      <c r="OB690" s="134"/>
      <c r="OC690" s="134"/>
      <c r="OD690" s="134"/>
      <c r="OE690" s="134"/>
      <c r="OF690" s="134"/>
      <c r="OG690" s="134"/>
      <c r="OH690" s="134"/>
      <c r="OI690" s="134"/>
      <c r="OJ690" s="134"/>
      <c r="OK690" s="134"/>
      <c r="OL690" s="134"/>
      <c r="OM690" s="134"/>
      <c r="ON690" s="134"/>
      <c r="OO690" s="134"/>
      <c r="OP690" s="134"/>
      <c r="OQ690" s="134"/>
      <c r="OR690" s="134"/>
      <c r="OS690" s="134"/>
      <c r="OT690" s="134"/>
      <c r="OU690" s="134"/>
      <c r="OV690" s="134"/>
      <c r="OW690" s="134"/>
      <c r="OX690" s="134"/>
      <c r="OY690" s="134"/>
      <c r="OZ690" s="134"/>
      <c r="PA690" s="134"/>
      <c r="PB690" s="134"/>
      <c r="PC690" s="134"/>
      <c r="PD690" s="134"/>
      <c r="PE690" s="134"/>
      <c r="PF690" s="134"/>
      <c r="PG690" s="134"/>
      <c r="PH690" s="134"/>
      <c r="PI690" s="134"/>
      <c r="PJ690" s="134"/>
      <c r="PK690" s="134"/>
      <c r="PL690" s="134"/>
      <c r="PM690" s="134"/>
      <c r="PN690" s="134"/>
      <c r="PO690" s="134"/>
      <c r="PP690" s="134"/>
      <c r="PQ690" s="134"/>
      <c r="PR690" s="134"/>
      <c r="PS690" s="134"/>
      <c r="PT690" s="134"/>
      <c r="PU690" s="134"/>
      <c r="PV690" s="134"/>
      <c r="PW690" s="134"/>
      <c r="PX690" s="134"/>
      <c r="PY690" s="134"/>
      <c r="PZ690" s="134"/>
      <c r="QA690" s="134"/>
      <c r="QB690" s="134"/>
      <c r="QC690" s="134"/>
      <c r="QD690" s="134"/>
      <c r="QE690" s="134"/>
      <c r="QF690" s="134"/>
      <c r="QG690" s="134"/>
      <c r="QH690" s="134"/>
      <c r="QI690" s="134"/>
      <c r="QJ690" s="134"/>
      <c r="QK690" s="134"/>
      <c r="QL690" s="134"/>
      <c r="QM690" s="134"/>
      <c r="QN690" s="134"/>
      <c r="QO690" s="134"/>
      <c r="QP690" s="134"/>
      <c r="QQ690" s="134"/>
      <c r="QR690" s="134"/>
      <c r="QS690" s="134"/>
      <c r="QT690" s="134"/>
      <c r="QU690" s="134"/>
      <c r="QV690" s="134"/>
      <c r="QW690" s="134"/>
      <c r="QX690" s="134"/>
      <c r="QY690" s="134"/>
      <c r="QZ690" s="134"/>
      <c r="RA690" s="134"/>
      <c r="RB690" s="134"/>
      <c r="RC690" s="134"/>
      <c r="RD690" s="134"/>
      <c r="RE690" s="134"/>
      <c r="RF690" s="134"/>
      <c r="RG690" s="134"/>
      <c r="RH690" s="134"/>
      <c r="RI690" s="134"/>
      <c r="RJ690" s="134"/>
      <c r="RK690" s="134"/>
      <c r="RL690" s="134"/>
      <c r="RM690" s="134"/>
      <c r="RN690" s="134"/>
      <c r="RO690" s="134"/>
      <c r="RP690" s="134"/>
      <c r="RQ690" s="134"/>
      <c r="RR690" s="134"/>
      <c r="RS690" s="134"/>
      <c r="RT690" s="134"/>
      <c r="RU690" s="134"/>
      <c r="RV690" s="134"/>
      <c r="RW690" s="134"/>
      <c r="RX690" s="134"/>
      <c r="RY690" s="134"/>
      <c r="RZ690" s="134"/>
      <c r="SA690" s="134"/>
      <c r="SB690" s="134"/>
      <c r="SC690" s="134"/>
      <c r="SD690" s="134"/>
      <c r="SE690" s="134"/>
      <c r="SF690" s="134"/>
      <c r="SG690" s="134"/>
      <c r="SH690" s="134"/>
      <c r="SI690" s="134"/>
      <c r="SJ690" s="134"/>
      <c r="SK690" s="134"/>
      <c r="SL690" s="134"/>
      <c r="SM690" s="134"/>
      <c r="SN690" s="134"/>
      <c r="SO690" s="134"/>
      <c r="SP690" s="134"/>
      <c r="SQ690" s="134"/>
      <c r="SR690" s="134"/>
      <c r="SS690" s="134"/>
      <c r="ST690" s="134"/>
      <c r="SU690" s="134"/>
      <c r="SV690" s="134"/>
      <c r="SW690" s="134"/>
      <c r="SX690" s="134"/>
      <c r="SY690" s="134"/>
      <c r="SZ690" s="134"/>
      <c r="TA690" s="134"/>
      <c r="TB690" s="134"/>
      <c r="TC690" s="134"/>
      <c r="TD690" s="134"/>
      <c r="TE690" s="134"/>
      <c r="TF690" s="134"/>
      <c r="TG690" s="134"/>
      <c r="TH690" s="134"/>
      <c r="TI690" s="134"/>
      <c r="TJ690" s="134"/>
      <c r="TK690" s="134"/>
      <c r="TL690" s="134"/>
      <c r="TM690" s="134"/>
      <c r="TN690" s="134"/>
      <c r="TO690" s="134"/>
      <c r="TP690" s="134"/>
      <c r="TQ690" s="134"/>
      <c r="TR690" s="134"/>
      <c r="TS690" s="134"/>
      <c r="TT690" s="134"/>
      <c r="TU690" s="134"/>
      <c r="TV690" s="134"/>
      <c r="TW690" s="134"/>
      <c r="TX690" s="134"/>
      <c r="TY690" s="134"/>
      <c r="TZ690" s="134"/>
      <c r="UA690" s="134"/>
      <c r="UB690" s="134"/>
      <c r="UC690" s="134"/>
      <c r="UD690" s="134"/>
      <c r="UE690" s="134"/>
      <c r="UF690" s="134"/>
      <c r="UG690" s="134"/>
      <c r="UH690" s="134"/>
      <c r="UI690" s="134"/>
      <c r="UJ690" s="134"/>
      <c r="UK690" s="134"/>
      <c r="UL690" s="134"/>
      <c r="UM690" s="134"/>
      <c r="UN690" s="134"/>
      <c r="UO690" s="134"/>
      <c r="UP690" s="134"/>
      <c r="UQ690" s="134"/>
      <c r="UR690" s="134"/>
      <c r="US690" s="134"/>
      <c r="UT690" s="134"/>
      <c r="UU690" s="134"/>
      <c r="UV690" s="134"/>
      <c r="UW690" s="134"/>
      <c r="UX690" s="134"/>
      <c r="UY690" s="134"/>
      <c r="UZ690" s="134"/>
      <c r="VA690" s="134"/>
      <c r="VB690" s="134"/>
      <c r="VC690" s="134"/>
      <c r="VD690" s="134"/>
      <c r="VE690" s="134"/>
      <c r="VF690" s="134"/>
      <c r="VG690" s="134"/>
      <c r="VH690" s="134"/>
      <c r="VI690" s="134"/>
      <c r="VJ690" s="134"/>
      <c r="VK690" s="134"/>
      <c r="VL690" s="134"/>
      <c r="VM690" s="134"/>
      <c r="VN690" s="134"/>
      <c r="VO690" s="134"/>
      <c r="VP690" s="134"/>
      <c r="VQ690" s="134"/>
      <c r="VR690" s="134"/>
      <c r="VS690" s="134"/>
      <c r="VT690" s="134"/>
      <c r="VU690" s="134"/>
      <c r="VV690" s="134"/>
      <c r="VW690" s="134"/>
      <c r="VX690" s="134"/>
      <c r="VY690" s="134"/>
      <c r="VZ690" s="134"/>
      <c r="WA690" s="134"/>
      <c r="WB690" s="134"/>
      <c r="WC690" s="134"/>
      <c r="WD690" s="134"/>
      <c r="WE690" s="134"/>
      <c r="WF690" s="134"/>
      <c r="WG690" s="134"/>
      <c r="WH690" s="134"/>
      <c r="WI690" s="134"/>
      <c r="WJ690" s="134"/>
      <c r="WK690" s="134"/>
      <c r="WL690" s="134"/>
      <c r="WM690" s="134"/>
      <c r="WN690" s="134"/>
      <c r="WO690" s="134"/>
      <c r="WP690" s="134"/>
      <c r="WQ690" s="134"/>
      <c r="WR690" s="134"/>
      <c r="WS690" s="134"/>
      <c r="WT690" s="134"/>
      <c r="WU690" s="134"/>
      <c r="WV690" s="134"/>
      <c r="WW690" s="134"/>
      <c r="WX690" s="134"/>
      <c r="WY690" s="134"/>
      <c r="WZ690" s="134"/>
      <c r="XA690" s="134"/>
      <c r="XB690" s="134"/>
      <c r="XC690" s="134"/>
      <c r="XD690" s="134"/>
      <c r="XE690" s="134"/>
      <c r="XF690" s="134"/>
      <c r="XG690" s="134"/>
      <c r="XH690" s="134"/>
      <c r="XI690" s="134"/>
      <c r="XJ690" s="134"/>
      <c r="XK690" s="134"/>
      <c r="XL690" s="134"/>
      <c r="XM690" s="134"/>
      <c r="XN690" s="134"/>
      <c r="XO690" s="134"/>
      <c r="XP690" s="134"/>
      <c r="XQ690" s="134"/>
      <c r="XR690" s="134"/>
      <c r="XS690" s="134"/>
      <c r="XT690" s="134"/>
      <c r="XU690" s="134"/>
      <c r="XV690" s="134"/>
      <c r="XW690" s="134"/>
      <c r="XX690" s="134"/>
      <c r="XY690" s="134"/>
      <c r="XZ690" s="134"/>
      <c r="YA690" s="134"/>
      <c r="YB690" s="134"/>
      <c r="YC690" s="134"/>
      <c r="YD690" s="134"/>
      <c r="YE690" s="134"/>
      <c r="YF690" s="134"/>
      <c r="YG690" s="134"/>
      <c r="YH690" s="134"/>
      <c r="YI690" s="134"/>
      <c r="YJ690" s="134"/>
      <c r="YK690" s="134"/>
      <c r="YL690" s="134"/>
      <c r="YM690" s="134"/>
      <c r="YN690" s="134"/>
      <c r="YO690" s="134"/>
      <c r="YP690" s="134"/>
      <c r="YQ690" s="134"/>
      <c r="YR690" s="134"/>
      <c r="YS690" s="134"/>
      <c r="YT690" s="134"/>
      <c r="YU690" s="134"/>
      <c r="YV690" s="134"/>
      <c r="YW690" s="134"/>
      <c r="YX690" s="134"/>
      <c r="YY690" s="134"/>
      <c r="YZ690" s="134"/>
      <c r="ZA690" s="134"/>
      <c r="ZB690" s="134"/>
      <c r="ZC690" s="134"/>
      <c r="ZD690" s="134"/>
      <c r="ZE690" s="134"/>
      <c r="ZF690" s="134"/>
      <c r="ZG690" s="134"/>
      <c r="ZH690" s="134"/>
      <c r="ZI690" s="134"/>
      <c r="ZJ690" s="134"/>
      <c r="ZK690" s="134"/>
      <c r="ZL690" s="134"/>
      <c r="ZM690" s="134"/>
      <c r="ZN690" s="134"/>
      <c r="ZO690" s="134"/>
      <c r="ZP690" s="134"/>
      <c r="ZQ690" s="134"/>
      <c r="ZR690" s="134"/>
      <c r="ZS690" s="134"/>
      <c r="ZT690" s="134"/>
      <c r="ZU690" s="134"/>
      <c r="ZV690" s="134"/>
      <c r="ZW690" s="134"/>
      <c r="ZX690" s="134"/>
      <c r="ZY690" s="134"/>
      <c r="ZZ690" s="134"/>
      <c r="AAA690" s="134"/>
      <c r="AAB690" s="134"/>
      <c r="AAC690" s="134"/>
      <c r="AAD690" s="134"/>
      <c r="AAE690" s="134"/>
      <c r="AAF690" s="134"/>
      <c r="AAG690" s="134"/>
      <c r="AAH690" s="134"/>
      <c r="AAI690" s="134"/>
      <c r="AAJ690" s="134"/>
      <c r="AAK690" s="134"/>
      <c r="AAL690" s="134"/>
      <c r="AAM690" s="134"/>
      <c r="AAN690" s="134"/>
      <c r="AAO690" s="134"/>
      <c r="AAP690" s="134"/>
      <c r="AAQ690" s="134"/>
      <c r="AAR690" s="134"/>
      <c r="AAS690" s="134"/>
      <c r="AAT690" s="134"/>
      <c r="AAU690" s="134"/>
      <c r="AAV690" s="134"/>
      <c r="AAW690" s="134"/>
      <c r="AAX690" s="134"/>
      <c r="AAY690" s="134"/>
      <c r="AAZ690" s="134"/>
      <c r="ABA690" s="134"/>
      <c r="ABB690" s="134"/>
      <c r="ABC690" s="134"/>
      <c r="ABD690" s="134"/>
      <c r="ABE690" s="134"/>
      <c r="ABF690" s="134"/>
      <c r="ABG690" s="134"/>
      <c r="ABH690" s="134"/>
      <c r="ABI690" s="134"/>
      <c r="ABJ690" s="134"/>
      <c r="ABK690" s="134"/>
      <c r="ABL690" s="134"/>
      <c r="ABM690" s="134"/>
      <c r="ABN690" s="134"/>
      <c r="ABO690" s="134"/>
      <c r="ABP690" s="134"/>
      <c r="ABQ690" s="134"/>
      <c r="ABR690" s="134"/>
      <c r="ABS690" s="134"/>
      <c r="ABT690" s="134"/>
      <c r="ABU690" s="134"/>
      <c r="ABV690" s="134"/>
      <c r="ABW690" s="134"/>
      <c r="ABX690" s="134"/>
      <c r="ABY690" s="134"/>
      <c r="ABZ690" s="134"/>
      <c r="ACA690" s="134"/>
      <c r="ACB690" s="134"/>
      <c r="ACC690" s="134"/>
      <c r="ACD690" s="134"/>
      <c r="ACE690" s="134"/>
      <c r="ACF690" s="134"/>
      <c r="ACG690" s="134"/>
      <c r="ACH690" s="134"/>
      <c r="ACI690" s="134"/>
      <c r="ACJ690" s="134"/>
      <c r="ACK690" s="134"/>
      <c r="ACL690" s="134"/>
      <c r="ACM690" s="134"/>
      <c r="ACN690" s="134"/>
      <c r="ACO690" s="134"/>
      <c r="ACP690" s="134"/>
      <c r="ACQ690" s="134"/>
      <c r="ACR690" s="134"/>
      <c r="ACS690" s="134"/>
      <c r="ACT690" s="134"/>
      <c r="ACU690" s="134"/>
      <c r="ACV690" s="134"/>
      <c r="ACW690" s="134"/>
      <c r="ACX690" s="134"/>
      <c r="ACY690" s="134"/>
      <c r="ACZ690" s="134"/>
      <c r="ADA690" s="134"/>
      <c r="ADB690" s="134"/>
      <c r="ADC690" s="134"/>
      <c r="ADD690" s="134"/>
      <c r="ADE690" s="134"/>
      <c r="ADF690" s="134"/>
      <c r="ADG690" s="134"/>
      <c r="ADH690" s="134"/>
      <c r="ADI690" s="134"/>
      <c r="ADJ690" s="134"/>
      <c r="ADK690" s="134"/>
      <c r="ADL690" s="134"/>
      <c r="ADM690" s="134"/>
      <c r="ADN690" s="134"/>
      <c r="ADO690" s="134"/>
      <c r="ADP690" s="134"/>
      <c r="ADQ690" s="134"/>
      <c r="ADR690" s="134"/>
      <c r="ADS690" s="134"/>
      <c r="ADT690" s="134"/>
      <c r="ADU690" s="134"/>
      <c r="ADV690" s="134"/>
      <c r="ADW690" s="134"/>
      <c r="ADX690" s="134"/>
      <c r="ADY690" s="134"/>
      <c r="ADZ690" s="134"/>
      <c r="AEA690" s="134"/>
      <c r="AEB690" s="134"/>
      <c r="AEC690" s="134"/>
      <c r="AED690" s="134"/>
      <c r="AEE690" s="134"/>
      <c r="AEF690" s="134"/>
      <c r="AEG690" s="134"/>
      <c r="AEH690" s="134"/>
      <c r="AEI690" s="134"/>
      <c r="AEJ690" s="134"/>
      <c r="AEK690" s="134"/>
      <c r="AEL690" s="134"/>
      <c r="AEM690" s="134"/>
      <c r="AEN690" s="134"/>
      <c r="AEO690" s="134"/>
      <c r="AEP690" s="134"/>
      <c r="AEQ690" s="134"/>
      <c r="AER690" s="134"/>
      <c r="AES690" s="134"/>
      <c r="AET690" s="134"/>
      <c r="AEU690" s="134"/>
      <c r="AEV690" s="134"/>
      <c r="AEW690" s="134"/>
      <c r="AEX690" s="134"/>
      <c r="AEY690" s="134"/>
      <c r="AEZ690" s="134"/>
      <c r="AFA690" s="134"/>
      <c r="AFB690" s="134"/>
      <c r="AFC690" s="134"/>
      <c r="AFD690" s="134"/>
      <c r="AFE690" s="134"/>
      <c r="AFF690" s="134"/>
      <c r="AFG690" s="134"/>
      <c r="AFH690" s="134"/>
      <c r="AFI690" s="134"/>
      <c r="AFJ690" s="134"/>
      <c r="AFK690" s="134"/>
      <c r="AFL690" s="134"/>
      <c r="AFM690" s="134"/>
      <c r="AFN690" s="134"/>
      <c r="AFO690" s="134"/>
      <c r="AFP690" s="134"/>
      <c r="AFQ690" s="134"/>
      <c r="AFR690" s="134"/>
      <c r="AFS690" s="134"/>
      <c r="AFT690" s="134"/>
      <c r="AFU690" s="134"/>
      <c r="AFV690" s="134"/>
      <c r="AFW690" s="134"/>
      <c r="AFX690" s="134"/>
      <c r="AFY690" s="134"/>
      <c r="AFZ690" s="134"/>
      <c r="AGA690" s="134"/>
      <c r="AGB690" s="134"/>
      <c r="AGC690" s="134"/>
      <c r="AGD690" s="134"/>
      <c r="AGE690" s="134"/>
      <c r="AGF690" s="134"/>
      <c r="AGG690" s="134"/>
      <c r="AGH690" s="134"/>
      <c r="AGI690" s="134"/>
      <c r="AGJ690" s="134"/>
      <c r="AGK690" s="134"/>
      <c r="AGL690" s="134"/>
      <c r="AGM690" s="134"/>
      <c r="AGN690" s="134"/>
      <c r="AGO690" s="134"/>
      <c r="AGP690" s="134"/>
      <c r="AGQ690" s="134"/>
      <c r="AGR690" s="134"/>
      <c r="AGS690" s="134"/>
      <c r="AGT690" s="134"/>
      <c r="AGU690" s="134"/>
      <c r="AGV690" s="134"/>
      <c r="AGW690" s="134"/>
      <c r="AGX690" s="134"/>
      <c r="AGY690" s="134"/>
      <c r="AGZ690" s="134"/>
      <c r="AHA690" s="134"/>
      <c r="AHB690" s="134"/>
      <c r="AHC690" s="134"/>
      <c r="AHD690" s="134"/>
      <c r="AHE690" s="134"/>
      <c r="AHF690" s="134"/>
      <c r="AHG690" s="134"/>
      <c r="AHH690" s="134"/>
      <c r="AHI690" s="134"/>
      <c r="AHJ690" s="134"/>
      <c r="AHK690" s="134"/>
      <c r="AHL690" s="134"/>
      <c r="AHM690" s="134"/>
      <c r="AHN690" s="134"/>
      <c r="AHO690" s="134"/>
      <c r="AHP690" s="134"/>
      <c r="AHQ690" s="134"/>
      <c r="AHR690" s="134"/>
      <c r="AHS690" s="134"/>
      <c r="AHT690" s="134"/>
      <c r="AHU690" s="134"/>
      <c r="AHV690" s="134"/>
      <c r="AHW690" s="134"/>
      <c r="AHX690" s="134"/>
      <c r="AHY690" s="134"/>
      <c r="AHZ690" s="134"/>
      <c r="AIA690" s="134"/>
      <c r="AIB690" s="134"/>
      <c r="AIC690" s="134"/>
      <c r="AID690" s="134"/>
      <c r="AIE690" s="134"/>
      <c r="AIF690" s="134"/>
      <c r="AIG690" s="134"/>
      <c r="AIH690" s="134"/>
      <c r="AII690" s="134"/>
      <c r="AIJ690" s="134"/>
      <c r="AIK690" s="134"/>
      <c r="AIL690" s="134"/>
      <c r="AIM690" s="134"/>
      <c r="AIN690" s="134"/>
      <c r="AIO690" s="134"/>
      <c r="AIP690" s="134"/>
      <c r="AIQ690" s="134"/>
      <c r="AIR690" s="134"/>
      <c r="AIS690" s="134"/>
      <c r="AIT690" s="134"/>
      <c r="AIU690" s="134"/>
      <c r="AIV690" s="134"/>
      <c r="AIW690" s="134"/>
      <c r="AIX690" s="134"/>
      <c r="AIY690" s="134"/>
      <c r="AIZ690" s="134"/>
      <c r="AJA690" s="134"/>
      <c r="AJB690" s="134"/>
      <c r="AJC690" s="134"/>
      <c r="AJD690" s="134"/>
      <c r="AJE690" s="134"/>
      <c r="AJF690" s="134"/>
      <c r="AJG690" s="134"/>
      <c r="AJH690" s="134"/>
      <c r="AJI690" s="134"/>
      <c r="AJJ690" s="134"/>
      <c r="AJK690" s="134"/>
      <c r="AJL690" s="134"/>
      <c r="AJM690" s="134"/>
      <c r="AJN690" s="134"/>
      <c r="AJO690" s="134"/>
      <c r="AJP690" s="134"/>
      <c r="AJQ690" s="134"/>
      <c r="AJR690" s="134"/>
      <c r="AJS690" s="134"/>
      <c r="AJT690" s="134"/>
      <c r="AJU690" s="134"/>
      <c r="AJV690" s="134"/>
      <c r="AJW690" s="134"/>
      <c r="AJX690" s="134"/>
      <c r="AJY690" s="134"/>
      <c r="AJZ690" s="134"/>
      <c r="AKA690" s="134"/>
      <c r="AKB690" s="134"/>
      <c r="AKC690" s="134"/>
      <c r="AKD690" s="134"/>
      <c r="AKE690" s="134"/>
      <c r="AKF690" s="134"/>
      <c r="AKG690" s="134"/>
      <c r="AKH690" s="134"/>
      <c r="AKI690" s="134"/>
      <c r="AKJ690" s="134"/>
      <c r="AKK690" s="134"/>
      <c r="AKL690" s="134"/>
      <c r="AKM690" s="134"/>
      <c r="AKN690" s="134"/>
      <c r="AKO690" s="134"/>
      <c r="AKP690" s="134"/>
      <c r="AKQ690" s="134"/>
      <c r="AKR690" s="134"/>
      <c r="AKS690" s="134"/>
      <c r="AKT690" s="134"/>
      <c r="AKU690" s="134"/>
      <c r="AKV690" s="134"/>
      <c r="AKW690" s="134"/>
      <c r="AKX690" s="134"/>
    </row>
    <row r="691" spans="1:986" ht="12" collapsed="1" x14ac:dyDescent="0.2">
      <c r="A691" s="248"/>
      <c r="B691" s="242" t="s">
        <v>1402</v>
      </c>
      <c r="C691" s="170" t="str">
        <f>_xlfn.CONCAT(Leverancespecifikation[[#This Row],[ID]],Leverancespecifikation[[#This Row],[BYGNINGSDEL]])</f>
        <v>687Rum Nettoarealer</v>
      </c>
      <c r="I691" s="171"/>
      <c r="J691" s="171">
        <v>4</v>
      </c>
      <c r="K691" s="175" t="s">
        <v>1433</v>
      </c>
      <c r="L691" s="172" t="s">
        <v>1434</v>
      </c>
      <c r="M691" s="80" t="str">
        <f>IFERROR(VLOOKUP(Leverancespecifikation[[#This Row],[ID-Bygningsdel]],'Data ændringslog'!A:G,7,FALSE),"P")</f>
        <v/>
      </c>
      <c r="N691" s="321" t="s">
        <v>99</v>
      </c>
      <c r="O691" s="121" t="str">
        <f>VLOOKUP(Leverancespecifikation[[#This Row],[ID-Bygningsdel]],'Data aktør'!A:H,2,FALSE)</f>
        <v>X</v>
      </c>
      <c r="P691" s="78" t="str">
        <f>VLOOKUP(Leverancespecifikation[[#This Row],[ID-Bygningsdel]],'Data aktør'!A:H,3,FALSE)</f>
        <v/>
      </c>
      <c r="Q691" s="78" t="str">
        <f>VLOOKUP(Leverancespecifikation[[#This Row],[ID-Bygningsdel]],'Data aktør'!A:H,4,FALSE)</f>
        <v/>
      </c>
      <c r="R691" s="78" t="str">
        <f>VLOOKUP(Leverancespecifikation[[#This Row],[ID-Bygningsdel]],'Data aktør'!A:H,5,FALSE)</f>
        <v/>
      </c>
      <c r="S691" s="78" t="str">
        <f>VLOOKUP(Leverancespecifikation[[#This Row],[ID-Bygningsdel]],'Data aktør'!A:H,6,FALSE)</f>
        <v/>
      </c>
      <c r="T691" s="78" t="str">
        <f>VLOOKUP(Leverancespecifikation[[#This Row],[ID-Bygningsdel]],'Data aktør'!A:H,7,FALSE)</f>
        <v/>
      </c>
      <c r="U691" s="122" t="str">
        <f>VLOOKUP(Leverancespecifikation[[#This Row],[ID-Bygningsdel]],'Data aktør'!A:H,8,FALSE)</f>
        <v/>
      </c>
      <c r="V691" s="112"/>
      <c r="W691" s="79"/>
      <c r="X691" s="79"/>
      <c r="Y691" s="79"/>
      <c r="Z691" s="79"/>
      <c r="AA691" s="79"/>
      <c r="AB691" s="171" t="s">
        <v>33</v>
      </c>
      <c r="AC691" s="171">
        <v>200</v>
      </c>
      <c r="AD691" s="171"/>
      <c r="AE691" s="171"/>
      <c r="AF691" s="171"/>
      <c r="AG691" s="171"/>
      <c r="AH691" s="171"/>
      <c r="AI691" s="171"/>
      <c r="AJ691" s="171" t="s">
        <v>33</v>
      </c>
      <c r="AK691" s="171">
        <v>300</v>
      </c>
      <c r="AT691" s="171" t="s">
        <v>33</v>
      </c>
      <c r="AU691" s="171">
        <v>325</v>
      </c>
      <c r="BB691" s="171" t="s">
        <v>33</v>
      </c>
      <c r="BC691" s="171">
        <v>325</v>
      </c>
      <c r="BV691" s="171"/>
      <c r="BW691" s="171"/>
      <c r="CB691" s="134"/>
    </row>
    <row r="692" spans="1:986" ht="27.95" customHeight="1" x14ac:dyDescent="0.2">
      <c r="A692" s="249"/>
      <c r="B692" s="243" t="s">
        <v>1404</v>
      </c>
      <c r="C692" s="179" t="str">
        <f>_xlfn.CONCAT(Leverancespecifikation[[#This Row],[ID]],Leverancespecifikation[[#This Row],[BYGNINGSDEL]])</f>
        <v>688Projektspecifikke</v>
      </c>
      <c r="D692" s="180"/>
      <c r="E692" s="180"/>
      <c r="F692" s="180"/>
      <c r="G692" s="180"/>
      <c r="H692" s="180"/>
      <c r="I692" s="181"/>
      <c r="J692" s="182">
        <v>1</v>
      </c>
      <c r="K692" s="183" t="s">
        <v>1436</v>
      </c>
      <c r="L692" s="184"/>
      <c r="M692" s="143" t="str">
        <f>IFERROR(VLOOKUP(Leverancespecifikation[[#This Row],[ID-Bygningsdel]],'Data ændringslog'!A:G,7,FALSE),"P")</f>
        <v/>
      </c>
      <c r="N692" s="322" t="s">
        <v>103</v>
      </c>
      <c r="O692" s="264"/>
      <c r="P692" s="265"/>
      <c r="Q692" s="265"/>
      <c r="R692" s="265"/>
      <c r="S692" s="265"/>
      <c r="T692" s="265"/>
      <c r="U692" s="266"/>
      <c r="V692" s="144"/>
      <c r="W692" s="145"/>
      <c r="X692" s="145"/>
      <c r="Y692" s="145"/>
      <c r="Z692" s="145"/>
      <c r="AA692" s="145"/>
      <c r="AB692" s="214"/>
      <c r="AC692" s="180"/>
      <c r="AD692" s="214"/>
      <c r="AE692" s="214"/>
      <c r="AF692" s="214"/>
      <c r="AG692" s="214"/>
      <c r="AH692" s="214"/>
      <c r="AI692" s="214"/>
      <c r="AJ692" s="214"/>
      <c r="AK692" s="180"/>
      <c r="AL692" s="214"/>
      <c r="AM692" s="180"/>
      <c r="AN692" s="214"/>
      <c r="AO692" s="214"/>
      <c r="AP692" s="214"/>
      <c r="AQ692" s="214"/>
      <c r="AR692" s="214"/>
      <c r="AS692" s="214"/>
      <c r="AT692" s="214"/>
      <c r="AU692" s="180"/>
      <c r="AV692" s="214"/>
      <c r="AW692" s="214"/>
      <c r="AX692" s="214"/>
      <c r="AY692" s="214"/>
      <c r="AZ692" s="214"/>
      <c r="BA692" s="214"/>
      <c r="BB692" s="214"/>
      <c r="BC692" s="180"/>
      <c r="BD692" s="214"/>
      <c r="BE692" s="214"/>
      <c r="BF692" s="214"/>
      <c r="BG692" s="214"/>
      <c r="BH692" s="214"/>
      <c r="BI692" s="214"/>
      <c r="BJ692" s="214"/>
      <c r="BK692" s="180"/>
      <c r="BL692" s="290"/>
      <c r="BM692" s="181"/>
      <c r="BN692" s="214"/>
      <c r="BO692" s="214"/>
      <c r="BP692" s="214"/>
      <c r="BQ692" s="214"/>
      <c r="BR692" s="214"/>
      <c r="BS692" s="214"/>
      <c r="BT692" s="214"/>
      <c r="BU692" s="180"/>
      <c r="BV692" s="181"/>
      <c r="BW692" s="214"/>
      <c r="BX692" s="214"/>
      <c r="BY692" s="214"/>
      <c r="BZ692" s="214"/>
      <c r="CA692" s="202"/>
      <c r="CB692" s="134"/>
    </row>
    <row r="693" spans="1:986" ht="12" x14ac:dyDescent="0.2">
      <c r="A693" s="248" t="s">
        <v>1437</v>
      </c>
      <c r="B693" s="244" t="s">
        <v>1406</v>
      </c>
      <c r="C693" s="185" t="str">
        <f>_xlfn.CONCAT(Leverancespecifikation[[#This Row],[ID]],Leverancespecifikation[[#This Row],[BYGNINGSDEL]])</f>
        <v>689-</v>
      </c>
      <c r="D693" s="186"/>
      <c r="E693" s="186"/>
      <c r="F693" s="186"/>
      <c r="G693" s="186"/>
      <c r="H693" s="186"/>
      <c r="I693" s="186"/>
      <c r="J693" s="187" t="s">
        <v>103</v>
      </c>
      <c r="K693" s="188" t="s">
        <v>103</v>
      </c>
      <c r="L693" s="189"/>
      <c r="M693" s="149" t="str">
        <f>IFERROR(VLOOKUP(Leverancespecifikation[[#This Row],[ID-Bygningsdel]],'Data ændringslog'!A:G,7,FALSE),"P")</f>
        <v/>
      </c>
      <c r="N693" s="323" t="s">
        <v>103</v>
      </c>
      <c r="O693" s="150" t="str">
        <f>VLOOKUP(Leverancespecifikation[[#This Row],[ID-Bygningsdel]],'Data aktør'!A:H,2,FALSE)</f>
        <v/>
      </c>
      <c r="P693" s="151" t="str">
        <f>VLOOKUP(Leverancespecifikation[[#This Row],[ID-Bygningsdel]],'Data aktør'!A:H,3,FALSE)</f>
        <v/>
      </c>
      <c r="Q693" s="151" t="str">
        <f>VLOOKUP(Leverancespecifikation[[#This Row],[ID-Bygningsdel]],'Data aktør'!A:H,4,FALSE)</f>
        <v/>
      </c>
      <c r="R693" s="151" t="str">
        <f>VLOOKUP(Leverancespecifikation[[#This Row],[ID-Bygningsdel]],'Data aktør'!A:H,5,FALSE)</f>
        <v/>
      </c>
      <c r="S693" s="151" t="str">
        <f>VLOOKUP(Leverancespecifikation[[#This Row],[ID-Bygningsdel]],'Data aktør'!A:H,6,FALSE)</f>
        <v/>
      </c>
      <c r="T693" s="151" t="str">
        <f>VLOOKUP(Leverancespecifikation[[#This Row],[ID-Bygningsdel]],'Data aktør'!A:H,7,FALSE)</f>
        <v/>
      </c>
      <c r="U693" s="152" t="str">
        <f>VLOOKUP(Leverancespecifikation[[#This Row],[ID-Bygningsdel]],'Data aktør'!A:H,8,FALSE)</f>
        <v/>
      </c>
      <c r="V693" s="153"/>
      <c r="W693" s="148"/>
      <c r="X693" s="148"/>
      <c r="Y693" s="148"/>
      <c r="Z693" s="148"/>
      <c r="AA693" s="148"/>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291"/>
      <c r="BM693" s="187"/>
      <c r="BN693" s="187"/>
      <c r="BO693" s="187"/>
      <c r="BP693" s="187"/>
      <c r="BQ693" s="187"/>
      <c r="BR693" s="187"/>
      <c r="BS693" s="187"/>
      <c r="BT693" s="187"/>
      <c r="BU693" s="187"/>
      <c r="BV693" s="187"/>
      <c r="BW693" s="187"/>
      <c r="BX693" s="187"/>
      <c r="BY693" s="187"/>
      <c r="BZ693" s="187"/>
      <c r="CA693" s="215"/>
      <c r="CB693" s="134"/>
    </row>
    <row r="694" spans="1:986" ht="12" x14ac:dyDescent="0.2">
      <c r="A694" s="248"/>
      <c r="B694" s="242" t="s">
        <v>1408</v>
      </c>
      <c r="C694" s="170" t="str">
        <f>_xlfn.CONCAT(Leverancespecifikation[[#This Row],[ID]],Leverancespecifikation[[#This Row],[BYGNINGSDEL]])</f>
        <v>690-</v>
      </c>
      <c r="D694" s="177"/>
      <c r="E694" s="177"/>
      <c r="F694" s="177"/>
      <c r="G694" s="177"/>
      <c r="H694" s="177"/>
      <c r="I694" s="177"/>
      <c r="J694" s="171" t="s">
        <v>103</v>
      </c>
      <c r="K694" s="178" t="s">
        <v>103</v>
      </c>
      <c r="M694" s="80" t="str">
        <f>IFERROR(VLOOKUP(Leverancespecifikation[[#This Row],[ID-Bygningsdel]],'Data ændringslog'!A:G,7,FALSE),"P")</f>
        <v/>
      </c>
      <c r="N694" s="321" t="s">
        <v>103</v>
      </c>
      <c r="O694" s="121" t="str">
        <f>VLOOKUP(Leverancespecifikation[[#This Row],[ID-Bygningsdel]],'Data aktør'!A:H,2,FALSE)</f>
        <v/>
      </c>
      <c r="P694" s="78" t="str">
        <f>VLOOKUP(Leverancespecifikation[[#This Row],[ID-Bygningsdel]],'Data aktør'!A:H,3,FALSE)</f>
        <v/>
      </c>
      <c r="Q694" s="78" t="str">
        <f>VLOOKUP(Leverancespecifikation[[#This Row],[ID-Bygningsdel]],'Data aktør'!A:H,4,FALSE)</f>
        <v/>
      </c>
      <c r="R694" s="78" t="str">
        <f>VLOOKUP(Leverancespecifikation[[#This Row],[ID-Bygningsdel]],'Data aktør'!A:H,5,FALSE)</f>
        <v/>
      </c>
      <c r="S694" s="78" t="str">
        <f>VLOOKUP(Leverancespecifikation[[#This Row],[ID-Bygningsdel]],'Data aktør'!A:H,6,FALSE)</f>
        <v/>
      </c>
      <c r="T694" s="78" t="str">
        <f>VLOOKUP(Leverancespecifikation[[#This Row],[ID-Bygningsdel]],'Data aktør'!A:H,7,FALSE)</f>
        <v/>
      </c>
      <c r="U694" s="122" t="str">
        <f>VLOOKUP(Leverancespecifikation[[#This Row],[ID-Bygningsdel]],'Data aktør'!A:H,8,FALSE)</f>
        <v/>
      </c>
      <c r="V694" s="112"/>
      <c r="W694" s="79"/>
      <c r="X694" s="79"/>
      <c r="Y694" s="79"/>
      <c r="Z694" s="79"/>
      <c r="AA694" s="79"/>
      <c r="AB694" s="171"/>
      <c r="AD694" s="171"/>
      <c r="AE694" s="171"/>
      <c r="AF694" s="171"/>
      <c r="AG694" s="171"/>
      <c r="AH694" s="171"/>
      <c r="AI694" s="171"/>
      <c r="AJ694" s="171"/>
      <c r="BV694" s="171"/>
      <c r="BW694" s="171"/>
      <c r="CA694" s="216"/>
      <c r="CB694" s="134"/>
    </row>
    <row r="695" spans="1:986" ht="12" x14ac:dyDescent="0.2">
      <c r="A695" s="248"/>
      <c r="B695" s="242" t="s">
        <v>1410</v>
      </c>
      <c r="C695" s="170" t="str">
        <f>_xlfn.CONCAT(Leverancespecifikation[[#This Row],[ID]],Leverancespecifikation[[#This Row],[BYGNINGSDEL]])</f>
        <v>691-</v>
      </c>
      <c r="D695" s="177"/>
      <c r="E695" s="177"/>
      <c r="F695" s="177"/>
      <c r="G695" s="177"/>
      <c r="H695" s="177"/>
      <c r="I695" s="177"/>
      <c r="J695" s="171" t="s">
        <v>103</v>
      </c>
      <c r="K695" s="178" t="s">
        <v>103</v>
      </c>
      <c r="M695" s="80" t="str">
        <f>IFERROR(VLOOKUP(Leverancespecifikation[[#This Row],[ID-Bygningsdel]],'Data ændringslog'!A:G,7,FALSE),"P")</f>
        <v/>
      </c>
      <c r="N695" s="321" t="s">
        <v>103</v>
      </c>
      <c r="O695" s="121" t="str">
        <f>VLOOKUP(Leverancespecifikation[[#This Row],[ID-Bygningsdel]],'Data aktør'!A:H,2,FALSE)</f>
        <v/>
      </c>
      <c r="P695" s="78" t="str">
        <f>VLOOKUP(Leverancespecifikation[[#This Row],[ID-Bygningsdel]],'Data aktør'!A:H,3,FALSE)</f>
        <v/>
      </c>
      <c r="Q695" s="78" t="str">
        <f>VLOOKUP(Leverancespecifikation[[#This Row],[ID-Bygningsdel]],'Data aktør'!A:H,4,FALSE)</f>
        <v/>
      </c>
      <c r="R695" s="78" t="str">
        <f>VLOOKUP(Leverancespecifikation[[#This Row],[ID-Bygningsdel]],'Data aktør'!A:H,5,FALSE)</f>
        <v/>
      </c>
      <c r="S695" s="78" t="str">
        <f>VLOOKUP(Leverancespecifikation[[#This Row],[ID-Bygningsdel]],'Data aktør'!A:H,6,FALSE)</f>
        <v/>
      </c>
      <c r="T695" s="78" t="str">
        <f>VLOOKUP(Leverancespecifikation[[#This Row],[ID-Bygningsdel]],'Data aktør'!A:H,7,FALSE)</f>
        <v/>
      </c>
      <c r="U695" s="122" t="str">
        <f>VLOOKUP(Leverancespecifikation[[#This Row],[ID-Bygningsdel]],'Data aktør'!A:H,8,FALSE)</f>
        <v/>
      </c>
      <c r="V695" s="112"/>
      <c r="W695" s="79"/>
      <c r="X695" s="79"/>
      <c r="Y695" s="79"/>
      <c r="Z695" s="79"/>
      <c r="AA695" s="79"/>
      <c r="AB695" s="171"/>
      <c r="AD695" s="171"/>
      <c r="AE695" s="171"/>
      <c r="AF695" s="171"/>
      <c r="AG695" s="171"/>
      <c r="AH695" s="171"/>
      <c r="AI695" s="171"/>
      <c r="AJ695" s="171"/>
      <c r="BV695" s="171"/>
      <c r="BW695" s="171"/>
      <c r="CA695" s="216"/>
      <c r="CB695" s="134"/>
    </row>
    <row r="696" spans="1:986" ht="12" x14ac:dyDescent="0.2">
      <c r="A696" s="248"/>
      <c r="B696" s="242" t="s">
        <v>1412</v>
      </c>
      <c r="C696" s="170" t="str">
        <f>_xlfn.CONCAT(Leverancespecifikation[[#This Row],[ID]],Leverancespecifikation[[#This Row],[BYGNINGSDEL]])</f>
        <v>692-</v>
      </c>
      <c r="D696" s="177"/>
      <c r="E696" s="177"/>
      <c r="F696" s="177"/>
      <c r="G696" s="177"/>
      <c r="H696" s="177"/>
      <c r="I696" s="177"/>
      <c r="J696" s="171" t="s">
        <v>103</v>
      </c>
      <c r="K696" s="178" t="s">
        <v>103</v>
      </c>
      <c r="M696" s="80" t="str">
        <f>IFERROR(VLOOKUP(Leverancespecifikation[[#This Row],[ID-Bygningsdel]],'Data ændringslog'!A:G,7,FALSE),"P")</f>
        <v/>
      </c>
      <c r="N696" s="321" t="s">
        <v>103</v>
      </c>
      <c r="O696" s="121" t="str">
        <f>VLOOKUP(Leverancespecifikation[[#This Row],[ID-Bygningsdel]],'Data aktør'!A:H,2,FALSE)</f>
        <v/>
      </c>
      <c r="P696" s="78" t="str">
        <f>VLOOKUP(Leverancespecifikation[[#This Row],[ID-Bygningsdel]],'Data aktør'!A:H,3,FALSE)</f>
        <v/>
      </c>
      <c r="Q696" s="78" t="str">
        <f>VLOOKUP(Leverancespecifikation[[#This Row],[ID-Bygningsdel]],'Data aktør'!A:H,4,FALSE)</f>
        <v/>
      </c>
      <c r="R696" s="78" t="str">
        <f>VLOOKUP(Leverancespecifikation[[#This Row],[ID-Bygningsdel]],'Data aktør'!A:H,5,FALSE)</f>
        <v/>
      </c>
      <c r="S696" s="78" t="str">
        <f>VLOOKUP(Leverancespecifikation[[#This Row],[ID-Bygningsdel]],'Data aktør'!A:H,6,FALSE)</f>
        <v/>
      </c>
      <c r="T696" s="78" t="str">
        <f>VLOOKUP(Leverancespecifikation[[#This Row],[ID-Bygningsdel]],'Data aktør'!A:H,7,FALSE)</f>
        <v/>
      </c>
      <c r="U696" s="122" t="str">
        <f>VLOOKUP(Leverancespecifikation[[#This Row],[ID-Bygningsdel]],'Data aktør'!A:H,8,FALSE)</f>
        <v/>
      </c>
      <c r="V696" s="112"/>
      <c r="W696" s="79"/>
      <c r="X696" s="79"/>
      <c r="Y696" s="79"/>
      <c r="Z696" s="79"/>
      <c r="AA696" s="79"/>
      <c r="AB696" s="171"/>
      <c r="AD696" s="171"/>
      <c r="AE696" s="171"/>
      <c r="AF696" s="171"/>
      <c r="AG696" s="171"/>
      <c r="AH696" s="171"/>
      <c r="AI696" s="171"/>
      <c r="AJ696" s="171"/>
      <c r="BV696" s="171"/>
      <c r="BW696" s="171"/>
      <c r="CA696" s="216"/>
      <c r="CB696" s="134"/>
    </row>
    <row r="697" spans="1:986" ht="12" x14ac:dyDescent="0.2">
      <c r="A697" s="248"/>
      <c r="B697" s="242" t="s">
        <v>1414</v>
      </c>
      <c r="C697" s="170" t="str">
        <f>_xlfn.CONCAT(Leverancespecifikation[[#This Row],[ID]],Leverancespecifikation[[#This Row],[BYGNINGSDEL]])</f>
        <v>693-</v>
      </c>
      <c r="D697" s="177"/>
      <c r="E697" s="177"/>
      <c r="F697" s="177"/>
      <c r="G697" s="177"/>
      <c r="H697" s="177"/>
      <c r="I697" s="177"/>
      <c r="J697" s="171" t="s">
        <v>103</v>
      </c>
      <c r="K697" s="178" t="s">
        <v>103</v>
      </c>
      <c r="M697" s="80" t="str">
        <f>IFERROR(VLOOKUP(Leverancespecifikation[[#This Row],[ID-Bygningsdel]],'Data ændringslog'!A:G,7,FALSE),"P")</f>
        <v/>
      </c>
      <c r="N697" s="321" t="s">
        <v>103</v>
      </c>
      <c r="O697" s="121" t="str">
        <f>VLOOKUP(Leverancespecifikation[[#This Row],[ID-Bygningsdel]],'Data aktør'!A:H,2,FALSE)</f>
        <v/>
      </c>
      <c r="P697" s="78" t="str">
        <f>VLOOKUP(Leverancespecifikation[[#This Row],[ID-Bygningsdel]],'Data aktør'!A:H,3,FALSE)</f>
        <v/>
      </c>
      <c r="Q697" s="78" t="str">
        <f>VLOOKUP(Leverancespecifikation[[#This Row],[ID-Bygningsdel]],'Data aktør'!A:H,4,FALSE)</f>
        <v/>
      </c>
      <c r="R697" s="78" t="str">
        <f>VLOOKUP(Leverancespecifikation[[#This Row],[ID-Bygningsdel]],'Data aktør'!A:H,5,FALSE)</f>
        <v/>
      </c>
      <c r="S697" s="78" t="str">
        <f>VLOOKUP(Leverancespecifikation[[#This Row],[ID-Bygningsdel]],'Data aktør'!A:H,6,FALSE)</f>
        <v/>
      </c>
      <c r="T697" s="78" t="str">
        <f>VLOOKUP(Leverancespecifikation[[#This Row],[ID-Bygningsdel]],'Data aktør'!A:H,7,FALSE)</f>
        <v/>
      </c>
      <c r="U697" s="122" t="str">
        <f>VLOOKUP(Leverancespecifikation[[#This Row],[ID-Bygningsdel]],'Data aktør'!A:H,8,FALSE)</f>
        <v/>
      </c>
      <c r="V697" s="112"/>
      <c r="W697" s="79"/>
      <c r="X697" s="79"/>
      <c r="Y697" s="79"/>
      <c r="Z697" s="79"/>
      <c r="AA697" s="79"/>
      <c r="AB697" s="171"/>
      <c r="AD697" s="171"/>
      <c r="AE697" s="171"/>
      <c r="AF697" s="171"/>
      <c r="AG697" s="171"/>
      <c r="AH697" s="171"/>
      <c r="AI697" s="171"/>
      <c r="AJ697" s="171"/>
      <c r="BV697" s="171"/>
      <c r="BW697" s="171"/>
      <c r="CA697" s="216"/>
      <c r="CB697" s="134"/>
    </row>
    <row r="698" spans="1:986" ht="12" x14ac:dyDescent="0.2">
      <c r="A698" s="248"/>
      <c r="B698" s="242" t="s">
        <v>1415</v>
      </c>
      <c r="C698" s="170" t="str">
        <f>_xlfn.CONCAT(Leverancespecifikation[[#This Row],[ID]],Leverancespecifikation[[#This Row],[BYGNINGSDEL]])</f>
        <v>694-</v>
      </c>
      <c r="D698" s="177"/>
      <c r="E698" s="177"/>
      <c r="F698" s="177"/>
      <c r="G698" s="177"/>
      <c r="H698" s="177"/>
      <c r="I698" s="177"/>
      <c r="J698" s="171" t="s">
        <v>103</v>
      </c>
      <c r="K698" s="178" t="s">
        <v>103</v>
      </c>
      <c r="M698" s="80" t="str">
        <f>IFERROR(VLOOKUP(Leverancespecifikation[[#This Row],[ID-Bygningsdel]],'Data ændringslog'!A:G,7,FALSE),"P")</f>
        <v/>
      </c>
      <c r="N698" s="321" t="s">
        <v>103</v>
      </c>
      <c r="O698" s="121" t="str">
        <f>VLOOKUP(Leverancespecifikation[[#This Row],[ID-Bygningsdel]],'Data aktør'!A:H,2,FALSE)</f>
        <v/>
      </c>
      <c r="P698" s="78" t="str">
        <f>VLOOKUP(Leverancespecifikation[[#This Row],[ID-Bygningsdel]],'Data aktør'!A:H,3,FALSE)</f>
        <v/>
      </c>
      <c r="Q698" s="78" t="str">
        <f>VLOOKUP(Leverancespecifikation[[#This Row],[ID-Bygningsdel]],'Data aktør'!A:H,4,FALSE)</f>
        <v/>
      </c>
      <c r="R698" s="78" t="str">
        <f>VLOOKUP(Leverancespecifikation[[#This Row],[ID-Bygningsdel]],'Data aktør'!A:H,5,FALSE)</f>
        <v/>
      </c>
      <c r="S698" s="78" t="str">
        <f>VLOOKUP(Leverancespecifikation[[#This Row],[ID-Bygningsdel]],'Data aktør'!A:H,6,FALSE)</f>
        <v/>
      </c>
      <c r="T698" s="78" t="str">
        <f>VLOOKUP(Leverancespecifikation[[#This Row],[ID-Bygningsdel]],'Data aktør'!A:H,7,FALSE)</f>
        <v/>
      </c>
      <c r="U698" s="122" t="str">
        <f>VLOOKUP(Leverancespecifikation[[#This Row],[ID-Bygningsdel]],'Data aktør'!A:H,8,FALSE)</f>
        <v/>
      </c>
      <c r="V698" s="112"/>
      <c r="W698" s="79"/>
      <c r="X698" s="79"/>
      <c r="Y698" s="79"/>
      <c r="Z698" s="79"/>
      <c r="AA698" s="79"/>
      <c r="AB698" s="171"/>
      <c r="AD698" s="171"/>
      <c r="AE698" s="171"/>
      <c r="AF698" s="171"/>
      <c r="AG698" s="171"/>
      <c r="AH698" s="171"/>
      <c r="AI698" s="171"/>
      <c r="AJ698" s="171"/>
      <c r="BV698" s="171"/>
      <c r="BW698" s="171"/>
      <c r="CA698" s="216"/>
      <c r="CB698" s="134"/>
    </row>
    <row r="699" spans="1:986" ht="12" x14ac:dyDescent="0.2">
      <c r="A699" s="248"/>
      <c r="B699" s="242" t="s">
        <v>1417</v>
      </c>
      <c r="C699" s="170" t="str">
        <f>_xlfn.CONCAT(Leverancespecifikation[[#This Row],[ID]],Leverancespecifikation[[#This Row],[BYGNINGSDEL]])</f>
        <v>695-</v>
      </c>
      <c r="D699" s="177"/>
      <c r="E699" s="177"/>
      <c r="F699" s="177"/>
      <c r="G699" s="177"/>
      <c r="H699" s="177"/>
      <c r="I699" s="177"/>
      <c r="J699" s="171" t="s">
        <v>103</v>
      </c>
      <c r="K699" s="178" t="s">
        <v>103</v>
      </c>
      <c r="M699" s="80" t="str">
        <f>IFERROR(VLOOKUP(Leverancespecifikation[[#This Row],[ID-Bygningsdel]],'Data ændringslog'!A:G,7,FALSE),"P")</f>
        <v/>
      </c>
      <c r="N699" s="321" t="s">
        <v>103</v>
      </c>
      <c r="O699" s="121" t="str">
        <f>VLOOKUP(Leverancespecifikation[[#This Row],[ID-Bygningsdel]],'Data aktør'!A:H,2,FALSE)</f>
        <v/>
      </c>
      <c r="P699" s="78" t="str">
        <f>VLOOKUP(Leverancespecifikation[[#This Row],[ID-Bygningsdel]],'Data aktør'!A:H,3,FALSE)</f>
        <v/>
      </c>
      <c r="Q699" s="78" t="str">
        <f>VLOOKUP(Leverancespecifikation[[#This Row],[ID-Bygningsdel]],'Data aktør'!A:H,4,FALSE)</f>
        <v/>
      </c>
      <c r="R699" s="78" t="str">
        <f>VLOOKUP(Leverancespecifikation[[#This Row],[ID-Bygningsdel]],'Data aktør'!A:H,5,FALSE)</f>
        <v/>
      </c>
      <c r="S699" s="78" t="str">
        <f>VLOOKUP(Leverancespecifikation[[#This Row],[ID-Bygningsdel]],'Data aktør'!A:H,6,FALSE)</f>
        <v/>
      </c>
      <c r="T699" s="78" t="str">
        <f>VLOOKUP(Leverancespecifikation[[#This Row],[ID-Bygningsdel]],'Data aktør'!A:H,7,FALSE)</f>
        <v/>
      </c>
      <c r="U699" s="122" t="str">
        <f>VLOOKUP(Leverancespecifikation[[#This Row],[ID-Bygningsdel]],'Data aktør'!A:H,8,FALSE)</f>
        <v/>
      </c>
      <c r="V699" s="112"/>
      <c r="W699" s="79"/>
      <c r="X699" s="79"/>
      <c r="Y699" s="79"/>
      <c r="Z699" s="79"/>
      <c r="AA699" s="79"/>
      <c r="AB699" s="171"/>
      <c r="AD699" s="171"/>
      <c r="AE699" s="171"/>
      <c r="AF699" s="171"/>
      <c r="AG699" s="171"/>
      <c r="AH699" s="171"/>
      <c r="AI699" s="171"/>
      <c r="AJ699" s="171"/>
      <c r="BV699" s="171"/>
      <c r="BW699" s="171"/>
      <c r="CA699" s="216"/>
      <c r="CB699" s="134"/>
    </row>
    <row r="700" spans="1:986" ht="12" x14ac:dyDescent="0.2">
      <c r="A700" s="248"/>
      <c r="B700" s="242" t="s">
        <v>1418</v>
      </c>
      <c r="C700" s="170" t="str">
        <f>_xlfn.CONCAT(Leverancespecifikation[[#This Row],[ID]],Leverancespecifikation[[#This Row],[BYGNINGSDEL]])</f>
        <v>696-</v>
      </c>
      <c r="D700" s="177"/>
      <c r="E700" s="177"/>
      <c r="F700" s="177"/>
      <c r="G700" s="177"/>
      <c r="H700" s="177"/>
      <c r="I700" s="177"/>
      <c r="J700" s="171" t="s">
        <v>103</v>
      </c>
      <c r="K700" s="178" t="s">
        <v>103</v>
      </c>
      <c r="M700" s="80" t="str">
        <f>IFERROR(VLOOKUP(Leverancespecifikation[[#This Row],[ID-Bygningsdel]],'Data ændringslog'!A:G,7,FALSE),"P")</f>
        <v/>
      </c>
      <c r="N700" s="321" t="s">
        <v>103</v>
      </c>
      <c r="O700" s="121" t="str">
        <f>VLOOKUP(Leverancespecifikation[[#This Row],[ID-Bygningsdel]],'Data aktør'!A:H,2,FALSE)</f>
        <v/>
      </c>
      <c r="P700" s="78" t="str">
        <f>VLOOKUP(Leverancespecifikation[[#This Row],[ID-Bygningsdel]],'Data aktør'!A:H,3,FALSE)</f>
        <v/>
      </c>
      <c r="Q700" s="78" t="str">
        <f>VLOOKUP(Leverancespecifikation[[#This Row],[ID-Bygningsdel]],'Data aktør'!A:H,4,FALSE)</f>
        <v/>
      </c>
      <c r="R700" s="78" t="str">
        <f>VLOOKUP(Leverancespecifikation[[#This Row],[ID-Bygningsdel]],'Data aktør'!A:H,5,FALSE)</f>
        <v/>
      </c>
      <c r="S700" s="78" t="str">
        <f>VLOOKUP(Leverancespecifikation[[#This Row],[ID-Bygningsdel]],'Data aktør'!A:H,6,FALSE)</f>
        <v/>
      </c>
      <c r="T700" s="78" t="str">
        <f>VLOOKUP(Leverancespecifikation[[#This Row],[ID-Bygningsdel]],'Data aktør'!A:H,7,FALSE)</f>
        <v/>
      </c>
      <c r="U700" s="122" t="str">
        <f>VLOOKUP(Leverancespecifikation[[#This Row],[ID-Bygningsdel]],'Data aktør'!A:H,8,FALSE)</f>
        <v/>
      </c>
      <c r="V700" s="112"/>
      <c r="W700" s="79"/>
      <c r="X700" s="79"/>
      <c r="Y700" s="79"/>
      <c r="Z700" s="79"/>
      <c r="AA700" s="79"/>
      <c r="AB700" s="171"/>
      <c r="AD700" s="171"/>
      <c r="AE700" s="171"/>
      <c r="AF700" s="171"/>
      <c r="AG700" s="171"/>
      <c r="AH700" s="171"/>
      <c r="AI700" s="171"/>
      <c r="AJ700" s="171"/>
      <c r="BV700" s="171"/>
      <c r="BW700" s="171"/>
      <c r="CA700" s="216"/>
      <c r="CB700" s="134"/>
    </row>
    <row r="701" spans="1:986" ht="12" x14ac:dyDescent="0.2">
      <c r="A701" s="248"/>
      <c r="B701" s="242" t="s">
        <v>1420</v>
      </c>
      <c r="C701" s="170" t="str">
        <f>_xlfn.CONCAT(Leverancespecifikation[[#This Row],[ID]],Leverancespecifikation[[#This Row],[BYGNINGSDEL]])</f>
        <v>697-</v>
      </c>
      <c r="D701" s="177"/>
      <c r="E701" s="177"/>
      <c r="F701" s="177"/>
      <c r="G701" s="177"/>
      <c r="H701" s="177"/>
      <c r="I701" s="177"/>
      <c r="J701" s="171" t="s">
        <v>103</v>
      </c>
      <c r="K701" s="178" t="s">
        <v>103</v>
      </c>
      <c r="M701" s="80" t="str">
        <f>IFERROR(VLOOKUP(Leverancespecifikation[[#This Row],[ID-Bygningsdel]],'Data ændringslog'!A:G,7,FALSE),"P")</f>
        <v/>
      </c>
      <c r="N701" s="321" t="s">
        <v>103</v>
      </c>
      <c r="O701" s="121" t="str">
        <f>VLOOKUP(Leverancespecifikation[[#This Row],[ID-Bygningsdel]],'Data aktør'!A:H,2,FALSE)</f>
        <v/>
      </c>
      <c r="P701" s="78" t="str">
        <f>VLOOKUP(Leverancespecifikation[[#This Row],[ID-Bygningsdel]],'Data aktør'!A:H,3,FALSE)</f>
        <v/>
      </c>
      <c r="Q701" s="78" t="str">
        <f>VLOOKUP(Leverancespecifikation[[#This Row],[ID-Bygningsdel]],'Data aktør'!A:H,4,FALSE)</f>
        <v/>
      </c>
      <c r="R701" s="78" t="str">
        <f>VLOOKUP(Leverancespecifikation[[#This Row],[ID-Bygningsdel]],'Data aktør'!A:H,5,FALSE)</f>
        <v/>
      </c>
      <c r="S701" s="78" t="str">
        <f>VLOOKUP(Leverancespecifikation[[#This Row],[ID-Bygningsdel]],'Data aktør'!A:H,6,FALSE)</f>
        <v/>
      </c>
      <c r="T701" s="78" t="str">
        <f>VLOOKUP(Leverancespecifikation[[#This Row],[ID-Bygningsdel]],'Data aktør'!A:H,7,FALSE)</f>
        <v/>
      </c>
      <c r="U701" s="122" t="str">
        <f>VLOOKUP(Leverancespecifikation[[#This Row],[ID-Bygningsdel]],'Data aktør'!A:H,8,FALSE)</f>
        <v/>
      </c>
      <c r="V701" s="112"/>
      <c r="W701" s="79"/>
      <c r="X701" s="79"/>
      <c r="Y701" s="79"/>
      <c r="Z701" s="79"/>
      <c r="AA701" s="79"/>
      <c r="AB701" s="171"/>
      <c r="AD701" s="171"/>
      <c r="AE701" s="171"/>
      <c r="AF701" s="171"/>
      <c r="AG701" s="171"/>
      <c r="AH701" s="171"/>
      <c r="AI701" s="171"/>
      <c r="AJ701" s="171"/>
      <c r="BV701" s="171"/>
      <c r="BW701" s="171"/>
      <c r="CA701" s="216"/>
      <c r="CB701" s="134"/>
    </row>
    <row r="702" spans="1:986" ht="12" x14ac:dyDescent="0.2">
      <c r="A702" s="248"/>
      <c r="B702" s="242" t="s">
        <v>1422</v>
      </c>
      <c r="C702" s="170" t="str">
        <f>_xlfn.CONCAT(Leverancespecifikation[[#This Row],[ID]],Leverancespecifikation[[#This Row],[BYGNINGSDEL]])</f>
        <v>698-</v>
      </c>
      <c r="D702" s="177"/>
      <c r="E702" s="177"/>
      <c r="F702" s="177"/>
      <c r="G702" s="177"/>
      <c r="H702" s="177"/>
      <c r="I702" s="177"/>
      <c r="J702" s="171" t="s">
        <v>103</v>
      </c>
      <c r="K702" s="178" t="s">
        <v>103</v>
      </c>
      <c r="M702" s="80" t="str">
        <f>IFERROR(VLOOKUP(Leverancespecifikation[[#This Row],[ID-Bygningsdel]],'Data ændringslog'!A:G,7,FALSE),"P")</f>
        <v/>
      </c>
      <c r="N702" s="321" t="s">
        <v>103</v>
      </c>
      <c r="O702" s="121" t="str">
        <f>VLOOKUP(Leverancespecifikation[[#This Row],[ID-Bygningsdel]],'Data aktør'!A:H,2,FALSE)</f>
        <v/>
      </c>
      <c r="P702" s="78" t="str">
        <f>VLOOKUP(Leverancespecifikation[[#This Row],[ID-Bygningsdel]],'Data aktør'!A:H,3,FALSE)</f>
        <v/>
      </c>
      <c r="Q702" s="78" t="str">
        <f>VLOOKUP(Leverancespecifikation[[#This Row],[ID-Bygningsdel]],'Data aktør'!A:H,4,FALSE)</f>
        <v/>
      </c>
      <c r="R702" s="78" t="str">
        <f>VLOOKUP(Leverancespecifikation[[#This Row],[ID-Bygningsdel]],'Data aktør'!A:H,5,FALSE)</f>
        <v/>
      </c>
      <c r="S702" s="78" t="str">
        <f>VLOOKUP(Leverancespecifikation[[#This Row],[ID-Bygningsdel]],'Data aktør'!A:H,6,FALSE)</f>
        <v/>
      </c>
      <c r="T702" s="78" t="str">
        <f>VLOOKUP(Leverancespecifikation[[#This Row],[ID-Bygningsdel]],'Data aktør'!A:H,7,FALSE)</f>
        <v/>
      </c>
      <c r="U702" s="122" t="str">
        <f>VLOOKUP(Leverancespecifikation[[#This Row],[ID-Bygningsdel]],'Data aktør'!A:H,8,FALSE)</f>
        <v/>
      </c>
      <c r="V702" s="112"/>
      <c r="W702" s="79"/>
      <c r="X702" s="79"/>
      <c r="Y702" s="79"/>
      <c r="Z702" s="79"/>
      <c r="AA702" s="79"/>
      <c r="AB702" s="171"/>
      <c r="AD702" s="171"/>
      <c r="AE702" s="171"/>
      <c r="AF702" s="171"/>
      <c r="AG702" s="171"/>
      <c r="AH702" s="171"/>
      <c r="AI702" s="171"/>
      <c r="AJ702" s="171"/>
      <c r="BV702" s="171"/>
      <c r="BW702" s="171"/>
      <c r="CA702" s="216"/>
      <c r="CB702" s="134"/>
    </row>
    <row r="703" spans="1:986" ht="12" x14ac:dyDescent="0.2">
      <c r="A703" s="248"/>
      <c r="B703" s="242" t="s">
        <v>1424</v>
      </c>
      <c r="C703" s="170" t="str">
        <f>_xlfn.CONCAT(Leverancespecifikation[[#This Row],[ID]],Leverancespecifikation[[#This Row],[BYGNINGSDEL]])</f>
        <v>699-</v>
      </c>
      <c r="D703" s="177"/>
      <c r="E703" s="177"/>
      <c r="F703" s="177"/>
      <c r="G703" s="177"/>
      <c r="H703" s="177"/>
      <c r="I703" s="177"/>
      <c r="J703" s="171" t="s">
        <v>103</v>
      </c>
      <c r="K703" s="178" t="s">
        <v>103</v>
      </c>
      <c r="M703" s="80" t="str">
        <f>IFERROR(VLOOKUP(Leverancespecifikation[[#This Row],[ID-Bygningsdel]],'Data ændringslog'!A:G,7,FALSE),"P")</f>
        <v/>
      </c>
      <c r="N703" s="321" t="s">
        <v>103</v>
      </c>
      <c r="O703" s="121" t="str">
        <f>VLOOKUP(Leverancespecifikation[[#This Row],[ID-Bygningsdel]],'Data aktør'!A:H,2,FALSE)</f>
        <v/>
      </c>
      <c r="P703" s="78" t="str">
        <f>VLOOKUP(Leverancespecifikation[[#This Row],[ID-Bygningsdel]],'Data aktør'!A:H,3,FALSE)</f>
        <v/>
      </c>
      <c r="Q703" s="78" t="str">
        <f>VLOOKUP(Leverancespecifikation[[#This Row],[ID-Bygningsdel]],'Data aktør'!A:H,4,FALSE)</f>
        <v/>
      </c>
      <c r="R703" s="78" t="str">
        <f>VLOOKUP(Leverancespecifikation[[#This Row],[ID-Bygningsdel]],'Data aktør'!A:H,5,FALSE)</f>
        <v/>
      </c>
      <c r="S703" s="78" t="str">
        <f>VLOOKUP(Leverancespecifikation[[#This Row],[ID-Bygningsdel]],'Data aktør'!A:H,6,FALSE)</f>
        <v/>
      </c>
      <c r="T703" s="78" t="str">
        <f>VLOOKUP(Leverancespecifikation[[#This Row],[ID-Bygningsdel]],'Data aktør'!A:H,7,FALSE)</f>
        <v/>
      </c>
      <c r="U703" s="122" t="str">
        <f>VLOOKUP(Leverancespecifikation[[#This Row],[ID-Bygningsdel]],'Data aktør'!A:H,8,FALSE)</f>
        <v/>
      </c>
      <c r="V703" s="112"/>
      <c r="W703" s="79"/>
      <c r="X703" s="79"/>
      <c r="Y703" s="79"/>
      <c r="Z703" s="79"/>
      <c r="AA703" s="79"/>
      <c r="AB703" s="171"/>
      <c r="AD703" s="171"/>
      <c r="AE703" s="171"/>
      <c r="AF703" s="171"/>
      <c r="AG703" s="171"/>
      <c r="AH703" s="171"/>
      <c r="AI703" s="171"/>
      <c r="AJ703" s="171"/>
      <c r="BV703" s="171"/>
      <c r="BW703" s="171"/>
      <c r="CA703" s="216"/>
      <c r="CB703" s="134"/>
    </row>
    <row r="704" spans="1:986" ht="12" x14ac:dyDescent="0.2">
      <c r="A704" s="248"/>
      <c r="B704" s="242" t="s">
        <v>1426</v>
      </c>
      <c r="C704" s="170" t="str">
        <f>_xlfn.CONCAT(Leverancespecifikation[[#This Row],[ID]],Leverancespecifikation[[#This Row],[BYGNINGSDEL]])</f>
        <v>700-</v>
      </c>
      <c r="D704" s="177"/>
      <c r="E704" s="177"/>
      <c r="F704" s="177"/>
      <c r="G704" s="177"/>
      <c r="H704" s="177"/>
      <c r="I704" s="177"/>
      <c r="J704" s="171" t="s">
        <v>103</v>
      </c>
      <c r="K704" s="178" t="s">
        <v>103</v>
      </c>
      <c r="M704" s="80" t="str">
        <f>IFERROR(VLOOKUP(Leverancespecifikation[[#This Row],[ID-Bygningsdel]],'Data ændringslog'!A:G,7,FALSE),"P")</f>
        <v/>
      </c>
      <c r="N704" s="321" t="s">
        <v>103</v>
      </c>
      <c r="O704" s="121" t="str">
        <f>VLOOKUP(Leverancespecifikation[[#This Row],[ID-Bygningsdel]],'Data aktør'!A:H,2,FALSE)</f>
        <v/>
      </c>
      <c r="P704" s="78" t="str">
        <f>VLOOKUP(Leverancespecifikation[[#This Row],[ID-Bygningsdel]],'Data aktør'!A:H,3,FALSE)</f>
        <v/>
      </c>
      <c r="Q704" s="78" t="str">
        <f>VLOOKUP(Leverancespecifikation[[#This Row],[ID-Bygningsdel]],'Data aktør'!A:H,4,FALSE)</f>
        <v/>
      </c>
      <c r="R704" s="78" t="str">
        <f>VLOOKUP(Leverancespecifikation[[#This Row],[ID-Bygningsdel]],'Data aktør'!A:H,5,FALSE)</f>
        <v/>
      </c>
      <c r="S704" s="78" t="str">
        <f>VLOOKUP(Leverancespecifikation[[#This Row],[ID-Bygningsdel]],'Data aktør'!A:H,6,FALSE)</f>
        <v/>
      </c>
      <c r="T704" s="78" t="str">
        <f>VLOOKUP(Leverancespecifikation[[#This Row],[ID-Bygningsdel]],'Data aktør'!A:H,7,FALSE)</f>
        <v/>
      </c>
      <c r="U704" s="122" t="str">
        <f>VLOOKUP(Leverancespecifikation[[#This Row],[ID-Bygningsdel]],'Data aktør'!A:H,8,FALSE)</f>
        <v/>
      </c>
      <c r="V704" s="112"/>
      <c r="W704" s="79"/>
      <c r="X704" s="79"/>
      <c r="Y704" s="79"/>
      <c r="Z704" s="79"/>
      <c r="AA704" s="79"/>
      <c r="AB704" s="171"/>
      <c r="AD704" s="171"/>
      <c r="AE704" s="171"/>
      <c r="AF704" s="171"/>
      <c r="AG704" s="171"/>
      <c r="AH704" s="171"/>
      <c r="AI704" s="171"/>
      <c r="AJ704" s="171"/>
      <c r="BV704" s="171"/>
      <c r="BW704" s="171"/>
      <c r="CA704" s="216"/>
      <c r="CB704" s="134"/>
    </row>
    <row r="705" spans="1:80" ht="12" x14ac:dyDescent="0.2">
      <c r="A705" s="248"/>
      <c r="B705" s="242" t="s">
        <v>1428</v>
      </c>
      <c r="C705" s="170" t="str">
        <f>_xlfn.CONCAT(Leverancespecifikation[[#This Row],[ID]],Leverancespecifikation[[#This Row],[BYGNINGSDEL]])</f>
        <v>701-</v>
      </c>
      <c r="D705" s="177"/>
      <c r="E705" s="177"/>
      <c r="F705" s="177"/>
      <c r="G705" s="177"/>
      <c r="H705" s="177"/>
      <c r="I705" s="177"/>
      <c r="J705" s="171" t="s">
        <v>103</v>
      </c>
      <c r="K705" s="178" t="s">
        <v>103</v>
      </c>
      <c r="M705" s="80" t="str">
        <f>IFERROR(VLOOKUP(Leverancespecifikation[[#This Row],[ID-Bygningsdel]],'Data ændringslog'!A:G,7,FALSE),"P")</f>
        <v/>
      </c>
      <c r="N705" s="321" t="s">
        <v>103</v>
      </c>
      <c r="O705" s="121" t="str">
        <f>VLOOKUP(Leverancespecifikation[[#This Row],[ID-Bygningsdel]],'Data aktør'!A:H,2,FALSE)</f>
        <v/>
      </c>
      <c r="P705" s="78" t="str">
        <f>VLOOKUP(Leverancespecifikation[[#This Row],[ID-Bygningsdel]],'Data aktør'!A:H,3,FALSE)</f>
        <v/>
      </c>
      <c r="Q705" s="78" t="str">
        <f>VLOOKUP(Leverancespecifikation[[#This Row],[ID-Bygningsdel]],'Data aktør'!A:H,4,FALSE)</f>
        <v/>
      </c>
      <c r="R705" s="78" t="str">
        <f>VLOOKUP(Leverancespecifikation[[#This Row],[ID-Bygningsdel]],'Data aktør'!A:H,5,FALSE)</f>
        <v/>
      </c>
      <c r="S705" s="78" t="str">
        <f>VLOOKUP(Leverancespecifikation[[#This Row],[ID-Bygningsdel]],'Data aktør'!A:H,6,FALSE)</f>
        <v/>
      </c>
      <c r="T705" s="78" t="str">
        <f>VLOOKUP(Leverancespecifikation[[#This Row],[ID-Bygningsdel]],'Data aktør'!A:H,7,FALSE)</f>
        <v/>
      </c>
      <c r="U705" s="122" t="str">
        <f>VLOOKUP(Leverancespecifikation[[#This Row],[ID-Bygningsdel]],'Data aktør'!A:H,8,FALSE)</f>
        <v/>
      </c>
      <c r="V705" s="112"/>
      <c r="W705" s="79"/>
      <c r="X705" s="79"/>
      <c r="Y705" s="79"/>
      <c r="Z705" s="79"/>
      <c r="AA705" s="79"/>
      <c r="AB705" s="171"/>
      <c r="AD705" s="171"/>
      <c r="AE705" s="171"/>
      <c r="AF705" s="171"/>
      <c r="AG705" s="171"/>
      <c r="AH705" s="171"/>
      <c r="AI705" s="171"/>
      <c r="AJ705" s="171"/>
      <c r="BV705" s="171"/>
      <c r="BW705" s="171"/>
      <c r="CA705" s="216"/>
      <c r="CB705" s="134"/>
    </row>
    <row r="706" spans="1:80" ht="12" x14ac:dyDescent="0.2">
      <c r="A706" s="248"/>
      <c r="B706" s="242" t="s">
        <v>1430</v>
      </c>
      <c r="C706" s="170" t="str">
        <f>_xlfn.CONCAT(Leverancespecifikation[[#This Row],[ID]],Leverancespecifikation[[#This Row],[BYGNINGSDEL]])</f>
        <v>702-</v>
      </c>
      <c r="D706" s="177"/>
      <c r="E706" s="177"/>
      <c r="F706" s="177"/>
      <c r="G706" s="177"/>
      <c r="H706" s="177"/>
      <c r="I706" s="177"/>
      <c r="J706" s="171" t="s">
        <v>103</v>
      </c>
      <c r="K706" s="178" t="s">
        <v>103</v>
      </c>
      <c r="M706" s="80" t="str">
        <f>IFERROR(VLOOKUP(Leverancespecifikation[[#This Row],[ID-Bygningsdel]],'Data ændringslog'!A:G,7,FALSE),"P")</f>
        <v/>
      </c>
      <c r="N706" s="321" t="s">
        <v>103</v>
      </c>
      <c r="O706" s="121" t="str">
        <f>VLOOKUP(Leverancespecifikation[[#This Row],[ID-Bygningsdel]],'Data aktør'!A:H,2,FALSE)</f>
        <v/>
      </c>
      <c r="P706" s="78" t="str">
        <f>VLOOKUP(Leverancespecifikation[[#This Row],[ID-Bygningsdel]],'Data aktør'!A:H,3,FALSE)</f>
        <v/>
      </c>
      <c r="Q706" s="78" t="str">
        <f>VLOOKUP(Leverancespecifikation[[#This Row],[ID-Bygningsdel]],'Data aktør'!A:H,4,FALSE)</f>
        <v/>
      </c>
      <c r="R706" s="78" t="str">
        <f>VLOOKUP(Leverancespecifikation[[#This Row],[ID-Bygningsdel]],'Data aktør'!A:H,5,FALSE)</f>
        <v/>
      </c>
      <c r="S706" s="78" t="str">
        <f>VLOOKUP(Leverancespecifikation[[#This Row],[ID-Bygningsdel]],'Data aktør'!A:H,6,FALSE)</f>
        <v/>
      </c>
      <c r="T706" s="78" t="str">
        <f>VLOOKUP(Leverancespecifikation[[#This Row],[ID-Bygningsdel]],'Data aktør'!A:H,7,FALSE)</f>
        <v/>
      </c>
      <c r="U706" s="122" t="str">
        <f>VLOOKUP(Leverancespecifikation[[#This Row],[ID-Bygningsdel]],'Data aktør'!A:H,8,FALSE)</f>
        <v/>
      </c>
      <c r="V706" s="112"/>
      <c r="W706" s="79"/>
      <c r="X706" s="79"/>
      <c r="Y706" s="79"/>
      <c r="Z706" s="79"/>
      <c r="AA706" s="79"/>
      <c r="AB706" s="171"/>
      <c r="AD706" s="171"/>
      <c r="AE706" s="171"/>
      <c r="AF706" s="171"/>
      <c r="AG706" s="171"/>
      <c r="AH706" s="171"/>
      <c r="AI706" s="171"/>
      <c r="AJ706" s="171"/>
      <c r="BV706" s="171"/>
      <c r="BW706" s="171"/>
      <c r="CA706" s="216"/>
      <c r="CB706" s="134"/>
    </row>
    <row r="707" spans="1:80" ht="12" x14ac:dyDescent="0.2">
      <c r="A707" s="248"/>
      <c r="B707" s="242" t="s">
        <v>1432</v>
      </c>
      <c r="C707" s="170" t="str">
        <f>_xlfn.CONCAT(Leverancespecifikation[[#This Row],[ID]],Leverancespecifikation[[#This Row],[BYGNINGSDEL]])</f>
        <v>703-</v>
      </c>
      <c r="D707" s="177"/>
      <c r="E707" s="177"/>
      <c r="F707" s="177"/>
      <c r="G707" s="177"/>
      <c r="H707" s="177"/>
      <c r="I707" s="177"/>
      <c r="J707" s="171" t="s">
        <v>103</v>
      </c>
      <c r="K707" s="178" t="s">
        <v>103</v>
      </c>
      <c r="M707" s="80" t="str">
        <f>IFERROR(VLOOKUP(Leverancespecifikation[[#This Row],[ID-Bygningsdel]],'Data ændringslog'!A:G,7,FALSE),"P")</f>
        <v/>
      </c>
      <c r="N707" s="321" t="s">
        <v>103</v>
      </c>
      <c r="O707" s="121" t="str">
        <f>VLOOKUP(Leverancespecifikation[[#This Row],[ID-Bygningsdel]],'Data aktør'!A:H,2,FALSE)</f>
        <v/>
      </c>
      <c r="P707" s="78" t="str">
        <f>VLOOKUP(Leverancespecifikation[[#This Row],[ID-Bygningsdel]],'Data aktør'!A:H,3,FALSE)</f>
        <v/>
      </c>
      <c r="Q707" s="78" t="str">
        <f>VLOOKUP(Leverancespecifikation[[#This Row],[ID-Bygningsdel]],'Data aktør'!A:H,4,FALSE)</f>
        <v/>
      </c>
      <c r="R707" s="78" t="str">
        <f>VLOOKUP(Leverancespecifikation[[#This Row],[ID-Bygningsdel]],'Data aktør'!A:H,5,FALSE)</f>
        <v/>
      </c>
      <c r="S707" s="78" t="str">
        <f>VLOOKUP(Leverancespecifikation[[#This Row],[ID-Bygningsdel]],'Data aktør'!A:H,6,FALSE)</f>
        <v/>
      </c>
      <c r="T707" s="78" t="str">
        <f>VLOOKUP(Leverancespecifikation[[#This Row],[ID-Bygningsdel]],'Data aktør'!A:H,7,FALSE)</f>
        <v/>
      </c>
      <c r="U707" s="122" t="str">
        <f>VLOOKUP(Leverancespecifikation[[#This Row],[ID-Bygningsdel]],'Data aktør'!A:H,8,FALSE)</f>
        <v/>
      </c>
      <c r="V707" s="112"/>
      <c r="W707" s="79"/>
      <c r="X707" s="79"/>
      <c r="Y707" s="79"/>
      <c r="Z707" s="79"/>
      <c r="AA707" s="79"/>
      <c r="AB707" s="171"/>
      <c r="AD707" s="171"/>
      <c r="AE707" s="171"/>
      <c r="AF707" s="171"/>
      <c r="AG707" s="171"/>
      <c r="AH707" s="171"/>
      <c r="AI707" s="171"/>
      <c r="AJ707" s="171"/>
      <c r="BV707" s="171"/>
      <c r="BW707" s="171"/>
      <c r="CA707" s="216"/>
      <c r="CB707" s="134"/>
    </row>
    <row r="708" spans="1:80" ht="12" x14ac:dyDescent="0.2">
      <c r="A708" s="248"/>
      <c r="B708" s="242" t="s">
        <v>1435</v>
      </c>
      <c r="C708" s="170" t="str">
        <f>_xlfn.CONCAT(Leverancespecifikation[[#This Row],[ID]],Leverancespecifikation[[#This Row],[BYGNINGSDEL]])</f>
        <v>704-</v>
      </c>
      <c r="D708" s="177"/>
      <c r="E708" s="177"/>
      <c r="F708" s="177"/>
      <c r="G708" s="177"/>
      <c r="H708" s="177"/>
      <c r="I708" s="177"/>
      <c r="J708" s="171" t="s">
        <v>103</v>
      </c>
      <c r="K708" s="178" t="s">
        <v>103</v>
      </c>
      <c r="M708" s="80" t="str">
        <f>IFERROR(VLOOKUP(Leverancespecifikation[[#This Row],[ID-Bygningsdel]],'Data ændringslog'!A:G,7,FALSE),"P")</f>
        <v/>
      </c>
      <c r="N708" s="321" t="s">
        <v>103</v>
      </c>
      <c r="O708" s="121" t="str">
        <f>VLOOKUP(Leverancespecifikation[[#This Row],[ID-Bygningsdel]],'Data aktør'!A:H,2,FALSE)</f>
        <v/>
      </c>
      <c r="P708" s="78" t="str">
        <f>VLOOKUP(Leverancespecifikation[[#This Row],[ID-Bygningsdel]],'Data aktør'!A:H,3,FALSE)</f>
        <v/>
      </c>
      <c r="Q708" s="78" t="str">
        <f>VLOOKUP(Leverancespecifikation[[#This Row],[ID-Bygningsdel]],'Data aktør'!A:H,4,FALSE)</f>
        <v/>
      </c>
      <c r="R708" s="78" t="str">
        <f>VLOOKUP(Leverancespecifikation[[#This Row],[ID-Bygningsdel]],'Data aktør'!A:H,5,FALSE)</f>
        <v/>
      </c>
      <c r="S708" s="78" t="str">
        <f>VLOOKUP(Leverancespecifikation[[#This Row],[ID-Bygningsdel]],'Data aktør'!A:H,6,FALSE)</f>
        <v/>
      </c>
      <c r="T708" s="78" t="str">
        <f>VLOOKUP(Leverancespecifikation[[#This Row],[ID-Bygningsdel]],'Data aktør'!A:H,7,FALSE)</f>
        <v/>
      </c>
      <c r="U708" s="122" t="str">
        <f>VLOOKUP(Leverancespecifikation[[#This Row],[ID-Bygningsdel]],'Data aktør'!A:H,8,FALSE)</f>
        <v/>
      </c>
      <c r="V708" s="112"/>
      <c r="W708" s="79"/>
      <c r="X708" s="79"/>
      <c r="Y708" s="79"/>
      <c r="Z708" s="79"/>
      <c r="AA708" s="79"/>
      <c r="AB708" s="171"/>
      <c r="AD708" s="171"/>
      <c r="AE708" s="171"/>
      <c r="AF708" s="171"/>
      <c r="AG708" s="171"/>
      <c r="AH708" s="171"/>
      <c r="AI708" s="171"/>
      <c r="AJ708" s="171"/>
      <c r="BV708" s="171"/>
      <c r="BW708" s="171"/>
      <c r="CA708" s="216"/>
      <c r="CB708" s="134"/>
    </row>
    <row r="709" spans="1:80" ht="12" x14ac:dyDescent="0.2">
      <c r="A709" s="248"/>
      <c r="B709" s="242" t="s">
        <v>1471</v>
      </c>
      <c r="C709" s="170" t="str">
        <f>_xlfn.CONCAT(Leverancespecifikation[[#This Row],[ID]],Leverancespecifikation[[#This Row],[BYGNINGSDEL]])</f>
        <v>705-</v>
      </c>
      <c r="D709" s="177"/>
      <c r="E709" s="177"/>
      <c r="F709" s="177"/>
      <c r="G709" s="177"/>
      <c r="H709" s="177"/>
      <c r="I709" s="177"/>
      <c r="J709" s="171" t="s">
        <v>103</v>
      </c>
      <c r="K709" s="178" t="s">
        <v>103</v>
      </c>
      <c r="M709" s="80" t="str">
        <f>IFERROR(VLOOKUP(Leverancespecifikation[[#This Row],[ID-Bygningsdel]],'Data ændringslog'!A:G,7,FALSE),"P")</f>
        <v/>
      </c>
      <c r="N709" s="321" t="s">
        <v>103</v>
      </c>
      <c r="O709" s="121" t="str">
        <f>VLOOKUP(Leverancespecifikation[[#This Row],[ID-Bygningsdel]],'Data aktør'!A:H,2,FALSE)</f>
        <v/>
      </c>
      <c r="P709" s="78" t="str">
        <f>VLOOKUP(Leverancespecifikation[[#This Row],[ID-Bygningsdel]],'Data aktør'!A:H,3,FALSE)</f>
        <v/>
      </c>
      <c r="Q709" s="78" t="str">
        <f>VLOOKUP(Leverancespecifikation[[#This Row],[ID-Bygningsdel]],'Data aktør'!A:H,4,FALSE)</f>
        <v/>
      </c>
      <c r="R709" s="78" t="str">
        <f>VLOOKUP(Leverancespecifikation[[#This Row],[ID-Bygningsdel]],'Data aktør'!A:H,5,FALSE)</f>
        <v/>
      </c>
      <c r="S709" s="78" t="str">
        <f>VLOOKUP(Leverancespecifikation[[#This Row],[ID-Bygningsdel]],'Data aktør'!A:H,6,FALSE)</f>
        <v/>
      </c>
      <c r="T709" s="78" t="str">
        <f>VLOOKUP(Leverancespecifikation[[#This Row],[ID-Bygningsdel]],'Data aktør'!A:H,7,FALSE)</f>
        <v/>
      </c>
      <c r="U709" s="122" t="str">
        <f>VLOOKUP(Leverancespecifikation[[#This Row],[ID-Bygningsdel]],'Data aktør'!A:H,8,FALSE)</f>
        <v/>
      </c>
      <c r="V709" s="112"/>
      <c r="W709" s="79"/>
      <c r="X709" s="79"/>
      <c r="Y709" s="79"/>
      <c r="Z709" s="79"/>
      <c r="AA709" s="79"/>
      <c r="AB709" s="171"/>
      <c r="AD709" s="171"/>
      <c r="AE709" s="171"/>
      <c r="AF709" s="171"/>
      <c r="AG709" s="171"/>
      <c r="AH709" s="171"/>
      <c r="AI709" s="171"/>
      <c r="AJ709" s="171"/>
      <c r="BV709" s="171"/>
      <c r="BW709" s="171"/>
      <c r="CA709" s="216"/>
      <c r="CB709" s="134"/>
    </row>
    <row r="710" spans="1:80" ht="12" x14ac:dyDescent="0.2">
      <c r="A710" s="248"/>
      <c r="B710" s="242" t="s">
        <v>1438</v>
      </c>
      <c r="C710" s="170" t="str">
        <f>_xlfn.CONCAT(Leverancespecifikation[[#This Row],[ID]],Leverancespecifikation[[#This Row],[BYGNINGSDEL]])</f>
        <v>706-</v>
      </c>
      <c r="D710" s="177"/>
      <c r="E710" s="177"/>
      <c r="F710" s="177"/>
      <c r="G710" s="177"/>
      <c r="H710" s="177"/>
      <c r="I710" s="177"/>
      <c r="J710" s="171" t="s">
        <v>103</v>
      </c>
      <c r="K710" s="178" t="s">
        <v>103</v>
      </c>
      <c r="M710" s="80" t="str">
        <f>IFERROR(VLOOKUP(Leverancespecifikation[[#This Row],[ID-Bygningsdel]],'Data ændringslog'!A:G,7,FALSE),"P")</f>
        <v/>
      </c>
      <c r="N710" s="321" t="s">
        <v>103</v>
      </c>
      <c r="O710" s="121" t="str">
        <f>VLOOKUP(Leverancespecifikation[[#This Row],[ID-Bygningsdel]],'Data aktør'!A:H,2,FALSE)</f>
        <v/>
      </c>
      <c r="P710" s="78" t="str">
        <f>VLOOKUP(Leverancespecifikation[[#This Row],[ID-Bygningsdel]],'Data aktør'!A:H,3,FALSE)</f>
        <v/>
      </c>
      <c r="Q710" s="78" t="str">
        <f>VLOOKUP(Leverancespecifikation[[#This Row],[ID-Bygningsdel]],'Data aktør'!A:H,4,FALSE)</f>
        <v/>
      </c>
      <c r="R710" s="78" t="str">
        <f>VLOOKUP(Leverancespecifikation[[#This Row],[ID-Bygningsdel]],'Data aktør'!A:H,5,FALSE)</f>
        <v/>
      </c>
      <c r="S710" s="78" t="str">
        <f>VLOOKUP(Leverancespecifikation[[#This Row],[ID-Bygningsdel]],'Data aktør'!A:H,6,FALSE)</f>
        <v/>
      </c>
      <c r="T710" s="78" t="str">
        <f>VLOOKUP(Leverancespecifikation[[#This Row],[ID-Bygningsdel]],'Data aktør'!A:H,7,FALSE)</f>
        <v/>
      </c>
      <c r="U710" s="122" t="str">
        <f>VLOOKUP(Leverancespecifikation[[#This Row],[ID-Bygningsdel]],'Data aktør'!A:H,8,FALSE)</f>
        <v/>
      </c>
      <c r="V710" s="112"/>
      <c r="W710" s="79"/>
      <c r="X710" s="79"/>
      <c r="Y710" s="79"/>
      <c r="Z710" s="79"/>
      <c r="AA710" s="79"/>
      <c r="AB710" s="171"/>
      <c r="AD710" s="171"/>
      <c r="AE710" s="171"/>
      <c r="AF710" s="171"/>
      <c r="AG710" s="171"/>
      <c r="AH710" s="171"/>
      <c r="AI710" s="171"/>
      <c r="AJ710" s="171"/>
      <c r="BV710" s="171"/>
      <c r="BW710" s="171"/>
      <c r="CA710" s="216"/>
      <c r="CB710" s="134"/>
    </row>
    <row r="711" spans="1:80" ht="12" x14ac:dyDescent="0.2">
      <c r="A711" s="248"/>
      <c r="B711" s="242" t="s">
        <v>1439</v>
      </c>
      <c r="C711" s="170" t="str">
        <f>_xlfn.CONCAT(Leverancespecifikation[[#This Row],[ID]],Leverancespecifikation[[#This Row],[BYGNINGSDEL]])</f>
        <v>707-</v>
      </c>
      <c r="D711" s="177"/>
      <c r="E711" s="177"/>
      <c r="F711" s="177"/>
      <c r="G711" s="177"/>
      <c r="H711" s="177"/>
      <c r="I711" s="177"/>
      <c r="J711" s="171" t="s">
        <v>103</v>
      </c>
      <c r="K711" s="178" t="s">
        <v>103</v>
      </c>
      <c r="M711" s="80" t="str">
        <f>IFERROR(VLOOKUP(Leverancespecifikation[[#This Row],[ID-Bygningsdel]],'Data ændringslog'!A:G,7,FALSE),"P")</f>
        <v/>
      </c>
      <c r="N711" s="321" t="s">
        <v>103</v>
      </c>
      <c r="O711" s="121" t="str">
        <f>VLOOKUP(Leverancespecifikation[[#This Row],[ID-Bygningsdel]],'Data aktør'!A:H,2,FALSE)</f>
        <v/>
      </c>
      <c r="P711" s="78" t="str">
        <f>VLOOKUP(Leverancespecifikation[[#This Row],[ID-Bygningsdel]],'Data aktør'!A:H,3,FALSE)</f>
        <v/>
      </c>
      <c r="Q711" s="78" t="str">
        <f>VLOOKUP(Leverancespecifikation[[#This Row],[ID-Bygningsdel]],'Data aktør'!A:H,4,FALSE)</f>
        <v/>
      </c>
      <c r="R711" s="78" t="str">
        <f>VLOOKUP(Leverancespecifikation[[#This Row],[ID-Bygningsdel]],'Data aktør'!A:H,5,FALSE)</f>
        <v/>
      </c>
      <c r="S711" s="78" t="str">
        <f>VLOOKUP(Leverancespecifikation[[#This Row],[ID-Bygningsdel]],'Data aktør'!A:H,6,FALSE)</f>
        <v/>
      </c>
      <c r="T711" s="78" t="str">
        <f>VLOOKUP(Leverancespecifikation[[#This Row],[ID-Bygningsdel]],'Data aktør'!A:H,7,FALSE)</f>
        <v/>
      </c>
      <c r="U711" s="122" t="str">
        <f>VLOOKUP(Leverancespecifikation[[#This Row],[ID-Bygningsdel]],'Data aktør'!A:H,8,FALSE)</f>
        <v/>
      </c>
      <c r="V711" s="112"/>
      <c r="W711" s="79"/>
      <c r="X711" s="79"/>
      <c r="Y711" s="79"/>
      <c r="Z711" s="79"/>
      <c r="AA711" s="79"/>
      <c r="AB711" s="171"/>
      <c r="AD711" s="171"/>
      <c r="AE711" s="171"/>
      <c r="AF711" s="171"/>
      <c r="AG711" s="171"/>
      <c r="AH711" s="171"/>
      <c r="AI711" s="171"/>
      <c r="AJ711" s="171"/>
      <c r="BV711" s="171"/>
      <c r="BW711" s="171"/>
      <c r="CA711" s="216"/>
      <c r="CB711" s="134"/>
    </row>
    <row r="712" spans="1:80" ht="12" x14ac:dyDescent="0.2">
      <c r="A712" s="248"/>
      <c r="B712" s="242" t="s">
        <v>1440</v>
      </c>
      <c r="C712" s="170" t="str">
        <f>_xlfn.CONCAT(Leverancespecifikation[[#This Row],[ID]],Leverancespecifikation[[#This Row],[BYGNINGSDEL]])</f>
        <v>708-</v>
      </c>
      <c r="D712" s="177"/>
      <c r="E712" s="177"/>
      <c r="F712" s="177"/>
      <c r="G712" s="177"/>
      <c r="H712" s="177"/>
      <c r="I712" s="177"/>
      <c r="J712" s="171" t="s">
        <v>103</v>
      </c>
      <c r="K712" s="178" t="s">
        <v>103</v>
      </c>
      <c r="M712" s="80" t="str">
        <f>IFERROR(VLOOKUP(Leverancespecifikation[[#This Row],[ID-Bygningsdel]],'Data ændringslog'!A:G,7,FALSE),"P")</f>
        <v/>
      </c>
      <c r="N712" s="321" t="s">
        <v>103</v>
      </c>
      <c r="O712" s="121" t="str">
        <f>VLOOKUP(Leverancespecifikation[[#This Row],[ID-Bygningsdel]],'Data aktør'!A:H,2,FALSE)</f>
        <v/>
      </c>
      <c r="P712" s="78" t="str">
        <f>VLOOKUP(Leverancespecifikation[[#This Row],[ID-Bygningsdel]],'Data aktør'!A:H,3,FALSE)</f>
        <v/>
      </c>
      <c r="Q712" s="78" t="str">
        <f>VLOOKUP(Leverancespecifikation[[#This Row],[ID-Bygningsdel]],'Data aktør'!A:H,4,FALSE)</f>
        <v/>
      </c>
      <c r="R712" s="78" t="str">
        <f>VLOOKUP(Leverancespecifikation[[#This Row],[ID-Bygningsdel]],'Data aktør'!A:H,5,FALSE)</f>
        <v/>
      </c>
      <c r="S712" s="78" t="str">
        <f>VLOOKUP(Leverancespecifikation[[#This Row],[ID-Bygningsdel]],'Data aktør'!A:H,6,FALSE)</f>
        <v/>
      </c>
      <c r="T712" s="78" t="str">
        <f>VLOOKUP(Leverancespecifikation[[#This Row],[ID-Bygningsdel]],'Data aktør'!A:H,7,FALSE)</f>
        <v/>
      </c>
      <c r="U712" s="122" t="str">
        <f>VLOOKUP(Leverancespecifikation[[#This Row],[ID-Bygningsdel]],'Data aktør'!A:H,8,FALSE)</f>
        <v/>
      </c>
      <c r="V712" s="112"/>
      <c r="W712" s="79"/>
      <c r="X712" s="79"/>
      <c r="Y712" s="79"/>
      <c r="Z712" s="79"/>
      <c r="AA712" s="79"/>
      <c r="AB712" s="171"/>
      <c r="AD712" s="171"/>
      <c r="AE712" s="171"/>
      <c r="AF712" s="171"/>
      <c r="AG712" s="171"/>
      <c r="AH712" s="171"/>
      <c r="AI712" s="171"/>
      <c r="AJ712" s="171"/>
      <c r="BV712" s="171"/>
      <c r="BW712" s="171"/>
      <c r="CA712" s="216"/>
      <c r="CB712" s="134"/>
    </row>
    <row r="713" spans="1:80" ht="12" x14ac:dyDescent="0.2">
      <c r="A713" s="248"/>
      <c r="B713" s="242" t="s">
        <v>1441</v>
      </c>
      <c r="C713" s="170" t="str">
        <f>_xlfn.CONCAT(Leverancespecifikation[[#This Row],[ID]],Leverancespecifikation[[#This Row],[BYGNINGSDEL]])</f>
        <v>709-</v>
      </c>
      <c r="D713" s="177"/>
      <c r="E713" s="177"/>
      <c r="F713" s="177"/>
      <c r="G713" s="177"/>
      <c r="H713" s="177"/>
      <c r="I713" s="177"/>
      <c r="J713" s="171" t="s">
        <v>103</v>
      </c>
      <c r="K713" s="178" t="s">
        <v>103</v>
      </c>
      <c r="M713" s="80" t="str">
        <f>IFERROR(VLOOKUP(Leverancespecifikation[[#This Row],[ID-Bygningsdel]],'Data ændringslog'!A:G,7,FALSE),"P")</f>
        <v/>
      </c>
      <c r="N713" s="321" t="s">
        <v>103</v>
      </c>
      <c r="O713" s="121" t="str">
        <f>VLOOKUP(Leverancespecifikation[[#This Row],[ID-Bygningsdel]],'Data aktør'!A:H,2,FALSE)</f>
        <v/>
      </c>
      <c r="P713" s="78" t="str">
        <f>VLOOKUP(Leverancespecifikation[[#This Row],[ID-Bygningsdel]],'Data aktør'!A:H,3,FALSE)</f>
        <v/>
      </c>
      <c r="Q713" s="78" t="str">
        <f>VLOOKUP(Leverancespecifikation[[#This Row],[ID-Bygningsdel]],'Data aktør'!A:H,4,FALSE)</f>
        <v/>
      </c>
      <c r="R713" s="78" t="str">
        <f>VLOOKUP(Leverancespecifikation[[#This Row],[ID-Bygningsdel]],'Data aktør'!A:H,5,FALSE)</f>
        <v/>
      </c>
      <c r="S713" s="78" t="str">
        <f>VLOOKUP(Leverancespecifikation[[#This Row],[ID-Bygningsdel]],'Data aktør'!A:H,6,FALSE)</f>
        <v/>
      </c>
      <c r="T713" s="78" t="str">
        <f>VLOOKUP(Leverancespecifikation[[#This Row],[ID-Bygningsdel]],'Data aktør'!A:H,7,FALSE)</f>
        <v/>
      </c>
      <c r="U713" s="122" t="str">
        <f>VLOOKUP(Leverancespecifikation[[#This Row],[ID-Bygningsdel]],'Data aktør'!A:H,8,FALSE)</f>
        <v/>
      </c>
      <c r="V713" s="112"/>
      <c r="W713" s="79"/>
      <c r="X713" s="79"/>
      <c r="Y713" s="79"/>
      <c r="Z713" s="79"/>
      <c r="AA713" s="79"/>
      <c r="AB713" s="171"/>
      <c r="AD713" s="171"/>
      <c r="AE713" s="171"/>
      <c r="AF713" s="171"/>
      <c r="AG713" s="171"/>
      <c r="AH713" s="171"/>
      <c r="AI713" s="171"/>
      <c r="AJ713" s="171"/>
      <c r="BV713" s="171"/>
      <c r="BW713" s="171"/>
      <c r="CA713" s="216"/>
      <c r="CB713" s="134"/>
    </row>
    <row r="714" spans="1:80" ht="12" x14ac:dyDescent="0.2">
      <c r="A714" s="248"/>
      <c r="B714" s="242" t="s">
        <v>1442</v>
      </c>
      <c r="C714" s="170" t="str">
        <f>_xlfn.CONCAT(Leverancespecifikation[[#This Row],[ID]],Leverancespecifikation[[#This Row],[BYGNINGSDEL]])</f>
        <v>710-</v>
      </c>
      <c r="D714" s="177"/>
      <c r="E714" s="177"/>
      <c r="F714" s="177"/>
      <c r="G714" s="177"/>
      <c r="H714" s="177"/>
      <c r="I714" s="177"/>
      <c r="J714" s="171" t="s">
        <v>103</v>
      </c>
      <c r="K714" s="178" t="s">
        <v>103</v>
      </c>
      <c r="M714" s="80" t="str">
        <f>IFERROR(VLOOKUP(Leverancespecifikation[[#This Row],[ID-Bygningsdel]],'Data ændringslog'!A:G,7,FALSE),"P")</f>
        <v/>
      </c>
      <c r="N714" s="321" t="s">
        <v>103</v>
      </c>
      <c r="O714" s="121" t="str">
        <f>VLOOKUP(Leverancespecifikation[[#This Row],[ID-Bygningsdel]],'Data aktør'!A:H,2,FALSE)</f>
        <v/>
      </c>
      <c r="P714" s="78" t="str">
        <f>VLOOKUP(Leverancespecifikation[[#This Row],[ID-Bygningsdel]],'Data aktør'!A:H,3,FALSE)</f>
        <v/>
      </c>
      <c r="Q714" s="78" t="str">
        <f>VLOOKUP(Leverancespecifikation[[#This Row],[ID-Bygningsdel]],'Data aktør'!A:H,4,FALSE)</f>
        <v/>
      </c>
      <c r="R714" s="78" t="str">
        <f>VLOOKUP(Leverancespecifikation[[#This Row],[ID-Bygningsdel]],'Data aktør'!A:H,5,FALSE)</f>
        <v/>
      </c>
      <c r="S714" s="78" t="str">
        <f>VLOOKUP(Leverancespecifikation[[#This Row],[ID-Bygningsdel]],'Data aktør'!A:H,6,FALSE)</f>
        <v/>
      </c>
      <c r="T714" s="78" t="str">
        <f>VLOOKUP(Leverancespecifikation[[#This Row],[ID-Bygningsdel]],'Data aktør'!A:H,7,FALSE)</f>
        <v/>
      </c>
      <c r="U714" s="122" t="str">
        <f>VLOOKUP(Leverancespecifikation[[#This Row],[ID-Bygningsdel]],'Data aktør'!A:H,8,FALSE)</f>
        <v/>
      </c>
      <c r="V714" s="112"/>
      <c r="W714" s="79"/>
      <c r="X714" s="79"/>
      <c r="Y714" s="79"/>
      <c r="Z714" s="79"/>
      <c r="AA714" s="79"/>
      <c r="AB714" s="171"/>
      <c r="AD714" s="171"/>
      <c r="AE714" s="171"/>
      <c r="AF714" s="171"/>
      <c r="AG714" s="171"/>
      <c r="AH714" s="171"/>
      <c r="AI714" s="171"/>
      <c r="AJ714" s="171"/>
      <c r="BV714" s="171"/>
      <c r="BW714" s="171"/>
      <c r="CA714" s="216"/>
      <c r="CB714" s="134"/>
    </row>
    <row r="715" spans="1:80" ht="12" x14ac:dyDescent="0.2">
      <c r="A715" s="248"/>
      <c r="B715" s="242" t="s">
        <v>1443</v>
      </c>
      <c r="C715" s="170" t="str">
        <f>_xlfn.CONCAT(Leverancespecifikation[[#This Row],[ID]],Leverancespecifikation[[#This Row],[BYGNINGSDEL]])</f>
        <v>711-</v>
      </c>
      <c r="D715" s="177"/>
      <c r="E715" s="177"/>
      <c r="F715" s="177"/>
      <c r="G715" s="177"/>
      <c r="H715" s="177"/>
      <c r="I715" s="177"/>
      <c r="J715" s="171" t="s">
        <v>103</v>
      </c>
      <c r="K715" s="178" t="s">
        <v>103</v>
      </c>
      <c r="M715" s="80" t="str">
        <f>IFERROR(VLOOKUP(Leverancespecifikation[[#This Row],[ID-Bygningsdel]],'Data ændringslog'!A:G,7,FALSE),"P")</f>
        <v/>
      </c>
      <c r="N715" s="321" t="s">
        <v>103</v>
      </c>
      <c r="O715" s="121" t="str">
        <f>VLOOKUP(Leverancespecifikation[[#This Row],[ID-Bygningsdel]],'Data aktør'!A:H,2,FALSE)</f>
        <v/>
      </c>
      <c r="P715" s="78" t="str">
        <f>VLOOKUP(Leverancespecifikation[[#This Row],[ID-Bygningsdel]],'Data aktør'!A:H,3,FALSE)</f>
        <v/>
      </c>
      <c r="Q715" s="78" t="str">
        <f>VLOOKUP(Leverancespecifikation[[#This Row],[ID-Bygningsdel]],'Data aktør'!A:H,4,FALSE)</f>
        <v/>
      </c>
      <c r="R715" s="78" t="str">
        <f>VLOOKUP(Leverancespecifikation[[#This Row],[ID-Bygningsdel]],'Data aktør'!A:H,5,FALSE)</f>
        <v/>
      </c>
      <c r="S715" s="78" t="str">
        <f>VLOOKUP(Leverancespecifikation[[#This Row],[ID-Bygningsdel]],'Data aktør'!A:H,6,FALSE)</f>
        <v/>
      </c>
      <c r="T715" s="78" t="str">
        <f>VLOOKUP(Leverancespecifikation[[#This Row],[ID-Bygningsdel]],'Data aktør'!A:H,7,FALSE)</f>
        <v/>
      </c>
      <c r="U715" s="122" t="str">
        <f>VLOOKUP(Leverancespecifikation[[#This Row],[ID-Bygningsdel]],'Data aktør'!A:H,8,FALSE)</f>
        <v/>
      </c>
      <c r="V715" s="112"/>
      <c r="W715" s="79"/>
      <c r="X715" s="79"/>
      <c r="Y715" s="79"/>
      <c r="Z715" s="79"/>
      <c r="AA715" s="79"/>
      <c r="AB715" s="171"/>
      <c r="AD715" s="171"/>
      <c r="AE715" s="171"/>
      <c r="AF715" s="171"/>
      <c r="AG715" s="171"/>
      <c r="AH715" s="171"/>
      <c r="AI715" s="171"/>
      <c r="AJ715" s="171"/>
      <c r="BV715" s="171"/>
      <c r="BW715" s="171"/>
      <c r="CA715" s="216"/>
      <c r="CB715" s="134"/>
    </row>
    <row r="716" spans="1:80" ht="12" x14ac:dyDescent="0.2">
      <c r="A716" s="248"/>
      <c r="B716" s="242" t="s">
        <v>1444</v>
      </c>
      <c r="C716" s="170" t="str">
        <f>_xlfn.CONCAT(Leverancespecifikation[[#This Row],[ID]],Leverancespecifikation[[#This Row],[BYGNINGSDEL]])</f>
        <v>712-</v>
      </c>
      <c r="D716" s="177"/>
      <c r="E716" s="177"/>
      <c r="F716" s="177"/>
      <c r="G716" s="177"/>
      <c r="H716" s="177"/>
      <c r="I716" s="177"/>
      <c r="J716" s="171" t="s">
        <v>103</v>
      </c>
      <c r="K716" s="178" t="s">
        <v>103</v>
      </c>
      <c r="M716" s="80" t="str">
        <f>IFERROR(VLOOKUP(Leverancespecifikation[[#This Row],[ID-Bygningsdel]],'Data ændringslog'!A:G,7,FALSE),"P")</f>
        <v/>
      </c>
      <c r="N716" s="321" t="s">
        <v>103</v>
      </c>
      <c r="O716" s="121" t="str">
        <f>VLOOKUP(Leverancespecifikation[[#This Row],[ID-Bygningsdel]],'Data aktør'!A:H,2,FALSE)</f>
        <v/>
      </c>
      <c r="P716" s="78" t="str">
        <f>VLOOKUP(Leverancespecifikation[[#This Row],[ID-Bygningsdel]],'Data aktør'!A:H,3,FALSE)</f>
        <v/>
      </c>
      <c r="Q716" s="78" t="str">
        <f>VLOOKUP(Leverancespecifikation[[#This Row],[ID-Bygningsdel]],'Data aktør'!A:H,4,FALSE)</f>
        <v/>
      </c>
      <c r="R716" s="78" t="str">
        <f>VLOOKUP(Leverancespecifikation[[#This Row],[ID-Bygningsdel]],'Data aktør'!A:H,5,FALSE)</f>
        <v/>
      </c>
      <c r="S716" s="78" t="str">
        <f>VLOOKUP(Leverancespecifikation[[#This Row],[ID-Bygningsdel]],'Data aktør'!A:H,6,FALSE)</f>
        <v/>
      </c>
      <c r="T716" s="78" t="str">
        <f>VLOOKUP(Leverancespecifikation[[#This Row],[ID-Bygningsdel]],'Data aktør'!A:H,7,FALSE)</f>
        <v/>
      </c>
      <c r="U716" s="122" t="str">
        <f>VLOOKUP(Leverancespecifikation[[#This Row],[ID-Bygningsdel]],'Data aktør'!A:H,8,FALSE)</f>
        <v/>
      </c>
      <c r="V716" s="112"/>
      <c r="W716" s="79"/>
      <c r="X716" s="79"/>
      <c r="Y716" s="79"/>
      <c r="Z716" s="79"/>
      <c r="AA716" s="79"/>
      <c r="AB716" s="171"/>
      <c r="AD716" s="171"/>
      <c r="AE716" s="171"/>
      <c r="AF716" s="171"/>
      <c r="AG716" s="171"/>
      <c r="AH716" s="171"/>
      <c r="AI716" s="171"/>
      <c r="AJ716" s="171"/>
      <c r="BV716" s="171"/>
      <c r="BW716" s="171"/>
      <c r="CA716" s="216"/>
      <c r="CB716" s="134"/>
    </row>
    <row r="717" spans="1:80" ht="12" x14ac:dyDescent="0.2">
      <c r="A717" s="248"/>
      <c r="B717" s="242" t="s">
        <v>1445</v>
      </c>
      <c r="C717" s="170" t="str">
        <f>_xlfn.CONCAT(Leverancespecifikation[[#This Row],[ID]],Leverancespecifikation[[#This Row],[BYGNINGSDEL]])</f>
        <v>713-</v>
      </c>
      <c r="D717" s="177"/>
      <c r="E717" s="177"/>
      <c r="F717" s="177"/>
      <c r="G717" s="177"/>
      <c r="H717" s="177"/>
      <c r="I717" s="177"/>
      <c r="J717" s="171" t="s">
        <v>103</v>
      </c>
      <c r="K717" s="178" t="s">
        <v>103</v>
      </c>
      <c r="M717" s="80" t="str">
        <f>IFERROR(VLOOKUP(Leverancespecifikation[[#This Row],[ID-Bygningsdel]],'Data ændringslog'!A:G,7,FALSE),"P")</f>
        <v/>
      </c>
      <c r="N717" s="321" t="s">
        <v>103</v>
      </c>
      <c r="O717" s="121" t="str">
        <f>VLOOKUP(Leverancespecifikation[[#This Row],[ID-Bygningsdel]],'Data aktør'!A:H,2,FALSE)</f>
        <v/>
      </c>
      <c r="P717" s="78" t="str">
        <f>VLOOKUP(Leverancespecifikation[[#This Row],[ID-Bygningsdel]],'Data aktør'!A:H,3,FALSE)</f>
        <v/>
      </c>
      <c r="Q717" s="78" t="str">
        <f>VLOOKUP(Leverancespecifikation[[#This Row],[ID-Bygningsdel]],'Data aktør'!A:H,4,FALSE)</f>
        <v/>
      </c>
      <c r="R717" s="78" t="str">
        <f>VLOOKUP(Leverancespecifikation[[#This Row],[ID-Bygningsdel]],'Data aktør'!A:H,5,FALSE)</f>
        <v/>
      </c>
      <c r="S717" s="78" t="str">
        <f>VLOOKUP(Leverancespecifikation[[#This Row],[ID-Bygningsdel]],'Data aktør'!A:H,6,FALSE)</f>
        <v/>
      </c>
      <c r="T717" s="78" t="str">
        <f>VLOOKUP(Leverancespecifikation[[#This Row],[ID-Bygningsdel]],'Data aktør'!A:H,7,FALSE)</f>
        <v/>
      </c>
      <c r="U717" s="122" t="str">
        <f>VLOOKUP(Leverancespecifikation[[#This Row],[ID-Bygningsdel]],'Data aktør'!A:H,8,FALSE)</f>
        <v/>
      </c>
      <c r="V717" s="112"/>
      <c r="W717" s="79"/>
      <c r="X717" s="79"/>
      <c r="Y717" s="79"/>
      <c r="Z717" s="79"/>
      <c r="AA717" s="79"/>
      <c r="AB717" s="171"/>
      <c r="AD717" s="171"/>
      <c r="AE717" s="171"/>
      <c r="AF717" s="171"/>
      <c r="AG717" s="171"/>
      <c r="AH717" s="171"/>
      <c r="AI717" s="171"/>
      <c r="AJ717" s="171"/>
      <c r="BV717" s="171"/>
      <c r="BW717" s="171"/>
      <c r="CA717" s="216"/>
      <c r="CB717" s="134"/>
    </row>
    <row r="718" spans="1:80" ht="12" x14ac:dyDescent="0.2">
      <c r="A718" s="248"/>
      <c r="B718" s="242" t="s">
        <v>1446</v>
      </c>
      <c r="C718" s="170" t="str">
        <f>_xlfn.CONCAT(Leverancespecifikation[[#This Row],[ID]],Leverancespecifikation[[#This Row],[BYGNINGSDEL]])</f>
        <v>714-</v>
      </c>
      <c r="D718" s="177"/>
      <c r="E718" s="177"/>
      <c r="F718" s="177"/>
      <c r="G718" s="177"/>
      <c r="H718" s="177"/>
      <c r="I718" s="177"/>
      <c r="J718" s="171" t="s">
        <v>103</v>
      </c>
      <c r="K718" s="178" t="s">
        <v>103</v>
      </c>
      <c r="M718" s="80" t="str">
        <f>IFERROR(VLOOKUP(Leverancespecifikation[[#This Row],[ID-Bygningsdel]],'Data ændringslog'!A:G,7,FALSE),"P")</f>
        <v/>
      </c>
      <c r="N718" s="321" t="s">
        <v>103</v>
      </c>
      <c r="O718" s="121" t="str">
        <f>VLOOKUP(Leverancespecifikation[[#This Row],[ID-Bygningsdel]],'Data aktør'!A:H,2,FALSE)</f>
        <v/>
      </c>
      <c r="P718" s="78" t="str">
        <f>VLOOKUP(Leverancespecifikation[[#This Row],[ID-Bygningsdel]],'Data aktør'!A:H,3,FALSE)</f>
        <v/>
      </c>
      <c r="Q718" s="78" t="str">
        <f>VLOOKUP(Leverancespecifikation[[#This Row],[ID-Bygningsdel]],'Data aktør'!A:H,4,FALSE)</f>
        <v/>
      </c>
      <c r="R718" s="78" t="str">
        <f>VLOOKUP(Leverancespecifikation[[#This Row],[ID-Bygningsdel]],'Data aktør'!A:H,5,FALSE)</f>
        <v/>
      </c>
      <c r="S718" s="78" t="str">
        <f>VLOOKUP(Leverancespecifikation[[#This Row],[ID-Bygningsdel]],'Data aktør'!A:H,6,FALSE)</f>
        <v/>
      </c>
      <c r="T718" s="78" t="str">
        <f>VLOOKUP(Leverancespecifikation[[#This Row],[ID-Bygningsdel]],'Data aktør'!A:H,7,FALSE)</f>
        <v/>
      </c>
      <c r="U718" s="122" t="str">
        <f>VLOOKUP(Leverancespecifikation[[#This Row],[ID-Bygningsdel]],'Data aktør'!A:H,8,FALSE)</f>
        <v/>
      </c>
      <c r="V718" s="112"/>
      <c r="W718" s="79"/>
      <c r="X718" s="79"/>
      <c r="Y718" s="79"/>
      <c r="Z718" s="79"/>
      <c r="AA718" s="79"/>
      <c r="AB718" s="171"/>
      <c r="AD718" s="171"/>
      <c r="AE718" s="171"/>
      <c r="AF718" s="171"/>
      <c r="AG718" s="171"/>
      <c r="AH718" s="171"/>
      <c r="AI718" s="171"/>
      <c r="AJ718" s="171"/>
      <c r="BV718" s="171"/>
      <c r="BW718" s="171"/>
      <c r="CA718" s="216"/>
      <c r="CB718" s="134"/>
    </row>
    <row r="719" spans="1:80" ht="12" x14ac:dyDescent="0.2">
      <c r="A719" s="248"/>
      <c r="B719" s="242" t="s">
        <v>1447</v>
      </c>
      <c r="C719" s="170" t="str">
        <f>_xlfn.CONCAT(Leverancespecifikation[[#This Row],[ID]],Leverancespecifikation[[#This Row],[BYGNINGSDEL]])</f>
        <v>715-</v>
      </c>
      <c r="D719" s="177"/>
      <c r="E719" s="177"/>
      <c r="F719" s="177"/>
      <c r="G719" s="177"/>
      <c r="H719" s="177"/>
      <c r="I719" s="177"/>
      <c r="J719" s="171" t="s">
        <v>103</v>
      </c>
      <c r="K719" s="178" t="s">
        <v>103</v>
      </c>
      <c r="M719" s="80" t="str">
        <f>IFERROR(VLOOKUP(Leverancespecifikation[[#This Row],[ID-Bygningsdel]],'Data ændringslog'!A:G,7,FALSE),"P")</f>
        <v/>
      </c>
      <c r="N719" s="321" t="s">
        <v>103</v>
      </c>
      <c r="O719" s="121" t="str">
        <f>VLOOKUP(Leverancespecifikation[[#This Row],[ID-Bygningsdel]],'Data aktør'!A:H,2,FALSE)</f>
        <v/>
      </c>
      <c r="P719" s="78" t="str">
        <f>VLOOKUP(Leverancespecifikation[[#This Row],[ID-Bygningsdel]],'Data aktør'!A:H,3,FALSE)</f>
        <v/>
      </c>
      <c r="Q719" s="78" t="str">
        <f>VLOOKUP(Leverancespecifikation[[#This Row],[ID-Bygningsdel]],'Data aktør'!A:H,4,FALSE)</f>
        <v/>
      </c>
      <c r="R719" s="78" t="str">
        <f>VLOOKUP(Leverancespecifikation[[#This Row],[ID-Bygningsdel]],'Data aktør'!A:H,5,FALSE)</f>
        <v/>
      </c>
      <c r="S719" s="78" t="str">
        <f>VLOOKUP(Leverancespecifikation[[#This Row],[ID-Bygningsdel]],'Data aktør'!A:H,6,FALSE)</f>
        <v/>
      </c>
      <c r="T719" s="78" t="str">
        <f>VLOOKUP(Leverancespecifikation[[#This Row],[ID-Bygningsdel]],'Data aktør'!A:H,7,FALSE)</f>
        <v/>
      </c>
      <c r="U719" s="122" t="str">
        <f>VLOOKUP(Leverancespecifikation[[#This Row],[ID-Bygningsdel]],'Data aktør'!A:H,8,FALSE)</f>
        <v/>
      </c>
      <c r="V719" s="112"/>
      <c r="W719" s="79"/>
      <c r="X719" s="79"/>
      <c r="Y719" s="79"/>
      <c r="Z719" s="79"/>
      <c r="AA719" s="79"/>
      <c r="AB719" s="171"/>
      <c r="AD719" s="171"/>
      <c r="AE719" s="171"/>
      <c r="AF719" s="171"/>
      <c r="AG719" s="171"/>
      <c r="AH719" s="171"/>
      <c r="AI719" s="171"/>
      <c r="AJ719" s="171"/>
      <c r="BV719" s="171"/>
      <c r="BW719" s="171"/>
      <c r="CA719" s="216"/>
      <c r="CB719" s="134"/>
    </row>
    <row r="720" spans="1:80" ht="12" x14ac:dyDescent="0.2">
      <c r="A720" s="248"/>
      <c r="B720" s="242" t="s">
        <v>1448</v>
      </c>
      <c r="C720" s="170" t="str">
        <f>_xlfn.CONCAT(Leverancespecifikation[[#This Row],[ID]],Leverancespecifikation[[#This Row],[BYGNINGSDEL]])</f>
        <v>716-</v>
      </c>
      <c r="D720" s="177"/>
      <c r="E720" s="177"/>
      <c r="F720" s="177"/>
      <c r="G720" s="177"/>
      <c r="H720" s="177"/>
      <c r="I720" s="177"/>
      <c r="J720" s="171" t="s">
        <v>103</v>
      </c>
      <c r="K720" s="178" t="s">
        <v>103</v>
      </c>
      <c r="M720" s="80" t="str">
        <f>IFERROR(VLOOKUP(Leverancespecifikation[[#This Row],[ID-Bygningsdel]],'Data ændringslog'!A:G,7,FALSE),"P")</f>
        <v/>
      </c>
      <c r="N720" s="321" t="s">
        <v>103</v>
      </c>
      <c r="O720" s="121" t="str">
        <f>VLOOKUP(Leverancespecifikation[[#This Row],[ID-Bygningsdel]],'Data aktør'!A:H,2,FALSE)</f>
        <v/>
      </c>
      <c r="P720" s="78" t="str">
        <f>VLOOKUP(Leverancespecifikation[[#This Row],[ID-Bygningsdel]],'Data aktør'!A:H,3,FALSE)</f>
        <v/>
      </c>
      <c r="Q720" s="78" t="str">
        <f>VLOOKUP(Leverancespecifikation[[#This Row],[ID-Bygningsdel]],'Data aktør'!A:H,4,FALSE)</f>
        <v/>
      </c>
      <c r="R720" s="78" t="str">
        <f>VLOOKUP(Leverancespecifikation[[#This Row],[ID-Bygningsdel]],'Data aktør'!A:H,5,FALSE)</f>
        <v/>
      </c>
      <c r="S720" s="78" t="str">
        <f>VLOOKUP(Leverancespecifikation[[#This Row],[ID-Bygningsdel]],'Data aktør'!A:H,6,FALSE)</f>
        <v/>
      </c>
      <c r="T720" s="78" t="str">
        <f>VLOOKUP(Leverancespecifikation[[#This Row],[ID-Bygningsdel]],'Data aktør'!A:H,7,FALSE)</f>
        <v/>
      </c>
      <c r="U720" s="122" t="str">
        <f>VLOOKUP(Leverancespecifikation[[#This Row],[ID-Bygningsdel]],'Data aktør'!A:H,8,FALSE)</f>
        <v/>
      </c>
      <c r="V720" s="112"/>
      <c r="W720" s="79"/>
      <c r="X720" s="79"/>
      <c r="Y720" s="79"/>
      <c r="Z720" s="79"/>
      <c r="AA720" s="79"/>
      <c r="AB720" s="171"/>
      <c r="AD720" s="171"/>
      <c r="AE720" s="171"/>
      <c r="AF720" s="171"/>
      <c r="AG720" s="171"/>
      <c r="AH720" s="171"/>
      <c r="AI720" s="171"/>
      <c r="AJ720" s="171"/>
      <c r="BV720" s="171"/>
      <c r="BW720" s="171"/>
      <c r="CA720" s="216"/>
      <c r="CB720" s="134"/>
    </row>
    <row r="721" spans="1:80" ht="12" x14ac:dyDescent="0.2">
      <c r="A721" s="248"/>
      <c r="B721" s="242" t="s">
        <v>1449</v>
      </c>
      <c r="C721" s="170" t="str">
        <f>_xlfn.CONCAT(Leverancespecifikation[[#This Row],[ID]],Leverancespecifikation[[#This Row],[BYGNINGSDEL]])</f>
        <v>717-</v>
      </c>
      <c r="D721" s="177"/>
      <c r="E721" s="177"/>
      <c r="F721" s="177"/>
      <c r="G721" s="177"/>
      <c r="H721" s="177"/>
      <c r="I721" s="177"/>
      <c r="J721" s="171" t="s">
        <v>103</v>
      </c>
      <c r="K721" s="178" t="s">
        <v>103</v>
      </c>
      <c r="M721" s="80" t="str">
        <f>IFERROR(VLOOKUP(Leverancespecifikation[[#This Row],[ID-Bygningsdel]],'Data ændringslog'!A:G,7,FALSE),"P")</f>
        <v/>
      </c>
      <c r="N721" s="321" t="s">
        <v>103</v>
      </c>
      <c r="O721" s="121" t="str">
        <f>VLOOKUP(Leverancespecifikation[[#This Row],[ID-Bygningsdel]],'Data aktør'!A:H,2,FALSE)</f>
        <v/>
      </c>
      <c r="P721" s="78" t="str">
        <f>VLOOKUP(Leverancespecifikation[[#This Row],[ID-Bygningsdel]],'Data aktør'!A:H,3,FALSE)</f>
        <v/>
      </c>
      <c r="Q721" s="78" t="str">
        <f>VLOOKUP(Leverancespecifikation[[#This Row],[ID-Bygningsdel]],'Data aktør'!A:H,4,FALSE)</f>
        <v/>
      </c>
      <c r="R721" s="78" t="str">
        <f>VLOOKUP(Leverancespecifikation[[#This Row],[ID-Bygningsdel]],'Data aktør'!A:H,5,FALSE)</f>
        <v/>
      </c>
      <c r="S721" s="78" t="str">
        <f>VLOOKUP(Leverancespecifikation[[#This Row],[ID-Bygningsdel]],'Data aktør'!A:H,6,FALSE)</f>
        <v/>
      </c>
      <c r="T721" s="78" t="str">
        <f>VLOOKUP(Leverancespecifikation[[#This Row],[ID-Bygningsdel]],'Data aktør'!A:H,7,FALSE)</f>
        <v/>
      </c>
      <c r="U721" s="122" t="str">
        <f>VLOOKUP(Leverancespecifikation[[#This Row],[ID-Bygningsdel]],'Data aktør'!A:H,8,FALSE)</f>
        <v/>
      </c>
      <c r="V721" s="112"/>
      <c r="W721" s="79"/>
      <c r="X721" s="79"/>
      <c r="Y721" s="79"/>
      <c r="Z721" s="79"/>
      <c r="AA721" s="79"/>
      <c r="AB721" s="171"/>
      <c r="AD721" s="171"/>
      <c r="AE721" s="171"/>
      <c r="AF721" s="171"/>
      <c r="AG721" s="171"/>
      <c r="AH721" s="171"/>
      <c r="AI721" s="171"/>
      <c r="AJ721" s="171"/>
      <c r="BV721" s="171"/>
      <c r="BW721" s="171"/>
      <c r="CA721" s="216"/>
      <c r="CB721" s="134"/>
    </row>
    <row r="722" spans="1:80" ht="12" x14ac:dyDescent="0.2">
      <c r="A722" s="248"/>
      <c r="B722" s="242" t="s">
        <v>1450</v>
      </c>
      <c r="C722" s="170" t="str">
        <f>_xlfn.CONCAT(Leverancespecifikation[[#This Row],[ID]],Leverancespecifikation[[#This Row],[BYGNINGSDEL]])</f>
        <v>718-</v>
      </c>
      <c r="D722" s="177"/>
      <c r="E722" s="177"/>
      <c r="F722" s="177"/>
      <c r="G722" s="177"/>
      <c r="H722" s="177"/>
      <c r="I722" s="177"/>
      <c r="J722" s="171" t="s">
        <v>103</v>
      </c>
      <c r="K722" s="178" t="s">
        <v>103</v>
      </c>
      <c r="M722" s="80" t="str">
        <f>IFERROR(VLOOKUP(Leverancespecifikation[[#This Row],[ID-Bygningsdel]],'Data ændringslog'!A:G,7,FALSE),"P")</f>
        <v/>
      </c>
      <c r="N722" s="321" t="s">
        <v>103</v>
      </c>
      <c r="O722" s="121" t="str">
        <f>VLOOKUP(Leverancespecifikation[[#This Row],[ID-Bygningsdel]],'Data aktør'!A:H,2,FALSE)</f>
        <v/>
      </c>
      <c r="P722" s="78" t="str">
        <f>VLOOKUP(Leverancespecifikation[[#This Row],[ID-Bygningsdel]],'Data aktør'!A:H,3,FALSE)</f>
        <v/>
      </c>
      <c r="Q722" s="78" t="str">
        <f>VLOOKUP(Leverancespecifikation[[#This Row],[ID-Bygningsdel]],'Data aktør'!A:H,4,FALSE)</f>
        <v/>
      </c>
      <c r="R722" s="78" t="str">
        <f>VLOOKUP(Leverancespecifikation[[#This Row],[ID-Bygningsdel]],'Data aktør'!A:H,5,FALSE)</f>
        <v/>
      </c>
      <c r="S722" s="78" t="str">
        <f>VLOOKUP(Leverancespecifikation[[#This Row],[ID-Bygningsdel]],'Data aktør'!A:H,6,FALSE)</f>
        <v/>
      </c>
      <c r="T722" s="78" t="str">
        <f>VLOOKUP(Leverancespecifikation[[#This Row],[ID-Bygningsdel]],'Data aktør'!A:H,7,FALSE)</f>
        <v/>
      </c>
      <c r="U722" s="122" t="str">
        <f>VLOOKUP(Leverancespecifikation[[#This Row],[ID-Bygningsdel]],'Data aktør'!A:H,8,FALSE)</f>
        <v/>
      </c>
      <c r="V722" s="112"/>
      <c r="W722" s="79"/>
      <c r="X722" s="79"/>
      <c r="Y722" s="79"/>
      <c r="Z722" s="79"/>
      <c r="AA722" s="79"/>
      <c r="AB722" s="171"/>
      <c r="AD722" s="171"/>
      <c r="AE722" s="171"/>
      <c r="AF722" s="171"/>
      <c r="AG722" s="171"/>
      <c r="AH722" s="171"/>
      <c r="AI722" s="171"/>
      <c r="AJ722" s="171"/>
      <c r="BV722" s="171"/>
      <c r="BW722" s="171"/>
      <c r="CA722" s="216"/>
      <c r="CB722" s="134"/>
    </row>
    <row r="723" spans="1:80" ht="12" x14ac:dyDescent="0.2">
      <c r="A723" s="248"/>
      <c r="B723" s="242" t="s">
        <v>1451</v>
      </c>
      <c r="C723" s="170" t="str">
        <f>_xlfn.CONCAT(Leverancespecifikation[[#This Row],[ID]],Leverancespecifikation[[#This Row],[BYGNINGSDEL]])</f>
        <v>719-</v>
      </c>
      <c r="D723" s="177"/>
      <c r="E723" s="177"/>
      <c r="F723" s="177"/>
      <c r="G723" s="177"/>
      <c r="H723" s="177"/>
      <c r="I723" s="177"/>
      <c r="J723" s="171" t="s">
        <v>103</v>
      </c>
      <c r="K723" s="178" t="s">
        <v>103</v>
      </c>
      <c r="M723" s="80" t="str">
        <f>IFERROR(VLOOKUP(Leverancespecifikation[[#This Row],[ID-Bygningsdel]],'Data ændringslog'!A:G,7,FALSE),"P")</f>
        <v/>
      </c>
      <c r="N723" s="321" t="s">
        <v>103</v>
      </c>
      <c r="O723" s="121" t="str">
        <f>VLOOKUP(Leverancespecifikation[[#This Row],[ID-Bygningsdel]],'Data aktør'!A:H,2,FALSE)</f>
        <v/>
      </c>
      <c r="P723" s="78" t="str">
        <f>VLOOKUP(Leverancespecifikation[[#This Row],[ID-Bygningsdel]],'Data aktør'!A:H,3,FALSE)</f>
        <v/>
      </c>
      <c r="Q723" s="78" t="str">
        <f>VLOOKUP(Leverancespecifikation[[#This Row],[ID-Bygningsdel]],'Data aktør'!A:H,4,FALSE)</f>
        <v/>
      </c>
      <c r="R723" s="78" t="str">
        <f>VLOOKUP(Leverancespecifikation[[#This Row],[ID-Bygningsdel]],'Data aktør'!A:H,5,FALSE)</f>
        <v/>
      </c>
      <c r="S723" s="78" t="str">
        <f>VLOOKUP(Leverancespecifikation[[#This Row],[ID-Bygningsdel]],'Data aktør'!A:H,6,FALSE)</f>
        <v/>
      </c>
      <c r="T723" s="78" t="str">
        <f>VLOOKUP(Leverancespecifikation[[#This Row],[ID-Bygningsdel]],'Data aktør'!A:H,7,FALSE)</f>
        <v/>
      </c>
      <c r="U723" s="122" t="str">
        <f>VLOOKUP(Leverancespecifikation[[#This Row],[ID-Bygningsdel]],'Data aktør'!A:H,8,FALSE)</f>
        <v/>
      </c>
      <c r="V723" s="112"/>
      <c r="W723" s="79"/>
      <c r="X723" s="79"/>
      <c r="Y723" s="79"/>
      <c r="Z723" s="79"/>
      <c r="AA723" s="79"/>
      <c r="AB723" s="171"/>
      <c r="AD723" s="171"/>
      <c r="AE723" s="171"/>
      <c r="AF723" s="171"/>
      <c r="AG723" s="171"/>
      <c r="AH723" s="171"/>
      <c r="AI723" s="171"/>
      <c r="AJ723" s="171"/>
      <c r="BV723" s="171"/>
      <c r="BW723" s="171"/>
      <c r="CA723" s="216"/>
      <c r="CB723" s="134"/>
    </row>
    <row r="724" spans="1:80" ht="12" x14ac:dyDescent="0.2">
      <c r="A724" s="248"/>
      <c r="B724" s="242" t="s">
        <v>1452</v>
      </c>
      <c r="C724" s="170" t="str">
        <f>_xlfn.CONCAT(Leverancespecifikation[[#This Row],[ID]],Leverancespecifikation[[#This Row],[BYGNINGSDEL]])</f>
        <v>720-</v>
      </c>
      <c r="D724" s="177"/>
      <c r="E724" s="177"/>
      <c r="F724" s="177"/>
      <c r="G724" s="177"/>
      <c r="H724" s="177"/>
      <c r="I724" s="177"/>
      <c r="J724" s="171" t="s">
        <v>103</v>
      </c>
      <c r="K724" s="178" t="s">
        <v>103</v>
      </c>
      <c r="M724" s="80" t="str">
        <f>IFERROR(VLOOKUP(Leverancespecifikation[[#This Row],[ID-Bygningsdel]],'Data ændringslog'!A:G,7,FALSE),"P")</f>
        <v/>
      </c>
      <c r="N724" s="321" t="s">
        <v>103</v>
      </c>
      <c r="O724" s="121" t="str">
        <f>VLOOKUP(Leverancespecifikation[[#This Row],[ID-Bygningsdel]],'Data aktør'!A:H,2,FALSE)</f>
        <v/>
      </c>
      <c r="P724" s="78" t="str">
        <f>VLOOKUP(Leverancespecifikation[[#This Row],[ID-Bygningsdel]],'Data aktør'!A:H,3,FALSE)</f>
        <v/>
      </c>
      <c r="Q724" s="78" t="str">
        <f>VLOOKUP(Leverancespecifikation[[#This Row],[ID-Bygningsdel]],'Data aktør'!A:H,4,FALSE)</f>
        <v/>
      </c>
      <c r="R724" s="78" t="str">
        <f>VLOOKUP(Leverancespecifikation[[#This Row],[ID-Bygningsdel]],'Data aktør'!A:H,5,FALSE)</f>
        <v/>
      </c>
      <c r="S724" s="78" t="str">
        <f>VLOOKUP(Leverancespecifikation[[#This Row],[ID-Bygningsdel]],'Data aktør'!A:H,6,FALSE)</f>
        <v/>
      </c>
      <c r="T724" s="78" t="str">
        <f>VLOOKUP(Leverancespecifikation[[#This Row],[ID-Bygningsdel]],'Data aktør'!A:H,7,FALSE)</f>
        <v/>
      </c>
      <c r="U724" s="122" t="str">
        <f>VLOOKUP(Leverancespecifikation[[#This Row],[ID-Bygningsdel]],'Data aktør'!A:H,8,FALSE)</f>
        <v/>
      </c>
      <c r="V724" s="112"/>
      <c r="W724" s="79"/>
      <c r="X724" s="79"/>
      <c r="Y724" s="79"/>
      <c r="Z724" s="79"/>
      <c r="AA724" s="79"/>
      <c r="AB724" s="171"/>
      <c r="AD724" s="171"/>
      <c r="AE724" s="171"/>
      <c r="AF724" s="171"/>
      <c r="AG724" s="171"/>
      <c r="AH724" s="171"/>
      <c r="AI724" s="171"/>
      <c r="AJ724" s="171"/>
      <c r="BV724" s="171"/>
      <c r="BW724" s="171"/>
      <c r="CA724" s="216"/>
      <c r="CB724" s="134"/>
    </row>
    <row r="725" spans="1:80" ht="12" x14ac:dyDescent="0.2">
      <c r="A725" s="248"/>
      <c r="B725" s="242" t="s">
        <v>1453</v>
      </c>
      <c r="C725" s="170" t="str">
        <f>_xlfn.CONCAT(Leverancespecifikation[[#This Row],[ID]],Leverancespecifikation[[#This Row],[BYGNINGSDEL]])</f>
        <v>721-</v>
      </c>
      <c r="D725" s="177"/>
      <c r="E725" s="177"/>
      <c r="F725" s="177"/>
      <c r="G725" s="177"/>
      <c r="H725" s="177"/>
      <c r="I725" s="177"/>
      <c r="J725" s="171" t="s">
        <v>103</v>
      </c>
      <c r="K725" s="178" t="s">
        <v>103</v>
      </c>
      <c r="M725" s="80" t="str">
        <f>IFERROR(VLOOKUP(Leverancespecifikation[[#This Row],[ID-Bygningsdel]],'Data ændringslog'!A:G,7,FALSE),"P")</f>
        <v/>
      </c>
      <c r="N725" s="321" t="s">
        <v>103</v>
      </c>
      <c r="O725" s="121" t="str">
        <f>VLOOKUP(Leverancespecifikation[[#This Row],[ID-Bygningsdel]],'Data aktør'!A:H,2,FALSE)</f>
        <v/>
      </c>
      <c r="P725" s="78" t="str">
        <f>VLOOKUP(Leverancespecifikation[[#This Row],[ID-Bygningsdel]],'Data aktør'!A:H,3,FALSE)</f>
        <v/>
      </c>
      <c r="Q725" s="78" t="str">
        <f>VLOOKUP(Leverancespecifikation[[#This Row],[ID-Bygningsdel]],'Data aktør'!A:H,4,FALSE)</f>
        <v/>
      </c>
      <c r="R725" s="78" t="str">
        <f>VLOOKUP(Leverancespecifikation[[#This Row],[ID-Bygningsdel]],'Data aktør'!A:H,5,FALSE)</f>
        <v/>
      </c>
      <c r="S725" s="78" t="str">
        <f>VLOOKUP(Leverancespecifikation[[#This Row],[ID-Bygningsdel]],'Data aktør'!A:H,6,FALSE)</f>
        <v/>
      </c>
      <c r="T725" s="78" t="str">
        <f>VLOOKUP(Leverancespecifikation[[#This Row],[ID-Bygningsdel]],'Data aktør'!A:H,7,FALSE)</f>
        <v/>
      </c>
      <c r="U725" s="122" t="str">
        <f>VLOOKUP(Leverancespecifikation[[#This Row],[ID-Bygningsdel]],'Data aktør'!A:H,8,FALSE)</f>
        <v/>
      </c>
      <c r="V725" s="112"/>
      <c r="W725" s="79"/>
      <c r="X725" s="79"/>
      <c r="Y725" s="79"/>
      <c r="Z725" s="79"/>
      <c r="AA725" s="79"/>
      <c r="AB725" s="171"/>
      <c r="AD725" s="171"/>
      <c r="AE725" s="171"/>
      <c r="AF725" s="171"/>
      <c r="AG725" s="171"/>
      <c r="AH725" s="171"/>
      <c r="AI725" s="171"/>
      <c r="AJ725" s="171"/>
      <c r="BV725" s="171"/>
      <c r="BW725" s="171"/>
      <c r="CA725" s="216"/>
      <c r="CB725" s="134"/>
    </row>
    <row r="726" spans="1:80" ht="12" x14ac:dyDescent="0.2">
      <c r="A726" s="248"/>
      <c r="B726" s="242" t="s">
        <v>1454</v>
      </c>
      <c r="C726" s="170" t="str">
        <f>_xlfn.CONCAT(Leverancespecifikation[[#This Row],[ID]],Leverancespecifikation[[#This Row],[BYGNINGSDEL]])</f>
        <v>722-</v>
      </c>
      <c r="D726" s="177"/>
      <c r="E726" s="177"/>
      <c r="F726" s="177"/>
      <c r="G726" s="177"/>
      <c r="H726" s="177"/>
      <c r="I726" s="177"/>
      <c r="J726" s="171" t="s">
        <v>103</v>
      </c>
      <c r="K726" s="178" t="s">
        <v>103</v>
      </c>
      <c r="M726" s="80" t="str">
        <f>IFERROR(VLOOKUP(Leverancespecifikation[[#This Row],[ID-Bygningsdel]],'Data ændringslog'!A:G,7,FALSE),"P")</f>
        <v/>
      </c>
      <c r="N726" s="321" t="s">
        <v>103</v>
      </c>
      <c r="O726" s="121" t="str">
        <f>VLOOKUP(Leverancespecifikation[[#This Row],[ID-Bygningsdel]],'Data aktør'!A:H,2,FALSE)</f>
        <v/>
      </c>
      <c r="P726" s="78" t="str">
        <f>VLOOKUP(Leverancespecifikation[[#This Row],[ID-Bygningsdel]],'Data aktør'!A:H,3,FALSE)</f>
        <v/>
      </c>
      <c r="Q726" s="78" t="str">
        <f>VLOOKUP(Leverancespecifikation[[#This Row],[ID-Bygningsdel]],'Data aktør'!A:H,4,FALSE)</f>
        <v/>
      </c>
      <c r="R726" s="78" t="str">
        <f>VLOOKUP(Leverancespecifikation[[#This Row],[ID-Bygningsdel]],'Data aktør'!A:H,5,FALSE)</f>
        <v/>
      </c>
      <c r="S726" s="78" t="str">
        <f>VLOOKUP(Leverancespecifikation[[#This Row],[ID-Bygningsdel]],'Data aktør'!A:H,6,FALSE)</f>
        <v/>
      </c>
      <c r="T726" s="78" t="str">
        <f>VLOOKUP(Leverancespecifikation[[#This Row],[ID-Bygningsdel]],'Data aktør'!A:H,7,FALSE)</f>
        <v/>
      </c>
      <c r="U726" s="122" t="str">
        <f>VLOOKUP(Leverancespecifikation[[#This Row],[ID-Bygningsdel]],'Data aktør'!A:H,8,FALSE)</f>
        <v/>
      </c>
      <c r="V726" s="112"/>
      <c r="W726" s="79"/>
      <c r="X726" s="79"/>
      <c r="Y726" s="79"/>
      <c r="Z726" s="79"/>
      <c r="AA726" s="79"/>
      <c r="AB726" s="171"/>
      <c r="AD726" s="171"/>
      <c r="AE726" s="171"/>
      <c r="AF726" s="171"/>
      <c r="AG726" s="171"/>
      <c r="AH726" s="171"/>
      <c r="AI726" s="171"/>
      <c r="AJ726" s="171"/>
      <c r="BV726" s="171"/>
      <c r="BW726" s="171"/>
      <c r="CA726" s="216"/>
      <c r="CB726" s="134"/>
    </row>
    <row r="727" spans="1:80" ht="12" x14ac:dyDescent="0.2">
      <c r="A727" s="248"/>
      <c r="B727" s="242" t="s">
        <v>1455</v>
      </c>
      <c r="C727" s="170" t="str">
        <f>_xlfn.CONCAT(Leverancespecifikation[[#This Row],[ID]],Leverancespecifikation[[#This Row],[BYGNINGSDEL]])</f>
        <v>723-</v>
      </c>
      <c r="D727" s="177"/>
      <c r="E727" s="177"/>
      <c r="F727" s="177"/>
      <c r="G727" s="177"/>
      <c r="H727" s="177"/>
      <c r="I727" s="177"/>
      <c r="J727" s="171" t="s">
        <v>103</v>
      </c>
      <c r="K727" s="178" t="s">
        <v>103</v>
      </c>
      <c r="M727" s="80" t="str">
        <f>IFERROR(VLOOKUP(Leverancespecifikation[[#This Row],[ID-Bygningsdel]],'Data ændringslog'!A:G,7,FALSE),"P")</f>
        <v/>
      </c>
      <c r="N727" s="321" t="s">
        <v>103</v>
      </c>
      <c r="O727" s="121" t="str">
        <f>VLOOKUP(Leverancespecifikation[[#This Row],[ID-Bygningsdel]],'Data aktør'!A:H,2,FALSE)</f>
        <v/>
      </c>
      <c r="P727" s="78" t="str">
        <f>VLOOKUP(Leverancespecifikation[[#This Row],[ID-Bygningsdel]],'Data aktør'!A:H,3,FALSE)</f>
        <v/>
      </c>
      <c r="Q727" s="78" t="str">
        <f>VLOOKUP(Leverancespecifikation[[#This Row],[ID-Bygningsdel]],'Data aktør'!A:H,4,FALSE)</f>
        <v/>
      </c>
      <c r="R727" s="78" t="str">
        <f>VLOOKUP(Leverancespecifikation[[#This Row],[ID-Bygningsdel]],'Data aktør'!A:H,5,FALSE)</f>
        <v/>
      </c>
      <c r="S727" s="78" t="str">
        <f>VLOOKUP(Leverancespecifikation[[#This Row],[ID-Bygningsdel]],'Data aktør'!A:H,6,FALSE)</f>
        <v/>
      </c>
      <c r="T727" s="78" t="str">
        <f>VLOOKUP(Leverancespecifikation[[#This Row],[ID-Bygningsdel]],'Data aktør'!A:H,7,FALSE)</f>
        <v/>
      </c>
      <c r="U727" s="122" t="str">
        <f>VLOOKUP(Leverancespecifikation[[#This Row],[ID-Bygningsdel]],'Data aktør'!A:H,8,FALSE)</f>
        <v/>
      </c>
      <c r="V727" s="112"/>
      <c r="W727" s="79"/>
      <c r="X727" s="79"/>
      <c r="Y727" s="79"/>
      <c r="Z727" s="79"/>
      <c r="AA727" s="79"/>
      <c r="AB727" s="171"/>
      <c r="AD727" s="171"/>
      <c r="AE727" s="171"/>
      <c r="AF727" s="171"/>
      <c r="AG727" s="171"/>
      <c r="AH727" s="171"/>
      <c r="AI727" s="171"/>
      <c r="AJ727" s="171"/>
      <c r="BV727" s="171"/>
      <c r="BW727" s="171"/>
      <c r="CA727" s="216"/>
      <c r="CB727" s="134"/>
    </row>
    <row r="728" spans="1:80" ht="12" x14ac:dyDescent="0.2">
      <c r="A728" s="248"/>
      <c r="B728" s="242" t="s">
        <v>1456</v>
      </c>
      <c r="C728" s="170" t="str">
        <f>_xlfn.CONCAT(Leverancespecifikation[[#This Row],[ID]],Leverancespecifikation[[#This Row],[BYGNINGSDEL]])</f>
        <v>724-</v>
      </c>
      <c r="D728" s="177"/>
      <c r="E728" s="177"/>
      <c r="F728" s="177"/>
      <c r="G728" s="177"/>
      <c r="H728" s="177"/>
      <c r="I728" s="177"/>
      <c r="J728" s="171" t="s">
        <v>103</v>
      </c>
      <c r="K728" s="178" t="s">
        <v>103</v>
      </c>
      <c r="M728" s="80" t="str">
        <f>IFERROR(VLOOKUP(Leverancespecifikation[[#This Row],[ID-Bygningsdel]],'Data ændringslog'!A:G,7,FALSE),"P")</f>
        <v/>
      </c>
      <c r="N728" s="321" t="s">
        <v>103</v>
      </c>
      <c r="O728" s="121" t="str">
        <f>VLOOKUP(Leverancespecifikation[[#This Row],[ID-Bygningsdel]],'Data aktør'!A:H,2,FALSE)</f>
        <v/>
      </c>
      <c r="P728" s="78" t="str">
        <f>VLOOKUP(Leverancespecifikation[[#This Row],[ID-Bygningsdel]],'Data aktør'!A:H,3,FALSE)</f>
        <v/>
      </c>
      <c r="Q728" s="78" t="str">
        <f>VLOOKUP(Leverancespecifikation[[#This Row],[ID-Bygningsdel]],'Data aktør'!A:H,4,FALSE)</f>
        <v/>
      </c>
      <c r="R728" s="78" t="str">
        <f>VLOOKUP(Leverancespecifikation[[#This Row],[ID-Bygningsdel]],'Data aktør'!A:H,5,FALSE)</f>
        <v/>
      </c>
      <c r="S728" s="78" t="str">
        <f>VLOOKUP(Leverancespecifikation[[#This Row],[ID-Bygningsdel]],'Data aktør'!A:H,6,FALSE)</f>
        <v/>
      </c>
      <c r="T728" s="78" t="str">
        <f>VLOOKUP(Leverancespecifikation[[#This Row],[ID-Bygningsdel]],'Data aktør'!A:H,7,FALSE)</f>
        <v/>
      </c>
      <c r="U728" s="122" t="str">
        <f>VLOOKUP(Leverancespecifikation[[#This Row],[ID-Bygningsdel]],'Data aktør'!A:H,8,FALSE)</f>
        <v/>
      </c>
      <c r="V728" s="112"/>
      <c r="W728" s="79"/>
      <c r="X728" s="79"/>
      <c r="Y728" s="79"/>
      <c r="Z728" s="79"/>
      <c r="AA728" s="79"/>
      <c r="AB728" s="171"/>
      <c r="AD728" s="171"/>
      <c r="AE728" s="171"/>
      <c r="AF728" s="171"/>
      <c r="AG728" s="171"/>
      <c r="AH728" s="171"/>
      <c r="AI728" s="171"/>
      <c r="AJ728" s="171"/>
      <c r="BV728" s="171"/>
      <c r="BW728" s="171"/>
      <c r="CA728" s="216"/>
      <c r="CB728" s="134"/>
    </row>
    <row r="729" spans="1:80" ht="12" x14ac:dyDescent="0.2">
      <c r="A729" s="248"/>
      <c r="B729" s="242" t="s">
        <v>1457</v>
      </c>
      <c r="C729" s="170" t="str">
        <f>_xlfn.CONCAT(Leverancespecifikation[[#This Row],[ID]],Leverancespecifikation[[#This Row],[BYGNINGSDEL]])</f>
        <v>725-</v>
      </c>
      <c r="D729" s="177"/>
      <c r="E729" s="177"/>
      <c r="F729" s="177"/>
      <c r="G729" s="177"/>
      <c r="H729" s="177"/>
      <c r="I729" s="177"/>
      <c r="J729" s="171" t="s">
        <v>103</v>
      </c>
      <c r="K729" s="178" t="s">
        <v>103</v>
      </c>
      <c r="M729" s="80" t="str">
        <f>IFERROR(VLOOKUP(Leverancespecifikation[[#This Row],[ID-Bygningsdel]],'Data ændringslog'!A:G,7,FALSE),"P")</f>
        <v/>
      </c>
      <c r="N729" s="321" t="s">
        <v>103</v>
      </c>
      <c r="O729" s="121" t="str">
        <f>VLOOKUP(Leverancespecifikation[[#This Row],[ID-Bygningsdel]],'Data aktør'!A:H,2,FALSE)</f>
        <v/>
      </c>
      <c r="P729" s="78" t="str">
        <f>VLOOKUP(Leverancespecifikation[[#This Row],[ID-Bygningsdel]],'Data aktør'!A:H,3,FALSE)</f>
        <v/>
      </c>
      <c r="Q729" s="78" t="str">
        <f>VLOOKUP(Leverancespecifikation[[#This Row],[ID-Bygningsdel]],'Data aktør'!A:H,4,FALSE)</f>
        <v/>
      </c>
      <c r="R729" s="78" t="str">
        <f>VLOOKUP(Leverancespecifikation[[#This Row],[ID-Bygningsdel]],'Data aktør'!A:H,5,FALSE)</f>
        <v/>
      </c>
      <c r="S729" s="78" t="str">
        <f>VLOOKUP(Leverancespecifikation[[#This Row],[ID-Bygningsdel]],'Data aktør'!A:H,6,FALSE)</f>
        <v/>
      </c>
      <c r="T729" s="78" t="str">
        <f>VLOOKUP(Leverancespecifikation[[#This Row],[ID-Bygningsdel]],'Data aktør'!A:H,7,FALSE)</f>
        <v/>
      </c>
      <c r="U729" s="122" t="str">
        <f>VLOOKUP(Leverancespecifikation[[#This Row],[ID-Bygningsdel]],'Data aktør'!A:H,8,FALSE)</f>
        <v/>
      </c>
      <c r="V729" s="112"/>
      <c r="W729" s="79"/>
      <c r="X729" s="79"/>
      <c r="Y729" s="79"/>
      <c r="Z729" s="79"/>
      <c r="AA729" s="79"/>
      <c r="AB729" s="171"/>
      <c r="AD729" s="171"/>
      <c r="AE729" s="171"/>
      <c r="AF729" s="171"/>
      <c r="AG729" s="171"/>
      <c r="AH729" s="171"/>
      <c r="AI729" s="171"/>
      <c r="AJ729" s="171"/>
      <c r="BV729" s="171"/>
      <c r="BW729" s="171"/>
      <c r="CA729" s="216"/>
      <c r="CB729" s="134"/>
    </row>
    <row r="730" spans="1:80" ht="12" x14ac:dyDescent="0.2">
      <c r="A730" s="248"/>
      <c r="B730" s="242" t="s">
        <v>1458</v>
      </c>
      <c r="C730" s="170" t="str">
        <f>_xlfn.CONCAT(Leverancespecifikation[[#This Row],[ID]],Leverancespecifikation[[#This Row],[BYGNINGSDEL]])</f>
        <v>726-</v>
      </c>
      <c r="D730" s="177"/>
      <c r="E730" s="177"/>
      <c r="F730" s="177"/>
      <c r="G730" s="177"/>
      <c r="H730" s="177"/>
      <c r="I730" s="177"/>
      <c r="J730" s="171" t="s">
        <v>103</v>
      </c>
      <c r="K730" s="178" t="s">
        <v>103</v>
      </c>
      <c r="M730" s="80" t="str">
        <f>IFERROR(VLOOKUP(Leverancespecifikation[[#This Row],[ID-Bygningsdel]],'Data ændringslog'!A:G,7,FALSE),"P")</f>
        <v/>
      </c>
      <c r="N730" s="321" t="s">
        <v>103</v>
      </c>
      <c r="O730" s="121" t="str">
        <f>VLOOKUP(Leverancespecifikation[[#This Row],[ID-Bygningsdel]],'Data aktør'!A:H,2,FALSE)</f>
        <v/>
      </c>
      <c r="P730" s="78" t="str">
        <f>VLOOKUP(Leverancespecifikation[[#This Row],[ID-Bygningsdel]],'Data aktør'!A:H,3,FALSE)</f>
        <v/>
      </c>
      <c r="Q730" s="78" t="str">
        <f>VLOOKUP(Leverancespecifikation[[#This Row],[ID-Bygningsdel]],'Data aktør'!A:H,4,FALSE)</f>
        <v/>
      </c>
      <c r="R730" s="78" t="str">
        <f>VLOOKUP(Leverancespecifikation[[#This Row],[ID-Bygningsdel]],'Data aktør'!A:H,5,FALSE)</f>
        <v/>
      </c>
      <c r="S730" s="78" t="str">
        <f>VLOOKUP(Leverancespecifikation[[#This Row],[ID-Bygningsdel]],'Data aktør'!A:H,6,FALSE)</f>
        <v/>
      </c>
      <c r="T730" s="78" t="str">
        <f>VLOOKUP(Leverancespecifikation[[#This Row],[ID-Bygningsdel]],'Data aktør'!A:H,7,FALSE)</f>
        <v/>
      </c>
      <c r="U730" s="122" t="str">
        <f>VLOOKUP(Leverancespecifikation[[#This Row],[ID-Bygningsdel]],'Data aktør'!A:H,8,FALSE)</f>
        <v/>
      </c>
      <c r="V730" s="112"/>
      <c r="W730" s="79"/>
      <c r="X730" s="79"/>
      <c r="Y730" s="79"/>
      <c r="Z730" s="79"/>
      <c r="AA730" s="79"/>
      <c r="AB730" s="171"/>
      <c r="AD730" s="171"/>
      <c r="AE730" s="171"/>
      <c r="AF730" s="171"/>
      <c r="AG730" s="171"/>
      <c r="AH730" s="171"/>
      <c r="AI730" s="171"/>
      <c r="AJ730" s="171"/>
      <c r="BV730" s="171"/>
      <c r="BW730" s="171"/>
      <c r="CA730" s="216"/>
      <c r="CB730" s="134"/>
    </row>
    <row r="731" spans="1:80" ht="12" x14ac:dyDescent="0.2">
      <c r="A731" s="248"/>
      <c r="B731" s="242" t="s">
        <v>1459</v>
      </c>
      <c r="C731" s="170" t="str">
        <f>_xlfn.CONCAT(Leverancespecifikation[[#This Row],[ID]],Leverancespecifikation[[#This Row],[BYGNINGSDEL]])</f>
        <v>727-</v>
      </c>
      <c r="D731" s="177"/>
      <c r="E731" s="177"/>
      <c r="F731" s="177"/>
      <c r="G731" s="177"/>
      <c r="H731" s="177"/>
      <c r="I731" s="177"/>
      <c r="J731" s="171" t="s">
        <v>103</v>
      </c>
      <c r="K731" s="178" t="s">
        <v>103</v>
      </c>
      <c r="M731" s="80" t="str">
        <f>IFERROR(VLOOKUP(Leverancespecifikation[[#This Row],[ID-Bygningsdel]],'Data ændringslog'!A:G,7,FALSE),"P")</f>
        <v/>
      </c>
      <c r="N731" s="321" t="s">
        <v>103</v>
      </c>
      <c r="O731" s="121" t="str">
        <f>VLOOKUP(Leverancespecifikation[[#This Row],[ID-Bygningsdel]],'Data aktør'!A:H,2,FALSE)</f>
        <v/>
      </c>
      <c r="P731" s="78" t="str">
        <f>VLOOKUP(Leverancespecifikation[[#This Row],[ID-Bygningsdel]],'Data aktør'!A:H,3,FALSE)</f>
        <v/>
      </c>
      <c r="Q731" s="78" t="str">
        <f>VLOOKUP(Leverancespecifikation[[#This Row],[ID-Bygningsdel]],'Data aktør'!A:H,4,FALSE)</f>
        <v/>
      </c>
      <c r="R731" s="78" t="str">
        <f>VLOOKUP(Leverancespecifikation[[#This Row],[ID-Bygningsdel]],'Data aktør'!A:H,5,FALSE)</f>
        <v/>
      </c>
      <c r="S731" s="78" t="str">
        <f>VLOOKUP(Leverancespecifikation[[#This Row],[ID-Bygningsdel]],'Data aktør'!A:H,6,FALSE)</f>
        <v/>
      </c>
      <c r="T731" s="78" t="str">
        <f>VLOOKUP(Leverancespecifikation[[#This Row],[ID-Bygningsdel]],'Data aktør'!A:H,7,FALSE)</f>
        <v/>
      </c>
      <c r="U731" s="122" t="str">
        <f>VLOOKUP(Leverancespecifikation[[#This Row],[ID-Bygningsdel]],'Data aktør'!A:H,8,FALSE)</f>
        <v/>
      </c>
      <c r="V731" s="112"/>
      <c r="W731" s="79"/>
      <c r="X731" s="79"/>
      <c r="Y731" s="79"/>
      <c r="Z731" s="79"/>
      <c r="AA731" s="79"/>
      <c r="AB731" s="171"/>
      <c r="AD731" s="171"/>
      <c r="AE731" s="171"/>
      <c r="AF731" s="171"/>
      <c r="AG731" s="171"/>
      <c r="AH731" s="171"/>
      <c r="AI731" s="171"/>
      <c r="AJ731" s="171"/>
      <c r="BV731" s="171"/>
      <c r="BW731" s="171"/>
      <c r="CA731" s="216"/>
      <c r="CB731" s="134"/>
    </row>
    <row r="732" spans="1:80" ht="12" x14ac:dyDescent="0.2">
      <c r="A732" s="248"/>
      <c r="B732" s="242" t="s">
        <v>1460</v>
      </c>
      <c r="C732" s="170" t="str">
        <f>_xlfn.CONCAT(Leverancespecifikation[[#This Row],[ID]],Leverancespecifikation[[#This Row],[BYGNINGSDEL]])</f>
        <v>728-</v>
      </c>
      <c r="D732" s="177"/>
      <c r="E732" s="177"/>
      <c r="F732" s="177"/>
      <c r="G732" s="177"/>
      <c r="H732" s="177"/>
      <c r="I732" s="177"/>
      <c r="J732" s="171" t="s">
        <v>103</v>
      </c>
      <c r="K732" s="178" t="s">
        <v>103</v>
      </c>
      <c r="M732" s="80" t="str">
        <f>IFERROR(VLOOKUP(Leverancespecifikation[[#This Row],[ID-Bygningsdel]],'Data ændringslog'!A:G,7,FALSE),"P")</f>
        <v/>
      </c>
      <c r="N732" s="321" t="s">
        <v>103</v>
      </c>
      <c r="O732" s="121" t="str">
        <f>VLOOKUP(Leverancespecifikation[[#This Row],[ID-Bygningsdel]],'Data aktør'!A:H,2,FALSE)</f>
        <v/>
      </c>
      <c r="P732" s="78" t="str">
        <f>VLOOKUP(Leverancespecifikation[[#This Row],[ID-Bygningsdel]],'Data aktør'!A:H,3,FALSE)</f>
        <v/>
      </c>
      <c r="Q732" s="78" t="str">
        <f>VLOOKUP(Leverancespecifikation[[#This Row],[ID-Bygningsdel]],'Data aktør'!A:H,4,FALSE)</f>
        <v/>
      </c>
      <c r="R732" s="78" t="str">
        <f>VLOOKUP(Leverancespecifikation[[#This Row],[ID-Bygningsdel]],'Data aktør'!A:H,5,FALSE)</f>
        <v/>
      </c>
      <c r="S732" s="78" t="str">
        <f>VLOOKUP(Leverancespecifikation[[#This Row],[ID-Bygningsdel]],'Data aktør'!A:H,6,FALSE)</f>
        <v/>
      </c>
      <c r="T732" s="78" t="str">
        <f>VLOOKUP(Leverancespecifikation[[#This Row],[ID-Bygningsdel]],'Data aktør'!A:H,7,FALSE)</f>
        <v/>
      </c>
      <c r="U732" s="122" t="str">
        <f>VLOOKUP(Leverancespecifikation[[#This Row],[ID-Bygningsdel]],'Data aktør'!A:H,8,FALSE)</f>
        <v/>
      </c>
      <c r="V732" s="112"/>
      <c r="W732" s="79"/>
      <c r="X732" s="79"/>
      <c r="Y732" s="79"/>
      <c r="Z732" s="79"/>
      <c r="AA732" s="79"/>
      <c r="AB732" s="171"/>
      <c r="AD732" s="171"/>
      <c r="AE732" s="171"/>
      <c r="AF732" s="171"/>
      <c r="AG732" s="171"/>
      <c r="AH732" s="171"/>
      <c r="AI732" s="171"/>
      <c r="AJ732" s="171"/>
      <c r="BV732" s="171"/>
      <c r="BW732" s="171"/>
      <c r="CA732" s="216"/>
      <c r="CB732" s="134"/>
    </row>
    <row r="733" spans="1:80" ht="12" x14ac:dyDescent="0.2">
      <c r="A733" s="248"/>
      <c r="B733" s="242" t="s">
        <v>1461</v>
      </c>
      <c r="C733" s="170" t="str">
        <f>_xlfn.CONCAT(Leverancespecifikation[[#This Row],[ID]],Leverancespecifikation[[#This Row],[BYGNINGSDEL]])</f>
        <v>729-</v>
      </c>
      <c r="D733" s="177"/>
      <c r="E733" s="177"/>
      <c r="F733" s="177"/>
      <c r="G733" s="177"/>
      <c r="H733" s="177"/>
      <c r="I733" s="177"/>
      <c r="J733" s="171" t="s">
        <v>103</v>
      </c>
      <c r="K733" s="178" t="s">
        <v>103</v>
      </c>
      <c r="M733" s="80" t="str">
        <f>IFERROR(VLOOKUP(Leverancespecifikation[[#This Row],[ID-Bygningsdel]],'Data ændringslog'!A:G,7,FALSE),"P")</f>
        <v/>
      </c>
      <c r="N733" s="321" t="s">
        <v>103</v>
      </c>
      <c r="O733" s="121" t="str">
        <f>VLOOKUP(Leverancespecifikation[[#This Row],[ID-Bygningsdel]],'Data aktør'!A:H,2,FALSE)</f>
        <v/>
      </c>
      <c r="P733" s="78" t="str">
        <f>VLOOKUP(Leverancespecifikation[[#This Row],[ID-Bygningsdel]],'Data aktør'!A:H,3,FALSE)</f>
        <v/>
      </c>
      <c r="Q733" s="78" t="str">
        <f>VLOOKUP(Leverancespecifikation[[#This Row],[ID-Bygningsdel]],'Data aktør'!A:H,4,FALSE)</f>
        <v/>
      </c>
      <c r="R733" s="78" t="str">
        <f>VLOOKUP(Leverancespecifikation[[#This Row],[ID-Bygningsdel]],'Data aktør'!A:H,5,FALSE)</f>
        <v/>
      </c>
      <c r="S733" s="78" t="str">
        <f>VLOOKUP(Leverancespecifikation[[#This Row],[ID-Bygningsdel]],'Data aktør'!A:H,6,FALSE)</f>
        <v/>
      </c>
      <c r="T733" s="78" t="str">
        <f>VLOOKUP(Leverancespecifikation[[#This Row],[ID-Bygningsdel]],'Data aktør'!A:H,7,FALSE)</f>
        <v/>
      </c>
      <c r="U733" s="122" t="str">
        <f>VLOOKUP(Leverancespecifikation[[#This Row],[ID-Bygningsdel]],'Data aktør'!A:H,8,FALSE)</f>
        <v/>
      </c>
      <c r="V733" s="112"/>
      <c r="W733" s="79"/>
      <c r="X733" s="79"/>
      <c r="Y733" s="79"/>
      <c r="Z733" s="79"/>
      <c r="AA733" s="79"/>
      <c r="AB733" s="171"/>
      <c r="AD733" s="171"/>
      <c r="AE733" s="171"/>
      <c r="AF733" s="171"/>
      <c r="AG733" s="171"/>
      <c r="AH733" s="171"/>
      <c r="AI733" s="171"/>
      <c r="AJ733" s="171"/>
      <c r="BV733" s="171"/>
      <c r="BW733" s="171"/>
      <c r="CA733" s="216"/>
      <c r="CB733" s="134"/>
    </row>
    <row r="734" spans="1:80" ht="12" x14ac:dyDescent="0.2">
      <c r="A734" s="248"/>
      <c r="B734" s="242" t="s">
        <v>1462</v>
      </c>
      <c r="C734" s="170" t="str">
        <f>_xlfn.CONCAT(Leverancespecifikation[[#This Row],[ID]],Leverancespecifikation[[#This Row],[BYGNINGSDEL]])</f>
        <v>730-</v>
      </c>
      <c r="D734" s="177"/>
      <c r="E734" s="177"/>
      <c r="F734" s="177"/>
      <c r="G734" s="177"/>
      <c r="H734" s="177"/>
      <c r="I734" s="177"/>
      <c r="J734" s="171" t="s">
        <v>103</v>
      </c>
      <c r="K734" s="178" t="s">
        <v>103</v>
      </c>
      <c r="M734" s="80" t="str">
        <f>IFERROR(VLOOKUP(Leverancespecifikation[[#This Row],[ID-Bygningsdel]],'Data ændringslog'!A:G,7,FALSE),"P")</f>
        <v/>
      </c>
      <c r="N734" s="321" t="s">
        <v>103</v>
      </c>
      <c r="O734" s="121" t="str">
        <f>VLOOKUP(Leverancespecifikation[[#This Row],[ID-Bygningsdel]],'Data aktør'!A:H,2,FALSE)</f>
        <v/>
      </c>
      <c r="P734" s="78" t="str">
        <f>VLOOKUP(Leverancespecifikation[[#This Row],[ID-Bygningsdel]],'Data aktør'!A:H,3,FALSE)</f>
        <v/>
      </c>
      <c r="Q734" s="78" t="str">
        <f>VLOOKUP(Leverancespecifikation[[#This Row],[ID-Bygningsdel]],'Data aktør'!A:H,4,FALSE)</f>
        <v/>
      </c>
      <c r="R734" s="78" t="str">
        <f>VLOOKUP(Leverancespecifikation[[#This Row],[ID-Bygningsdel]],'Data aktør'!A:H,5,FALSE)</f>
        <v/>
      </c>
      <c r="S734" s="78" t="str">
        <f>VLOOKUP(Leverancespecifikation[[#This Row],[ID-Bygningsdel]],'Data aktør'!A:H,6,FALSE)</f>
        <v/>
      </c>
      <c r="T734" s="78" t="str">
        <f>VLOOKUP(Leverancespecifikation[[#This Row],[ID-Bygningsdel]],'Data aktør'!A:H,7,FALSE)</f>
        <v/>
      </c>
      <c r="U734" s="122" t="str">
        <f>VLOOKUP(Leverancespecifikation[[#This Row],[ID-Bygningsdel]],'Data aktør'!A:H,8,FALSE)</f>
        <v/>
      </c>
      <c r="V734" s="112"/>
      <c r="W734" s="79"/>
      <c r="X734" s="79"/>
      <c r="Y734" s="79"/>
      <c r="Z734" s="79"/>
      <c r="AA734" s="79"/>
      <c r="AB734" s="171"/>
      <c r="AD734" s="171"/>
      <c r="AE734" s="171"/>
      <c r="AF734" s="171"/>
      <c r="AG734" s="171"/>
      <c r="AH734" s="171"/>
      <c r="AI734" s="171"/>
      <c r="AJ734" s="171"/>
      <c r="BV734" s="171"/>
      <c r="BW734" s="171"/>
      <c r="CA734" s="216"/>
      <c r="CB734" s="134"/>
    </row>
    <row r="735" spans="1:80" ht="12" x14ac:dyDescent="0.2">
      <c r="A735" s="248"/>
      <c r="B735" s="242" t="s">
        <v>1463</v>
      </c>
      <c r="C735" s="170" t="str">
        <f>_xlfn.CONCAT(Leverancespecifikation[[#This Row],[ID]],Leverancespecifikation[[#This Row],[BYGNINGSDEL]])</f>
        <v>731-</v>
      </c>
      <c r="D735" s="177"/>
      <c r="E735" s="177"/>
      <c r="F735" s="177"/>
      <c r="G735" s="177"/>
      <c r="H735" s="177"/>
      <c r="I735" s="177"/>
      <c r="J735" s="171" t="s">
        <v>103</v>
      </c>
      <c r="K735" s="178" t="s">
        <v>103</v>
      </c>
      <c r="M735" s="80" t="str">
        <f>IFERROR(VLOOKUP(Leverancespecifikation[[#This Row],[ID-Bygningsdel]],'Data ændringslog'!A:G,7,FALSE),"P")</f>
        <v/>
      </c>
      <c r="N735" s="321" t="s">
        <v>103</v>
      </c>
      <c r="O735" s="121" t="str">
        <f>VLOOKUP(Leverancespecifikation[[#This Row],[ID-Bygningsdel]],'Data aktør'!A:H,2,FALSE)</f>
        <v/>
      </c>
      <c r="P735" s="78" t="str">
        <f>VLOOKUP(Leverancespecifikation[[#This Row],[ID-Bygningsdel]],'Data aktør'!A:H,3,FALSE)</f>
        <v/>
      </c>
      <c r="Q735" s="78" t="str">
        <f>VLOOKUP(Leverancespecifikation[[#This Row],[ID-Bygningsdel]],'Data aktør'!A:H,4,FALSE)</f>
        <v/>
      </c>
      <c r="R735" s="78" t="str">
        <f>VLOOKUP(Leverancespecifikation[[#This Row],[ID-Bygningsdel]],'Data aktør'!A:H,5,FALSE)</f>
        <v/>
      </c>
      <c r="S735" s="78" t="str">
        <f>VLOOKUP(Leverancespecifikation[[#This Row],[ID-Bygningsdel]],'Data aktør'!A:H,6,FALSE)</f>
        <v/>
      </c>
      <c r="T735" s="78" t="str">
        <f>VLOOKUP(Leverancespecifikation[[#This Row],[ID-Bygningsdel]],'Data aktør'!A:H,7,FALSE)</f>
        <v/>
      </c>
      <c r="U735" s="122" t="str">
        <f>VLOOKUP(Leverancespecifikation[[#This Row],[ID-Bygningsdel]],'Data aktør'!A:H,8,FALSE)</f>
        <v/>
      </c>
      <c r="V735" s="112"/>
      <c r="W735" s="79"/>
      <c r="X735" s="79"/>
      <c r="Y735" s="79"/>
      <c r="Z735" s="79"/>
      <c r="AA735" s="79"/>
      <c r="AB735" s="171"/>
      <c r="AD735" s="171"/>
      <c r="AE735" s="171"/>
      <c r="AF735" s="171"/>
      <c r="AG735" s="171"/>
      <c r="AH735" s="171"/>
      <c r="AI735" s="171"/>
      <c r="AJ735" s="171"/>
      <c r="BV735" s="171"/>
      <c r="BW735" s="171"/>
      <c r="CA735" s="216"/>
      <c r="CB735" s="134"/>
    </row>
    <row r="736" spans="1:80" ht="12" x14ac:dyDescent="0.2">
      <c r="A736" s="248"/>
      <c r="B736" s="242" t="s">
        <v>1464</v>
      </c>
      <c r="C736" s="170" t="str">
        <f>_xlfn.CONCAT(Leverancespecifikation[[#This Row],[ID]],Leverancespecifikation[[#This Row],[BYGNINGSDEL]])</f>
        <v>732-</v>
      </c>
      <c r="D736" s="177"/>
      <c r="E736" s="177"/>
      <c r="F736" s="177"/>
      <c r="G736" s="177"/>
      <c r="H736" s="177"/>
      <c r="I736" s="177"/>
      <c r="J736" s="171" t="s">
        <v>103</v>
      </c>
      <c r="K736" s="178" t="s">
        <v>103</v>
      </c>
      <c r="M736" s="80" t="str">
        <f>IFERROR(VLOOKUP(Leverancespecifikation[[#This Row],[ID-Bygningsdel]],'Data ændringslog'!A:G,7,FALSE),"P")</f>
        <v/>
      </c>
      <c r="N736" s="321" t="s">
        <v>103</v>
      </c>
      <c r="O736" s="121" t="str">
        <f>VLOOKUP(Leverancespecifikation[[#This Row],[ID-Bygningsdel]],'Data aktør'!A:H,2,FALSE)</f>
        <v/>
      </c>
      <c r="P736" s="78" t="str">
        <f>VLOOKUP(Leverancespecifikation[[#This Row],[ID-Bygningsdel]],'Data aktør'!A:H,3,FALSE)</f>
        <v/>
      </c>
      <c r="Q736" s="78" t="str">
        <f>VLOOKUP(Leverancespecifikation[[#This Row],[ID-Bygningsdel]],'Data aktør'!A:H,4,FALSE)</f>
        <v/>
      </c>
      <c r="R736" s="78" t="str">
        <f>VLOOKUP(Leverancespecifikation[[#This Row],[ID-Bygningsdel]],'Data aktør'!A:H,5,FALSE)</f>
        <v/>
      </c>
      <c r="S736" s="78" t="str">
        <f>VLOOKUP(Leverancespecifikation[[#This Row],[ID-Bygningsdel]],'Data aktør'!A:H,6,FALSE)</f>
        <v/>
      </c>
      <c r="T736" s="78" t="str">
        <f>VLOOKUP(Leverancespecifikation[[#This Row],[ID-Bygningsdel]],'Data aktør'!A:H,7,FALSE)</f>
        <v/>
      </c>
      <c r="U736" s="122" t="str">
        <f>VLOOKUP(Leverancespecifikation[[#This Row],[ID-Bygningsdel]],'Data aktør'!A:H,8,FALSE)</f>
        <v/>
      </c>
      <c r="V736" s="112"/>
      <c r="W736" s="79"/>
      <c r="X736" s="79"/>
      <c r="Y736" s="79"/>
      <c r="Z736" s="79"/>
      <c r="AA736" s="79"/>
      <c r="AB736" s="171"/>
      <c r="AD736" s="171"/>
      <c r="AE736" s="171"/>
      <c r="AF736" s="171"/>
      <c r="AG736" s="171"/>
      <c r="AH736" s="171"/>
      <c r="AI736" s="171"/>
      <c r="AJ736" s="171"/>
      <c r="BV736" s="171"/>
      <c r="BW736" s="171"/>
      <c r="CA736" s="216"/>
      <c r="CB736" s="134"/>
    </row>
    <row r="737" spans="1:986" ht="12" x14ac:dyDescent="0.2">
      <c r="A737" s="248"/>
      <c r="B737" s="242" t="s">
        <v>1465</v>
      </c>
      <c r="C737" s="170" t="str">
        <f>_xlfn.CONCAT(Leverancespecifikation[[#This Row],[ID]],Leverancespecifikation[[#This Row],[BYGNINGSDEL]])</f>
        <v>733-</v>
      </c>
      <c r="D737" s="177"/>
      <c r="E737" s="177"/>
      <c r="F737" s="177"/>
      <c r="G737" s="177"/>
      <c r="H737" s="177"/>
      <c r="I737" s="177"/>
      <c r="J737" s="171" t="s">
        <v>103</v>
      </c>
      <c r="K737" s="178" t="s">
        <v>103</v>
      </c>
      <c r="M737" s="80" t="str">
        <f>IFERROR(VLOOKUP(Leverancespecifikation[[#This Row],[ID-Bygningsdel]],'Data ændringslog'!A:G,7,FALSE),"P")</f>
        <v/>
      </c>
      <c r="N737" s="321" t="s">
        <v>103</v>
      </c>
      <c r="O737" s="121" t="str">
        <f>VLOOKUP(Leverancespecifikation[[#This Row],[ID-Bygningsdel]],'Data aktør'!A:H,2,FALSE)</f>
        <v/>
      </c>
      <c r="P737" s="78" t="str">
        <f>VLOOKUP(Leverancespecifikation[[#This Row],[ID-Bygningsdel]],'Data aktør'!A:H,3,FALSE)</f>
        <v/>
      </c>
      <c r="Q737" s="78" t="str">
        <f>VLOOKUP(Leverancespecifikation[[#This Row],[ID-Bygningsdel]],'Data aktør'!A:H,4,FALSE)</f>
        <v/>
      </c>
      <c r="R737" s="78" t="str">
        <f>VLOOKUP(Leverancespecifikation[[#This Row],[ID-Bygningsdel]],'Data aktør'!A:H,5,FALSE)</f>
        <v/>
      </c>
      <c r="S737" s="78" t="str">
        <f>VLOOKUP(Leverancespecifikation[[#This Row],[ID-Bygningsdel]],'Data aktør'!A:H,6,FALSE)</f>
        <v/>
      </c>
      <c r="T737" s="78" t="str">
        <f>VLOOKUP(Leverancespecifikation[[#This Row],[ID-Bygningsdel]],'Data aktør'!A:H,7,FALSE)</f>
        <v/>
      </c>
      <c r="U737" s="122" t="str">
        <f>VLOOKUP(Leverancespecifikation[[#This Row],[ID-Bygningsdel]],'Data aktør'!A:H,8,FALSE)</f>
        <v/>
      </c>
      <c r="V737" s="112"/>
      <c r="W737" s="79"/>
      <c r="X737" s="79"/>
      <c r="Y737" s="79"/>
      <c r="Z737" s="79"/>
      <c r="AA737" s="79"/>
      <c r="AB737" s="171"/>
      <c r="AD737" s="171"/>
      <c r="AE737" s="171"/>
      <c r="AF737" s="171"/>
      <c r="AG737" s="171"/>
      <c r="AH737" s="171"/>
      <c r="AI737" s="171"/>
      <c r="AJ737" s="171"/>
      <c r="BV737" s="171"/>
      <c r="BW737" s="171"/>
      <c r="CA737" s="216"/>
      <c r="CB737" s="134"/>
    </row>
    <row r="738" spans="1:986" ht="12" x14ac:dyDescent="0.2">
      <c r="A738" s="248"/>
      <c r="B738" s="242" t="s">
        <v>1466</v>
      </c>
      <c r="C738" s="170" t="str">
        <f>_xlfn.CONCAT(Leverancespecifikation[[#This Row],[ID]],Leverancespecifikation[[#This Row],[BYGNINGSDEL]])</f>
        <v>734-</v>
      </c>
      <c r="D738" s="177"/>
      <c r="E738" s="177"/>
      <c r="F738" s="177"/>
      <c r="G738" s="177"/>
      <c r="H738" s="177"/>
      <c r="I738" s="177"/>
      <c r="J738" s="171" t="s">
        <v>103</v>
      </c>
      <c r="K738" s="178" t="s">
        <v>103</v>
      </c>
      <c r="M738" s="80" t="str">
        <f>IFERROR(VLOOKUP(Leverancespecifikation[[#This Row],[ID-Bygningsdel]],'Data ændringslog'!A:G,7,FALSE),"P")</f>
        <v/>
      </c>
      <c r="N738" s="321" t="s">
        <v>103</v>
      </c>
      <c r="O738" s="121" t="str">
        <f>VLOOKUP(Leverancespecifikation[[#This Row],[ID-Bygningsdel]],'Data aktør'!A:H,2,FALSE)</f>
        <v/>
      </c>
      <c r="P738" s="78" t="str">
        <f>VLOOKUP(Leverancespecifikation[[#This Row],[ID-Bygningsdel]],'Data aktør'!A:H,3,FALSE)</f>
        <v/>
      </c>
      <c r="Q738" s="78" t="str">
        <f>VLOOKUP(Leverancespecifikation[[#This Row],[ID-Bygningsdel]],'Data aktør'!A:H,4,FALSE)</f>
        <v/>
      </c>
      <c r="R738" s="78" t="str">
        <f>VLOOKUP(Leverancespecifikation[[#This Row],[ID-Bygningsdel]],'Data aktør'!A:H,5,FALSE)</f>
        <v/>
      </c>
      <c r="S738" s="78" t="str">
        <f>VLOOKUP(Leverancespecifikation[[#This Row],[ID-Bygningsdel]],'Data aktør'!A:H,6,FALSE)</f>
        <v/>
      </c>
      <c r="T738" s="78" t="str">
        <f>VLOOKUP(Leverancespecifikation[[#This Row],[ID-Bygningsdel]],'Data aktør'!A:H,7,FALSE)</f>
        <v/>
      </c>
      <c r="U738" s="122" t="str">
        <f>VLOOKUP(Leverancespecifikation[[#This Row],[ID-Bygningsdel]],'Data aktør'!A:H,8,FALSE)</f>
        <v/>
      </c>
      <c r="V738" s="112"/>
      <c r="W738" s="79"/>
      <c r="X738" s="79"/>
      <c r="Y738" s="79"/>
      <c r="Z738" s="79"/>
      <c r="AA738" s="79"/>
      <c r="AB738" s="171"/>
      <c r="AD738" s="171"/>
      <c r="AE738" s="171"/>
      <c r="AF738" s="171"/>
      <c r="AG738" s="171"/>
      <c r="AH738" s="171"/>
      <c r="AI738" s="171"/>
      <c r="AJ738" s="171"/>
      <c r="BV738" s="171"/>
      <c r="BW738" s="171"/>
      <c r="CA738" s="216"/>
      <c r="CB738" s="134"/>
    </row>
    <row r="739" spans="1:986" ht="12" x14ac:dyDescent="0.2">
      <c r="A739" s="248"/>
      <c r="B739" s="242" t="s">
        <v>1467</v>
      </c>
      <c r="C739" s="170" t="str">
        <f>_xlfn.CONCAT(Leverancespecifikation[[#This Row],[ID]],Leverancespecifikation[[#This Row],[BYGNINGSDEL]])</f>
        <v>735-</v>
      </c>
      <c r="D739" s="177"/>
      <c r="E739" s="177"/>
      <c r="F739" s="177"/>
      <c r="G739" s="177"/>
      <c r="H739" s="177"/>
      <c r="I739" s="177"/>
      <c r="J739" s="171" t="s">
        <v>103</v>
      </c>
      <c r="K739" s="178" t="s">
        <v>103</v>
      </c>
      <c r="M739" s="80" t="str">
        <f>IFERROR(VLOOKUP(Leverancespecifikation[[#This Row],[ID-Bygningsdel]],'Data ændringslog'!A:G,7,FALSE),"P")</f>
        <v/>
      </c>
      <c r="N739" s="321" t="s">
        <v>103</v>
      </c>
      <c r="O739" s="121" t="str">
        <f>VLOOKUP(Leverancespecifikation[[#This Row],[ID-Bygningsdel]],'Data aktør'!A:H,2,FALSE)</f>
        <v/>
      </c>
      <c r="P739" s="78" t="str">
        <f>VLOOKUP(Leverancespecifikation[[#This Row],[ID-Bygningsdel]],'Data aktør'!A:H,3,FALSE)</f>
        <v/>
      </c>
      <c r="Q739" s="78" t="str">
        <f>VLOOKUP(Leverancespecifikation[[#This Row],[ID-Bygningsdel]],'Data aktør'!A:H,4,FALSE)</f>
        <v/>
      </c>
      <c r="R739" s="78" t="str">
        <f>VLOOKUP(Leverancespecifikation[[#This Row],[ID-Bygningsdel]],'Data aktør'!A:H,5,FALSE)</f>
        <v/>
      </c>
      <c r="S739" s="78" t="str">
        <f>VLOOKUP(Leverancespecifikation[[#This Row],[ID-Bygningsdel]],'Data aktør'!A:H,6,FALSE)</f>
        <v/>
      </c>
      <c r="T739" s="78" t="str">
        <f>VLOOKUP(Leverancespecifikation[[#This Row],[ID-Bygningsdel]],'Data aktør'!A:H,7,FALSE)</f>
        <v/>
      </c>
      <c r="U739" s="122" t="str">
        <f>VLOOKUP(Leverancespecifikation[[#This Row],[ID-Bygningsdel]],'Data aktør'!A:H,8,FALSE)</f>
        <v/>
      </c>
      <c r="V739" s="112"/>
      <c r="W739" s="79"/>
      <c r="X739" s="79"/>
      <c r="Y739" s="79"/>
      <c r="Z739" s="79"/>
      <c r="AA739" s="79"/>
      <c r="AB739" s="171"/>
      <c r="AD739" s="171"/>
      <c r="AE739" s="171"/>
      <c r="AF739" s="171"/>
      <c r="AG739" s="171"/>
      <c r="AH739" s="171"/>
      <c r="AI739" s="171"/>
      <c r="AJ739" s="171"/>
      <c r="BV739" s="171"/>
      <c r="BW739" s="171"/>
      <c r="CA739" s="216"/>
      <c r="CB739" s="134"/>
    </row>
    <row r="740" spans="1:986" ht="12" x14ac:dyDescent="0.2">
      <c r="A740" s="248"/>
      <c r="B740" s="242" t="s">
        <v>1468</v>
      </c>
      <c r="C740" s="170" t="str">
        <f>_xlfn.CONCAT(Leverancespecifikation[[#This Row],[ID]],Leverancespecifikation[[#This Row],[BYGNINGSDEL]])</f>
        <v>736-</v>
      </c>
      <c r="D740" s="177"/>
      <c r="E740" s="177"/>
      <c r="F740" s="177"/>
      <c r="G740" s="177"/>
      <c r="H740" s="177"/>
      <c r="I740" s="177"/>
      <c r="J740" s="171" t="s">
        <v>103</v>
      </c>
      <c r="K740" s="178" t="s">
        <v>103</v>
      </c>
      <c r="M740" s="80" t="str">
        <f>IFERROR(VLOOKUP(Leverancespecifikation[[#This Row],[ID-Bygningsdel]],'Data ændringslog'!A:G,7,FALSE),"P")</f>
        <v/>
      </c>
      <c r="N740" s="321" t="s">
        <v>103</v>
      </c>
      <c r="O740" s="121" t="str">
        <f>VLOOKUP(Leverancespecifikation[[#This Row],[ID-Bygningsdel]],'Data aktør'!A:H,2,FALSE)</f>
        <v/>
      </c>
      <c r="P740" s="78" t="str">
        <f>VLOOKUP(Leverancespecifikation[[#This Row],[ID-Bygningsdel]],'Data aktør'!A:H,3,FALSE)</f>
        <v/>
      </c>
      <c r="Q740" s="78" t="str">
        <f>VLOOKUP(Leverancespecifikation[[#This Row],[ID-Bygningsdel]],'Data aktør'!A:H,4,FALSE)</f>
        <v/>
      </c>
      <c r="R740" s="78" t="str">
        <f>VLOOKUP(Leverancespecifikation[[#This Row],[ID-Bygningsdel]],'Data aktør'!A:H,5,FALSE)</f>
        <v/>
      </c>
      <c r="S740" s="78" t="str">
        <f>VLOOKUP(Leverancespecifikation[[#This Row],[ID-Bygningsdel]],'Data aktør'!A:H,6,FALSE)</f>
        <v/>
      </c>
      <c r="T740" s="78" t="str">
        <f>VLOOKUP(Leverancespecifikation[[#This Row],[ID-Bygningsdel]],'Data aktør'!A:H,7,FALSE)</f>
        <v/>
      </c>
      <c r="U740" s="122" t="str">
        <f>VLOOKUP(Leverancespecifikation[[#This Row],[ID-Bygningsdel]],'Data aktør'!A:H,8,FALSE)</f>
        <v/>
      </c>
      <c r="V740" s="112"/>
      <c r="W740" s="79"/>
      <c r="X740" s="79"/>
      <c r="Y740" s="79"/>
      <c r="Z740" s="79"/>
      <c r="AA740" s="79"/>
      <c r="AB740" s="171"/>
      <c r="AD740" s="171"/>
      <c r="AE740" s="171"/>
      <c r="AF740" s="171"/>
      <c r="AG740" s="171"/>
      <c r="AH740" s="171"/>
      <c r="AI740" s="171"/>
      <c r="AJ740" s="171"/>
      <c r="BV740" s="171"/>
      <c r="BW740" s="171"/>
      <c r="CA740" s="216"/>
      <c r="CB740" s="134"/>
    </row>
    <row r="741" spans="1:986" ht="12" x14ac:dyDescent="0.2">
      <c r="A741" s="248"/>
      <c r="B741" s="242" t="s">
        <v>1469</v>
      </c>
      <c r="C741" s="170" t="str">
        <f>_xlfn.CONCAT(Leverancespecifikation[[#This Row],[ID]],Leverancespecifikation[[#This Row],[BYGNINGSDEL]])</f>
        <v>737-</v>
      </c>
      <c r="D741" s="177"/>
      <c r="E741" s="177"/>
      <c r="F741" s="177"/>
      <c r="G741" s="177"/>
      <c r="H741" s="177"/>
      <c r="I741" s="177"/>
      <c r="J741" s="171" t="s">
        <v>103</v>
      </c>
      <c r="K741" s="178" t="s">
        <v>103</v>
      </c>
      <c r="M741" s="80" t="str">
        <f>IFERROR(VLOOKUP(Leverancespecifikation[[#This Row],[ID-Bygningsdel]],'Data ændringslog'!A:G,7,FALSE),"P")</f>
        <v/>
      </c>
      <c r="N741" s="321" t="s">
        <v>103</v>
      </c>
      <c r="O741" s="121" t="str">
        <f>VLOOKUP(Leverancespecifikation[[#This Row],[ID-Bygningsdel]],'Data aktør'!A:H,2,FALSE)</f>
        <v/>
      </c>
      <c r="P741" s="78" t="str">
        <f>VLOOKUP(Leverancespecifikation[[#This Row],[ID-Bygningsdel]],'Data aktør'!A:H,3,FALSE)</f>
        <v/>
      </c>
      <c r="Q741" s="78" t="str">
        <f>VLOOKUP(Leverancespecifikation[[#This Row],[ID-Bygningsdel]],'Data aktør'!A:H,4,FALSE)</f>
        <v/>
      </c>
      <c r="R741" s="78" t="str">
        <f>VLOOKUP(Leverancespecifikation[[#This Row],[ID-Bygningsdel]],'Data aktør'!A:H,5,FALSE)</f>
        <v/>
      </c>
      <c r="S741" s="78" t="str">
        <f>VLOOKUP(Leverancespecifikation[[#This Row],[ID-Bygningsdel]],'Data aktør'!A:H,6,FALSE)</f>
        <v/>
      </c>
      <c r="T741" s="78" t="str">
        <f>VLOOKUP(Leverancespecifikation[[#This Row],[ID-Bygningsdel]],'Data aktør'!A:H,7,FALSE)</f>
        <v/>
      </c>
      <c r="U741" s="122" t="str">
        <f>VLOOKUP(Leverancespecifikation[[#This Row],[ID-Bygningsdel]],'Data aktør'!A:H,8,FALSE)</f>
        <v/>
      </c>
      <c r="V741" s="112"/>
      <c r="W741" s="79"/>
      <c r="X741" s="79"/>
      <c r="Y741" s="79"/>
      <c r="Z741" s="79"/>
      <c r="AA741" s="79"/>
      <c r="AB741" s="171"/>
      <c r="AD741" s="171"/>
      <c r="AE741" s="171"/>
      <c r="AF741" s="171"/>
      <c r="AG741" s="171"/>
      <c r="AH741" s="171"/>
      <c r="AI741" s="171"/>
      <c r="AJ741" s="171"/>
      <c r="BV741" s="171"/>
      <c r="BW741" s="171"/>
      <c r="CA741" s="216"/>
      <c r="CB741" s="134"/>
    </row>
    <row r="742" spans="1:986" ht="12" x14ac:dyDescent="0.2">
      <c r="A742" s="248"/>
      <c r="B742" s="240" t="s">
        <v>1470</v>
      </c>
      <c r="C742" s="190" t="str">
        <f>_xlfn.CONCAT(Leverancespecifikation[[#This Row],[ID]],Leverancespecifikation[[#This Row],[BYGNINGSDEL]])</f>
        <v>738-</v>
      </c>
      <c r="D742" s="162"/>
      <c r="E742" s="162"/>
      <c r="F742" s="162"/>
      <c r="G742" s="162"/>
      <c r="H742" s="162"/>
      <c r="I742" s="162"/>
      <c r="J742" s="191" t="s">
        <v>103</v>
      </c>
      <c r="K742" s="192" t="s">
        <v>103</v>
      </c>
      <c r="L742" s="193"/>
      <c r="M742" s="106" t="str">
        <f>IFERROR(VLOOKUP(Leverancespecifikation[[#This Row],[ID-Bygningsdel]],'Data ændringslog'!A:G,7,FALSE),"P")</f>
        <v/>
      </c>
      <c r="N742" s="201" t="s">
        <v>103</v>
      </c>
      <c r="O742" s="123" t="str">
        <f>VLOOKUP(Leverancespecifikation[[#This Row],[ID-Bygningsdel]],'Data aktør'!A:H,2,FALSE)</f>
        <v/>
      </c>
      <c r="P742" s="103" t="str">
        <f>VLOOKUP(Leverancespecifikation[[#This Row],[ID-Bygningsdel]],'Data aktør'!A:H,3,FALSE)</f>
        <v/>
      </c>
      <c r="Q742" s="103" t="str">
        <f>VLOOKUP(Leverancespecifikation[[#This Row],[ID-Bygningsdel]],'Data aktør'!A:H,4,FALSE)</f>
        <v/>
      </c>
      <c r="R742" s="103" t="str">
        <f>VLOOKUP(Leverancespecifikation[[#This Row],[ID-Bygningsdel]],'Data aktør'!A:H,5,FALSE)</f>
        <v/>
      </c>
      <c r="S742" s="103" t="str">
        <f>VLOOKUP(Leverancespecifikation[[#This Row],[ID-Bygningsdel]],'Data aktør'!A:H,6,FALSE)</f>
        <v/>
      </c>
      <c r="T742" s="103" t="str">
        <f>VLOOKUP(Leverancespecifikation[[#This Row],[ID-Bygningsdel]],'Data aktør'!A:H,7,FALSE)</f>
        <v/>
      </c>
      <c r="U742" s="124" t="str">
        <f>VLOOKUP(Leverancespecifikation[[#This Row],[ID-Bygningsdel]],'Data aktør'!A:H,8,FALSE)</f>
        <v/>
      </c>
      <c r="V742" s="154"/>
      <c r="W742" s="105"/>
      <c r="X742" s="105"/>
      <c r="Y742" s="105"/>
      <c r="Z742" s="105"/>
      <c r="AA742" s="105"/>
      <c r="AB742" s="191"/>
      <c r="AC742" s="191"/>
      <c r="AD742" s="191"/>
      <c r="AE742" s="191"/>
      <c r="AF742" s="191"/>
      <c r="AG742" s="191"/>
      <c r="AH742" s="191"/>
      <c r="AI742" s="191"/>
      <c r="AJ742" s="191"/>
      <c r="AK742" s="191"/>
      <c r="AL742" s="191"/>
      <c r="AM742" s="191"/>
      <c r="AN742" s="191"/>
      <c r="AO742" s="191"/>
      <c r="AP742" s="191"/>
      <c r="AQ742" s="191"/>
      <c r="AR742" s="191"/>
      <c r="AS742" s="191"/>
      <c r="AT742" s="191"/>
      <c r="AU742" s="191"/>
      <c r="AV742" s="191"/>
      <c r="AW742" s="191"/>
      <c r="AX742" s="191"/>
      <c r="AY742" s="191"/>
      <c r="AZ742" s="191"/>
      <c r="BA742" s="191"/>
      <c r="BB742" s="191"/>
      <c r="BC742" s="191"/>
      <c r="BD742" s="191"/>
      <c r="BE742" s="191"/>
      <c r="BF742" s="191"/>
      <c r="BG742" s="191"/>
      <c r="BH742" s="191"/>
      <c r="BI742" s="191"/>
      <c r="BJ742" s="191"/>
      <c r="BK742" s="191"/>
      <c r="BL742" s="292"/>
      <c r="BM742" s="191"/>
      <c r="BN742" s="191"/>
      <c r="BO742" s="191"/>
      <c r="BP742" s="191"/>
      <c r="BQ742" s="191"/>
      <c r="BR742" s="191"/>
      <c r="BS742" s="191"/>
      <c r="BT742" s="191"/>
      <c r="BU742" s="191"/>
      <c r="BV742" s="191"/>
      <c r="BW742" s="191"/>
      <c r="BX742" s="191"/>
      <c r="BY742" s="191"/>
      <c r="BZ742" s="191"/>
      <c r="CA742" s="217"/>
      <c r="CB742" s="134"/>
    </row>
    <row r="743" spans="1:986" s="107" customFormat="1" ht="12" x14ac:dyDescent="0.2">
      <c r="A743" s="248"/>
      <c r="B743" s="241"/>
      <c r="C743" s="194" t="str">
        <f>_xlfn.CONCAT(Leverancespecifikation[[#This Row],[ID]],Leverancespecifikation[[#This Row],[BYGNINGSDEL]])</f>
        <v/>
      </c>
      <c r="D743" s="195"/>
      <c r="E743" s="195"/>
      <c r="F743" s="195"/>
      <c r="G743" s="195"/>
      <c r="H743" s="195"/>
      <c r="I743" s="195"/>
      <c r="J743" s="195"/>
      <c r="K743" s="196"/>
      <c r="L743" s="195"/>
      <c r="M743" s="147"/>
      <c r="N743" s="203"/>
      <c r="O743" s="116" t="str">
        <f>VLOOKUP(Leverancespecifikation[[#This Row],[ID-Bygningsdel]],'Data aktør'!A:H,2,FALSE)</f>
        <v/>
      </c>
      <c r="P743" s="116" t="str">
        <f>VLOOKUP(Leverancespecifikation[[#This Row],[ID-Bygningsdel]],'Data aktør'!A:H,3,FALSE)</f>
        <v/>
      </c>
      <c r="Q743" s="116" t="str">
        <f>VLOOKUP(Leverancespecifikation[[#This Row],[ID-Bygningsdel]],'Data aktør'!A:H,4,FALSE)</f>
        <v/>
      </c>
      <c r="R743" s="116" t="str">
        <f>VLOOKUP(Leverancespecifikation[[#This Row],[ID-Bygningsdel]],'Data aktør'!A:H,5,FALSE)</f>
        <v/>
      </c>
      <c r="S743" s="116" t="str">
        <f>VLOOKUP(Leverancespecifikation[[#This Row],[ID-Bygningsdel]],'Data aktør'!A:H,6,FALSE)</f>
        <v/>
      </c>
      <c r="T743" s="116" t="str">
        <f>VLOOKUP(Leverancespecifikation[[#This Row],[ID-Bygningsdel]],'Data aktør'!A:H,7,FALSE)</f>
        <v/>
      </c>
      <c r="U743" s="116" t="str">
        <f>VLOOKUP(Leverancespecifikation[[#This Row],[ID-Bygningsdel]],'Data aktør'!A:H,8,FALSE)</f>
        <v/>
      </c>
      <c r="V743" s="146"/>
      <c r="W743" s="146"/>
      <c r="X743" s="146"/>
      <c r="Y743" s="146"/>
      <c r="Z743" s="146"/>
      <c r="AA743" s="146"/>
      <c r="AB743" s="195"/>
      <c r="AC743" s="195"/>
      <c r="AD743" s="195"/>
      <c r="AE743" s="195"/>
      <c r="AF743" s="195"/>
      <c r="AG743" s="195"/>
      <c r="AH743" s="195"/>
      <c r="AI743" s="195"/>
      <c r="AJ743" s="195"/>
      <c r="AK743" s="195"/>
      <c r="AL743" s="195"/>
      <c r="AM743" s="195"/>
      <c r="AN743" s="195"/>
      <c r="AO743" s="195"/>
      <c r="AP743" s="195"/>
      <c r="AQ743" s="195"/>
      <c r="AR743" s="195"/>
      <c r="AS743" s="195"/>
      <c r="AT743" s="195"/>
      <c r="AU743" s="195"/>
      <c r="AV743" s="195"/>
      <c r="AW743" s="195"/>
      <c r="AX743" s="195"/>
      <c r="AY743" s="195"/>
      <c r="AZ743" s="195"/>
      <c r="BA743" s="195"/>
      <c r="BB743" s="195"/>
      <c r="BC743" s="195"/>
      <c r="BD743" s="195"/>
      <c r="BE743" s="195"/>
      <c r="BF743" s="195"/>
      <c r="BG743" s="195"/>
      <c r="BH743" s="195"/>
      <c r="BI743" s="195"/>
      <c r="BJ743" s="195"/>
      <c r="BK743" s="195"/>
      <c r="BL743" s="293"/>
      <c r="BM743" s="195"/>
      <c r="BN743" s="195"/>
      <c r="BO743" s="195"/>
      <c r="BP743" s="195"/>
      <c r="BQ743" s="195"/>
      <c r="BR743" s="195"/>
      <c r="BS743" s="195"/>
      <c r="BT743" s="195"/>
      <c r="BU743" s="195"/>
      <c r="BV743" s="195"/>
      <c r="BW743" s="195"/>
      <c r="BX743" s="195"/>
      <c r="BY743" s="195"/>
      <c r="BZ743" s="195"/>
      <c r="CA743" s="218"/>
      <c r="CB743" s="98"/>
      <c r="CC743" s="98"/>
      <c r="CD743" s="98"/>
      <c r="CE743" s="98"/>
      <c r="CF743" s="98"/>
      <c r="CG743" s="98"/>
      <c r="CH743" s="98"/>
      <c r="CI743" s="98"/>
      <c r="CJ743" s="98"/>
      <c r="CK743" s="98"/>
      <c r="CL743" s="98"/>
      <c r="CM743" s="98"/>
      <c r="CN743" s="98"/>
      <c r="CO743" s="98"/>
      <c r="CP743" s="98"/>
      <c r="CQ743" s="98"/>
      <c r="CR743" s="98"/>
      <c r="CS743" s="98"/>
      <c r="CT743" s="98"/>
      <c r="CU743" s="98"/>
      <c r="CV743" s="98"/>
      <c r="CW743" s="98"/>
      <c r="CX743" s="98"/>
      <c r="CY743" s="98"/>
      <c r="CZ743" s="98"/>
      <c r="DA743" s="98"/>
      <c r="DB743" s="98"/>
      <c r="DC743" s="98"/>
      <c r="DD743" s="98"/>
      <c r="DE743" s="98"/>
      <c r="DF743" s="98"/>
      <c r="DG743" s="98"/>
      <c r="DH743" s="98"/>
      <c r="DI743" s="98"/>
      <c r="DJ743" s="98"/>
      <c r="DK743" s="98"/>
      <c r="DL743" s="98"/>
      <c r="DM743" s="98"/>
      <c r="DN743" s="98"/>
      <c r="DO743" s="98"/>
      <c r="DP743" s="98"/>
      <c r="DQ743" s="98"/>
      <c r="DR743" s="98"/>
      <c r="DS743" s="98"/>
      <c r="DT743" s="98"/>
      <c r="DU743" s="98"/>
      <c r="DV743" s="98"/>
      <c r="DW743" s="98"/>
      <c r="DX743" s="98"/>
      <c r="DY743" s="98"/>
      <c r="DZ743" s="98"/>
      <c r="EA743" s="98"/>
      <c r="EB743" s="98"/>
      <c r="EC743" s="98"/>
      <c r="ED743" s="98"/>
      <c r="EE743" s="98"/>
      <c r="EF743" s="98"/>
      <c r="EG743" s="98"/>
      <c r="EH743" s="98"/>
      <c r="EI743" s="98"/>
      <c r="EJ743" s="98"/>
      <c r="EK743" s="98"/>
      <c r="EL743" s="98"/>
      <c r="EM743" s="98"/>
      <c r="EN743" s="98"/>
      <c r="EO743" s="98"/>
      <c r="EP743" s="98"/>
      <c r="EQ743" s="98"/>
      <c r="ER743" s="98"/>
      <c r="ES743" s="98"/>
      <c r="ET743" s="98"/>
      <c r="EU743" s="98"/>
      <c r="EV743" s="98"/>
      <c r="EW743" s="98"/>
      <c r="EX743" s="98"/>
      <c r="EY743" s="98"/>
      <c r="EZ743" s="98"/>
      <c r="FA743" s="98"/>
      <c r="FB743" s="98"/>
      <c r="FC743" s="98"/>
      <c r="FD743" s="98"/>
      <c r="FE743" s="98"/>
      <c r="FF743" s="98"/>
      <c r="FG743" s="98"/>
      <c r="FH743" s="98"/>
      <c r="FI743" s="98"/>
      <c r="FJ743" s="98"/>
      <c r="FK743" s="98"/>
      <c r="FL743" s="98"/>
      <c r="FM743" s="98"/>
      <c r="FN743" s="98"/>
      <c r="FO743" s="98"/>
      <c r="FP743" s="98"/>
      <c r="FQ743" s="98"/>
      <c r="FR743" s="98"/>
      <c r="FS743" s="98"/>
      <c r="FT743" s="98"/>
      <c r="FU743" s="98"/>
      <c r="FV743" s="98"/>
      <c r="FW743" s="98"/>
      <c r="FX743" s="98"/>
      <c r="FY743" s="98"/>
      <c r="FZ743" s="98"/>
      <c r="GA743" s="98"/>
      <c r="GB743" s="98"/>
      <c r="GC743" s="98"/>
      <c r="GD743" s="98"/>
      <c r="GE743" s="98"/>
      <c r="GF743" s="98"/>
      <c r="GG743" s="98"/>
      <c r="GH743" s="98"/>
      <c r="GI743" s="98"/>
      <c r="GJ743" s="98"/>
      <c r="GK743" s="98"/>
      <c r="GL743" s="98"/>
      <c r="GM743" s="98"/>
      <c r="GN743" s="98"/>
      <c r="GO743" s="98"/>
      <c r="GP743" s="98"/>
      <c r="GQ743" s="98"/>
      <c r="GR743" s="98"/>
      <c r="GS743" s="98"/>
      <c r="GT743" s="98"/>
      <c r="GU743" s="98"/>
      <c r="GV743" s="98"/>
      <c r="GW743" s="98"/>
      <c r="GX743" s="98"/>
      <c r="GY743" s="98"/>
      <c r="GZ743" s="98"/>
      <c r="HA743" s="98"/>
      <c r="HB743" s="98"/>
      <c r="HC743" s="98"/>
      <c r="HD743" s="98"/>
      <c r="HE743" s="98"/>
      <c r="HF743" s="98"/>
      <c r="HG743" s="98"/>
      <c r="HH743" s="98"/>
      <c r="HI743" s="98"/>
      <c r="HJ743" s="98"/>
      <c r="HK743" s="98"/>
      <c r="HL743" s="98"/>
      <c r="HM743" s="98"/>
      <c r="HN743" s="98"/>
      <c r="HO743" s="98"/>
      <c r="HP743" s="98"/>
      <c r="HQ743" s="98"/>
      <c r="HR743" s="98"/>
      <c r="HS743" s="98"/>
      <c r="HT743" s="98"/>
      <c r="HU743" s="98"/>
      <c r="HV743" s="98"/>
      <c r="HW743" s="98"/>
      <c r="HX743" s="98"/>
      <c r="HY743" s="98"/>
      <c r="HZ743" s="98"/>
      <c r="IA743" s="98"/>
      <c r="IB743" s="98"/>
      <c r="IC743" s="98"/>
      <c r="ID743" s="98"/>
      <c r="IE743" s="98"/>
      <c r="IF743" s="98"/>
      <c r="IG743" s="98"/>
      <c r="IH743" s="98"/>
      <c r="II743" s="98"/>
      <c r="IJ743" s="98"/>
      <c r="IK743" s="98"/>
      <c r="IL743" s="98"/>
      <c r="IM743" s="98"/>
      <c r="IN743" s="98"/>
      <c r="IO743" s="98"/>
      <c r="IP743" s="98"/>
      <c r="IQ743" s="98"/>
      <c r="IR743" s="98"/>
      <c r="IS743" s="98"/>
      <c r="IT743" s="98"/>
      <c r="IU743" s="98"/>
      <c r="IV743" s="98"/>
      <c r="IW743" s="98"/>
      <c r="IX743" s="98"/>
      <c r="IY743" s="98"/>
      <c r="IZ743" s="98"/>
      <c r="JA743" s="98"/>
      <c r="JB743" s="98"/>
      <c r="JC743" s="98"/>
      <c r="JD743" s="98"/>
      <c r="JE743" s="98"/>
      <c r="JF743" s="98"/>
      <c r="JG743" s="98"/>
      <c r="JH743" s="98"/>
      <c r="JI743" s="98"/>
      <c r="JJ743" s="98"/>
      <c r="JK743" s="98"/>
      <c r="JL743" s="98"/>
      <c r="JM743" s="98"/>
      <c r="JN743" s="98"/>
      <c r="JO743" s="98"/>
      <c r="JP743" s="98"/>
      <c r="JQ743" s="98"/>
      <c r="JR743" s="98"/>
      <c r="JS743" s="98"/>
      <c r="JT743" s="98"/>
      <c r="JU743" s="98"/>
      <c r="JV743" s="98"/>
      <c r="JW743" s="98"/>
      <c r="JX743" s="98"/>
      <c r="JY743" s="98"/>
      <c r="JZ743" s="98"/>
      <c r="KA743" s="98"/>
      <c r="KB743" s="98"/>
      <c r="KC743" s="98"/>
      <c r="KD743" s="98"/>
      <c r="KE743" s="98"/>
      <c r="KF743" s="98"/>
      <c r="KG743" s="98"/>
      <c r="KH743" s="98"/>
      <c r="KI743" s="98"/>
      <c r="KJ743" s="98"/>
      <c r="KK743" s="98"/>
      <c r="KL743" s="98"/>
      <c r="KM743" s="98"/>
      <c r="KN743" s="98"/>
      <c r="KO743" s="98"/>
      <c r="KP743" s="98"/>
      <c r="KQ743" s="98"/>
      <c r="KR743" s="98"/>
      <c r="KS743" s="98"/>
      <c r="KT743" s="98"/>
      <c r="KU743" s="98"/>
      <c r="KV743" s="98"/>
      <c r="KW743" s="98"/>
      <c r="KX743" s="98"/>
      <c r="KY743" s="98"/>
      <c r="KZ743" s="98"/>
      <c r="LA743" s="98"/>
      <c r="LB743" s="98"/>
      <c r="LC743" s="98"/>
      <c r="LD743" s="98"/>
      <c r="LE743" s="98"/>
      <c r="LF743" s="98"/>
      <c r="LG743" s="98"/>
      <c r="LH743" s="98"/>
      <c r="LI743" s="98"/>
      <c r="LJ743" s="98"/>
      <c r="LK743" s="98"/>
      <c r="LL743" s="98"/>
      <c r="LM743" s="98"/>
      <c r="LN743" s="98"/>
      <c r="LO743" s="98"/>
      <c r="LP743" s="98"/>
      <c r="LQ743" s="98"/>
      <c r="LR743" s="98"/>
      <c r="LS743" s="98"/>
      <c r="LT743" s="98"/>
      <c r="LU743" s="98"/>
      <c r="LV743" s="98"/>
      <c r="LW743" s="98"/>
      <c r="LX743" s="98"/>
      <c r="LY743" s="98"/>
      <c r="LZ743" s="98"/>
      <c r="MA743" s="98"/>
      <c r="MB743" s="98"/>
      <c r="MC743" s="98"/>
      <c r="MD743" s="98"/>
      <c r="ME743" s="98"/>
      <c r="MF743" s="98"/>
      <c r="MG743" s="98"/>
      <c r="MH743" s="98"/>
      <c r="MI743" s="98"/>
      <c r="MJ743" s="98"/>
      <c r="MK743" s="98"/>
      <c r="ML743" s="98"/>
      <c r="MM743" s="98"/>
      <c r="MN743" s="98"/>
      <c r="MO743" s="98"/>
      <c r="MP743" s="98"/>
      <c r="MQ743" s="98"/>
      <c r="MR743" s="98"/>
      <c r="MS743" s="98"/>
      <c r="MT743" s="98"/>
      <c r="MU743" s="98"/>
      <c r="MV743" s="98"/>
      <c r="MW743" s="98"/>
      <c r="MX743" s="98"/>
      <c r="MY743" s="98"/>
      <c r="MZ743" s="98"/>
      <c r="NA743" s="98"/>
      <c r="NB743" s="98"/>
      <c r="NC743" s="98"/>
      <c r="ND743" s="98"/>
      <c r="NE743" s="98"/>
      <c r="NF743" s="98"/>
      <c r="NG743" s="98"/>
      <c r="NH743" s="98"/>
      <c r="NI743" s="98"/>
      <c r="NJ743" s="98"/>
      <c r="NK743" s="98"/>
      <c r="NL743" s="98"/>
      <c r="NM743" s="98"/>
      <c r="NN743" s="98"/>
      <c r="NO743" s="98"/>
      <c r="NP743" s="98"/>
      <c r="NQ743" s="98"/>
      <c r="NR743" s="98"/>
      <c r="NS743" s="98"/>
      <c r="NT743" s="98"/>
      <c r="NU743" s="98"/>
      <c r="NV743" s="98"/>
      <c r="NW743" s="98"/>
      <c r="NX743" s="98"/>
      <c r="NY743" s="98"/>
      <c r="NZ743" s="98"/>
      <c r="OA743" s="98"/>
      <c r="OB743" s="98"/>
      <c r="OC743" s="98"/>
      <c r="OD743" s="98"/>
      <c r="OE743" s="98"/>
      <c r="OF743" s="98"/>
      <c r="OG743" s="98"/>
      <c r="OH743" s="98"/>
      <c r="OI743" s="98"/>
      <c r="OJ743" s="98"/>
      <c r="OK743" s="98"/>
      <c r="OL743" s="98"/>
      <c r="OM743" s="98"/>
      <c r="ON743" s="98"/>
      <c r="OO743" s="98"/>
      <c r="OP743" s="98"/>
      <c r="OQ743" s="98"/>
      <c r="OR743" s="98"/>
      <c r="OS743" s="98"/>
      <c r="OT743" s="98"/>
      <c r="OU743" s="98"/>
      <c r="OV743" s="98"/>
      <c r="OW743" s="98"/>
      <c r="OX743" s="98"/>
      <c r="OY743" s="98"/>
      <c r="OZ743" s="98"/>
      <c r="PA743" s="98"/>
      <c r="PB743" s="98"/>
      <c r="PC743" s="98"/>
      <c r="PD743" s="98"/>
      <c r="PE743" s="98"/>
      <c r="PF743" s="98"/>
      <c r="PG743" s="98"/>
      <c r="PH743" s="98"/>
      <c r="PI743" s="98"/>
      <c r="PJ743" s="98"/>
      <c r="PK743" s="98"/>
      <c r="PL743" s="98"/>
      <c r="PM743" s="98"/>
      <c r="PN743" s="98"/>
      <c r="PO743" s="98"/>
      <c r="PP743" s="98"/>
      <c r="PQ743" s="98"/>
      <c r="PR743" s="98"/>
      <c r="PS743" s="98"/>
      <c r="PT743" s="98"/>
      <c r="PU743" s="98"/>
      <c r="PV743" s="98"/>
      <c r="PW743" s="98"/>
      <c r="PX743" s="98"/>
      <c r="PY743" s="98"/>
      <c r="PZ743" s="98"/>
      <c r="QA743" s="98"/>
      <c r="QB743" s="98"/>
      <c r="QC743" s="98"/>
      <c r="QD743" s="98"/>
      <c r="QE743" s="98"/>
      <c r="QF743" s="98"/>
      <c r="QG743" s="98"/>
      <c r="QH743" s="98"/>
      <c r="QI743" s="98"/>
      <c r="QJ743" s="98"/>
      <c r="QK743" s="98"/>
      <c r="QL743" s="98"/>
      <c r="QM743" s="98"/>
      <c r="QN743" s="98"/>
      <c r="QO743" s="98"/>
      <c r="QP743" s="98"/>
      <c r="QQ743" s="98"/>
      <c r="QR743" s="98"/>
      <c r="QS743" s="98"/>
      <c r="QT743" s="98"/>
      <c r="QU743" s="98"/>
      <c r="QV743" s="98"/>
      <c r="QW743" s="98"/>
      <c r="QX743" s="98"/>
      <c r="QY743" s="98"/>
      <c r="QZ743" s="98"/>
      <c r="RA743" s="98"/>
      <c r="RB743" s="98"/>
      <c r="RC743" s="98"/>
      <c r="RD743" s="98"/>
      <c r="RE743" s="98"/>
      <c r="RF743" s="98"/>
      <c r="RG743" s="98"/>
      <c r="RH743" s="98"/>
      <c r="RI743" s="98"/>
      <c r="RJ743" s="98"/>
      <c r="RK743" s="98"/>
      <c r="RL743" s="98"/>
      <c r="RM743" s="98"/>
      <c r="RN743" s="98"/>
      <c r="RO743" s="98"/>
      <c r="RP743" s="98"/>
      <c r="RQ743" s="98"/>
      <c r="RR743" s="98"/>
      <c r="RS743" s="98"/>
      <c r="RT743" s="98"/>
      <c r="RU743" s="98"/>
      <c r="RV743" s="98"/>
      <c r="RW743" s="98"/>
      <c r="RX743" s="98"/>
      <c r="RY743" s="98"/>
      <c r="RZ743" s="98"/>
      <c r="SA743" s="98"/>
      <c r="SB743" s="98"/>
      <c r="SC743" s="98"/>
      <c r="SD743" s="98"/>
      <c r="SE743" s="98"/>
      <c r="SF743" s="98"/>
      <c r="SG743" s="98"/>
      <c r="SH743" s="98"/>
      <c r="SI743" s="98"/>
      <c r="SJ743" s="98"/>
      <c r="SK743" s="98"/>
      <c r="SL743" s="98"/>
      <c r="SM743" s="98"/>
      <c r="SN743" s="98"/>
      <c r="SO743" s="98"/>
      <c r="SP743" s="98"/>
      <c r="SQ743" s="98"/>
      <c r="SR743" s="98"/>
      <c r="SS743" s="98"/>
      <c r="ST743" s="98"/>
      <c r="SU743" s="98"/>
      <c r="SV743" s="98"/>
      <c r="SW743" s="98"/>
      <c r="SX743" s="98"/>
      <c r="SY743" s="98"/>
      <c r="SZ743" s="98"/>
      <c r="TA743" s="98"/>
      <c r="TB743" s="98"/>
      <c r="TC743" s="98"/>
      <c r="TD743" s="98"/>
      <c r="TE743" s="98"/>
      <c r="TF743" s="98"/>
      <c r="TG743" s="98"/>
      <c r="TH743" s="98"/>
      <c r="TI743" s="98"/>
      <c r="TJ743" s="98"/>
      <c r="TK743" s="98"/>
      <c r="TL743" s="98"/>
      <c r="TM743" s="98"/>
      <c r="TN743" s="98"/>
      <c r="TO743" s="98"/>
      <c r="TP743" s="98"/>
      <c r="TQ743" s="98"/>
      <c r="TR743" s="98"/>
      <c r="TS743" s="98"/>
      <c r="TT743" s="98"/>
      <c r="TU743" s="98"/>
      <c r="TV743" s="98"/>
      <c r="TW743" s="98"/>
      <c r="TX743" s="98"/>
      <c r="TY743" s="98"/>
      <c r="TZ743" s="98"/>
      <c r="UA743" s="98"/>
      <c r="UB743" s="98"/>
      <c r="UC743" s="98"/>
      <c r="UD743" s="98"/>
      <c r="UE743" s="98"/>
      <c r="UF743" s="98"/>
      <c r="UG743" s="98"/>
      <c r="UH743" s="98"/>
      <c r="UI743" s="98"/>
      <c r="UJ743" s="98"/>
      <c r="UK743" s="98"/>
      <c r="UL743" s="98"/>
      <c r="UM743" s="98"/>
      <c r="UN743" s="98"/>
      <c r="UO743" s="98"/>
      <c r="UP743" s="98"/>
      <c r="UQ743" s="98"/>
      <c r="UR743" s="98"/>
      <c r="US743" s="98"/>
      <c r="UT743" s="98"/>
      <c r="UU743" s="98"/>
      <c r="UV743" s="98"/>
      <c r="UW743" s="98"/>
      <c r="UX743" s="98"/>
      <c r="UY743" s="98"/>
      <c r="UZ743" s="98"/>
      <c r="VA743" s="98"/>
      <c r="VB743" s="98"/>
      <c r="VC743" s="98"/>
      <c r="VD743" s="98"/>
      <c r="VE743" s="98"/>
      <c r="VF743" s="98"/>
      <c r="VG743" s="98"/>
      <c r="VH743" s="98"/>
      <c r="VI743" s="98"/>
      <c r="VJ743" s="98"/>
      <c r="VK743" s="98"/>
      <c r="VL743" s="98"/>
      <c r="VM743" s="98"/>
      <c r="VN743" s="98"/>
      <c r="VO743" s="98"/>
      <c r="VP743" s="98"/>
      <c r="VQ743" s="98"/>
      <c r="VR743" s="98"/>
      <c r="VS743" s="98"/>
      <c r="VT743" s="98"/>
      <c r="VU743" s="98"/>
      <c r="VV743" s="98"/>
      <c r="VW743" s="98"/>
      <c r="VX743" s="98"/>
      <c r="VY743" s="98"/>
      <c r="VZ743" s="98"/>
      <c r="WA743" s="98"/>
      <c r="WB743" s="98"/>
      <c r="WC743" s="98"/>
      <c r="WD743" s="98"/>
      <c r="WE743" s="98"/>
      <c r="WF743" s="98"/>
      <c r="WG743" s="98"/>
      <c r="WH743" s="98"/>
      <c r="WI743" s="98"/>
      <c r="WJ743" s="98"/>
      <c r="WK743" s="98"/>
      <c r="WL743" s="98"/>
      <c r="WM743" s="98"/>
      <c r="WN743" s="98"/>
      <c r="WO743" s="98"/>
      <c r="WP743" s="98"/>
      <c r="WQ743" s="98"/>
      <c r="WR743" s="98"/>
      <c r="WS743" s="98"/>
      <c r="WT743" s="98"/>
      <c r="WU743" s="98"/>
      <c r="WV743" s="98"/>
      <c r="WW743" s="98"/>
      <c r="WX743" s="98"/>
      <c r="WY743" s="98"/>
      <c r="WZ743" s="98"/>
      <c r="XA743" s="98"/>
      <c r="XB743" s="98"/>
      <c r="XC743" s="98"/>
      <c r="XD743" s="98"/>
      <c r="XE743" s="98"/>
      <c r="XF743" s="98"/>
      <c r="XG743" s="98"/>
      <c r="XH743" s="98"/>
      <c r="XI743" s="98"/>
      <c r="XJ743" s="98"/>
      <c r="XK743" s="98"/>
      <c r="XL743" s="98"/>
      <c r="XM743" s="98"/>
      <c r="XN743" s="98"/>
      <c r="XO743" s="98"/>
      <c r="XP743" s="98"/>
      <c r="XQ743" s="98"/>
      <c r="XR743" s="98"/>
      <c r="XS743" s="98"/>
      <c r="XT743" s="98"/>
      <c r="XU743" s="98"/>
      <c r="XV743" s="98"/>
      <c r="XW743" s="98"/>
      <c r="XX743" s="98"/>
      <c r="XY743" s="98"/>
      <c r="XZ743" s="98"/>
      <c r="YA743" s="98"/>
      <c r="YB743" s="98"/>
      <c r="YC743" s="98"/>
      <c r="YD743" s="98"/>
      <c r="YE743" s="98"/>
      <c r="YF743" s="98"/>
      <c r="YG743" s="98"/>
      <c r="YH743" s="98"/>
      <c r="YI743" s="98"/>
      <c r="YJ743" s="98"/>
      <c r="YK743" s="98"/>
      <c r="YL743" s="98"/>
      <c r="YM743" s="98"/>
      <c r="YN743" s="98"/>
      <c r="YO743" s="98"/>
      <c r="YP743" s="98"/>
      <c r="YQ743" s="98"/>
      <c r="YR743" s="98"/>
      <c r="YS743" s="98"/>
      <c r="YT743" s="98"/>
      <c r="YU743" s="98"/>
      <c r="YV743" s="98"/>
      <c r="YW743" s="98"/>
      <c r="YX743" s="98"/>
      <c r="YY743" s="98"/>
      <c r="YZ743" s="98"/>
      <c r="ZA743" s="98"/>
      <c r="ZB743" s="98"/>
      <c r="ZC743" s="98"/>
      <c r="ZD743" s="98"/>
      <c r="ZE743" s="98"/>
      <c r="ZF743" s="98"/>
      <c r="ZG743" s="98"/>
      <c r="ZH743" s="98"/>
      <c r="ZI743" s="98"/>
      <c r="ZJ743" s="98"/>
      <c r="ZK743" s="98"/>
      <c r="ZL743" s="98"/>
      <c r="ZM743" s="98"/>
      <c r="ZN743" s="98"/>
      <c r="ZO743" s="98"/>
      <c r="ZP743" s="98"/>
      <c r="ZQ743" s="98"/>
      <c r="ZR743" s="98"/>
      <c r="ZS743" s="98"/>
      <c r="ZT743" s="98"/>
      <c r="ZU743" s="98"/>
      <c r="ZV743" s="98"/>
      <c r="ZW743" s="98"/>
      <c r="ZX743" s="98"/>
      <c r="ZY743" s="98"/>
      <c r="ZZ743" s="98"/>
      <c r="AAA743" s="98"/>
      <c r="AAB743" s="98"/>
      <c r="AAC743" s="98"/>
      <c r="AAD743" s="98"/>
      <c r="AAE743" s="98"/>
      <c r="AAF743" s="98"/>
      <c r="AAG743" s="98"/>
      <c r="AAH743" s="98"/>
      <c r="AAI743" s="98"/>
      <c r="AAJ743" s="98"/>
      <c r="AAK743" s="98"/>
      <c r="AAL743" s="98"/>
      <c r="AAM743" s="98"/>
      <c r="AAN743" s="98"/>
      <c r="AAO743" s="98"/>
      <c r="AAP743" s="98"/>
      <c r="AAQ743" s="98"/>
      <c r="AAR743" s="98"/>
      <c r="AAS743" s="98"/>
      <c r="AAT743" s="98"/>
      <c r="AAU743" s="98"/>
      <c r="AAV743" s="98"/>
      <c r="AAW743" s="98"/>
      <c r="AAX743" s="98"/>
      <c r="AAY743" s="98"/>
      <c r="AAZ743" s="98"/>
      <c r="ABA743" s="98"/>
      <c r="ABB743" s="98"/>
      <c r="ABC743" s="98"/>
      <c r="ABD743" s="98"/>
      <c r="ABE743" s="98"/>
      <c r="ABF743" s="98"/>
      <c r="ABG743" s="98"/>
      <c r="ABH743" s="98"/>
      <c r="ABI743" s="98"/>
      <c r="ABJ743" s="98"/>
      <c r="ABK743" s="98"/>
      <c r="ABL743" s="98"/>
      <c r="ABM743" s="98"/>
      <c r="ABN743" s="98"/>
      <c r="ABO743" s="98"/>
      <c r="ABP743" s="98"/>
      <c r="ABQ743" s="98"/>
      <c r="ABR743" s="98"/>
      <c r="ABS743" s="98"/>
      <c r="ABT743" s="98"/>
      <c r="ABU743" s="98"/>
      <c r="ABV743" s="98"/>
      <c r="ABW743" s="98"/>
      <c r="ABX743" s="98"/>
      <c r="ABY743" s="98"/>
      <c r="ABZ743" s="98"/>
      <c r="ACA743" s="98"/>
      <c r="ACB743" s="98"/>
      <c r="ACC743" s="98"/>
      <c r="ACD743" s="98"/>
      <c r="ACE743" s="98"/>
      <c r="ACF743" s="98"/>
      <c r="ACG743" s="98"/>
      <c r="ACH743" s="98"/>
      <c r="ACI743" s="98"/>
      <c r="ACJ743" s="98"/>
      <c r="ACK743" s="98"/>
      <c r="ACL743" s="98"/>
      <c r="ACM743" s="98"/>
      <c r="ACN743" s="98"/>
      <c r="ACO743" s="98"/>
      <c r="ACP743" s="98"/>
      <c r="ACQ743" s="98"/>
      <c r="ACR743" s="98"/>
      <c r="ACS743" s="98"/>
      <c r="ACT743" s="98"/>
      <c r="ACU743" s="98"/>
      <c r="ACV743" s="98"/>
      <c r="ACW743" s="98"/>
      <c r="ACX743" s="98"/>
      <c r="ACY743" s="98"/>
      <c r="ACZ743" s="98"/>
      <c r="ADA743" s="98"/>
      <c r="ADB743" s="98"/>
      <c r="ADC743" s="98"/>
      <c r="ADD743" s="98"/>
      <c r="ADE743" s="98"/>
      <c r="ADF743" s="98"/>
      <c r="ADG743" s="98"/>
      <c r="ADH743" s="98"/>
      <c r="ADI743" s="98"/>
      <c r="ADJ743" s="98"/>
      <c r="ADK743" s="98"/>
      <c r="ADL743" s="98"/>
      <c r="ADM743" s="98"/>
      <c r="ADN743" s="98"/>
      <c r="ADO743" s="98"/>
      <c r="ADP743" s="98"/>
      <c r="ADQ743" s="98"/>
      <c r="ADR743" s="98"/>
      <c r="ADS743" s="98"/>
      <c r="ADT743" s="98"/>
      <c r="ADU743" s="98"/>
      <c r="ADV743" s="98"/>
      <c r="ADW743" s="98"/>
      <c r="ADX743" s="98"/>
      <c r="ADY743" s="98"/>
      <c r="ADZ743" s="98"/>
      <c r="AEA743" s="98"/>
      <c r="AEB743" s="98"/>
      <c r="AEC743" s="98"/>
      <c r="AED743" s="98"/>
      <c r="AEE743" s="98"/>
      <c r="AEF743" s="98"/>
      <c r="AEG743" s="98"/>
      <c r="AEH743" s="98"/>
      <c r="AEI743" s="98"/>
      <c r="AEJ743" s="98"/>
      <c r="AEK743" s="98"/>
      <c r="AEL743" s="98"/>
      <c r="AEM743" s="98"/>
      <c r="AEN743" s="98"/>
      <c r="AEO743" s="98"/>
      <c r="AEP743" s="98"/>
      <c r="AEQ743" s="98"/>
      <c r="AER743" s="98"/>
      <c r="AES743" s="98"/>
      <c r="AET743" s="98"/>
      <c r="AEU743" s="98"/>
      <c r="AEV743" s="98"/>
      <c r="AEW743" s="98"/>
      <c r="AEX743" s="98"/>
      <c r="AEY743" s="98"/>
      <c r="AEZ743" s="98"/>
      <c r="AFA743" s="98"/>
      <c r="AFB743" s="98"/>
      <c r="AFC743" s="98"/>
      <c r="AFD743" s="98"/>
      <c r="AFE743" s="98"/>
      <c r="AFF743" s="98"/>
      <c r="AFG743" s="98"/>
      <c r="AFH743" s="98"/>
      <c r="AFI743" s="98"/>
      <c r="AFJ743" s="98"/>
      <c r="AFK743" s="98"/>
      <c r="AFL743" s="98"/>
      <c r="AFM743" s="98"/>
      <c r="AFN743" s="98"/>
      <c r="AFO743" s="98"/>
      <c r="AFP743" s="98"/>
      <c r="AFQ743" s="98"/>
      <c r="AFR743" s="98"/>
      <c r="AFS743" s="98"/>
      <c r="AFT743" s="98"/>
      <c r="AFU743" s="98"/>
      <c r="AFV743" s="98"/>
      <c r="AFW743" s="98"/>
      <c r="AFX743" s="98"/>
      <c r="AFY743" s="98"/>
      <c r="AFZ743" s="98"/>
      <c r="AGA743" s="98"/>
      <c r="AGB743" s="98"/>
      <c r="AGC743" s="98"/>
      <c r="AGD743" s="98"/>
      <c r="AGE743" s="98"/>
      <c r="AGF743" s="98"/>
      <c r="AGG743" s="98"/>
      <c r="AGH743" s="98"/>
      <c r="AGI743" s="98"/>
      <c r="AGJ743" s="98"/>
      <c r="AGK743" s="98"/>
      <c r="AGL743" s="98"/>
      <c r="AGM743" s="98"/>
      <c r="AGN743" s="98"/>
      <c r="AGO743" s="98"/>
      <c r="AGP743" s="98"/>
      <c r="AGQ743" s="98"/>
      <c r="AGR743" s="98"/>
      <c r="AGS743" s="98"/>
      <c r="AGT743" s="98"/>
      <c r="AGU743" s="98"/>
      <c r="AGV743" s="98"/>
      <c r="AGW743" s="98"/>
      <c r="AGX743" s="98"/>
      <c r="AGY743" s="98"/>
      <c r="AGZ743" s="98"/>
      <c r="AHA743" s="98"/>
      <c r="AHB743" s="98"/>
      <c r="AHC743" s="98"/>
      <c r="AHD743" s="98"/>
      <c r="AHE743" s="98"/>
      <c r="AHF743" s="98"/>
      <c r="AHG743" s="98"/>
      <c r="AHH743" s="98"/>
      <c r="AHI743" s="98"/>
      <c r="AHJ743" s="98"/>
      <c r="AHK743" s="98"/>
      <c r="AHL743" s="98"/>
      <c r="AHM743" s="98"/>
      <c r="AHN743" s="98"/>
      <c r="AHO743" s="98"/>
      <c r="AHP743" s="98"/>
      <c r="AHQ743" s="98"/>
      <c r="AHR743" s="98"/>
      <c r="AHS743" s="98"/>
      <c r="AHT743" s="98"/>
      <c r="AHU743" s="98"/>
      <c r="AHV743" s="98"/>
      <c r="AHW743" s="98"/>
      <c r="AHX743" s="98"/>
      <c r="AHY743" s="98"/>
      <c r="AHZ743" s="98"/>
      <c r="AIA743" s="98"/>
      <c r="AIB743" s="98"/>
      <c r="AIC743" s="98"/>
      <c r="AID743" s="98"/>
      <c r="AIE743" s="98"/>
      <c r="AIF743" s="98"/>
      <c r="AIG743" s="98"/>
      <c r="AIH743" s="98"/>
      <c r="AII743" s="98"/>
      <c r="AIJ743" s="98"/>
      <c r="AIK743" s="98"/>
      <c r="AIL743" s="98"/>
      <c r="AIM743" s="98"/>
      <c r="AIN743" s="98"/>
      <c r="AIO743" s="98"/>
      <c r="AIP743" s="98"/>
      <c r="AIQ743" s="98"/>
      <c r="AIR743" s="98"/>
      <c r="AIS743" s="98"/>
      <c r="AIT743" s="98"/>
      <c r="AIU743" s="98"/>
      <c r="AIV743" s="98"/>
      <c r="AIW743" s="98"/>
      <c r="AIX743" s="98"/>
      <c r="AIY743" s="98"/>
      <c r="AIZ743" s="98"/>
      <c r="AJA743" s="98"/>
      <c r="AJB743" s="98"/>
      <c r="AJC743" s="98"/>
      <c r="AJD743" s="98"/>
      <c r="AJE743" s="98"/>
      <c r="AJF743" s="98"/>
      <c r="AJG743" s="98"/>
      <c r="AJH743" s="98"/>
      <c r="AJI743" s="98"/>
      <c r="AJJ743" s="98"/>
      <c r="AJK743" s="98"/>
      <c r="AJL743" s="98"/>
      <c r="AJM743" s="98"/>
      <c r="AJN743" s="98"/>
      <c r="AJO743" s="98"/>
      <c r="AJP743" s="98"/>
      <c r="AJQ743" s="98"/>
      <c r="AJR743" s="98"/>
      <c r="AJS743" s="98"/>
      <c r="AJT743" s="98"/>
      <c r="AJU743" s="98"/>
      <c r="AJV743" s="98"/>
      <c r="AJW743" s="98"/>
      <c r="AJX743" s="98"/>
      <c r="AJY743" s="98"/>
      <c r="AJZ743" s="98"/>
      <c r="AKA743" s="98"/>
      <c r="AKB743" s="98"/>
      <c r="AKC743" s="98"/>
      <c r="AKD743" s="98"/>
      <c r="AKE743" s="98"/>
      <c r="AKF743" s="98"/>
      <c r="AKG743" s="98"/>
      <c r="AKH743" s="98"/>
      <c r="AKI743" s="98"/>
      <c r="AKJ743" s="98"/>
      <c r="AKK743" s="98"/>
      <c r="AKL743" s="98"/>
      <c r="AKM743" s="98"/>
      <c r="AKN743" s="98"/>
      <c r="AKO743" s="98"/>
      <c r="AKP743" s="98"/>
      <c r="AKQ743" s="98"/>
      <c r="AKR743" s="98"/>
      <c r="AKS743" s="98"/>
      <c r="AKT743" s="98"/>
      <c r="AKU743" s="98"/>
      <c r="AKV743" s="98"/>
      <c r="AKW743" s="98"/>
      <c r="AKX743" s="98"/>
    </row>
    <row r="744" spans="1:986" ht="12" x14ac:dyDescent="0.2">
      <c r="A744" s="248"/>
      <c r="C744" s="197" t="str">
        <f>_xlfn.CONCAT(Leverancespecifikation[[#This Row],[ID]],Leverancespecifikation[[#This Row],[BYGNINGSDEL]])</f>
        <v/>
      </c>
      <c r="D744" s="177"/>
      <c r="E744" s="177"/>
      <c r="F744" s="177"/>
      <c r="G744" s="177"/>
      <c r="H744" s="177"/>
      <c r="I744" s="177"/>
      <c r="K744" s="198"/>
      <c r="L744" s="177"/>
      <c r="M744" s="84"/>
      <c r="O744" s="78" t="str">
        <f>VLOOKUP(Leverancespecifikation[[#This Row],[ID-Bygningsdel]],'Data aktør'!A:H,2,FALSE)</f>
        <v/>
      </c>
      <c r="P744" s="78" t="str">
        <f>VLOOKUP(Leverancespecifikation[[#This Row],[ID-Bygningsdel]],'Data aktør'!A:H,3,FALSE)</f>
        <v/>
      </c>
      <c r="Q744" s="78" t="str">
        <f>VLOOKUP(Leverancespecifikation[[#This Row],[ID-Bygningsdel]],'Data aktør'!A:H,4,FALSE)</f>
        <v/>
      </c>
      <c r="R744" s="78" t="str">
        <f>VLOOKUP(Leverancespecifikation[[#This Row],[ID-Bygningsdel]],'Data aktør'!A:H,5,FALSE)</f>
        <v/>
      </c>
      <c r="S744" s="78" t="str">
        <f>VLOOKUP(Leverancespecifikation[[#This Row],[ID-Bygningsdel]],'Data aktør'!A:H,6,FALSE)</f>
        <v/>
      </c>
      <c r="T744" s="78" t="str">
        <f>VLOOKUP(Leverancespecifikation[[#This Row],[ID-Bygningsdel]],'Data aktør'!A:H,7,FALSE)</f>
        <v/>
      </c>
      <c r="U744" s="78" t="str">
        <f>VLOOKUP(Leverancespecifikation[[#This Row],[ID-Bygningsdel]],'Data aktør'!A:H,8,FALSE)</f>
        <v/>
      </c>
      <c r="AC744" s="177"/>
      <c r="AK744" s="177"/>
      <c r="AL744" s="177"/>
      <c r="AM744" s="177"/>
      <c r="AN744" s="177"/>
      <c r="AO744" s="177"/>
      <c r="AP744" s="177"/>
      <c r="AQ744" s="177"/>
      <c r="AR744" s="177"/>
      <c r="AS744" s="177"/>
      <c r="AT744" s="177"/>
      <c r="AU744" s="177"/>
      <c r="AV744" s="177"/>
      <c r="AW744" s="177"/>
      <c r="AX744" s="177"/>
      <c r="AY744" s="177"/>
      <c r="AZ744" s="177"/>
      <c r="BA744" s="177"/>
      <c r="BB744" s="177"/>
      <c r="BC744" s="177"/>
      <c r="BD744" s="177"/>
      <c r="BE744" s="177"/>
      <c r="BF744" s="177"/>
      <c r="BG744" s="177"/>
      <c r="BH744" s="177"/>
      <c r="BI744" s="177"/>
      <c r="BJ744" s="177"/>
      <c r="BK744" s="177"/>
      <c r="BL744" s="289"/>
      <c r="BM744" s="177"/>
      <c r="BN744" s="177"/>
      <c r="BO744" s="177"/>
      <c r="BP744" s="177"/>
      <c r="BQ744" s="177"/>
      <c r="BR744" s="177"/>
      <c r="BS744" s="177"/>
      <c r="BT744" s="177"/>
      <c r="BU744" s="177"/>
      <c r="BV744" s="177"/>
      <c r="BW744" s="177"/>
      <c r="BX744" s="177"/>
      <c r="BY744" s="177"/>
      <c r="BZ744" s="177"/>
      <c r="CA744" s="210"/>
      <c r="CB744" s="134"/>
    </row>
    <row r="745" spans="1:986" ht="12" x14ac:dyDescent="0.2">
      <c r="A745" s="248"/>
      <c r="C745" s="197" t="str">
        <f>_xlfn.CONCAT(Leverancespecifikation[[#This Row],[ID]],Leverancespecifikation[[#This Row],[BYGNINGSDEL]])</f>
        <v/>
      </c>
      <c r="D745" s="177"/>
      <c r="E745" s="177"/>
      <c r="F745" s="177"/>
      <c r="G745" s="177"/>
      <c r="H745" s="177"/>
      <c r="I745" s="177"/>
      <c r="K745" s="198"/>
      <c r="L745" s="177"/>
      <c r="M745" s="84"/>
      <c r="O745" s="78" t="str">
        <f>VLOOKUP(Leverancespecifikation[[#This Row],[ID-Bygningsdel]],'Data aktør'!A:H,2,FALSE)</f>
        <v/>
      </c>
      <c r="P745" s="78" t="str">
        <f>VLOOKUP(Leverancespecifikation[[#This Row],[ID-Bygningsdel]],'Data aktør'!A:H,3,FALSE)</f>
        <v/>
      </c>
      <c r="Q745" s="78" t="str">
        <f>VLOOKUP(Leverancespecifikation[[#This Row],[ID-Bygningsdel]],'Data aktør'!A:H,4,FALSE)</f>
        <v/>
      </c>
      <c r="R745" s="78" t="str">
        <f>VLOOKUP(Leverancespecifikation[[#This Row],[ID-Bygningsdel]],'Data aktør'!A:H,5,FALSE)</f>
        <v/>
      </c>
      <c r="S745" s="78" t="str">
        <f>VLOOKUP(Leverancespecifikation[[#This Row],[ID-Bygningsdel]],'Data aktør'!A:H,6,FALSE)</f>
        <v/>
      </c>
      <c r="T745" s="78" t="str">
        <f>VLOOKUP(Leverancespecifikation[[#This Row],[ID-Bygningsdel]],'Data aktør'!A:H,7,FALSE)</f>
        <v/>
      </c>
      <c r="U745" s="78" t="str">
        <f>VLOOKUP(Leverancespecifikation[[#This Row],[ID-Bygningsdel]],'Data aktør'!A:H,8,FALSE)</f>
        <v/>
      </c>
      <c r="AC745" s="177"/>
      <c r="AK745" s="177"/>
      <c r="AL745" s="177"/>
      <c r="AM745" s="177"/>
      <c r="AN745" s="177"/>
      <c r="AO745" s="177"/>
      <c r="AP745" s="177"/>
      <c r="AQ745" s="177"/>
      <c r="AR745" s="177"/>
      <c r="AS745" s="177"/>
      <c r="AT745" s="177"/>
      <c r="AU745" s="177"/>
      <c r="AV745" s="177"/>
      <c r="AW745" s="177"/>
      <c r="AX745" s="177"/>
      <c r="AY745" s="177"/>
      <c r="AZ745" s="177"/>
      <c r="BA745" s="177"/>
      <c r="BB745" s="177"/>
      <c r="BC745" s="177"/>
      <c r="BD745" s="177"/>
      <c r="BE745" s="177"/>
      <c r="BF745" s="177"/>
      <c r="BG745" s="177"/>
      <c r="BH745" s="177"/>
      <c r="BI745" s="177"/>
      <c r="BJ745" s="177"/>
      <c r="BK745" s="177"/>
      <c r="BL745" s="289"/>
      <c r="BM745" s="177"/>
      <c r="BN745" s="177"/>
      <c r="BO745" s="177"/>
      <c r="BP745" s="177"/>
      <c r="BQ745" s="177"/>
      <c r="BR745" s="177"/>
      <c r="BS745" s="177"/>
      <c r="BT745" s="177"/>
      <c r="BU745" s="177"/>
      <c r="BV745" s="177"/>
      <c r="BW745" s="177"/>
      <c r="BX745" s="177"/>
      <c r="BY745" s="177"/>
      <c r="BZ745" s="177"/>
      <c r="CA745" s="210"/>
      <c r="CB745" s="134"/>
    </row>
    <row r="746" spans="1:986" ht="12" x14ac:dyDescent="0.2">
      <c r="A746" s="248"/>
      <c r="C746" s="197" t="str">
        <f>_xlfn.CONCAT(Leverancespecifikation[[#This Row],[ID]],Leverancespecifikation[[#This Row],[BYGNINGSDEL]])</f>
        <v/>
      </c>
      <c r="D746" s="177"/>
      <c r="E746" s="177"/>
      <c r="F746" s="177"/>
      <c r="G746" s="177"/>
      <c r="H746" s="177"/>
      <c r="I746" s="177"/>
      <c r="K746" s="198"/>
      <c r="L746" s="177"/>
      <c r="M746" s="84"/>
      <c r="O746" s="78" t="str">
        <f>VLOOKUP(Leverancespecifikation[[#This Row],[ID-Bygningsdel]],'Data aktør'!A:H,2,FALSE)</f>
        <v/>
      </c>
      <c r="P746" s="78" t="str">
        <f>VLOOKUP(Leverancespecifikation[[#This Row],[ID-Bygningsdel]],'Data aktør'!A:H,3,FALSE)</f>
        <v/>
      </c>
      <c r="Q746" s="78" t="str">
        <f>VLOOKUP(Leverancespecifikation[[#This Row],[ID-Bygningsdel]],'Data aktør'!A:H,4,FALSE)</f>
        <v/>
      </c>
      <c r="R746" s="78" t="str">
        <f>VLOOKUP(Leverancespecifikation[[#This Row],[ID-Bygningsdel]],'Data aktør'!A:H,5,FALSE)</f>
        <v/>
      </c>
      <c r="S746" s="78" t="str">
        <f>VLOOKUP(Leverancespecifikation[[#This Row],[ID-Bygningsdel]],'Data aktør'!A:H,6,FALSE)</f>
        <v/>
      </c>
      <c r="T746" s="78" t="str">
        <f>VLOOKUP(Leverancespecifikation[[#This Row],[ID-Bygningsdel]],'Data aktør'!A:H,7,FALSE)</f>
        <v/>
      </c>
      <c r="U746" s="78" t="str">
        <f>VLOOKUP(Leverancespecifikation[[#This Row],[ID-Bygningsdel]],'Data aktør'!A:H,8,FALSE)</f>
        <v/>
      </c>
      <c r="AC746" s="177"/>
      <c r="AK746" s="177"/>
      <c r="AL746" s="177"/>
      <c r="AM746" s="177"/>
      <c r="AN746" s="177"/>
      <c r="AO746" s="177"/>
      <c r="AP746" s="177"/>
      <c r="AQ746" s="177"/>
      <c r="AR746" s="177"/>
      <c r="AS746" s="177"/>
      <c r="AT746" s="177"/>
      <c r="AU746" s="177"/>
      <c r="AV746" s="177"/>
      <c r="AW746" s="177"/>
      <c r="AX746" s="177"/>
      <c r="AY746" s="177"/>
      <c r="AZ746" s="177"/>
      <c r="BA746" s="177"/>
      <c r="BB746" s="177"/>
      <c r="BC746" s="177"/>
      <c r="BD746" s="177"/>
      <c r="BE746" s="177"/>
      <c r="BF746" s="177"/>
      <c r="BG746" s="177"/>
      <c r="BH746" s="177"/>
      <c r="BI746" s="177"/>
      <c r="BJ746" s="177"/>
      <c r="BK746" s="177"/>
      <c r="BL746" s="289"/>
      <c r="BM746" s="177"/>
      <c r="BN746" s="177"/>
      <c r="BO746" s="177"/>
      <c r="BP746" s="177"/>
      <c r="BQ746" s="177"/>
      <c r="BR746" s="177"/>
      <c r="BS746" s="177"/>
      <c r="BT746" s="177"/>
      <c r="BU746" s="177"/>
      <c r="BV746" s="177"/>
      <c r="BW746" s="177"/>
      <c r="BX746" s="177"/>
      <c r="BY746" s="177"/>
      <c r="BZ746" s="177"/>
      <c r="CA746" s="210"/>
      <c r="CB746" s="134"/>
    </row>
    <row r="747" spans="1:986" ht="12" x14ac:dyDescent="0.2">
      <c r="A747" s="248"/>
      <c r="C747" s="197" t="str">
        <f>_xlfn.CONCAT(Leverancespecifikation[[#This Row],[ID]],Leverancespecifikation[[#This Row],[BYGNINGSDEL]])</f>
        <v/>
      </c>
      <c r="D747" s="177"/>
      <c r="E747" s="177"/>
      <c r="F747" s="177"/>
      <c r="G747" s="177"/>
      <c r="H747" s="177"/>
      <c r="I747" s="177"/>
      <c r="K747" s="198"/>
      <c r="L747" s="177"/>
      <c r="M747" s="84"/>
      <c r="O747" s="78" t="str">
        <f>VLOOKUP(Leverancespecifikation[[#This Row],[ID-Bygningsdel]],'Data aktør'!A:H,2,FALSE)</f>
        <v/>
      </c>
      <c r="P747" s="78" t="str">
        <f>VLOOKUP(Leverancespecifikation[[#This Row],[ID-Bygningsdel]],'Data aktør'!A:H,3,FALSE)</f>
        <v/>
      </c>
      <c r="Q747" s="78" t="str">
        <f>VLOOKUP(Leverancespecifikation[[#This Row],[ID-Bygningsdel]],'Data aktør'!A:H,4,FALSE)</f>
        <v/>
      </c>
      <c r="R747" s="78" t="str">
        <f>VLOOKUP(Leverancespecifikation[[#This Row],[ID-Bygningsdel]],'Data aktør'!A:H,5,FALSE)</f>
        <v/>
      </c>
      <c r="S747" s="78" t="str">
        <f>VLOOKUP(Leverancespecifikation[[#This Row],[ID-Bygningsdel]],'Data aktør'!A:H,6,FALSE)</f>
        <v/>
      </c>
      <c r="T747" s="78" t="str">
        <f>VLOOKUP(Leverancespecifikation[[#This Row],[ID-Bygningsdel]],'Data aktør'!A:H,7,FALSE)</f>
        <v/>
      </c>
      <c r="U747" s="78" t="str">
        <f>VLOOKUP(Leverancespecifikation[[#This Row],[ID-Bygningsdel]],'Data aktør'!A:H,8,FALSE)</f>
        <v/>
      </c>
      <c r="AC747" s="177"/>
      <c r="AK747" s="177"/>
      <c r="AL747" s="177"/>
      <c r="AM747" s="177"/>
      <c r="AN747" s="177"/>
      <c r="AO747" s="177"/>
      <c r="AP747" s="177"/>
      <c r="AQ747" s="177"/>
      <c r="AR747" s="177"/>
      <c r="AS747" s="177"/>
      <c r="AT747" s="177"/>
      <c r="AU747" s="177"/>
      <c r="AV747" s="177"/>
      <c r="AW747" s="177"/>
      <c r="AX747" s="177"/>
      <c r="AY747" s="177"/>
      <c r="AZ747" s="177"/>
      <c r="BA747" s="177"/>
      <c r="BB747" s="177"/>
      <c r="BC747" s="177"/>
      <c r="BD747" s="177"/>
      <c r="BE747" s="177"/>
      <c r="BF747" s="177"/>
      <c r="BG747" s="177"/>
      <c r="BH747" s="177"/>
      <c r="BI747" s="177"/>
      <c r="BJ747" s="177"/>
      <c r="BK747" s="177"/>
      <c r="BL747" s="289"/>
      <c r="BM747" s="177"/>
      <c r="BN747" s="177"/>
      <c r="BO747" s="177"/>
      <c r="BP747" s="177"/>
      <c r="BQ747" s="177"/>
      <c r="BR747" s="177"/>
      <c r="BS747" s="177"/>
      <c r="BT747" s="177"/>
      <c r="BU747" s="177"/>
      <c r="BV747" s="177"/>
      <c r="BW747" s="177"/>
      <c r="BX747" s="177"/>
      <c r="BY747" s="177"/>
      <c r="BZ747" s="177"/>
      <c r="CA747" s="210"/>
      <c r="CB747" s="134"/>
    </row>
    <row r="748" spans="1:986" ht="12" x14ac:dyDescent="0.2">
      <c r="A748" s="248"/>
      <c r="C748" s="197" t="str">
        <f>_xlfn.CONCAT(Leverancespecifikation[[#This Row],[ID]],Leverancespecifikation[[#This Row],[BYGNINGSDEL]])</f>
        <v/>
      </c>
      <c r="D748" s="177"/>
      <c r="E748" s="177"/>
      <c r="F748" s="177"/>
      <c r="G748" s="177"/>
      <c r="H748" s="177"/>
      <c r="I748" s="177"/>
      <c r="K748" s="198"/>
      <c r="L748" s="177"/>
      <c r="M748" s="84"/>
      <c r="O748" s="78" t="str">
        <f>VLOOKUP(Leverancespecifikation[[#This Row],[ID-Bygningsdel]],'Data aktør'!A:H,2,FALSE)</f>
        <v/>
      </c>
      <c r="P748" s="78" t="str">
        <f>VLOOKUP(Leverancespecifikation[[#This Row],[ID-Bygningsdel]],'Data aktør'!A:H,3,FALSE)</f>
        <v/>
      </c>
      <c r="Q748" s="78" t="str">
        <f>VLOOKUP(Leverancespecifikation[[#This Row],[ID-Bygningsdel]],'Data aktør'!A:H,4,FALSE)</f>
        <v/>
      </c>
      <c r="R748" s="78" t="str">
        <f>VLOOKUP(Leverancespecifikation[[#This Row],[ID-Bygningsdel]],'Data aktør'!A:H,5,FALSE)</f>
        <v/>
      </c>
      <c r="S748" s="78" t="str">
        <f>VLOOKUP(Leverancespecifikation[[#This Row],[ID-Bygningsdel]],'Data aktør'!A:H,6,FALSE)</f>
        <v/>
      </c>
      <c r="T748" s="78" t="str">
        <f>VLOOKUP(Leverancespecifikation[[#This Row],[ID-Bygningsdel]],'Data aktør'!A:H,7,FALSE)</f>
        <v/>
      </c>
      <c r="U748" s="78" t="str">
        <f>VLOOKUP(Leverancespecifikation[[#This Row],[ID-Bygningsdel]],'Data aktør'!A:H,8,FALSE)</f>
        <v/>
      </c>
      <c r="AC748" s="177"/>
      <c r="AK748" s="177"/>
      <c r="AL748" s="177"/>
      <c r="AM748" s="177"/>
      <c r="AN748" s="177"/>
      <c r="AO748" s="177"/>
      <c r="AP748" s="177"/>
      <c r="AQ748" s="177"/>
      <c r="AR748" s="177"/>
      <c r="AS748" s="177"/>
      <c r="AT748" s="177"/>
      <c r="AU748" s="177"/>
      <c r="AV748" s="177"/>
      <c r="AW748" s="177"/>
      <c r="AX748" s="177"/>
      <c r="AY748" s="177"/>
      <c r="AZ748" s="177"/>
      <c r="BA748" s="177"/>
      <c r="BB748" s="177"/>
      <c r="BC748" s="177"/>
      <c r="BD748" s="177"/>
      <c r="BE748" s="177"/>
      <c r="BF748" s="177"/>
      <c r="BG748" s="177"/>
      <c r="BH748" s="177"/>
      <c r="BI748" s="177"/>
      <c r="BJ748" s="177"/>
      <c r="BK748" s="177"/>
      <c r="BL748" s="289"/>
      <c r="BM748" s="177"/>
      <c r="BN748" s="177"/>
      <c r="BO748" s="177"/>
      <c r="BP748" s="177"/>
      <c r="BQ748" s="177"/>
      <c r="BR748" s="177"/>
      <c r="BS748" s="177"/>
      <c r="BT748" s="177"/>
      <c r="BU748" s="177"/>
      <c r="BV748" s="177"/>
      <c r="BW748" s="177"/>
      <c r="BX748" s="177"/>
      <c r="BY748" s="177"/>
      <c r="BZ748" s="177"/>
      <c r="CA748" s="210"/>
      <c r="CB748" s="134"/>
    </row>
    <row r="749" spans="1:986" ht="12" x14ac:dyDescent="0.2">
      <c r="A749" s="248"/>
      <c r="C749" s="197" t="str">
        <f>_xlfn.CONCAT(Leverancespecifikation[[#This Row],[ID]],Leverancespecifikation[[#This Row],[BYGNINGSDEL]])</f>
        <v/>
      </c>
      <c r="D749" s="177"/>
      <c r="E749" s="177"/>
      <c r="F749" s="177"/>
      <c r="G749" s="177"/>
      <c r="H749" s="177"/>
      <c r="I749" s="177"/>
      <c r="K749" s="198"/>
      <c r="L749" s="177"/>
      <c r="M749" s="84"/>
      <c r="O749" s="78" t="str">
        <f>VLOOKUP(Leverancespecifikation[[#This Row],[ID-Bygningsdel]],'Data aktør'!A:H,2,FALSE)</f>
        <v/>
      </c>
      <c r="P749" s="78" t="str">
        <f>VLOOKUP(Leverancespecifikation[[#This Row],[ID-Bygningsdel]],'Data aktør'!A:H,3,FALSE)</f>
        <v/>
      </c>
      <c r="Q749" s="78" t="str">
        <f>VLOOKUP(Leverancespecifikation[[#This Row],[ID-Bygningsdel]],'Data aktør'!A:H,4,FALSE)</f>
        <v/>
      </c>
      <c r="R749" s="78" t="str">
        <f>VLOOKUP(Leverancespecifikation[[#This Row],[ID-Bygningsdel]],'Data aktør'!A:H,5,FALSE)</f>
        <v/>
      </c>
      <c r="S749" s="78" t="str">
        <f>VLOOKUP(Leverancespecifikation[[#This Row],[ID-Bygningsdel]],'Data aktør'!A:H,6,FALSE)</f>
        <v/>
      </c>
      <c r="T749" s="78" t="str">
        <f>VLOOKUP(Leverancespecifikation[[#This Row],[ID-Bygningsdel]],'Data aktør'!A:H,7,FALSE)</f>
        <v/>
      </c>
      <c r="U749" s="78" t="str">
        <f>VLOOKUP(Leverancespecifikation[[#This Row],[ID-Bygningsdel]],'Data aktør'!A:H,8,FALSE)</f>
        <v/>
      </c>
      <c r="AC749" s="177"/>
      <c r="AK749" s="177"/>
      <c r="AL749" s="177"/>
      <c r="AM749" s="177"/>
      <c r="AN749" s="177"/>
      <c r="AO749" s="177"/>
      <c r="AP749" s="177"/>
      <c r="AQ749" s="177"/>
      <c r="AR749" s="177"/>
      <c r="AS749" s="177"/>
      <c r="AT749" s="177"/>
      <c r="AU749" s="177"/>
      <c r="AV749" s="177"/>
      <c r="AW749" s="177"/>
      <c r="AX749" s="177"/>
      <c r="AY749" s="177"/>
      <c r="AZ749" s="177"/>
      <c r="BA749" s="177"/>
      <c r="BB749" s="177"/>
      <c r="BC749" s="177"/>
      <c r="BD749" s="177"/>
      <c r="BE749" s="177"/>
      <c r="BF749" s="177"/>
      <c r="BG749" s="177"/>
      <c r="BH749" s="177"/>
      <c r="BI749" s="177"/>
      <c r="BJ749" s="177"/>
      <c r="BK749" s="177"/>
      <c r="BL749" s="289"/>
      <c r="BM749" s="177"/>
      <c r="BN749" s="177"/>
      <c r="BO749" s="177"/>
      <c r="BP749" s="177"/>
      <c r="BQ749" s="177"/>
      <c r="BR749" s="177"/>
      <c r="BS749" s="177"/>
      <c r="BT749" s="177"/>
      <c r="BU749" s="177"/>
      <c r="BV749" s="177"/>
      <c r="BW749" s="177"/>
      <c r="BX749" s="177"/>
      <c r="BY749" s="177"/>
      <c r="BZ749" s="177"/>
      <c r="CA749" s="210"/>
      <c r="CB749" s="134"/>
    </row>
    <row r="750" spans="1:986" ht="12" x14ac:dyDescent="0.2">
      <c r="A750" s="248"/>
      <c r="C750" s="197" t="str">
        <f>_xlfn.CONCAT(Leverancespecifikation[[#This Row],[ID]],Leverancespecifikation[[#This Row],[BYGNINGSDEL]])</f>
        <v/>
      </c>
      <c r="D750" s="177"/>
      <c r="E750" s="177"/>
      <c r="F750" s="177"/>
      <c r="G750" s="177"/>
      <c r="H750" s="177"/>
      <c r="I750" s="177"/>
      <c r="K750" s="198"/>
      <c r="L750" s="177"/>
      <c r="M750" s="84"/>
      <c r="O750" s="78" t="str">
        <f>VLOOKUP(Leverancespecifikation[[#This Row],[ID-Bygningsdel]],'Data aktør'!A:H,2,FALSE)</f>
        <v/>
      </c>
      <c r="P750" s="78" t="str">
        <f>VLOOKUP(Leverancespecifikation[[#This Row],[ID-Bygningsdel]],'Data aktør'!A:H,3,FALSE)</f>
        <v/>
      </c>
      <c r="Q750" s="78" t="str">
        <f>VLOOKUP(Leverancespecifikation[[#This Row],[ID-Bygningsdel]],'Data aktør'!A:H,4,FALSE)</f>
        <v/>
      </c>
      <c r="R750" s="78" t="str">
        <f>VLOOKUP(Leverancespecifikation[[#This Row],[ID-Bygningsdel]],'Data aktør'!A:H,5,FALSE)</f>
        <v/>
      </c>
      <c r="S750" s="78" t="str">
        <f>VLOOKUP(Leverancespecifikation[[#This Row],[ID-Bygningsdel]],'Data aktør'!A:H,6,FALSE)</f>
        <v/>
      </c>
      <c r="T750" s="78" t="str">
        <f>VLOOKUP(Leverancespecifikation[[#This Row],[ID-Bygningsdel]],'Data aktør'!A:H,7,FALSE)</f>
        <v/>
      </c>
      <c r="U750" s="78" t="str">
        <f>VLOOKUP(Leverancespecifikation[[#This Row],[ID-Bygningsdel]],'Data aktør'!A:H,8,FALSE)</f>
        <v/>
      </c>
      <c r="AC750" s="177"/>
      <c r="AK750" s="177"/>
      <c r="AL750" s="177"/>
      <c r="AM750" s="177"/>
      <c r="AN750" s="177"/>
      <c r="AO750" s="177"/>
      <c r="AP750" s="177"/>
      <c r="AQ750" s="177"/>
      <c r="AR750" s="177"/>
      <c r="AS750" s="177"/>
      <c r="AT750" s="177"/>
      <c r="AU750" s="177"/>
      <c r="AV750" s="177"/>
      <c r="AW750" s="177"/>
      <c r="AX750" s="177"/>
      <c r="AY750" s="177"/>
      <c r="AZ750" s="177"/>
      <c r="BA750" s="177"/>
      <c r="BB750" s="177"/>
      <c r="BC750" s="177"/>
      <c r="BD750" s="177"/>
      <c r="BE750" s="177"/>
      <c r="BF750" s="177"/>
      <c r="BG750" s="177"/>
      <c r="BH750" s="177"/>
      <c r="BI750" s="177"/>
      <c r="BJ750" s="177"/>
      <c r="BK750" s="177"/>
      <c r="BL750" s="289"/>
      <c r="BM750" s="177"/>
      <c r="BN750" s="177"/>
      <c r="BO750" s="177"/>
      <c r="BP750" s="177"/>
      <c r="BQ750" s="177"/>
      <c r="BR750" s="177"/>
      <c r="BS750" s="177"/>
      <c r="BT750" s="177"/>
      <c r="BU750" s="177"/>
      <c r="BV750" s="177"/>
      <c r="BW750" s="177"/>
      <c r="BX750" s="177"/>
      <c r="BY750" s="177"/>
      <c r="BZ750" s="177"/>
      <c r="CA750" s="210"/>
      <c r="CB750" s="134"/>
    </row>
    <row r="751" spans="1:986" ht="12" x14ac:dyDescent="0.2">
      <c r="A751" s="248"/>
      <c r="C751" s="197" t="str">
        <f>_xlfn.CONCAT(Leverancespecifikation[[#This Row],[ID]],Leverancespecifikation[[#This Row],[BYGNINGSDEL]])</f>
        <v/>
      </c>
      <c r="D751" s="177"/>
      <c r="E751" s="177"/>
      <c r="F751" s="177"/>
      <c r="G751" s="177"/>
      <c r="H751" s="177"/>
      <c r="I751" s="177"/>
      <c r="K751" s="198"/>
      <c r="L751" s="177"/>
      <c r="M751" s="84"/>
      <c r="O751" s="78" t="str">
        <f>VLOOKUP(Leverancespecifikation[[#This Row],[ID-Bygningsdel]],'Data aktør'!A:H,2,FALSE)</f>
        <v/>
      </c>
      <c r="P751" s="78" t="str">
        <f>VLOOKUP(Leverancespecifikation[[#This Row],[ID-Bygningsdel]],'Data aktør'!A:H,3,FALSE)</f>
        <v/>
      </c>
      <c r="Q751" s="78" t="str">
        <f>VLOOKUP(Leverancespecifikation[[#This Row],[ID-Bygningsdel]],'Data aktør'!A:H,4,FALSE)</f>
        <v/>
      </c>
      <c r="R751" s="78" t="str">
        <f>VLOOKUP(Leverancespecifikation[[#This Row],[ID-Bygningsdel]],'Data aktør'!A:H,5,FALSE)</f>
        <v/>
      </c>
      <c r="S751" s="78" t="str">
        <f>VLOOKUP(Leverancespecifikation[[#This Row],[ID-Bygningsdel]],'Data aktør'!A:H,6,FALSE)</f>
        <v/>
      </c>
      <c r="T751" s="78" t="str">
        <f>VLOOKUP(Leverancespecifikation[[#This Row],[ID-Bygningsdel]],'Data aktør'!A:H,7,FALSE)</f>
        <v/>
      </c>
      <c r="U751" s="78" t="str">
        <f>VLOOKUP(Leverancespecifikation[[#This Row],[ID-Bygningsdel]],'Data aktør'!A:H,8,FALSE)</f>
        <v/>
      </c>
      <c r="AC751" s="177"/>
      <c r="AK751" s="177"/>
      <c r="AL751" s="177"/>
      <c r="AM751" s="177"/>
      <c r="AN751" s="177"/>
      <c r="AO751" s="177"/>
      <c r="AP751" s="177"/>
      <c r="AQ751" s="177"/>
      <c r="AR751" s="177"/>
      <c r="AS751" s="177"/>
      <c r="AT751" s="177"/>
      <c r="AU751" s="177"/>
      <c r="AV751" s="177"/>
      <c r="AW751" s="177"/>
      <c r="AX751" s="177"/>
      <c r="AY751" s="177"/>
      <c r="AZ751" s="177"/>
      <c r="BA751" s="177"/>
      <c r="BB751" s="177"/>
      <c r="BC751" s="177"/>
      <c r="BD751" s="177"/>
      <c r="BE751" s="177"/>
      <c r="BF751" s="177"/>
      <c r="BG751" s="177"/>
      <c r="BH751" s="177"/>
      <c r="BI751" s="177"/>
      <c r="BJ751" s="177"/>
      <c r="BK751" s="177"/>
      <c r="BL751" s="289"/>
      <c r="BM751" s="177"/>
      <c r="BN751" s="177"/>
      <c r="BO751" s="177"/>
      <c r="BP751" s="177"/>
      <c r="BQ751" s="177"/>
      <c r="BR751" s="177"/>
      <c r="BS751" s="177"/>
      <c r="BT751" s="177"/>
      <c r="BU751" s="177"/>
      <c r="BV751" s="177"/>
      <c r="BW751" s="177"/>
      <c r="BX751" s="177"/>
      <c r="BY751" s="177"/>
      <c r="BZ751" s="177"/>
      <c r="CA751" s="210"/>
      <c r="CB751" s="134"/>
    </row>
    <row r="752" spans="1:986" ht="12" x14ac:dyDescent="0.2">
      <c r="A752" s="248"/>
      <c r="C752" s="197" t="str">
        <f>_xlfn.CONCAT(Leverancespecifikation[[#This Row],[ID]],Leverancespecifikation[[#This Row],[BYGNINGSDEL]])</f>
        <v/>
      </c>
      <c r="D752" s="177"/>
      <c r="E752" s="177"/>
      <c r="F752" s="177"/>
      <c r="G752" s="177"/>
      <c r="H752" s="177"/>
      <c r="I752" s="177"/>
      <c r="K752" s="198"/>
      <c r="L752" s="177"/>
      <c r="M752" s="84"/>
      <c r="O752" s="78" t="str">
        <f>VLOOKUP(Leverancespecifikation[[#This Row],[ID-Bygningsdel]],'Data aktør'!A:H,2,FALSE)</f>
        <v/>
      </c>
      <c r="P752" s="78" t="str">
        <f>VLOOKUP(Leverancespecifikation[[#This Row],[ID-Bygningsdel]],'Data aktør'!A:H,3,FALSE)</f>
        <v/>
      </c>
      <c r="Q752" s="78" t="str">
        <f>VLOOKUP(Leverancespecifikation[[#This Row],[ID-Bygningsdel]],'Data aktør'!A:H,4,FALSE)</f>
        <v/>
      </c>
      <c r="R752" s="78" t="str">
        <f>VLOOKUP(Leverancespecifikation[[#This Row],[ID-Bygningsdel]],'Data aktør'!A:H,5,FALSE)</f>
        <v/>
      </c>
      <c r="S752" s="78" t="str">
        <f>VLOOKUP(Leverancespecifikation[[#This Row],[ID-Bygningsdel]],'Data aktør'!A:H,6,FALSE)</f>
        <v/>
      </c>
      <c r="T752" s="78" t="str">
        <f>VLOOKUP(Leverancespecifikation[[#This Row],[ID-Bygningsdel]],'Data aktør'!A:H,7,FALSE)</f>
        <v/>
      </c>
      <c r="U752" s="78" t="str">
        <f>VLOOKUP(Leverancespecifikation[[#This Row],[ID-Bygningsdel]],'Data aktør'!A:H,8,FALSE)</f>
        <v/>
      </c>
      <c r="AC752" s="177"/>
      <c r="AK752" s="177"/>
      <c r="AL752" s="177"/>
      <c r="AM752" s="177"/>
      <c r="AN752" s="177"/>
      <c r="AO752" s="177"/>
      <c r="AP752" s="177"/>
      <c r="AQ752" s="177"/>
      <c r="AR752" s="177"/>
      <c r="AS752" s="177"/>
      <c r="AT752" s="177"/>
      <c r="AU752" s="177"/>
      <c r="AV752" s="177"/>
      <c r="AW752" s="177"/>
      <c r="AX752" s="177"/>
      <c r="AY752" s="177"/>
      <c r="AZ752" s="177"/>
      <c r="BA752" s="177"/>
      <c r="BB752" s="177"/>
      <c r="BC752" s="177"/>
      <c r="BD752" s="177"/>
      <c r="BE752" s="177"/>
      <c r="BF752" s="177"/>
      <c r="BG752" s="177"/>
      <c r="BH752" s="177"/>
      <c r="BI752" s="177"/>
      <c r="BJ752" s="177"/>
      <c r="BK752" s="177"/>
      <c r="BL752" s="289"/>
      <c r="BM752" s="177"/>
      <c r="BN752" s="177"/>
      <c r="BO752" s="177"/>
      <c r="BP752" s="177"/>
      <c r="BQ752" s="177"/>
      <c r="BR752" s="177"/>
      <c r="BS752" s="177"/>
      <c r="BT752" s="177"/>
      <c r="BU752" s="177"/>
      <c r="BV752" s="177"/>
      <c r="BW752" s="177"/>
      <c r="BX752" s="177"/>
      <c r="BY752" s="177"/>
      <c r="BZ752" s="177"/>
      <c r="CA752" s="210"/>
      <c r="CB752" s="134"/>
    </row>
    <row r="753" spans="1:80" ht="12" x14ac:dyDescent="0.2">
      <c r="A753" s="248"/>
      <c r="C753" s="197" t="str">
        <f>_xlfn.CONCAT(Leverancespecifikation[[#This Row],[ID]],Leverancespecifikation[[#This Row],[BYGNINGSDEL]])</f>
        <v/>
      </c>
      <c r="D753" s="177"/>
      <c r="E753" s="177"/>
      <c r="F753" s="177"/>
      <c r="G753" s="177"/>
      <c r="H753" s="177"/>
      <c r="I753" s="177"/>
      <c r="K753" s="198"/>
      <c r="L753" s="177"/>
      <c r="M753" s="84"/>
      <c r="O753" s="78" t="str">
        <f>VLOOKUP(Leverancespecifikation[[#This Row],[ID-Bygningsdel]],'Data aktør'!A:H,2,FALSE)</f>
        <v/>
      </c>
      <c r="P753" s="78" t="str">
        <f>VLOOKUP(Leverancespecifikation[[#This Row],[ID-Bygningsdel]],'Data aktør'!A:H,3,FALSE)</f>
        <v/>
      </c>
      <c r="Q753" s="78" t="str">
        <f>VLOOKUP(Leverancespecifikation[[#This Row],[ID-Bygningsdel]],'Data aktør'!A:H,4,FALSE)</f>
        <v/>
      </c>
      <c r="R753" s="78" t="str">
        <f>VLOOKUP(Leverancespecifikation[[#This Row],[ID-Bygningsdel]],'Data aktør'!A:H,5,FALSE)</f>
        <v/>
      </c>
      <c r="S753" s="78" t="str">
        <f>VLOOKUP(Leverancespecifikation[[#This Row],[ID-Bygningsdel]],'Data aktør'!A:H,6,FALSE)</f>
        <v/>
      </c>
      <c r="T753" s="78" t="str">
        <f>VLOOKUP(Leverancespecifikation[[#This Row],[ID-Bygningsdel]],'Data aktør'!A:H,7,FALSE)</f>
        <v/>
      </c>
      <c r="U753" s="78" t="str">
        <f>VLOOKUP(Leverancespecifikation[[#This Row],[ID-Bygningsdel]],'Data aktør'!A:H,8,FALSE)</f>
        <v/>
      </c>
      <c r="AC753" s="177"/>
      <c r="AK753" s="177"/>
      <c r="AL753" s="177"/>
      <c r="AM753" s="177"/>
      <c r="AN753" s="177"/>
      <c r="AO753" s="177"/>
      <c r="AP753" s="177"/>
      <c r="AQ753" s="177"/>
      <c r="AR753" s="177"/>
      <c r="AS753" s="177"/>
      <c r="AT753" s="177"/>
      <c r="AU753" s="177"/>
      <c r="AV753" s="177"/>
      <c r="AW753" s="177"/>
      <c r="AX753" s="177"/>
      <c r="AY753" s="177"/>
      <c r="AZ753" s="177"/>
      <c r="BA753" s="177"/>
      <c r="BB753" s="177"/>
      <c r="BC753" s="177"/>
      <c r="BD753" s="177"/>
      <c r="BE753" s="177"/>
      <c r="BF753" s="177"/>
      <c r="BG753" s="177"/>
      <c r="BH753" s="177"/>
      <c r="BI753" s="177"/>
      <c r="BJ753" s="177"/>
      <c r="BK753" s="177"/>
      <c r="BL753" s="289"/>
      <c r="BM753" s="177"/>
      <c r="BN753" s="177"/>
      <c r="BO753" s="177"/>
      <c r="BP753" s="177"/>
      <c r="BQ753" s="177"/>
      <c r="BR753" s="177"/>
      <c r="BS753" s="177"/>
      <c r="BT753" s="177"/>
      <c r="BU753" s="177"/>
      <c r="BV753" s="177"/>
      <c r="BW753" s="177"/>
      <c r="BX753" s="177"/>
      <c r="BY753" s="177"/>
      <c r="BZ753" s="177"/>
      <c r="CA753" s="210"/>
      <c r="CB753" s="134"/>
    </row>
    <row r="754" spans="1:80" ht="12" x14ac:dyDescent="0.2">
      <c r="A754" s="248"/>
      <c r="C754" s="197" t="str">
        <f>_xlfn.CONCAT(Leverancespecifikation[[#This Row],[ID]],Leverancespecifikation[[#This Row],[BYGNINGSDEL]])</f>
        <v/>
      </c>
      <c r="D754" s="177"/>
      <c r="E754" s="177"/>
      <c r="F754" s="177"/>
      <c r="G754" s="177"/>
      <c r="H754" s="177"/>
      <c r="I754" s="177"/>
      <c r="K754" s="198"/>
      <c r="L754" s="177"/>
      <c r="M754" s="84"/>
      <c r="O754" s="78" t="str">
        <f>VLOOKUP(Leverancespecifikation[[#This Row],[ID-Bygningsdel]],'Data aktør'!A:H,2,FALSE)</f>
        <v/>
      </c>
      <c r="P754" s="78" t="str">
        <f>VLOOKUP(Leverancespecifikation[[#This Row],[ID-Bygningsdel]],'Data aktør'!A:H,3,FALSE)</f>
        <v/>
      </c>
      <c r="Q754" s="78" t="str">
        <f>VLOOKUP(Leverancespecifikation[[#This Row],[ID-Bygningsdel]],'Data aktør'!A:H,4,FALSE)</f>
        <v/>
      </c>
      <c r="R754" s="78" t="str">
        <f>VLOOKUP(Leverancespecifikation[[#This Row],[ID-Bygningsdel]],'Data aktør'!A:H,5,FALSE)</f>
        <v/>
      </c>
      <c r="S754" s="78" t="str">
        <f>VLOOKUP(Leverancespecifikation[[#This Row],[ID-Bygningsdel]],'Data aktør'!A:H,6,FALSE)</f>
        <v/>
      </c>
      <c r="T754" s="78" t="str">
        <f>VLOOKUP(Leverancespecifikation[[#This Row],[ID-Bygningsdel]],'Data aktør'!A:H,7,FALSE)</f>
        <v/>
      </c>
      <c r="U754" s="78" t="str">
        <f>VLOOKUP(Leverancespecifikation[[#This Row],[ID-Bygningsdel]],'Data aktør'!A:H,8,FALSE)</f>
        <v/>
      </c>
      <c r="AC754" s="177"/>
      <c r="AK754" s="177"/>
      <c r="AL754" s="177"/>
      <c r="AM754" s="177"/>
      <c r="AN754" s="177"/>
      <c r="AO754" s="177"/>
      <c r="AP754" s="177"/>
      <c r="AQ754" s="177"/>
      <c r="AR754" s="177"/>
      <c r="AS754" s="177"/>
      <c r="AT754" s="177"/>
      <c r="AU754" s="177"/>
      <c r="AV754" s="177"/>
      <c r="AW754" s="177"/>
      <c r="AX754" s="177"/>
      <c r="AY754" s="177"/>
      <c r="AZ754" s="177"/>
      <c r="BA754" s="177"/>
      <c r="BB754" s="177"/>
      <c r="BC754" s="177"/>
      <c r="BD754" s="177"/>
      <c r="BE754" s="177"/>
      <c r="BF754" s="177"/>
      <c r="BG754" s="177"/>
      <c r="BH754" s="177"/>
      <c r="BI754" s="177"/>
      <c r="BJ754" s="177"/>
      <c r="BK754" s="177"/>
      <c r="BL754" s="289"/>
      <c r="BM754" s="177"/>
      <c r="BN754" s="177"/>
      <c r="BO754" s="177"/>
      <c r="BP754" s="177"/>
      <c r="BQ754" s="177"/>
      <c r="BR754" s="177"/>
      <c r="BS754" s="177"/>
      <c r="BT754" s="177"/>
      <c r="BU754" s="177"/>
      <c r="BV754" s="177"/>
      <c r="BW754" s="177"/>
      <c r="BX754" s="177"/>
      <c r="BY754" s="177"/>
      <c r="BZ754" s="177"/>
      <c r="CA754" s="210"/>
      <c r="CB754" s="134"/>
    </row>
    <row r="755" spans="1:80" ht="12" x14ac:dyDescent="0.2">
      <c r="A755" s="248"/>
      <c r="C755" s="197" t="str">
        <f>_xlfn.CONCAT(Leverancespecifikation[[#This Row],[ID]],Leverancespecifikation[[#This Row],[BYGNINGSDEL]])</f>
        <v/>
      </c>
      <c r="D755" s="177"/>
      <c r="E755" s="177"/>
      <c r="F755" s="177"/>
      <c r="G755" s="177"/>
      <c r="H755" s="177"/>
      <c r="I755" s="177"/>
      <c r="K755" s="198"/>
      <c r="L755" s="177"/>
      <c r="M755" s="84"/>
      <c r="O755" s="78" t="str">
        <f>VLOOKUP(Leverancespecifikation[[#This Row],[ID-Bygningsdel]],'Data aktør'!A:H,2,FALSE)</f>
        <v/>
      </c>
      <c r="P755" s="78" t="str">
        <f>VLOOKUP(Leverancespecifikation[[#This Row],[ID-Bygningsdel]],'Data aktør'!A:H,3,FALSE)</f>
        <v/>
      </c>
      <c r="Q755" s="78" t="str">
        <f>VLOOKUP(Leverancespecifikation[[#This Row],[ID-Bygningsdel]],'Data aktør'!A:H,4,FALSE)</f>
        <v/>
      </c>
      <c r="R755" s="78" t="str">
        <f>VLOOKUP(Leverancespecifikation[[#This Row],[ID-Bygningsdel]],'Data aktør'!A:H,5,FALSE)</f>
        <v/>
      </c>
      <c r="S755" s="78" t="str">
        <f>VLOOKUP(Leverancespecifikation[[#This Row],[ID-Bygningsdel]],'Data aktør'!A:H,6,FALSE)</f>
        <v/>
      </c>
      <c r="T755" s="78" t="str">
        <f>VLOOKUP(Leverancespecifikation[[#This Row],[ID-Bygningsdel]],'Data aktør'!A:H,7,FALSE)</f>
        <v/>
      </c>
      <c r="U755" s="78" t="str">
        <f>VLOOKUP(Leverancespecifikation[[#This Row],[ID-Bygningsdel]],'Data aktør'!A:H,8,FALSE)</f>
        <v/>
      </c>
      <c r="AC755" s="177"/>
      <c r="AK755" s="177"/>
      <c r="AL755" s="177"/>
      <c r="AM755" s="177"/>
      <c r="AN755" s="177"/>
      <c r="AO755" s="177"/>
      <c r="AP755" s="177"/>
      <c r="AQ755" s="177"/>
      <c r="AR755" s="177"/>
      <c r="AS755" s="177"/>
      <c r="AT755" s="177"/>
      <c r="AU755" s="177"/>
      <c r="AV755" s="177"/>
      <c r="AW755" s="177"/>
      <c r="AX755" s="177"/>
      <c r="AY755" s="177"/>
      <c r="AZ755" s="177"/>
      <c r="BA755" s="177"/>
      <c r="BB755" s="177"/>
      <c r="BC755" s="177"/>
      <c r="BD755" s="177"/>
      <c r="BE755" s="177"/>
      <c r="BF755" s="177"/>
      <c r="BG755" s="177"/>
      <c r="BH755" s="177"/>
      <c r="BI755" s="177"/>
      <c r="BJ755" s="177"/>
      <c r="BK755" s="177"/>
      <c r="BL755" s="289"/>
      <c r="BM755" s="177"/>
      <c r="BN755" s="177"/>
      <c r="BO755" s="177"/>
      <c r="BP755" s="177"/>
      <c r="BQ755" s="177"/>
      <c r="BR755" s="177"/>
      <c r="BS755" s="177"/>
      <c r="BT755" s="177"/>
      <c r="BU755" s="177"/>
      <c r="BV755" s="177"/>
      <c r="BW755" s="177"/>
      <c r="BX755" s="177"/>
      <c r="BY755" s="177"/>
      <c r="BZ755" s="177"/>
      <c r="CA755" s="210"/>
      <c r="CB755" s="134"/>
    </row>
    <row r="756" spans="1:80" ht="12" x14ac:dyDescent="0.2">
      <c r="A756" s="248"/>
      <c r="C756" s="197" t="str">
        <f>_xlfn.CONCAT(Leverancespecifikation[[#This Row],[ID]],Leverancespecifikation[[#This Row],[BYGNINGSDEL]])</f>
        <v/>
      </c>
      <c r="D756" s="177"/>
      <c r="E756" s="177"/>
      <c r="F756" s="177"/>
      <c r="G756" s="177"/>
      <c r="H756" s="177"/>
      <c r="I756" s="177"/>
      <c r="K756" s="198"/>
      <c r="L756" s="177"/>
      <c r="M756" s="84"/>
      <c r="O756" s="78" t="str">
        <f>VLOOKUP(Leverancespecifikation[[#This Row],[ID-Bygningsdel]],'Data aktør'!A:H,2,FALSE)</f>
        <v/>
      </c>
      <c r="P756" s="78" t="str">
        <f>VLOOKUP(Leverancespecifikation[[#This Row],[ID-Bygningsdel]],'Data aktør'!A:H,3,FALSE)</f>
        <v/>
      </c>
      <c r="Q756" s="78" t="str">
        <f>VLOOKUP(Leverancespecifikation[[#This Row],[ID-Bygningsdel]],'Data aktør'!A:H,4,FALSE)</f>
        <v/>
      </c>
      <c r="R756" s="78" t="str">
        <f>VLOOKUP(Leverancespecifikation[[#This Row],[ID-Bygningsdel]],'Data aktør'!A:H,5,FALSE)</f>
        <v/>
      </c>
      <c r="S756" s="78" t="str">
        <f>VLOOKUP(Leverancespecifikation[[#This Row],[ID-Bygningsdel]],'Data aktør'!A:H,6,FALSE)</f>
        <v/>
      </c>
      <c r="T756" s="78" t="str">
        <f>VLOOKUP(Leverancespecifikation[[#This Row],[ID-Bygningsdel]],'Data aktør'!A:H,7,FALSE)</f>
        <v/>
      </c>
      <c r="U756" s="78" t="str">
        <f>VLOOKUP(Leverancespecifikation[[#This Row],[ID-Bygningsdel]],'Data aktør'!A:H,8,FALSE)</f>
        <v/>
      </c>
      <c r="AC756" s="177"/>
      <c r="AK756" s="177"/>
      <c r="AL756" s="177"/>
      <c r="AM756" s="177"/>
      <c r="AN756" s="177"/>
      <c r="AO756" s="177"/>
      <c r="AP756" s="177"/>
      <c r="AQ756" s="177"/>
      <c r="AR756" s="177"/>
      <c r="AS756" s="177"/>
      <c r="AT756" s="177"/>
      <c r="AU756" s="177"/>
      <c r="AV756" s="177"/>
      <c r="AW756" s="177"/>
      <c r="AX756" s="177"/>
      <c r="AY756" s="177"/>
      <c r="AZ756" s="177"/>
      <c r="BA756" s="177"/>
      <c r="BB756" s="177"/>
      <c r="BC756" s="177"/>
      <c r="BD756" s="177"/>
      <c r="BE756" s="177"/>
      <c r="BF756" s="177"/>
      <c r="BG756" s="177"/>
      <c r="BH756" s="177"/>
      <c r="BI756" s="177"/>
      <c r="BJ756" s="177"/>
      <c r="BK756" s="177"/>
      <c r="BL756" s="289"/>
      <c r="BM756" s="177"/>
      <c r="BN756" s="177"/>
      <c r="BO756" s="177"/>
      <c r="BP756" s="177"/>
      <c r="BQ756" s="177"/>
      <c r="BR756" s="177"/>
      <c r="BS756" s="177"/>
      <c r="BT756" s="177"/>
      <c r="BU756" s="177"/>
      <c r="BV756" s="177"/>
      <c r="BW756" s="177"/>
      <c r="BX756" s="177"/>
      <c r="BY756" s="177"/>
      <c r="BZ756" s="177"/>
      <c r="CA756" s="210"/>
      <c r="CB756" s="134"/>
    </row>
    <row r="757" spans="1:80" ht="12" x14ac:dyDescent="0.2">
      <c r="A757" s="248"/>
      <c r="C757" s="197" t="str">
        <f>_xlfn.CONCAT(Leverancespecifikation[[#This Row],[ID]],Leverancespecifikation[[#This Row],[BYGNINGSDEL]])</f>
        <v/>
      </c>
      <c r="D757" s="177"/>
      <c r="E757" s="177"/>
      <c r="F757" s="177"/>
      <c r="G757" s="177"/>
      <c r="H757" s="177"/>
      <c r="I757" s="177"/>
      <c r="K757" s="198"/>
      <c r="L757" s="177"/>
      <c r="M757" s="84"/>
      <c r="O757" s="78" t="str">
        <f>VLOOKUP(Leverancespecifikation[[#This Row],[ID-Bygningsdel]],'Data aktør'!A:H,2,FALSE)</f>
        <v/>
      </c>
      <c r="P757" s="78" t="str">
        <f>VLOOKUP(Leverancespecifikation[[#This Row],[ID-Bygningsdel]],'Data aktør'!A:H,3,FALSE)</f>
        <v/>
      </c>
      <c r="Q757" s="78" t="str">
        <f>VLOOKUP(Leverancespecifikation[[#This Row],[ID-Bygningsdel]],'Data aktør'!A:H,4,FALSE)</f>
        <v/>
      </c>
      <c r="R757" s="78" t="str">
        <f>VLOOKUP(Leverancespecifikation[[#This Row],[ID-Bygningsdel]],'Data aktør'!A:H,5,FALSE)</f>
        <v/>
      </c>
      <c r="S757" s="78" t="str">
        <f>VLOOKUP(Leverancespecifikation[[#This Row],[ID-Bygningsdel]],'Data aktør'!A:H,6,FALSE)</f>
        <v/>
      </c>
      <c r="T757" s="78" t="str">
        <f>VLOOKUP(Leverancespecifikation[[#This Row],[ID-Bygningsdel]],'Data aktør'!A:H,7,FALSE)</f>
        <v/>
      </c>
      <c r="U757" s="78" t="str">
        <f>VLOOKUP(Leverancespecifikation[[#This Row],[ID-Bygningsdel]],'Data aktør'!A:H,8,FALSE)</f>
        <v/>
      </c>
      <c r="AC757" s="177"/>
      <c r="AK757" s="177"/>
      <c r="AL757" s="177"/>
      <c r="AM757" s="177"/>
      <c r="AN757" s="177"/>
      <c r="AO757" s="177"/>
      <c r="AP757" s="177"/>
      <c r="AQ757" s="177"/>
      <c r="AR757" s="177"/>
      <c r="AS757" s="177"/>
      <c r="AT757" s="177"/>
      <c r="AU757" s="177"/>
      <c r="AV757" s="177"/>
      <c r="AW757" s="177"/>
      <c r="AX757" s="177"/>
      <c r="AY757" s="177"/>
      <c r="AZ757" s="177"/>
      <c r="BA757" s="177"/>
      <c r="BB757" s="177"/>
      <c r="BC757" s="177"/>
      <c r="BD757" s="177"/>
      <c r="BE757" s="177"/>
      <c r="BF757" s="177"/>
      <c r="BG757" s="177"/>
      <c r="BH757" s="177"/>
      <c r="BI757" s="177"/>
      <c r="BJ757" s="177"/>
      <c r="BK757" s="177"/>
      <c r="BL757" s="289"/>
      <c r="BM757" s="177"/>
      <c r="BN757" s="177"/>
      <c r="BO757" s="177"/>
      <c r="BP757" s="177"/>
      <c r="BQ757" s="177"/>
      <c r="BR757" s="177"/>
      <c r="BS757" s="177"/>
      <c r="BT757" s="177"/>
      <c r="BU757" s="177"/>
      <c r="BV757" s="177"/>
      <c r="BW757" s="177"/>
      <c r="BX757" s="177"/>
      <c r="BY757" s="177"/>
      <c r="BZ757" s="177"/>
      <c r="CA757" s="210"/>
      <c r="CB757" s="134"/>
    </row>
    <row r="758" spans="1:80" ht="12" x14ac:dyDescent="0.2">
      <c r="A758" s="248"/>
      <c r="C758" s="197" t="str">
        <f>_xlfn.CONCAT(Leverancespecifikation[[#This Row],[ID]],Leverancespecifikation[[#This Row],[BYGNINGSDEL]])</f>
        <v/>
      </c>
      <c r="D758" s="177"/>
      <c r="E758" s="177"/>
      <c r="F758" s="177"/>
      <c r="G758" s="177"/>
      <c r="H758" s="177"/>
      <c r="I758" s="177"/>
      <c r="K758" s="198"/>
      <c r="L758" s="177"/>
      <c r="M758" s="84"/>
      <c r="O758" s="78" t="str">
        <f>VLOOKUP(Leverancespecifikation[[#This Row],[ID-Bygningsdel]],'Data aktør'!A:H,2,FALSE)</f>
        <v/>
      </c>
      <c r="P758" s="78" t="str">
        <f>VLOOKUP(Leverancespecifikation[[#This Row],[ID-Bygningsdel]],'Data aktør'!A:H,3,FALSE)</f>
        <v/>
      </c>
      <c r="Q758" s="78" t="str">
        <f>VLOOKUP(Leverancespecifikation[[#This Row],[ID-Bygningsdel]],'Data aktør'!A:H,4,FALSE)</f>
        <v/>
      </c>
      <c r="R758" s="78" t="str">
        <f>VLOOKUP(Leverancespecifikation[[#This Row],[ID-Bygningsdel]],'Data aktør'!A:H,5,FALSE)</f>
        <v/>
      </c>
      <c r="S758" s="78" t="str">
        <f>VLOOKUP(Leverancespecifikation[[#This Row],[ID-Bygningsdel]],'Data aktør'!A:H,6,FALSE)</f>
        <v/>
      </c>
      <c r="T758" s="78" t="str">
        <f>VLOOKUP(Leverancespecifikation[[#This Row],[ID-Bygningsdel]],'Data aktør'!A:H,7,FALSE)</f>
        <v/>
      </c>
      <c r="U758" s="78" t="str">
        <f>VLOOKUP(Leverancespecifikation[[#This Row],[ID-Bygningsdel]],'Data aktør'!A:H,8,FALSE)</f>
        <v/>
      </c>
      <c r="AC758" s="177"/>
      <c r="AK758" s="177"/>
      <c r="AL758" s="177"/>
      <c r="AM758" s="177"/>
      <c r="AN758" s="177"/>
      <c r="AO758" s="177"/>
      <c r="AP758" s="177"/>
      <c r="AQ758" s="177"/>
      <c r="AR758" s="177"/>
      <c r="AS758" s="177"/>
      <c r="AT758" s="177"/>
      <c r="AU758" s="177"/>
      <c r="AV758" s="177"/>
      <c r="AW758" s="177"/>
      <c r="AX758" s="177"/>
      <c r="AY758" s="177"/>
      <c r="AZ758" s="177"/>
      <c r="BA758" s="177"/>
      <c r="BB758" s="177"/>
      <c r="BC758" s="177"/>
      <c r="BD758" s="177"/>
      <c r="BE758" s="177"/>
      <c r="BF758" s="177"/>
      <c r="BG758" s="177"/>
      <c r="BH758" s="177"/>
      <c r="BI758" s="177"/>
      <c r="BJ758" s="177"/>
      <c r="BK758" s="177"/>
      <c r="BL758" s="289"/>
      <c r="BM758" s="177"/>
      <c r="BN758" s="177"/>
      <c r="BO758" s="177"/>
      <c r="BP758" s="177"/>
      <c r="BQ758" s="177"/>
      <c r="BR758" s="177"/>
      <c r="BS758" s="177"/>
      <c r="BT758" s="177"/>
      <c r="BU758" s="177"/>
      <c r="BV758" s="177"/>
      <c r="BW758" s="177"/>
      <c r="BX758" s="177"/>
      <c r="BY758" s="177"/>
      <c r="BZ758" s="177"/>
      <c r="CA758" s="210"/>
      <c r="CB758" s="134"/>
    </row>
    <row r="759" spans="1:80" ht="12" x14ac:dyDescent="0.2">
      <c r="A759" s="248"/>
      <c r="C759" s="197" t="str">
        <f>_xlfn.CONCAT(Leverancespecifikation[[#This Row],[ID]],Leverancespecifikation[[#This Row],[BYGNINGSDEL]])</f>
        <v/>
      </c>
      <c r="D759" s="177"/>
      <c r="E759" s="177"/>
      <c r="F759" s="177"/>
      <c r="G759" s="177"/>
      <c r="H759" s="177"/>
      <c r="I759" s="177"/>
      <c r="K759" s="198"/>
      <c r="L759" s="177"/>
      <c r="M759" s="84"/>
      <c r="O759" s="78" t="str">
        <f>VLOOKUP(Leverancespecifikation[[#This Row],[ID-Bygningsdel]],'Data aktør'!A:H,2,FALSE)</f>
        <v/>
      </c>
      <c r="P759" s="78" t="str">
        <f>VLOOKUP(Leverancespecifikation[[#This Row],[ID-Bygningsdel]],'Data aktør'!A:H,3,FALSE)</f>
        <v/>
      </c>
      <c r="Q759" s="78" t="str">
        <f>VLOOKUP(Leverancespecifikation[[#This Row],[ID-Bygningsdel]],'Data aktør'!A:H,4,FALSE)</f>
        <v/>
      </c>
      <c r="R759" s="78" t="str">
        <f>VLOOKUP(Leverancespecifikation[[#This Row],[ID-Bygningsdel]],'Data aktør'!A:H,5,FALSE)</f>
        <v/>
      </c>
      <c r="S759" s="78" t="str">
        <f>VLOOKUP(Leverancespecifikation[[#This Row],[ID-Bygningsdel]],'Data aktør'!A:H,6,FALSE)</f>
        <v/>
      </c>
      <c r="T759" s="78" t="str">
        <f>VLOOKUP(Leverancespecifikation[[#This Row],[ID-Bygningsdel]],'Data aktør'!A:H,7,FALSE)</f>
        <v/>
      </c>
      <c r="U759" s="78" t="str">
        <f>VLOOKUP(Leverancespecifikation[[#This Row],[ID-Bygningsdel]],'Data aktør'!A:H,8,FALSE)</f>
        <v/>
      </c>
      <c r="AC759" s="177"/>
      <c r="AK759" s="177"/>
      <c r="AL759" s="177"/>
      <c r="AM759" s="177"/>
      <c r="AN759" s="177"/>
      <c r="AO759" s="177"/>
      <c r="AP759" s="177"/>
      <c r="AQ759" s="177"/>
      <c r="AR759" s="177"/>
      <c r="AS759" s="177"/>
      <c r="AT759" s="177"/>
      <c r="AU759" s="177"/>
      <c r="AV759" s="177"/>
      <c r="AW759" s="177"/>
      <c r="AX759" s="177"/>
      <c r="AY759" s="177"/>
      <c r="AZ759" s="177"/>
      <c r="BA759" s="177"/>
      <c r="BB759" s="177"/>
      <c r="BC759" s="177"/>
      <c r="BD759" s="177"/>
      <c r="BE759" s="177"/>
      <c r="BF759" s="177"/>
      <c r="BG759" s="177"/>
      <c r="BH759" s="177"/>
      <c r="BI759" s="177"/>
      <c r="BJ759" s="177"/>
      <c r="BK759" s="177"/>
      <c r="BL759" s="289"/>
      <c r="BM759" s="177"/>
      <c r="BN759" s="177"/>
      <c r="BO759" s="177"/>
      <c r="BP759" s="177"/>
      <c r="BQ759" s="177"/>
      <c r="BR759" s="177"/>
      <c r="BS759" s="177"/>
      <c r="BT759" s="177"/>
      <c r="BU759" s="177"/>
      <c r="BV759" s="177"/>
      <c r="BW759" s="177"/>
      <c r="BX759" s="177"/>
      <c r="BY759" s="177"/>
      <c r="BZ759" s="177"/>
      <c r="CA759" s="210"/>
      <c r="CB759" s="134"/>
    </row>
    <row r="760" spans="1:80" ht="12" x14ac:dyDescent="0.2">
      <c r="A760" s="248"/>
      <c r="C760" s="197" t="str">
        <f>_xlfn.CONCAT(Leverancespecifikation[[#This Row],[ID]],Leverancespecifikation[[#This Row],[BYGNINGSDEL]])</f>
        <v/>
      </c>
      <c r="D760" s="177"/>
      <c r="E760" s="177"/>
      <c r="F760" s="177"/>
      <c r="G760" s="177"/>
      <c r="H760" s="177"/>
      <c r="I760" s="177"/>
      <c r="K760" s="198"/>
      <c r="L760" s="177"/>
      <c r="M760" s="84"/>
      <c r="O760" s="78" t="str">
        <f>VLOOKUP(Leverancespecifikation[[#This Row],[ID-Bygningsdel]],'Data aktør'!A:H,2,FALSE)</f>
        <v/>
      </c>
      <c r="P760" s="78" t="str">
        <f>VLOOKUP(Leverancespecifikation[[#This Row],[ID-Bygningsdel]],'Data aktør'!A:H,3,FALSE)</f>
        <v/>
      </c>
      <c r="Q760" s="78" t="str">
        <f>VLOOKUP(Leverancespecifikation[[#This Row],[ID-Bygningsdel]],'Data aktør'!A:H,4,FALSE)</f>
        <v/>
      </c>
      <c r="R760" s="78" t="str">
        <f>VLOOKUP(Leverancespecifikation[[#This Row],[ID-Bygningsdel]],'Data aktør'!A:H,5,FALSE)</f>
        <v/>
      </c>
      <c r="S760" s="78" t="str">
        <f>VLOOKUP(Leverancespecifikation[[#This Row],[ID-Bygningsdel]],'Data aktør'!A:H,6,FALSE)</f>
        <v/>
      </c>
      <c r="T760" s="78" t="str">
        <f>VLOOKUP(Leverancespecifikation[[#This Row],[ID-Bygningsdel]],'Data aktør'!A:H,7,FALSE)</f>
        <v/>
      </c>
      <c r="U760" s="78" t="str">
        <f>VLOOKUP(Leverancespecifikation[[#This Row],[ID-Bygningsdel]],'Data aktør'!A:H,8,FALSE)</f>
        <v/>
      </c>
      <c r="AC760" s="177"/>
      <c r="AK760" s="177"/>
      <c r="AL760" s="177"/>
      <c r="AM760" s="177"/>
      <c r="AN760" s="177"/>
      <c r="AO760" s="177"/>
      <c r="AP760" s="177"/>
      <c r="AQ760" s="177"/>
      <c r="AR760" s="177"/>
      <c r="AS760" s="177"/>
      <c r="AT760" s="177"/>
      <c r="AU760" s="177"/>
      <c r="AV760" s="177"/>
      <c r="AW760" s="177"/>
      <c r="AX760" s="177"/>
      <c r="AY760" s="177"/>
      <c r="AZ760" s="177"/>
      <c r="BA760" s="177"/>
      <c r="BB760" s="177"/>
      <c r="BC760" s="177"/>
      <c r="BD760" s="177"/>
      <c r="BE760" s="177"/>
      <c r="BF760" s="177"/>
      <c r="BG760" s="177"/>
      <c r="BH760" s="177"/>
      <c r="BI760" s="177"/>
      <c r="BJ760" s="177"/>
      <c r="BK760" s="177"/>
      <c r="BL760" s="289"/>
      <c r="BM760" s="177"/>
      <c r="BN760" s="177"/>
      <c r="BO760" s="177"/>
      <c r="BP760" s="177"/>
      <c r="BQ760" s="177"/>
      <c r="BR760" s="177"/>
      <c r="BS760" s="177"/>
      <c r="BT760" s="177"/>
      <c r="BU760" s="177"/>
      <c r="BV760" s="177"/>
      <c r="BW760" s="177"/>
      <c r="BX760" s="177"/>
      <c r="BY760" s="177"/>
      <c r="BZ760" s="177"/>
      <c r="CA760" s="210"/>
      <c r="CB760" s="134"/>
    </row>
    <row r="761" spans="1:80" ht="12" x14ac:dyDescent="0.2">
      <c r="A761" s="248"/>
      <c r="B761" s="262"/>
      <c r="C761" s="267" t="str">
        <f>_xlfn.CONCAT(Leverancespecifikation[[#This Row],[ID]],Leverancespecifikation[[#This Row],[BYGNINGSDEL]])</f>
        <v/>
      </c>
      <c r="D761" s="251"/>
      <c r="E761" s="251"/>
      <c r="F761" s="251"/>
      <c r="G761" s="251"/>
      <c r="H761" s="251"/>
      <c r="I761" s="251"/>
      <c r="J761" s="251"/>
      <c r="K761" s="268"/>
      <c r="L761" s="251"/>
      <c r="M761" s="269"/>
      <c r="N761" s="325"/>
      <c r="O761" s="99" t="str">
        <f>VLOOKUP(Leverancespecifikation[[#This Row],[ID-Bygningsdel]],'Data aktør'!A:H,2,FALSE)</f>
        <v/>
      </c>
      <c r="P761" s="99" t="str">
        <f>VLOOKUP(Leverancespecifikation[[#This Row],[ID-Bygningsdel]],'Data aktør'!A:H,3,FALSE)</f>
        <v/>
      </c>
      <c r="Q761" s="99" t="str">
        <f>VLOOKUP(Leverancespecifikation[[#This Row],[ID-Bygningsdel]],'Data aktør'!A:H,4,FALSE)</f>
        <v/>
      </c>
      <c r="R761" s="99" t="str">
        <f>VLOOKUP(Leverancespecifikation[[#This Row],[ID-Bygningsdel]],'Data aktør'!A:H,5,FALSE)</f>
        <v/>
      </c>
      <c r="S761" s="99" t="str">
        <f>VLOOKUP(Leverancespecifikation[[#This Row],[ID-Bygningsdel]],'Data aktør'!A:H,6,FALSE)</f>
        <v/>
      </c>
      <c r="T761" s="99" t="str">
        <f>VLOOKUP(Leverancespecifikation[[#This Row],[ID-Bygningsdel]],'Data aktør'!A:H,7,FALSE)</f>
        <v/>
      </c>
      <c r="U761" s="99" t="str">
        <f>VLOOKUP(Leverancespecifikation[[#This Row],[ID-Bygningsdel]],'Data aktør'!A:H,8,FALSE)</f>
        <v/>
      </c>
      <c r="V761" s="252"/>
      <c r="W761" s="252"/>
      <c r="X761" s="252"/>
      <c r="Y761" s="252"/>
      <c r="Z761" s="252"/>
      <c r="AA761" s="252"/>
      <c r="AB761" s="251"/>
      <c r="AC761" s="251"/>
      <c r="AD761" s="251"/>
      <c r="AE761" s="251"/>
      <c r="AF761" s="251"/>
      <c r="AG761" s="251"/>
      <c r="AH761" s="251"/>
      <c r="AI761" s="251"/>
      <c r="AJ761" s="251"/>
      <c r="AK761" s="251"/>
      <c r="AL761" s="251"/>
      <c r="AM761" s="251"/>
      <c r="AN761" s="251"/>
      <c r="AO761" s="251"/>
      <c r="AP761" s="251"/>
      <c r="AQ761" s="251"/>
      <c r="AR761" s="251"/>
      <c r="AS761" s="251"/>
      <c r="AT761" s="251"/>
      <c r="AU761" s="251"/>
      <c r="AV761" s="251"/>
      <c r="AW761" s="251"/>
      <c r="AX761" s="251"/>
      <c r="AY761" s="251"/>
      <c r="AZ761" s="251"/>
      <c r="BA761" s="251"/>
      <c r="BB761" s="251"/>
      <c r="BC761" s="251"/>
      <c r="BD761" s="251"/>
      <c r="BE761" s="251"/>
      <c r="BF761" s="251"/>
      <c r="BG761" s="251"/>
      <c r="BH761" s="251"/>
      <c r="BI761" s="251"/>
      <c r="BJ761" s="251"/>
      <c r="BK761" s="251"/>
      <c r="BL761" s="294"/>
      <c r="BM761" s="251"/>
      <c r="BN761" s="251"/>
      <c r="BO761" s="251"/>
      <c r="BP761" s="251"/>
      <c r="BQ761" s="251"/>
      <c r="BR761" s="251"/>
      <c r="BS761" s="251"/>
      <c r="BT761" s="251"/>
      <c r="BU761" s="251"/>
      <c r="BV761" s="251"/>
      <c r="BW761" s="251"/>
      <c r="BX761" s="251"/>
      <c r="BY761" s="251"/>
      <c r="BZ761" s="251"/>
      <c r="CA761" s="270"/>
      <c r="CB761" s="134"/>
    </row>
    <row r="762" spans="1:80" ht="12" x14ac:dyDescent="0.2">
      <c r="A762" s="248"/>
      <c r="B762" s="263"/>
      <c r="C762" s="276" t="str">
        <f>_xlfn.CONCAT(Leverancespecifikation[[#This Row],[ID]],Leverancespecifikation[[#This Row],[BYGNINGSDEL]])</f>
        <v/>
      </c>
      <c r="D762" s="253"/>
      <c r="E762" s="253"/>
      <c r="F762" s="253"/>
      <c r="G762" s="253"/>
      <c r="H762" s="253"/>
      <c r="I762" s="253"/>
      <c r="J762" s="253"/>
      <c r="K762" s="277"/>
      <c r="L762" s="253"/>
      <c r="M762" s="278"/>
      <c r="N762" s="326"/>
      <c r="O762" s="256" t="str">
        <f>VLOOKUP(Leverancespecifikation[[#This Row],[ID-Bygningsdel]],'Data aktør'!A:H,2,FALSE)</f>
        <v/>
      </c>
      <c r="P762" s="256" t="str">
        <f>VLOOKUP(Leverancespecifikation[[#This Row],[ID-Bygningsdel]],'Data aktør'!A:H,3,FALSE)</f>
        <v/>
      </c>
      <c r="Q762" s="256" t="str">
        <f>VLOOKUP(Leverancespecifikation[[#This Row],[ID-Bygningsdel]],'Data aktør'!A:H,4,FALSE)</f>
        <v/>
      </c>
      <c r="R762" s="256" t="str">
        <f>VLOOKUP(Leverancespecifikation[[#This Row],[ID-Bygningsdel]],'Data aktør'!A:H,5,FALSE)</f>
        <v/>
      </c>
      <c r="S762" s="256" t="str">
        <f>VLOOKUP(Leverancespecifikation[[#This Row],[ID-Bygningsdel]],'Data aktør'!A:H,6,FALSE)</f>
        <v/>
      </c>
      <c r="T762" s="256" t="str">
        <f>VLOOKUP(Leverancespecifikation[[#This Row],[ID-Bygningsdel]],'Data aktør'!A:H,7,FALSE)</f>
        <v/>
      </c>
      <c r="U762" s="256" t="str">
        <f>VLOOKUP(Leverancespecifikation[[#This Row],[ID-Bygningsdel]],'Data aktør'!A:H,8,FALSE)</f>
        <v/>
      </c>
      <c r="V762" s="257"/>
      <c r="W762" s="257"/>
      <c r="X762" s="257"/>
      <c r="Y762" s="257"/>
      <c r="Z762" s="257"/>
      <c r="AA762" s="257"/>
      <c r="AB762" s="253"/>
      <c r="AC762" s="253"/>
      <c r="AD762" s="253"/>
      <c r="AE762" s="253"/>
      <c r="AF762" s="253"/>
      <c r="AG762" s="253"/>
      <c r="AH762" s="253"/>
      <c r="AI762" s="253"/>
      <c r="AJ762" s="253"/>
      <c r="AK762" s="253"/>
      <c r="AL762" s="253"/>
      <c r="AM762" s="253"/>
      <c r="AN762" s="253"/>
      <c r="AO762" s="253"/>
      <c r="AP762" s="253"/>
      <c r="AQ762" s="253"/>
      <c r="AR762" s="253"/>
      <c r="AS762" s="253"/>
      <c r="AT762" s="253"/>
      <c r="AU762" s="253"/>
      <c r="AV762" s="253"/>
      <c r="AW762" s="253"/>
      <c r="AX762" s="253"/>
      <c r="AY762" s="253"/>
      <c r="AZ762" s="253"/>
      <c r="BA762" s="253"/>
      <c r="BB762" s="253"/>
      <c r="BC762" s="253"/>
      <c r="BD762" s="253"/>
      <c r="BE762" s="253"/>
      <c r="BF762" s="253"/>
      <c r="BG762" s="253"/>
      <c r="BH762" s="253"/>
      <c r="BI762" s="253"/>
      <c r="BJ762" s="253"/>
      <c r="BK762" s="253"/>
      <c r="BL762" s="295"/>
      <c r="BM762" s="253"/>
      <c r="BN762" s="253"/>
      <c r="BO762" s="253"/>
      <c r="BP762" s="253"/>
      <c r="BQ762" s="253"/>
      <c r="BR762" s="253"/>
      <c r="BS762" s="253"/>
      <c r="BT762" s="253"/>
      <c r="BU762" s="253"/>
      <c r="BV762" s="253"/>
      <c r="BW762" s="253"/>
      <c r="BX762" s="253"/>
      <c r="BY762" s="253"/>
      <c r="BZ762" s="253"/>
      <c r="CA762" s="253"/>
      <c r="CB762" s="134"/>
    </row>
    <row r="763" spans="1:80" ht="12" x14ac:dyDescent="0.2">
      <c r="A763" s="248"/>
      <c r="B763" s="263"/>
      <c r="C763" s="276" t="str">
        <f>_xlfn.CONCAT(Leverancespecifikation[[#This Row],[ID]],Leverancespecifikation[[#This Row],[BYGNINGSDEL]])</f>
        <v/>
      </c>
      <c r="D763" s="253"/>
      <c r="E763" s="253"/>
      <c r="F763" s="253"/>
      <c r="G763" s="253"/>
      <c r="H763" s="253"/>
      <c r="I763" s="253"/>
      <c r="J763" s="253"/>
      <c r="K763" s="277"/>
      <c r="L763" s="253"/>
      <c r="M763" s="278"/>
      <c r="N763" s="326"/>
      <c r="O763" s="256" t="str">
        <f>VLOOKUP(Leverancespecifikation[[#This Row],[ID-Bygningsdel]],'Data aktør'!A:H,2,FALSE)</f>
        <v/>
      </c>
      <c r="P763" s="256" t="str">
        <f>VLOOKUP(Leverancespecifikation[[#This Row],[ID-Bygningsdel]],'Data aktør'!A:H,3,FALSE)</f>
        <v/>
      </c>
      <c r="Q763" s="256" t="str">
        <f>VLOOKUP(Leverancespecifikation[[#This Row],[ID-Bygningsdel]],'Data aktør'!A:H,4,FALSE)</f>
        <v/>
      </c>
      <c r="R763" s="256" t="str">
        <f>VLOOKUP(Leverancespecifikation[[#This Row],[ID-Bygningsdel]],'Data aktør'!A:H,5,FALSE)</f>
        <v/>
      </c>
      <c r="S763" s="256" t="str">
        <f>VLOOKUP(Leverancespecifikation[[#This Row],[ID-Bygningsdel]],'Data aktør'!A:H,6,FALSE)</f>
        <v/>
      </c>
      <c r="T763" s="256" t="str">
        <f>VLOOKUP(Leverancespecifikation[[#This Row],[ID-Bygningsdel]],'Data aktør'!A:H,7,FALSE)</f>
        <v/>
      </c>
      <c r="U763" s="256" t="str">
        <f>VLOOKUP(Leverancespecifikation[[#This Row],[ID-Bygningsdel]],'Data aktør'!A:H,8,FALSE)</f>
        <v/>
      </c>
      <c r="V763" s="257"/>
      <c r="W763" s="257"/>
      <c r="X763" s="257"/>
      <c r="Y763" s="257"/>
      <c r="Z763" s="257"/>
      <c r="AA763" s="257"/>
      <c r="AB763" s="253"/>
      <c r="AC763" s="253"/>
      <c r="AD763" s="253"/>
      <c r="AE763" s="253"/>
      <c r="AF763" s="253"/>
      <c r="AG763" s="253"/>
      <c r="AH763" s="253"/>
      <c r="AI763" s="253"/>
      <c r="AJ763" s="253"/>
      <c r="AK763" s="253"/>
      <c r="AL763" s="253"/>
      <c r="AM763" s="253"/>
      <c r="AN763" s="253"/>
      <c r="AO763" s="253"/>
      <c r="AP763" s="253"/>
      <c r="AQ763" s="253"/>
      <c r="AR763" s="253"/>
      <c r="AS763" s="253"/>
      <c r="AT763" s="253"/>
      <c r="AU763" s="253"/>
      <c r="AV763" s="253"/>
      <c r="AW763" s="253"/>
      <c r="AX763" s="253"/>
      <c r="AY763" s="253"/>
      <c r="AZ763" s="253"/>
      <c r="BA763" s="253"/>
      <c r="BB763" s="253"/>
      <c r="BC763" s="253"/>
      <c r="BD763" s="253"/>
      <c r="BE763" s="253"/>
      <c r="BF763" s="253"/>
      <c r="BG763" s="253"/>
      <c r="BH763" s="253"/>
      <c r="BI763" s="253"/>
      <c r="BJ763" s="253"/>
      <c r="BK763" s="253"/>
      <c r="BL763" s="295"/>
      <c r="BM763" s="253"/>
      <c r="BN763" s="253"/>
      <c r="BO763" s="253"/>
      <c r="BP763" s="253"/>
      <c r="BQ763" s="253"/>
      <c r="BR763" s="253"/>
      <c r="BS763" s="253"/>
      <c r="BT763" s="253"/>
      <c r="BU763" s="253"/>
      <c r="BV763" s="253"/>
      <c r="BW763" s="253"/>
      <c r="BX763" s="253"/>
      <c r="BY763" s="253"/>
      <c r="BZ763" s="253"/>
      <c r="CA763" s="253"/>
      <c r="CB763" s="134"/>
    </row>
    <row r="764" spans="1:80" ht="12" x14ac:dyDescent="0.2">
      <c r="A764" s="248"/>
      <c r="B764" s="263"/>
      <c r="C764" s="276" t="str">
        <f>_xlfn.CONCAT(Leverancespecifikation[[#This Row],[ID]],Leverancespecifikation[[#This Row],[BYGNINGSDEL]])</f>
        <v/>
      </c>
      <c r="D764" s="253"/>
      <c r="E764" s="253"/>
      <c r="F764" s="253"/>
      <c r="G764" s="253"/>
      <c r="H764" s="253"/>
      <c r="I764" s="253"/>
      <c r="J764" s="253"/>
      <c r="K764" s="277"/>
      <c r="L764" s="253"/>
      <c r="M764" s="278"/>
      <c r="N764" s="326"/>
      <c r="O764" s="256" t="str">
        <f>VLOOKUP(Leverancespecifikation[[#This Row],[ID-Bygningsdel]],'Data aktør'!A:H,2,FALSE)</f>
        <v/>
      </c>
      <c r="P764" s="256" t="str">
        <f>VLOOKUP(Leverancespecifikation[[#This Row],[ID-Bygningsdel]],'Data aktør'!A:H,3,FALSE)</f>
        <v/>
      </c>
      <c r="Q764" s="256" t="str">
        <f>VLOOKUP(Leverancespecifikation[[#This Row],[ID-Bygningsdel]],'Data aktør'!A:H,4,FALSE)</f>
        <v/>
      </c>
      <c r="R764" s="256" t="str">
        <f>VLOOKUP(Leverancespecifikation[[#This Row],[ID-Bygningsdel]],'Data aktør'!A:H,5,FALSE)</f>
        <v/>
      </c>
      <c r="S764" s="256" t="str">
        <f>VLOOKUP(Leverancespecifikation[[#This Row],[ID-Bygningsdel]],'Data aktør'!A:H,6,FALSE)</f>
        <v/>
      </c>
      <c r="T764" s="256" t="str">
        <f>VLOOKUP(Leverancespecifikation[[#This Row],[ID-Bygningsdel]],'Data aktør'!A:H,7,FALSE)</f>
        <v/>
      </c>
      <c r="U764" s="256" t="str">
        <f>VLOOKUP(Leverancespecifikation[[#This Row],[ID-Bygningsdel]],'Data aktør'!A:H,8,FALSE)</f>
        <v/>
      </c>
      <c r="V764" s="257"/>
      <c r="W764" s="257"/>
      <c r="X764" s="257"/>
      <c r="Y764" s="257"/>
      <c r="Z764" s="257"/>
      <c r="AA764" s="257"/>
      <c r="AB764" s="253"/>
      <c r="AC764" s="253"/>
      <c r="AD764" s="253"/>
      <c r="AE764" s="253"/>
      <c r="AF764" s="253"/>
      <c r="AG764" s="253"/>
      <c r="AH764" s="253"/>
      <c r="AI764" s="253"/>
      <c r="AJ764" s="253"/>
      <c r="AK764" s="253"/>
      <c r="AL764" s="253"/>
      <c r="AM764" s="253"/>
      <c r="AN764" s="253"/>
      <c r="AO764" s="253"/>
      <c r="AP764" s="253"/>
      <c r="AQ764" s="253"/>
      <c r="AR764" s="253"/>
      <c r="AS764" s="253"/>
      <c r="AT764" s="253"/>
      <c r="AU764" s="253"/>
      <c r="AV764" s="253"/>
      <c r="AW764" s="253"/>
      <c r="AX764" s="253"/>
      <c r="AY764" s="253"/>
      <c r="AZ764" s="253"/>
      <c r="BA764" s="253"/>
      <c r="BB764" s="253"/>
      <c r="BC764" s="253"/>
      <c r="BD764" s="253"/>
      <c r="BE764" s="253"/>
      <c r="BF764" s="253"/>
      <c r="BG764" s="253"/>
      <c r="BH764" s="253"/>
      <c r="BI764" s="253"/>
      <c r="BJ764" s="253"/>
      <c r="BK764" s="253"/>
      <c r="BL764" s="295"/>
      <c r="BM764" s="253"/>
      <c r="BN764" s="253"/>
      <c r="BO764" s="253"/>
      <c r="BP764" s="253"/>
      <c r="BQ764" s="253"/>
      <c r="BR764" s="253"/>
      <c r="BS764" s="253"/>
      <c r="BT764" s="253"/>
      <c r="BU764" s="253"/>
      <c r="BV764" s="253"/>
      <c r="BW764" s="253"/>
      <c r="BX764" s="253"/>
      <c r="BY764" s="253"/>
      <c r="BZ764" s="253"/>
      <c r="CA764" s="253"/>
      <c r="CB764" s="134"/>
    </row>
    <row r="765" spans="1:80" ht="12" x14ac:dyDescent="0.2">
      <c r="A765" s="248"/>
      <c r="B765" s="263"/>
      <c r="C765" s="276" t="str">
        <f>_xlfn.CONCAT(Leverancespecifikation[[#This Row],[ID]],Leverancespecifikation[[#This Row],[BYGNINGSDEL]])</f>
        <v/>
      </c>
      <c r="D765" s="253"/>
      <c r="E765" s="253"/>
      <c r="F765" s="253"/>
      <c r="G765" s="253"/>
      <c r="H765" s="253"/>
      <c r="I765" s="253"/>
      <c r="J765" s="253"/>
      <c r="K765" s="277"/>
      <c r="L765" s="253"/>
      <c r="M765" s="278"/>
      <c r="N765" s="326"/>
      <c r="O765" s="256" t="str">
        <f>VLOOKUP(Leverancespecifikation[[#This Row],[ID-Bygningsdel]],'Data aktør'!A:H,2,FALSE)</f>
        <v/>
      </c>
      <c r="P765" s="256" t="str">
        <f>VLOOKUP(Leverancespecifikation[[#This Row],[ID-Bygningsdel]],'Data aktør'!A:H,3,FALSE)</f>
        <v/>
      </c>
      <c r="Q765" s="256" t="str">
        <f>VLOOKUP(Leverancespecifikation[[#This Row],[ID-Bygningsdel]],'Data aktør'!A:H,4,FALSE)</f>
        <v/>
      </c>
      <c r="R765" s="256" t="str">
        <f>VLOOKUP(Leverancespecifikation[[#This Row],[ID-Bygningsdel]],'Data aktør'!A:H,5,FALSE)</f>
        <v/>
      </c>
      <c r="S765" s="256" t="str">
        <f>VLOOKUP(Leverancespecifikation[[#This Row],[ID-Bygningsdel]],'Data aktør'!A:H,6,FALSE)</f>
        <v/>
      </c>
      <c r="T765" s="256" t="str">
        <f>VLOOKUP(Leverancespecifikation[[#This Row],[ID-Bygningsdel]],'Data aktør'!A:H,7,FALSE)</f>
        <v/>
      </c>
      <c r="U765" s="256" t="str">
        <f>VLOOKUP(Leverancespecifikation[[#This Row],[ID-Bygningsdel]],'Data aktør'!A:H,8,FALSE)</f>
        <v/>
      </c>
      <c r="V765" s="257"/>
      <c r="W765" s="257"/>
      <c r="X765" s="257"/>
      <c r="Y765" s="257"/>
      <c r="Z765" s="257"/>
      <c r="AA765" s="257"/>
      <c r="AB765" s="253"/>
      <c r="AC765" s="253"/>
      <c r="AD765" s="253"/>
      <c r="AE765" s="253"/>
      <c r="AF765" s="253"/>
      <c r="AG765" s="253"/>
      <c r="AH765" s="253"/>
      <c r="AI765" s="253"/>
      <c r="AJ765" s="253"/>
      <c r="AK765" s="253"/>
      <c r="AL765" s="253"/>
      <c r="AM765" s="253"/>
      <c r="AN765" s="253"/>
      <c r="AO765" s="253"/>
      <c r="AP765" s="253"/>
      <c r="AQ765" s="253"/>
      <c r="AR765" s="253"/>
      <c r="AS765" s="253"/>
      <c r="AT765" s="253"/>
      <c r="AU765" s="253"/>
      <c r="AV765" s="253"/>
      <c r="AW765" s="253"/>
      <c r="AX765" s="253"/>
      <c r="AY765" s="253"/>
      <c r="AZ765" s="253"/>
      <c r="BA765" s="253"/>
      <c r="BB765" s="253"/>
      <c r="BC765" s="253"/>
      <c r="BD765" s="253"/>
      <c r="BE765" s="253"/>
      <c r="BF765" s="253"/>
      <c r="BG765" s="253"/>
      <c r="BH765" s="253"/>
      <c r="BI765" s="253"/>
      <c r="BJ765" s="253"/>
      <c r="BK765" s="253"/>
      <c r="BL765" s="295"/>
      <c r="BM765" s="253"/>
      <c r="BN765" s="253"/>
      <c r="BO765" s="253"/>
      <c r="BP765" s="253"/>
      <c r="BQ765" s="253"/>
      <c r="BR765" s="253"/>
      <c r="BS765" s="253"/>
      <c r="BT765" s="253"/>
      <c r="BU765" s="253"/>
      <c r="BV765" s="253"/>
      <c r="BW765" s="253"/>
      <c r="BX765" s="253"/>
      <c r="BY765" s="253"/>
      <c r="BZ765" s="253"/>
      <c r="CA765" s="253"/>
      <c r="CB765" s="134"/>
    </row>
    <row r="766" spans="1:80" ht="12" x14ac:dyDescent="0.2">
      <c r="A766" s="248"/>
      <c r="B766" s="263"/>
      <c r="C766" s="276" t="str">
        <f>_xlfn.CONCAT(Leverancespecifikation[[#This Row],[ID]],Leverancespecifikation[[#This Row],[BYGNINGSDEL]])</f>
        <v/>
      </c>
      <c r="D766" s="253"/>
      <c r="E766" s="253"/>
      <c r="F766" s="253"/>
      <c r="G766" s="253"/>
      <c r="H766" s="253"/>
      <c r="I766" s="253"/>
      <c r="J766" s="253"/>
      <c r="K766" s="277"/>
      <c r="L766" s="253"/>
      <c r="M766" s="278"/>
      <c r="N766" s="326"/>
      <c r="O766" s="256" t="str">
        <f>VLOOKUP(Leverancespecifikation[[#This Row],[ID-Bygningsdel]],'Data aktør'!A:H,2,FALSE)</f>
        <v/>
      </c>
      <c r="P766" s="256" t="str">
        <f>VLOOKUP(Leverancespecifikation[[#This Row],[ID-Bygningsdel]],'Data aktør'!A:H,3,FALSE)</f>
        <v/>
      </c>
      <c r="Q766" s="256" t="str">
        <f>VLOOKUP(Leverancespecifikation[[#This Row],[ID-Bygningsdel]],'Data aktør'!A:H,4,FALSE)</f>
        <v/>
      </c>
      <c r="R766" s="256" t="str">
        <f>VLOOKUP(Leverancespecifikation[[#This Row],[ID-Bygningsdel]],'Data aktør'!A:H,5,FALSE)</f>
        <v/>
      </c>
      <c r="S766" s="256" t="str">
        <f>VLOOKUP(Leverancespecifikation[[#This Row],[ID-Bygningsdel]],'Data aktør'!A:H,6,FALSE)</f>
        <v/>
      </c>
      <c r="T766" s="256" t="str">
        <f>VLOOKUP(Leverancespecifikation[[#This Row],[ID-Bygningsdel]],'Data aktør'!A:H,7,FALSE)</f>
        <v/>
      </c>
      <c r="U766" s="256" t="str">
        <f>VLOOKUP(Leverancespecifikation[[#This Row],[ID-Bygningsdel]],'Data aktør'!A:H,8,FALSE)</f>
        <v/>
      </c>
      <c r="V766" s="257"/>
      <c r="W766" s="257"/>
      <c r="X766" s="257"/>
      <c r="Y766" s="257"/>
      <c r="Z766" s="257"/>
      <c r="AA766" s="257"/>
      <c r="AB766" s="253"/>
      <c r="AC766" s="253"/>
      <c r="AD766" s="253"/>
      <c r="AE766" s="253"/>
      <c r="AF766" s="253"/>
      <c r="AG766" s="253"/>
      <c r="AH766" s="253"/>
      <c r="AI766" s="253"/>
      <c r="AJ766" s="253"/>
      <c r="AK766" s="253"/>
      <c r="AL766" s="253"/>
      <c r="AM766" s="253"/>
      <c r="AN766" s="253"/>
      <c r="AO766" s="253"/>
      <c r="AP766" s="253"/>
      <c r="AQ766" s="253"/>
      <c r="AR766" s="253"/>
      <c r="AS766" s="253"/>
      <c r="AT766" s="253"/>
      <c r="AU766" s="253"/>
      <c r="AV766" s="253"/>
      <c r="AW766" s="253"/>
      <c r="AX766" s="253"/>
      <c r="AY766" s="253"/>
      <c r="AZ766" s="253"/>
      <c r="BA766" s="253"/>
      <c r="BB766" s="253"/>
      <c r="BC766" s="253"/>
      <c r="BD766" s="253"/>
      <c r="BE766" s="253"/>
      <c r="BF766" s="253"/>
      <c r="BG766" s="253"/>
      <c r="BH766" s="253"/>
      <c r="BI766" s="253"/>
      <c r="BJ766" s="253"/>
      <c r="BK766" s="253"/>
      <c r="BL766" s="295"/>
      <c r="BM766" s="253"/>
      <c r="BN766" s="253"/>
      <c r="BO766" s="253"/>
      <c r="BP766" s="253"/>
      <c r="BQ766" s="253"/>
      <c r="BR766" s="253"/>
      <c r="BS766" s="253"/>
      <c r="BT766" s="253"/>
      <c r="BU766" s="253"/>
      <c r="BV766" s="253"/>
      <c r="BW766" s="253"/>
      <c r="BX766" s="253"/>
      <c r="BY766" s="253"/>
      <c r="BZ766" s="253"/>
      <c r="CA766" s="253"/>
      <c r="CB766" s="134"/>
    </row>
    <row r="767" spans="1:80" ht="12" x14ac:dyDescent="0.2">
      <c r="A767" s="248"/>
      <c r="B767" s="263"/>
      <c r="C767" s="276" t="str">
        <f>_xlfn.CONCAT(Leverancespecifikation[[#This Row],[ID]],Leverancespecifikation[[#This Row],[BYGNINGSDEL]])</f>
        <v/>
      </c>
      <c r="D767" s="253"/>
      <c r="E767" s="253"/>
      <c r="F767" s="253"/>
      <c r="G767" s="253"/>
      <c r="H767" s="253"/>
      <c r="I767" s="253"/>
      <c r="J767" s="253"/>
      <c r="K767" s="277"/>
      <c r="L767" s="253"/>
      <c r="M767" s="278"/>
      <c r="N767" s="326"/>
      <c r="O767" s="256" t="str">
        <f>VLOOKUP(Leverancespecifikation[[#This Row],[ID-Bygningsdel]],'Data aktør'!A:H,2,FALSE)</f>
        <v/>
      </c>
      <c r="P767" s="256" t="str">
        <f>VLOOKUP(Leverancespecifikation[[#This Row],[ID-Bygningsdel]],'Data aktør'!A:H,3,FALSE)</f>
        <v/>
      </c>
      <c r="Q767" s="256" t="str">
        <f>VLOOKUP(Leverancespecifikation[[#This Row],[ID-Bygningsdel]],'Data aktør'!A:H,4,FALSE)</f>
        <v/>
      </c>
      <c r="R767" s="256" t="str">
        <f>VLOOKUP(Leverancespecifikation[[#This Row],[ID-Bygningsdel]],'Data aktør'!A:H,5,FALSE)</f>
        <v/>
      </c>
      <c r="S767" s="256" t="str">
        <f>VLOOKUP(Leverancespecifikation[[#This Row],[ID-Bygningsdel]],'Data aktør'!A:H,6,FALSE)</f>
        <v/>
      </c>
      <c r="T767" s="256" t="str">
        <f>VLOOKUP(Leverancespecifikation[[#This Row],[ID-Bygningsdel]],'Data aktør'!A:H,7,FALSE)</f>
        <v/>
      </c>
      <c r="U767" s="256" t="str">
        <f>VLOOKUP(Leverancespecifikation[[#This Row],[ID-Bygningsdel]],'Data aktør'!A:H,8,FALSE)</f>
        <v/>
      </c>
      <c r="V767" s="257"/>
      <c r="W767" s="257"/>
      <c r="X767" s="257"/>
      <c r="Y767" s="257"/>
      <c r="Z767" s="257"/>
      <c r="AA767" s="257"/>
      <c r="AB767" s="253"/>
      <c r="AC767" s="253"/>
      <c r="AD767" s="253"/>
      <c r="AE767" s="253"/>
      <c r="AF767" s="253"/>
      <c r="AG767" s="253"/>
      <c r="AH767" s="253"/>
      <c r="AI767" s="253"/>
      <c r="AJ767" s="253"/>
      <c r="AK767" s="253"/>
      <c r="AL767" s="253"/>
      <c r="AM767" s="253"/>
      <c r="AN767" s="253"/>
      <c r="AO767" s="253"/>
      <c r="AP767" s="253"/>
      <c r="AQ767" s="253"/>
      <c r="AR767" s="253"/>
      <c r="AS767" s="253"/>
      <c r="AT767" s="253"/>
      <c r="AU767" s="253"/>
      <c r="AV767" s="253"/>
      <c r="AW767" s="253"/>
      <c r="AX767" s="253"/>
      <c r="AY767" s="253"/>
      <c r="AZ767" s="253"/>
      <c r="BA767" s="253"/>
      <c r="BB767" s="253"/>
      <c r="BC767" s="253"/>
      <c r="BD767" s="253"/>
      <c r="BE767" s="253"/>
      <c r="BF767" s="253"/>
      <c r="BG767" s="253"/>
      <c r="BH767" s="253"/>
      <c r="BI767" s="253"/>
      <c r="BJ767" s="253"/>
      <c r="BK767" s="253"/>
      <c r="BL767" s="295"/>
      <c r="BM767" s="253"/>
      <c r="BN767" s="253"/>
      <c r="BO767" s="253"/>
      <c r="BP767" s="253"/>
      <c r="BQ767" s="253"/>
      <c r="BR767" s="253"/>
      <c r="BS767" s="253"/>
      <c r="BT767" s="253"/>
      <c r="BU767" s="253"/>
      <c r="BV767" s="253"/>
      <c r="BW767" s="253"/>
      <c r="BX767" s="253"/>
      <c r="BY767" s="253"/>
      <c r="BZ767" s="253"/>
      <c r="CA767" s="253"/>
      <c r="CB767" s="134"/>
    </row>
    <row r="768" spans="1:80" ht="12" x14ac:dyDescent="0.2">
      <c r="A768" s="248"/>
      <c r="B768" s="263"/>
      <c r="C768" s="276" t="str">
        <f>_xlfn.CONCAT(Leverancespecifikation[[#This Row],[ID]],Leverancespecifikation[[#This Row],[BYGNINGSDEL]])</f>
        <v/>
      </c>
      <c r="D768" s="253"/>
      <c r="E768" s="253"/>
      <c r="F768" s="253"/>
      <c r="G768" s="253"/>
      <c r="H768" s="253"/>
      <c r="I768" s="253"/>
      <c r="J768" s="253"/>
      <c r="K768" s="277"/>
      <c r="L768" s="253"/>
      <c r="M768" s="278"/>
      <c r="N768" s="326"/>
      <c r="O768" s="256" t="str">
        <f>VLOOKUP(Leverancespecifikation[[#This Row],[ID-Bygningsdel]],'Data aktør'!A:H,2,FALSE)</f>
        <v/>
      </c>
      <c r="P768" s="256" t="str">
        <f>VLOOKUP(Leverancespecifikation[[#This Row],[ID-Bygningsdel]],'Data aktør'!A:H,3,FALSE)</f>
        <v/>
      </c>
      <c r="Q768" s="256" t="str">
        <f>VLOOKUP(Leverancespecifikation[[#This Row],[ID-Bygningsdel]],'Data aktør'!A:H,4,FALSE)</f>
        <v/>
      </c>
      <c r="R768" s="256" t="str">
        <f>VLOOKUP(Leverancespecifikation[[#This Row],[ID-Bygningsdel]],'Data aktør'!A:H,5,FALSE)</f>
        <v/>
      </c>
      <c r="S768" s="256" t="str">
        <f>VLOOKUP(Leverancespecifikation[[#This Row],[ID-Bygningsdel]],'Data aktør'!A:H,6,FALSE)</f>
        <v/>
      </c>
      <c r="T768" s="256" t="str">
        <f>VLOOKUP(Leverancespecifikation[[#This Row],[ID-Bygningsdel]],'Data aktør'!A:H,7,FALSE)</f>
        <v/>
      </c>
      <c r="U768" s="256" t="str">
        <f>VLOOKUP(Leverancespecifikation[[#This Row],[ID-Bygningsdel]],'Data aktør'!A:H,8,FALSE)</f>
        <v/>
      </c>
      <c r="V768" s="257"/>
      <c r="W768" s="257"/>
      <c r="X768" s="257"/>
      <c r="Y768" s="257"/>
      <c r="Z768" s="257"/>
      <c r="AA768" s="257"/>
      <c r="AB768" s="253"/>
      <c r="AC768" s="253"/>
      <c r="AD768" s="253"/>
      <c r="AE768" s="253"/>
      <c r="AF768" s="253"/>
      <c r="AG768" s="253"/>
      <c r="AH768" s="253"/>
      <c r="AI768" s="253"/>
      <c r="AJ768" s="253"/>
      <c r="AK768" s="253"/>
      <c r="AL768" s="253"/>
      <c r="AM768" s="253"/>
      <c r="AN768" s="253"/>
      <c r="AO768" s="253"/>
      <c r="AP768" s="253"/>
      <c r="AQ768" s="253"/>
      <c r="AR768" s="253"/>
      <c r="AS768" s="253"/>
      <c r="AT768" s="253"/>
      <c r="AU768" s="253"/>
      <c r="AV768" s="253"/>
      <c r="AW768" s="253"/>
      <c r="AX768" s="253"/>
      <c r="AY768" s="253"/>
      <c r="AZ768" s="253"/>
      <c r="BA768" s="253"/>
      <c r="BB768" s="253"/>
      <c r="BC768" s="253"/>
      <c r="BD768" s="253"/>
      <c r="BE768" s="253"/>
      <c r="BF768" s="253"/>
      <c r="BG768" s="253"/>
      <c r="BH768" s="253"/>
      <c r="BI768" s="253"/>
      <c r="BJ768" s="253"/>
      <c r="BK768" s="253"/>
      <c r="BL768" s="295"/>
      <c r="BM768" s="253"/>
      <c r="BN768" s="253"/>
      <c r="BO768" s="253"/>
      <c r="BP768" s="253"/>
      <c r="BQ768" s="253"/>
      <c r="BR768" s="253"/>
      <c r="BS768" s="253"/>
      <c r="BT768" s="253"/>
      <c r="BU768" s="253"/>
      <c r="BV768" s="253"/>
      <c r="BW768" s="253"/>
      <c r="BX768" s="253"/>
      <c r="BY768" s="253"/>
      <c r="BZ768" s="253"/>
      <c r="CA768" s="253"/>
      <c r="CB768" s="134"/>
    </row>
    <row r="769" spans="1:80" ht="12" x14ac:dyDescent="0.2">
      <c r="A769" s="248"/>
      <c r="B769" s="263"/>
      <c r="C769" s="276" t="str">
        <f>_xlfn.CONCAT(Leverancespecifikation[[#This Row],[ID]],Leverancespecifikation[[#This Row],[BYGNINGSDEL]])</f>
        <v/>
      </c>
      <c r="D769" s="253"/>
      <c r="E769" s="253"/>
      <c r="F769" s="253"/>
      <c r="G769" s="253"/>
      <c r="H769" s="253"/>
      <c r="I769" s="253"/>
      <c r="J769" s="253"/>
      <c r="K769" s="277"/>
      <c r="L769" s="253"/>
      <c r="M769" s="278"/>
      <c r="N769" s="326"/>
      <c r="O769" s="256" t="str">
        <f>VLOOKUP(Leverancespecifikation[[#This Row],[ID-Bygningsdel]],'Data aktør'!A:H,2,FALSE)</f>
        <v/>
      </c>
      <c r="P769" s="256" t="str">
        <f>VLOOKUP(Leverancespecifikation[[#This Row],[ID-Bygningsdel]],'Data aktør'!A:H,3,FALSE)</f>
        <v/>
      </c>
      <c r="Q769" s="256" t="str">
        <f>VLOOKUP(Leverancespecifikation[[#This Row],[ID-Bygningsdel]],'Data aktør'!A:H,4,FALSE)</f>
        <v/>
      </c>
      <c r="R769" s="256" t="str">
        <f>VLOOKUP(Leverancespecifikation[[#This Row],[ID-Bygningsdel]],'Data aktør'!A:H,5,FALSE)</f>
        <v/>
      </c>
      <c r="S769" s="256" t="str">
        <f>VLOOKUP(Leverancespecifikation[[#This Row],[ID-Bygningsdel]],'Data aktør'!A:H,6,FALSE)</f>
        <v/>
      </c>
      <c r="T769" s="256" t="str">
        <f>VLOOKUP(Leverancespecifikation[[#This Row],[ID-Bygningsdel]],'Data aktør'!A:H,7,FALSE)</f>
        <v/>
      </c>
      <c r="U769" s="256" t="str">
        <f>VLOOKUP(Leverancespecifikation[[#This Row],[ID-Bygningsdel]],'Data aktør'!A:H,8,FALSE)</f>
        <v/>
      </c>
      <c r="V769" s="257"/>
      <c r="W769" s="257"/>
      <c r="X769" s="257"/>
      <c r="Y769" s="257"/>
      <c r="Z769" s="257"/>
      <c r="AA769" s="257"/>
      <c r="AB769" s="253"/>
      <c r="AC769" s="253"/>
      <c r="AD769" s="253"/>
      <c r="AE769" s="253"/>
      <c r="AF769" s="253"/>
      <c r="AG769" s="253"/>
      <c r="AH769" s="253"/>
      <c r="AI769" s="253"/>
      <c r="AJ769" s="253"/>
      <c r="AK769" s="253"/>
      <c r="AL769" s="253"/>
      <c r="AM769" s="253"/>
      <c r="AN769" s="253"/>
      <c r="AO769" s="253"/>
      <c r="AP769" s="253"/>
      <c r="AQ769" s="253"/>
      <c r="AR769" s="253"/>
      <c r="AS769" s="253"/>
      <c r="AT769" s="253"/>
      <c r="AU769" s="253"/>
      <c r="AV769" s="253"/>
      <c r="AW769" s="253"/>
      <c r="AX769" s="253"/>
      <c r="AY769" s="253"/>
      <c r="AZ769" s="253"/>
      <c r="BA769" s="253"/>
      <c r="BB769" s="253"/>
      <c r="BC769" s="253"/>
      <c r="BD769" s="253"/>
      <c r="BE769" s="253"/>
      <c r="BF769" s="253"/>
      <c r="BG769" s="253"/>
      <c r="BH769" s="253"/>
      <c r="BI769" s="253"/>
      <c r="BJ769" s="253"/>
      <c r="BK769" s="253"/>
      <c r="BL769" s="295"/>
      <c r="BM769" s="253"/>
      <c r="BN769" s="253"/>
      <c r="BO769" s="253"/>
      <c r="BP769" s="253"/>
      <c r="BQ769" s="253"/>
      <c r="BR769" s="253"/>
      <c r="BS769" s="253"/>
      <c r="BT769" s="253"/>
      <c r="BU769" s="253"/>
      <c r="BV769" s="253"/>
      <c r="BW769" s="253"/>
      <c r="BX769" s="253"/>
      <c r="BY769" s="253"/>
      <c r="BZ769" s="253"/>
      <c r="CA769" s="253"/>
      <c r="CB769" s="134"/>
    </row>
    <row r="770" spans="1:80" ht="12" x14ac:dyDescent="0.2">
      <c r="A770" s="248"/>
      <c r="B770" s="263"/>
      <c r="C770" s="276" t="str">
        <f>_xlfn.CONCAT(Leverancespecifikation[[#This Row],[ID]],Leverancespecifikation[[#This Row],[BYGNINGSDEL]])</f>
        <v/>
      </c>
      <c r="D770" s="253"/>
      <c r="E770" s="253"/>
      <c r="F770" s="253"/>
      <c r="G770" s="253"/>
      <c r="H770" s="253"/>
      <c r="I770" s="253"/>
      <c r="J770" s="253"/>
      <c r="K770" s="277"/>
      <c r="L770" s="253"/>
      <c r="M770" s="278"/>
      <c r="N770" s="326"/>
      <c r="O770" s="256" t="str">
        <f>VLOOKUP(Leverancespecifikation[[#This Row],[ID-Bygningsdel]],'Data aktør'!A:H,2,FALSE)</f>
        <v/>
      </c>
      <c r="P770" s="256" t="str">
        <f>VLOOKUP(Leverancespecifikation[[#This Row],[ID-Bygningsdel]],'Data aktør'!A:H,3,FALSE)</f>
        <v/>
      </c>
      <c r="Q770" s="256" t="str">
        <f>VLOOKUP(Leverancespecifikation[[#This Row],[ID-Bygningsdel]],'Data aktør'!A:H,4,FALSE)</f>
        <v/>
      </c>
      <c r="R770" s="256" t="str">
        <f>VLOOKUP(Leverancespecifikation[[#This Row],[ID-Bygningsdel]],'Data aktør'!A:H,5,FALSE)</f>
        <v/>
      </c>
      <c r="S770" s="256" t="str">
        <f>VLOOKUP(Leverancespecifikation[[#This Row],[ID-Bygningsdel]],'Data aktør'!A:H,6,FALSE)</f>
        <v/>
      </c>
      <c r="T770" s="256" t="str">
        <f>VLOOKUP(Leverancespecifikation[[#This Row],[ID-Bygningsdel]],'Data aktør'!A:H,7,FALSE)</f>
        <v/>
      </c>
      <c r="U770" s="256" t="str">
        <f>VLOOKUP(Leverancespecifikation[[#This Row],[ID-Bygningsdel]],'Data aktør'!A:H,8,FALSE)</f>
        <v/>
      </c>
      <c r="V770" s="257"/>
      <c r="W770" s="257"/>
      <c r="X770" s="257"/>
      <c r="Y770" s="257"/>
      <c r="Z770" s="257"/>
      <c r="AA770" s="257"/>
      <c r="AB770" s="253"/>
      <c r="AC770" s="253"/>
      <c r="AD770" s="253"/>
      <c r="AE770" s="253"/>
      <c r="AF770" s="253"/>
      <c r="AG770" s="253"/>
      <c r="AH770" s="253"/>
      <c r="AI770" s="253"/>
      <c r="AJ770" s="253"/>
      <c r="AK770" s="253"/>
      <c r="AL770" s="253"/>
      <c r="AM770" s="253"/>
      <c r="AN770" s="253"/>
      <c r="AO770" s="253"/>
      <c r="AP770" s="253"/>
      <c r="AQ770" s="253"/>
      <c r="AR770" s="253"/>
      <c r="AS770" s="253"/>
      <c r="AT770" s="253"/>
      <c r="AU770" s="253"/>
      <c r="AV770" s="253"/>
      <c r="AW770" s="253"/>
      <c r="AX770" s="253"/>
      <c r="AY770" s="253"/>
      <c r="AZ770" s="253"/>
      <c r="BA770" s="253"/>
      <c r="BB770" s="253"/>
      <c r="BC770" s="253"/>
      <c r="BD770" s="253"/>
      <c r="BE770" s="253"/>
      <c r="BF770" s="253"/>
      <c r="BG770" s="253"/>
      <c r="BH770" s="253"/>
      <c r="BI770" s="253"/>
      <c r="BJ770" s="253"/>
      <c r="BK770" s="253"/>
      <c r="BL770" s="295"/>
      <c r="BM770" s="253"/>
      <c r="BN770" s="253"/>
      <c r="BO770" s="253"/>
      <c r="BP770" s="253"/>
      <c r="BQ770" s="253"/>
      <c r="BR770" s="253"/>
      <c r="BS770" s="253"/>
      <c r="BT770" s="253"/>
      <c r="BU770" s="253"/>
      <c r="BV770" s="253"/>
      <c r="BW770" s="253"/>
      <c r="BX770" s="253"/>
      <c r="BY770" s="253"/>
      <c r="BZ770" s="253"/>
      <c r="CA770" s="253"/>
      <c r="CB770" s="134"/>
    </row>
    <row r="771" spans="1:80" ht="12" x14ac:dyDescent="0.2">
      <c r="A771" s="248"/>
      <c r="B771" s="263"/>
      <c r="C771" s="276" t="str">
        <f>_xlfn.CONCAT(Leverancespecifikation[[#This Row],[ID]],Leverancespecifikation[[#This Row],[BYGNINGSDEL]])</f>
        <v/>
      </c>
      <c r="D771" s="253"/>
      <c r="E771" s="253"/>
      <c r="F771" s="253"/>
      <c r="G771" s="253"/>
      <c r="H771" s="253"/>
      <c r="I771" s="253"/>
      <c r="J771" s="253"/>
      <c r="K771" s="277"/>
      <c r="L771" s="253"/>
      <c r="M771" s="278"/>
      <c r="N771" s="326"/>
      <c r="O771" s="256" t="str">
        <f>VLOOKUP(Leverancespecifikation[[#This Row],[ID-Bygningsdel]],'Data aktør'!A:H,2,FALSE)</f>
        <v/>
      </c>
      <c r="P771" s="256" t="str">
        <f>VLOOKUP(Leverancespecifikation[[#This Row],[ID-Bygningsdel]],'Data aktør'!A:H,3,FALSE)</f>
        <v/>
      </c>
      <c r="Q771" s="256" t="str">
        <f>VLOOKUP(Leverancespecifikation[[#This Row],[ID-Bygningsdel]],'Data aktør'!A:H,4,FALSE)</f>
        <v/>
      </c>
      <c r="R771" s="256" t="str">
        <f>VLOOKUP(Leverancespecifikation[[#This Row],[ID-Bygningsdel]],'Data aktør'!A:H,5,FALSE)</f>
        <v/>
      </c>
      <c r="S771" s="256" t="str">
        <f>VLOOKUP(Leverancespecifikation[[#This Row],[ID-Bygningsdel]],'Data aktør'!A:H,6,FALSE)</f>
        <v/>
      </c>
      <c r="T771" s="256" t="str">
        <f>VLOOKUP(Leverancespecifikation[[#This Row],[ID-Bygningsdel]],'Data aktør'!A:H,7,FALSE)</f>
        <v/>
      </c>
      <c r="U771" s="256" t="str">
        <f>VLOOKUP(Leverancespecifikation[[#This Row],[ID-Bygningsdel]],'Data aktør'!A:H,8,FALSE)</f>
        <v/>
      </c>
      <c r="V771" s="257"/>
      <c r="W771" s="257"/>
      <c r="X771" s="257"/>
      <c r="Y771" s="257"/>
      <c r="Z771" s="257"/>
      <c r="AA771" s="257"/>
      <c r="AB771" s="253"/>
      <c r="AC771" s="253"/>
      <c r="AD771" s="253"/>
      <c r="AE771" s="253"/>
      <c r="AF771" s="253"/>
      <c r="AG771" s="253"/>
      <c r="AH771" s="253"/>
      <c r="AI771" s="253"/>
      <c r="AJ771" s="253"/>
      <c r="AK771" s="253"/>
      <c r="AL771" s="253"/>
      <c r="AM771" s="253"/>
      <c r="AN771" s="253"/>
      <c r="AO771" s="253"/>
      <c r="AP771" s="253"/>
      <c r="AQ771" s="253"/>
      <c r="AR771" s="253"/>
      <c r="AS771" s="253"/>
      <c r="AT771" s="253"/>
      <c r="AU771" s="253"/>
      <c r="AV771" s="253"/>
      <c r="AW771" s="253"/>
      <c r="AX771" s="253"/>
      <c r="AY771" s="253"/>
      <c r="AZ771" s="253"/>
      <c r="BA771" s="253"/>
      <c r="BB771" s="253"/>
      <c r="BC771" s="253"/>
      <c r="BD771" s="253"/>
      <c r="BE771" s="253"/>
      <c r="BF771" s="253"/>
      <c r="BG771" s="253"/>
      <c r="BH771" s="253"/>
      <c r="BI771" s="253"/>
      <c r="BJ771" s="253"/>
      <c r="BK771" s="253"/>
      <c r="BL771" s="295"/>
      <c r="BM771" s="253"/>
      <c r="BN771" s="253"/>
      <c r="BO771" s="253"/>
      <c r="BP771" s="253"/>
      <c r="BQ771" s="253"/>
      <c r="BR771" s="253"/>
      <c r="BS771" s="253"/>
      <c r="BT771" s="253"/>
      <c r="BU771" s="253"/>
      <c r="BV771" s="253"/>
      <c r="BW771" s="253"/>
      <c r="BX771" s="253"/>
      <c r="BY771" s="253"/>
      <c r="BZ771" s="253"/>
      <c r="CA771" s="253"/>
      <c r="CB771" s="134"/>
    </row>
    <row r="772" spans="1:80" ht="12" x14ac:dyDescent="0.2">
      <c r="A772" s="248"/>
      <c r="B772" s="263"/>
      <c r="C772" s="276" t="str">
        <f>_xlfn.CONCAT(Leverancespecifikation[[#This Row],[ID]],Leverancespecifikation[[#This Row],[BYGNINGSDEL]])</f>
        <v/>
      </c>
      <c r="D772" s="253"/>
      <c r="E772" s="253"/>
      <c r="F772" s="253"/>
      <c r="G772" s="253"/>
      <c r="H772" s="253"/>
      <c r="I772" s="253"/>
      <c r="J772" s="253"/>
      <c r="K772" s="277"/>
      <c r="L772" s="253"/>
      <c r="M772" s="278"/>
      <c r="N772" s="326"/>
      <c r="O772" s="256" t="str">
        <f>VLOOKUP(Leverancespecifikation[[#This Row],[ID-Bygningsdel]],'Data aktør'!A:H,2,FALSE)</f>
        <v/>
      </c>
      <c r="P772" s="256" t="str">
        <f>VLOOKUP(Leverancespecifikation[[#This Row],[ID-Bygningsdel]],'Data aktør'!A:H,3,FALSE)</f>
        <v/>
      </c>
      <c r="Q772" s="256" t="str">
        <f>VLOOKUP(Leverancespecifikation[[#This Row],[ID-Bygningsdel]],'Data aktør'!A:H,4,FALSE)</f>
        <v/>
      </c>
      <c r="R772" s="256" t="str">
        <f>VLOOKUP(Leverancespecifikation[[#This Row],[ID-Bygningsdel]],'Data aktør'!A:H,5,FALSE)</f>
        <v/>
      </c>
      <c r="S772" s="256" t="str">
        <f>VLOOKUP(Leverancespecifikation[[#This Row],[ID-Bygningsdel]],'Data aktør'!A:H,6,FALSE)</f>
        <v/>
      </c>
      <c r="T772" s="256" t="str">
        <f>VLOOKUP(Leverancespecifikation[[#This Row],[ID-Bygningsdel]],'Data aktør'!A:H,7,FALSE)</f>
        <v/>
      </c>
      <c r="U772" s="256" t="str">
        <f>VLOOKUP(Leverancespecifikation[[#This Row],[ID-Bygningsdel]],'Data aktør'!A:H,8,FALSE)</f>
        <v/>
      </c>
      <c r="V772" s="257"/>
      <c r="W772" s="257"/>
      <c r="X772" s="257"/>
      <c r="Y772" s="257"/>
      <c r="Z772" s="257"/>
      <c r="AA772" s="257"/>
      <c r="AB772" s="253"/>
      <c r="AC772" s="253"/>
      <c r="AD772" s="253"/>
      <c r="AE772" s="253"/>
      <c r="AF772" s="253"/>
      <c r="AG772" s="253"/>
      <c r="AH772" s="253"/>
      <c r="AI772" s="253"/>
      <c r="AJ772" s="253"/>
      <c r="AK772" s="253"/>
      <c r="AL772" s="253"/>
      <c r="AM772" s="253"/>
      <c r="AN772" s="253"/>
      <c r="AO772" s="253"/>
      <c r="AP772" s="253"/>
      <c r="AQ772" s="253"/>
      <c r="AR772" s="253"/>
      <c r="AS772" s="253"/>
      <c r="AT772" s="253"/>
      <c r="AU772" s="253"/>
      <c r="AV772" s="253"/>
      <c r="AW772" s="253"/>
      <c r="AX772" s="253"/>
      <c r="AY772" s="253"/>
      <c r="AZ772" s="253"/>
      <c r="BA772" s="253"/>
      <c r="BB772" s="253"/>
      <c r="BC772" s="253"/>
      <c r="BD772" s="253"/>
      <c r="BE772" s="253"/>
      <c r="BF772" s="253"/>
      <c r="BG772" s="253"/>
      <c r="BH772" s="253"/>
      <c r="BI772" s="253"/>
      <c r="BJ772" s="253"/>
      <c r="BK772" s="253"/>
      <c r="BL772" s="295"/>
      <c r="BM772" s="253"/>
      <c r="BN772" s="253"/>
      <c r="BO772" s="253"/>
      <c r="BP772" s="253"/>
      <c r="BQ772" s="253"/>
      <c r="BR772" s="253"/>
      <c r="BS772" s="253"/>
      <c r="BT772" s="253"/>
      <c r="BU772" s="253"/>
      <c r="BV772" s="253"/>
      <c r="BW772" s="253"/>
      <c r="BX772" s="253"/>
      <c r="BY772" s="253"/>
      <c r="BZ772" s="253"/>
      <c r="CA772" s="253"/>
      <c r="CB772" s="134"/>
    </row>
    <row r="773" spans="1:80" ht="12" x14ac:dyDescent="0.2">
      <c r="A773" s="248"/>
      <c r="B773" s="263"/>
      <c r="C773" s="276" t="str">
        <f>_xlfn.CONCAT(Leverancespecifikation[[#This Row],[ID]],Leverancespecifikation[[#This Row],[BYGNINGSDEL]])</f>
        <v/>
      </c>
      <c r="D773" s="253"/>
      <c r="E773" s="253"/>
      <c r="F773" s="253"/>
      <c r="G773" s="253"/>
      <c r="H773" s="253"/>
      <c r="I773" s="253"/>
      <c r="J773" s="253"/>
      <c r="K773" s="277"/>
      <c r="L773" s="253"/>
      <c r="M773" s="278"/>
      <c r="N773" s="326"/>
      <c r="O773" s="256" t="str">
        <f>VLOOKUP(Leverancespecifikation[[#This Row],[ID-Bygningsdel]],'Data aktør'!A:H,2,FALSE)</f>
        <v/>
      </c>
      <c r="P773" s="256" t="str">
        <f>VLOOKUP(Leverancespecifikation[[#This Row],[ID-Bygningsdel]],'Data aktør'!A:H,3,FALSE)</f>
        <v/>
      </c>
      <c r="Q773" s="256" t="str">
        <f>VLOOKUP(Leverancespecifikation[[#This Row],[ID-Bygningsdel]],'Data aktør'!A:H,4,FALSE)</f>
        <v/>
      </c>
      <c r="R773" s="256" t="str">
        <f>VLOOKUP(Leverancespecifikation[[#This Row],[ID-Bygningsdel]],'Data aktør'!A:H,5,FALSE)</f>
        <v/>
      </c>
      <c r="S773" s="256" t="str">
        <f>VLOOKUP(Leverancespecifikation[[#This Row],[ID-Bygningsdel]],'Data aktør'!A:H,6,FALSE)</f>
        <v/>
      </c>
      <c r="T773" s="256" t="str">
        <f>VLOOKUP(Leverancespecifikation[[#This Row],[ID-Bygningsdel]],'Data aktør'!A:H,7,FALSE)</f>
        <v/>
      </c>
      <c r="U773" s="256" t="str">
        <f>VLOOKUP(Leverancespecifikation[[#This Row],[ID-Bygningsdel]],'Data aktør'!A:H,8,FALSE)</f>
        <v/>
      </c>
      <c r="V773" s="257"/>
      <c r="W773" s="257"/>
      <c r="X773" s="257"/>
      <c r="Y773" s="257"/>
      <c r="Z773" s="257"/>
      <c r="AA773" s="257"/>
      <c r="AB773" s="253"/>
      <c r="AC773" s="253"/>
      <c r="AD773" s="253"/>
      <c r="AE773" s="253"/>
      <c r="AF773" s="253"/>
      <c r="AG773" s="253"/>
      <c r="AH773" s="253"/>
      <c r="AI773" s="253"/>
      <c r="AJ773" s="253"/>
      <c r="AK773" s="253"/>
      <c r="AL773" s="253"/>
      <c r="AM773" s="253"/>
      <c r="AN773" s="253"/>
      <c r="AO773" s="253"/>
      <c r="AP773" s="253"/>
      <c r="AQ773" s="253"/>
      <c r="AR773" s="253"/>
      <c r="AS773" s="253"/>
      <c r="AT773" s="253"/>
      <c r="AU773" s="253"/>
      <c r="AV773" s="253"/>
      <c r="AW773" s="253"/>
      <c r="AX773" s="253"/>
      <c r="AY773" s="253"/>
      <c r="AZ773" s="253"/>
      <c r="BA773" s="253"/>
      <c r="BB773" s="253"/>
      <c r="BC773" s="253"/>
      <c r="BD773" s="253"/>
      <c r="BE773" s="253"/>
      <c r="BF773" s="253"/>
      <c r="BG773" s="253"/>
      <c r="BH773" s="253"/>
      <c r="BI773" s="253"/>
      <c r="BJ773" s="253"/>
      <c r="BK773" s="253"/>
      <c r="BL773" s="295"/>
      <c r="BM773" s="253"/>
      <c r="BN773" s="253"/>
      <c r="BO773" s="253"/>
      <c r="BP773" s="253"/>
      <c r="BQ773" s="253"/>
      <c r="BR773" s="253"/>
      <c r="BS773" s="253"/>
      <c r="BT773" s="253"/>
      <c r="BU773" s="253"/>
      <c r="BV773" s="253"/>
      <c r="BW773" s="253"/>
      <c r="BX773" s="253"/>
      <c r="BY773" s="253"/>
      <c r="BZ773" s="253"/>
      <c r="CA773" s="253"/>
      <c r="CB773" s="134"/>
    </row>
    <row r="774" spans="1:80" ht="12" x14ac:dyDescent="0.2">
      <c r="A774" s="248"/>
      <c r="B774" s="263"/>
      <c r="C774" s="276" t="str">
        <f>_xlfn.CONCAT(Leverancespecifikation[[#This Row],[ID]],Leverancespecifikation[[#This Row],[BYGNINGSDEL]])</f>
        <v/>
      </c>
      <c r="D774" s="253"/>
      <c r="E774" s="253"/>
      <c r="F774" s="253"/>
      <c r="G774" s="253"/>
      <c r="H774" s="253"/>
      <c r="I774" s="253"/>
      <c r="J774" s="253"/>
      <c r="K774" s="277"/>
      <c r="L774" s="253"/>
      <c r="M774" s="278"/>
      <c r="N774" s="326"/>
      <c r="O774" s="256" t="str">
        <f>VLOOKUP(Leverancespecifikation[[#This Row],[ID-Bygningsdel]],'Data aktør'!A:H,2,FALSE)</f>
        <v/>
      </c>
      <c r="P774" s="256" t="str">
        <f>VLOOKUP(Leverancespecifikation[[#This Row],[ID-Bygningsdel]],'Data aktør'!A:H,3,FALSE)</f>
        <v/>
      </c>
      <c r="Q774" s="256" t="str">
        <f>VLOOKUP(Leverancespecifikation[[#This Row],[ID-Bygningsdel]],'Data aktør'!A:H,4,FALSE)</f>
        <v/>
      </c>
      <c r="R774" s="256" t="str">
        <f>VLOOKUP(Leverancespecifikation[[#This Row],[ID-Bygningsdel]],'Data aktør'!A:H,5,FALSE)</f>
        <v/>
      </c>
      <c r="S774" s="256" t="str">
        <f>VLOOKUP(Leverancespecifikation[[#This Row],[ID-Bygningsdel]],'Data aktør'!A:H,6,FALSE)</f>
        <v/>
      </c>
      <c r="T774" s="256" t="str">
        <f>VLOOKUP(Leverancespecifikation[[#This Row],[ID-Bygningsdel]],'Data aktør'!A:H,7,FALSE)</f>
        <v/>
      </c>
      <c r="U774" s="256" t="str">
        <f>VLOOKUP(Leverancespecifikation[[#This Row],[ID-Bygningsdel]],'Data aktør'!A:H,8,FALSE)</f>
        <v/>
      </c>
      <c r="V774" s="257"/>
      <c r="W774" s="257"/>
      <c r="X774" s="257"/>
      <c r="Y774" s="257"/>
      <c r="Z774" s="257"/>
      <c r="AA774" s="257"/>
      <c r="AB774" s="253"/>
      <c r="AC774" s="253"/>
      <c r="AD774" s="253"/>
      <c r="AE774" s="253"/>
      <c r="AF774" s="253"/>
      <c r="AG774" s="253"/>
      <c r="AH774" s="253"/>
      <c r="AI774" s="253"/>
      <c r="AJ774" s="253"/>
      <c r="AK774" s="253"/>
      <c r="AL774" s="253"/>
      <c r="AM774" s="253"/>
      <c r="AN774" s="253"/>
      <c r="AO774" s="253"/>
      <c r="AP774" s="253"/>
      <c r="AQ774" s="253"/>
      <c r="AR774" s="253"/>
      <c r="AS774" s="253"/>
      <c r="AT774" s="253"/>
      <c r="AU774" s="253"/>
      <c r="AV774" s="253"/>
      <c r="AW774" s="253"/>
      <c r="AX774" s="253"/>
      <c r="AY774" s="253"/>
      <c r="AZ774" s="253"/>
      <c r="BA774" s="253"/>
      <c r="BB774" s="253"/>
      <c r="BC774" s="253"/>
      <c r="BD774" s="253"/>
      <c r="BE774" s="253"/>
      <c r="BF774" s="253"/>
      <c r="BG774" s="253"/>
      <c r="BH774" s="253"/>
      <c r="BI774" s="253"/>
      <c r="BJ774" s="253"/>
      <c r="BK774" s="253"/>
      <c r="BL774" s="295"/>
      <c r="BM774" s="253"/>
      <c r="BN774" s="253"/>
      <c r="BO774" s="253"/>
      <c r="BP774" s="253"/>
      <c r="BQ774" s="253"/>
      <c r="BR774" s="253"/>
      <c r="BS774" s="253"/>
      <c r="BT774" s="253"/>
      <c r="BU774" s="253"/>
      <c r="BV774" s="253"/>
      <c r="BW774" s="253"/>
      <c r="BX774" s="253"/>
      <c r="BY774" s="253"/>
      <c r="BZ774" s="253"/>
      <c r="CA774" s="253"/>
      <c r="CB774" s="134"/>
    </row>
    <row r="775" spans="1:80" ht="12" x14ac:dyDescent="0.2">
      <c r="A775" s="248"/>
      <c r="B775" s="263"/>
      <c r="C775" s="276" t="str">
        <f>_xlfn.CONCAT(Leverancespecifikation[[#This Row],[ID]],Leverancespecifikation[[#This Row],[BYGNINGSDEL]])</f>
        <v/>
      </c>
      <c r="D775" s="253"/>
      <c r="E775" s="253"/>
      <c r="F775" s="253"/>
      <c r="G775" s="253"/>
      <c r="H775" s="253"/>
      <c r="I775" s="253"/>
      <c r="J775" s="253"/>
      <c r="K775" s="277"/>
      <c r="L775" s="253"/>
      <c r="M775" s="278"/>
      <c r="N775" s="326"/>
      <c r="O775" s="256" t="str">
        <f>VLOOKUP(Leverancespecifikation[[#This Row],[ID-Bygningsdel]],'Data aktør'!A:H,2,FALSE)</f>
        <v/>
      </c>
      <c r="P775" s="256" t="str">
        <f>VLOOKUP(Leverancespecifikation[[#This Row],[ID-Bygningsdel]],'Data aktør'!A:H,3,FALSE)</f>
        <v/>
      </c>
      <c r="Q775" s="256" t="str">
        <f>VLOOKUP(Leverancespecifikation[[#This Row],[ID-Bygningsdel]],'Data aktør'!A:H,4,FALSE)</f>
        <v/>
      </c>
      <c r="R775" s="256" t="str">
        <f>VLOOKUP(Leverancespecifikation[[#This Row],[ID-Bygningsdel]],'Data aktør'!A:H,5,FALSE)</f>
        <v/>
      </c>
      <c r="S775" s="256" t="str">
        <f>VLOOKUP(Leverancespecifikation[[#This Row],[ID-Bygningsdel]],'Data aktør'!A:H,6,FALSE)</f>
        <v/>
      </c>
      <c r="T775" s="256" t="str">
        <f>VLOOKUP(Leverancespecifikation[[#This Row],[ID-Bygningsdel]],'Data aktør'!A:H,7,FALSE)</f>
        <v/>
      </c>
      <c r="U775" s="256" t="str">
        <f>VLOOKUP(Leverancespecifikation[[#This Row],[ID-Bygningsdel]],'Data aktør'!A:H,8,FALSE)</f>
        <v/>
      </c>
      <c r="V775" s="257"/>
      <c r="W775" s="257"/>
      <c r="X775" s="257"/>
      <c r="Y775" s="257"/>
      <c r="Z775" s="257"/>
      <c r="AA775" s="257"/>
      <c r="AB775" s="253"/>
      <c r="AC775" s="253"/>
      <c r="AD775" s="253"/>
      <c r="AE775" s="253"/>
      <c r="AF775" s="253"/>
      <c r="AG775" s="253"/>
      <c r="AH775" s="253"/>
      <c r="AI775" s="253"/>
      <c r="AJ775" s="253"/>
      <c r="AK775" s="253"/>
      <c r="AL775" s="253"/>
      <c r="AM775" s="253"/>
      <c r="AN775" s="253"/>
      <c r="AO775" s="253"/>
      <c r="AP775" s="253"/>
      <c r="AQ775" s="253"/>
      <c r="AR775" s="253"/>
      <c r="AS775" s="253"/>
      <c r="AT775" s="253"/>
      <c r="AU775" s="253"/>
      <c r="AV775" s="253"/>
      <c r="AW775" s="253"/>
      <c r="AX775" s="253"/>
      <c r="AY775" s="253"/>
      <c r="AZ775" s="253"/>
      <c r="BA775" s="253"/>
      <c r="BB775" s="253"/>
      <c r="BC775" s="253"/>
      <c r="BD775" s="253"/>
      <c r="BE775" s="253"/>
      <c r="BF775" s="253"/>
      <c r="BG775" s="253"/>
      <c r="BH775" s="253"/>
      <c r="BI775" s="253"/>
      <c r="BJ775" s="253"/>
      <c r="BK775" s="253"/>
      <c r="BL775" s="295"/>
      <c r="BM775" s="253"/>
      <c r="BN775" s="253"/>
      <c r="BO775" s="253"/>
      <c r="BP775" s="253"/>
      <c r="BQ775" s="253"/>
      <c r="BR775" s="253"/>
      <c r="BS775" s="253"/>
      <c r="BT775" s="253"/>
      <c r="BU775" s="253"/>
      <c r="BV775" s="253"/>
      <c r="BW775" s="253"/>
      <c r="BX775" s="253"/>
      <c r="BY775" s="253"/>
      <c r="BZ775" s="253"/>
      <c r="CA775" s="253"/>
      <c r="CB775" s="134"/>
    </row>
    <row r="776" spans="1:80" ht="12" x14ac:dyDescent="0.2">
      <c r="A776" s="248"/>
      <c r="B776" s="263"/>
      <c r="C776" s="276" t="str">
        <f>_xlfn.CONCAT(Leverancespecifikation[[#This Row],[ID]],Leverancespecifikation[[#This Row],[BYGNINGSDEL]])</f>
        <v/>
      </c>
      <c r="D776" s="253"/>
      <c r="E776" s="253"/>
      <c r="F776" s="253"/>
      <c r="G776" s="253"/>
      <c r="H776" s="253"/>
      <c r="I776" s="253"/>
      <c r="J776" s="253"/>
      <c r="K776" s="277"/>
      <c r="L776" s="253"/>
      <c r="M776" s="278"/>
      <c r="N776" s="326"/>
      <c r="O776" s="256" t="str">
        <f>VLOOKUP(Leverancespecifikation[[#This Row],[ID-Bygningsdel]],'Data aktør'!A:H,2,FALSE)</f>
        <v/>
      </c>
      <c r="P776" s="256" t="str">
        <f>VLOOKUP(Leverancespecifikation[[#This Row],[ID-Bygningsdel]],'Data aktør'!A:H,3,FALSE)</f>
        <v/>
      </c>
      <c r="Q776" s="256" t="str">
        <f>VLOOKUP(Leverancespecifikation[[#This Row],[ID-Bygningsdel]],'Data aktør'!A:H,4,FALSE)</f>
        <v/>
      </c>
      <c r="R776" s="256" t="str">
        <f>VLOOKUP(Leverancespecifikation[[#This Row],[ID-Bygningsdel]],'Data aktør'!A:H,5,FALSE)</f>
        <v/>
      </c>
      <c r="S776" s="256" t="str">
        <f>VLOOKUP(Leverancespecifikation[[#This Row],[ID-Bygningsdel]],'Data aktør'!A:H,6,FALSE)</f>
        <v/>
      </c>
      <c r="T776" s="256" t="str">
        <f>VLOOKUP(Leverancespecifikation[[#This Row],[ID-Bygningsdel]],'Data aktør'!A:H,7,FALSE)</f>
        <v/>
      </c>
      <c r="U776" s="256" t="str">
        <f>VLOOKUP(Leverancespecifikation[[#This Row],[ID-Bygningsdel]],'Data aktør'!A:H,8,FALSE)</f>
        <v/>
      </c>
      <c r="V776" s="257"/>
      <c r="W776" s="257"/>
      <c r="X776" s="257"/>
      <c r="Y776" s="257"/>
      <c r="Z776" s="257"/>
      <c r="AA776" s="257"/>
      <c r="AB776" s="253"/>
      <c r="AC776" s="253"/>
      <c r="AD776" s="253"/>
      <c r="AE776" s="253"/>
      <c r="AF776" s="253"/>
      <c r="AG776" s="253"/>
      <c r="AH776" s="253"/>
      <c r="AI776" s="253"/>
      <c r="AJ776" s="253"/>
      <c r="AK776" s="253"/>
      <c r="AL776" s="253"/>
      <c r="AM776" s="253"/>
      <c r="AN776" s="253"/>
      <c r="AO776" s="253"/>
      <c r="AP776" s="253"/>
      <c r="AQ776" s="253"/>
      <c r="AR776" s="253"/>
      <c r="AS776" s="253"/>
      <c r="AT776" s="253"/>
      <c r="AU776" s="253"/>
      <c r="AV776" s="253"/>
      <c r="AW776" s="253"/>
      <c r="AX776" s="253"/>
      <c r="AY776" s="253"/>
      <c r="AZ776" s="253"/>
      <c r="BA776" s="253"/>
      <c r="BB776" s="253"/>
      <c r="BC776" s="253"/>
      <c r="BD776" s="253"/>
      <c r="BE776" s="253"/>
      <c r="BF776" s="253"/>
      <c r="BG776" s="253"/>
      <c r="BH776" s="253"/>
      <c r="BI776" s="253"/>
      <c r="BJ776" s="253"/>
      <c r="BK776" s="253"/>
      <c r="BL776" s="295"/>
      <c r="BM776" s="253"/>
      <c r="BN776" s="253"/>
      <c r="BO776" s="253"/>
      <c r="BP776" s="253"/>
      <c r="BQ776" s="253"/>
      <c r="BR776" s="253"/>
      <c r="BS776" s="253"/>
      <c r="BT776" s="253"/>
      <c r="BU776" s="253"/>
      <c r="BV776" s="253"/>
      <c r="BW776" s="253"/>
      <c r="BX776" s="253"/>
      <c r="BY776" s="253"/>
      <c r="BZ776" s="253"/>
      <c r="CA776" s="253"/>
      <c r="CB776" s="134"/>
    </row>
    <row r="777" spans="1:80" ht="12" x14ac:dyDescent="0.2">
      <c r="A777" s="248"/>
      <c r="B777" s="263"/>
      <c r="C777" s="276" t="str">
        <f>_xlfn.CONCAT(Leverancespecifikation[[#This Row],[ID]],Leverancespecifikation[[#This Row],[BYGNINGSDEL]])</f>
        <v/>
      </c>
      <c r="D777" s="253"/>
      <c r="E777" s="253"/>
      <c r="F777" s="253"/>
      <c r="G777" s="253"/>
      <c r="H777" s="253"/>
      <c r="I777" s="253"/>
      <c r="J777" s="253"/>
      <c r="K777" s="277"/>
      <c r="L777" s="253"/>
      <c r="M777" s="278"/>
      <c r="N777" s="326"/>
      <c r="O777" s="256" t="str">
        <f>VLOOKUP(Leverancespecifikation[[#This Row],[ID-Bygningsdel]],'Data aktør'!A:H,2,FALSE)</f>
        <v/>
      </c>
      <c r="P777" s="256" t="str">
        <f>VLOOKUP(Leverancespecifikation[[#This Row],[ID-Bygningsdel]],'Data aktør'!A:H,3,FALSE)</f>
        <v/>
      </c>
      <c r="Q777" s="256" t="str">
        <f>VLOOKUP(Leverancespecifikation[[#This Row],[ID-Bygningsdel]],'Data aktør'!A:H,4,FALSE)</f>
        <v/>
      </c>
      <c r="R777" s="256" t="str">
        <f>VLOOKUP(Leverancespecifikation[[#This Row],[ID-Bygningsdel]],'Data aktør'!A:H,5,FALSE)</f>
        <v/>
      </c>
      <c r="S777" s="256" t="str">
        <f>VLOOKUP(Leverancespecifikation[[#This Row],[ID-Bygningsdel]],'Data aktør'!A:H,6,FALSE)</f>
        <v/>
      </c>
      <c r="T777" s="256" t="str">
        <f>VLOOKUP(Leverancespecifikation[[#This Row],[ID-Bygningsdel]],'Data aktør'!A:H,7,FALSE)</f>
        <v/>
      </c>
      <c r="U777" s="256" t="str">
        <f>VLOOKUP(Leverancespecifikation[[#This Row],[ID-Bygningsdel]],'Data aktør'!A:H,8,FALSE)</f>
        <v/>
      </c>
      <c r="V777" s="257"/>
      <c r="W777" s="257"/>
      <c r="X777" s="257"/>
      <c r="Y777" s="257"/>
      <c r="Z777" s="257"/>
      <c r="AA777" s="257"/>
      <c r="AB777" s="253"/>
      <c r="AC777" s="253"/>
      <c r="AD777" s="253"/>
      <c r="AE777" s="253"/>
      <c r="AF777" s="253"/>
      <c r="AG777" s="253"/>
      <c r="AH777" s="253"/>
      <c r="AI777" s="253"/>
      <c r="AJ777" s="253"/>
      <c r="AK777" s="253"/>
      <c r="AL777" s="253"/>
      <c r="AM777" s="253"/>
      <c r="AN777" s="253"/>
      <c r="AO777" s="253"/>
      <c r="AP777" s="253"/>
      <c r="AQ777" s="253"/>
      <c r="AR777" s="253"/>
      <c r="AS777" s="253"/>
      <c r="AT777" s="253"/>
      <c r="AU777" s="253"/>
      <c r="AV777" s="253"/>
      <c r="AW777" s="253"/>
      <c r="AX777" s="253"/>
      <c r="AY777" s="253"/>
      <c r="AZ777" s="253"/>
      <c r="BA777" s="253"/>
      <c r="BB777" s="253"/>
      <c r="BC777" s="253"/>
      <c r="BD777" s="253"/>
      <c r="BE777" s="253"/>
      <c r="BF777" s="253"/>
      <c r="BG777" s="253"/>
      <c r="BH777" s="253"/>
      <c r="BI777" s="253"/>
      <c r="BJ777" s="253"/>
      <c r="BK777" s="253"/>
      <c r="BL777" s="295"/>
      <c r="BM777" s="253"/>
      <c r="BN777" s="253"/>
      <c r="BO777" s="253"/>
      <c r="BP777" s="253"/>
      <c r="BQ777" s="253"/>
      <c r="BR777" s="253"/>
      <c r="BS777" s="253"/>
      <c r="BT777" s="253"/>
      <c r="BU777" s="253"/>
      <c r="BV777" s="253"/>
      <c r="BW777" s="253"/>
      <c r="BX777" s="253"/>
      <c r="BY777" s="253"/>
      <c r="BZ777" s="253"/>
      <c r="CA777" s="253"/>
      <c r="CB777" s="134"/>
    </row>
    <row r="778" spans="1:80" ht="12" x14ac:dyDescent="0.2">
      <c r="A778" s="248"/>
      <c r="B778" s="263"/>
      <c r="C778" s="276" t="str">
        <f>_xlfn.CONCAT(Leverancespecifikation[[#This Row],[ID]],Leverancespecifikation[[#This Row],[BYGNINGSDEL]])</f>
        <v/>
      </c>
      <c r="D778" s="253"/>
      <c r="E778" s="253"/>
      <c r="F778" s="253"/>
      <c r="G778" s="253"/>
      <c r="H778" s="253"/>
      <c r="I778" s="253"/>
      <c r="J778" s="253"/>
      <c r="K778" s="277"/>
      <c r="L778" s="253"/>
      <c r="M778" s="278"/>
      <c r="N778" s="326"/>
      <c r="O778" s="256" t="str">
        <f>VLOOKUP(Leverancespecifikation[[#This Row],[ID-Bygningsdel]],'Data aktør'!A:H,2,FALSE)</f>
        <v/>
      </c>
      <c r="P778" s="256" t="str">
        <f>VLOOKUP(Leverancespecifikation[[#This Row],[ID-Bygningsdel]],'Data aktør'!A:H,3,FALSE)</f>
        <v/>
      </c>
      <c r="Q778" s="256" t="str">
        <f>VLOOKUP(Leverancespecifikation[[#This Row],[ID-Bygningsdel]],'Data aktør'!A:H,4,FALSE)</f>
        <v/>
      </c>
      <c r="R778" s="256" t="str">
        <f>VLOOKUP(Leverancespecifikation[[#This Row],[ID-Bygningsdel]],'Data aktør'!A:H,5,FALSE)</f>
        <v/>
      </c>
      <c r="S778" s="256" t="str">
        <f>VLOOKUP(Leverancespecifikation[[#This Row],[ID-Bygningsdel]],'Data aktør'!A:H,6,FALSE)</f>
        <v/>
      </c>
      <c r="T778" s="256" t="str">
        <f>VLOOKUP(Leverancespecifikation[[#This Row],[ID-Bygningsdel]],'Data aktør'!A:H,7,FALSE)</f>
        <v/>
      </c>
      <c r="U778" s="256" t="str">
        <f>VLOOKUP(Leverancespecifikation[[#This Row],[ID-Bygningsdel]],'Data aktør'!A:H,8,FALSE)</f>
        <v/>
      </c>
      <c r="V778" s="257"/>
      <c r="W778" s="257"/>
      <c r="X778" s="257"/>
      <c r="Y778" s="257"/>
      <c r="Z778" s="257"/>
      <c r="AA778" s="257"/>
      <c r="AB778" s="253"/>
      <c r="AC778" s="253"/>
      <c r="AD778" s="253"/>
      <c r="AE778" s="253"/>
      <c r="AF778" s="253"/>
      <c r="AG778" s="253"/>
      <c r="AH778" s="253"/>
      <c r="AI778" s="253"/>
      <c r="AJ778" s="253"/>
      <c r="AK778" s="253"/>
      <c r="AL778" s="253"/>
      <c r="AM778" s="253"/>
      <c r="AN778" s="253"/>
      <c r="AO778" s="253"/>
      <c r="AP778" s="253"/>
      <c r="AQ778" s="253"/>
      <c r="AR778" s="253"/>
      <c r="AS778" s="253"/>
      <c r="AT778" s="253"/>
      <c r="AU778" s="253"/>
      <c r="AV778" s="253"/>
      <c r="AW778" s="253"/>
      <c r="AX778" s="253"/>
      <c r="AY778" s="253"/>
      <c r="AZ778" s="253"/>
      <c r="BA778" s="253"/>
      <c r="BB778" s="253"/>
      <c r="BC778" s="253"/>
      <c r="BD778" s="253"/>
      <c r="BE778" s="253"/>
      <c r="BF778" s="253"/>
      <c r="BG778" s="253"/>
      <c r="BH778" s="253"/>
      <c r="BI778" s="253"/>
      <c r="BJ778" s="253"/>
      <c r="BK778" s="253"/>
      <c r="BL778" s="295"/>
      <c r="BM778" s="253"/>
      <c r="BN778" s="253"/>
      <c r="BO778" s="253"/>
      <c r="BP778" s="253"/>
      <c r="BQ778" s="253"/>
      <c r="BR778" s="253"/>
      <c r="BS778" s="253"/>
      <c r="BT778" s="253"/>
      <c r="BU778" s="253"/>
      <c r="BV778" s="253"/>
      <c r="BW778" s="253"/>
      <c r="BX778" s="253"/>
      <c r="BY778" s="253"/>
      <c r="BZ778" s="253"/>
      <c r="CA778" s="253"/>
      <c r="CB778" s="134"/>
    </row>
    <row r="779" spans="1:80" ht="12" x14ac:dyDescent="0.2">
      <c r="A779" s="248"/>
      <c r="B779" s="263"/>
      <c r="C779" s="276" t="str">
        <f>_xlfn.CONCAT(Leverancespecifikation[[#This Row],[ID]],Leverancespecifikation[[#This Row],[BYGNINGSDEL]])</f>
        <v/>
      </c>
      <c r="D779" s="253"/>
      <c r="E779" s="253"/>
      <c r="F779" s="253"/>
      <c r="G779" s="253"/>
      <c r="H779" s="253"/>
      <c r="I779" s="253"/>
      <c r="J779" s="253"/>
      <c r="K779" s="277"/>
      <c r="L779" s="253"/>
      <c r="M779" s="278"/>
      <c r="N779" s="326"/>
      <c r="O779" s="256" t="str">
        <f>VLOOKUP(Leverancespecifikation[[#This Row],[ID-Bygningsdel]],'Data aktør'!A:H,2,FALSE)</f>
        <v/>
      </c>
      <c r="P779" s="256" t="str">
        <f>VLOOKUP(Leverancespecifikation[[#This Row],[ID-Bygningsdel]],'Data aktør'!A:H,3,FALSE)</f>
        <v/>
      </c>
      <c r="Q779" s="256" t="str">
        <f>VLOOKUP(Leverancespecifikation[[#This Row],[ID-Bygningsdel]],'Data aktør'!A:H,4,FALSE)</f>
        <v/>
      </c>
      <c r="R779" s="256" t="str">
        <f>VLOOKUP(Leverancespecifikation[[#This Row],[ID-Bygningsdel]],'Data aktør'!A:H,5,FALSE)</f>
        <v/>
      </c>
      <c r="S779" s="256" t="str">
        <f>VLOOKUP(Leverancespecifikation[[#This Row],[ID-Bygningsdel]],'Data aktør'!A:H,6,FALSE)</f>
        <v/>
      </c>
      <c r="T779" s="256" t="str">
        <f>VLOOKUP(Leverancespecifikation[[#This Row],[ID-Bygningsdel]],'Data aktør'!A:H,7,FALSE)</f>
        <v/>
      </c>
      <c r="U779" s="256" t="str">
        <f>VLOOKUP(Leverancespecifikation[[#This Row],[ID-Bygningsdel]],'Data aktør'!A:H,8,FALSE)</f>
        <v/>
      </c>
      <c r="V779" s="257"/>
      <c r="W779" s="257"/>
      <c r="X779" s="257"/>
      <c r="Y779" s="257"/>
      <c r="Z779" s="257"/>
      <c r="AA779" s="257"/>
      <c r="AB779" s="253"/>
      <c r="AC779" s="253"/>
      <c r="AD779" s="253"/>
      <c r="AE779" s="253"/>
      <c r="AF779" s="253"/>
      <c r="AG779" s="253"/>
      <c r="AH779" s="253"/>
      <c r="AI779" s="253"/>
      <c r="AJ779" s="253"/>
      <c r="AK779" s="253"/>
      <c r="AL779" s="253"/>
      <c r="AM779" s="253"/>
      <c r="AN779" s="253"/>
      <c r="AO779" s="253"/>
      <c r="AP779" s="253"/>
      <c r="AQ779" s="253"/>
      <c r="AR779" s="253"/>
      <c r="AS779" s="253"/>
      <c r="AT779" s="253"/>
      <c r="AU779" s="253"/>
      <c r="AV779" s="253"/>
      <c r="AW779" s="253"/>
      <c r="AX779" s="253"/>
      <c r="AY779" s="253"/>
      <c r="AZ779" s="253"/>
      <c r="BA779" s="253"/>
      <c r="BB779" s="253"/>
      <c r="BC779" s="253"/>
      <c r="BD779" s="253"/>
      <c r="BE779" s="253"/>
      <c r="BF779" s="253"/>
      <c r="BG779" s="253"/>
      <c r="BH779" s="253"/>
      <c r="BI779" s="253"/>
      <c r="BJ779" s="253"/>
      <c r="BK779" s="253"/>
      <c r="BL779" s="295"/>
      <c r="BM779" s="253"/>
      <c r="BN779" s="253"/>
      <c r="BO779" s="253"/>
      <c r="BP779" s="253"/>
      <c r="BQ779" s="253"/>
      <c r="BR779" s="253"/>
      <c r="BS779" s="253"/>
      <c r="BT779" s="253"/>
      <c r="BU779" s="253"/>
      <c r="BV779" s="253"/>
      <c r="BW779" s="253"/>
      <c r="BX779" s="253"/>
      <c r="BY779" s="253"/>
      <c r="BZ779" s="253"/>
      <c r="CA779" s="253"/>
      <c r="CB779" s="134"/>
    </row>
    <row r="780" spans="1:80" ht="12" x14ac:dyDescent="0.2">
      <c r="A780" s="248"/>
      <c r="B780" s="263"/>
      <c r="C780" s="276" t="str">
        <f>_xlfn.CONCAT(Leverancespecifikation[[#This Row],[ID]],Leverancespecifikation[[#This Row],[BYGNINGSDEL]])</f>
        <v/>
      </c>
      <c r="D780" s="253"/>
      <c r="E780" s="253"/>
      <c r="F780" s="253"/>
      <c r="G780" s="253"/>
      <c r="H780" s="253"/>
      <c r="I780" s="253"/>
      <c r="J780" s="253"/>
      <c r="K780" s="277"/>
      <c r="L780" s="253"/>
      <c r="M780" s="278"/>
      <c r="N780" s="326"/>
      <c r="O780" s="256" t="str">
        <f>VLOOKUP(Leverancespecifikation[[#This Row],[ID-Bygningsdel]],'Data aktør'!A:H,2,FALSE)</f>
        <v/>
      </c>
      <c r="P780" s="256" t="str">
        <f>VLOOKUP(Leverancespecifikation[[#This Row],[ID-Bygningsdel]],'Data aktør'!A:H,3,FALSE)</f>
        <v/>
      </c>
      <c r="Q780" s="256" t="str">
        <f>VLOOKUP(Leverancespecifikation[[#This Row],[ID-Bygningsdel]],'Data aktør'!A:H,4,FALSE)</f>
        <v/>
      </c>
      <c r="R780" s="256" t="str">
        <f>VLOOKUP(Leverancespecifikation[[#This Row],[ID-Bygningsdel]],'Data aktør'!A:H,5,FALSE)</f>
        <v/>
      </c>
      <c r="S780" s="256" t="str">
        <f>VLOOKUP(Leverancespecifikation[[#This Row],[ID-Bygningsdel]],'Data aktør'!A:H,6,FALSE)</f>
        <v/>
      </c>
      <c r="T780" s="256" t="str">
        <f>VLOOKUP(Leverancespecifikation[[#This Row],[ID-Bygningsdel]],'Data aktør'!A:H,7,FALSE)</f>
        <v/>
      </c>
      <c r="U780" s="256" t="str">
        <f>VLOOKUP(Leverancespecifikation[[#This Row],[ID-Bygningsdel]],'Data aktør'!A:H,8,FALSE)</f>
        <v/>
      </c>
      <c r="V780" s="257"/>
      <c r="W780" s="257"/>
      <c r="X780" s="257"/>
      <c r="Y780" s="257"/>
      <c r="Z780" s="257"/>
      <c r="AA780" s="257"/>
      <c r="AB780" s="253"/>
      <c r="AC780" s="253"/>
      <c r="AD780" s="253"/>
      <c r="AE780" s="253"/>
      <c r="AF780" s="253"/>
      <c r="AG780" s="253"/>
      <c r="AH780" s="253"/>
      <c r="AI780" s="253"/>
      <c r="AJ780" s="253"/>
      <c r="AK780" s="253"/>
      <c r="AL780" s="253"/>
      <c r="AM780" s="253"/>
      <c r="AN780" s="253"/>
      <c r="AO780" s="253"/>
      <c r="AP780" s="253"/>
      <c r="AQ780" s="253"/>
      <c r="AR780" s="253"/>
      <c r="AS780" s="253"/>
      <c r="AT780" s="253"/>
      <c r="AU780" s="253"/>
      <c r="AV780" s="253"/>
      <c r="AW780" s="253"/>
      <c r="AX780" s="253"/>
      <c r="AY780" s="253"/>
      <c r="AZ780" s="253"/>
      <c r="BA780" s="253"/>
      <c r="BB780" s="253"/>
      <c r="BC780" s="253"/>
      <c r="BD780" s="253"/>
      <c r="BE780" s="253"/>
      <c r="BF780" s="253"/>
      <c r="BG780" s="253"/>
      <c r="BH780" s="253"/>
      <c r="BI780" s="253"/>
      <c r="BJ780" s="253"/>
      <c r="BK780" s="253"/>
      <c r="BL780" s="295"/>
      <c r="BM780" s="253"/>
      <c r="BN780" s="253"/>
      <c r="BO780" s="253"/>
      <c r="BP780" s="253"/>
      <c r="BQ780" s="253"/>
      <c r="BR780" s="253"/>
      <c r="BS780" s="253"/>
      <c r="BT780" s="253"/>
      <c r="BU780" s="253"/>
      <c r="BV780" s="253"/>
      <c r="BW780" s="253"/>
      <c r="BX780" s="253"/>
      <c r="BY780" s="253"/>
      <c r="BZ780" s="253"/>
      <c r="CA780" s="253"/>
      <c r="CB780" s="134"/>
    </row>
    <row r="781" spans="1:80" ht="12" x14ac:dyDescent="0.2">
      <c r="A781" s="248"/>
      <c r="B781" s="263"/>
      <c r="C781" s="276" t="str">
        <f>_xlfn.CONCAT(Leverancespecifikation[[#This Row],[ID]],Leverancespecifikation[[#This Row],[BYGNINGSDEL]])</f>
        <v/>
      </c>
      <c r="D781" s="253"/>
      <c r="E781" s="253"/>
      <c r="F781" s="253"/>
      <c r="G781" s="253"/>
      <c r="H781" s="253"/>
      <c r="I781" s="253"/>
      <c r="J781" s="253"/>
      <c r="K781" s="277"/>
      <c r="L781" s="253"/>
      <c r="M781" s="278"/>
      <c r="N781" s="326"/>
      <c r="O781" s="256" t="str">
        <f>VLOOKUP(Leverancespecifikation[[#This Row],[ID-Bygningsdel]],'Data aktør'!A:H,2,FALSE)</f>
        <v/>
      </c>
      <c r="P781" s="256" t="str">
        <f>VLOOKUP(Leverancespecifikation[[#This Row],[ID-Bygningsdel]],'Data aktør'!A:H,3,FALSE)</f>
        <v/>
      </c>
      <c r="Q781" s="256" t="str">
        <f>VLOOKUP(Leverancespecifikation[[#This Row],[ID-Bygningsdel]],'Data aktør'!A:H,4,FALSE)</f>
        <v/>
      </c>
      <c r="R781" s="256" t="str">
        <f>VLOOKUP(Leverancespecifikation[[#This Row],[ID-Bygningsdel]],'Data aktør'!A:H,5,FALSE)</f>
        <v/>
      </c>
      <c r="S781" s="256" t="str">
        <f>VLOOKUP(Leverancespecifikation[[#This Row],[ID-Bygningsdel]],'Data aktør'!A:H,6,FALSE)</f>
        <v/>
      </c>
      <c r="T781" s="256" t="str">
        <f>VLOOKUP(Leverancespecifikation[[#This Row],[ID-Bygningsdel]],'Data aktør'!A:H,7,FALSE)</f>
        <v/>
      </c>
      <c r="U781" s="256" t="str">
        <f>VLOOKUP(Leverancespecifikation[[#This Row],[ID-Bygningsdel]],'Data aktør'!A:H,8,FALSE)</f>
        <v/>
      </c>
      <c r="V781" s="257"/>
      <c r="W781" s="257"/>
      <c r="X781" s="257"/>
      <c r="Y781" s="257"/>
      <c r="Z781" s="257"/>
      <c r="AA781" s="257"/>
      <c r="AB781" s="253"/>
      <c r="AC781" s="253"/>
      <c r="AD781" s="253"/>
      <c r="AE781" s="253"/>
      <c r="AF781" s="253"/>
      <c r="AG781" s="253"/>
      <c r="AH781" s="253"/>
      <c r="AI781" s="253"/>
      <c r="AJ781" s="253"/>
      <c r="AK781" s="253"/>
      <c r="AL781" s="253"/>
      <c r="AM781" s="253"/>
      <c r="AN781" s="253"/>
      <c r="AO781" s="253"/>
      <c r="AP781" s="253"/>
      <c r="AQ781" s="253"/>
      <c r="AR781" s="253"/>
      <c r="AS781" s="253"/>
      <c r="AT781" s="253"/>
      <c r="AU781" s="253"/>
      <c r="AV781" s="253"/>
      <c r="AW781" s="253"/>
      <c r="AX781" s="253"/>
      <c r="AY781" s="253"/>
      <c r="AZ781" s="253"/>
      <c r="BA781" s="253"/>
      <c r="BB781" s="253"/>
      <c r="BC781" s="253"/>
      <c r="BD781" s="253"/>
      <c r="BE781" s="253"/>
      <c r="BF781" s="253"/>
      <c r="BG781" s="253"/>
      <c r="BH781" s="253"/>
      <c r="BI781" s="253"/>
      <c r="BJ781" s="253"/>
      <c r="BK781" s="253"/>
      <c r="BL781" s="295"/>
      <c r="BM781" s="253"/>
      <c r="BN781" s="253"/>
      <c r="BO781" s="253"/>
      <c r="BP781" s="253"/>
      <c r="BQ781" s="253"/>
      <c r="BR781" s="253"/>
      <c r="BS781" s="253"/>
      <c r="BT781" s="253"/>
      <c r="BU781" s="253"/>
      <c r="BV781" s="253"/>
      <c r="BW781" s="253"/>
      <c r="BX781" s="253"/>
      <c r="BY781" s="253"/>
      <c r="BZ781" s="253"/>
      <c r="CA781" s="253"/>
      <c r="CB781" s="134"/>
    </row>
    <row r="782" spans="1:80" ht="12" x14ac:dyDescent="0.2">
      <c r="A782" s="248"/>
      <c r="B782" s="263"/>
      <c r="C782" s="276" t="str">
        <f>_xlfn.CONCAT(Leverancespecifikation[[#This Row],[ID]],Leverancespecifikation[[#This Row],[BYGNINGSDEL]])</f>
        <v/>
      </c>
      <c r="D782" s="253"/>
      <c r="E782" s="253"/>
      <c r="F782" s="253"/>
      <c r="G782" s="253"/>
      <c r="H782" s="253"/>
      <c r="I782" s="253"/>
      <c r="J782" s="253"/>
      <c r="K782" s="277"/>
      <c r="L782" s="253"/>
      <c r="M782" s="278"/>
      <c r="N782" s="326"/>
      <c r="O782" s="256" t="str">
        <f>VLOOKUP(Leverancespecifikation[[#This Row],[ID-Bygningsdel]],'Data aktør'!A:H,2,FALSE)</f>
        <v/>
      </c>
      <c r="P782" s="256" t="str">
        <f>VLOOKUP(Leverancespecifikation[[#This Row],[ID-Bygningsdel]],'Data aktør'!A:H,3,FALSE)</f>
        <v/>
      </c>
      <c r="Q782" s="256" t="str">
        <f>VLOOKUP(Leverancespecifikation[[#This Row],[ID-Bygningsdel]],'Data aktør'!A:H,4,FALSE)</f>
        <v/>
      </c>
      <c r="R782" s="256" t="str">
        <f>VLOOKUP(Leverancespecifikation[[#This Row],[ID-Bygningsdel]],'Data aktør'!A:H,5,FALSE)</f>
        <v/>
      </c>
      <c r="S782" s="256" t="str">
        <f>VLOOKUP(Leverancespecifikation[[#This Row],[ID-Bygningsdel]],'Data aktør'!A:H,6,FALSE)</f>
        <v/>
      </c>
      <c r="T782" s="256" t="str">
        <f>VLOOKUP(Leverancespecifikation[[#This Row],[ID-Bygningsdel]],'Data aktør'!A:H,7,FALSE)</f>
        <v/>
      </c>
      <c r="U782" s="256" t="str">
        <f>VLOOKUP(Leverancespecifikation[[#This Row],[ID-Bygningsdel]],'Data aktør'!A:H,8,FALSE)</f>
        <v/>
      </c>
      <c r="V782" s="257"/>
      <c r="W782" s="257"/>
      <c r="X782" s="257"/>
      <c r="Y782" s="257"/>
      <c r="Z782" s="257"/>
      <c r="AA782" s="257"/>
      <c r="AB782" s="253"/>
      <c r="AC782" s="253"/>
      <c r="AD782" s="253"/>
      <c r="AE782" s="253"/>
      <c r="AF782" s="253"/>
      <c r="AG782" s="253"/>
      <c r="AH782" s="253"/>
      <c r="AI782" s="253"/>
      <c r="AJ782" s="253"/>
      <c r="AK782" s="253"/>
      <c r="AL782" s="253"/>
      <c r="AM782" s="253"/>
      <c r="AN782" s="253"/>
      <c r="AO782" s="253"/>
      <c r="AP782" s="253"/>
      <c r="AQ782" s="253"/>
      <c r="AR782" s="253"/>
      <c r="AS782" s="253"/>
      <c r="AT782" s="253"/>
      <c r="AU782" s="253"/>
      <c r="AV782" s="253"/>
      <c r="AW782" s="253"/>
      <c r="AX782" s="253"/>
      <c r="AY782" s="253"/>
      <c r="AZ782" s="253"/>
      <c r="BA782" s="253"/>
      <c r="BB782" s="253"/>
      <c r="BC782" s="253"/>
      <c r="BD782" s="253"/>
      <c r="BE782" s="253"/>
      <c r="BF782" s="253"/>
      <c r="BG782" s="253"/>
      <c r="BH782" s="253"/>
      <c r="BI782" s="253"/>
      <c r="BJ782" s="253"/>
      <c r="BK782" s="253"/>
      <c r="BL782" s="295"/>
      <c r="BM782" s="253"/>
      <c r="BN782" s="253"/>
      <c r="BO782" s="253"/>
      <c r="BP782" s="253"/>
      <c r="BQ782" s="253"/>
      <c r="BR782" s="253"/>
      <c r="BS782" s="253"/>
      <c r="BT782" s="253"/>
      <c r="BU782" s="253"/>
      <c r="BV782" s="253"/>
      <c r="BW782" s="253"/>
      <c r="BX782" s="253"/>
      <c r="BY782" s="253"/>
      <c r="BZ782" s="253"/>
      <c r="CA782" s="253"/>
      <c r="CB782" s="134"/>
    </row>
    <row r="783" spans="1:80" ht="12" x14ac:dyDescent="0.2">
      <c r="A783" s="248"/>
      <c r="B783" s="263"/>
      <c r="C783" s="276" t="str">
        <f>_xlfn.CONCAT(Leverancespecifikation[[#This Row],[ID]],Leverancespecifikation[[#This Row],[BYGNINGSDEL]])</f>
        <v/>
      </c>
      <c r="D783" s="253"/>
      <c r="E783" s="253"/>
      <c r="F783" s="253"/>
      <c r="G783" s="253"/>
      <c r="H783" s="253"/>
      <c r="I783" s="253"/>
      <c r="J783" s="253"/>
      <c r="K783" s="277"/>
      <c r="L783" s="253"/>
      <c r="M783" s="278"/>
      <c r="N783" s="326"/>
      <c r="O783" s="256" t="str">
        <f>VLOOKUP(Leverancespecifikation[[#This Row],[ID-Bygningsdel]],'Data aktør'!A:H,2,FALSE)</f>
        <v/>
      </c>
      <c r="P783" s="256" t="str">
        <f>VLOOKUP(Leverancespecifikation[[#This Row],[ID-Bygningsdel]],'Data aktør'!A:H,3,FALSE)</f>
        <v/>
      </c>
      <c r="Q783" s="256" t="str">
        <f>VLOOKUP(Leverancespecifikation[[#This Row],[ID-Bygningsdel]],'Data aktør'!A:H,4,FALSE)</f>
        <v/>
      </c>
      <c r="R783" s="256" t="str">
        <f>VLOOKUP(Leverancespecifikation[[#This Row],[ID-Bygningsdel]],'Data aktør'!A:H,5,FALSE)</f>
        <v/>
      </c>
      <c r="S783" s="256" t="str">
        <f>VLOOKUP(Leverancespecifikation[[#This Row],[ID-Bygningsdel]],'Data aktør'!A:H,6,FALSE)</f>
        <v/>
      </c>
      <c r="T783" s="256" t="str">
        <f>VLOOKUP(Leverancespecifikation[[#This Row],[ID-Bygningsdel]],'Data aktør'!A:H,7,FALSE)</f>
        <v/>
      </c>
      <c r="U783" s="256" t="str">
        <f>VLOOKUP(Leverancespecifikation[[#This Row],[ID-Bygningsdel]],'Data aktør'!A:H,8,FALSE)</f>
        <v/>
      </c>
      <c r="V783" s="257"/>
      <c r="W783" s="257"/>
      <c r="X783" s="257"/>
      <c r="Y783" s="257"/>
      <c r="Z783" s="257"/>
      <c r="AA783" s="257"/>
      <c r="AB783" s="253"/>
      <c r="AC783" s="253"/>
      <c r="AD783" s="253"/>
      <c r="AE783" s="253"/>
      <c r="AF783" s="253"/>
      <c r="AG783" s="253"/>
      <c r="AH783" s="253"/>
      <c r="AI783" s="253"/>
      <c r="AJ783" s="253"/>
      <c r="AK783" s="253"/>
      <c r="AL783" s="253"/>
      <c r="AM783" s="253"/>
      <c r="AN783" s="253"/>
      <c r="AO783" s="253"/>
      <c r="AP783" s="253"/>
      <c r="AQ783" s="253"/>
      <c r="AR783" s="253"/>
      <c r="AS783" s="253"/>
      <c r="AT783" s="253"/>
      <c r="AU783" s="253"/>
      <c r="AV783" s="253"/>
      <c r="AW783" s="253"/>
      <c r="AX783" s="253"/>
      <c r="AY783" s="253"/>
      <c r="AZ783" s="253"/>
      <c r="BA783" s="253"/>
      <c r="BB783" s="253"/>
      <c r="BC783" s="253"/>
      <c r="BD783" s="253"/>
      <c r="BE783" s="253"/>
      <c r="BF783" s="253"/>
      <c r="BG783" s="253"/>
      <c r="BH783" s="253"/>
      <c r="BI783" s="253"/>
      <c r="BJ783" s="253"/>
      <c r="BK783" s="253"/>
      <c r="BL783" s="295"/>
      <c r="BM783" s="253"/>
      <c r="BN783" s="253"/>
      <c r="BO783" s="253"/>
      <c r="BP783" s="253"/>
      <c r="BQ783" s="253"/>
      <c r="BR783" s="253"/>
      <c r="BS783" s="253"/>
      <c r="BT783" s="253"/>
      <c r="BU783" s="253"/>
      <c r="BV783" s="253"/>
      <c r="BW783" s="253"/>
      <c r="BX783" s="253"/>
      <c r="BY783" s="253"/>
      <c r="BZ783" s="253"/>
      <c r="CA783" s="253"/>
      <c r="CB783" s="134"/>
    </row>
    <row r="784" spans="1:80" ht="12" x14ac:dyDescent="0.2">
      <c r="A784" s="248"/>
      <c r="B784" s="263"/>
      <c r="C784" s="276" t="str">
        <f>_xlfn.CONCAT(Leverancespecifikation[[#This Row],[ID]],Leverancespecifikation[[#This Row],[BYGNINGSDEL]])</f>
        <v/>
      </c>
      <c r="D784" s="253"/>
      <c r="E784" s="253"/>
      <c r="F784" s="253"/>
      <c r="G784" s="253"/>
      <c r="H784" s="253"/>
      <c r="I784" s="253"/>
      <c r="J784" s="253"/>
      <c r="K784" s="277"/>
      <c r="L784" s="253"/>
      <c r="M784" s="278"/>
      <c r="N784" s="326"/>
      <c r="O784" s="256" t="str">
        <f>VLOOKUP(Leverancespecifikation[[#This Row],[ID-Bygningsdel]],'Data aktør'!A:H,2,FALSE)</f>
        <v/>
      </c>
      <c r="P784" s="256" t="str">
        <f>VLOOKUP(Leverancespecifikation[[#This Row],[ID-Bygningsdel]],'Data aktør'!A:H,3,FALSE)</f>
        <v/>
      </c>
      <c r="Q784" s="256" t="str">
        <f>VLOOKUP(Leverancespecifikation[[#This Row],[ID-Bygningsdel]],'Data aktør'!A:H,4,FALSE)</f>
        <v/>
      </c>
      <c r="R784" s="256" t="str">
        <f>VLOOKUP(Leverancespecifikation[[#This Row],[ID-Bygningsdel]],'Data aktør'!A:H,5,FALSE)</f>
        <v/>
      </c>
      <c r="S784" s="256" t="str">
        <f>VLOOKUP(Leverancespecifikation[[#This Row],[ID-Bygningsdel]],'Data aktør'!A:H,6,FALSE)</f>
        <v/>
      </c>
      <c r="T784" s="256" t="str">
        <f>VLOOKUP(Leverancespecifikation[[#This Row],[ID-Bygningsdel]],'Data aktør'!A:H,7,FALSE)</f>
        <v/>
      </c>
      <c r="U784" s="256" t="str">
        <f>VLOOKUP(Leverancespecifikation[[#This Row],[ID-Bygningsdel]],'Data aktør'!A:H,8,FALSE)</f>
        <v/>
      </c>
      <c r="V784" s="257"/>
      <c r="W784" s="257"/>
      <c r="X784" s="257"/>
      <c r="Y784" s="257"/>
      <c r="Z784" s="257"/>
      <c r="AA784" s="257"/>
      <c r="AB784" s="253"/>
      <c r="AC784" s="253"/>
      <c r="AD784" s="253"/>
      <c r="AE784" s="253"/>
      <c r="AF784" s="253"/>
      <c r="AG784" s="253"/>
      <c r="AH784" s="253"/>
      <c r="AI784" s="253"/>
      <c r="AJ784" s="253"/>
      <c r="AK784" s="253"/>
      <c r="AL784" s="253"/>
      <c r="AM784" s="253"/>
      <c r="AN784" s="253"/>
      <c r="AO784" s="253"/>
      <c r="AP784" s="253"/>
      <c r="AQ784" s="253"/>
      <c r="AR784" s="253"/>
      <c r="AS784" s="253"/>
      <c r="AT784" s="253"/>
      <c r="AU784" s="253"/>
      <c r="AV784" s="253"/>
      <c r="AW784" s="253"/>
      <c r="AX784" s="253"/>
      <c r="AY784" s="253"/>
      <c r="AZ784" s="253"/>
      <c r="BA784" s="253"/>
      <c r="BB784" s="253"/>
      <c r="BC784" s="253"/>
      <c r="BD784" s="253"/>
      <c r="BE784" s="253"/>
      <c r="BF784" s="253"/>
      <c r="BG784" s="253"/>
      <c r="BH784" s="253"/>
      <c r="BI784" s="253"/>
      <c r="BJ784" s="253"/>
      <c r="BK784" s="253"/>
      <c r="BL784" s="295"/>
      <c r="BM784" s="253"/>
      <c r="BN784" s="253"/>
      <c r="BO784" s="253"/>
      <c r="BP784" s="253"/>
      <c r="BQ784" s="253"/>
      <c r="BR784" s="253"/>
      <c r="BS784" s="253"/>
      <c r="BT784" s="253"/>
      <c r="BU784" s="253"/>
      <c r="BV784" s="253"/>
      <c r="BW784" s="253"/>
      <c r="BX784" s="253"/>
      <c r="BY784" s="253"/>
      <c r="BZ784" s="253"/>
      <c r="CA784" s="253"/>
      <c r="CB784" s="134"/>
    </row>
    <row r="785" spans="1:80" ht="12" x14ac:dyDescent="0.2">
      <c r="A785" s="248"/>
      <c r="B785" s="263"/>
      <c r="C785" s="276" t="str">
        <f>_xlfn.CONCAT(Leverancespecifikation[[#This Row],[ID]],Leverancespecifikation[[#This Row],[BYGNINGSDEL]])</f>
        <v/>
      </c>
      <c r="D785" s="253"/>
      <c r="E785" s="253"/>
      <c r="F785" s="253"/>
      <c r="G785" s="253"/>
      <c r="H785" s="253"/>
      <c r="I785" s="253"/>
      <c r="J785" s="253"/>
      <c r="K785" s="277"/>
      <c r="L785" s="253"/>
      <c r="M785" s="278"/>
      <c r="N785" s="326"/>
      <c r="O785" s="256" t="str">
        <f>VLOOKUP(Leverancespecifikation[[#This Row],[ID-Bygningsdel]],'Data aktør'!A:H,2,FALSE)</f>
        <v/>
      </c>
      <c r="P785" s="256" t="str">
        <f>VLOOKUP(Leverancespecifikation[[#This Row],[ID-Bygningsdel]],'Data aktør'!A:H,3,FALSE)</f>
        <v/>
      </c>
      <c r="Q785" s="256" t="str">
        <f>VLOOKUP(Leverancespecifikation[[#This Row],[ID-Bygningsdel]],'Data aktør'!A:H,4,FALSE)</f>
        <v/>
      </c>
      <c r="R785" s="256" t="str">
        <f>VLOOKUP(Leverancespecifikation[[#This Row],[ID-Bygningsdel]],'Data aktør'!A:H,5,FALSE)</f>
        <v/>
      </c>
      <c r="S785" s="256" t="str">
        <f>VLOOKUP(Leverancespecifikation[[#This Row],[ID-Bygningsdel]],'Data aktør'!A:H,6,FALSE)</f>
        <v/>
      </c>
      <c r="T785" s="256" t="str">
        <f>VLOOKUP(Leverancespecifikation[[#This Row],[ID-Bygningsdel]],'Data aktør'!A:H,7,FALSE)</f>
        <v/>
      </c>
      <c r="U785" s="256" t="str">
        <f>VLOOKUP(Leverancespecifikation[[#This Row],[ID-Bygningsdel]],'Data aktør'!A:H,8,FALSE)</f>
        <v/>
      </c>
      <c r="V785" s="257"/>
      <c r="W785" s="257"/>
      <c r="X785" s="257"/>
      <c r="Y785" s="257"/>
      <c r="Z785" s="257"/>
      <c r="AA785" s="257"/>
      <c r="AB785" s="253"/>
      <c r="AC785" s="253"/>
      <c r="AD785" s="253"/>
      <c r="AE785" s="253"/>
      <c r="AF785" s="253"/>
      <c r="AG785" s="253"/>
      <c r="AH785" s="253"/>
      <c r="AI785" s="253"/>
      <c r="AJ785" s="253"/>
      <c r="AK785" s="253"/>
      <c r="AL785" s="253"/>
      <c r="AM785" s="253"/>
      <c r="AN785" s="253"/>
      <c r="AO785" s="253"/>
      <c r="AP785" s="253"/>
      <c r="AQ785" s="253"/>
      <c r="AR785" s="253"/>
      <c r="AS785" s="253"/>
      <c r="AT785" s="253"/>
      <c r="AU785" s="253"/>
      <c r="AV785" s="253"/>
      <c r="AW785" s="253"/>
      <c r="AX785" s="253"/>
      <c r="AY785" s="253"/>
      <c r="AZ785" s="253"/>
      <c r="BA785" s="253"/>
      <c r="BB785" s="253"/>
      <c r="BC785" s="253"/>
      <c r="BD785" s="253"/>
      <c r="BE785" s="253"/>
      <c r="BF785" s="253"/>
      <c r="BG785" s="253"/>
      <c r="BH785" s="253"/>
      <c r="BI785" s="253"/>
      <c r="BJ785" s="253"/>
      <c r="BK785" s="253"/>
      <c r="BL785" s="295"/>
      <c r="BM785" s="253"/>
      <c r="BN785" s="253"/>
      <c r="BO785" s="253"/>
      <c r="BP785" s="253"/>
      <c r="BQ785" s="253"/>
      <c r="BR785" s="253"/>
      <c r="BS785" s="253"/>
      <c r="BT785" s="253"/>
      <c r="BU785" s="253"/>
      <c r="BV785" s="253"/>
      <c r="BW785" s="253"/>
      <c r="BX785" s="253"/>
      <c r="BY785" s="253"/>
      <c r="BZ785" s="253"/>
      <c r="CA785" s="253"/>
      <c r="CB785" s="134"/>
    </row>
    <row r="786" spans="1:80" ht="12" x14ac:dyDescent="0.2">
      <c r="A786" s="248"/>
      <c r="B786" s="263"/>
      <c r="C786" s="276" t="str">
        <f>_xlfn.CONCAT(Leverancespecifikation[[#This Row],[ID]],Leverancespecifikation[[#This Row],[BYGNINGSDEL]])</f>
        <v/>
      </c>
      <c r="D786" s="253"/>
      <c r="E786" s="253"/>
      <c r="F786" s="253"/>
      <c r="G786" s="253"/>
      <c r="H786" s="253"/>
      <c r="I786" s="253"/>
      <c r="J786" s="253"/>
      <c r="K786" s="277"/>
      <c r="L786" s="253"/>
      <c r="M786" s="278"/>
      <c r="N786" s="326"/>
      <c r="O786" s="256" t="str">
        <f>VLOOKUP(Leverancespecifikation[[#This Row],[ID-Bygningsdel]],'Data aktør'!A:H,2,FALSE)</f>
        <v/>
      </c>
      <c r="P786" s="256" t="str">
        <f>VLOOKUP(Leverancespecifikation[[#This Row],[ID-Bygningsdel]],'Data aktør'!A:H,3,FALSE)</f>
        <v/>
      </c>
      <c r="Q786" s="256" t="str">
        <f>VLOOKUP(Leverancespecifikation[[#This Row],[ID-Bygningsdel]],'Data aktør'!A:H,4,FALSE)</f>
        <v/>
      </c>
      <c r="R786" s="256" t="str">
        <f>VLOOKUP(Leverancespecifikation[[#This Row],[ID-Bygningsdel]],'Data aktør'!A:H,5,FALSE)</f>
        <v/>
      </c>
      <c r="S786" s="256" t="str">
        <f>VLOOKUP(Leverancespecifikation[[#This Row],[ID-Bygningsdel]],'Data aktør'!A:H,6,FALSE)</f>
        <v/>
      </c>
      <c r="T786" s="256" t="str">
        <f>VLOOKUP(Leverancespecifikation[[#This Row],[ID-Bygningsdel]],'Data aktør'!A:H,7,FALSE)</f>
        <v/>
      </c>
      <c r="U786" s="256" t="str">
        <f>VLOOKUP(Leverancespecifikation[[#This Row],[ID-Bygningsdel]],'Data aktør'!A:H,8,FALSE)</f>
        <v/>
      </c>
      <c r="V786" s="257"/>
      <c r="W786" s="257"/>
      <c r="X786" s="257"/>
      <c r="Y786" s="257"/>
      <c r="Z786" s="257"/>
      <c r="AA786" s="257"/>
      <c r="AB786" s="253"/>
      <c r="AC786" s="253"/>
      <c r="AD786" s="253"/>
      <c r="AE786" s="253"/>
      <c r="AF786" s="253"/>
      <c r="AG786" s="253"/>
      <c r="AH786" s="253"/>
      <c r="AI786" s="253"/>
      <c r="AJ786" s="253"/>
      <c r="AK786" s="253"/>
      <c r="AL786" s="253"/>
      <c r="AM786" s="253"/>
      <c r="AN786" s="253"/>
      <c r="AO786" s="253"/>
      <c r="AP786" s="253"/>
      <c r="AQ786" s="253"/>
      <c r="AR786" s="253"/>
      <c r="AS786" s="253"/>
      <c r="AT786" s="253"/>
      <c r="AU786" s="253"/>
      <c r="AV786" s="253"/>
      <c r="AW786" s="253"/>
      <c r="AX786" s="253"/>
      <c r="AY786" s="253"/>
      <c r="AZ786" s="253"/>
      <c r="BA786" s="253"/>
      <c r="BB786" s="253"/>
      <c r="BC786" s="253"/>
      <c r="BD786" s="253"/>
      <c r="BE786" s="253"/>
      <c r="BF786" s="253"/>
      <c r="BG786" s="253"/>
      <c r="BH786" s="253"/>
      <c r="BI786" s="253"/>
      <c r="BJ786" s="253"/>
      <c r="BK786" s="253"/>
      <c r="BL786" s="295"/>
      <c r="BM786" s="253"/>
      <c r="BN786" s="253"/>
      <c r="BO786" s="253"/>
      <c r="BP786" s="253"/>
      <c r="BQ786" s="253"/>
      <c r="BR786" s="253"/>
      <c r="BS786" s="253"/>
      <c r="BT786" s="253"/>
      <c r="BU786" s="253"/>
      <c r="BV786" s="253"/>
      <c r="BW786" s="253"/>
      <c r="BX786" s="253"/>
      <c r="BY786" s="253"/>
      <c r="BZ786" s="253"/>
      <c r="CA786" s="253"/>
      <c r="CB786" s="134"/>
    </row>
    <row r="787" spans="1:80" ht="12" x14ac:dyDescent="0.2">
      <c r="A787" s="248"/>
      <c r="B787" s="263"/>
      <c r="C787" s="276" t="str">
        <f>_xlfn.CONCAT(Leverancespecifikation[[#This Row],[ID]],Leverancespecifikation[[#This Row],[BYGNINGSDEL]])</f>
        <v/>
      </c>
      <c r="D787" s="253"/>
      <c r="E787" s="253"/>
      <c r="F787" s="253"/>
      <c r="G787" s="253"/>
      <c r="H787" s="253"/>
      <c r="I787" s="253"/>
      <c r="J787" s="253"/>
      <c r="K787" s="277"/>
      <c r="L787" s="253"/>
      <c r="M787" s="278"/>
      <c r="N787" s="326"/>
      <c r="O787" s="256" t="str">
        <f>VLOOKUP(Leverancespecifikation[[#This Row],[ID-Bygningsdel]],'Data aktør'!A:H,2,FALSE)</f>
        <v/>
      </c>
      <c r="P787" s="256" t="str">
        <f>VLOOKUP(Leverancespecifikation[[#This Row],[ID-Bygningsdel]],'Data aktør'!A:H,3,FALSE)</f>
        <v/>
      </c>
      <c r="Q787" s="256" t="str">
        <f>VLOOKUP(Leverancespecifikation[[#This Row],[ID-Bygningsdel]],'Data aktør'!A:H,4,FALSE)</f>
        <v/>
      </c>
      <c r="R787" s="256" t="str">
        <f>VLOOKUP(Leverancespecifikation[[#This Row],[ID-Bygningsdel]],'Data aktør'!A:H,5,FALSE)</f>
        <v/>
      </c>
      <c r="S787" s="256" t="str">
        <f>VLOOKUP(Leverancespecifikation[[#This Row],[ID-Bygningsdel]],'Data aktør'!A:H,6,FALSE)</f>
        <v/>
      </c>
      <c r="T787" s="256" t="str">
        <f>VLOOKUP(Leverancespecifikation[[#This Row],[ID-Bygningsdel]],'Data aktør'!A:H,7,FALSE)</f>
        <v/>
      </c>
      <c r="U787" s="256" t="str">
        <f>VLOOKUP(Leverancespecifikation[[#This Row],[ID-Bygningsdel]],'Data aktør'!A:H,8,FALSE)</f>
        <v/>
      </c>
      <c r="V787" s="257"/>
      <c r="W787" s="257"/>
      <c r="X787" s="257"/>
      <c r="Y787" s="257"/>
      <c r="Z787" s="257"/>
      <c r="AA787" s="257"/>
      <c r="AB787" s="253"/>
      <c r="AC787" s="253"/>
      <c r="AD787" s="253"/>
      <c r="AE787" s="253"/>
      <c r="AF787" s="253"/>
      <c r="AG787" s="253"/>
      <c r="AH787" s="253"/>
      <c r="AI787" s="253"/>
      <c r="AJ787" s="253"/>
      <c r="AK787" s="253"/>
      <c r="AL787" s="253"/>
      <c r="AM787" s="253"/>
      <c r="AN787" s="253"/>
      <c r="AO787" s="253"/>
      <c r="AP787" s="253"/>
      <c r="AQ787" s="253"/>
      <c r="AR787" s="253"/>
      <c r="AS787" s="253"/>
      <c r="AT787" s="253"/>
      <c r="AU787" s="253"/>
      <c r="AV787" s="253"/>
      <c r="AW787" s="253"/>
      <c r="AX787" s="253"/>
      <c r="AY787" s="253"/>
      <c r="AZ787" s="253"/>
      <c r="BA787" s="253"/>
      <c r="BB787" s="253"/>
      <c r="BC787" s="253"/>
      <c r="BD787" s="253"/>
      <c r="BE787" s="253"/>
      <c r="BF787" s="253"/>
      <c r="BG787" s="253"/>
      <c r="BH787" s="253"/>
      <c r="BI787" s="253"/>
      <c r="BJ787" s="253"/>
      <c r="BK787" s="253"/>
      <c r="BL787" s="295"/>
      <c r="BM787" s="253"/>
      <c r="BN787" s="253"/>
      <c r="BO787" s="253"/>
      <c r="BP787" s="253"/>
      <c r="BQ787" s="253"/>
      <c r="BR787" s="253"/>
      <c r="BS787" s="253"/>
      <c r="BT787" s="253"/>
      <c r="BU787" s="253"/>
      <c r="BV787" s="253"/>
      <c r="BW787" s="253"/>
      <c r="BX787" s="253"/>
      <c r="BY787" s="253"/>
      <c r="BZ787" s="253"/>
      <c r="CA787" s="253"/>
      <c r="CB787" s="134"/>
    </row>
    <row r="788" spans="1:80" ht="12" x14ac:dyDescent="0.2">
      <c r="A788" s="248"/>
      <c r="B788" s="263"/>
      <c r="C788" s="276" t="str">
        <f>_xlfn.CONCAT(Leverancespecifikation[[#This Row],[ID]],Leverancespecifikation[[#This Row],[BYGNINGSDEL]])</f>
        <v/>
      </c>
      <c r="D788" s="253"/>
      <c r="E788" s="253"/>
      <c r="F788" s="253"/>
      <c r="G788" s="253"/>
      <c r="H788" s="253"/>
      <c r="I788" s="253"/>
      <c r="J788" s="253"/>
      <c r="K788" s="277"/>
      <c r="L788" s="253"/>
      <c r="M788" s="278"/>
      <c r="N788" s="326"/>
      <c r="O788" s="256" t="str">
        <f>VLOOKUP(Leverancespecifikation[[#This Row],[ID-Bygningsdel]],'Data aktør'!A:H,2,FALSE)</f>
        <v/>
      </c>
      <c r="P788" s="256" t="str">
        <f>VLOOKUP(Leverancespecifikation[[#This Row],[ID-Bygningsdel]],'Data aktør'!A:H,3,FALSE)</f>
        <v/>
      </c>
      <c r="Q788" s="256" t="str">
        <f>VLOOKUP(Leverancespecifikation[[#This Row],[ID-Bygningsdel]],'Data aktør'!A:H,4,FALSE)</f>
        <v/>
      </c>
      <c r="R788" s="256" t="str">
        <f>VLOOKUP(Leverancespecifikation[[#This Row],[ID-Bygningsdel]],'Data aktør'!A:H,5,FALSE)</f>
        <v/>
      </c>
      <c r="S788" s="256" t="str">
        <f>VLOOKUP(Leverancespecifikation[[#This Row],[ID-Bygningsdel]],'Data aktør'!A:H,6,FALSE)</f>
        <v/>
      </c>
      <c r="T788" s="256" t="str">
        <f>VLOOKUP(Leverancespecifikation[[#This Row],[ID-Bygningsdel]],'Data aktør'!A:H,7,FALSE)</f>
        <v/>
      </c>
      <c r="U788" s="256" t="str">
        <f>VLOOKUP(Leverancespecifikation[[#This Row],[ID-Bygningsdel]],'Data aktør'!A:H,8,FALSE)</f>
        <v/>
      </c>
      <c r="V788" s="257"/>
      <c r="W788" s="257"/>
      <c r="X788" s="257"/>
      <c r="Y788" s="257"/>
      <c r="Z788" s="257"/>
      <c r="AA788" s="257"/>
      <c r="AB788" s="253"/>
      <c r="AC788" s="253"/>
      <c r="AD788" s="253"/>
      <c r="AE788" s="253"/>
      <c r="AF788" s="253"/>
      <c r="AG788" s="253"/>
      <c r="AH788" s="253"/>
      <c r="AI788" s="253"/>
      <c r="AJ788" s="253"/>
      <c r="AK788" s="253"/>
      <c r="AL788" s="253"/>
      <c r="AM788" s="253"/>
      <c r="AN788" s="253"/>
      <c r="AO788" s="253"/>
      <c r="AP788" s="253"/>
      <c r="AQ788" s="253"/>
      <c r="AR788" s="253"/>
      <c r="AS788" s="253"/>
      <c r="AT788" s="253"/>
      <c r="AU788" s="253"/>
      <c r="AV788" s="253"/>
      <c r="AW788" s="253"/>
      <c r="AX788" s="253"/>
      <c r="AY788" s="253"/>
      <c r="AZ788" s="253"/>
      <c r="BA788" s="253"/>
      <c r="BB788" s="253"/>
      <c r="BC788" s="253"/>
      <c r="BD788" s="253"/>
      <c r="BE788" s="253"/>
      <c r="BF788" s="253"/>
      <c r="BG788" s="253"/>
      <c r="BH788" s="253"/>
      <c r="BI788" s="253"/>
      <c r="BJ788" s="253"/>
      <c r="BK788" s="253"/>
      <c r="BL788" s="295"/>
      <c r="BM788" s="253"/>
      <c r="BN788" s="253"/>
      <c r="BO788" s="253"/>
      <c r="BP788" s="253"/>
      <c r="BQ788" s="253"/>
      <c r="BR788" s="253"/>
      <c r="BS788" s="253"/>
      <c r="BT788" s="253"/>
      <c r="BU788" s="253"/>
      <c r="BV788" s="253"/>
      <c r="BW788" s="253"/>
      <c r="BX788" s="253"/>
      <c r="BY788" s="253"/>
      <c r="BZ788" s="253"/>
      <c r="CA788" s="253"/>
      <c r="CB788" s="134"/>
    </row>
    <row r="789" spans="1:80" ht="12" x14ac:dyDescent="0.2">
      <c r="A789" s="248"/>
      <c r="B789" s="263"/>
      <c r="C789" s="276" t="str">
        <f>_xlfn.CONCAT(Leverancespecifikation[[#This Row],[ID]],Leverancespecifikation[[#This Row],[BYGNINGSDEL]])</f>
        <v/>
      </c>
      <c r="D789" s="253"/>
      <c r="E789" s="253"/>
      <c r="F789" s="253"/>
      <c r="G789" s="253"/>
      <c r="H789" s="253"/>
      <c r="I789" s="253"/>
      <c r="J789" s="253"/>
      <c r="K789" s="277"/>
      <c r="L789" s="253"/>
      <c r="M789" s="278"/>
      <c r="N789" s="326"/>
      <c r="O789" s="256" t="str">
        <f>VLOOKUP(Leverancespecifikation[[#This Row],[ID-Bygningsdel]],'Data aktør'!A:H,2,FALSE)</f>
        <v/>
      </c>
      <c r="P789" s="256" t="str">
        <f>VLOOKUP(Leverancespecifikation[[#This Row],[ID-Bygningsdel]],'Data aktør'!A:H,3,FALSE)</f>
        <v/>
      </c>
      <c r="Q789" s="256" t="str">
        <f>VLOOKUP(Leverancespecifikation[[#This Row],[ID-Bygningsdel]],'Data aktør'!A:H,4,FALSE)</f>
        <v/>
      </c>
      <c r="R789" s="256" t="str">
        <f>VLOOKUP(Leverancespecifikation[[#This Row],[ID-Bygningsdel]],'Data aktør'!A:H,5,FALSE)</f>
        <v/>
      </c>
      <c r="S789" s="256" t="str">
        <f>VLOOKUP(Leverancespecifikation[[#This Row],[ID-Bygningsdel]],'Data aktør'!A:H,6,FALSE)</f>
        <v/>
      </c>
      <c r="T789" s="256" t="str">
        <f>VLOOKUP(Leverancespecifikation[[#This Row],[ID-Bygningsdel]],'Data aktør'!A:H,7,FALSE)</f>
        <v/>
      </c>
      <c r="U789" s="256" t="str">
        <f>VLOOKUP(Leverancespecifikation[[#This Row],[ID-Bygningsdel]],'Data aktør'!A:H,8,FALSE)</f>
        <v/>
      </c>
      <c r="V789" s="257"/>
      <c r="W789" s="257"/>
      <c r="X789" s="257"/>
      <c r="Y789" s="257"/>
      <c r="Z789" s="257"/>
      <c r="AA789" s="257"/>
      <c r="AB789" s="253"/>
      <c r="AC789" s="253"/>
      <c r="AD789" s="253"/>
      <c r="AE789" s="253"/>
      <c r="AF789" s="253"/>
      <c r="AG789" s="253"/>
      <c r="AH789" s="253"/>
      <c r="AI789" s="253"/>
      <c r="AJ789" s="253"/>
      <c r="AK789" s="253"/>
      <c r="AL789" s="253"/>
      <c r="AM789" s="253"/>
      <c r="AN789" s="253"/>
      <c r="AO789" s="253"/>
      <c r="AP789" s="253"/>
      <c r="AQ789" s="253"/>
      <c r="AR789" s="253"/>
      <c r="AS789" s="253"/>
      <c r="AT789" s="253"/>
      <c r="AU789" s="253"/>
      <c r="AV789" s="253"/>
      <c r="AW789" s="253"/>
      <c r="AX789" s="253"/>
      <c r="AY789" s="253"/>
      <c r="AZ789" s="253"/>
      <c r="BA789" s="253"/>
      <c r="BB789" s="253"/>
      <c r="BC789" s="253"/>
      <c r="BD789" s="253"/>
      <c r="BE789" s="253"/>
      <c r="BF789" s="253"/>
      <c r="BG789" s="253"/>
      <c r="BH789" s="253"/>
      <c r="BI789" s="253"/>
      <c r="BJ789" s="253"/>
      <c r="BK789" s="253"/>
      <c r="BL789" s="295"/>
      <c r="BM789" s="253"/>
      <c r="BN789" s="253"/>
      <c r="BO789" s="253"/>
      <c r="BP789" s="253"/>
      <c r="BQ789" s="253"/>
      <c r="BR789" s="253"/>
      <c r="BS789" s="253"/>
      <c r="BT789" s="253"/>
      <c r="BU789" s="253"/>
      <c r="BV789" s="253"/>
      <c r="BW789" s="253"/>
      <c r="BX789" s="253"/>
      <c r="BY789" s="253"/>
      <c r="BZ789" s="253"/>
      <c r="CA789" s="253"/>
      <c r="CB789" s="134"/>
    </row>
    <row r="790" spans="1:80" ht="12" x14ac:dyDescent="0.2">
      <c r="A790" s="248"/>
      <c r="B790" s="263"/>
      <c r="C790" s="276" t="str">
        <f>_xlfn.CONCAT(Leverancespecifikation[[#This Row],[ID]],Leverancespecifikation[[#This Row],[BYGNINGSDEL]])</f>
        <v/>
      </c>
      <c r="D790" s="253"/>
      <c r="E790" s="253"/>
      <c r="F790" s="253"/>
      <c r="G790" s="253"/>
      <c r="H790" s="253"/>
      <c r="I790" s="253"/>
      <c r="J790" s="253"/>
      <c r="K790" s="277"/>
      <c r="L790" s="253"/>
      <c r="M790" s="278"/>
      <c r="N790" s="326"/>
      <c r="O790" s="256" t="str">
        <f>VLOOKUP(Leverancespecifikation[[#This Row],[ID-Bygningsdel]],'Data aktør'!A:H,2,FALSE)</f>
        <v/>
      </c>
      <c r="P790" s="256" t="str">
        <f>VLOOKUP(Leverancespecifikation[[#This Row],[ID-Bygningsdel]],'Data aktør'!A:H,3,FALSE)</f>
        <v/>
      </c>
      <c r="Q790" s="256" t="str">
        <f>VLOOKUP(Leverancespecifikation[[#This Row],[ID-Bygningsdel]],'Data aktør'!A:H,4,FALSE)</f>
        <v/>
      </c>
      <c r="R790" s="256" t="str">
        <f>VLOOKUP(Leverancespecifikation[[#This Row],[ID-Bygningsdel]],'Data aktør'!A:H,5,FALSE)</f>
        <v/>
      </c>
      <c r="S790" s="256" t="str">
        <f>VLOOKUP(Leverancespecifikation[[#This Row],[ID-Bygningsdel]],'Data aktør'!A:H,6,FALSE)</f>
        <v/>
      </c>
      <c r="T790" s="256" t="str">
        <f>VLOOKUP(Leverancespecifikation[[#This Row],[ID-Bygningsdel]],'Data aktør'!A:H,7,FALSE)</f>
        <v/>
      </c>
      <c r="U790" s="256" t="str">
        <f>VLOOKUP(Leverancespecifikation[[#This Row],[ID-Bygningsdel]],'Data aktør'!A:H,8,FALSE)</f>
        <v/>
      </c>
      <c r="V790" s="257"/>
      <c r="W790" s="257"/>
      <c r="X790" s="257"/>
      <c r="Y790" s="257"/>
      <c r="Z790" s="257"/>
      <c r="AA790" s="257"/>
      <c r="AB790" s="253"/>
      <c r="AC790" s="253"/>
      <c r="AD790" s="253"/>
      <c r="AE790" s="253"/>
      <c r="AF790" s="253"/>
      <c r="AG790" s="253"/>
      <c r="AH790" s="253"/>
      <c r="AI790" s="253"/>
      <c r="AJ790" s="253"/>
      <c r="AK790" s="253"/>
      <c r="AL790" s="253"/>
      <c r="AM790" s="253"/>
      <c r="AN790" s="253"/>
      <c r="AO790" s="253"/>
      <c r="AP790" s="253"/>
      <c r="AQ790" s="253"/>
      <c r="AR790" s="253"/>
      <c r="AS790" s="253"/>
      <c r="AT790" s="253"/>
      <c r="AU790" s="253"/>
      <c r="AV790" s="253"/>
      <c r="AW790" s="253"/>
      <c r="AX790" s="253"/>
      <c r="AY790" s="253"/>
      <c r="AZ790" s="253"/>
      <c r="BA790" s="253"/>
      <c r="BB790" s="253"/>
      <c r="BC790" s="253"/>
      <c r="BD790" s="253"/>
      <c r="BE790" s="253"/>
      <c r="BF790" s="253"/>
      <c r="BG790" s="253"/>
      <c r="BH790" s="253"/>
      <c r="BI790" s="253"/>
      <c r="BJ790" s="253"/>
      <c r="BK790" s="253"/>
      <c r="BL790" s="295"/>
      <c r="BM790" s="253"/>
      <c r="BN790" s="253"/>
      <c r="BO790" s="253"/>
      <c r="BP790" s="253"/>
      <c r="BQ790" s="253"/>
      <c r="BR790" s="253"/>
      <c r="BS790" s="253"/>
      <c r="BT790" s="253"/>
      <c r="BU790" s="253"/>
      <c r="BV790" s="253"/>
      <c r="BW790" s="253"/>
      <c r="BX790" s="253"/>
      <c r="BY790" s="253"/>
      <c r="BZ790" s="253"/>
      <c r="CA790" s="253"/>
      <c r="CB790" s="134"/>
    </row>
    <row r="791" spans="1:80" ht="12" x14ac:dyDescent="0.2">
      <c r="A791" s="248"/>
      <c r="B791" s="263"/>
      <c r="C791" s="276" t="str">
        <f>_xlfn.CONCAT(Leverancespecifikation[[#This Row],[ID]],Leverancespecifikation[[#This Row],[BYGNINGSDEL]])</f>
        <v/>
      </c>
      <c r="D791" s="253"/>
      <c r="E791" s="253"/>
      <c r="F791" s="253"/>
      <c r="G791" s="253"/>
      <c r="H791" s="253"/>
      <c r="I791" s="253"/>
      <c r="J791" s="253"/>
      <c r="K791" s="277"/>
      <c r="L791" s="253"/>
      <c r="M791" s="278"/>
      <c r="N791" s="326"/>
      <c r="O791" s="256" t="str">
        <f>VLOOKUP(Leverancespecifikation[[#This Row],[ID-Bygningsdel]],'Data aktør'!A:H,2,FALSE)</f>
        <v/>
      </c>
      <c r="P791" s="256" t="str">
        <f>VLOOKUP(Leverancespecifikation[[#This Row],[ID-Bygningsdel]],'Data aktør'!A:H,3,FALSE)</f>
        <v/>
      </c>
      <c r="Q791" s="256" t="str">
        <f>VLOOKUP(Leverancespecifikation[[#This Row],[ID-Bygningsdel]],'Data aktør'!A:H,4,FALSE)</f>
        <v/>
      </c>
      <c r="R791" s="256" t="str">
        <f>VLOOKUP(Leverancespecifikation[[#This Row],[ID-Bygningsdel]],'Data aktør'!A:H,5,FALSE)</f>
        <v/>
      </c>
      <c r="S791" s="256" t="str">
        <f>VLOOKUP(Leverancespecifikation[[#This Row],[ID-Bygningsdel]],'Data aktør'!A:H,6,FALSE)</f>
        <v/>
      </c>
      <c r="T791" s="256" t="str">
        <f>VLOOKUP(Leverancespecifikation[[#This Row],[ID-Bygningsdel]],'Data aktør'!A:H,7,FALSE)</f>
        <v/>
      </c>
      <c r="U791" s="256" t="str">
        <f>VLOOKUP(Leverancespecifikation[[#This Row],[ID-Bygningsdel]],'Data aktør'!A:H,8,FALSE)</f>
        <v/>
      </c>
      <c r="V791" s="257"/>
      <c r="W791" s="257"/>
      <c r="X791" s="257"/>
      <c r="Y791" s="257"/>
      <c r="Z791" s="257"/>
      <c r="AA791" s="257"/>
      <c r="AB791" s="253"/>
      <c r="AC791" s="253"/>
      <c r="AD791" s="253"/>
      <c r="AE791" s="253"/>
      <c r="AF791" s="253"/>
      <c r="AG791" s="253"/>
      <c r="AH791" s="253"/>
      <c r="AI791" s="253"/>
      <c r="AJ791" s="253"/>
      <c r="AK791" s="253"/>
      <c r="AL791" s="253"/>
      <c r="AM791" s="253"/>
      <c r="AN791" s="253"/>
      <c r="AO791" s="253"/>
      <c r="AP791" s="253"/>
      <c r="AQ791" s="253"/>
      <c r="AR791" s="253"/>
      <c r="AS791" s="253"/>
      <c r="AT791" s="253"/>
      <c r="AU791" s="253"/>
      <c r="AV791" s="253"/>
      <c r="AW791" s="253"/>
      <c r="AX791" s="253"/>
      <c r="AY791" s="253"/>
      <c r="AZ791" s="253"/>
      <c r="BA791" s="253"/>
      <c r="BB791" s="253"/>
      <c r="BC791" s="253"/>
      <c r="BD791" s="253"/>
      <c r="BE791" s="253"/>
      <c r="BF791" s="253"/>
      <c r="BG791" s="253"/>
      <c r="BH791" s="253"/>
      <c r="BI791" s="253"/>
      <c r="BJ791" s="253"/>
      <c r="BK791" s="253"/>
      <c r="BL791" s="295"/>
      <c r="BM791" s="253"/>
      <c r="BN791" s="253"/>
      <c r="BO791" s="253"/>
      <c r="BP791" s="253"/>
      <c r="BQ791" s="253"/>
      <c r="BR791" s="253"/>
      <c r="BS791" s="253"/>
      <c r="BT791" s="253"/>
      <c r="BU791" s="253"/>
      <c r="BV791" s="253"/>
      <c r="BW791" s="253"/>
      <c r="BX791" s="253"/>
      <c r="BY791" s="253"/>
      <c r="BZ791" s="253"/>
      <c r="CA791" s="253"/>
      <c r="CB791" s="134"/>
    </row>
    <row r="792" spans="1:80" ht="12" x14ac:dyDescent="0.2">
      <c r="A792" s="248"/>
      <c r="B792" s="263"/>
      <c r="C792" s="276" t="str">
        <f>_xlfn.CONCAT(Leverancespecifikation[[#This Row],[ID]],Leverancespecifikation[[#This Row],[BYGNINGSDEL]])</f>
        <v/>
      </c>
      <c r="D792" s="253"/>
      <c r="E792" s="253"/>
      <c r="F792" s="253"/>
      <c r="G792" s="253"/>
      <c r="H792" s="253"/>
      <c r="I792" s="253"/>
      <c r="J792" s="253"/>
      <c r="K792" s="277"/>
      <c r="L792" s="253"/>
      <c r="M792" s="278"/>
      <c r="N792" s="326"/>
      <c r="O792" s="256" t="str">
        <f>VLOOKUP(Leverancespecifikation[[#This Row],[ID-Bygningsdel]],'Data aktør'!A:H,2,FALSE)</f>
        <v/>
      </c>
      <c r="P792" s="256" t="str">
        <f>VLOOKUP(Leverancespecifikation[[#This Row],[ID-Bygningsdel]],'Data aktør'!A:H,3,FALSE)</f>
        <v/>
      </c>
      <c r="Q792" s="256" t="str">
        <f>VLOOKUP(Leverancespecifikation[[#This Row],[ID-Bygningsdel]],'Data aktør'!A:H,4,FALSE)</f>
        <v/>
      </c>
      <c r="R792" s="256" t="str">
        <f>VLOOKUP(Leverancespecifikation[[#This Row],[ID-Bygningsdel]],'Data aktør'!A:H,5,FALSE)</f>
        <v/>
      </c>
      <c r="S792" s="256" t="str">
        <f>VLOOKUP(Leverancespecifikation[[#This Row],[ID-Bygningsdel]],'Data aktør'!A:H,6,FALSE)</f>
        <v/>
      </c>
      <c r="T792" s="256" t="str">
        <f>VLOOKUP(Leverancespecifikation[[#This Row],[ID-Bygningsdel]],'Data aktør'!A:H,7,FALSE)</f>
        <v/>
      </c>
      <c r="U792" s="256" t="str">
        <f>VLOOKUP(Leverancespecifikation[[#This Row],[ID-Bygningsdel]],'Data aktør'!A:H,8,FALSE)</f>
        <v/>
      </c>
      <c r="V792" s="257"/>
      <c r="W792" s="257"/>
      <c r="X792" s="257"/>
      <c r="Y792" s="257"/>
      <c r="Z792" s="257"/>
      <c r="AA792" s="257"/>
      <c r="AB792" s="253"/>
      <c r="AC792" s="253"/>
      <c r="AD792" s="253"/>
      <c r="AE792" s="253"/>
      <c r="AF792" s="253"/>
      <c r="AG792" s="253"/>
      <c r="AH792" s="253"/>
      <c r="AI792" s="253"/>
      <c r="AJ792" s="253"/>
      <c r="AK792" s="253"/>
      <c r="AL792" s="253"/>
      <c r="AM792" s="253"/>
      <c r="AN792" s="253"/>
      <c r="AO792" s="253"/>
      <c r="AP792" s="253"/>
      <c r="AQ792" s="253"/>
      <c r="AR792" s="253"/>
      <c r="AS792" s="253"/>
      <c r="AT792" s="253"/>
      <c r="AU792" s="253"/>
      <c r="AV792" s="253"/>
      <c r="AW792" s="253"/>
      <c r="AX792" s="253"/>
      <c r="AY792" s="253"/>
      <c r="AZ792" s="253"/>
      <c r="BA792" s="253"/>
      <c r="BB792" s="253"/>
      <c r="BC792" s="253"/>
      <c r="BD792" s="253"/>
      <c r="BE792" s="253"/>
      <c r="BF792" s="253"/>
      <c r="BG792" s="253"/>
      <c r="BH792" s="253"/>
      <c r="BI792" s="253"/>
      <c r="BJ792" s="253"/>
      <c r="BK792" s="253"/>
      <c r="BL792" s="295"/>
      <c r="BM792" s="253"/>
      <c r="BN792" s="253"/>
      <c r="BO792" s="253"/>
      <c r="BP792" s="253"/>
      <c r="BQ792" s="253"/>
      <c r="BR792" s="253"/>
      <c r="BS792" s="253"/>
      <c r="BT792" s="253"/>
      <c r="BU792" s="253"/>
      <c r="BV792" s="253"/>
      <c r="BW792" s="253"/>
      <c r="BX792" s="253"/>
      <c r="BY792" s="253"/>
      <c r="BZ792" s="253"/>
      <c r="CA792" s="253"/>
      <c r="CB792" s="134"/>
    </row>
    <row r="793" spans="1:80" ht="12" x14ac:dyDescent="0.2">
      <c r="A793" s="248"/>
      <c r="B793" s="263"/>
      <c r="C793" s="276" t="str">
        <f>_xlfn.CONCAT(Leverancespecifikation[[#This Row],[ID]],Leverancespecifikation[[#This Row],[BYGNINGSDEL]])</f>
        <v/>
      </c>
      <c r="D793" s="253"/>
      <c r="E793" s="253"/>
      <c r="F793" s="253"/>
      <c r="G793" s="253"/>
      <c r="H793" s="253"/>
      <c r="I793" s="253"/>
      <c r="J793" s="253"/>
      <c r="K793" s="277"/>
      <c r="L793" s="253"/>
      <c r="M793" s="278"/>
      <c r="N793" s="326"/>
      <c r="O793" s="256" t="str">
        <f>VLOOKUP(Leverancespecifikation[[#This Row],[ID-Bygningsdel]],'Data aktør'!A:H,2,FALSE)</f>
        <v/>
      </c>
      <c r="P793" s="256" t="str">
        <f>VLOOKUP(Leverancespecifikation[[#This Row],[ID-Bygningsdel]],'Data aktør'!A:H,3,FALSE)</f>
        <v/>
      </c>
      <c r="Q793" s="256" t="str">
        <f>VLOOKUP(Leverancespecifikation[[#This Row],[ID-Bygningsdel]],'Data aktør'!A:H,4,FALSE)</f>
        <v/>
      </c>
      <c r="R793" s="256" t="str">
        <f>VLOOKUP(Leverancespecifikation[[#This Row],[ID-Bygningsdel]],'Data aktør'!A:H,5,FALSE)</f>
        <v/>
      </c>
      <c r="S793" s="256" t="str">
        <f>VLOOKUP(Leverancespecifikation[[#This Row],[ID-Bygningsdel]],'Data aktør'!A:H,6,FALSE)</f>
        <v/>
      </c>
      <c r="T793" s="256" t="str">
        <f>VLOOKUP(Leverancespecifikation[[#This Row],[ID-Bygningsdel]],'Data aktør'!A:H,7,FALSE)</f>
        <v/>
      </c>
      <c r="U793" s="256" t="str">
        <f>VLOOKUP(Leverancespecifikation[[#This Row],[ID-Bygningsdel]],'Data aktør'!A:H,8,FALSE)</f>
        <v/>
      </c>
      <c r="V793" s="257"/>
      <c r="W793" s="257"/>
      <c r="X793" s="257"/>
      <c r="Y793" s="257"/>
      <c r="Z793" s="257"/>
      <c r="AA793" s="257"/>
      <c r="AB793" s="253"/>
      <c r="AC793" s="253"/>
      <c r="AD793" s="253"/>
      <c r="AE793" s="253"/>
      <c r="AF793" s="253"/>
      <c r="AG793" s="253"/>
      <c r="AH793" s="253"/>
      <c r="AI793" s="253"/>
      <c r="AJ793" s="253"/>
      <c r="AK793" s="253"/>
      <c r="AL793" s="253"/>
      <c r="AM793" s="253"/>
      <c r="AN793" s="253"/>
      <c r="AO793" s="253"/>
      <c r="AP793" s="253"/>
      <c r="AQ793" s="253"/>
      <c r="AR793" s="253"/>
      <c r="AS793" s="253"/>
      <c r="AT793" s="253"/>
      <c r="AU793" s="253"/>
      <c r="AV793" s="253"/>
      <c r="AW793" s="253"/>
      <c r="AX793" s="253"/>
      <c r="AY793" s="253"/>
      <c r="AZ793" s="253"/>
      <c r="BA793" s="253"/>
      <c r="BB793" s="253"/>
      <c r="BC793" s="253"/>
      <c r="BD793" s="253"/>
      <c r="BE793" s="253"/>
      <c r="BF793" s="253"/>
      <c r="BG793" s="253"/>
      <c r="BH793" s="253"/>
      <c r="BI793" s="253"/>
      <c r="BJ793" s="253"/>
      <c r="BK793" s="253"/>
      <c r="BL793" s="295"/>
      <c r="BM793" s="253"/>
      <c r="BN793" s="253"/>
      <c r="BO793" s="253"/>
      <c r="BP793" s="253"/>
      <c r="BQ793" s="253"/>
      <c r="BR793" s="253"/>
      <c r="BS793" s="253"/>
      <c r="BT793" s="253"/>
      <c r="BU793" s="253"/>
      <c r="BV793" s="253"/>
      <c r="BW793" s="253"/>
      <c r="BX793" s="253"/>
      <c r="BY793" s="253"/>
      <c r="BZ793" s="253"/>
      <c r="CA793" s="253"/>
      <c r="CB793" s="134"/>
    </row>
    <row r="794" spans="1:80" ht="12" x14ac:dyDescent="0.2">
      <c r="A794" s="248"/>
      <c r="B794" s="263"/>
      <c r="C794" s="276" t="str">
        <f>_xlfn.CONCAT(Leverancespecifikation[[#This Row],[ID]],Leverancespecifikation[[#This Row],[BYGNINGSDEL]])</f>
        <v/>
      </c>
      <c r="D794" s="253"/>
      <c r="E794" s="253"/>
      <c r="F794" s="253"/>
      <c r="G794" s="253"/>
      <c r="H794" s="253"/>
      <c r="I794" s="253"/>
      <c r="J794" s="253"/>
      <c r="K794" s="277"/>
      <c r="L794" s="253"/>
      <c r="M794" s="278"/>
      <c r="N794" s="326"/>
      <c r="O794" s="256" t="str">
        <f>VLOOKUP(Leverancespecifikation[[#This Row],[ID-Bygningsdel]],'Data aktør'!A:H,2,FALSE)</f>
        <v/>
      </c>
      <c r="P794" s="256" t="str">
        <f>VLOOKUP(Leverancespecifikation[[#This Row],[ID-Bygningsdel]],'Data aktør'!A:H,3,FALSE)</f>
        <v/>
      </c>
      <c r="Q794" s="256" t="str">
        <f>VLOOKUP(Leverancespecifikation[[#This Row],[ID-Bygningsdel]],'Data aktør'!A:H,4,FALSE)</f>
        <v/>
      </c>
      <c r="R794" s="256" t="str">
        <f>VLOOKUP(Leverancespecifikation[[#This Row],[ID-Bygningsdel]],'Data aktør'!A:H,5,FALSE)</f>
        <v/>
      </c>
      <c r="S794" s="256" t="str">
        <f>VLOOKUP(Leverancespecifikation[[#This Row],[ID-Bygningsdel]],'Data aktør'!A:H,6,FALSE)</f>
        <v/>
      </c>
      <c r="T794" s="256" t="str">
        <f>VLOOKUP(Leverancespecifikation[[#This Row],[ID-Bygningsdel]],'Data aktør'!A:H,7,FALSE)</f>
        <v/>
      </c>
      <c r="U794" s="256" t="str">
        <f>VLOOKUP(Leverancespecifikation[[#This Row],[ID-Bygningsdel]],'Data aktør'!A:H,8,FALSE)</f>
        <v/>
      </c>
      <c r="V794" s="257"/>
      <c r="W794" s="257"/>
      <c r="X794" s="257"/>
      <c r="Y794" s="257"/>
      <c r="Z794" s="257"/>
      <c r="AA794" s="257"/>
      <c r="AB794" s="253"/>
      <c r="AC794" s="253"/>
      <c r="AD794" s="253"/>
      <c r="AE794" s="253"/>
      <c r="AF794" s="253"/>
      <c r="AG794" s="253"/>
      <c r="AH794" s="253"/>
      <c r="AI794" s="253"/>
      <c r="AJ794" s="253"/>
      <c r="AK794" s="253"/>
      <c r="AL794" s="253"/>
      <c r="AM794" s="253"/>
      <c r="AN794" s="253"/>
      <c r="AO794" s="253"/>
      <c r="AP794" s="253"/>
      <c r="AQ794" s="253"/>
      <c r="AR794" s="253"/>
      <c r="AS794" s="253"/>
      <c r="AT794" s="253"/>
      <c r="AU794" s="253"/>
      <c r="AV794" s="253"/>
      <c r="AW794" s="253"/>
      <c r="AX794" s="253"/>
      <c r="AY794" s="253"/>
      <c r="AZ794" s="253"/>
      <c r="BA794" s="253"/>
      <c r="BB794" s="253"/>
      <c r="BC794" s="253"/>
      <c r="BD794" s="253"/>
      <c r="BE794" s="253"/>
      <c r="BF794" s="253"/>
      <c r="BG794" s="253"/>
      <c r="BH794" s="253"/>
      <c r="BI794" s="253"/>
      <c r="BJ794" s="253"/>
      <c r="BK794" s="253"/>
      <c r="BL794" s="295"/>
      <c r="BM794" s="253"/>
      <c r="BN794" s="253"/>
      <c r="BO794" s="253"/>
      <c r="BP794" s="253"/>
      <c r="BQ794" s="253"/>
      <c r="BR794" s="253"/>
      <c r="BS794" s="253"/>
      <c r="BT794" s="253"/>
      <c r="BU794" s="253"/>
      <c r="BV794" s="253"/>
      <c r="BW794" s="253"/>
      <c r="BX794" s="253"/>
      <c r="BY794" s="253"/>
      <c r="BZ794" s="253"/>
      <c r="CA794" s="253"/>
      <c r="CB794" s="134"/>
    </row>
    <row r="795" spans="1:80" ht="12" x14ac:dyDescent="0.2">
      <c r="A795" s="248"/>
      <c r="B795" s="263"/>
      <c r="C795" s="276" t="str">
        <f>_xlfn.CONCAT(Leverancespecifikation[[#This Row],[ID]],Leverancespecifikation[[#This Row],[BYGNINGSDEL]])</f>
        <v/>
      </c>
      <c r="D795" s="253"/>
      <c r="E795" s="253"/>
      <c r="F795" s="253"/>
      <c r="G795" s="253"/>
      <c r="H795" s="253"/>
      <c r="I795" s="253"/>
      <c r="J795" s="253"/>
      <c r="K795" s="277"/>
      <c r="L795" s="253"/>
      <c r="M795" s="278"/>
      <c r="N795" s="326"/>
      <c r="O795" s="256" t="str">
        <f>VLOOKUP(Leverancespecifikation[[#This Row],[ID-Bygningsdel]],'Data aktør'!A:H,2,FALSE)</f>
        <v/>
      </c>
      <c r="P795" s="256" t="str">
        <f>VLOOKUP(Leverancespecifikation[[#This Row],[ID-Bygningsdel]],'Data aktør'!A:H,3,FALSE)</f>
        <v/>
      </c>
      <c r="Q795" s="256" t="str">
        <f>VLOOKUP(Leverancespecifikation[[#This Row],[ID-Bygningsdel]],'Data aktør'!A:H,4,FALSE)</f>
        <v/>
      </c>
      <c r="R795" s="256" t="str">
        <f>VLOOKUP(Leverancespecifikation[[#This Row],[ID-Bygningsdel]],'Data aktør'!A:H,5,FALSE)</f>
        <v/>
      </c>
      <c r="S795" s="256" t="str">
        <f>VLOOKUP(Leverancespecifikation[[#This Row],[ID-Bygningsdel]],'Data aktør'!A:H,6,FALSE)</f>
        <v/>
      </c>
      <c r="T795" s="256" t="str">
        <f>VLOOKUP(Leverancespecifikation[[#This Row],[ID-Bygningsdel]],'Data aktør'!A:H,7,FALSE)</f>
        <v/>
      </c>
      <c r="U795" s="256" t="str">
        <f>VLOOKUP(Leverancespecifikation[[#This Row],[ID-Bygningsdel]],'Data aktør'!A:H,8,FALSE)</f>
        <v/>
      </c>
      <c r="V795" s="257"/>
      <c r="W795" s="257"/>
      <c r="X795" s="257"/>
      <c r="Y795" s="257"/>
      <c r="Z795" s="257"/>
      <c r="AA795" s="257"/>
      <c r="AB795" s="253"/>
      <c r="AC795" s="253"/>
      <c r="AD795" s="253"/>
      <c r="AE795" s="253"/>
      <c r="AF795" s="253"/>
      <c r="AG795" s="253"/>
      <c r="AH795" s="253"/>
      <c r="AI795" s="253"/>
      <c r="AJ795" s="253"/>
      <c r="AK795" s="253"/>
      <c r="AL795" s="253"/>
      <c r="AM795" s="253"/>
      <c r="AN795" s="253"/>
      <c r="AO795" s="253"/>
      <c r="AP795" s="253"/>
      <c r="AQ795" s="253"/>
      <c r="AR795" s="253"/>
      <c r="AS795" s="253"/>
      <c r="AT795" s="253"/>
      <c r="AU795" s="253"/>
      <c r="AV795" s="253"/>
      <c r="AW795" s="253"/>
      <c r="AX795" s="253"/>
      <c r="AY795" s="253"/>
      <c r="AZ795" s="253"/>
      <c r="BA795" s="253"/>
      <c r="BB795" s="253"/>
      <c r="BC795" s="253"/>
      <c r="BD795" s="253"/>
      <c r="BE795" s="253"/>
      <c r="BF795" s="253"/>
      <c r="BG795" s="253"/>
      <c r="BH795" s="253"/>
      <c r="BI795" s="253"/>
      <c r="BJ795" s="253"/>
      <c r="BK795" s="253"/>
      <c r="BL795" s="295"/>
      <c r="BM795" s="253"/>
      <c r="BN795" s="253"/>
      <c r="BO795" s="253"/>
      <c r="BP795" s="253"/>
      <c r="BQ795" s="253"/>
      <c r="BR795" s="253"/>
      <c r="BS795" s="253"/>
      <c r="BT795" s="253"/>
      <c r="BU795" s="253"/>
      <c r="BV795" s="253"/>
      <c r="BW795" s="253"/>
      <c r="BX795" s="253"/>
      <c r="BY795" s="253"/>
      <c r="BZ795" s="253"/>
      <c r="CA795" s="253"/>
      <c r="CB795" s="134"/>
    </row>
    <row r="796" spans="1:80" ht="12" x14ac:dyDescent="0.2">
      <c r="A796" s="248"/>
      <c r="B796" s="263"/>
      <c r="C796" s="276" t="str">
        <f>_xlfn.CONCAT(Leverancespecifikation[[#This Row],[ID]],Leverancespecifikation[[#This Row],[BYGNINGSDEL]])</f>
        <v/>
      </c>
      <c r="D796" s="253"/>
      <c r="E796" s="253"/>
      <c r="F796" s="253"/>
      <c r="G796" s="253"/>
      <c r="H796" s="253"/>
      <c r="I796" s="253"/>
      <c r="J796" s="253"/>
      <c r="K796" s="277"/>
      <c r="L796" s="253"/>
      <c r="M796" s="278"/>
      <c r="N796" s="326"/>
      <c r="O796" s="256" t="str">
        <f>VLOOKUP(Leverancespecifikation[[#This Row],[ID-Bygningsdel]],'Data aktør'!A:H,2,FALSE)</f>
        <v/>
      </c>
      <c r="P796" s="256" t="str">
        <f>VLOOKUP(Leverancespecifikation[[#This Row],[ID-Bygningsdel]],'Data aktør'!A:H,3,FALSE)</f>
        <v/>
      </c>
      <c r="Q796" s="256" t="str">
        <f>VLOOKUP(Leverancespecifikation[[#This Row],[ID-Bygningsdel]],'Data aktør'!A:H,4,FALSE)</f>
        <v/>
      </c>
      <c r="R796" s="256" t="str">
        <f>VLOOKUP(Leverancespecifikation[[#This Row],[ID-Bygningsdel]],'Data aktør'!A:H,5,FALSE)</f>
        <v/>
      </c>
      <c r="S796" s="256" t="str">
        <f>VLOOKUP(Leverancespecifikation[[#This Row],[ID-Bygningsdel]],'Data aktør'!A:H,6,FALSE)</f>
        <v/>
      </c>
      <c r="T796" s="256" t="str">
        <f>VLOOKUP(Leverancespecifikation[[#This Row],[ID-Bygningsdel]],'Data aktør'!A:H,7,FALSE)</f>
        <v/>
      </c>
      <c r="U796" s="256" t="str">
        <f>VLOOKUP(Leverancespecifikation[[#This Row],[ID-Bygningsdel]],'Data aktør'!A:H,8,FALSE)</f>
        <v/>
      </c>
      <c r="V796" s="257"/>
      <c r="W796" s="257"/>
      <c r="X796" s="257"/>
      <c r="Y796" s="257"/>
      <c r="Z796" s="257"/>
      <c r="AA796" s="257"/>
      <c r="AB796" s="253"/>
      <c r="AC796" s="253"/>
      <c r="AD796" s="253"/>
      <c r="AE796" s="253"/>
      <c r="AF796" s="253"/>
      <c r="AG796" s="253"/>
      <c r="AH796" s="253"/>
      <c r="AI796" s="253"/>
      <c r="AJ796" s="253"/>
      <c r="AK796" s="253"/>
      <c r="AL796" s="253"/>
      <c r="AM796" s="253"/>
      <c r="AN796" s="253"/>
      <c r="AO796" s="253"/>
      <c r="AP796" s="253"/>
      <c r="AQ796" s="253"/>
      <c r="AR796" s="253"/>
      <c r="AS796" s="253"/>
      <c r="AT796" s="253"/>
      <c r="AU796" s="253"/>
      <c r="AV796" s="253"/>
      <c r="AW796" s="253"/>
      <c r="AX796" s="253"/>
      <c r="AY796" s="253"/>
      <c r="AZ796" s="253"/>
      <c r="BA796" s="253"/>
      <c r="BB796" s="253"/>
      <c r="BC796" s="253"/>
      <c r="BD796" s="253"/>
      <c r="BE796" s="253"/>
      <c r="BF796" s="253"/>
      <c r="BG796" s="253"/>
      <c r="BH796" s="253"/>
      <c r="BI796" s="253"/>
      <c r="BJ796" s="253"/>
      <c r="BK796" s="253"/>
      <c r="BL796" s="295"/>
      <c r="BM796" s="253"/>
      <c r="BN796" s="253"/>
      <c r="BO796" s="253"/>
      <c r="BP796" s="253"/>
      <c r="BQ796" s="253"/>
      <c r="BR796" s="253"/>
      <c r="BS796" s="253"/>
      <c r="BT796" s="253"/>
      <c r="BU796" s="253"/>
      <c r="BV796" s="253"/>
      <c r="BW796" s="253"/>
      <c r="BX796" s="253"/>
      <c r="BY796" s="253"/>
      <c r="BZ796" s="253"/>
      <c r="CA796" s="253"/>
      <c r="CB796" s="134"/>
    </row>
    <row r="797" spans="1:80" ht="12" x14ac:dyDescent="0.2">
      <c r="A797" s="248"/>
      <c r="B797" s="263"/>
      <c r="C797" s="276" t="str">
        <f>_xlfn.CONCAT(Leverancespecifikation[[#This Row],[ID]],Leverancespecifikation[[#This Row],[BYGNINGSDEL]])</f>
        <v/>
      </c>
      <c r="D797" s="253"/>
      <c r="E797" s="253"/>
      <c r="F797" s="253"/>
      <c r="G797" s="253"/>
      <c r="H797" s="253"/>
      <c r="I797" s="253"/>
      <c r="J797" s="253"/>
      <c r="K797" s="277"/>
      <c r="L797" s="253"/>
      <c r="M797" s="278"/>
      <c r="N797" s="326"/>
      <c r="O797" s="256" t="str">
        <f>VLOOKUP(Leverancespecifikation[[#This Row],[ID-Bygningsdel]],'Data aktør'!A:H,2,FALSE)</f>
        <v/>
      </c>
      <c r="P797" s="256" t="str">
        <f>VLOOKUP(Leverancespecifikation[[#This Row],[ID-Bygningsdel]],'Data aktør'!A:H,3,FALSE)</f>
        <v/>
      </c>
      <c r="Q797" s="256" t="str">
        <f>VLOOKUP(Leverancespecifikation[[#This Row],[ID-Bygningsdel]],'Data aktør'!A:H,4,FALSE)</f>
        <v/>
      </c>
      <c r="R797" s="256" t="str">
        <f>VLOOKUP(Leverancespecifikation[[#This Row],[ID-Bygningsdel]],'Data aktør'!A:H,5,FALSE)</f>
        <v/>
      </c>
      <c r="S797" s="256" t="str">
        <f>VLOOKUP(Leverancespecifikation[[#This Row],[ID-Bygningsdel]],'Data aktør'!A:H,6,FALSE)</f>
        <v/>
      </c>
      <c r="T797" s="256" t="str">
        <f>VLOOKUP(Leverancespecifikation[[#This Row],[ID-Bygningsdel]],'Data aktør'!A:H,7,FALSE)</f>
        <v/>
      </c>
      <c r="U797" s="256" t="str">
        <f>VLOOKUP(Leverancespecifikation[[#This Row],[ID-Bygningsdel]],'Data aktør'!A:H,8,FALSE)</f>
        <v/>
      </c>
      <c r="V797" s="257"/>
      <c r="W797" s="257"/>
      <c r="X797" s="257"/>
      <c r="Y797" s="257"/>
      <c r="Z797" s="257"/>
      <c r="AA797" s="257"/>
      <c r="AB797" s="253"/>
      <c r="AC797" s="253"/>
      <c r="AD797" s="253"/>
      <c r="AE797" s="253"/>
      <c r="AF797" s="253"/>
      <c r="AG797" s="253"/>
      <c r="AH797" s="253"/>
      <c r="AI797" s="253"/>
      <c r="AJ797" s="253"/>
      <c r="AK797" s="253"/>
      <c r="AL797" s="253"/>
      <c r="AM797" s="253"/>
      <c r="AN797" s="253"/>
      <c r="AO797" s="253"/>
      <c r="AP797" s="253"/>
      <c r="AQ797" s="253"/>
      <c r="AR797" s="253"/>
      <c r="AS797" s="253"/>
      <c r="AT797" s="253"/>
      <c r="AU797" s="253"/>
      <c r="AV797" s="253"/>
      <c r="AW797" s="253"/>
      <c r="AX797" s="253"/>
      <c r="AY797" s="253"/>
      <c r="AZ797" s="253"/>
      <c r="BA797" s="253"/>
      <c r="BB797" s="253"/>
      <c r="BC797" s="253"/>
      <c r="BD797" s="253"/>
      <c r="BE797" s="253"/>
      <c r="BF797" s="253"/>
      <c r="BG797" s="253"/>
      <c r="BH797" s="253"/>
      <c r="BI797" s="253"/>
      <c r="BJ797" s="253"/>
      <c r="BK797" s="253"/>
      <c r="BL797" s="295"/>
      <c r="BM797" s="253"/>
      <c r="BN797" s="253"/>
      <c r="BO797" s="253"/>
      <c r="BP797" s="253"/>
      <c r="BQ797" s="253"/>
      <c r="BR797" s="253"/>
      <c r="BS797" s="253"/>
      <c r="BT797" s="253"/>
      <c r="BU797" s="253"/>
      <c r="BV797" s="253"/>
      <c r="BW797" s="253"/>
      <c r="BX797" s="253"/>
      <c r="BY797" s="253"/>
      <c r="BZ797" s="253"/>
      <c r="CA797" s="253"/>
      <c r="CB797" s="134"/>
    </row>
    <row r="798" spans="1:80" ht="12" x14ac:dyDescent="0.2">
      <c r="A798" s="248"/>
      <c r="B798" s="263"/>
      <c r="C798" s="276" t="str">
        <f>_xlfn.CONCAT(Leverancespecifikation[[#This Row],[ID]],Leverancespecifikation[[#This Row],[BYGNINGSDEL]])</f>
        <v/>
      </c>
      <c r="D798" s="253"/>
      <c r="E798" s="253"/>
      <c r="F798" s="253"/>
      <c r="G798" s="253"/>
      <c r="H798" s="253"/>
      <c r="I798" s="253"/>
      <c r="J798" s="253"/>
      <c r="K798" s="277"/>
      <c r="L798" s="253"/>
      <c r="M798" s="278"/>
      <c r="N798" s="326"/>
      <c r="O798" s="256" t="str">
        <f>VLOOKUP(Leverancespecifikation[[#This Row],[ID-Bygningsdel]],'Data aktør'!A:H,2,FALSE)</f>
        <v/>
      </c>
      <c r="P798" s="256" t="str">
        <f>VLOOKUP(Leverancespecifikation[[#This Row],[ID-Bygningsdel]],'Data aktør'!A:H,3,FALSE)</f>
        <v/>
      </c>
      <c r="Q798" s="256" t="str">
        <f>VLOOKUP(Leverancespecifikation[[#This Row],[ID-Bygningsdel]],'Data aktør'!A:H,4,FALSE)</f>
        <v/>
      </c>
      <c r="R798" s="256" t="str">
        <f>VLOOKUP(Leverancespecifikation[[#This Row],[ID-Bygningsdel]],'Data aktør'!A:H,5,FALSE)</f>
        <v/>
      </c>
      <c r="S798" s="256" t="str">
        <f>VLOOKUP(Leverancespecifikation[[#This Row],[ID-Bygningsdel]],'Data aktør'!A:H,6,FALSE)</f>
        <v/>
      </c>
      <c r="T798" s="256" t="str">
        <f>VLOOKUP(Leverancespecifikation[[#This Row],[ID-Bygningsdel]],'Data aktør'!A:H,7,FALSE)</f>
        <v/>
      </c>
      <c r="U798" s="256" t="str">
        <f>VLOOKUP(Leverancespecifikation[[#This Row],[ID-Bygningsdel]],'Data aktør'!A:H,8,FALSE)</f>
        <v/>
      </c>
      <c r="V798" s="257"/>
      <c r="W798" s="257"/>
      <c r="X798" s="257"/>
      <c r="Y798" s="257"/>
      <c r="Z798" s="257"/>
      <c r="AA798" s="257"/>
      <c r="AB798" s="253"/>
      <c r="AC798" s="253"/>
      <c r="AD798" s="253"/>
      <c r="AE798" s="253"/>
      <c r="AF798" s="253"/>
      <c r="AG798" s="253"/>
      <c r="AH798" s="253"/>
      <c r="AI798" s="253"/>
      <c r="AJ798" s="253"/>
      <c r="AK798" s="253"/>
      <c r="AL798" s="253"/>
      <c r="AM798" s="253"/>
      <c r="AN798" s="253"/>
      <c r="AO798" s="253"/>
      <c r="AP798" s="253"/>
      <c r="AQ798" s="253"/>
      <c r="AR798" s="253"/>
      <c r="AS798" s="253"/>
      <c r="AT798" s="253"/>
      <c r="AU798" s="253"/>
      <c r="AV798" s="253"/>
      <c r="AW798" s="253"/>
      <c r="AX798" s="253"/>
      <c r="AY798" s="253"/>
      <c r="AZ798" s="253"/>
      <c r="BA798" s="253"/>
      <c r="BB798" s="253"/>
      <c r="BC798" s="253"/>
      <c r="BD798" s="253"/>
      <c r="BE798" s="253"/>
      <c r="BF798" s="253"/>
      <c r="BG798" s="253"/>
      <c r="BH798" s="253"/>
      <c r="BI798" s="253"/>
      <c r="BJ798" s="253"/>
      <c r="BK798" s="253"/>
      <c r="BL798" s="295"/>
      <c r="BM798" s="253"/>
      <c r="BN798" s="253"/>
      <c r="BO798" s="253"/>
      <c r="BP798" s="253"/>
      <c r="BQ798" s="253"/>
      <c r="BR798" s="253"/>
      <c r="BS798" s="253"/>
      <c r="BT798" s="253"/>
      <c r="BU798" s="253"/>
      <c r="BV798" s="253"/>
      <c r="BW798" s="253"/>
      <c r="BX798" s="253"/>
      <c r="BY798" s="253"/>
      <c r="BZ798" s="253"/>
      <c r="CA798" s="253"/>
      <c r="CB798" s="134"/>
    </row>
    <row r="799" spans="1:80" ht="12" x14ac:dyDescent="0.2">
      <c r="A799" s="248"/>
      <c r="B799" s="263"/>
      <c r="C799" s="276" t="str">
        <f>_xlfn.CONCAT(Leverancespecifikation[[#This Row],[ID]],Leverancespecifikation[[#This Row],[BYGNINGSDEL]])</f>
        <v/>
      </c>
      <c r="D799" s="253"/>
      <c r="E799" s="253"/>
      <c r="F799" s="253"/>
      <c r="G799" s="253"/>
      <c r="H799" s="253"/>
      <c r="I799" s="253"/>
      <c r="J799" s="253"/>
      <c r="K799" s="277"/>
      <c r="L799" s="253"/>
      <c r="M799" s="278"/>
      <c r="N799" s="326"/>
      <c r="O799" s="256" t="str">
        <f>VLOOKUP(Leverancespecifikation[[#This Row],[ID-Bygningsdel]],'Data aktør'!A:H,2,FALSE)</f>
        <v/>
      </c>
      <c r="P799" s="256" t="str">
        <f>VLOOKUP(Leverancespecifikation[[#This Row],[ID-Bygningsdel]],'Data aktør'!A:H,3,FALSE)</f>
        <v/>
      </c>
      <c r="Q799" s="256" t="str">
        <f>VLOOKUP(Leverancespecifikation[[#This Row],[ID-Bygningsdel]],'Data aktør'!A:H,4,FALSE)</f>
        <v/>
      </c>
      <c r="R799" s="256" t="str">
        <f>VLOOKUP(Leverancespecifikation[[#This Row],[ID-Bygningsdel]],'Data aktør'!A:H,5,FALSE)</f>
        <v/>
      </c>
      <c r="S799" s="256" t="str">
        <f>VLOOKUP(Leverancespecifikation[[#This Row],[ID-Bygningsdel]],'Data aktør'!A:H,6,FALSE)</f>
        <v/>
      </c>
      <c r="T799" s="256" t="str">
        <f>VLOOKUP(Leverancespecifikation[[#This Row],[ID-Bygningsdel]],'Data aktør'!A:H,7,FALSE)</f>
        <v/>
      </c>
      <c r="U799" s="256" t="str">
        <f>VLOOKUP(Leverancespecifikation[[#This Row],[ID-Bygningsdel]],'Data aktør'!A:H,8,FALSE)</f>
        <v/>
      </c>
      <c r="V799" s="257"/>
      <c r="W799" s="257"/>
      <c r="X799" s="257"/>
      <c r="Y799" s="257"/>
      <c r="Z799" s="257"/>
      <c r="AA799" s="257"/>
      <c r="AB799" s="253"/>
      <c r="AC799" s="253"/>
      <c r="AD799" s="253"/>
      <c r="AE799" s="253"/>
      <c r="AF799" s="253"/>
      <c r="AG799" s="253"/>
      <c r="AH799" s="253"/>
      <c r="AI799" s="253"/>
      <c r="AJ799" s="253"/>
      <c r="AK799" s="253"/>
      <c r="AL799" s="253"/>
      <c r="AM799" s="253"/>
      <c r="AN799" s="253"/>
      <c r="AO799" s="253"/>
      <c r="AP799" s="253"/>
      <c r="AQ799" s="253"/>
      <c r="AR799" s="253"/>
      <c r="AS799" s="253"/>
      <c r="AT799" s="253"/>
      <c r="AU799" s="253"/>
      <c r="AV799" s="253"/>
      <c r="AW799" s="253"/>
      <c r="AX799" s="253"/>
      <c r="AY799" s="253"/>
      <c r="AZ799" s="253"/>
      <c r="BA799" s="253"/>
      <c r="BB799" s="253"/>
      <c r="BC799" s="253"/>
      <c r="BD799" s="253"/>
      <c r="BE799" s="253"/>
      <c r="BF799" s="253"/>
      <c r="BG799" s="253"/>
      <c r="BH799" s="253"/>
      <c r="BI799" s="253"/>
      <c r="BJ799" s="253"/>
      <c r="BK799" s="253"/>
      <c r="BL799" s="295"/>
      <c r="BM799" s="253"/>
      <c r="BN799" s="253"/>
      <c r="BO799" s="253"/>
      <c r="BP799" s="253"/>
      <c r="BQ799" s="253"/>
      <c r="BR799" s="253"/>
      <c r="BS799" s="253"/>
      <c r="BT799" s="253"/>
      <c r="BU799" s="253"/>
      <c r="BV799" s="253"/>
      <c r="BW799" s="253"/>
      <c r="BX799" s="253"/>
      <c r="BY799" s="253"/>
      <c r="BZ799" s="253"/>
      <c r="CA799" s="253"/>
      <c r="CB799" s="134"/>
    </row>
    <row r="800" spans="1:80" ht="12" x14ac:dyDescent="0.2">
      <c r="A800" s="248"/>
      <c r="B800" s="263"/>
      <c r="C800" s="276" t="str">
        <f>_xlfn.CONCAT(Leverancespecifikation[[#This Row],[ID]],Leverancespecifikation[[#This Row],[BYGNINGSDEL]])</f>
        <v/>
      </c>
      <c r="D800" s="253"/>
      <c r="E800" s="253"/>
      <c r="F800" s="253"/>
      <c r="G800" s="253"/>
      <c r="H800" s="253"/>
      <c r="I800" s="253"/>
      <c r="J800" s="253"/>
      <c r="K800" s="277"/>
      <c r="L800" s="253"/>
      <c r="M800" s="278"/>
      <c r="N800" s="326"/>
      <c r="O800" s="256" t="str">
        <f>VLOOKUP(Leverancespecifikation[[#This Row],[ID-Bygningsdel]],'Data aktør'!A:H,2,FALSE)</f>
        <v/>
      </c>
      <c r="P800" s="256" t="str">
        <f>VLOOKUP(Leverancespecifikation[[#This Row],[ID-Bygningsdel]],'Data aktør'!A:H,3,FALSE)</f>
        <v/>
      </c>
      <c r="Q800" s="256" t="str">
        <f>VLOOKUP(Leverancespecifikation[[#This Row],[ID-Bygningsdel]],'Data aktør'!A:H,4,FALSE)</f>
        <v/>
      </c>
      <c r="R800" s="256" t="str">
        <f>VLOOKUP(Leverancespecifikation[[#This Row],[ID-Bygningsdel]],'Data aktør'!A:H,5,FALSE)</f>
        <v/>
      </c>
      <c r="S800" s="256" t="str">
        <f>VLOOKUP(Leverancespecifikation[[#This Row],[ID-Bygningsdel]],'Data aktør'!A:H,6,FALSE)</f>
        <v/>
      </c>
      <c r="T800" s="256" t="str">
        <f>VLOOKUP(Leverancespecifikation[[#This Row],[ID-Bygningsdel]],'Data aktør'!A:H,7,FALSE)</f>
        <v/>
      </c>
      <c r="U800" s="256" t="str">
        <f>VLOOKUP(Leverancespecifikation[[#This Row],[ID-Bygningsdel]],'Data aktør'!A:H,8,FALSE)</f>
        <v/>
      </c>
      <c r="V800" s="257"/>
      <c r="W800" s="257"/>
      <c r="X800" s="257"/>
      <c r="Y800" s="257"/>
      <c r="Z800" s="257"/>
      <c r="AA800" s="257"/>
      <c r="AB800" s="253"/>
      <c r="AC800" s="253"/>
      <c r="AD800" s="253"/>
      <c r="AE800" s="253"/>
      <c r="AF800" s="253"/>
      <c r="AG800" s="253"/>
      <c r="AH800" s="253"/>
      <c r="AI800" s="253"/>
      <c r="AJ800" s="253"/>
      <c r="AK800" s="253"/>
      <c r="AL800" s="253"/>
      <c r="AM800" s="253"/>
      <c r="AN800" s="253"/>
      <c r="AO800" s="253"/>
      <c r="AP800" s="253"/>
      <c r="AQ800" s="253"/>
      <c r="AR800" s="253"/>
      <c r="AS800" s="253"/>
      <c r="AT800" s="253"/>
      <c r="AU800" s="253"/>
      <c r="AV800" s="253"/>
      <c r="AW800" s="253"/>
      <c r="AX800" s="253"/>
      <c r="AY800" s="253"/>
      <c r="AZ800" s="253"/>
      <c r="BA800" s="253"/>
      <c r="BB800" s="253"/>
      <c r="BC800" s="253"/>
      <c r="BD800" s="253"/>
      <c r="BE800" s="253"/>
      <c r="BF800" s="253"/>
      <c r="BG800" s="253"/>
      <c r="BH800" s="253"/>
      <c r="BI800" s="253"/>
      <c r="BJ800" s="253"/>
      <c r="BK800" s="253"/>
      <c r="BL800" s="295"/>
      <c r="BM800" s="253"/>
      <c r="BN800" s="253"/>
      <c r="BO800" s="253"/>
      <c r="BP800" s="253"/>
      <c r="BQ800" s="253"/>
      <c r="BR800" s="253"/>
      <c r="BS800" s="253"/>
      <c r="BT800" s="253"/>
      <c r="BU800" s="253"/>
      <c r="BV800" s="253"/>
      <c r="BW800" s="253"/>
      <c r="BX800" s="253"/>
      <c r="BY800" s="253"/>
      <c r="BZ800" s="253"/>
      <c r="CA800" s="253"/>
      <c r="CB800" s="134"/>
    </row>
    <row r="801" spans="1:80" ht="12" x14ac:dyDescent="0.2">
      <c r="A801" s="248"/>
      <c r="B801" s="263"/>
      <c r="C801" s="276" t="str">
        <f>_xlfn.CONCAT(Leverancespecifikation[[#This Row],[ID]],Leverancespecifikation[[#This Row],[BYGNINGSDEL]])</f>
        <v/>
      </c>
      <c r="D801" s="253"/>
      <c r="E801" s="253"/>
      <c r="F801" s="253"/>
      <c r="G801" s="253"/>
      <c r="H801" s="253"/>
      <c r="I801" s="253"/>
      <c r="J801" s="253"/>
      <c r="K801" s="277"/>
      <c r="L801" s="253"/>
      <c r="M801" s="278"/>
      <c r="N801" s="326"/>
      <c r="O801" s="256" t="str">
        <f>VLOOKUP(Leverancespecifikation[[#This Row],[ID-Bygningsdel]],'Data aktør'!A:H,2,FALSE)</f>
        <v/>
      </c>
      <c r="P801" s="256" t="str">
        <f>VLOOKUP(Leverancespecifikation[[#This Row],[ID-Bygningsdel]],'Data aktør'!A:H,3,FALSE)</f>
        <v/>
      </c>
      <c r="Q801" s="256" t="str">
        <f>VLOOKUP(Leverancespecifikation[[#This Row],[ID-Bygningsdel]],'Data aktør'!A:H,4,FALSE)</f>
        <v/>
      </c>
      <c r="R801" s="256" t="str">
        <f>VLOOKUP(Leverancespecifikation[[#This Row],[ID-Bygningsdel]],'Data aktør'!A:H,5,FALSE)</f>
        <v/>
      </c>
      <c r="S801" s="256" t="str">
        <f>VLOOKUP(Leverancespecifikation[[#This Row],[ID-Bygningsdel]],'Data aktør'!A:H,6,FALSE)</f>
        <v/>
      </c>
      <c r="T801" s="256" t="str">
        <f>VLOOKUP(Leverancespecifikation[[#This Row],[ID-Bygningsdel]],'Data aktør'!A:H,7,FALSE)</f>
        <v/>
      </c>
      <c r="U801" s="256" t="str">
        <f>VLOOKUP(Leverancespecifikation[[#This Row],[ID-Bygningsdel]],'Data aktør'!A:H,8,FALSE)</f>
        <v/>
      </c>
      <c r="V801" s="257"/>
      <c r="W801" s="257"/>
      <c r="X801" s="257"/>
      <c r="Y801" s="257"/>
      <c r="Z801" s="257"/>
      <c r="AA801" s="257"/>
      <c r="AB801" s="253"/>
      <c r="AC801" s="253"/>
      <c r="AD801" s="253"/>
      <c r="AE801" s="253"/>
      <c r="AF801" s="253"/>
      <c r="AG801" s="253"/>
      <c r="AH801" s="253"/>
      <c r="AI801" s="253"/>
      <c r="AJ801" s="253"/>
      <c r="AK801" s="253"/>
      <c r="AL801" s="253"/>
      <c r="AM801" s="253"/>
      <c r="AN801" s="253"/>
      <c r="AO801" s="253"/>
      <c r="AP801" s="253"/>
      <c r="AQ801" s="253"/>
      <c r="AR801" s="253"/>
      <c r="AS801" s="253"/>
      <c r="AT801" s="253"/>
      <c r="AU801" s="253"/>
      <c r="AV801" s="253"/>
      <c r="AW801" s="253"/>
      <c r="AX801" s="253"/>
      <c r="AY801" s="253"/>
      <c r="AZ801" s="253"/>
      <c r="BA801" s="253"/>
      <c r="BB801" s="253"/>
      <c r="BC801" s="253"/>
      <c r="BD801" s="253"/>
      <c r="BE801" s="253"/>
      <c r="BF801" s="253"/>
      <c r="BG801" s="253"/>
      <c r="BH801" s="253"/>
      <c r="BI801" s="253"/>
      <c r="BJ801" s="253"/>
      <c r="BK801" s="253"/>
      <c r="BL801" s="295"/>
      <c r="BM801" s="253"/>
      <c r="BN801" s="253"/>
      <c r="BO801" s="253"/>
      <c r="BP801" s="253"/>
      <c r="BQ801" s="253"/>
      <c r="BR801" s="253"/>
      <c r="BS801" s="253"/>
      <c r="BT801" s="253"/>
      <c r="BU801" s="253"/>
      <c r="BV801" s="253"/>
      <c r="BW801" s="253"/>
      <c r="BX801" s="253"/>
      <c r="BY801" s="253"/>
      <c r="BZ801" s="253"/>
      <c r="CA801" s="253"/>
      <c r="CB801" s="134"/>
    </row>
    <row r="802" spans="1:80" ht="12" x14ac:dyDescent="0.2">
      <c r="A802" s="248"/>
      <c r="B802" s="263"/>
      <c r="C802" s="276" t="str">
        <f>_xlfn.CONCAT(Leverancespecifikation[[#This Row],[ID]],Leverancespecifikation[[#This Row],[BYGNINGSDEL]])</f>
        <v/>
      </c>
      <c r="D802" s="253"/>
      <c r="E802" s="253"/>
      <c r="F802" s="253"/>
      <c r="G802" s="253"/>
      <c r="H802" s="253"/>
      <c r="I802" s="253"/>
      <c r="J802" s="253"/>
      <c r="K802" s="277"/>
      <c r="L802" s="253"/>
      <c r="M802" s="278"/>
      <c r="N802" s="326"/>
      <c r="O802" s="256" t="str">
        <f>VLOOKUP(Leverancespecifikation[[#This Row],[ID-Bygningsdel]],'Data aktør'!A:H,2,FALSE)</f>
        <v/>
      </c>
      <c r="P802" s="256" t="str">
        <f>VLOOKUP(Leverancespecifikation[[#This Row],[ID-Bygningsdel]],'Data aktør'!A:H,3,FALSE)</f>
        <v/>
      </c>
      <c r="Q802" s="256" t="str">
        <f>VLOOKUP(Leverancespecifikation[[#This Row],[ID-Bygningsdel]],'Data aktør'!A:H,4,FALSE)</f>
        <v/>
      </c>
      <c r="R802" s="256" t="str">
        <f>VLOOKUP(Leverancespecifikation[[#This Row],[ID-Bygningsdel]],'Data aktør'!A:H,5,FALSE)</f>
        <v/>
      </c>
      <c r="S802" s="256" t="str">
        <f>VLOOKUP(Leverancespecifikation[[#This Row],[ID-Bygningsdel]],'Data aktør'!A:H,6,FALSE)</f>
        <v/>
      </c>
      <c r="T802" s="256" t="str">
        <f>VLOOKUP(Leverancespecifikation[[#This Row],[ID-Bygningsdel]],'Data aktør'!A:H,7,FALSE)</f>
        <v/>
      </c>
      <c r="U802" s="256" t="str">
        <f>VLOOKUP(Leverancespecifikation[[#This Row],[ID-Bygningsdel]],'Data aktør'!A:H,8,FALSE)</f>
        <v/>
      </c>
      <c r="V802" s="257"/>
      <c r="W802" s="257"/>
      <c r="X802" s="257"/>
      <c r="Y802" s="257"/>
      <c r="Z802" s="257"/>
      <c r="AA802" s="257"/>
      <c r="AB802" s="253"/>
      <c r="AC802" s="253"/>
      <c r="AD802" s="253"/>
      <c r="AE802" s="253"/>
      <c r="AF802" s="253"/>
      <c r="AG802" s="253"/>
      <c r="AH802" s="253"/>
      <c r="AI802" s="253"/>
      <c r="AJ802" s="253"/>
      <c r="AK802" s="253"/>
      <c r="AL802" s="253"/>
      <c r="AM802" s="253"/>
      <c r="AN802" s="253"/>
      <c r="AO802" s="253"/>
      <c r="AP802" s="253"/>
      <c r="AQ802" s="253"/>
      <c r="AR802" s="253"/>
      <c r="AS802" s="253"/>
      <c r="AT802" s="253"/>
      <c r="AU802" s="253"/>
      <c r="AV802" s="253"/>
      <c r="AW802" s="253"/>
      <c r="AX802" s="253"/>
      <c r="AY802" s="253"/>
      <c r="AZ802" s="253"/>
      <c r="BA802" s="253"/>
      <c r="BB802" s="253"/>
      <c r="BC802" s="253"/>
      <c r="BD802" s="253"/>
      <c r="BE802" s="253"/>
      <c r="BF802" s="253"/>
      <c r="BG802" s="253"/>
      <c r="BH802" s="253"/>
      <c r="BI802" s="253"/>
      <c r="BJ802" s="253"/>
      <c r="BK802" s="253"/>
      <c r="BL802" s="295"/>
      <c r="BM802" s="253"/>
      <c r="BN802" s="253"/>
      <c r="BO802" s="253"/>
      <c r="BP802" s="253"/>
      <c r="BQ802" s="253"/>
      <c r="BR802" s="253"/>
      <c r="BS802" s="253"/>
      <c r="BT802" s="253"/>
      <c r="BU802" s="253"/>
      <c r="BV802" s="253"/>
      <c r="BW802" s="253"/>
      <c r="BX802" s="253"/>
      <c r="BY802" s="253"/>
      <c r="BZ802" s="253"/>
      <c r="CA802" s="253"/>
      <c r="CB802" s="134"/>
    </row>
    <row r="803" spans="1:80" ht="12" x14ac:dyDescent="0.2">
      <c r="A803" s="248"/>
      <c r="B803" s="263"/>
      <c r="C803" s="276" t="str">
        <f>_xlfn.CONCAT(Leverancespecifikation[[#This Row],[ID]],Leverancespecifikation[[#This Row],[BYGNINGSDEL]])</f>
        <v/>
      </c>
      <c r="D803" s="253"/>
      <c r="E803" s="253"/>
      <c r="F803" s="253"/>
      <c r="G803" s="253"/>
      <c r="H803" s="253"/>
      <c r="I803" s="253"/>
      <c r="J803" s="253"/>
      <c r="K803" s="277"/>
      <c r="L803" s="253"/>
      <c r="M803" s="278"/>
      <c r="N803" s="326"/>
      <c r="O803" s="256" t="str">
        <f>VLOOKUP(Leverancespecifikation[[#This Row],[ID-Bygningsdel]],'Data aktør'!A:H,2,FALSE)</f>
        <v/>
      </c>
      <c r="P803" s="256" t="str">
        <f>VLOOKUP(Leverancespecifikation[[#This Row],[ID-Bygningsdel]],'Data aktør'!A:H,3,FALSE)</f>
        <v/>
      </c>
      <c r="Q803" s="256" t="str">
        <f>VLOOKUP(Leverancespecifikation[[#This Row],[ID-Bygningsdel]],'Data aktør'!A:H,4,FALSE)</f>
        <v/>
      </c>
      <c r="R803" s="256" t="str">
        <f>VLOOKUP(Leverancespecifikation[[#This Row],[ID-Bygningsdel]],'Data aktør'!A:H,5,FALSE)</f>
        <v/>
      </c>
      <c r="S803" s="256" t="str">
        <f>VLOOKUP(Leverancespecifikation[[#This Row],[ID-Bygningsdel]],'Data aktør'!A:H,6,FALSE)</f>
        <v/>
      </c>
      <c r="T803" s="256" t="str">
        <f>VLOOKUP(Leverancespecifikation[[#This Row],[ID-Bygningsdel]],'Data aktør'!A:H,7,FALSE)</f>
        <v/>
      </c>
      <c r="U803" s="256" t="str">
        <f>VLOOKUP(Leverancespecifikation[[#This Row],[ID-Bygningsdel]],'Data aktør'!A:H,8,FALSE)</f>
        <v/>
      </c>
      <c r="V803" s="257"/>
      <c r="W803" s="257"/>
      <c r="X803" s="257"/>
      <c r="Y803" s="257"/>
      <c r="Z803" s="257"/>
      <c r="AA803" s="257"/>
      <c r="AB803" s="253"/>
      <c r="AC803" s="253"/>
      <c r="AD803" s="253"/>
      <c r="AE803" s="253"/>
      <c r="AF803" s="253"/>
      <c r="AG803" s="253"/>
      <c r="AH803" s="253"/>
      <c r="AI803" s="253"/>
      <c r="AJ803" s="253"/>
      <c r="AK803" s="253"/>
      <c r="AL803" s="253"/>
      <c r="AM803" s="253"/>
      <c r="AN803" s="253"/>
      <c r="AO803" s="253"/>
      <c r="AP803" s="253"/>
      <c r="AQ803" s="253"/>
      <c r="AR803" s="253"/>
      <c r="AS803" s="253"/>
      <c r="AT803" s="253"/>
      <c r="AU803" s="253"/>
      <c r="AV803" s="253"/>
      <c r="AW803" s="253"/>
      <c r="AX803" s="253"/>
      <c r="AY803" s="253"/>
      <c r="AZ803" s="253"/>
      <c r="BA803" s="253"/>
      <c r="BB803" s="253"/>
      <c r="BC803" s="253"/>
      <c r="BD803" s="253"/>
      <c r="BE803" s="253"/>
      <c r="BF803" s="253"/>
      <c r="BG803" s="253"/>
      <c r="BH803" s="253"/>
      <c r="BI803" s="253"/>
      <c r="BJ803" s="253"/>
      <c r="BK803" s="253"/>
      <c r="BL803" s="295"/>
      <c r="BM803" s="253"/>
      <c r="BN803" s="253"/>
      <c r="BO803" s="253"/>
      <c r="BP803" s="253"/>
      <c r="BQ803" s="253"/>
      <c r="BR803" s="253"/>
      <c r="BS803" s="253"/>
      <c r="BT803" s="253"/>
      <c r="BU803" s="253"/>
      <c r="BV803" s="253"/>
      <c r="BW803" s="253"/>
      <c r="BX803" s="253"/>
      <c r="BY803" s="253"/>
      <c r="BZ803" s="253"/>
      <c r="CA803" s="253"/>
      <c r="CB803" s="134"/>
    </row>
    <row r="804" spans="1:80" ht="12" x14ac:dyDescent="0.2">
      <c r="A804" s="248"/>
      <c r="B804" s="263"/>
      <c r="C804" s="276" t="str">
        <f>_xlfn.CONCAT(Leverancespecifikation[[#This Row],[ID]],Leverancespecifikation[[#This Row],[BYGNINGSDEL]])</f>
        <v/>
      </c>
      <c r="D804" s="253"/>
      <c r="E804" s="253"/>
      <c r="F804" s="253"/>
      <c r="G804" s="253"/>
      <c r="H804" s="253"/>
      <c r="I804" s="253"/>
      <c r="J804" s="253"/>
      <c r="K804" s="277"/>
      <c r="L804" s="253"/>
      <c r="M804" s="278"/>
      <c r="N804" s="326"/>
      <c r="O804" s="256" t="str">
        <f>VLOOKUP(Leverancespecifikation[[#This Row],[ID-Bygningsdel]],'Data aktør'!A:H,2,FALSE)</f>
        <v/>
      </c>
      <c r="P804" s="256" t="str">
        <f>VLOOKUP(Leverancespecifikation[[#This Row],[ID-Bygningsdel]],'Data aktør'!A:H,3,FALSE)</f>
        <v/>
      </c>
      <c r="Q804" s="256" t="str">
        <f>VLOOKUP(Leverancespecifikation[[#This Row],[ID-Bygningsdel]],'Data aktør'!A:H,4,FALSE)</f>
        <v/>
      </c>
      <c r="R804" s="256" t="str">
        <f>VLOOKUP(Leverancespecifikation[[#This Row],[ID-Bygningsdel]],'Data aktør'!A:H,5,FALSE)</f>
        <v/>
      </c>
      <c r="S804" s="256" t="str">
        <f>VLOOKUP(Leverancespecifikation[[#This Row],[ID-Bygningsdel]],'Data aktør'!A:H,6,FALSE)</f>
        <v/>
      </c>
      <c r="T804" s="256" t="str">
        <f>VLOOKUP(Leverancespecifikation[[#This Row],[ID-Bygningsdel]],'Data aktør'!A:H,7,FALSE)</f>
        <v/>
      </c>
      <c r="U804" s="256" t="str">
        <f>VLOOKUP(Leverancespecifikation[[#This Row],[ID-Bygningsdel]],'Data aktør'!A:H,8,FALSE)</f>
        <v/>
      </c>
      <c r="V804" s="257"/>
      <c r="W804" s="257"/>
      <c r="X804" s="257"/>
      <c r="Y804" s="257"/>
      <c r="Z804" s="257"/>
      <c r="AA804" s="257"/>
      <c r="AB804" s="253"/>
      <c r="AC804" s="253"/>
      <c r="AD804" s="253"/>
      <c r="AE804" s="253"/>
      <c r="AF804" s="253"/>
      <c r="AG804" s="253"/>
      <c r="AH804" s="253"/>
      <c r="AI804" s="253"/>
      <c r="AJ804" s="253"/>
      <c r="AK804" s="253"/>
      <c r="AL804" s="253"/>
      <c r="AM804" s="253"/>
      <c r="AN804" s="253"/>
      <c r="AO804" s="253"/>
      <c r="AP804" s="253"/>
      <c r="AQ804" s="253"/>
      <c r="AR804" s="253"/>
      <c r="AS804" s="253"/>
      <c r="AT804" s="253"/>
      <c r="AU804" s="253"/>
      <c r="AV804" s="253"/>
      <c r="AW804" s="253"/>
      <c r="AX804" s="253"/>
      <c r="AY804" s="253"/>
      <c r="AZ804" s="253"/>
      <c r="BA804" s="253"/>
      <c r="BB804" s="253"/>
      <c r="BC804" s="253"/>
      <c r="BD804" s="253"/>
      <c r="BE804" s="253"/>
      <c r="BF804" s="253"/>
      <c r="BG804" s="253"/>
      <c r="BH804" s="253"/>
      <c r="BI804" s="253"/>
      <c r="BJ804" s="253"/>
      <c r="BK804" s="253"/>
      <c r="BL804" s="295"/>
      <c r="BM804" s="253"/>
      <c r="BN804" s="253"/>
      <c r="BO804" s="253"/>
      <c r="BP804" s="253"/>
      <c r="BQ804" s="253"/>
      <c r="BR804" s="253"/>
      <c r="BS804" s="253"/>
      <c r="BT804" s="253"/>
      <c r="BU804" s="253"/>
      <c r="BV804" s="253"/>
      <c r="BW804" s="253"/>
      <c r="BX804" s="253"/>
      <c r="BY804" s="253"/>
      <c r="BZ804" s="253"/>
      <c r="CA804" s="253"/>
      <c r="CB804" s="134"/>
    </row>
    <row r="805" spans="1:80" ht="12" x14ac:dyDescent="0.2">
      <c r="A805" s="248"/>
      <c r="B805" s="263"/>
      <c r="C805" s="276" t="str">
        <f>_xlfn.CONCAT(Leverancespecifikation[[#This Row],[ID]],Leverancespecifikation[[#This Row],[BYGNINGSDEL]])</f>
        <v/>
      </c>
      <c r="D805" s="253"/>
      <c r="E805" s="253"/>
      <c r="F805" s="253"/>
      <c r="G805" s="253"/>
      <c r="H805" s="253"/>
      <c r="I805" s="253"/>
      <c r="J805" s="253"/>
      <c r="K805" s="277"/>
      <c r="L805" s="253"/>
      <c r="M805" s="278"/>
      <c r="N805" s="326"/>
      <c r="O805" s="256" t="str">
        <f>VLOOKUP(Leverancespecifikation[[#This Row],[ID-Bygningsdel]],'Data aktør'!A:H,2,FALSE)</f>
        <v/>
      </c>
      <c r="P805" s="256" t="str">
        <f>VLOOKUP(Leverancespecifikation[[#This Row],[ID-Bygningsdel]],'Data aktør'!A:H,3,FALSE)</f>
        <v/>
      </c>
      <c r="Q805" s="256" t="str">
        <f>VLOOKUP(Leverancespecifikation[[#This Row],[ID-Bygningsdel]],'Data aktør'!A:H,4,FALSE)</f>
        <v/>
      </c>
      <c r="R805" s="256" t="str">
        <f>VLOOKUP(Leverancespecifikation[[#This Row],[ID-Bygningsdel]],'Data aktør'!A:H,5,FALSE)</f>
        <v/>
      </c>
      <c r="S805" s="256" t="str">
        <f>VLOOKUP(Leverancespecifikation[[#This Row],[ID-Bygningsdel]],'Data aktør'!A:H,6,FALSE)</f>
        <v/>
      </c>
      <c r="T805" s="256" t="str">
        <f>VLOOKUP(Leverancespecifikation[[#This Row],[ID-Bygningsdel]],'Data aktør'!A:H,7,FALSE)</f>
        <v/>
      </c>
      <c r="U805" s="256" t="str">
        <f>VLOOKUP(Leverancespecifikation[[#This Row],[ID-Bygningsdel]],'Data aktør'!A:H,8,FALSE)</f>
        <v/>
      </c>
      <c r="V805" s="257"/>
      <c r="W805" s="257"/>
      <c r="X805" s="257"/>
      <c r="Y805" s="257"/>
      <c r="Z805" s="257"/>
      <c r="AA805" s="257"/>
      <c r="AB805" s="253"/>
      <c r="AC805" s="253"/>
      <c r="AD805" s="253"/>
      <c r="AE805" s="253"/>
      <c r="AF805" s="253"/>
      <c r="AG805" s="253"/>
      <c r="AH805" s="253"/>
      <c r="AI805" s="253"/>
      <c r="AJ805" s="253"/>
      <c r="AK805" s="253"/>
      <c r="AL805" s="253"/>
      <c r="AM805" s="253"/>
      <c r="AN805" s="253"/>
      <c r="AO805" s="253"/>
      <c r="AP805" s="253"/>
      <c r="AQ805" s="253"/>
      <c r="AR805" s="253"/>
      <c r="AS805" s="253"/>
      <c r="AT805" s="253"/>
      <c r="AU805" s="253"/>
      <c r="AV805" s="253"/>
      <c r="AW805" s="253"/>
      <c r="AX805" s="253"/>
      <c r="AY805" s="253"/>
      <c r="AZ805" s="253"/>
      <c r="BA805" s="253"/>
      <c r="BB805" s="253"/>
      <c r="BC805" s="253"/>
      <c r="BD805" s="253"/>
      <c r="BE805" s="253"/>
      <c r="BF805" s="253"/>
      <c r="BG805" s="253"/>
      <c r="BH805" s="253"/>
      <c r="BI805" s="253"/>
      <c r="BJ805" s="253"/>
      <c r="BK805" s="253"/>
      <c r="BL805" s="295"/>
      <c r="BM805" s="253"/>
      <c r="BN805" s="253"/>
      <c r="BO805" s="253"/>
      <c r="BP805" s="253"/>
      <c r="BQ805" s="253"/>
      <c r="BR805" s="253"/>
      <c r="BS805" s="253"/>
      <c r="BT805" s="253"/>
      <c r="BU805" s="253"/>
      <c r="BV805" s="253"/>
      <c r="BW805" s="253"/>
      <c r="BX805" s="253"/>
      <c r="BY805" s="253"/>
      <c r="BZ805" s="253"/>
      <c r="CA805" s="253"/>
      <c r="CB805" s="134"/>
    </row>
    <row r="806" spans="1:80" ht="12" x14ac:dyDescent="0.2">
      <c r="A806" s="248"/>
      <c r="B806" s="263"/>
      <c r="C806" s="276" t="str">
        <f>_xlfn.CONCAT(Leverancespecifikation[[#This Row],[ID]],Leverancespecifikation[[#This Row],[BYGNINGSDEL]])</f>
        <v/>
      </c>
      <c r="D806" s="253"/>
      <c r="E806" s="253"/>
      <c r="F806" s="253"/>
      <c r="G806" s="253"/>
      <c r="H806" s="253"/>
      <c r="I806" s="253"/>
      <c r="J806" s="253"/>
      <c r="K806" s="277"/>
      <c r="L806" s="253"/>
      <c r="M806" s="278"/>
      <c r="N806" s="326"/>
      <c r="O806" s="256" t="str">
        <f>VLOOKUP(Leverancespecifikation[[#This Row],[ID-Bygningsdel]],'Data aktør'!A:H,2,FALSE)</f>
        <v/>
      </c>
      <c r="P806" s="256" t="str">
        <f>VLOOKUP(Leverancespecifikation[[#This Row],[ID-Bygningsdel]],'Data aktør'!A:H,3,FALSE)</f>
        <v/>
      </c>
      <c r="Q806" s="256" t="str">
        <f>VLOOKUP(Leverancespecifikation[[#This Row],[ID-Bygningsdel]],'Data aktør'!A:H,4,FALSE)</f>
        <v/>
      </c>
      <c r="R806" s="256" t="str">
        <f>VLOOKUP(Leverancespecifikation[[#This Row],[ID-Bygningsdel]],'Data aktør'!A:H,5,FALSE)</f>
        <v/>
      </c>
      <c r="S806" s="256" t="str">
        <f>VLOOKUP(Leverancespecifikation[[#This Row],[ID-Bygningsdel]],'Data aktør'!A:H,6,FALSE)</f>
        <v/>
      </c>
      <c r="T806" s="256" t="str">
        <f>VLOOKUP(Leverancespecifikation[[#This Row],[ID-Bygningsdel]],'Data aktør'!A:H,7,FALSE)</f>
        <v/>
      </c>
      <c r="U806" s="256" t="str">
        <f>VLOOKUP(Leverancespecifikation[[#This Row],[ID-Bygningsdel]],'Data aktør'!A:H,8,FALSE)</f>
        <v/>
      </c>
      <c r="V806" s="257"/>
      <c r="W806" s="257"/>
      <c r="X806" s="257"/>
      <c r="Y806" s="257"/>
      <c r="Z806" s="257"/>
      <c r="AA806" s="257"/>
      <c r="AB806" s="253"/>
      <c r="AC806" s="253"/>
      <c r="AD806" s="253"/>
      <c r="AE806" s="253"/>
      <c r="AF806" s="253"/>
      <c r="AG806" s="253"/>
      <c r="AH806" s="253"/>
      <c r="AI806" s="253"/>
      <c r="AJ806" s="253"/>
      <c r="AK806" s="253"/>
      <c r="AL806" s="253"/>
      <c r="AM806" s="253"/>
      <c r="AN806" s="253"/>
      <c r="AO806" s="253"/>
      <c r="AP806" s="253"/>
      <c r="AQ806" s="253"/>
      <c r="AR806" s="253"/>
      <c r="AS806" s="253"/>
      <c r="AT806" s="253"/>
      <c r="AU806" s="253"/>
      <c r="AV806" s="253"/>
      <c r="AW806" s="253"/>
      <c r="AX806" s="253"/>
      <c r="AY806" s="253"/>
      <c r="AZ806" s="253"/>
      <c r="BA806" s="253"/>
      <c r="BB806" s="253"/>
      <c r="BC806" s="253"/>
      <c r="BD806" s="253"/>
      <c r="BE806" s="253"/>
      <c r="BF806" s="253"/>
      <c r="BG806" s="253"/>
      <c r="BH806" s="253"/>
      <c r="BI806" s="253"/>
      <c r="BJ806" s="253"/>
      <c r="BK806" s="253"/>
      <c r="BL806" s="295"/>
      <c r="BM806" s="253"/>
      <c r="BN806" s="253"/>
      <c r="BO806" s="253"/>
      <c r="BP806" s="253"/>
      <c r="BQ806" s="253"/>
      <c r="BR806" s="253"/>
      <c r="BS806" s="253"/>
      <c r="BT806" s="253"/>
      <c r="BU806" s="253"/>
      <c r="BV806" s="253"/>
      <c r="BW806" s="253"/>
      <c r="BX806" s="253"/>
      <c r="BY806" s="253"/>
      <c r="BZ806" s="253"/>
      <c r="CA806" s="253"/>
      <c r="CB806" s="134"/>
    </row>
    <row r="807" spans="1:80" ht="12" x14ac:dyDescent="0.2">
      <c r="A807" s="248"/>
      <c r="B807" s="263"/>
      <c r="C807" s="276" t="str">
        <f>_xlfn.CONCAT(Leverancespecifikation[[#This Row],[ID]],Leverancespecifikation[[#This Row],[BYGNINGSDEL]])</f>
        <v/>
      </c>
      <c r="D807" s="253"/>
      <c r="E807" s="253"/>
      <c r="F807" s="253"/>
      <c r="G807" s="253"/>
      <c r="H807" s="253"/>
      <c r="I807" s="253"/>
      <c r="J807" s="253"/>
      <c r="K807" s="277"/>
      <c r="L807" s="253"/>
      <c r="M807" s="278"/>
      <c r="N807" s="326"/>
      <c r="O807" s="256" t="str">
        <f>VLOOKUP(Leverancespecifikation[[#This Row],[ID-Bygningsdel]],'Data aktør'!A:H,2,FALSE)</f>
        <v/>
      </c>
      <c r="P807" s="256" t="str">
        <f>VLOOKUP(Leverancespecifikation[[#This Row],[ID-Bygningsdel]],'Data aktør'!A:H,3,FALSE)</f>
        <v/>
      </c>
      <c r="Q807" s="256" t="str">
        <f>VLOOKUP(Leverancespecifikation[[#This Row],[ID-Bygningsdel]],'Data aktør'!A:H,4,FALSE)</f>
        <v/>
      </c>
      <c r="R807" s="256" t="str">
        <f>VLOOKUP(Leverancespecifikation[[#This Row],[ID-Bygningsdel]],'Data aktør'!A:H,5,FALSE)</f>
        <v/>
      </c>
      <c r="S807" s="256" t="str">
        <f>VLOOKUP(Leverancespecifikation[[#This Row],[ID-Bygningsdel]],'Data aktør'!A:H,6,FALSE)</f>
        <v/>
      </c>
      <c r="T807" s="256" t="str">
        <f>VLOOKUP(Leverancespecifikation[[#This Row],[ID-Bygningsdel]],'Data aktør'!A:H,7,FALSE)</f>
        <v/>
      </c>
      <c r="U807" s="256" t="str">
        <f>VLOOKUP(Leverancespecifikation[[#This Row],[ID-Bygningsdel]],'Data aktør'!A:H,8,FALSE)</f>
        <v/>
      </c>
      <c r="V807" s="257"/>
      <c r="W807" s="257"/>
      <c r="X807" s="257"/>
      <c r="Y807" s="257"/>
      <c r="Z807" s="257"/>
      <c r="AA807" s="257"/>
      <c r="AB807" s="253"/>
      <c r="AC807" s="253"/>
      <c r="AD807" s="253"/>
      <c r="AE807" s="253"/>
      <c r="AF807" s="253"/>
      <c r="AG807" s="253"/>
      <c r="AH807" s="253"/>
      <c r="AI807" s="253"/>
      <c r="AJ807" s="253"/>
      <c r="AK807" s="253"/>
      <c r="AL807" s="253"/>
      <c r="AM807" s="253"/>
      <c r="AN807" s="253"/>
      <c r="AO807" s="253"/>
      <c r="AP807" s="253"/>
      <c r="AQ807" s="253"/>
      <c r="AR807" s="253"/>
      <c r="AS807" s="253"/>
      <c r="AT807" s="253"/>
      <c r="AU807" s="253"/>
      <c r="AV807" s="253"/>
      <c r="AW807" s="253"/>
      <c r="AX807" s="253"/>
      <c r="AY807" s="253"/>
      <c r="AZ807" s="253"/>
      <c r="BA807" s="253"/>
      <c r="BB807" s="253"/>
      <c r="BC807" s="253"/>
      <c r="BD807" s="253"/>
      <c r="BE807" s="253"/>
      <c r="BF807" s="253"/>
      <c r="BG807" s="253"/>
      <c r="BH807" s="253"/>
      <c r="BI807" s="253"/>
      <c r="BJ807" s="253"/>
      <c r="BK807" s="253"/>
      <c r="BL807" s="295"/>
      <c r="BM807" s="253"/>
      <c r="BN807" s="253"/>
      <c r="BO807" s="253"/>
      <c r="BP807" s="253"/>
      <c r="BQ807" s="253"/>
      <c r="BR807" s="253"/>
      <c r="BS807" s="253"/>
      <c r="BT807" s="253"/>
      <c r="BU807" s="253"/>
      <c r="BV807" s="253"/>
      <c r="BW807" s="253"/>
      <c r="BX807" s="253"/>
      <c r="BY807" s="253"/>
      <c r="BZ807" s="253"/>
      <c r="CA807" s="253"/>
      <c r="CB807" s="134"/>
    </row>
    <row r="808" spans="1:80" ht="12" x14ac:dyDescent="0.2">
      <c r="A808" s="248"/>
      <c r="B808" s="263"/>
      <c r="C808" s="276" t="str">
        <f>_xlfn.CONCAT(Leverancespecifikation[[#This Row],[ID]],Leverancespecifikation[[#This Row],[BYGNINGSDEL]])</f>
        <v/>
      </c>
      <c r="D808" s="253"/>
      <c r="E808" s="253"/>
      <c r="F808" s="253"/>
      <c r="G808" s="253"/>
      <c r="H808" s="253"/>
      <c r="I808" s="253"/>
      <c r="J808" s="253"/>
      <c r="K808" s="277"/>
      <c r="L808" s="253"/>
      <c r="M808" s="278"/>
      <c r="N808" s="326"/>
      <c r="O808" s="256" t="str">
        <f>VLOOKUP(Leverancespecifikation[[#This Row],[ID-Bygningsdel]],'Data aktør'!A:H,2,FALSE)</f>
        <v/>
      </c>
      <c r="P808" s="256" t="str">
        <f>VLOOKUP(Leverancespecifikation[[#This Row],[ID-Bygningsdel]],'Data aktør'!A:H,3,FALSE)</f>
        <v/>
      </c>
      <c r="Q808" s="256" t="str">
        <f>VLOOKUP(Leverancespecifikation[[#This Row],[ID-Bygningsdel]],'Data aktør'!A:H,4,FALSE)</f>
        <v/>
      </c>
      <c r="R808" s="256" t="str">
        <f>VLOOKUP(Leverancespecifikation[[#This Row],[ID-Bygningsdel]],'Data aktør'!A:H,5,FALSE)</f>
        <v/>
      </c>
      <c r="S808" s="256" t="str">
        <f>VLOOKUP(Leverancespecifikation[[#This Row],[ID-Bygningsdel]],'Data aktør'!A:H,6,FALSE)</f>
        <v/>
      </c>
      <c r="T808" s="256" t="str">
        <f>VLOOKUP(Leverancespecifikation[[#This Row],[ID-Bygningsdel]],'Data aktør'!A:H,7,FALSE)</f>
        <v/>
      </c>
      <c r="U808" s="256" t="str">
        <f>VLOOKUP(Leverancespecifikation[[#This Row],[ID-Bygningsdel]],'Data aktør'!A:H,8,FALSE)</f>
        <v/>
      </c>
      <c r="V808" s="257"/>
      <c r="W808" s="257"/>
      <c r="X808" s="257"/>
      <c r="Y808" s="257"/>
      <c r="Z808" s="257"/>
      <c r="AA808" s="257"/>
      <c r="AB808" s="253"/>
      <c r="AC808" s="253"/>
      <c r="AD808" s="253"/>
      <c r="AE808" s="253"/>
      <c r="AF808" s="253"/>
      <c r="AG808" s="253"/>
      <c r="AH808" s="253"/>
      <c r="AI808" s="253"/>
      <c r="AJ808" s="253"/>
      <c r="AK808" s="253"/>
      <c r="AL808" s="253"/>
      <c r="AM808" s="253"/>
      <c r="AN808" s="253"/>
      <c r="AO808" s="253"/>
      <c r="AP808" s="253"/>
      <c r="AQ808" s="253"/>
      <c r="AR808" s="253"/>
      <c r="AS808" s="253"/>
      <c r="AT808" s="253"/>
      <c r="AU808" s="253"/>
      <c r="AV808" s="253"/>
      <c r="AW808" s="253"/>
      <c r="AX808" s="253"/>
      <c r="AY808" s="253"/>
      <c r="AZ808" s="253"/>
      <c r="BA808" s="253"/>
      <c r="BB808" s="253"/>
      <c r="BC808" s="253"/>
      <c r="BD808" s="253"/>
      <c r="BE808" s="253"/>
      <c r="BF808" s="253"/>
      <c r="BG808" s="253"/>
      <c r="BH808" s="253"/>
      <c r="BI808" s="253"/>
      <c r="BJ808" s="253"/>
      <c r="BK808" s="253"/>
      <c r="BL808" s="295"/>
      <c r="BM808" s="253"/>
      <c r="BN808" s="253"/>
      <c r="BO808" s="253"/>
      <c r="BP808" s="253"/>
      <c r="BQ808" s="253"/>
      <c r="BR808" s="253"/>
      <c r="BS808" s="253"/>
      <c r="BT808" s="253"/>
      <c r="BU808" s="253"/>
      <c r="BV808" s="253"/>
      <c r="BW808" s="253"/>
      <c r="BX808" s="253"/>
      <c r="BY808" s="253"/>
      <c r="BZ808" s="253"/>
      <c r="CA808" s="253"/>
      <c r="CB808" s="134"/>
    </row>
    <row r="809" spans="1:80" ht="12" x14ac:dyDescent="0.2">
      <c r="A809" s="248"/>
      <c r="B809" s="263"/>
      <c r="C809" s="276" t="str">
        <f>_xlfn.CONCAT(Leverancespecifikation[[#This Row],[ID]],Leverancespecifikation[[#This Row],[BYGNINGSDEL]])</f>
        <v/>
      </c>
      <c r="D809" s="253"/>
      <c r="E809" s="253"/>
      <c r="F809" s="253"/>
      <c r="G809" s="253"/>
      <c r="H809" s="253"/>
      <c r="I809" s="253"/>
      <c r="J809" s="253"/>
      <c r="K809" s="277"/>
      <c r="L809" s="253"/>
      <c r="M809" s="278"/>
      <c r="N809" s="326"/>
      <c r="O809" s="256" t="str">
        <f>VLOOKUP(Leverancespecifikation[[#This Row],[ID-Bygningsdel]],'Data aktør'!A:H,2,FALSE)</f>
        <v/>
      </c>
      <c r="P809" s="256" t="str">
        <f>VLOOKUP(Leverancespecifikation[[#This Row],[ID-Bygningsdel]],'Data aktør'!A:H,3,FALSE)</f>
        <v/>
      </c>
      <c r="Q809" s="256" t="str">
        <f>VLOOKUP(Leverancespecifikation[[#This Row],[ID-Bygningsdel]],'Data aktør'!A:H,4,FALSE)</f>
        <v/>
      </c>
      <c r="R809" s="256" t="str">
        <f>VLOOKUP(Leverancespecifikation[[#This Row],[ID-Bygningsdel]],'Data aktør'!A:H,5,FALSE)</f>
        <v/>
      </c>
      <c r="S809" s="256" t="str">
        <f>VLOOKUP(Leverancespecifikation[[#This Row],[ID-Bygningsdel]],'Data aktør'!A:H,6,FALSE)</f>
        <v/>
      </c>
      <c r="T809" s="256" t="str">
        <f>VLOOKUP(Leverancespecifikation[[#This Row],[ID-Bygningsdel]],'Data aktør'!A:H,7,FALSE)</f>
        <v/>
      </c>
      <c r="U809" s="256" t="str">
        <f>VLOOKUP(Leverancespecifikation[[#This Row],[ID-Bygningsdel]],'Data aktør'!A:H,8,FALSE)</f>
        <v/>
      </c>
      <c r="V809" s="257"/>
      <c r="W809" s="257"/>
      <c r="X809" s="257"/>
      <c r="Y809" s="257"/>
      <c r="Z809" s="257"/>
      <c r="AA809" s="257"/>
      <c r="AB809" s="253"/>
      <c r="AC809" s="253"/>
      <c r="AD809" s="253"/>
      <c r="AE809" s="253"/>
      <c r="AF809" s="253"/>
      <c r="AG809" s="253"/>
      <c r="AH809" s="253"/>
      <c r="AI809" s="253"/>
      <c r="AJ809" s="253"/>
      <c r="AK809" s="253"/>
      <c r="AL809" s="253"/>
      <c r="AM809" s="253"/>
      <c r="AN809" s="253"/>
      <c r="AO809" s="253"/>
      <c r="AP809" s="253"/>
      <c r="AQ809" s="253"/>
      <c r="AR809" s="253"/>
      <c r="AS809" s="253"/>
      <c r="AT809" s="253"/>
      <c r="AU809" s="253"/>
      <c r="AV809" s="253"/>
      <c r="AW809" s="253"/>
      <c r="AX809" s="253"/>
      <c r="AY809" s="253"/>
      <c r="AZ809" s="253"/>
      <c r="BA809" s="253"/>
      <c r="BB809" s="253"/>
      <c r="BC809" s="253"/>
      <c r="BD809" s="253"/>
      <c r="BE809" s="253"/>
      <c r="BF809" s="253"/>
      <c r="BG809" s="253"/>
      <c r="BH809" s="253"/>
      <c r="BI809" s="253"/>
      <c r="BJ809" s="253"/>
      <c r="BK809" s="253"/>
      <c r="BL809" s="295"/>
      <c r="BM809" s="253"/>
      <c r="BN809" s="253"/>
      <c r="BO809" s="253"/>
      <c r="BP809" s="253"/>
      <c r="BQ809" s="253"/>
      <c r="BR809" s="253"/>
      <c r="BS809" s="253"/>
      <c r="BT809" s="253"/>
      <c r="BU809" s="253"/>
      <c r="BV809" s="253"/>
      <c r="BW809" s="253"/>
      <c r="BX809" s="253"/>
      <c r="BY809" s="253"/>
      <c r="BZ809" s="253"/>
      <c r="CA809" s="253"/>
      <c r="CB809" s="134"/>
    </row>
    <row r="810" spans="1:80" ht="12" x14ac:dyDescent="0.2">
      <c r="A810" s="248"/>
      <c r="B810" s="263"/>
      <c r="C810" s="276" t="str">
        <f>_xlfn.CONCAT(Leverancespecifikation[[#This Row],[ID]],Leverancespecifikation[[#This Row],[BYGNINGSDEL]])</f>
        <v/>
      </c>
      <c r="D810" s="253"/>
      <c r="E810" s="253"/>
      <c r="F810" s="253"/>
      <c r="G810" s="253"/>
      <c r="H810" s="253"/>
      <c r="I810" s="253"/>
      <c r="J810" s="253"/>
      <c r="K810" s="277"/>
      <c r="L810" s="253"/>
      <c r="M810" s="278"/>
      <c r="N810" s="326"/>
      <c r="O810" s="256" t="str">
        <f>VLOOKUP(Leverancespecifikation[[#This Row],[ID-Bygningsdel]],'Data aktør'!A:H,2,FALSE)</f>
        <v/>
      </c>
      <c r="P810" s="256" t="str">
        <f>VLOOKUP(Leverancespecifikation[[#This Row],[ID-Bygningsdel]],'Data aktør'!A:H,3,FALSE)</f>
        <v/>
      </c>
      <c r="Q810" s="256" t="str">
        <f>VLOOKUP(Leverancespecifikation[[#This Row],[ID-Bygningsdel]],'Data aktør'!A:H,4,FALSE)</f>
        <v/>
      </c>
      <c r="R810" s="256" t="str">
        <f>VLOOKUP(Leverancespecifikation[[#This Row],[ID-Bygningsdel]],'Data aktør'!A:H,5,FALSE)</f>
        <v/>
      </c>
      <c r="S810" s="256" t="str">
        <f>VLOOKUP(Leverancespecifikation[[#This Row],[ID-Bygningsdel]],'Data aktør'!A:H,6,FALSE)</f>
        <v/>
      </c>
      <c r="T810" s="256" t="str">
        <f>VLOOKUP(Leverancespecifikation[[#This Row],[ID-Bygningsdel]],'Data aktør'!A:H,7,FALSE)</f>
        <v/>
      </c>
      <c r="U810" s="256" t="str">
        <f>VLOOKUP(Leverancespecifikation[[#This Row],[ID-Bygningsdel]],'Data aktør'!A:H,8,FALSE)</f>
        <v/>
      </c>
      <c r="V810" s="257"/>
      <c r="W810" s="257"/>
      <c r="X810" s="257"/>
      <c r="Y810" s="257"/>
      <c r="Z810" s="257"/>
      <c r="AA810" s="257"/>
      <c r="AB810" s="253"/>
      <c r="AC810" s="253"/>
      <c r="AD810" s="253"/>
      <c r="AE810" s="253"/>
      <c r="AF810" s="253"/>
      <c r="AG810" s="253"/>
      <c r="AH810" s="253"/>
      <c r="AI810" s="253"/>
      <c r="AJ810" s="253"/>
      <c r="AK810" s="253"/>
      <c r="AL810" s="253"/>
      <c r="AM810" s="253"/>
      <c r="AN810" s="253"/>
      <c r="AO810" s="253"/>
      <c r="AP810" s="253"/>
      <c r="AQ810" s="253"/>
      <c r="AR810" s="253"/>
      <c r="AS810" s="253"/>
      <c r="AT810" s="253"/>
      <c r="AU810" s="253"/>
      <c r="AV810" s="253"/>
      <c r="AW810" s="253"/>
      <c r="AX810" s="253"/>
      <c r="AY810" s="253"/>
      <c r="AZ810" s="253"/>
      <c r="BA810" s="253"/>
      <c r="BB810" s="253"/>
      <c r="BC810" s="253"/>
      <c r="BD810" s="253"/>
      <c r="BE810" s="253"/>
      <c r="BF810" s="253"/>
      <c r="BG810" s="253"/>
      <c r="BH810" s="253"/>
      <c r="BI810" s="253"/>
      <c r="BJ810" s="253"/>
      <c r="BK810" s="253"/>
      <c r="BL810" s="295"/>
      <c r="BM810" s="253"/>
      <c r="BN810" s="253"/>
      <c r="BO810" s="253"/>
      <c r="BP810" s="253"/>
      <c r="BQ810" s="253"/>
      <c r="BR810" s="253"/>
      <c r="BS810" s="253"/>
      <c r="BT810" s="253"/>
      <c r="BU810" s="253"/>
      <c r="BV810" s="253"/>
      <c r="BW810" s="253"/>
      <c r="BX810" s="253"/>
      <c r="BY810" s="253"/>
      <c r="BZ810" s="253"/>
      <c r="CA810" s="253"/>
      <c r="CB810" s="134"/>
    </row>
    <row r="811" spans="1:80" ht="12" x14ac:dyDescent="0.2">
      <c r="A811" s="248"/>
      <c r="B811" s="263"/>
      <c r="C811" s="276" t="str">
        <f>_xlfn.CONCAT(Leverancespecifikation[[#This Row],[ID]],Leverancespecifikation[[#This Row],[BYGNINGSDEL]])</f>
        <v/>
      </c>
      <c r="D811" s="253"/>
      <c r="E811" s="253"/>
      <c r="F811" s="253"/>
      <c r="G811" s="253"/>
      <c r="H811" s="253"/>
      <c r="I811" s="253"/>
      <c r="J811" s="253"/>
      <c r="K811" s="277"/>
      <c r="L811" s="253"/>
      <c r="M811" s="278"/>
      <c r="N811" s="326"/>
      <c r="O811" s="256" t="str">
        <f>VLOOKUP(Leverancespecifikation[[#This Row],[ID-Bygningsdel]],'Data aktør'!A:H,2,FALSE)</f>
        <v/>
      </c>
      <c r="P811" s="256" t="str">
        <f>VLOOKUP(Leverancespecifikation[[#This Row],[ID-Bygningsdel]],'Data aktør'!A:H,3,FALSE)</f>
        <v/>
      </c>
      <c r="Q811" s="256" t="str">
        <f>VLOOKUP(Leverancespecifikation[[#This Row],[ID-Bygningsdel]],'Data aktør'!A:H,4,FALSE)</f>
        <v/>
      </c>
      <c r="R811" s="256" t="str">
        <f>VLOOKUP(Leverancespecifikation[[#This Row],[ID-Bygningsdel]],'Data aktør'!A:H,5,FALSE)</f>
        <v/>
      </c>
      <c r="S811" s="256" t="str">
        <f>VLOOKUP(Leverancespecifikation[[#This Row],[ID-Bygningsdel]],'Data aktør'!A:H,6,FALSE)</f>
        <v/>
      </c>
      <c r="T811" s="256" t="str">
        <f>VLOOKUP(Leverancespecifikation[[#This Row],[ID-Bygningsdel]],'Data aktør'!A:H,7,FALSE)</f>
        <v/>
      </c>
      <c r="U811" s="256" t="str">
        <f>VLOOKUP(Leverancespecifikation[[#This Row],[ID-Bygningsdel]],'Data aktør'!A:H,8,FALSE)</f>
        <v/>
      </c>
      <c r="V811" s="257"/>
      <c r="W811" s="257"/>
      <c r="X811" s="257"/>
      <c r="Y811" s="257"/>
      <c r="Z811" s="257"/>
      <c r="AA811" s="257"/>
      <c r="AB811" s="253"/>
      <c r="AC811" s="253"/>
      <c r="AD811" s="253"/>
      <c r="AE811" s="253"/>
      <c r="AF811" s="253"/>
      <c r="AG811" s="253"/>
      <c r="AH811" s="253"/>
      <c r="AI811" s="253"/>
      <c r="AJ811" s="253"/>
      <c r="AK811" s="253"/>
      <c r="AL811" s="253"/>
      <c r="AM811" s="253"/>
      <c r="AN811" s="253"/>
      <c r="AO811" s="253"/>
      <c r="AP811" s="253"/>
      <c r="AQ811" s="253"/>
      <c r="AR811" s="253"/>
      <c r="AS811" s="253"/>
      <c r="AT811" s="253"/>
      <c r="AU811" s="253"/>
      <c r="AV811" s="253"/>
      <c r="AW811" s="253"/>
      <c r="AX811" s="253"/>
      <c r="AY811" s="253"/>
      <c r="AZ811" s="253"/>
      <c r="BA811" s="253"/>
      <c r="BB811" s="253"/>
      <c r="BC811" s="253"/>
      <c r="BD811" s="253"/>
      <c r="BE811" s="253"/>
      <c r="BF811" s="253"/>
      <c r="BG811" s="253"/>
      <c r="BH811" s="253"/>
      <c r="BI811" s="253"/>
      <c r="BJ811" s="253"/>
      <c r="BK811" s="253"/>
      <c r="BL811" s="295"/>
      <c r="BM811" s="253"/>
      <c r="BN811" s="253"/>
      <c r="BO811" s="253"/>
      <c r="BP811" s="253"/>
      <c r="BQ811" s="253"/>
      <c r="BR811" s="253"/>
      <c r="BS811" s="253"/>
      <c r="BT811" s="253"/>
      <c r="BU811" s="253"/>
      <c r="BV811" s="253"/>
      <c r="BW811" s="253"/>
      <c r="BX811" s="253"/>
      <c r="BY811" s="253"/>
      <c r="BZ811" s="253"/>
      <c r="CA811" s="253"/>
      <c r="CB811" s="134"/>
    </row>
    <row r="812" spans="1:80" ht="12" x14ac:dyDescent="0.2">
      <c r="A812" s="248"/>
      <c r="B812" s="263"/>
      <c r="C812" s="276" t="str">
        <f>_xlfn.CONCAT(Leverancespecifikation[[#This Row],[ID]],Leverancespecifikation[[#This Row],[BYGNINGSDEL]])</f>
        <v/>
      </c>
      <c r="D812" s="253"/>
      <c r="E812" s="253"/>
      <c r="F812" s="253"/>
      <c r="G812" s="253"/>
      <c r="H812" s="253"/>
      <c r="I812" s="253"/>
      <c r="J812" s="253"/>
      <c r="K812" s="277"/>
      <c r="L812" s="253"/>
      <c r="M812" s="278"/>
      <c r="N812" s="326"/>
      <c r="O812" s="256" t="str">
        <f>VLOOKUP(Leverancespecifikation[[#This Row],[ID-Bygningsdel]],'Data aktør'!A:H,2,FALSE)</f>
        <v/>
      </c>
      <c r="P812" s="256" t="str">
        <f>VLOOKUP(Leverancespecifikation[[#This Row],[ID-Bygningsdel]],'Data aktør'!A:H,3,FALSE)</f>
        <v/>
      </c>
      <c r="Q812" s="256" t="str">
        <f>VLOOKUP(Leverancespecifikation[[#This Row],[ID-Bygningsdel]],'Data aktør'!A:H,4,FALSE)</f>
        <v/>
      </c>
      <c r="R812" s="256" t="str">
        <f>VLOOKUP(Leverancespecifikation[[#This Row],[ID-Bygningsdel]],'Data aktør'!A:H,5,FALSE)</f>
        <v/>
      </c>
      <c r="S812" s="256" t="str">
        <f>VLOOKUP(Leverancespecifikation[[#This Row],[ID-Bygningsdel]],'Data aktør'!A:H,6,FALSE)</f>
        <v/>
      </c>
      <c r="T812" s="256" t="str">
        <f>VLOOKUP(Leverancespecifikation[[#This Row],[ID-Bygningsdel]],'Data aktør'!A:H,7,FALSE)</f>
        <v/>
      </c>
      <c r="U812" s="256" t="str">
        <f>VLOOKUP(Leverancespecifikation[[#This Row],[ID-Bygningsdel]],'Data aktør'!A:H,8,FALSE)</f>
        <v/>
      </c>
      <c r="V812" s="257"/>
      <c r="W812" s="257"/>
      <c r="X812" s="257"/>
      <c r="Y812" s="257"/>
      <c r="Z812" s="257"/>
      <c r="AA812" s="257"/>
      <c r="AB812" s="253"/>
      <c r="AC812" s="253"/>
      <c r="AD812" s="253"/>
      <c r="AE812" s="253"/>
      <c r="AF812" s="253"/>
      <c r="AG812" s="253"/>
      <c r="AH812" s="253"/>
      <c r="AI812" s="253"/>
      <c r="AJ812" s="253"/>
      <c r="AK812" s="253"/>
      <c r="AL812" s="253"/>
      <c r="AM812" s="253"/>
      <c r="AN812" s="253"/>
      <c r="AO812" s="253"/>
      <c r="AP812" s="253"/>
      <c r="AQ812" s="253"/>
      <c r="AR812" s="253"/>
      <c r="AS812" s="253"/>
      <c r="AT812" s="253"/>
      <c r="AU812" s="253"/>
      <c r="AV812" s="253"/>
      <c r="AW812" s="253"/>
      <c r="AX812" s="253"/>
      <c r="AY812" s="253"/>
      <c r="AZ812" s="253"/>
      <c r="BA812" s="253"/>
      <c r="BB812" s="253"/>
      <c r="BC812" s="253"/>
      <c r="BD812" s="253"/>
      <c r="BE812" s="253"/>
      <c r="BF812" s="253"/>
      <c r="BG812" s="253"/>
      <c r="BH812" s="253"/>
      <c r="BI812" s="253"/>
      <c r="BJ812" s="253"/>
      <c r="BK812" s="253"/>
      <c r="BL812" s="295"/>
      <c r="BM812" s="253"/>
      <c r="BN812" s="253"/>
      <c r="BO812" s="253"/>
      <c r="BP812" s="253"/>
      <c r="BQ812" s="253"/>
      <c r="BR812" s="253"/>
      <c r="BS812" s="253"/>
      <c r="BT812" s="253"/>
      <c r="BU812" s="253"/>
      <c r="BV812" s="253"/>
      <c r="BW812" s="253"/>
      <c r="BX812" s="253"/>
      <c r="BY812" s="253"/>
      <c r="BZ812" s="253"/>
      <c r="CA812" s="253"/>
      <c r="CB812" s="134"/>
    </row>
    <row r="813" spans="1:80" ht="12" x14ac:dyDescent="0.2">
      <c r="A813" s="248"/>
      <c r="B813" s="263"/>
      <c r="C813" s="276" t="str">
        <f>_xlfn.CONCAT(Leverancespecifikation[[#This Row],[ID]],Leverancespecifikation[[#This Row],[BYGNINGSDEL]])</f>
        <v/>
      </c>
      <c r="D813" s="253"/>
      <c r="E813" s="253"/>
      <c r="F813" s="253"/>
      <c r="G813" s="253"/>
      <c r="H813" s="253"/>
      <c r="I813" s="253"/>
      <c r="J813" s="253"/>
      <c r="K813" s="277"/>
      <c r="L813" s="253"/>
      <c r="M813" s="278"/>
      <c r="N813" s="326"/>
      <c r="O813" s="256" t="str">
        <f>VLOOKUP(Leverancespecifikation[[#This Row],[ID-Bygningsdel]],'Data aktør'!A:H,2,FALSE)</f>
        <v/>
      </c>
      <c r="P813" s="256" t="str">
        <f>VLOOKUP(Leverancespecifikation[[#This Row],[ID-Bygningsdel]],'Data aktør'!A:H,3,FALSE)</f>
        <v/>
      </c>
      <c r="Q813" s="256" t="str">
        <f>VLOOKUP(Leverancespecifikation[[#This Row],[ID-Bygningsdel]],'Data aktør'!A:H,4,FALSE)</f>
        <v/>
      </c>
      <c r="R813" s="256" t="str">
        <f>VLOOKUP(Leverancespecifikation[[#This Row],[ID-Bygningsdel]],'Data aktør'!A:H,5,FALSE)</f>
        <v/>
      </c>
      <c r="S813" s="256" t="str">
        <f>VLOOKUP(Leverancespecifikation[[#This Row],[ID-Bygningsdel]],'Data aktør'!A:H,6,FALSE)</f>
        <v/>
      </c>
      <c r="T813" s="256" t="str">
        <f>VLOOKUP(Leverancespecifikation[[#This Row],[ID-Bygningsdel]],'Data aktør'!A:H,7,FALSE)</f>
        <v/>
      </c>
      <c r="U813" s="256" t="str">
        <f>VLOOKUP(Leverancespecifikation[[#This Row],[ID-Bygningsdel]],'Data aktør'!A:H,8,FALSE)</f>
        <v/>
      </c>
      <c r="V813" s="257"/>
      <c r="W813" s="257"/>
      <c r="X813" s="257"/>
      <c r="Y813" s="257"/>
      <c r="Z813" s="257"/>
      <c r="AA813" s="257"/>
      <c r="AB813" s="253"/>
      <c r="AC813" s="253"/>
      <c r="AD813" s="253"/>
      <c r="AE813" s="253"/>
      <c r="AF813" s="253"/>
      <c r="AG813" s="253"/>
      <c r="AH813" s="253"/>
      <c r="AI813" s="253"/>
      <c r="AJ813" s="253"/>
      <c r="AK813" s="253"/>
      <c r="AL813" s="253"/>
      <c r="AM813" s="253"/>
      <c r="AN813" s="253"/>
      <c r="AO813" s="253"/>
      <c r="AP813" s="253"/>
      <c r="AQ813" s="253"/>
      <c r="AR813" s="253"/>
      <c r="AS813" s="253"/>
      <c r="AT813" s="253"/>
      <c r="AU813" s="253"/>
      <c r="AV813" s="253"/>
      <c r="AW813" s="253"/>
      <c r="AX813" s="253"/>
      <c r="AY813" s="253"/>
      <c r="AZ813" s="253"/>
      <c r="BA813" s="253"/>
      <c r="BB813" s="253"/>
      <c r="BC813" s="253"/>
      <c r="BD813" s="253"/>
      <c r="BE813" s="253"/>
      <c r="BF813" s="253"/>
      <c r="BG813" s="253"/>
      <c r="BH813" s="253"/>
      <c r="BI813" s="253"/>
      <c r="BJ813" s="253"/>
      <c r="BK813" s="253"/>
      <c r="BL813" s="295"/>
      <c r="BM813" s="253"/>
      <c r="BN813" s="253"/>
      <c r="BO813" s="253"/>
      <c r="BP813" s="253"/>
      <c r="BQ813" s="253"/>
      <c r="BR813" s="253"/>
      <c r="BS813" s="253"/>
      <c r="BT813" s="253"/>
      <c r="BU813" s="253"/>
      <c r="BV813" s="253"/>
      <c r="BW813" s="253"/>
      <c r="BX813" s="253"/>
      <c r="BY813" s="253"/>
      <c r="BZ813" s="253"/>
      <c r="CA813" s="253"/>
      <c r="CB813" s="134"/>
    </row>
    <row r="814" spans="1:80" ht="12" x14ac:dyDescent="0.2">
      <c r="A814" s="248"/>
      <c r="B814" s="263"/>
      <c r="C814" s="276" t="str">
        <f>_xlfn.CONCAT(Leverancespecifikation[[#This Row],[ID]],Leverancespecifikation[[#This Row],[BYGNINGSDEL]])</f>
        <v/>
      </c>
      <c r="D814" s="253"/>
      <c r="E814" s="253"/>
      <c r="F814" s="253"/>
      <c r="G814" s="253"/>
      <c r="H814" s="253"/>
      <c r="I814" s="253"/>
      <c r="J814" s="253"/>
      <c r="K814" s="277"/>
      <c r="L814" s="253"/>
      <c r="M814" s="278"/>
      <c r="N814" s="326"/>
      <c r="O814" s="256" t="str">
        <f>VLOOKUP(Leverancespecifikation[[#This Row],[ID-Bygningsdel]],'Data aktør'!A:H,2,FALSE)</f>
        <v/>
      </c>
      <c r="P814" s="256" t="str">
        <f>VLOOKUP(Leverancespecifikation[[#This Row],[ID-Bygningsdel]],'Data aktør'!A:H,3,FALSE)</f>
        <v/>
      </c>
      <c r="Q814" s="256" t="str">
        <f>VLOOKUP(Leverancespecifikation[[#This Row],[ID-Bygningsdel]],'Data aktør'!A:H,4,FALSE)</f>
        <v/>
      </c>
      <c r="R814" s="256" t="str">
        <f>VLOOKUP(Leverancespecifikation[[#This Row],[ID-Bygningsdel]],'Data aktør'!A:H,5,FALSE)</f>
        <v/>
      </c>
      <c r="S814" s="256" t="str">
        <f>VLOOKUP(Leverancespecifikation[[#This Row],[ID-Bygningsdel]],'Data aktør'!A:H,6,FALSE)</f>
        <v/>
      </c>
      <c r="T814" s="256" t="str">
        <f>VLOOKUP(Leverancespecifikation[[#This Row],[ID-Bygningsdel]],'Data aktør'!A:H,7,FALSE)</f>
        <v/>
      </c>
      <c r="U814" s="256" t="str">
        <f>VLOOKUP(Leverancespecifikation[[#This Row],[ID-Bygningsdel]],'Data aktør'!A:H,8,FALSE)</f>
        <v/>
      </c>
      <c r="V814" s="257"/>
      <c r="W814" s="257"/>
      <c r="X814" s="257"/>
      <c r="Y814" s="257"/>
      <c r="Z814" s="257"/>
      <c r="AA814" s="257"/>
      <c r="AB814" s="253"/>
      <c r="AC814" s="253"/>
      <c r="AD814" s="253"/>
      <c r="AE814" s="253"/>
      <c r="AF814" s="253"/>
      <c r="AG814" s="253"/>
      <c r="AH814" s="253"/>
      <c r="AI814" s="253"/>
      <c r="AJ814" s="253"/>
      <c r="AK814" s="253"/>
      <c r="AL814" s="253"/>
      <c r="AM814" s="253"/>
      <c r="AN814" s="253"/>
      <c r="AO814" s="253"/>
      <c r="AP814" s="253"/>
      <c r="AQ814" s="253"/>
      <c r="AR814" s="253"/>
      <c r="AS814" s="253"/>
      <c r="AT814" s="253"/>
      <c r="AU814" s="253"/>
      <c r="AV814" s="253"/>
      <c r="AW814" s="253"/>
      <c r="AX814" s="253"/>
      <c r="AY814" s="253"/>
      <c r="AZ814" s="253"/>
      <c r="BA814" s="253"/>
      <c r="BB814" s="253"/>
      <c r="BC814" s="253"/>
      <c r="BD814" s="253"/>
      <c r="BE814" s="253"/>
      <c r="BF814" s="253"/>
      <c r="BG814" s="253"/>
      <c r="BH814" s="253"/>
      <c r="BI814" s="253"/>
      <c r="BJ814" s="253"/>
      <c r="BK814" s="253"/>
      <c r="BL814" s="295"/>
      <c r="BM814" s="253"/>
      <c r="BN814" s="253"/>
      <c r="BO814" s="253"/>
      <c r="BP814" s="253"/>
      <c r="BQ814" s="253"/>
      <c r="BR814" s="253"/>
      <c r="BS814" s="253"/>
      <c r="BT814" s="253"/>
      <c r="BU814" s="253"/>
      <c r="BV814" s="253"/>
      <c r="BW814" s="253"/>
      <c r="BX814" s="253"/>
      <c r="BY814" s="253"/>
      <c r="BZ814" s="253"/>
      <c r="CA814" s="253"/>
      <c r="CB814" s="134"/>
    </row>
    <row r="815" spans="1:80" ht="12" x14ac:dyDescent="0.2">
      <c r="A815" s="248"/>
      <c r="B815" s="263"/>
      <c r="C815" s="276" t="str">
        <f>_xlfn.CONCAT(Leverancespecifikation[[#This Row],[ID]],Leverancespecifikation[[#This Row],[BYGNINGSDEL]])</f>
        <v/>
      </c>
      <c r="D815" s="253"/>
      <c r="E815" s="253"/>
      <c r="F815" s="253"/>
      <c r="G815" s="253"/>
      <c r="H815" s="253"/>
      <c r="I815" s="253"/>
      <c r="J815" s="253"/>
      <c r="K815" s="277"/>
      <c r="L815" s="253"/>
      <c r="M815" s="278"/>
      <c r="N815" s="326"/>
      <c r="O815" s="256" t="str">
        <f>VLOOKUP(Leverancespecifikation[[#This Row],[ID-Bygningsdel]],'Data aktør'!A:H,2,FALSE)</f>
        <v/>
      </c>
      <c r="P815" s="256" t="str">
        <f>VLOOKUP(Leverancespecifikation[[#This Row],[ID-Bygningsdel]],'Data aktør'!A:H,3,FALSE)</f>
        <v/>
      </c>
      <c r="Q815" s="256" t="str">
        <f>VLOOKUP(Leverancespecifikation[[#This Row],[ID-Bygningsdel]],'Data aktør'!A:H,4,FALSE)</f>
        <v/>
      </c>
      <c r="R815" s="256" t="str">
        <f>VLOOKUP(Leverancespecifikation[[#This Row],[ID-Bygningsdel]],'Data aktør'!A:H,5,FALSE)</f>
        <v/>
      </c>
      <c r="S815" s="256" t="str">
        <f>VLOOKUP(Leverancespecifikation[[#This Row],[ID-Bygningsdel]],'Data aktør'!A:H,6,FALSE)</f>
        <v/>
      </c>
      <c r="T815" s="256" t="str">
        <f>VLOOKUP(Leverancespecifikation[[#This Row],[ID-Bygningsdel]],'Data aktør'!A:H,7,FALSE)</f>
        <v/>
      </c>
      <c r="U815" s="256" t="str">
        <f>VLOOKUP(Leverancespecifikation[[#This Row],[ID-Bygningsdel]],'Data aktør'!A:H,8,FALSE)</f>
        <v/>
      </c>
      <c r="V815" s="257"/>
      <c r="W815" s="257"/>
      <c r="X815" s="257"/>
      <c r="Y815" s="257"/>
      <c r="Z815" s="257"/>
      <c r="AA815" s="257"/>
      <c r="AB815" s="253"/>
      <c r="AC815" s="253"/>
      <c r="AD815" s="253"/>
      <c r="AE815" s="253"/>
      <c r="AF815" s="253"/>
      <c r="AG815" s="253"/>
      <c r="AH815" s="253"/>
      <c r="AI815" s="253"/>
      <c r="AJ815" s="253"/>
      <c r="AK815" s="253"/>
      <c r="AL815" s="253"/>
      <c r="AM815" s="253"/>
      <c r="AN815" s="253"/>
      <c r="AO815" s="253"/>
      <c r="AP815" s="253"/>
      <c r="AQ815" s="253"/>
      <c r="AR815" s="253"/>
      <c r="AS815" s="253"/>
      <c r="AT815" s="253"/>
      <c r="AU815" s="253"/>
      <c r="AV815" s="253"/>
      <c r="AW815" s="253"/>
      <c r="AX815" s="253"/>
      <c r="AY815" s="253"/>
      <c r="AZ815" s="253"/>
      <c r="BA815" s="253"/>
      <c r="BB815" s="253"/>
      <c r="BC815" s="253"/>
      <c r="BD815" s="253"/>
      <c r="BE815" s="253"/>
      <c r="BF815" s="253"/>
      <c r="BG815" s="253"/>
      <c r="BH815" s="253"/>
      <c r="BI815" s="253"/>
      <c r="BJ815" s="253"/>
      <c r="BK815" s="253"/>
      <c r="BL815" s="295"/>
      <c r="BM815" s="253"/>
      <c r="BN815" s="253"/>
      <c r="BO815" s="253"/>
      <c r="BP815" s="253"/>
      <c r="BQ815" s="253"/>
      <c r="BR815" s="253"/>
      <c r="BS815" s="253"/>
      <c r="BT815" s="253"/>
      <c r="BU815" s="253"/>
      <c r="BV815" s="253"/>
      <c r="BW815" s="253"/>
      <c r="BX815" s="253"/>
      <c r="BY815" s="253"/>
      <c r="BZ815" s="253"/>
      <c r="CA815" s="253"/>
      <c r="CB815" s="134"/>
    </row>
    <row r="816" spans="1:80" ht="12" x14ac:dyDescent="0.2">
      <c r="A816" s="248"/>
      <c r="B816" s="263"/>
      <c r="C816" s="276" t="str">
        <f>_xlfn.CONCAT(Leverancespecifikation[[#This Row],[ID]],Leverancespecifikation[[#This Row],[BYGNINGSDEL]])</f>
        <v/>
      </c>
      <c r="D816" s="253"/>
      <c r="E816" s="253"/>
      <c r="F816" s="253"/>
      <c r="G816" s="253"/>
      <c r="H816" s="253"/>
      <c r="I816" s="253"/>
      <c r="J816" s="253"/>
      <c r="K816" s="277"/>
      <c r="L816" s="253"/>
      <c r="M816" s="278"/>
      <c r="N816" s="326"/>
      <c r="O816" s="256" t="str">
        <f>VLOOKUP(Leverancespecifikation[[#This Row],[ID-Bygningsdel]],'Data aktør'!A:H,2,FALSE)</f>
        <v/>
      </c>
      <c r="P816" s="256" t="str">
        <f>VLOOKUP(Leverancespecifikation[[#This Row],[ID-Bygningsdel]],'Data aktør'!A:H,3,FALSE)</f>
        <v/>
      </c>
      <c r="Q816" s="256" t="str">
        <f>VLOOKUP(Leverancespecifikation[[#This Row],[ID-Bygningsdel]],'Data aktør'!A:H,4,FALSE)</f>
        <v/>
      </c>
      <c r="R816" s="256" t="str">
        <f>VLOOKUP(Leverancespecifikation[[#This Row],[ID-Bygningsdel]],'Data aktør'!A:H,5,FALSE)</f>
        <v/>
      </c>
      <c r="S816" s="256" t="str">
        <f>VLOOKUP(Leverancespecifikation[[#This Row],[ID-Bygningsdel]],'Data aktør'!A:H,6,FALSE)</f>
        <v/>
      </c>
      <c r="T816" s="256" t="str">
        <f>VLOOKUP(Leverancespecifikation[[#This Row],[ID-Bygningsdel]],'Data aktør'!A:H,7,FALSE)</f>
        <v/>
      </c>
      <c r="U816" s="256" t="str">
        <f>VLOOKUP(Leverancespecifikation[[#This Row],[ID-Bygningsdel]],'Data aktør'!A:H,8,FALSE)</f>
        <v/>
      </c>
      <c r="V816" s="257"/>
      <c r="W816" s="257"/>
      <c r="X816" s="257"/>
      <c r="Y816" s="257"/>
      <c r="Z816" s="257"/>
      <c r="AA816" s="257"/>
      <c r="AB816" s="253"/>
      <c r="AC816" s="253"/>
      <c r="AD816" s="253"/>
      <c r="AE816" s="253"/>
      <c r="AF816" s="253"/>
      <c r="AG816" s="253"/>
      <c r="AH816" s="253"/>
      <c r="AI816" s="253"/>
      <c r="AJ816" s="253"/>
      <c r="AK816" s="253"/>
      <c r="AL816" s="253"/>
      <c r="AM816" s="253"/>
      <c r="AN816" s="253"/>
      <c r="AO816" s="253"/>
      <c r="AP816" s="253"/>
      <c r="AQ816" s="253"/>
      <c r="AR816" s="253"/>
      <c r="AS816" s="253"/>
      <c r="AT816" s="253"/>
      <c r="AU816" s="253"/>
      <c r="AV816" s="253"/>
      <c r="AW816" s="253"/>
      <c r="AX816" s="253"/>
      <c r="AY816" s="253"/>
      <c r="AZ816" s="253"/>
      <c r="BA816" s="253"/>
      <c r="BB816" s="253"/>
      <c r="BC816" s="253"/>
      <c r="BD816" s="253"/>
      <c r="BE816" s="253"/>
      <c r="BF816" s="253"/>
      <c r="BG816" s="253"/>
      <c r="BH816" s="253"/>
      <c r="BI816" s="253"/>
      <c r="BJ816" s="253"/>
      <c r="BK816" s="253"/>
      <c r="BL816" s="295"/>
      <c r="BM816" s="253"/>
      <c r="BN816" s="253"/>
      <c r="BO816" s="253"/>
      <c r="BP816" s="253"/>
      <c r="BQ816" s="253"/>
      <c r="BR816" s="253"/>
      <c r="BS816" s="253"/>
      <c r="BT816" s="253"/>
      <c r="BU816" s="253"/>
      <c r="BV816" s="253"/>
      <c r="BW816" s="253"/>
      <c r="BX816" s="253"/>
      <c r="BY816" s="253"/>
      <c r="BZ816" s="253"/>
      <c r="CA816" s="253"/>
      <c r="CB816" s="134"/>
    </row>
    <row r="817" spans="1:80" ht="12" x14ac:dyDescent="0.2">
      <c r="A817" s="248"/>
      <c r="B817" s="263"/>
      <c r="C817" s="276" t="str">
        <f>_xlfn.CONCAT(Leverancespecifikation[[#This Row],[ID]],Leverancespecifikation[[#This Row],[BYGNINGSDEL]])</f>
        <v/>
      </c>
      <c r="D817" s="253"/>
      <c r="E817" s="253"/>
      <c r="F817" s="253"/>
      <c r="G817" s="253"/>
      <c r="H817" s="253"/>
      <c r="I817" s="253"/>
      <c r="J817" s="253"/>
      <c r="K817" s="277"/>
      <c r="L817" s="253"/>
      <c r="M817" s="278"/>
      <c r="N817" s="326"/>
      <c r="O817" s="256" t="str">
        <f>VLOOKUP(Leverancespecifikation[[#This Row],[ID-Bygningsdel]],'Data aktør'!A:H,2,FALSE)</f>
        <v/>
      </c>
      <c r="P817" s="256" t="str">
        <f>VLOOKUP(Leverancespecifikation[[#This Row],[ID-Bygningsdel]],'Data aktør'!A:H,3,FALSE)</f>
        <v/>
      </c>
      <c r="Q817" s="256" t="str">
        <f>VLOOKUP(Leverancespecifikation[[#This Row],[ID-Bygningsdel]],'Data aktør'!A:H,4,FALSE)</f>
        <v/>
      </c>
      <c r="R817" s="256" t="str">
        <f>VLOOKUP(Leverancespecifikation[[#This Row],[ID-Bygningsdel]],'Data aktør'!A:H,5,FALSE)</f>
        <v/>
      </c>
      <c r="S817" s="256" t="str">
        <f>VLOOKUP(Leverancespecifikation[[#This Row],[ID-Bygningsdel]],'Data aktør'!A:H,6,FALSE)</f>
        <v/>
      </c>
      <c r="T817" s="256" t="str">
        <f>VLOOKUP(Leverancespecifikation[[#This Row],[ID-Bygningsdel]],'Data aktør'!A:H,7,FALSE)</f>
        <v/>
      </c>
      <c r="U817" s="256" t="str">
        <f>VLOOKUP(Leverancespecifikation[[#This Row],[ID-Bygningsdel]],'Data aktør'!A:H,8,FALSE)</f>
        <v/>
      </c>
      <c r="V817" s="257"/>
      <c r="W817" s="257"/>
      <c r="X817" s="257"/>
      <c r="Y817" s="257"/>
      <c r="Z817" s="257"/>
      <c r="AA817" s="257"/>
      <c r="AB817" s="253"/>
      <c r="AC817" s="253"/>
      <c r="AD817" s="253"/>
      <c r="AE817" s="253"/>
      <c r="AF817" s="253"/>
      <c r="AG817" s="253"/>
      <c r="AH817" s="253"/>
      <c r="AI817" s="253"/>
      <c r="AJ817" s="253"/>
      <c r="AK817" s="253"/>
      <c r="AL817" s="253"/>
      <c r="AM817" s="253"/>
      <c r="AN817" s="253"/>
      <c r="AO817" s="253"/>
      <c r="AP817" s="253"/>
      <c r="AQ817" s="253"/>
      <c r="AR817" s="253"/>
      <c r="AS817" s="253"/>
      <c r="AT817" s="253"/>
      <c r="AU817" s="253"/>
      <c r="AV817" s="253"/>
      <c r="AW817" s="253"/>
      <c r="AX817" s="253"/>
      <c r="AY817" s="253"/>
      <c r="AZ817" s="253"/>
      <c r="BA817" s="253"/>
      <c r="BB817" s="253"/>
      <c r="BC817" s="253"/>
      <c r="BD817" s="253"/>
      <c r="BE817" s="253"/>
      <c r="BF817" s="253"/>
      <c r="BG817" s="253"/>
      <c r="BH817" s="253"/>
      <c r="BI817" s="253"/>
      <c r="BJ817" s="253"/>
      <c r="BK817" s="253"/>
      <c r="BL817" s="295"/>
      <c r="BM817" s="253"/>
      <c r="BN817" s="253"/>
      <c r="BO817" s="253"/>
      <c r="BP817" s="253"/>
      <c r="BQ817" s="253"/>
      <c r="BR817" s="253"/>
      <c r="BS817" s="253"/>
      <c r="BT817" s="253"/>
      <c r="BU817" s="253"/>
      <c r="BV817" s="253"/>
      <c r="BW817" s="253"/>
      <c r="BX817" s="253"/>
      <c r="BY817" s="253"/>
      <c r="BZ817" s="253"/>
      <c r="CA817" s="253"/>
      <c r="CB817" s="134"/>
    </row>
    <row r="818" spans="1:80" ht="12" x14ac:dyDescent="0.2">
      <c r="A818" s="248"/>
      <c r="B818" s="263"/>
      <c r="C818" s="276" t="str">
        <f>_xlfn.CONCAT(Leverancespecifikation[[#This Row],[ID]],Leverancespecifikation[[#This Row],[BYGNINGSDEL]])</f>
        <v/>
      </c>
      <c r="D818" s="253"/>
      <c r="E818" s="253"/>
      <c r="F818" s="253"/>
      <c r="G818" s="253"/>
      <c r="H818" s="253"/>
      <c r="I818" s="253"/>
      <c r="J818" s="253"/>
      <c r="K818" s="277"/>
      <c r="L818" s="253"/>
      <c r="M818" s="278"/>
      <c r="N818" s="326"/>
      <c r="O818" s="256" t="str">
        <f>VLOOKUP(Leverancespecifikation[[#This Row],[ID-Bygningsdel]],'Data aktør'!A:H,2,FALSE)</f>
        <v/>
      </c>
      <c r="P818" s="256" t="str">
        <f>VLOOKUP(Leverancespecifikation[[#This Row],[ID-Bygningsdel]],'Data aktør'!A:H,3,FALSE)</f>
        <v/>
      </c>
      <c r="Q818" s="256" t="str">
        <f>VLOOKUP(Leverancespecifikation[[#This Row],[ID-Bygningsdel]],'Data aktør'!A:H,4,FALSE)</f>
        <v/>
      </c>
      <c r="R818" s="256" t="str">
        <f>VLOOKUP(Leverancespecifikation[[#This Row],[ID-Bygningsdel]],'Data aktør'!A:H,5,FALSE)</f>
        <v/>
      </c>
      <c r="S818" s="256" t="str">
        <f>VLOOKUP(Leverancespecifikation[[#This Row],[ID-Bygningsdel]],'Data aktør'!A:H,6,FALSE)</f>
        <v/>
      </c>
      <c r="T818" s="256" t="str">
        <f>VLOOKUP(Leverancespecifikation[[#This Row],[ID-Bygningsdel]],'Data aktør'!A:H,7,FALSE)</f>
        <v/>
      </c>
      <c r="U818" s="256" t="str">
        <f>VLOOKUP(Leverancespecifikation[[#This Row],[ID-Bygningsdel]],'Data aktør'!A:H,8,FALSE)</f>
        <v/>
      </c>
      <c r="V818" s="257"/>
      <c r="W818" s="257"/>
      <c r="X818" s="257"/>
      <c r="Y818" s="257"/>
      <c r="Z818" s="257"/>
      <c r="AA818" s="257"/>
      <c r="AB818" s="253"/>
      <c r="AC818" s="253"/>
      <c r="AD818" s="253"/>
      <c r="AE818" s="253"/>
      <c r="AF818" s="253"/>
      <c r="AG818" s="253"/>
      <c r="AH818" s="253"/>
      <c r="AI818" s="253"/>
      <c r="AJ818" s="253"/>
      <c r="AK818" s="253"/>
      <c r="AL818" s="253"/>
      <c r="AM818" s="253"/>
      <c r="AN818" s="253"/>
      <c r="AO818" s="253"/>
      <c r="AP818" s="253"/>
      <c r="AQ818" s="253"/>
      <c r="AR818" s="253"/>
      <c r="AS818" s="253"/>
      <c r="AT818" s="253"/>
      <c r="AU818" s="253"/>
      <c r="AV818" s="253"/>
      <c r="AW818" s="253"/>
      <c r="AX818" s="253"/>
      <c r="AY818" s="253"/>
      <c r="AZ818" s="253"/>
      <c r="BA818" s="253"/>
      <c r="BB818" s="253"/>
      <c r="BC818" s="253"/>
      <c r="BD818" s="253"/>
      <c r="BE818" s="253"/>
      <c r="BF818" s="253"/>
      <c r="BG818" s="253"/>
      <c r="BH818" s="253"/>
      <c r="BI818" s="253"/>
      <c r="BJ818" s="253"/>
      <c r="BK818" s="253"/>
      <c r="BL818" s="295"/>
      <c r="BM818" s="253"/>
      <c r="BN818" s="253"/>
      <c r="BO818" s="253"/>
      <c r="BP818" s="253"/>
      <c r="BQ818" s="253"/>
      <c r="BR818" s="253"/>
      <c r="BS818" s="253"/>
      <c r="BT818" s="253"/>
      <c r="BU818" s="253"/>
      <c r="BV818" s="253"/>
      <c r="BW818" s="253"/>
      <c r="BX818" s="253"/>
      <c r="BY818" s="253"/>
      <c r="BZ818" s="253"/>
      <c r="CA818" s="253"/>
      <c r="CB818" s="134"/>
    </row>
    <row r="819" spans="1:80" ht="12" x14ac:dyDescent="0.2">
      <c r="A819" s="248"/>
      <c r="B819" s="263"/>
      <c r="C819" s="276" t="str">
        <f>_xlfn.CONCAT(Leverancespecifikation[[#This Row],[ID]],Leverancespecifikation[[#This Row],[BYGNINGSDEL]])</f>
        <v/>
      </c>
      <c r="D819" s="253"/>
      <c r="E819" s="253"/>
      <c r="F819" s="253"/>
      <c r="G819" s="253"/>
      <c r="H819" s="253"/>
      <c r="I819" s="253"/>
      <c r="J819" s="253"/>
      <c r="K819" s="277"/>
      <c r="L819" s="253"/>
      <c r="M819" s="278"/>
      <c r="N819" s="326"/>
      <c r="O819" s="256" t="str">
        <f>VLOOKUP(Leverancespecifikation[[#This Row],[ID-Bygningsdel]],'Data aktør'!A:H,2,FALSE)</f>
        <v/>
      </c>
      <c r="P819" s="256" t="str">
        <f>VLOOKUP(Leverancespecifikation[[#This Row],[ID-Bygningsdel]],'Data aktør'!A:H,3,FALSE)</f>
        <v/>
      </c>
      <c r="Q819" s="256" t="str">
        <f>VLOOKUP(Leverancespecifikation[[#This Row],[ID-Bygningsdel]],'Data aktør'!A:H,4,FALSE)</f>
        <v/>
      </c>
      <c r="R819" s="256" t="str">
        <f>VLOOKUP(Leverancespecifikation[[#This Row],[ID-Bygningsdel]],'Data aktør'!A:H,5,FALSE)</f>
        <v/>
      </c>
      <c r="S819" s="256" t="str">
        <f>VLOOKUP(Leverancespecifikation[[#This Row],[ID-Bygningsdel]],'Data aktør'!A:H,6,FALSE)</f>
        <v/>
      </c>
      <c r="T819" s="256" t="str">
        <f>VLOOKUP(Leverancespecifikation[[#This Row],[ID-Bygningsdel]],'Data aktør'!A:H,7,FALSE)</f>
        <v/>
      </c>
      <c r="U819" s="256" t="str">
        <f>VLOOKUP(Leverancespecifikation[[#This Row],[ID-Bygningsdel]],'Data aktør'!A:H,8,FALSE)</f>
        <v/>
      </c>
      <c r="V819" s="257"/>
      <c r="W819" s="257"/>
      <c r="X819" s="257"/>
      <c r="Y819" s="257"/>
      <c r="Z819" s="257"/>
      <c r="AA819" s="257"/>
      <c r="AB819" s="253"/>
      <c r="AC819" s="253"/>
      <c r="AD819" s="253"/>
      <c r="AE819" s="253"/>
      <c r="AF819" s="253"/>
      <c r="AG819" s="253"/>
      <c r="AH819" s="253"/>
      <c r="AI819" s="253"/>
      <c r="AJ819" s="253"/>
      <c r="AK819" s="253"/>
      <c r="AL819" s="253"/>
      <c r="AM819" s="253"/>
      <c r="AN819" s="253"/>
      <c r="AO819" s="253"/>
      <c r="AP819" s="253"/>
      <c r="AQ819" s="253"/>
      <c r="AR819" s="253"/>
      <c r="AS819" s="253"/>
      <c r="AT819" s="253"/>
      <c r="AU819" s="253"/>
      <c r="AV819" s="253"/>
      <c r="AW819" s="253"/>
      <c r="AX819" s="253"/>
      <c r="AY819" s="253"/>
      <c r="AZ819" s="253"/>
      <c r="BA819" s="253"/>
      <c r="BB819" s="253"/>
      <c r="BC819" s="253"/>
      <c r="BD819" s="253"/>
      <c r="BE819" s="253"/>
      <c r="BF819" s="253"/>
      <c r="BG819" s="253"/>
      <c r="BH819" s="253"/>
      <c r="BI819" s="253"/>
      <c r="BJ819" s="253"/>
      <c r="BK819" s="253"/>
      <c r="BL819" s="295"/>
      <c r="BM819" s="253"/>
      <c r="BN819" s="253"/>
      <c r="BO819" s="253"/>
      <c r="BP819" s="253"/>
      <c r="BQ819" s="253"/>
      <c r="BR819" s="253"/>
      <c r="BS819" s="253"/>
      <c r="BT819" s="253"/>
      <c r="BU819" s="253"/>
      <c r="BV819" s="253"/>
      <c r="BW819" s="253"/>
      <c r="BX819" s="253"/>
      <c r="BY819" s="253"/>
      <c r="BZ819" s="253"/>
      <c r="CA819" s="253"/>
      <c r="CB819" s="134"/>
    </row>
    <row r="820" spans="1:80" ht="12" x14ac:dyDescent="0.2">
      <c r="A820" s="248"/>
      <c r="B820" s="263"/>
      <c r="C820" s="276" t="str">
        <f>_xlfn.CONCAT(Leverancespecifikation[[#This Row],[ID]],Leverancespecifikation[[#This Row],[BYGNINGSDEL]])</f>
        <v/>
      </c>
      <c r="D820" s="253"/>
      <c r="E820" s="253"/>
      <c r="F820" s="253"/>
      <c r="G820" s="253"/>
      <c r="H820" s="253"/>
      <c r="I820" s="253"/>
      <c r="J820" s="253"/>
      <c r="K820" s="277"/>
      <c r="L820" s="253"/>
      <c r="M820" s="278"/>
      <c r="N820" s="326"/>
      <c r="O820" s="256" t="str">
        <f>VLOOKUP(Leverancespecifikation[[#This Row],[ID-Bygningsdel]],'Data aktør'!A:H,2,FALSE)</f>
        <v/>
      </c>
      <c r="P820" s="256" t="str">
        <f>VLOOKUP(Leverancespecifikation[[#This Row],[ID-Bygningsdel]],'Data aktør'!A:H,3,FALSE)</f>
        <v/>
      </c>
      <c r="Q820" s="256" t="str">
        <f>VLOOKUP(Leverancespecifikation[[#This Row],[ID-Bygningsdel]],'Data aktør'!A:H,4,FALSE)</f>
        <v/>
      </c>
      <c r="R820" s="256" t="str">
        <f>VLOOKUP(Leverancespecifikation[[#This Row],[ID-Bygningsdel]],'Data aktør'!A:H,5,FALSE)</f>
        <v/>
      </c>
      <c r="S820" s="256" t="str">
        <f>VLOOKUP(Leverancespecifikation[[#This Row],[ID-Bygningsdel]],'Data aktør'!A:H,6,FALSE)</f>
        <v/>
      </c>
      <c r="T820" s="256" t="str">
        <f>VLOOKUP(Leverancespecifikation[[#This Row],[ID-Bygningsdel]],'Data aktør'!A:H,7,FALSE)</f>
        <v/>
      </c>
      <c r="U820" s="256" t="str">
        <f>VLOOKUP(Leverancespecifikation[[#This Row],[ID-Bygningsdel]],'Data aktør'!A:H,8,FALSE)</f>
        <v/>
      </c>
      <c r="V820" s="257"/>
      <c r="W820" s="257"/>
      <c r="X820" s="257"/>
      <c r="Y820" s="257"/>
      <c r="Z820" s="257"/>
      <c r="AA820" s="257"/>
      <c r="AB820" s="253"/>
      <c r="AC820" s="253"/>
      <c r="AD820" s="253"/>
      <c r="AE820" s="253"/>
      <c r="AF820" s="253"/>
      <c r="AG820" s="253"/>
      <c r="AH820" s="253"/>
      <c r="AI820" s="253"/>
      <c r="AJ820" s="253"/>
      <c r="AK820" s="253"/>
      <c r="AL820" s="253"/>
      <c r="AM820" s="253"/>
      <c r="AN820" s="253"/>
      <c r="AO820" s="253"/>
      <c r="AP820" s="253"/>
      <c r="AQ820" s="253"/>
      <c r="AR820" s="253"/>
      <c r="AS820" s="253"/>
      <c r="AT820" s="253"/>
      <c r="AU820" s="253"/>
      <c r="AV820" s="253"/>
      <c r="AW820" s="253"/>
      <c r="AX820" s="253"/>
      <c r="AY820" s="253"/>
      <c r="AZ820" s="253"/>
      <c r="BA820" s="253"/>
      <c r="BB820" s="253"/>
      <c r="BC820" s="253"/>
      <c r="BD820" s="253"/>
      <c r="BE820" s="253"/>
      <c r="BF820" s="253"/>
      <c r="BG820" s="253"/>
      <c r="BH820" s="253"/>
      <c r="BI820" s="253"/>
      <c r="BJ820" s="253"/>
      <c r="BK820" s="253"/>
      <c r="BL820" s="295"/>
      <c r="BM820" s="253"/>
      <c r="BN820" s="253"/>
      <c r="BO820" s="253"/>
      <c r="BP820" s="253"/>
      <c r="BQ820" s="253"/>
      <c r="BR820" s="253"/>
      <c r="BS820" s="253"/>
      <c r="BT820" s="253"/>
      <c r="BU820" s="253"/>
      <c r="BV820" s="253"/>
      <c r="BW820" s="253"/>
      <c r="BX820" s="253"/>
      <c r="BY820" s="253"/>
      <c r="BZ820" s="253"/>
      <c r="CA820" s="253"/>
      <c r="CB820" s="134"/>
    </row>
    <row r="821" spans="1:80" ht="12" x14ac:dyDescent="0.2">
      <c r="A821" s="248"/>
      <c r="B821" s="263"/>
      <c r="C821" s="276" t="str">
        <f>_xlfn.CONCAT(Leverancespecifikation[[#This Row],[ID]],Leverancespecifikation[[#This Row],[BYGNINGSDEL]])</f>
        <v/>
      </c>
      <c r="D821" s="253"/>
      <c r="E821" s="253"/>
      <c r="F821" s="253"/>
      <c r="G821" s="253"/>
      <c r="H821" s="253"/>
      <c r="I821" s="253"/>
      <c r="J821" s="253"/>
      <c r="K821" s="277"/>
      <c r="L821" s="253"/>
      <c r="M821" s="278"/>
      <c r="N821" s="326"/>
      <c r="O821" s="256" t="str">
        <f>VLOOKUP(Leverancespecifikation[[#This Row],[ID-Bygningsdel]],'Data aktør'!A:H,2,FALSE)</f>
        <v/>
      </c>
      <c r="P821" s="256" t="str">
        <f>VLOOKUP(Leverancespecifikation[[#This Row],[ID-Bygningsdel]],'Data aktør'!A:H,3,FALSE)</f>
        <v/>
      </c>
      <c r="Q821" s="256" t="str">
        <f>VLOOKUP(Leverancespecifikation[[#This Row],[ID-Bygningsdel]],'Data aktør'!A:H,4,FALSE)</f>
        <v/>
      </c>
      <c r="R821" s="256" t="str">
        <f>VLOOKUP(Leverancespecifikation[[#This Row],[ID-Bygningsdel]],'Data aktør'!A:H,5,FALSE)</f>
        <v/>
      </c>
      <c r="S821" s="256" t="str">
        <f>VLOOKUP(Leverancespecifikation[[#This Row],[ID-Bygningsdel]],'Data aktør'!A:H,6,FALSE)</f>
        <v/>
      </c>
      <c r="T821" s="256" t="str">
        <f>VLOOKUP(Leverancespecifikation[[#This Row],[ID-Bygningsdel]],'Data aktør'!A:H,7,FALSE)</f>
        <v/>
      </c>
      <c r="U821" s="256" t="str">
        <f>VLOOKUP(Leverancespecifikation[[#This Row],[ID-Bygningsdel]],'Data aktør'!A:H,8,FALSE)</f>
        <v/>
      </c>
      <c r="V821" s="257"/>
      <c r="W821" s="257"/>
      <c r="X821" s="257"/>
      <c r="Y821" s="257"/>
      <c r="Z821" s="257"/>
      <c r="AA821" s="257"/>
      <c r="AB821" s="253"/>
      <c r="AC821" s="253"/>
      <c r="AD821" s="253"/>
      <c r="AE821" s="253"/>
      <c r="AF821" s="253"/>
      <c r="AG821" s="253"/>
      <c r="AH821" s="253"/>
      <c r="AI821" s="253"/>
      <c r="AJ821" s="253"/>
      <c r="AK821" s="253"/>
      <c r="AL821" s="253"/>
      <c r="AM821" s="253"/>
      <c r="AN821" s="253"/>
      <c r="AO821" s="253"/>
      <c r="AP821" s="253"/>
      <c r="AQ821" s="253"/>
      <c r="AR821" s="253"/>
      <c r="AS821" s="253"/>
      <c r="AT821" s="253"/>
      <c r="AU821" s="253"/>
      <c r="AV821" s="253"/>
      <c r="AW821" s="253"/>
      <c r="AX821" s="253"/>
      <c r="AY821" s="253"/>
      <c r="AZ821" s="253"/>
      <c r="BA821" s="253"/>
      <c r="BB821" s="253"/>
      <c r="BC821" s="253"/>
      <c r="BD821" s="253"/>
      <c r="BE821" s="253"/>
      <c r="BF821" s="253"/>
      <c r="BG821" s="253"/>
      <c r="BH821" s="253"/>
      <c r="BI821" s="253"/>
      <c r="BJ821" s="253"/>
      <c r="BK821" s="253"/>
      <c r="BL821" s="295"/>
      <c r="BM821" s="253"/>
      <c r="BN821" s="253"/>
      <c r="BO821" s="253"/>
      <c r="BP821" s="253"/>
      <c r="BQ821" s="253"/>
      <c r="BR821" s="253"/>
      <c r="BS821" s="253"/>
      <c r="BT821" s="253"/>
      <c r="BU821" s="253"/>
      <c r="BV821" s="253"/>
      <c r="BW821" s="253"/>
      <c r="BX821" s="253"/>
      <c r="BY821" s="253"/>
      <c r="BZ821" s="253"/>
      <c r="CA821" s="253"/>
      <c r="CB821" s="134"/>
    </row>
    <row r="822" spans="1:80" ht="12" x14ac:dyDescent="0.2">
      <c r="A822" s="248"/>
      <c r="B822" s="263"/>
      <c r="C822" s="276" t="str">
        <f>_xlfn.CONCAT(Leverancespecifikation[[#This Row],[ID]],Leverancespecifikation[[#This Row],[BYGNINGSDEL]])</f>
        <v/>
      </c>
      <c r="D822" s="253"/>
      <c r="E822" s="253"/>
      <c r="F822" s="253"/>
      <c r="G822" s="253"/>
      <c r="H822" s="253"/>
      <c r="I822" s="253"/>
      <c r="J822" s="253"/>
      <c r="K822" s="277"/>
      <c r="L822" s="253"/>
      <c r="M822" s="278"/>
      <c r="N822" s="326"/>
      <c r="O822" s="256" t="str">
        <f>VLOOKUP(Leverancespecifikation[[#This Row],[ID-Bygningsdel]],'Data aktør'!A:H,2,FALSE)</f>
        <v/>
      </c>
      <c r="P822" s="256" t="str">
        <f>VLOOKUP(Leverancespecifikation[[#This Row],[ID-Bygningsdel]],'Data aktør'!A:H,3,FALSE)</f>
        <v/>
      </c>
      <c r="Q822" s="256" t="str">
        <f>VLOOKUP(Leverancespecifikation[[#This Row],[ID-Bygningsdel]],'Data aktør'!A:H,4,FALSE)</f>
        <v/>
      </c>
      <c r="R822" s="256" t="str">
        <f>VLOOKUP(Leverancespecifikation[[#This Row],[ID-Bygningsdel]],'Data aktør'!A:H,5,FALSE)</f>
        <v/>
      </c>
      <c r="S822" s="256" t="str">
        <f>VLOOKUP(Leverancespecifikation[[#This Row],[ID-Bygningsdel]],'Data aktør'!A:H,6,FALSE)</f>
        <v/>
      </c>
      <c r="T822" s="256" t="str">
        <f>VLOOKUP(Leverancespecifikation[[#This Row],[ID-Bygningsdel]],'Data aktør'!A:H,7,FALSE)</f>
        <v/>
      </c>
      <c r="U822" s="256" t="str">
        <f>VLOOKUP(Leverancespecifikation[[#This Row],[ID-Bygningsdel]],'Data aktør'!A:H,8,FALSE)</f>
        <v/>
      </c>
      <c r="V822" s="257"/>
      <c r="W822" s="257"/>
      <c r="X822" s="257"/>
      <c r="Y822" s="257"/>
      <c r="Z822" s="257"/>
      <c r="AA822" s="257"/>
      <c r="AB822" s="253"/>
      <c r="AC822" s="253"/>
      <c r="AD822" s="253"/>
      <c r="AE822" s="253"/>
      <c r="AF822" s="253"/>
      <c r="AG822" s="253"/>
      <c r="AH822" s="253"/>
      <c r="AI822" s="253"/>
      <c r="AJ822" s="253"/>
      <c r="AK822" s="253"/>
      <c r="AL822" s="253"/>
      <c r="AM822" s="253"/>
      <c r="AN822" s="253"/>
      <c r="AO822" s="253"/>
      <c r="AP822" s="253"/>
      <c r="AQ822" s="253"/>
      <c r="AR822" s="253"/>
      <c r="AS822" s="253"/>
      <c r="AT822" s="253"/>
      <c r="AU822" s="253"/>
      <c r="AV822" s="253"/>
      <c r="AW822" s="253"/>
      <c r="AX822" s="253"/>
      <c r="AY822" s="253"/>
      <c r="AZ822" s="253"/>
      <c r="BA822" s="253"/>
      <c r="BB822" s="253"/>
      <c r="BC822" s="253"/>
      <c r="BD822" s="253"/>
      <c r="BE822" s="253"/>
      <c r="BF822" s="253"/>
      <c r="BG822" s="253"/>
      <c r="BH822" s="253"/>
      <c r="BI822" s="253"/>
      <c r="BJ822" s="253"/>
      <c r="BK822" s="253"/>
      <c r="BL822" s="295"/>
      <c r="BM822" s="253"/>
      <c r="BN822" s="253"/>
      <c r="BO822" s="253"/>
      <c r="BP822" s="253"/>
      <c r="BQ822" s="253"/>
      <c r="BR822" s="253"/>
      <c r="BS822" s="253"/>
      <c r="BT822" s="253"/>
      <c r="BU822" s="253"/>
      <c r="BV822" s="253"/>
      <c r="BW822" s="253"/>
      <c r="BX822" s="253"/>
      <c r="BY822" s="253"/>
      <c r="BZ822" s="253"/>
      <c r="CA822" s="253"/>
      <c r="CB822" s="134"/>
    </row>
    <row r="823" spans="1:80" ht="12" x14ac:dyDescent="0.2">
      <c r="A823" s="248"/>
      <c r="B823" s="263"/>
      <c r="C823" s="276" t="str">
        <f>_xlfn.CONCAT(Leverancespecifikation[[#This Row],[ID]],Leverancespecifikation[[#This Row],[BYGNINGSDEL]])</f>
        <v/>
      </c>
      <c r="D823" s="253"/>
      <c r="E823" s="253"/>
      <c r="F823" s="253"/>
      <c r="G823" s="253"/>
      <c r="H823" s="253"/>
      <c r="I823" s="253"/>
      <c r="J823" s="253"/>
      <c r="K823" s="277"/>
      <c r="L823" s="253"/>
      <c r="M823" s="278"/>
      <c r="N823" s="326"/>
      <c r="O823" s="256" t="str">
        <f>VLOOKUP(Leverancespecifikation[[#This Row],[ID-Bygningsdel]],'Data aktør'!A:H,2,FALSE)</f>
        <v/>
      </c>
      <c r="P823" s="256" t="str">
        <f>VLOOKUP(Leverancespecifikation[[#This Row],[ID-Bygningsdel]],'Data aktør'!A:H,3,FALSE)</f>
        <v/>
      </c>
      <c r="Q823" s="256" t="str">
        <f>VLOOKUP(Leverancespecifikation[[#This Row],[ID-Bygningsdel]],'Data aktør'!A:H,4,FALSE)</f>
        <v/>
      </c>
      <c r="R823" s="256" t="str">
        <f>VLOOKUP(Leverancespecifikation[[#This Row],[ID-Bygningsdel]],'Data aktør'!A:H,5,FALSE)</f>
        <v/>
      </c>
      <c r="S823" s="256" t="str">
        <f>VLOOKUP(Leverancespecifikation[[#This Row],[ID-Bygningsdel]],'Data aktør'!A:H,6,FALSE)</f>
        <v/>
      </c>
      <c r="T823" s="256" t="str">
        <f>VLOOKUP(Leverancespecifikation[[#This Row],[ID-Bygningsdel]],'Data aktør'!A:H,7,FALSE)</f>
        <v/>
      </c>
      <c r="U823" s="256" t="str">
        <f>VLOOKUP(Leverancespecifikation[[#This Row],[ID-Bygningsdel]],'Data aktør'!A:H,8,FALSE)</f>
        <v/>
      </c>
      <c r="V823" s="257"/>
      <c r="W823" s="257"/>
      <c r="X823" s="257"/>
      <c r="Y823" s="257"/>
      <c r="Z823" s="257"/>
      <c r="AA823" s="257"/>
      <c r="AB823" s="253"/>
      <c r="AC823" s="253"/>
      <c r="AD823" s="253"/>
      <c r="AE823" s="253"/>
      <c r="AF823" s="253"/>
      <c r="AG823" s="253"/>
      <c r="AH823" s="253"/>
      <c r="AI823" s="253"/>
      <c r="AJ823" s="253"/>
      <c r="AK823" s="253"/>
      <c r="AL823" s="253"/>
      <c r="AM823" s="253"/>
      <c r="AN823" s="253"/>
      <c r="AO823" s="253"/>
      <c r="AP823" s="253"/>
      <c r="AQ823" s="253"/>
      <c r="AR823" s="253"/>
      <c r="AS823" s="253"/>
      <c r="AT823" s="253"/>
      <c r="AU823" s="253"/>
      <c r="AV823" s="253"/>
      <c r="AW823" s="253"/>
      <c r="AX823" s="253"/>
      <c r="AY823" s="253"/>
      <c r="AZ823" s="253"/>
      <c r="BA823" s="253"/>
      <c r="BB823" s="253"/>
      <c r="BC823" s="253"/>
      <c r="BD823" s="253"/>
      <c r="BE823" s="253"/>
      <c r="BF823" s="253"/>
      <c r="BG823" s="253"/>
      <c r="BH823" s="253"/>
      <c r="BI823" s="253"/>
      <c r="BJ823" s="253"/>
      <c r="BK823" s="253"/>
      <c r="BL823" s="295"/>
      <c r="BM823" s="253"/>
      <c r="BN823" s="253"/>
      <c r="BO823" s="253"/>
      <c r="BP823" s="253"/>
      <c r="BQ823" s="253"/>
      <c r="BR823" s="253"/>
      <c r="BS823" s="253"/>
      <c r="BT823" s="253"/>
      <c r="BU823" s="253"/>
      <c r="BV823" s="253"/>
      <c r="BW823" s="253"/>
      <c r="BX823" s="253"/>
      <c r="BY823" s="253"/>
      <c r="BZ823" s="253"/>
      <c r="CA823" s="253"/>
      <c r="CB823" s="134"/>
    </row>
    <row r="824" spans="1:80" ht="12" x14ac:dyDescent="0.2">
      <c r="A824" s="248"/>
      <c r="B824" s="263"/>
      <c r="C824" s="276" t="str">
        <f>_xlfn.CONCAT(Leverancespecifikation[[#This Row],[ID]],Leverancespecifikation[[#This Row],[BYGNINGSDEL]])</f>
        <v/>
      </c>
      <c r="D824" s="253"/>
      <c r="E824" s="253"/>
      <c r="F824" s="253"/>
      <c r="G824" s="253"/>
      <c r="H824" s="253"/>
      <c r="I824" s="253"/>
      <c r="J824" s="253"/>
      <c r="K824" s="277"/>
      <c r="L824" s="253"/>
      <c r="M824" s="278"/>
      <c r="N824" s="326"/>
      <c r="O824" s="256" t="str">
        <f>VLOOKUP(Leverancespecifikation[[#This Row],[ID-Bygningsdel]],'Data aktør'!A:H,2,FALSE)</f>
        <v/>
      </c>
      <c r="P824" s="256" t="str">
        <f>VLOOKUP(Leverancespecifikation[[#This Row],[ID-Bygningsdel]],'Data aktør'!A:H,3,FALSE)</f>
        <v/>
      </c>
      <c r="Q824" s="256" t="str">
        <f>VLOOKUP(Leverancespecifikation[[#This Row],[ID-Bygningsdel]],'Data aktør'!A:H,4,FALSE)</f>
        <v/>
      </c>
      <c r="R824" s="256" t="str">
        <f>VLOOKUP(Leverancespecifikation[[#This Row],[ID-Bygningsdel]],'Data aktør'!A:H,5,FALSE)</f>
        <v/>
      </c>
      <c r="S824" s="256" t="str">
        <f>VLOOKUP(Leverancespecifikation[[#This Row],[ID-Bygningsdel]],'Data aktør'!A:H,6,FALSE)</f>
        <v/>
      </c>
      <c r="T824" s="256" t="str">
        <f>VLOOKUP(Leverancespecifikation[[#This Row],[ID-Bygningsdel]],'Data aktør'!A:H,7,FALSE)</f>
        <v/>
      </c>
      <c r="U824" s="256" t="str">
        <f>VLOOKUP(Leverancespecifikation[[#This Row],[ID-Bygningsdel]],'Data aktør'!A:H,8,FALSE)</f>
        <v/>
      </c>
      <c r="V824" s="257"/>
      <c r="W824" s="257"/>
      <c r="X824" s="257"/>
      <c r="Y824" s="257"/>
      <c r="Z824" s="257"/>
      <c r="AA824" s="257"/>
      <c r="AB824" s="253"/>
      <c r="AC824" s="253"/>
      <c r="AD824" s="253"/>
      <c r="AE824" s="253"/>
      <c r="AF824" s="253"/>
      <c r="AG824" s="253"/>
      <c r="AH824" s="253"/>
      <c r="AI824" s="253"/>
      <c r="AJ824" s="253"/>
      <c r="AK824" s="253"/>
      <c r="AL824" s="253"/>
      <c r="AM824" s="253"/>
      <c r="AN824" s="253"/>
      <c r="AO824" s="253"/>
      <c r="AP824" s="253"/>
      <c r="AQ824" s="253"/>
      <c r="AR824" s="253"/>
      <c r="AS824" s="253"/>
      <c r="AT824" s="253"/>
      <c r="AU824" s="253"/>
      <c r="AV824" s="253"/>
      <c r="AW824" s="253"/>
      <c r="AX824" s="253"/>
      <c r="AY824" s="253"/>
      <c r="AZ824" s="253"/>
      <c r="BA824" s="253"/>
      <c r="BB824" s="253"/>
      <c r="BC824" s="253"/>
      <c r="BD824" s="253"/>
      <c r="BE824" s="253"/>
      <c r="BF824" s="253"/>
      <c r="BG824" s="253"/>
      <c r="BH824" s="253"/>
      <c r="BI824" s="253"/>
      <c r="BJ824" s="253"/>
      <c r="BK824" s="253"/>
      <c r="BL824" s="295"/>
      <c r="BM824" s="253"/>
      <c r="BN824" s="253"/>
      <c r="BO824" s="253"/>
      <c r="BP824" s="253"/>
      <c r="BQ824" s="253"/>
      <c r="BR824" s="253"/>
      <c r="BS824" s="253"/>
      <c r="BT824" s="253"/>
      <c r="BU824" s="253"/>
      <c r="BV824" s="253"/>
      <c r="BW824" s="253"/>
      <c r="BX824" s="253"/>
      <c r="BY824" s="253"/>
      <c r="BZ824" s="253"/>
      <c r="CA824" s="253"/>
      <c r="CB824" s="134"/>
    </row>
    <row r="825" spans="1:80" ht="12" x14ac:dyDescent="0.2">
      <c r="A825" s="248"/>
      <c r="B825" s="263"/>
      <c r="C825" s="276" t="str">
        <f>_xlfn.CONCAT(Leverancespecifikation[[#This Row],[ID]],Leverancespecifikation[[#This Row],[BYGNINGSDEL]])</f>
        <v/>
      </c>
      <c r="D825" s="253"/>
      <c r="E825" s="253"/>
      <c r="F825" s="253"/>
      <c r="G825" s="253"/>
      <c r="H825" s="253"/>
      <c r="I825" s="253"/>
      <c r="J825" s="253"/>
      <c r="K825" s="277"/>
      <c r="L825" s="253"/>
      <c r="M825" s="278"/>
      <c r="N825" s="326"/>
      <c r="O825" s="256" t="str">
        <f>VLOOKUP(Leverancespecifikation[[#This Row],[ID-Bygningsdel]],'Data aktør'!A:H,2,FALSE)</f>
        <v/>
      </c>
      <c r="P825" s="256" t="str">
        <f>VLOOKUP(Leverancespecifikation[[#This Row],[ID-Bygningsdel]],'Data aktør'!A:H,3,FALSE)</f>
        <v/>
      </c>
      <c r="Q825" s="256" t="str">
        <f>VLOOKUP(Leverancespecifikation[[#This Row],[ID-Bygningsdel]],'Data aktør'!A:H,4,FALSE)</f>
        <v/>
      </c>
      <c r="R825" s="256" t="str">
        <f>VLOOKUP(Leverancespecifikation[[#This Row],[ID-Bygningsdel]],'Data aktør'!A:H,5,FALSE)</f>
        <v/>
      </c>
      <c r="S825" s="256" t="str">
        <f>VLOOKUP(Leverancespecifikation[[#This Row],[ID-Bygningsdel]],'Data aktør'!A:H,6,FALSE)</f>
        <v/>
      </c>
      <c r="T825" s="256" t="str">
        <f>VLOOKUP(Leverancespecifikation[[#This Row],[ID-Bygningsdel]],'Data aktør'!A:H,7,FALSE)</f>
        <v/>
      </c>
      <c r="U825" s="256" t="str">
        <f>VLOOKUP(Leverancespecifikation[[#This Row],[ID-Bygningsdel]],'Data aktør'!A:H,8,FALSE)</f>
        <v/>
      </c>
      <c r="V825" s="257"/>
      <c r="W825" s="257"/>
      <c r="X825" s="257"/>
      <c r="Y825" s="257"/>
      <c r="Z825" s="257"/>
      <c r="AA825" s="257"/>
      <c r="AB825" s="253"/>
      <c r="AC825" s="253"/>
      <c r="AD825" s="253"/>
      <c r="AE825" s="253"/>
      <c r="AF825" s="253"/>
      <c r="AG825" s="253"/>
      <c r="AH825" s="253"/>
      <c r="AI825" s="253"/>
      <c r="AJ825" s="253"/>
      <c r="AK825" s="253"/>
      <c r="AL825" s="253"/>
      <c r="AM825" s="253"/>
      <c r="AN825" s="253"/>
      <c r="AO825" s="253"/>
      <c r="AP825" s="253"/>
      <c r="AQ825" s="253"/>
      <c r="AR825" s="253"/>
      <c r="AS825" s="253"/>
      <c r="AT825" s="253"/>
      <c r="AU825" s="253"/>
      <c r="AV825" s="253"/>
      <c r="AW825" s="253"/>
      <c r="AX825" s="253"/>
      <c r="AY825" s="253"/>
      <c r="AZ825" s="253"/>
      <c r="BA825" s="253"/>
      <c r="BB825" s="253"/>
      <c r="BC825" s="253"/>
      <c r="BD825" s="253"/>
      <c r="BE825" s="253"/>
      <c r="BF825" s="253"/>
      <c r="BG825" s="253"/>
      <c r="BH825" s="253"/>
      <c r="BI825" s="253"/>
      <c r="BJ825" s="253"/>
      <c r="BK825" s="253"/>
      <c r="BL825" s="295"/>
      <c r="BM825" s="253"/>
      <c r="BN825" s="253"/>
      <c r="BO825" s="253"/>
      <c r="BP825" s="253"/>
      <c r="BQ825" s="253"/>
      <c r="BR825" s="253"/>
      <c r="BS825" s="253"/>
      <c r="BT825" s="253"/>
      <c r="BU825" s="253"/>
      <c r="BV825" s="253"/>
      <c r="BW825" s="253"/>
      <c r="BX825" s="253"/>
      <c r="BY825" s="253"/>
      <c r="BZ825" s="253"/>
      <c r="CA825" s="253"/>
      <c r="CB825" s="134"/>
    </row>
    <row r="826" spans="1:80" ht="12" x14ac:dyDescent="0.2">
      <c r="A826" s="248"/>
      <c r="B826" s="263"/>
      <c r="C826" s="276" t="str">
        <f>_xlfn.CONCAT(Leverancespecifikation[[#This Row],[ID]],Leverancespecifikation[[#This Row],[BYGNINGSDEL]])</f>
        <v/>
      </c>
      <c r="D826" s="253"/>
      <c r="E826" s="253"/>
      <c r="F826" s="253"/>
      <c r="G826" s="253"/>
      <c r="H826" s="253"/>
      <c r="I826" s="253"/>
      <c r="J826" s="253"/>
      <c r="K826" s="277"/>
      <c r="L826" s="253"/>
      <c r="M826" s="278"/>
      <c r="N826" s="326"/>
      <c r="O826" s="256" t="str">
        <f>VLOOKUP(Leverancespecifikation[[#This Row],[ID-Bygningsdel]],'Data aktør'!A:H,2,FALSE)</f>
        <v/>
      </c>
      <c r="P826" s="256" t="str">
        <f>VLOOKUP(Leverancespecifikation[[#This Row],[ID-Bygningsdel]],'Data aktør'!A:H,3,FALSE)</f>
        <v/>
      </c>
      <c r="Q826" s="256" t="str">
        <f>VLOOKUP(Leverancespecifikation[[#This Row],[ID-Bygningsdel]],'Data aktør'!A:H,4,FALSE)</f>
        <v/>
      </c>
      <c r="R826" s="256" t="str">
        <f>VLOOKUP(Leverancespecifikation[[#This Row],[ID-Bygningsdel]],'Data aktør'!A:H,5,FALSE)</f>
        <v/>
      </c>
      <c r="S826" s="256" t="str">
        <f>VLOOKUP(Leverancespecifikation[[#This Row],[ID-Bygningsdel]],'Data aktør'!A:H,6,FALSE)</f>
        <v/>
      </c>
      <c r="T826" s="256" t="str">
        <f>VLOOKUP(Leverancespecifikation[[#This Row],[ID-Bygningsdel]],'Data aktør'!A:H,7,FALSE)</f>
        <v/>
      </c>
      <c r="U826" s="256" t="str">
        <f>VLOOKUP(Leverancespecifikation[[#This Row],[ID-Bygningsdel]],'Data aktør'!A:H,8,FALSE)</f>
        <v/>
      </c>
      <c r="V826" s="257"/>
      <c r="W826" s="257"/>
      <c r="X826" s="257"/>
      <c r="Y826" s="257"/>
      <c r="Z826" s="257"/>
      <c r="AA826" s="257"/>
      <c r="AB826" s="253"/>
      <c r="AC826" s="253"/>
      <c r="AD826" s="253"/>
      <c r="AE826" s="253"/>
      <c r="AF826" s="253"/>
      <c r="AG826" s="253"/>
      <c r="AH826" s="253"/>
      <c r="AI826" s="253"/>
      <c r="AJ826" s="253"/>
      <c r="AK826" s="253"/>
      <c r="AL826" s="253"/>
      <c r="AM826" s="253"/>
      <c r="AN826" s="253"/>
      <c r="AO826" s="253"/>
      <c r="AP826" s="253"/>
      <c r="AQ826" s="253"/>
      <c r="AR826" s="253"/>
      <c r="AS826" s="253"/>
      <c r="AT826" s="253"/>
      <c r="AU826" s="253"/>
      <c r="AV826" s="253"/>
      <c r="AW826" s="253"/>
      <c r="AX826" s="253"/>
      <c r="AY826" s="253"/>
      <c r="AZ826" s="253"/>
      <c r="BA826" s="253"/>
      <c r="BB826" s="253"/>
      <c r="BC826" s="253"/>
      <c r="BD826" s="253"/>
      <c r="BE826" s="253"/>
      <c r="BF826" s="253"/>
      <c r="BG826" s="253"/>
      <c r="BH826" s="253"/>
      <c r="BI826" s="253"/>
      <c r="BJ826" s="253"/>
      <c r="BK826" s="253"/>
      <c r="BL826" s="295"/>
      <c r="BM826" s="253"/>
      <c r="BN826" s="253"/>
      <c r="BO826" s="253"/>
      <c r="BP826" s="253"/>
      <c r="BQ826" s="253"/>
      <c r="BR826" s="253"/>
      <c r="BS826" s="253"/>
      <c r="BT826" s="253"/>
      <c r="BU826" s="253"/>
      <c r="BV826" s="253"/>
      <c r="BW826" s="253"/>
      <c r="BX826" s="253"/>
      <c r="BY826" s="253"/>
      <c r="BZ826" s="253"/>
      <c r="CA826" s="253"/>
      <c r="CB826" s="134"/>
    </row>
    <row r="827" spans="1:80" ht="12" x14ac:dyDescent="0.2">
      <c r="A827" s="248"/>
      <c r="B827" s="263"/>
      <c r="C827" s="276" t="str">
        <f>_xlfn.CONCAT(Leverancespecifikation[[#This Row],[ID]],Leverancespecifikation[[#This Row],[BYGNINGSDEL]])</f>
        <v/>
      </c>
      <c r="D827" s="253"/>
      <c r="E827" s="253"/>
      <c r="F827" s="253"/>
      <c r="G827" s="253"/>
      <c r="H827" s="253"/>
      <c r="I827" s="253"/>
      <c r="J827" s="253"/>
      <c r="K827" s="277"/>
      <c r="L827" s="253"/>
      <c r="M827" s="278"/>
      <c r="N827" s="326"/>
      <c r="O827" s="256" t="str">
        <f>VLOOKUP(Leverancespecifikation[[#This Row],[ID-Bygningsdel]],'Data aktør'!A:H,2,FALSE)</f>
        <v/>
      </c>
      <c r="P827" s="256" t="str">
        <f>VLOOKUP(Leverancespecifikation[[#This Row],[ID-Bygningsdel]],'Data aktør'!A:H,3,FALSE)</f>
        <v/>
      </c>
      <c r="Q827" s="256" t="str">
        <f>VLOOKUP(Leverancespecifikation[[#This Row],[ID-Bygningsdel]],'Data aktør'!A:H,4,FALSE)</f>
        <v/>
      </c>
      <c r="R827" s="256" t="str">
        <f>VLOOKUP(Leverancespecifikation[[#This Row],[ID-Bygningsdel]],'Data aktør'!A:H,5,FALSE)</f>
        <v/>
      </c>
      <c r="S827" s="256" t="str">
        <f>VLOOKUP(Leverancespecifikation[[#This Row],[ID-Bygningsdel]],'Data aktør'!A:H,6,FALSE)</f>
        <v/>
      </c>
      <c r="T827" s="256" t="str">
        <f>VLOOKUP(Leverancespecifikation[[#This Row],[ID-Bygningsdel]],'Data aktør'!A:H,7,FALSE)</f>
        <v/>
      </c>
      <c r="U827" s="256" t="str">
        <f>VLOOKUP(Leverancespecifikation[[#This Row],[ID-Bygningsdel]],'Data aktør'!A:H,8,FALSE)</f>
        <v/>
      </c>
      <c r="V827" s="257"/>
      <c r="W827" s="257"/>
      <c r="X827" s="257"/>
      <c r="Y827" s="257"/>
      <c r="Z827" s="257"/>
      <c r="AA827" s="257"/>
      <c r="AB827" s="253"/>
      <c r="AC827" s="253"/>
      <c r="AD827" s="253"/>
      <c r="AE827" s="253"/>
      <c r="AF827" s="253"/>
      <c r="AG827" s="253"/>
      <c r="AH827" s="253"/>
      <c r="AI827" s="253"/>
      <c r="AJ827" s="253"/>
      <c r="AK827" s="253"/>
      <c r="AL827" s="253"/>
      <c r="AM827" s="253"/>
      <c r="AN827" s="253"/>
      <c r="AO827" s="253"/>
      <c r="AP827" s="253"/>
      <c r="AQ827" s="253"/>
      <c r="AR827" s="253"/>
      <c r="AS827" s="253"/>
      <c r="AT827" s="253"/>
      <c r="AU827" s="253"/>
      <c r="AV827" s="253"/>
      <c r="AW827" s="253"/>
      <c r="AX827" s="253"/>
      <c r="AY827" s="253"/>
      <c r="AZ827" s="253"/>
      <c r="BA827" s="253"/>
      <c r="BB827" s="253"/>
      <c r="BC827" s="253"/>
      <c r="BD827" s="253"/>
      <c r="BE827" s="253"/>
      <c r="BF827" s="253"/>
      <c r="BG827" s="253"/>
      <c r="BH827" s="253"/>
      <c r="BI827" s="253"/>
      <c r="BJ827" s="253"/>
      <c r="BK827" s="253"/>
      <c r="BL827" s="295"/>
      <c r="BM827" s="253"/>
      <c r="BN827" s="253"/>
      <c r="BO827" s="253"/>
      <c r="BP827" s="253"/>
      <c r="BQ827" s="253"/>
      <c r="BR827" s="253"/>
      <c r="BS827" s="253"/>
      <c r="BT827" s="253"/>
      <c r="BU827" s="253"/>
      <c r="BV827" s="253"/>
      <c r="BW827" s="253"/>
      <c r="BX827" s="253"/>
      <c r="BY827" s="253"/>
      <c r="BZ827" s="253"/>
      <c r="CA827" s="253"/>
      <c r="CB827" s="134"/>
    </row>
    <row r="828" spans="1:80" ht="12" x14ac:dyDescent="0.2">
      <c r="A828" s="248"/>
      <c r="B828" s="263"/>
      <c r="C828" s="276" t="str">
        <f>_xlfn.CONCAT(Leverancespecifikation[[#This Row],[ID]],Leverancespecifikation[[#This Row],[BYGNINGSDEL]])</f>
        <v/>
      </c>
      <c r="D828" s="253"/>
      <c r="E828" s="253"/>
      <c r="F828" s="253"/>
      <c r="G828" s="253"/>
      <c r="H828" s="253"/>
      <c r="I828" s="253"/>
      <c r="J828" s="253"/>
      <c r="K828" s="277"/>
      <c r="L828" s="253"/>
      <c r="M828" s="278"/>
      <c r="N828" s="326"/>
      <c r="O828" s="256" t="str">
        <f>VLOOKUP(Leverancespecifikation[[#This Row],[ID-Bygningsdel]],'Data aktør'!A:H,2,FALSE)</f>
        <v/>
      </c>
      <c r="P828" s="256" t="str">
        <f>VLOOKUP(Leverancespecifikation[[#This Row],[ID-Bygningsdel]],'Data aktør'!A:H,3,FALSE)</f>
        <v/>
      </c>
      <c r="Q828" s="256" t="str">
        <f>VLOOKUP(Leverancespecifikation[[#This Row],[ID-Bygningsdel]],'Data aktør'!A:H,4,FALSE)</f>
        <v/>
      </c>
      <c r="R828" s="256" t="str">
        <f>VLOOKUP(Leverancespecifikation[[#This Row],[ID-Bygningsdel]],'Data aktør'!A:H,5,FALSE)</f>
        <v/>
      </c>
      <c r="S828" s="256" t="str">
        <f>VLOOKUP(Leverancespecifikation[[#This Row],[ID-Bygningsdel]],'Data aktør'!A:H,6,FALSE)</f>
        <v/>
      </c>
      <c r="T828" s="256" t="str">
        <f>VLOOKUP(Leverancespecifikation[[#This Row],[ID-Bygningsdel]],'Data aktør'!A:H,7,FALSE)</f>
        <v/>
      </c>
      <c r="U828" s="256" t="str">
        <f>VLOOKUP(Leverancespecifikation[[#This Row],[ID-Bygningsdel]],'Data aktør'!A:H,8,FALSE)</f>
        <v/>
      </c>
      <c r="V828" s="257"/>
      <c r="W828" s="257"/>
      <c r="X828" s="257"/>
      <c r="Y828" s="257"/>
      <c r="Z828" s="257"/>
      <c r="AA828" s="257"/>
      <c r="AB828" s="253"/>
      <c r="AC828" s="253"/>
      <c r="AD828" s="253"/>
      <c r="AE828" s="253"/>
      <c r="AF828" s="253"/>
      <c r="AG828" s="253"/>
      <c r="AH828" s="253"/>
      <c r="AI828" s="253"/>
      <c r="AJ828" s="253"/>
      <c r="AK828" s="253"/>
      <c r="AL828" s="253"/>
      <c r="AM828" s="253"/>
      <c r="AN828" s="253"/>
      <c r="AO828" s="253"/>
      <c r="AP828" s="253"/>
      <c r="AQ828" s="253"/>
      <c r="AR828" s="253"/>
      <c r="AS828" s="253"/>
      <c r="AT828" s="253"/>
      <c r="AU828" s="253"/>
      <c r="AV828" s="253"/>
      <c r="AW828" s="253"/>
      <c r="AX828" s="253"/>
      <c r="AY828" s="253"/>
      <c r="AZ828" s="253"/>
      <c r="BA828" s="253"/>
      <c r="BB828" s="253"/>
      <c r="BC828" s="253"/>
      <c r="BD828" s="253"/>
      <c r="BE828" s="253"/>
      <c r="BF828" s="253"/>
      <c r="BG828" s="253"/>
      <c r="BH828" s="253"/>
      <c r="BI828" s="253"/>
      <c r="BJ828" s="253"/>
      <c r="BK828" s="253"/>
      <c r="BL828" s="295"/>
      <c r="BM828" s="253"/>
      <c r="BN828" s="253"/>
      <c r="BO828" s="253"/>
      <c r="BP828" s="253"/>
      <c r="BQ828" s="253"/>
      <c r="BR828" s="253"/>
      <c r="BS828" s="253"/>
      <c r="BT828" s="253"/>
      <c r="BU828" s="253"/>
      <c r="BV828" s="253"/>
      <c r="BW828" s="253"/>
      <c r="BX828" s="253"/>
      <c r="BY828" s="253"/>
      <c r="BZ828" s="253"/>
      <c r="CA828" s="253"/>
      <c r="CB828" s="134"/>
    </row>
    <row r="829" spans="1:80" ht="12" x14ac:dyDescent="0.2">
      <c r="A829" s="248"/>
      <c r="B829" s="263"/>
      <c r="C829" s="276" t="str">
        <f>_xlfn.CONCAT(Leverancespecifikation[[#This Row],[ID]],Leverancespecifikation[[#This Row],[BYGNINGSDEL]])</f>
        <v/>
      </c>
      <c r="D829" s="253"/>
      <c r="E829" s="253"/>
      <c r="F829" s="253"/>
      <c r="G829" s="253"/>
      <c r="H829" s="253"/>
      <c r="I829" s="253"/>
      <c r="J829" s="253"/>
      <c r="K829" s="277"/>
      <c r="L829" s="253"/>
      <c r="M829" s="278"/>
      <c r="N829" s="326"/>
      <c r="O829" s="256" t="str">
        <f>VLOOKUP(Leverancespecifikation[[#This Row],[ID-Bygningsdel]],'Data aktør'!A:H,2,FALSE)</f>
        <v/>
      </c>
      <c r="P829" s="256" t="str">
        <f>VLOOKUP(Leverancespecifikation[[#This Row],[ID-Bygningsdel]],'Data aktør'!A:H,3,FALSE)</f>
        <v/>
      </c>
      <c r="Q829" s="256" t="str">
        <f>VLOOKUP(Leverancespecifikation[[#This Row],[ID-Bygningsdel]],'Data aktør'!A:H,4,FALSE)</f>
        <v/>
      </c>
      <c r="R829" s="256" t="str">
        <f>VLOOKUP(Leverancespecifikation[[#This Row],[ID-Bygningsdel]],'Data aktør'!A:H,5,FALSE)</f>
        <v/>
      </c>
      <c r="S829" s="256" t="str">
        <f>VLOOKUP(Leverancespecifikation[[#This Row],[ID-Bygningsdel]],'Data aktør'!A:H,6,FALSE)</f>
        <v/>
      </c>
      <c r="T829" s="256" t="str">
        <f>VLOOKUP(Leverancespecifikation[[#This Row],[ID-Bygningsdel]],'Data aktør'!A:H,7,FALSE)</f>
        <v/>
      </c>
      <c r="U829" s="256" t="str">
        <f>VLOOKUP(Leverancespecifikation[[#This Row],[ID-Bygningsdel]],'Data aktør'!A:H,8,FALSE)</f>
        <v/>
      </c>
      <c r="V829" s="257"/>
      <c r="W829" s="257"/>
      <c r="X829" s="257"/>
      <c r="Y829" s="257"/>
      <c r="Z829" s="257"/>
      <c r="AA829" s="257"/>
      <c r="AB829" s="253"/>
      <c r="AC829" s="253"/>
      <c r="AD829" s="253"/>
      <c r="AE829" s="253"/>
      <c r="AF829" s="253"/>
      <c r="AG829" s="253"/>
      <c r="AH829" s="253"/>
      <c r="AI829" s="253"/>
      <c r="AJ829" s="253"/>
      <c r="AK829" s="253"/>
      <c r="AL829" s="253"/>
      <c r="AM829" s="253"/>
      <c r="AN829" s="253"/>
      <c r="AO829" s="253"/>
      <c r="AP829" s="253"/>
      <c r="AQ829" s="253"/>
      <c r="AR829" s="253"/>
      <c r="AS829" s="253"/>
      <c r="AT829" s="253"/>
      <c r="AU829" s="253"/>
      <c r="AV829" s="253"/>
      <c r="AW829" s="253"/>
      <c r="AX829" s="253"/>
      <c r="AY829" s="253"/>
      <c r="AZ829" s="253"/>
      <c r="BA829" s="253"/>
      <c r="BB829" s="253"/>
      <c r="BC829" s="253"/>
      <c r="BD829" s="253"/>
      <c r="BE829" s="253"/>
      <c r="BF829" s="253"/>
      <c r="BG829" s="253"/>
      <c r="BH829" s="253"/>
      <c r="BI829" s="253"/>
      <c r="BJ829" s="253"/>
      <c r="BK829" s="253"/>
      <c r="BL829" s="295"/>
      <c r="BM829" s="253"/>
      <c r="BN829" s="253"/>
      <c r="BO829" s="253"/>
      <c r="BP829" s="253"/>
      <c r="BQ829" s="253"/>
      <c r="BR829" s="253"/>
      <c r="BS829" s="253"/>
      <c r="BT829" s="253"/>
      <c r="BU829" s="253"/>
      <c r="BV829" s="253"/>
      <c r="BW829" s="253"/>
      <c r="BX829" s="253"/>
      <c r="BY829" s="253"/>
      <c r="BZ829" s="253"/>
      <c r="CA829" s="253"/>
      <c r="CB829" s="134"/>
    </row>
    <row r="830" spans="1:80" ht="12" x14ac:dyDescent="0.2">
      <c r="A830" s="248"/>
      <c r="B830" s="263"/>
      <c r="C830" s="276" t="str">
        <f>_xlfn.CONCAT(Leverancespecifikation[[#This Row],[ID]],Leverancespecifikation[[#This Row],[BYGNINGSDEL]])</f>
        <v/>
      </c>
      <c r="D830" s="253"/>
      <c r="E830" s="253"/>
      <c r="F830" s="253"/>
      <c r="G830" s="253"/>
      <c r="H830" s="253"/>
      <c r="I830" s="253"/>
      <c r="J830" s="253"/>
      <c r="K830" s="277"/>
      <c r="L830" s="253"/>
      <c r="M830" s="278"/>
      <c r="N830" s="326"/>
      <c r="O830" s="256" t="str">
        <f>VLOOKUP(Leverancespecifikation[[#This Row],[ID-Bygningsdel]],'Data aktør'!A:H,2,FALSE)</f>
        <v/>
      </c>
      <c r="P830" s="256" t="str">
        <f>VLOOKUP(Leverancespecifikation[[#This Row],[ID-Bygningsdel]],'Data aktør'!A:H,3,FALSE)</f>
        <v/>
      </c>
      <c r="Q830" s="256" t="str">
        <f>VLOOKUP(Leverancespecifikation[[#This Row],[ID-Bygningsdel]],'Data aktør'!A:H,4,FALSE)</f>
        <v/>
      </c>
      <c r="R830" s="256" t="str">
        <f>VLOOKUP(Leverancespecifikation[[#This Row],[ID-Bygningsdel]],'Data aktør'!A:H,5,FALSE)</f>
        <v/>
      </c>
      <c r="S830" s="256" t="str">
        <f>VLOOKUP(Leverancespecifikation[[#This Row],[ID-Bygningsdel]],'Data aktør'!A:H,6,FALSE)</f>
        <v/>
      </c>
      <c r="T830" s="256" t="str">
        <f>VLOOKUP(Leverancespecifikation[[#This Row],[ID-Bygningsdel]],'Data aktør'!A:H,7,FALSE)</f>
        <v/>
      </c>
      <c r="U830" s="256" t="str">
        <f>VLOOKUP(Leverancespecifikation[[#This Row],[ID-Bygningsdel]],'Data aktør'!A:H,8,FALSE)</f>
        <v/>
      </c>
      <c r="V830" s="257"/>
      <c r="W830" s="257"/>
      <c r="X830" s="257"/>
      <c r="Y830" s="257"/>
      <c r="Z830" s="257"/>
      <c r="AA830" s="257"/>
      <c r="AB830" s="253"/>
      <c r="AC830" s="253"/>
      <c r="AD830" s="253"/>
      <c r="AE830" s="253"/>
      <c r="AF830" s="253"/>
      <c r="AG830" s="253"/>
      <c r="AH830" s="253"/>
      <c r="AI830" s="253"/>
      <c r="AJ830" s="253"/>
      <c r="AK830" s="253"/>
      <c r="AL830" s="253"/>
      <c r="AM830" s="253"/>
      <c r="AN830" s="253"/>
      <c r="AO830" s="253"/>
      <c r="AP830" s="253"/>
      <c r="AQ830" s="253"/>
      <c r="AR830" s="253"/>
      <c r="AS830" s="253"/>
      <c r="AT830" s="253"/>
      <c r="AU830" s="253"/>
      <c r="AV830" s="253"/>
      <c r="AW830" s="253"/>
      <c r="AX830" s="253"/>
      <c r="AY830" s="253"/>
      <c r="AZ830" s="253"/>
      <c r="BA830" s="253"/>
      <c r="BB830" s="253"/>
      <c r="BC830" s="253"/>
      <c r="BD830" s="253"/>
      <c r="BE830" s="253"/>
      <c r="BF830" s="253"/>
      <c r="BG830" s="253"/>
      <c r="BH830" s="253"/>
      <c r="BI830" s="253"/>
      <c r="BJ830" s="253"/>
      <c r="BK830" s="253"/>
      <c r="BL830" s="295"/>
      <c r="BM830" s="253"/>
      <c r="BN830" s="253"/>
      <c r="BO830" s="253"/>
      <c r="BP830" s="253"/>
      <c r="BQ830" s="253"/>
      <c r="BR830" s="253"/>
      <c r="BS830" s="253"/>
      <c r="BT830" s="253"/>
      <c r="BU830" s="253"/>
      <c r="BV830" s="253"/>
      <c r="BW830" s="253"/>
      <c r="BX830" s="253"/>
      <c r="BY830" s="253"/>
      <c r="BZ830" s="253"/>
      <c r="CA830" s="253"/>
      <c r="CB830" s="134"/>
    </row>
    <row r="831" spans="1:80" ht="12" x14ac:dyDescent="0.2">
      <c r="A831" s="248"/>
      <c r="B831" s="263"/>
      <c r="C831" s="276" t="str">
        <f>_xlfn.CONCAT(Leverancespecifikation[[#This Row],[ID]],Leverancespecifikation[[#This Row],[BYGNINGSDEL]])</f>
        <v/>
      </c>
      <c r="D831" s="253"/>
      <c r="E831" s="253"/>
      <c r="F831" s="253"/>
      <c r="G831" s="253"/>
      <c r="H831" s="253"/>
      <c r="I831" s="253"/>
      <c r="J831" s="253"/>
      <c r="K831" s="277"/>
      <c r="L831" s="253"/>
      <c r="M831" s="278"/>
      <c r="N831" s="326"/>
      <c r="O831" s="256" t="str">
        <f>VLOOKUP(Leverancespecifikation[[#This Row],[ID-Bygningsdel]],'Data aktør'!A:H,2,FALSE)</f>
        <v/>
      </c>
      <c r="P831" s="256" t="str">
        <f>VLOOKUP(Leverancespecifikation[[#This Row],[ID-Bygningsdel]],'Data aktør'!A:H,3,FALSE)</f>
        <v/>
      </c>
      <c r="Q831" s="256" t="str">
        <f>VLOOKUP(Leverancespecifikation[[#This Row],[ID-Bygningsdel]],'Data aktør'!A:H,4,FALSE)</f>
        <v/>
      </c>
      <c r="R831" s="256" t="str">
        <f>VLOOKUP(Leverancespecifikation[[#This Row],[ID-Bygningsdel]],'Data aktør'!A:H,5,FALSE)</f>
        <v/>
      </c>
      <c r="S831" s="256" t="str">
        <f>VLOOKUP(Leverancespecifikation[[#This Row],[ID-Bygningsdel]],'Data aktør'!A:H,6,FALSE)</f>
        <v/>
      </c>
      <c r="T831" s="256" t="str">
        <f>VLOOKUP(Leverancespecifikation[[#This Row],[ID-Bygningsdel]],'Data aktør'!A:H,7,FALSE)</f>
        <v/>
      </c>
      <c r="U831" s="256" t="str">
        <f>VLOOKUP(Leverancespecifikation[[#This Row],[ID-Bygningsdel]],'Data aktør'!A:H,8,FALSE)</f>
        <v/>
      </c>
      <c r="V831" s="257"/>
      <c r="W831" s="257"/>
      <c r="X831" s="257"/>
      <c r="Y831" s="257"/>
      <c r="Z831" s="257"/>
      <c r="AA831" s="257"/>
      <c r="AB831" s="253"/>
      <c r="AC831" s="253"/>
      <c r="AD831" s="253"/>
      <c r="AE831" s="253"/>
      <c r="AF831" s="253"/>
      <c r="AG831" s="253"/>
      <c r="AH831" s="253"/>
      <c r="AI831" s="253"/>
      <c r="AJ831" s="253"/>
      <c r="AK831" s="253"/>
      <c r="AL831" s="253"/>
      <c r="AM831" s="253"/>
      <c r="AN831" s="253"/>
      <c r="AO831" s="253"/>
      <c r="AP831" s="253"/>
      <c r="AQ831" s="253"/>
      <c r="AR831" s="253"/>
      <c r="AS831" s="253"/>
      <c r="AT831" s="253"/>
      <c r="AU831" s="253"/>
      <c r="AV831" s="253"/>
      <c r="AW831" s="253"/>
      <c r="AX831" s="253"/>
      <c r="AY831" s="253"/>
      <c r="AZ831" s="253"/>
      <c r="BA831" s="253"/>
      <c r="BB831" s="253"/>
      <c r="BC831" s="253"/>
      <c r="BD831" s="253"/>
      <c r="BE831" s="253"/>
      <c r="BF831" s="253"/>
      <c r="BG831" s="253"/>
      <c r="BH831" s="253"/>
      <c r="BI831" s="253"/>
      <c r="BJ831" s="253"/>
      <c r="BK831" s="253"/>
      <c r="BL831" s="295"/>
      <c r="BM831" s="253"/>
      <c r="BN831" s="253"/>
      <c r="BO831" s="253"/>
      <c r="BP831" s="253"/>
      <c r="BQ831" s="253"/>
      <c r="BR831" s="253"/>
      <c r="BS831" s="253"/>
      <c r="BT831" s="253"/>
      <c r="BU831" s="253"/>
      <c r="BV831" s="253"/>
      <c r="BW831" s="253"/>
      <c r="BX831" s="253"/>
      <c r="BY831" s="253"/>
      <c r="BZ831" s="253"/>
      <c r="CA831" s="253"/>
      <c r="CB831" s="134"/>
    </row>
    <row r="832" spans="1:80" ht="12" x14ac:dyDescent="0.2">
      <c r="A832" s="248"/>
      <c r="B832" s="263"/>
      <c r="C832" s="276" t="str">
        <f>_xlfn.CONCAT(Leverancespecifikation[[#This Row],[ID]],Leverancespecifikation[[#This Row],[BYGNINGSDEL]])</f>
        <v/>
      </c>
      <c r="D832" s="253"/>
      <c r="E832" s="253"/>
      <c r="F832" s="253"/>
      <c r="G832" s="253"/>
      <c r="H832" s="253"/>
      <c r="I832" s="253"/>
      <c r="J832" s="253"/>
      <c r="K832" s="277"/>
      <c r="L832" s="253"/>
      <c r="M832" s="278"/>
      <c r="N832" s="326"/>
      <c r="O832" s="256" t="str">
        <f>VLOOKUP(Leverancespecifikation[[#This Row],[ID-Bygningsdel]],'Data aktør'!A:H,2,FALSE)</f>
        <v/>
      </c>
      <c r="P832" s="256" t="str">
        <f>VLOOKUP(Leverancespecifikation[[#This Row],[ID-Bygningsdel]],'Data aktør'!A:H,3,FALSE)</f>
        <v/>
      </c>
      <c r="Q832" s="256" t="str">
        <f>VLOOKUP(Leverancespecifikation[[#This Row],[ID-Bygningsdel]],'Data aktør'!A:H,4,FALSE)</f>
        <v/>
      </c>
      <c r="R832" s="256" t="str">
        <f>VLOOKUP(Leverancespecifikation[[#This Row],[ID-Bygningsdel]],'Data aktør'!A:H,5,FALSE)</f>
        <v/>
      </c>
      <c r="S832" s="256" t="str">
        <f>VLOOKUP(Leverancespecifikation[[#This Row],[ID-Bygningsdel]],'Data aktør'!A:H,6,FALSE)</f>
        <v/>
      </c>
      <c r="T832" s="256" t="str">
        <f>VLOOKUP(Leverancespecifikation[[#This Row],[ID-Bygningsdel]],'Data aktør'!A:H,7,FALSE)</f>
        <v/>
      </c>
      <c r="U832" s="256" t="str">
        <f>VLOOKUP(Leverancespecifikation[[#This Row],[ID-Bygningsdel]],'Data aktør'!A:H,8,FALSE)</f>
        <v/>
      </c>
      <c r="V832" s="257"/>
      <c r="W832" s="257"/>
      <c r="X832" s="257"/>
      <c r="Y832" s="257"/>
      <c r="Z832" s="257"/>
      <c r="AA832" s="257"/>
      <c r="AB832" s="253"/>
      <c r="AC832" s="253"/>
      <c r="AD832" s="253"/>
      <c r="AE832" s="253"/>
      <c r="AF832" s="253"/>
      <c r="AG832" s="253"/>
      <c r="AH832" s="253"/>
      <c r="AI832" s="253"/>
      <c r="AJ832" s="253"/>
      <c r="AK832" s="253"/>
      <c r="AL832" s="253"/>
      <c r="AM832" s="253"/>
      <c r="AN832" s="253"/>
      <c r="AO832" s="253"/>
      <c r="AP832" s="253"/>
      <c r="AQ832" s="253"/>
      <c r="AR832" s="253"/>
      <c r="AS832" s="253"/>
      <c r="AT832" s="253"/>
      <c r="AU832" s="253"/>
      <c r="AV832" s="253"/>
      <c r="AW832" s="253"/>
      <c r="AX832" s="253"/>
      <c r="AY832" s="253"/>
      <c r="AZ832" s="253"/>
      <c r="BA832" s="253"/>
      <c r="BB832" s="253"/>
      <c r="BC832" s="253"/>
      <c r="BD832" s="253"/>
      <c r="BE832" s="253"/>
      <c r="BF832" s="253"/>
      <c r="BG832" s="253"/>
      <c r="BH832" s="253"/>
      <c r="BI832" s="253"/>
      <c r="BJ832" s="253"/>
      <c r="BK832" s="253"/>
      <c r="BL832" s="295"/>
      <c r="BM832" s="253"/>
      <c r="BN832" s="253"/>
      <c r="BO832" s="253"/>
      <c r="BP832" s="253"/>
      <c r="BQ832" s="253"/>
      <c r="BR832" s="253"/>
      <c r="BS832" s="253"/>
      <c r="BT832" s="253"/>
      <c r="BU832" s="253"/>
      <c r="BV832" s="253"/>
      <c r="BW832" s="253"/>
      <c r="BX832" s="253"/>
      <c r="BY832" s="253"/>
      <c r="BZ832" s="253"/>
      <c r="CA832" s="253"/>
      <c r="CB832" s="134"/>
    </row>
    <row r="833" spans="1:80" ht="12" x14ac:dyDescent="0.2">
      <c r="A833" s="248"/>
      <c r="B833" s="263"/>
      <c r="C833" s="276" t="str">
        <f>_xlfn.CONCAT(Leverancespecifikation[[#This Row],[ID]],Leverancespecifikation[[#This Row],[BYGNINGSDEL]])</f>
        <v/>
      </c>
      <c r="D833" s="253"/>
      <c r="E833" s="253"/>
      <c r="F833" s="253"/>
      <c r="G833" s="253"/>
      <c r="H833" s="253"/>
      <c r="I833" s="253"/>
      <c r="J833" s="253"/>
      <c r="K833" s="277"/>
      <c r="L833" s="253"/>
      <c r="M833" s="278"/>
      <c r="N833" s="326"/>
      <c r="O833" s="256" t="str">
        <f>VLOOKUP(Leverancespecifikation[[#This Row],[ID-Bygningsdel]],'Data aktør'!A:H,2,FALSE)</f>
        <v/>
      </c>
      <c r="P833" s="256" t="str">
        <f>VLOOKUP(Leverancespecifikation[[#This Row],[ID-Bygningsdel]],'Data aktør'!A:H,3,FALSE)</f>
        <v/>
      </c>
      <c r="Q833" s="256" t="str">
        <f>VLOOKUP(Leverancespecifikation[[#This Row],[ID-Bygningsdel]],'Data aktør'!A:H,4,FALSE)</f>
        <v/>
      </c>
      <c r="R833" s="256" t="str">
        <f>VLOOKUP(Leverancespecifikation[[#This Row],[ID-Bygningsdel]],'Data aktør'!A:H,5,FALSE)</f>
        <v/>
      </c>
      <c r="S833" s="256" t="str">
        <f>VLOOKUP(Leverancespecifikation[[#This Row],[ID-Bygningsdel]],'Data aktør'!A:H,6,FALSE)</f>
        <v/>
      </c>
      <c r="T833" s="256" t="str">
        <f>VLOOKUP(Leverancespecifikation[[#This Row],[ID-Bygningsdel]],'Data aktør'!A:H,7,FALSE)</f>
        <v/>
      </c>
      <c r="U833" s="256" t="str">
        <f>VLOOKUP(Leverancespecifikation[[#This Row],[ID-Bygningsdel]],'Data aktør'!A:H,8,FALSE)</f>
        <v/>
      </c>
      <c r="V833" s="257"/>
      <c r="W833" s="257"/>
      <c r="X833" s="257"/>
      <c r="Y833" s="257"/>
      <c r="Z833" s="257"/>
      <c r="AA833" s="257"/>
      <c r="AB833" s="253"/>
      <c r="AC833" s="253"/>
      <c r="AD833" s="253"/>
      <c r="AE833" s="253"/>
      <c r="AF833" s="253"/>
      <c r="AG833" s="253"/>
      <c r="AH833" s="253"/>
      <c r="AI833" s="253"/>
      <c r="AJ833" s="253"/>
      <c r="AK833" s="253"/>
      <c r="AL833" s="253"/>
      <c r="AM833" s="253"/>
      <c r="AN833" s="253"/>
      <c r="AO833" s="253"/>
      <c r="AP833" s="253"/>
      <c r="AQ833" s="253"/>
      <c r="AR833" s="253"/>
      <c r="AS833" s="253"/>
      <c r="AT833" s="253"/>
      <c r="AU833" s="253"/>
      <c r="AV833" s="253"/>
      <c r="AW833" s="253"/>
      <c r="AX833" s="253"/>
      <c r="AY833" s="253"/>
      <c r="AZ833" s="253"/>
      <c r="BA833" s="253"/>
      <c r="BB833" s="253"/>
      <c r="BC833" s="253"/>
      <c r="BD833" s="253"/>
      <c r="BE833" s="253"/>
      <c r="BF833" s="253"/>
      <c r="BG833" s="253"/>
      <c r="BH833" s="253"/>
      <c r="BI833" s="253"/>
      <c r="BJ833" s="253"/>
      <c r="BK833" s="253"/>
      <c r="BL833" s="295"/>
      <c r="BM833" s="253"/>
      <c r="BN833" s="253"/>
      <c r="BO833" s="253"/>
      <c r="BP833" s="253"/>
      <c r="BQ833" s="253"/>
      <c r="BR833" s="253"/>
      <c r="BS833" s="253"/>
      <c r="BT833" s="253"/>
      <c r="BU833" s="253"/>
      <c r="BV833" s="253"/>
      <c r="BW833" s="253"/>
      <c r="BX833" s="253"/>
      <c r="BY833" s="253"/>
      <c r="BZ833" s="253"/>
      <c r="CA833" s="253"/>
      <c r="CB833" s="134"/>
    </row>
    <row r="834" spans="1:80" ht="12" x14ac:dyDescent="0.2">
      <c r="A834" s="248"/>
      <c r="B834" s="263"/>
      <c r="C834" s="276" t="str">
        <f>_xlfn.CONCAT(Leverancespecifikation[[#This Row],[ID]],Leverancespecifikation[[#This Row],[BYGNINGSDEL]])</f>
        <v/>
      </c>
      <c r="D834" s="253"/>
      <c r="E834" s="253"/>
      <c r="F834" s="253"/>
      <c r="G834" s="253"/>
      <c r="H834" s="253"/>
      <c r="I834" s="253"/>
      <c r="J834" s="253"/>
      <c r="K834" s="277"/>
      <c r="L834" s="253"/>
      <c r="M834" s="278"/>
      <c r="N834" s="326"/>
      <c r="O834" s="256" t="str">
        <f>VLOOKUP(Leverancespecifikation[[#This Row],[ID-Bygningsdel]],'Data aktør'!A:H,2,FALSE)</f>
        <v/>
      </c>
      <c r="P834" s="256" t="str">
        <f>VLOOKUP(Leverancespecifikation[[#This Row],[ID-Bygningsdel]],'Data aktør'!A:H,3,FALSE)</f>
        <v/>
      </c>
      <c r="Q834" s="256" t="str">
        <f>VLOOKUP(Leverancespecifikation[[#This Row],[ID-Bygningsdel]],'Data aktør'!A:H,4,FALSE)</f>
        <v/>
      </c>
      <c r="R834" s="256" t="str">
        <f>VLOOKUP(Leverancespecifikation[[#This Row],[ID-Bygningsdel]],'Data aktør'!A:H,5,FALSE)</f>
        <v/>
      </c>
      <c r="S834" s="256" t="str">
        <f>VLOOKUP(Leverancespecifikation[[#This Row],[ID-Bygningsdel]],'Data aktør'!A:H,6,FALSE)</f>
        <v/>
      </c>
      <c r="T834" s="256" t="str">
        <f>VLOOKUP(Leverancespecifikation[[#This Row],[ID-Bygningsdel]],'Data aktør'!A:H,7,FALSE)</f>
        <v/>
      </c>
      <c r="U834" s="256" t="str">
        <f>VLOOKUP(Leverancespecifikation[[#This Row],[ID-Bygningsdel]],'Data aktør'!A:H,8,FALSE)</f>
        <v/>
      </c>
      <c r="V834" s="257"/>
      <c r="W834" s="257"/>
      <c r="X834" s="257"/>
      <c r="Y834" s="257"/>
      <c r="Z834" s="257"/>
      <c r="AA834" s="257"/>
      <c r="AB834" s="253"/>
      <c r="AC834" s="253"/>
      <c r="AD834" s="253"/>
      <c r="AE834" s="253"/>
      <c r="AF834" s="253"/>
      <c r="AG834" s="253"/>
      <c r="AH834" s="253"/>
      <c r="AI834" s="253"/>
      <c r="AJ834" s="253"/>
      <c r="AK834" s="253"/>
      <c r="AL834" s="253"/>
      <c r="AM834" s="253"/>
      <c r="AN834" s="253"/>
      <c r="AO834" s="253"/>
      <c r="AP834" s="253"/>
      <c r="AQ834" s="253"/>
      <c r="AR834" s="253"/>
      <c r="AS834" s="253"/>
      <c r="AT834" s="253"/>
      <c r="AU834" s="253"/>
      <c r="AV834" s="253"/>
      <c r="AW834" s="253"/>
      <c r="AX834" s="253"/>
      <c r="AY834" s="253"/>
      <c r="AZ834" s="253"/>
      <c r="BA834" s="253"/>
      <c r="BB834" s="253"/>
      <c r="BC834" s="253"/>
      <c r="BD834" s="253"/>
      <c r="BE834" s="253"/>
      <c r="BF834" s="253"/>
      <c r="BG834" s="253"/>
      <c r="BH834" s="253"/>
      <c r="BI834" s="253"/>
      <c r="BJ834" s="253"/>
      <c r="BK834" s="253"/>
      <c r="BL834" s="295"/>
      <c r="BM834" s="253"/>
      <c r="BN834" s="253"/>
      <c r="BO834" s="253"/>
      <c r="BP834" s="253"/>
      <c r="BQ834" s="253"/>
      <c r="BR834" s="253"/>
      <c r="BS834" s="253"/>
      <c r="BT834" s="253"/>
      <c r="BU834" s="253"/>
      <c r="BV834" s="253"/>
      <c r="BW834" s="253"/>
      <c r="BX834" s="253"/>
      <c r="BY834" s="253"/>
      <c r="BZ834" s="253"/>
      <c r="CA834" s="253"/>
      <c r="CB834" s="134"/>
    </row>
    <row r="835" spans="1:80" ht="12" x14ac:dyDescent="0.2">
      <c r="A835" s="248"/>
      <c r="B835" s="263"/>
      <c r="C835" s="276" t="str">
        <f>_xlfn.CONCAT(Leverancespecifikation[[#This Row],[ID]],Leverancespecifikation[[#This Row],[BYGNINGSDEL]])</f>
        <v/>
      </c>
      <c r="D835" s="253"/>
      <c r="E835" s="253"/>
      <c r="F835" s="253"/>
      <c r="G835" s="253"/>
      <c r="H835" s="253"/>
      <c r="I835" s="253"/>
      <c r="J835" s="253"/>
      <c r="K835" s="277"/>
      <c r="L835" s="253"/>
      <c r="M835" s="278"/>
      <c r="N835" s="326"/>
      <c r="O835" s="256" t="str">
        <f>VLOOKUP(Leverancespecifikation[[#This Row],[ID-Bygningsdel]],'Data aktør'!A:H,2,FALSE)</f>
        <v/>
      </c>
      <c r="P835" s="256" t="str">
        <f>VLOOKUP(Leverancespecifikation[[#This Row],[ID-Bygningsdel]],'Data aktør'!A:H,3,FALSE)</f>
        <v/>
      </c>
      <c r="Q835" s="256" t="str">
        <f>VLOOKUP(Leverancespecifikation[[#This Row],[ID-Bygningsdel]],'Data aktør'!A:H,4,FALSE)</f>
        <v/>
      </c>
      <c r="R835" s="256" t="str">
        <f>VLOOKUP(Leverancespecifikation[[#This Row],[ID-Bygningsdel]],'Data aktør'!A:H,5,FALSE)</f>
        <v/>
      </c>
      <c r="S835" s="256" t="str">
        <f>VLOOKUP(Leverancespecifikation[[#This Row],[ID-Bygningsdel]],'Data aktør'!A:H,6,FALSE)</f>
        <v/>
      </c>
      <c r="T835" s="256" t="str">
        <f>VLOOKUP(Leverancespecifikation[[#This Row],[ID-Bygningsdel]],'Data aktør'!A:H,7,FALSE)</f>
        <v/>
      </c>
      <c r="U835" s="256" t="str">
        <f>VLOOKUP(Leverancespecifikation[[#This Row],[ID-Bygningsdel]],'Data aktør'!A:H,8,FALSE)</f>
        <v/>
      </c>
      <c r="V835" s="257"/>
      <c r="W835" s="257"/>
      <c r="X835" s="257"/>
      <c r="Y835" s="257"/>
      <c r="Z835" s="257"/>
      <c r="AA835" s="257"/>
      <c r="AB835" s="253"/>
      <c r="AC835" s="253"/>
      <c r="AD835" s="253"/>
      <c r="AE835" s="253"/>
      <c r="AF835" s="253"/>
      <c r="AG835" s="253"/>
      <c r="AH835" s="253"/>
      <c r="AI835" s="253"/>
      <c r="AJ835" s="253"/>
      <c r="AK835" s="253"/>
      <c r="AL835" s="253"/>
      <c r="AM835" s="253"/>
      <c r="AN835" s="253"/>
      <c r="AO835" s="253"/>
      <c r="AP835" s="253"/>
      <c r="AQ835" s="253"/>
      <c r="AR835" s="253"/>
      <c r="AS835" s="253"/>
      <c r="AT835" s="253"/>
      <c r="AU835" s="253"/>
      <c r="AV835" s="253"/>
      <c r="AW835" s="253"/>
      <c r="AX835" s="253"/>
      <c r="AY835" s="253"/>
      <c r="AZ835" s="253"/>
      <c r="BA835" s="253"/>
      <c r="BB835" s="253"/>
      <c r="BC835" s="253"/>
      <c r="BD835" s="253"/>
      <c r="BE835" s="253"/>
      <c r="BF835" s="253"/>
      <c r="BG835" s="253"/>
      <c r="BH835" s="253"/>
      <c r="BI835" s="253"/>
      <c r="BJ835" s="253"/>
      <c r="BK835" s="253"/>
      <c r="BL835" s="295"/>
      <c r="BM835" s="253"/>
      <c r="BN835" s="253"/>
      <c r="BO835" s="253"/>
      <c r="BP835" s="253"/>
      <c r="BQ835" s="253"/>
      <c r="BR835" s="253"/>
      <c r="BS835" s="253"/>
      <c r="BT835" s="253"/>
      <c r="BU835" s="253"/>
      <c r="BV835" s="253"/>
      <c r="BW835" s="253"/>
      <c r="BX835" s="253"/>
      <c r="BY835" s="253"/>
      <c r="BZ835" s="253"/>
      <c r="CA835" s="253"/>
      <c r="CB835" s="134"/>
    </row>
    <row r="836" spans="1:80" ht="12" x14ac:dyDescent="0.2">
      <c r="A836" s="248"/>
      <c r="B836" s="263"/>
      <c r="C836" s="276" t="str">
        <f>_xlfn.CONCAT(Leverancespecifikation[[#This Row],[ID]],Leverancespecifikation[[#This Row],[BYGNINGSDEL]])</f>
        <v/>
      </c>
      <c r="D836" s="253"/>
      <c r="E836" s="253"/>
      <c r="F836" s="253"/>
      <c r="G836" s="253"/>
      <c r="H836" s="253"/>
      <c r="I836" s="253"/>
      <c r="J836" s="253"/>
      <c r="K836" s="277"/>
      <c r="L836" s="253"/>
      <c r="M836" s="278"/>
      <c r="N836" s="326"/>
      <c r="O836" s="256" t="str">
        <f>VLOOKUP(Leverancespecifikation[[#This Row],[ID-Bygningsdel]],'Data aktør'!A:H,2,FALSE)</f>
        <v/>
      </c>
      <c r="P836" s="256" t="str">
        <f>VLOOKUP(Leverancespecifikation[[#This Row],[ID-Bygningsdel]],'Data aktør'!A:H,3,FALSE)</f>
        <v/>
      </c>
      <c r="Q836" s="256" t="str">
        <f>VLOOKUP(Leverancespecifikation[[#This Row],[ID-Bygningsdel]],'Data aktør'!A:H,4,FALSE)</f>
        <v/>
      </c>
      <c r="R836" s="256" t="str">
        <f>VLOOKUP(Leverancespecifikation[[#This Row],[ID-Bygningsdel]],'Data aktør'!A:H,5,FALSE)</f>
        <v/>
      </c>
      <c r="S836" s="256" t="str">
        <f>VLOOKUP(Leverancespecifikation[[#This Row],[ID-Bygningsdel]],'Data aktør'!A:H,6,FALSE)</f>
        <v/>
      </c>
      <c r="T836" s="256" t="str">
        <f>VLOOKUP(Leverancespecifikation[[#This Row],[ID-Bygningsdel]],'Data aktør'!A:H,7,FALSE)</f>
        <v/>
      </c>
      <c r="U836" s="256" t="str">
        <f>VLOOKUP(Leverancespecifikation[[#This Row],[ID-Bygningsdel]],'Data aktør'!A:H,8,FALSE)</f>
        <v/>
      </c>
      <c r="V836" s="257"/>
      <c r="W836" s="257"/>
      <c r="X836" s="257"/>
      <c r="Y836" s="257"/>
      <c r="Z836" s="257"/>
      <c r="AA836" s="257"/>
      <c r="AB836" s="253"/>
      <c r="AC836" s="253"/>
      <c r="AD836" s="253"/>
      <c r="AE836" s="253"/>
      <c r="AF836" s="253"/>
      <c r="AG836" s="253"/>
      <c r="AH836" s="253"/>
      <c r="AI836" s="253"/>
      <c r="AJ836" s="253"/>
      <c r="AK836" s="253"/>
      <c r="AL836" s="253"/>
      <c r="AM836" s="253"/>
      <c r="AN836" s="253"/>
      <c r="AO836" s="253"/>
      <c r="AP836" s="253"/>
      <c r="AQ836" s="253"/>
      <c r="AR836" s="253"/>
      <c r="AS836" s="253"/>
      <c r="AT836" s="253"/>
      <c r="AU836" s="253"/>
      <c r="AV836" s="253"/>
      <c r="AW836" s="253"/>
      <c r="AX836" s="253"/>
      <c r="AY836" s="253"/>
      <c r="AZ836" s="253"/>
      <c r="BA836" s="253"/>
      <c r="BB836" s="253"/>
      <c r="BC836" s="253"/>
      <c r="BD836" s="253"/>
      <c r="BE836" s="253"/>
      <c r="BF836" s="253"/>
      <c r="BG836" s="253"/>
      <c r="BH836" s="253"/>
      <c r="BI836" s="253"/>
      <c r="BJ836" s="253"/>
      <c r="BK836" s="253"/>
      <c r="BL836" s="295"/>
      <c r="BM836" s="253"/>
      <c r="BN836" s="253"/>
      <c r="BO836" s="253"/>
      <c r="BP836" s="253"/>
      <c r="BQ836" s="253"/>
      <c r="BR836" s="253"/>
      <c r="BS836" s="253"/>
      <c r="BT836" s="253"/>
      <c r="BU836" s="253"/>
      <c r="BV836" s="253"/>
      <c r="BW836" s="253"/>
      <c r="BX836" s="253"/>
      <c r="BY836" s="253"/>
      <c r="BZ836" s="253"/>
      <c r="CA836" s="253"/>
      <c r="CB836" s="134"/>
    </row>
    <row r="837" spans="1:80" ht="12" x14ac:dyDescent="0.2">
      <c r="A837" s="248"/>
      <c r="B837" s="263"/>
      <c r="C837" s="276" t="str">
        <f>_xlfn.CONCAT(Leverancespecifikation[[#This Row],[ID]],Leverancespecifikation[[#This Row],[BYGNINGSDEL]])</f>
        <v/>
      </c>
      <c r="D837" s="253"/>
      <c r="E837" s="253"/>
      <c r="F837" s="253"/>
      <c r="G837" s="253"/>
      <c r="H837" s="253"/>
      <c r="I837" s="253"/>
      <c r="J837" s="253"/>
      <c r="K837" s="277"/>
      <c r="L837" s="253"/>
      <c r="M837" s="278"/>
      <c r="N837" s="326"/>
      <c r="O837" s="256" t="str">
        <f>VLOOKUP(Leverancespecifikation[[#This Row],[ID-Bygningsdel]],'Data aktør'!A:H,2,FALSE)</f>
        <v/>
      </c>
      <c r="P837" s="256" t="str">
        <f>VLOOKUP(Leverancespecifikation[[#This Row],[ID-Bygningsdel]],'Data aktør'!A:H,3,FALSE)</f>
        <v/>
      </c>
      <c r="Q837" s="256" t="str">
        <f>VLOOKUP(Leverancespecifikation[[#This Row],[ID-Bygningsdel]],'Data aktør'!A:H,4,FALSE)</f>
        <v/>
      </c>
      <c r="R837" s="256" t="str">
        <f>VLOOKUP(Leverancespecifikation[[#This Row],[ID-Bygningsdel]],'Data aktør'!A:H,5,FALSE)</f>
        <v/>
      </c>
      <c r="S837" s="256" t="str">
        <f>VLOOKUP(Leverancespecifikation[[#This Row],[ID-Bygningsdel]],'Data aktør'!A:H,6,FALSE)</f>
        <v/>
      </c>
      <c r="T837" s="256" t="str">
        <f>VLOOKUP(Leverancespecifikation[[#This Row],[ID-Bygningsdel]],'Data aktør'!A:H,7,FALSE)</f>
        <v/>
      </c>
      <c r="U837" s="256" t="str">
        <f>VLOOKUP(Leverancespecifikation[[#This Row],[ID-Bygningsdel]],'Data aktør'!A:H,8,FALSE)</f>
        <v/>
      </c>
      <c r="V837" s="257"/>
      <c r="W837" s="257"/>
      <c r="X837" s="257"/>
      <c r="Y837" s="257"/>
      <c r="Z837" s="257"/>
      <c r="AA837" s="257"/>
      <c r="AB837" s="253"/>
      <c r="AC837" s="253"/>
      <c r="AD837" s="253"/>
      <c r="AE837" s="253"/>
      <c r="AF837" s="253"/>
      <c r="AG837" s="253"/>
      <c r="AH837" s="253"/>
      <c r="AI837" s="253"/>
      <c r="AJ837" s="253"/>
      <c r="AK837" s="253"/>
      <c r="AL837" s="253"/>
      <c r="AM837" s="253"/>
      <c r="AN837" s="253"/>
      <c r="AO837" s="253"/>
      <c r="AP837" s="253"/>
      <c r="AQ837" s="253"/>
      <c r="AR837" s="253"/>
      <c r="AS837" s="253"/>
      <c r="AT837" s="253"/>
      <c r="AU837" s="253"/>
      <c r="AV837" s="253"/>
      <c r="AW837" s="253"/>
      <c r="AX837" s="253"/>
      <c r="AY837" s="253"/>
      <c r="AZ837" s="253"/>
      <c r="BA837" s="253"/>
      <c r="BB837" s="253"/>
      <c r="BC837" s="253"/>
      <c r="BD837" s="253"/>
      <c r="BE837" s="253"/>
      <c r="BF837" s="253"/>
      <c r="BG837" s="253"/>
      <c r="BH837" s="253"/>
      <c r="BI837" s="253"/>
      <c r="BJ837" s="253"/>
      <c r="BK837" s="253"/>
      <c r="BL837" s="295"/>
      <c r="BM837" s="253"/>
      <c r="BN837" s="253"/>
      <c r="BO837" s="253"/>
      <c r="BP837" s="253"/>
      <c r="BQ837" s="253"/>
      <c r="BR837" s="253"/>
      <c r="BS837" s="253"/>
      <c r="BT837" s="253"/>
      <c r="BU837" s="253"/>
      <c r="BV837" s="253"/>
      <c r="BW837" s="253"/>
      <c r="BX837" s="253"/>
      <c r="BY837" s="253"/>
      <c r="BZ837" s="253"/>
      <c r="CA837" s="253"/>
      <c r="CB837" s="134"/>
    </row>
    <row r="838" spans="1:80" ht="12" x14ac:dyDescent="0.2">
      <c r="A838" s="248"/>
      <c r="B838" s="263"/>
      <c r="C838" s="276" t="str">
        <f>_xlfn.CONCAT(Leverancespecifikation[[#This Row],[ID]],Leverancespecifikation[[#This Row],[BYGNINGSDEL]])</f>
        <v/>
      </c>
      <c r="D838" s="253"/>
      <c r="E838" s="253"/>
      <c r="F838" s="253"/>
      <c r="G838" s="253"/>
      <c r="H838" s="253"/>
      <c r="I838" s="253"/>
      <c r="J838" s="253"/>
      <c r="K838" s="277"/>
      <c r="L838" s="253"/>
      <c r="M838" s="278"/>
      <c r="N838" s="326"/>
      <c r="O838" s="256" t="str">
        <f>VLOOKUP(Leverancespecifikation[[#This Row],[ID-Bygningsdel]],'Data aktør'!A:H,2,FALSE)</f>
        <v/>
      </c>
      <c r="P838" s="256" t="str">
        <f>VLOOKUP(Leverancespecifikation[[#This Row],[ID-Bygningsdel]],'Data aktør'!A:H,3,FALSE)</f>
        <v/>
      </c>
      <c r="Q838" s="256" t="str">
        <f>VLOOKUP(Leverancespecifikation[[#This Row],[ID-Bygningsdel]],'Data aktør'!A:H,4,FALSE)</f>
        <v/>
      </c>
      <c r="R838" s="256" t="str">
        <f>VLOOKUP(Leverancespecifikation[[#This Row],[ID-Bygningsdel]],'Data aktør'!A:H,5,FALSE)</f>
        <v/>
      </c>
      <c r="S838" s="256" t="str">
        <f>VLOOKUP(Leverancespecifikation[[#This Row],[ID-Bygningsdel]],'Data aktør'!A:H,6,FALSE)</f>
        <v/>
      </c>
      <c r="T838" s="256" t="str">
        <f>VLOOKUP(Leverancespecifikation[[#This Row],[ID-Bygningsdel]],'Data aktør'!A:H,7,FALSE)</f>
        <v/>
      </c>
      <c r="U838" s="256" t="str">
        <f>VLOOKUP(Leverancespecifikation[[#This Row],[ID-Bygningsdel]],'Data aktør'!A:H,8,FALSE)</f>
        <v/>
      </c>
      <c r="V838" s="257"/>
      <c r="W838" s="257"/>
      <c r="X838" s="257"/>
      <c r="Y838" s="257"/>
      <c r="Z838" s="257"/>
      <c r="AA838" s="257"/>
      <c r="AB838" s="253"/>
      <c r="AC838" s="253"/>
      <c r="AD838" s="253"/>
      <c r="AE838" s="253"/>
      <c r="AF838" s="253"/>
      <c r="AG838" s="253"/>
      <c r="AH838" s="253"/>
      <c r="AI838" s="253"/>
      <c r="AJ838" s="253"/>
      <c r="AK838" s="253"/>
      <c r="AL838" s="253"/>
      <c r="AM838" s="253"/>
      <c r="AN838" s="253"/>
      <c r="AO838" s="253"/>
      <c r="AP838" s="253"/>
      <c r="AQ838" s="253"/>
      <c r="AR838" s="253"/>
      <c r="AS838" s="253"/>
      <c r="AT838" s="253"/>
      <c r="AU838" s="253"/>
      <c r="AV838" s="253"/>
      <c r="AW838" s="253"/>
      <c r="AX838" s="253"/>
      <c r="AY838" s="253"/>
      <c r="AZ838" s="253"/>
      <c r="BA838" s="253"/>
      <c r="BB838" s="253"/>
      <c r="BC838" s="253"/>
      <c r="BD838" s="253"/>
      <c r="BE838" s="253"/>
      <c r="BF838" s="253"/>
      <c r="BG838" s="253"/>
      <c r="BH838" s="253"/>
      <c r="BI838" s="253"/>
      <c r="BJ838" s="253"/>
      <c r="BK838" s="253"/>
      <c r="BL838" s="295"/>
      <c r="BM838" s="253"/>
      <c r="BN838" s="253"/>
      <c r="BO838" s="253"/>
      <c r="BP838" s="253"/>
      <c r="BQ838" s="253"/>
      <c r="BR838" s="253"/>
      <c r="BS838" s="253"/>
      <c r="BT838" s="253"/>
      <c r="BU838" s="253"/>
      <c r="BV838" s="253"/>
      <c r="BW838" s="253"/>
      <c r="BX838" s="253"/>
      <c r="BY838" s="253"/>
      <c r="BZ838" s="253"/>
      <c r="CA838" s="253"/>
      <c r="CB838" s="134"/>
    </row>
    <row r="839" spans="1:80" ht="12" x14ac:dyDescent="0.2">
      <c r="A839" s="248"/>
      <c r="B839" s="263"/>
      <c r="C839" s="276" t="str">
        <f>_xlfn.CONCAT(Leverancespecifikation[[#This Row],[ID]],Leverancespecifikation[[#This Row],[BYGNINGSDEL]])</f>
        <v/>
      </c>
      <c r="D839" s="253"/>
      <c r="E839" s="253"/>
      <c r="F839" s="253"/>
      <c r="G839" s="253"/>
      <c r="H839" s="253"/>
      <c r="I839" s="253"/>
      <c r="J839" s="253"/>
      <c r="K839" s="277"/>
      <c r="L839" s="253"/>
      <c r="M839" s="278"/>
      <c r="N839" s="326"/>
      <c r="O839" s="256" t="str">
        <f>VLOOKUP(Leverancespecifikation[[#This Row],[ID-Bygningsdel]],'Data aktør'!A:H,2,FALSE)</f>
        <v/>
      </c>
      <c r="P839" s="256" t="str">
        <f>VLOOKUP(Leverancespecifikation[[#This Row],[ID-Bygningsdel]],'Data aktør'!A:H,3,FALSE)</f>
        <v/>
      </c>
      <c r="Q839" s="256" t="str">
        <f>VLOOKUP(Leverancespecifikation[[#This Row],[ID-Bygningsdel]],'Data aktør'!A:H,4,FALSE)</f>
        <v/>
      </c>
      <c r="R839" s="256" t="str">
        <f>VLOOKUP(Leverancespecifikation[[#This Row],[ID-Bygningsdel]],'Data aktør'!A:H,5,FALSE)</f>
        <v/>
      </c>
      <c r="S839" s="256" t="str">
        <f>VLOOKUP(Leverancespecifikation[[#This Row],[ID-Bygningsdel]],'Data aktør'!A:H,6,FALSE)</f>
        <v/>
      </c>
      <c r="T839" s="256" t="str">
        <f>VLOOKUP(Leverancespecifikation[[#This Row],[ID-Bygningsdel]],'Data aktør'!A:H,7,FALSE)</f>
        <v/>
      </c>
      <c r="U839" s="256" t="str">
        <f>VLOOKUP(Leverancespecifikation[[#This Row],[ID-Bygningsdel]],'Data aktør'!A:H,8,FALSE)</f>
        <v/>
      </c>
      <c r="V839" s="257"/>
      <c r="W839" s="257"/>
      <c r="X839" s="257"/>
      <c r="Y839" s="257"/>
      <c r="Z839" s="257"/>
      <c r="AA839" s="257"/>
      <c r="AB839" s="253"/>
      <c r="AC839" s="253"/>
      <c r="AD839" s="253"/>
      <c r="AE839" s="253"/>
      <c r="AF839" s="253"/>
      <c r="AG839" s="253"/>
      <c r="AH839" s="253"/>
      <c r="AI839" s="253"/>
      <c r="AJ839" s="253"/>
      <c r="AK839" s="253"/>
      <c r="AL839" s="253"/>
      <c r="AM839" s="253"/>
      <c r="AN839" s="253"/>
      <c r="AO839" s="253"/>
      <c r="AP839" s="253"/>
      <c r="AQ839" s="253"/>
      <c r="AR839" s="253"/>
      <c r="AS839" s="253"/>
      <c r="AT839" s="253"/>
      <c r="AU839" s="253"/>
      <c r="AV839" s="253"/>
      <c r="AW839" s="253"/>
      <c r="AX839" s="253"/>
      <c r="AY839" s="253"/>
      <c r="AZ839" s="253"/>
      <c r="BA839" s="253"/>
      <c r="BB839" s="253"/>
      <c r="BC839" s="253"/>
      <c r="BD839" s="253"/>
      <c r="BE839" s="253"/>
      <c r="BF839" s="253"/>
      <c r="BG839" s="253"/>
      <c r="BH839" s="253"/>
      <c r="BI839" s="253"/>
      <c r="BJ839" s="253"/>
      <c r="BK839" s="253"/>
      <c r="BL839" s="295"/>
      <c r="BM839" s="253"/>
      <c r="BN839" s="253"/>
      <c r="BO839" s="253"/>
      <c r="BP839" s="253"/>
      <c r="BQ839" s="253"/>
      <c r="BR839" s="253"/>
      <c r="BS839" s="253"/>
      <c r="BT839" s="253"/>
      <c r="BU839" s="253"/>
      <c r="BV839" s="253"/>
      <c r="BW839" s="253"/>
      <c r="BX839" s="253"/>
      <c r="BY839" s="253"/>
      <c r="BZ839" s="253"/>
      <c r="CA839" s="253"/>
      <c r="CB839" s="134"/>
    </row>
    <row r="840" spans="1:80" ht="12" x14ac:dyDescent="0.2">
      <c r="A840" s="248"/>
      <c r="B840" s="263"/>
      <c r="C840" s="276" t="str">
        <f>_xlfn.CONCAT(Leverancespecifikation[[#This Row],[ID]],Leverancespecifikation[[#This Row],[BYGNINGSDEL]])</f>
        <v/>
      </c>
      <c r="D840" s="253"/>
      <c r="E840" s="253"/>
      <c r="F840" s="253"/>
      <c r="G840" s="253"/>
      <c r="H840" s="253"/>
      <c r="I840" s="253"/>
      <c r="J840" s="253"/>
      <c r="K840" s="277"/>
      <c r="L840" s="253"/>
      <c r="M840" s="278"/>
      <c r="N840" s="326"/>
      <c r="O840" s="256" t="str">
        <f>VLOOKUP(Leverancespecifikation[[#This Row],[ID-Bygningsdel]],'Data aktør'!A:H,2,FALSE)</f>
        <v/>
      </c>
      <c r="P840" s="256" t="str">
        <f>VLOOKUP(Leverancespecifikation[[#This Row],[ID-Bygningsdel]],'Data aktør'!A:H,3,FALSE)</f>
        <v/>
      </c>
      <c r="Q840" s="256" t="str">
        <f>VLOOKUP(Leverancespecifikation[[#This Row],[ID-Bygningsdel]],'Data aktør'!A:H,4,FALSE)</f>
        <v/>
      </c>
      <c r="R840" s="256" t="str">
        <f>VLOOKUP(Leverancespecifikation[[#This Row],[ID-Bygningsdel]],'Data aktør'!A:H,5,FALSE)</f>
        <v/>
      </c>
      <c r="S840" s="256" t="str">
        <f>VLOOKUP(Leverancespecifikation[[#This Row],[ID-Bygningsdel]],'Data aktør'!A:H,6,FALSE)</f>
        <v/>
      </c>
      <c r="T840" s="256" t="str">
        <f>VLOOKUP(Leverancespecifikation[[#This Row],[ID-Bygningsdel]],'Data aktør'!A:H,7,FALSE)</f>
        <v/>
      </c>
      <c r="U840" s="256" t="str">
        <f>VLOOKUP(Leverancespecifikation[[#This Row],[ID-Bygningsdel]],'Data aktør'!A:H,8,FALSE)</f>
        <v/>
      </c>
      <c r="V840" s="257"/>
      <c r="W840" s="257"/>
      <c r="X840" s="257"/>
      <c r="Y840" s="257"/>
      <c r="Z840" s="257"/>
      <c r="AA840" s="257"/>
      <c r="AB840" s="253"/>
      <c r="AC840" s="253"/>
      <c r="AD840" s="253"/>
      <c r="AE840" s="253"/>
      <c r="AF840" s="253"/>
      <c r="AG840" s="253"/>
      <c r="AH840" s="253"/>
      <c r="AI840" s="253"/>
      <c r="AJ840" s="253"/>
      <c r="AK840" s="253"/>
      <c r="AL840" s="253"/>
      <c r="AM840" s="253"/>
      <c r="AN840" s="253"/>
      <c r="AO840" s="253"/>
      <c r="AP840" s="253"/>
      <c r="AQ840" s="253"/>
      <c r="AR840" s="253"/>
      <c r="AS840" s="253"/>
      <c r="AT840" s="253"/>
      <c r="AU840" s="253"/>
      <c r="AV840" s="253"/>
      <c r="AW840" s="253"/>
      <c r="AX840" s="253"/>
      <c r="AY840" s="253"/>
      <c r="AZ840" s="253"/>
      <c r="BA840" s="253"/>
      <c r="BB840" s="253"/>
      <c r="BC840" s="253"/>
      <c r="BD840" s="253"/>
      <c r="BE840" s="253"/>
      <c r="BF840" s="253"/>
      <c r="BG840" s="253"/>
      <c r="BH840" s="253"/>
      <c r="BI840" s="253"/>
      <c r="BJ840" s="253"/>
      <c r="BK840" s="253"/>
      <c r="BL840" s="295"/>
      <c r="BM840" s="253"/>
      <c r="BN840" s="253"/>
      <c r="BO840" s="253"/>
      <c r="BP840" s="253"/>
      <c r="BQ840" s="253"/>
      <c r="BR840" s="253"/>
      <c r="BS840" s="253"/>
      <c r="BT840" s="253"/>
      <c r="BU840" s="253"/>
      <c r="BV840" s="253"/>
      <c r="BW840" s="253"/>
      <c r="BX840" s="253"/>
      <c r="BY840" s="253"/>
      <c r="BZ840" s="253"/>
      <c r="CA840" s="253"/>
      <c r="CB840" s="134"/>
    </row>
    <row r="841" spans="1:80" ht="12" x14ac:dyDescent="0.2">
      <c r="A841" s="248"/>
      <c r="B841" s="263"/>
      <c r="C841" s="276" t="str">
        <f>_xlfn.CONCAT(Leverancespecifikation[[#This Row],[ID]],Leverancespecifikation[[#This Row],[BYGNINGSDEL]])</f>
        <v/>
      </c>
      <c r="D841" s="253"/>
      <c r="E841" s="253"/>
      <c r="F841" s="253"/>
      <c r="G841" s="253"/>
      <c r="H841" s="253"/>
      <c r="I841" s="253"/>
      <c r="J841" s="253"/>
      <c r="K841" s="277"/>
      <c r="L841" s="253"/>
      <c r="M841" s="278"/>
      <c r="N841" s="326"/>
      <c r="O841" s="256" t="str">
        <f>VLOOKUP(Leverancespecifikation[[#This Row],[ID-Bygningsdel]],'Data aktør'!A:H,2,FALSE)</f>
        <v/>
      </c>
      <c r="P841" s="256" t="str">
        <f>VLOOKUP(Leverancespecifikation[[#This Row],[ID-Bygningsdel]],'Data aktør'!A:H,3,FALSE)</f>
        <v/>
      </c>
      <c r="Q841" s="256" t="str">
        <f>VLOOKUP(Leverancespecifikation[[#This Row],[ID-Bygningsdel]],'Data aktør'!A:H,4,FALSE)</f>
        <v/>
      </c>
      <c r="R841" s="256" t="str">
        <f>VLOOKUP(Leverancespecifikation[[#This Row],[ID-Bygningsdel]],'Data aktør'!A:H,5,FALSE)</f>
        <v/>
      </c>
      <c r="S841" s="256" t="str">
        <f>VLOOKUP(Leverancespecifikation[[#This Row],[ID-Bygningsdel]],'Data aktør'!A:H,6,FALSE)</f>
        <v/>
      </c>
      <c r="T841" s="256" t="str">
        <f>VLOOKUP(Leverancespecifikation[[#This Row],[ID-Bygningsdel]],'Data aktør'!A:H,7,FALSE)</f>
        <v/>
      </c>
      <c r="U841" s="256" t="str">
        <f>VLOOKUP(Leverancespecifikation[[#This Row],[ID-Bygningsdel]],'Data aktør'!A:H,8,FALSE)</f>
        <v/>
      </c>
      <c r="V841" s="257"/>
      <c r="W841" s="257"/>
      <c r="X841" s="257"/>
      <c r="Y841" s="257"/>
      <c r="Z841" s="257"/>
      <c r="AA841" s="257"/>
      <c r="AB841" s="253"/>
      <c r="AC841" s="253"/>
      <c r="AD841" s="253"/>
      <c r="AE841" s="253"/>
      <c r="AF841" s="253"/>
      <c r="AG841" s="253"/>
      <c r="AH841" s="253"/>
      <c r="AI841" s="253"/>
      <c r="AJ841" s="253"/>
      <c r="AK841" s="253"/>
      <c r="AL841" s="253"/>
      <c r="AM841" s="253"/>
      <c r="AN841" s="253"/>
      <c r="AO841" s="253"/>
      <c r="AP841" s="253"/>
      <c r="AQ841" s="253"/>
      <c r="AR841" s="253"/>
      <c r="AS841" s="253"/>
      <c r="AT841" s="253"/>
      <c r="AU841" s="253"/>
      <c r="AV841" s="253"/>
      <c r="AW841" s="253"/>
      <c r="AX841" s="253"/>
      <c r="AY841" s="253"/>
      <c r="AZ841" s="253"/>
      <c r="BA841" s="253"/>
      <c r="BB841" s="253"/>
      <c r="BC841" s="253"/>
      <c r="BD841" s="253"/>
      <c r="BE841" s="253"/>
      <c r="BF841" s="253"/>
      <c r="BG841" s="253"/>
      <c r="BH841" s="253"/>
      <c r="BI841" s="253"/>
      <c r="BJ841" s="253"/>
      <c r="BK841" s="253"/>
      <c r="BL841" s="295"/>
      <c r="BM841" s="253"/>
      <c r="BN841" s="253"/>
      <c r="BO841" s="253"/>
      <c r="BP841" s="253"/>
      <c r="BQ841" s="253"/>
      <c r="BR841" s="253"/>
      <c r="BS841" s="253"/>
      <c r="BT841" s="253"/>
      <c r="BU841" s="253"/>
      <c r="BV841" s="253"/>
      <c r="BW841" s="253"/>
      <c r="BX841" s="253"/>
      <c r="BY841" s="253"/>
      <c r="BZ841" s="253"/>
      <c r="CA841" s="253"/>
      <c r="CB841" s="134"/>
    </row>
    <row r="842" spans="1:80" ht="12" x14ac:dyDescent="0.2">
      <c r="A842" s="248"/>
      <c r="B842" s="263"/>
      <c r="C842" s="276" t="str">
        <f>_xlfn.CONCAT(Leverancespecifikation[[#This Row],[ID]],Leverancespecifikation[[#This Row],[BYGNINGSDEL]])</f>
        <v/>
      </c>
      <c r="D842" s="253"/>
      <c r="E842" s="253"/>
      <c r="F842" s="253"/>
      <c r="G842" s="253"/>
      <c r="H842" s="253"/>
      <c r="I842" s="253"/>
      <c r="J842" s="253"/>
      <c r="K842" s="277"/>
      <c r="L842" s="253"/>
      <c r="M842" s="278"/>
      <c r="N842" s="326"/>
      <c r="O842" s="256" t="str">
        <f>VLOOKUP(Leverancespecifikation[[#This Row],[ID-Bygningsdel]],'Data aktør'!A:H,2,FALSE)</f>
        <v/>
      </c>
      <c r="P842" s="256" t="str">
        <f>VLOOKUP(Leverancespecifikation[[#This Row],[ID-Bygningsdel]],'Data aktør'!A:H,3,FALSE)</f>
        <v/>
      </c>
      <c r="Q842" s="256" t="str">
        <f>VLOOKUP(Leverancespecifikation[[#This Row],[ID-Bygningsdel]],'Data aktør'!A:H,4,FALSE)</f>
        <v/>
      </c>
      <c r="R842" s="256" t="str">
        <f>VLOOKUP(Leverancespecifikation[[#This Row],[ID-Bygningsdel]],'Data aktør'!A:H,5,FALSE)</f>
        <v/>
      </c>
      <c r="S842" s="256" t="str">
        <f>VLOOKUP(Leverancespecifikation[[#This Row],[ID-Bygningsdel]],'Data aktør'!A:H,6,FALSE)</f>
        <v/>
      </c>
      <c r="T842" s="256" t="str">
        <f>VLOOKUP(Leverancespecifikation[[#This Row],[ID-Bygningsdel]],'Data aktør'!A:H,7,FALSE)</f>
        <v/>
      </c>
      <c r="U842" s="256" t="str">
        <f>VLOOKUP(Leverancespecifikation[[#This Row],[ID-Bygningsdel]],'Data aktør'!A:H,8,FALSE)</f>
        <v/>
      </c>
      <c r="V842" s="257"/>
      <c r="W842" s="257"/>
      <c r="X842" s="257"/>
      <c r="Y842" s="257"/>
      <c r="Z842" s="257"/>
      <c r="AA842" s="257"/>
      <c r="AB842" s="253"/>
      <c r="AC842" s="253"/>
      <c r="AD842" s="253"/>
      <c r="AE842" s="253"/>
      <c r="AF842" s="253"/>
      <c r="AG842" s="253"/>
      <c r="AH842" s="253"/>
      <c r="AI842" s="253"/>
      <c r="AJ842" s="253"/>
      <c r="AK842" s="253"/>
      <c r="AL842" s="253"/>
      <c r="AM842" s="253"/>
      <c r="AN842" s="253"/>
      <c r="AO842" s="253"/>
      <c r="AP842" s="253"/>
      <c r="AQ842" s="253"/>
      <c r="AR842" s="253"/>
      <c r="AS842" s="253"/>
      <c r="AT842" s="253"/>
      <c r="AU842" s="253"/>
      <c r="AV842" s="253"/>
      <c r="AW842" s="253"/>
      <c r="AX842" s="253"/>
      <c r="AY842" s="253"/>
      <c r="AZ842" s="253"/>
      <c r="BA842" s="253"/>
      <c r="BB842" s="253"/>
      <c r="BC842" s="253"/>
      <c r="BD842" s="253"/>
      <c r="BE842" s="253"/>
      <c r="BF842" s="253"/>
      <c r="BG842" s="253"/>
      <c r="BH842" s="253"/>
      <c r="BI842" s="253"/>
      <c r="BJ842" s="253"/>
      <c r="BK842" s="253"/>
      <c r="BL842" s="295"/>
      <c r="BM842" s="253"/>
      <c r="BN842" s="253"/>
      <c r="BO842" s="253"/>
      <c r="BP842" s="253"/>
      <c r="BQ842" s="253"/>
      <c r="BR842" s="253"/>
      <c r="BS842" s="253"/>
      <c r="BT842" s="253"/>
      <c r="BU842" s="253"/>
      <c r="BV842" s="253"/>
      <c r="BW842" s="253"/>
      <c r="BX842" s="253"/>
      <c r="BY842" s="253"/>
      <c r="BZ842" s="253"/>
      <c r="CA842" s="253"/>
      <c r="CB842" s="134"/>
    </row>
    <row r="843" spans="1:80" ht="12" x14ac:dyDescent="0.2">
      <c r="A843" s="248"/>
      <c r="B843" s="263"/>
      <c r="C843" s="276" t="str">
        <f>_xlfn.CONCAT(Leverancespecifikation[[#This Row],[ID]],Leverancespecifikation[[#This Row],[BYGNINGSDEL]])</f>
        <v/>
      </c>
      <c r="D843" s="253"/>
      <c r="E843" s="253"/>
      <c r="F843" s="253"/>
      <c r="G843" s="253"/>
      <c r="H843" s="253"/>
      <c r="I843" s="253"/>
      <c r="J843" s="253"/>
      <c r="K843" s="277"/>
      <c r="L843" s="253"/>
      <c r="M843" s="278"/>
      <c r="N843" s="326"/>
      <c r="O843" s="256" t="str">
        <f>VLOOKUP(Leverancespecifikation[[#This Row],[ID-Bygningsdel]],'Data aktør'!A:H,2,FALSE)</f>
        <v/>
      </c>
      <c r="P843" s="256" t="str">
        <f>VLOOKUP(Leverancespecifikation[[#This Row],[ID-Bygningsdel]],'Data aktør'!A:H,3,FALSE)</f>
        <v/>
      </c>
      <c r="Q843" s="256" t="str">
        <f>VLOOKUP(Leverancespecifikation[[#This Row],[ID-Bygningsdel]],'Data aktør'!A:H,4,FALSE)</f>
        <v/>
      </c>
      <c r="R843" s="256" t="str">
        <f>VLOOKUP(Leverancespecifikation[[#This Row],[ID-Bygningsdel]],'Data aktør'!A:H,5,FALSE)</f>
        <v/>
      </c>
      <c r="S843" s="256" t="str">
        <f>VLOOKUP(Leverancespecifikation[[#This Row],[ID-Bygningsdel]],'Data aktør'!A:H,6,FALSE)</f>
        <v/>
      </c>
      <c r="T843" s="256" t="str">
        <f>VLOOKUP(Leverancespecifikation[[#This Row],[ID-Bygningsdel]],'Data aktør'!A:H,7,FALSE)</f>
        <v/>
      </c>
      <c r="U843" s="256" t="str">
        <f>VLOOKUP(Leverancespecifikation[[#This Row],[ID-Bygningsdel]],'Data aktør'!A:H,8,FALSE)</f>
        <v/>
      </c>
      <c r="V843" s="257"/>
      <c r="W843" s="257"/>
      <c r="X843" s="257"/>
      <c r="Y843" s="257"/>
      <c r="Z843" s="257"/>
      <c r="AA843" s="257"/>
      <c r="AB843" s="253"/>
      <c r="AC843" s="253"/>
      <c r="AD843" s="253"/>
      <c r="AE843" s="253"/>
      <c r="AF843" s="253"/>
      <c r="AG843" s="253"/>
      <c r="AH843" s="253"/>
      <c r="AI843" s="253"/>
      <c r="AJ843" s="253"/>
      <c r="AK843" s="253"/>
      <c r="AL843" s="253"/>
      <c r="AM843" s="253"/>
      <c r="AN843" s="253"/>
      <c r="AO843" s="253"/>
      <c r="AP843" s="253"/>
      <c r="AQ843" s="253"/>
      <c r="AR843" s="253"/>
      <c r="AS843" s="253"/>
      <c r="AT843" s="253"/>
      <c r="AU843" s="253"/>
      <c r="AV843" s="253"/>
      <c r="AW843" s="253"/>
      <c r="AX843" s="253"/>
      <c r="AY843" s="253"/>
      <c r="AZ843" s="253"/>
      <c r="BA843" s="253"/>
      <c r="BB843" s="253"/>
      <c r="BC843" s="253"/>
      <c r="BD843" s="253"/>
      <c r="BE843" s="253"/>
      <c r="BF843" s="253"/>
      <c r="BG843" s="253"/>
      <c r="BH843" s="253"/>
      <c r="BI843" s="253"/>
      <c r="BJ843" s="253"/>
      <c r="BK843" s="253"/>
      <c r="BL843" s="295"/>
      <c r="BM843" s="253"/>
      <c r="BN843" s="253"/>
      <c r="BO843" s="253"/>
      <c r="BP843" s="253"/>
      <c r="BQ843" s="253"/>
      <c r="BR843" s="253"/>
      <c r="BS843" s="253"/>
      <c r="BT843" s="253"/>
      <c r="BU843" s="253"/>
      <c r="BV843" s="253"/>
      <c r="BW843" s="253"/>
      <c r="BX843" s="253"/>
      <c r="BY843" s="253"/>
      <c r="BZ843" s="253"/>
      <c r="CA843" s="253"/>
      <c r="CB843" s="134"/>
    </row>
    <row r="844" spans="1:80" ht="12" x14ac:dyDescent="0.2">
      <c r="A844" s="248"/>
      <c r="B844" s="263"/>
      <c r="C844" s="276" t="str">
        <f>_xlfn.CONCAT(Leverancespecifikation[[#This Row],[ID]],Leverancespecifikation[[#This Row],[BYGNINGSDEL]])</f>
        <v/>
      </c>
      <c r="D844" s="253"/>
      <c r="E844" s="253"/>
      <c r="F844" s="253"/>
      <c r="G844" s="253"/>
      <c r="H844" s="253"/>
      <c r="I844" s="253"/>
      <c r="J844" s="253"/>
      <c r="K844" s="277"/>
      <c r="L844" s="253"/>
      <c r="M844" s="278"/>
      <c r="N844" s="326"/>
      <c r="O844" s="256" t="str">
        <f>VLOOKUP(Leverancespecifikation[[#This Row],[ID-Bygningsdel]],'Data aktør'!A:H,2,FALSE)</f>
        <v/>
      </c>
      <c r="P844" s="256" t="str">
        <f>VLOOKUP(Leverancespecifikation[[#This Row],[ID-Bygningsdel]],'Data aktør'!A:H,3,FALSE)</f>
        <v/>
      </c>
      <c r="Q844" s="256" t="str">
        <f>VLOOKUP(Leverancespecifikation[[#This Row],[ID-Bygningsdel]],'Data aktør'!A:H,4,FALSE)</f>
        <v/>
      </c>
      <c r="R844" s="256" t="str">
        <f>VLOOKUP(Leverancespecifikation[[#This Row],[ID-Bygningsdel]],'Data aktør'!A:H,5,FALSE)</f>
        <v/>
      </c>
      <c r="S844" s="256" t="str">
        <f>VLOOKUP(Leverancespecifikation[[#This Row],[ID-Bygningsdel]],'Data aktør'!A:H,6,FALSE)</f>
        <v/>
      </c>
      <c r="T844" s="256" t="str">
        <f>VLOOKUP(Leverancespecifikation[[#This Row],[ID-Bygningsdel]],'Data aktør'!A:H,7,FALSE)</f>
        <v/>
      </c>
      <c r="U844" s="256" t="str">
        <f>VLOOKUP(Leverancespecifikation[[#This Row],[ID-Bygningsdel]],'Data aktør'!A:H,8,FALSE)</f>
        <v/>
      </c>
      <c r="V844" s="257"/>
      <c r="W844" s="257"/>
      <c r="X844" s="257"/>
      <c r="Y844" s="257"/>
      <c r="Z844" s="257"/>
      <c r="AA844" s="257"/>
      <c r="AB844" s="253"/>
      <c r="AC844" s="253"/>
      <c r="AD844" s="253"/>
      <c r="AE844" s="253"/>
      <c r="AF844" s="253"/>
      <c r="AG844" s="253"/>
      <c r="AH844" s="253"/>
      <c r="AI844" s="253"/>
      <c r="AJ844" s="253"/>
      <c r="AK844" s="253"/>
      <c r="AL844" s="253"/>
      <c r="AM844" s="253"/>
      <c r="AN844" s="253"/>
      <c r="AO844" s="253"/>
      <c r="AP844" s="253"/>
      <c r="AQ844" s="253"/>
      <c r="AR844" s="253"/>
      <c r="AS844" s="253"/>
      <c r="AT844" s="253"/>
      <c r="AU844" s="253"/>
      <c r="AV844" s="253"/>
      <c r="AW844" s="253"/>
      <c r="AX844" s="253"/>
      <c r="AY844" s="253"/>
      <c r="AZ844" s="253"/>
      <c r="BA844" s="253"/>
      <c r="BB844" s="253"/>
      <c r="BC844" s="253"/>
      <c r="BD844" s="253"/>
      <c r="BE844" s="253"/>
      <c r="BF844" s="253"/>
      <c r="BG844" s="253"/>
      <c r="BH844" s="253"/>
      <c r="BI844" s="253"/>
      <c r="BJ844" s="253"/>
      <c r="BK844" s="253"/>
      <c r="BL844" s="295"/>
      <c r="BM844" s="253"/>
      <c r="BN844" s="253"/>
      <c r="BO844" s="253"/>
      <c r="BP844" s="253"/>
      <c r="BQ844" s="253"/>
      <c r="BR844" s="253"/>
      <c r="BS844" s="253"/>
      <c r="BT844" s="253"/>
      <c r="BU844" s="253"/>
      <c r="BV844" s="253"/>
      <c r="BW844" s="253"/>
      <c r="BX844" s="253"/>
      <c r="BY844" s="253"/>
      <c r="BZ844" s="253"/>
      <c r="CA844" s="253"/>
      <c r="CB844" s="134"/>
    </row>
    <row r="845" spans="1:80" ht="12" x14ac:dyDescent="0.2">
      <c r="A845" s="248"/>
      <c r="B845" s="263"/>
      <c r="C845" s="276" t="str">
        <f>_xlfn.CONCAT(Leverancespecifikation[[#This Row],[ID]],Leverancespecifikation[[#This Row],[BYGNINGSDEL]])</f>
        <v/>
      </c>
      <c r="D845" s="253"/>
      <c r="E845" s="253"/>
      <c r="F845" s="253"/>
      <c r="G845" s="253"/>
      <c r="H845" s="253"/>
      <c r="I845" s="253"/>
      <c r="J845" s="253"/>
      <c r="K845" s="277"/>
      <c r="L845" s="253"/>
      <c r="M845" s="278"/>
      <c r="N845" s="326"/>
      <c r="O845" s="256" t="str">
        <f>VLOOKUP(Leverancespecifikation[[#This Row],[ID-Bygningsdel]],'Data aktør'!A:H,2,FALSE)</f>
        <v/>
      </c>
      <c r="P845" s="256" t="str">
        <f>VLOOKUP(Leverancespecifikation[[#This Row],[ID-Bygningsdel]],'Data aktør'!A:H,3,FALSE)</f>
        <v/>
      </c>
      <c r="Q845" s="256" t="str">
        <f>VLOOKUP(Leverancespecifikation[[#This Row],[ID-Bygningsdel]],'Data aktør'!A:H,4,FALSE)</f>
        <v/>
      </c>
      <c r="R845" s="256" t="str">
        <f>VLOOKUP(Leverancespecifikation[[#This Row],[ID-Bygningsdel]],'Data aktør'!A:H,5,FALSE)</f>
        <v/>
      </c>
      <c r="S845" s="256" t="str">
        <f>VLOOKUP(Leverancespecifikation[[#This Row],[ID-Bygningsdel]],'Data aktør'!A:H,6,FALSE)</f>
        <v/>
      </c>
      <c r="T845" s="256" t="str">
        <f>VLOOKUP(Leverancespecifikation[[#This Row],[ID-Bygningsdel]],'Data aktør'!A:H,7,FALSE)</f>
        <v/>
      </c>
      <c r="U845" s="256" t="str">
        <f>VLOOKUP(Leverancespecifikation[[#This Row],[ID-Bygningsdel]],'Data aktør'!A:H,8,FALSE)</f>
        <v/>
      </c>
      <c r="V845" s="257"/>
      <c r="W845" s="257"/>
      <c r="X845" s="257"/>
      <c r="Y845" s="257"/>
      <c r="Z845" s="257"/>
      <c r="AA845" s="257"/>
      <c r="AB845" s="253"/>
      <c r="AC845" s="253"/>
      <c r="AD845" s="253"/>
      <c r="AE845" s="253"/>
      <c r="AF845" s="253"/>
      <c r="AG845" s="253"/>
      <c r="AH845" s="253"/>
      <c r="AI845" s="253"/>
      <c r="AJ845" s="253"/>
      <c r="AK845" s="253"/>
      <c r="AL845" s="253"/>
      <c r="AM845" s="253"/>
      <c r="AN845" s="253"/>
      <c r="AO845" s="253"/>
      <c r="AP845" s="253"/>
      <c r="AQ845" s="253"/>
      <c r="AR845" s="253"/>
      <c r="AS845" s="253"/>
      <c r="AT845" s="253"/>
      <c r="AU845" s="253"/>
      <c r="AV845" s="253"/>
      <c r="AW845" s="253"/>
      <c r="AX845" s="253"/>
      <c r="AY845" s="253"/>
      <c r="AZ845" s="253"/>
      <c r="BA845" s="253"/>
      <c r="BB845" s="253"/>
      <c r="BC845" s="253"/>
      <c r="BD845" s="253"/>
      <c r="BE845" s="253"/>
      <c r="BF845" s="253"/>
      <c r="BG845" s="253"/>
      <c r="BH845" s="253"/>
      <c r="BI845" s="253"/>
      <c r="BJ845" s="253"/>
      <c r="BK845" s="253"/>
      <c r="BL845" s="295"/>
      <c r="BM845" s="253"/>
      <c r="BN845" s="253"/>
      <c r="BO845" s="253"/>
      <c r="BP845" s="253"/>
      <c r="BQ845" s="253"/>
      <c r="BR845" s="253"/>
      <c r="BS845" s="253"/>
      <c r="BT845" s="253"/>
      <c r="BU845" s="253"/>
      <c r="BV845" s="253"/>
      <c r="BW845" s="253"/>
      <c r="BX845" s="253"/>
      <c r="BY845" s="253"/>
      <c r="BZ845" s="253"/>
      <c r="CA845" s="253"/>
      <c r="CB845" s="134"/>
    </row>
    <row r="846" spans="1:80" ht="12" x14ac:dyDescent="0.2">
      <c r="A846" s="248"/>
      <c r="B846" s="263"/>
      <c r="C846" s="276" t="str">
        <f>_xlfn.CONCAT(Leverancespecifikation[[#This Row],[ID]],Leverancespecifikation[[#This Row],[BYGNINGSDEL]])</f>
        <v/>
      </c>
      <c r="D846" s="253"/>
      <c r="E846" s="253"/>
      <c r="F846" s="253"/>
      <c r="G846" s="253"/>
      <c r="H846" s="253"/>
      <c r="I846" s="253"/>
      <c r="J846" s="253"/>
      <c r="K846" s="277"/>
      <c r="L846" s="253"/>
      <c r="M846" s="278"/>
      <c r="N846" s="326"/>
      <c r="O846" s="256" t="str">
        <f>VLOOKUP(Leverancespecifikation[[#This Row],[ID-Bygningsdel]],'Data aktør'!A:H,2,FALSE)</f>
        <v/>
      </c>
      <c r="P846" s="256" t="str">
        <f>VLOOKUP(Leverancespecifikation[[#This Row],[ID-Bygningsdel]],'Data aktør'!A:H,3,FALSE)</f>
        <v/>
      </c>
      <c r="Q846" s="256" t="str">
        <f>VLOOKUP(Leverancespecifikation[[#This Row],[ID-Bygningsdel]],'Data aktør'!A:H,4,FALSE)</f>
        <v/>
      </c>
      <c r="R846" s="256" t="str">
        <f>VLOOKUP(Leverancespecifikation[[#This Row],[ID-Bygningsdel]],'Data aktør'!A:H,5,FALSE)</f>
        <v/>
      </c>
      <c r="S846" s="256" t="str">
        <f>VLOOKUP(Leverancespecifikation[[#This Row],[ID-Bygningsdel]],'Data aktør'!A:H,6,FALSE)</f>
        <v/>
      </c>
      <c r="T846" s="256" t="str">
        <f>VLOOKUP(Leverancespecifikation[[#This Row],[ID-Bygningsdel]],'Data aktør'!A:H,7,FALSE)</f>
        <v/>
      </c>
      <c r="U846" s="256" t="str">
        <f>VLOOKUP(Leverancespecifikation[[#This Row],[ID-Bygningsdel]],'Data aktør'!A:H,8,FALSE)</f>
        <v/>
      </c>
      <c r="V846" s="257"/>
      <c r="W846" s="257"/>
      <c r="X846" s="257"/>
      <c r="Y846" s="257"/>
      <c r="Z846" s="257"/>
      <c r="AA846" s="257"/>
      <c r="AB846" s="253"/>
      <c r="AC846" s="253"/>
      <c r="AD846" s="253"/>
      <c r="AE846" s="253"/>
      <c r="AF846" s="253"/>
      <c r="AG846" s="253"/>
      <c r="AH846" s="253"/>
      <c r="AI846" s="253"/>
      <c r="AJ846" s="253"/>
      <c r="AK846" s="253"/>
      <c r="AL846" s="253"/>
      <c r="AM846" s="253"/>
      <c r="AN846" s="253"/>
      <c r="AO846" s="253"/>
      <c r="AP846" s="253"/>
      <c r="AQ846" s="253"/>
      <c r="AR846" s="253"/>
      <c r="AS846" s="253"/>
      <c r="AT846" s="253"/>
      <c r="AU846" s="253"/>
      <c r="AV846" s="253"/>
      <c r="AW846" s="253"/>
      <c r="AX846" s="253"/>
      <c r="AY846" s="253"/>
      <c r="AZ846" s="253"/>
      <c r="BA846" s="253"/>
      <c r="BB846" s="253"/>
      <c r="BC846" s="253"/>
      <c r="BD846" s="253"/>
      <c r="BE846" s="253"/>
      <c r="BF846" s="253"/>
      <c r="BG846" s="253"/>
      <c r="BH846" s="253"/>
      <c r="BI846" s="253"/>
      <c r="BJ846" s="253"/>
      <c r="BK846" s="253"/>
      <c r="BL846" s="295"/>
      <c r="BM846" s="253"/>
      <c r="BN846" s="253"/>
      <c r="BO846" s="253"/>
      <c r="BP846" s="253"/>
      <c r="BQ846" s="253"/>
      <c r="BR846" s="253"/>
      <c r="BS846" s="253"/>
      <c r="BT846" s="253"/>
      <c r="BU846" s="253"/>
      <c r="BV846" s="253"/>
      <c r="BW846" s="253"/>
      <c r="BX846" s="253"/>
      <c r="BY846" s="253"/>
      <c r="BZ846" s="253"/>
      <c r="CA846" s="253"/>
      <c r="CB846" s="134"/>
    </row>
    <row r="847" spans="1:80" ht="12" x14ac:dyDescent="0.2">
      <c r="A847" s="248"/>
      <c r="B847" s="263"/>
      <c r="C847" s="276" t="str">
        <f>_xlfn.CONCAT(Leverancespecifikation[[#This Row],[ID]],Leverancespecifikation[[#This Row],[BYGNINGSDEL]])</f>
        <v/>
      </c>
      <c r="D847" s="253"/>
      <c r="E847" s="253"/>
      <c r="F847" s="253"/>
      <c r="G847" s="253"/>
      <c r="H847" s="253"/>
      <c r="I847" s="253"/>
      <c r="J847" s="253"/>
      <c r="K847" s="277"/>
      <c r="L847" s="253"/>
      <c r="M847" s="278"/>
      <c r="N847" s="326"/>
      <c r="O847" s="256" t="str">
        <f>VLOOKUP(Leverancespecifikation[[#This Row],[ID-Bygningsdel]],'Data aktør'!A:H,2,FALSE)</f>
        <v/>
      </c>
      <c r="P847" s="256" t="str">
        <f>VLOOKUP(Leverancespecifikation[[#This Row],[ID-Bygningsdel]],'Data aktør'!A:H,3,FALSE)</f>
        <v/>
      </c>
      <c r="Q847" s="256" t="str">
        <f>VLOOKUP(Leverancespecifikation[[#This Row],[ID-Bygningsdel]],'Data aktør'!A:H,4,FALSE)</f>
        <v/>
      </c>
      <c r="R847" s="256" t="str">
        <f>VLOOKUP(Leverancespecifikation[[#This Row],[ID-Bygningsdel]],'Data aktør'!A:H,5,FALSE)</f>
        <v/>
      </c>
      <c r="S847" s="256" t="str">
        <f>VLOOKUP(Leverancespecifikation[[#This Row],[ID-Bygningsdel]],'Data aktør'!A:H,6,FALSE)</f>
        <v/>
      </c>
      <c r="T847" s="256" t="str">
        <f>VLOOKUP(Leverancespecifikation[[#This Row],[ID-Bygningsdel]],'Data aktør'!A:H,7,FALSE)</f>
        <v/>
      </c>
      <c r="U847" s="256" t="str">
        <f>VLOOKUP(Leverancespecifikation[[#This Row],[ID-Bygningsdel]],'Data aktør'!A:H,8,FALSE)</f>
        <v/>
      </c>
      <c r="V847" s="257"/>
      <c r="W847" s="257"/>
      <c r="X847" s="257"/>
      <c r="Y847" s="257"/>
      <c r="Z847" s="257"/>
      <c r="AA847" s="257"/>
      <c r="AB847" s="253"/>
      <c r="AC847" s="253"/>
      <c r="AD847" s="253"/>
      <c r="AE847" s="253"/>
      <c r="AF847" s="253"/>
      <c r="AG847" s="253"/>
      <c r="AH847" s="253"/>
      <c r="AI847" s="253"/>
      <c r="AJ847" s="253"/>
      <c r="AK847" s="253"/>
      <c r="AL847" s="253"/>
      <c r="AM847" s="253"/>
      <c r="AN847" s="253"/>
      <c r="AO847" s="253"/>
      <c r="AP847" s="253"/>
      <c r="AQ847" s="253"/>
      <c r="AR847" s="253"/>
      <c r="AS847" s="253"/>
      <c r="AT847" s="253"/>
      <c r="AU847" s="253"/>
      <c r="AV847" s="253"/>
      <c r="AW847" s="253"/>
      <c r="AX847" s="253"/>
      <c r="AY847" s="253"/>
      <c r="AZ847" s="253"/>
      <c r="BA847" s="253"/>
      <c r="BB847" s="253"/>
      <c r="BC847" s="253"/>
      <c r="BD847" s="253"/>
      <c r="BE847" s="253"/>
      <c r="BF847" s="253"/>
      <c r="BG847" s="253"/>
      <c r="BH847" s="253"/>
      <c r="BI847" s="253"/>
      <c r="BJ847" s="253"/>
      <c r="BK847" s="253"/>
      <c r="BL847" s="295"/>
      <c r="BM847" s="253"/>
      <c r="BN847" s="253"/>
      <c r="BO847" s="253"/>
      <c r="BP847" s="253"/>
      <c r="BQ847" s="253"/>
      <c r="BR847" s="253"/>
      <c r="BS847" s="253"/>
      <c r="BT847" s="253"/>
      <c r="BU847" s="253"/>
      <c r="BV847" s="253"/>
      <c r="BW847" s="253"/>
      <c r="BX847" s="253"/>
      <c r="BY847" s="253"/>
      <c r="BZ847" s="253"/>
      <c r="CA847" s="253"/>
      <c r="CB847" s="134"/>
    </row>
    <row r="848" spans="1:80" ht="12" x14ac:dyDescent="0.2">
      <c r="A848" s="248"/>
      <c r="B848" s="263"/>
      <c r="C848" s="276" t="str">
        <f>_xlfn.CONCAT(Leverancespecifikation[[#This Row],[ID]],Leverancespecifikation[[#This Row],[BYGNINGSDEL]])</f>
        <v/>
      </c>
      <c r="D848" s="253"/>
      <c r="E848" s="253"/>
      <c r="F848" s="253"/>
      <c r="G848" s="253"/>
      <c r="H848" s="253"/>
      <c r="I848" s="253"/>
      <c r="J848" s="253"/>
      <c r="K848" s="277"/>
      <c r="L848" s="253"/>
      <c r="M848" s="278"/>
      <c r="N848" s="326"/>
      <c r="O848" s="256" t="str">
        <f>VLOOKUP(Leverancespecifikation[[#This Row],[ID-Bygningsdel]],'Data aktør'!A:H,2,FALSE)</f>
        <v/>
      </c>
      <c r="P848" s="256" t="str">
        <f>VLOOKUP(Leverancespecifikation[[#This Row],[ID-Bygningsdel]],'Data aktør'!A:H,3,FALSE)</f>
        <v/>
      </c>
      <c r="Q848" s="256" t="str">
        <f>VLOOKUP(Leverancespecifikation[[#This Row],[ID-Bygningsdel]],'Data aktør'!A:H,4,FALSE)</f>
        <v/>
      </c>
      <c r="R848" s="256" t="str">
        <f>VLOOKUP(Leverancespecifikation[[#This Row],[ID-Bygningsdel]],'Data aktør'!A:H,5,FALSE)</f>
        <v/>
      </c>
      <c r="S848" s="256" t="str">
        <f>VLOOKUP(Leverancespecifikation[[#This Row],[ID-Bygningsdel]],'Data aktør'!A:H,6,FALSE)</f>
        <v/>
      </c>
      <c r="T848" s="256" t="str">
        <f>VLOOKUP(Leverancespecifikation[[#This Row],[ID-Bygningsdel]],'Data aktør'!A:H,7,FALSE)</f>
        <v/>
      </c>
      <c r="U848" s="256" t="str">
        <f>VLOOKUP(Leverancespecifikation[[#This Row],[ID-Bygningsdel]],'Data aktør'!A:H,8,FALSE)</f>
        <v/>
      </c>
      <c r="V848" s="257"/>
      <c r="W848" s="257"/>
      <c r="X848" s="257"/>
      <c r="Y848" s="257"/>
      <c r="Z848" s="257"/>
      <c r="AA848" s="257"/>
      <c r="AB848" s="253"/>
      <c r="AC848" s="253"/>
      <c r="AD848" s="253"/>
      <c r="AE848" s="253"/>
      <c r="AF848" s="253"/>
      <c r="AG848" s="253"/>
      <c r="AH848" s="253"/>
      <c r="AI848" s="253"/>
      <c r="AJ848" s="253"/>
      <c r="AK848" s="253"/>
      <c r="AL848" s="253"/>
      <c r="AM848" s="253"/>
      <c r="AN848" s="253"/>
      <c r="AO848" s="253"/>
      <c r="AP848" s="253"/>
      <c r="AQ848" s="253"/>
      <c r="AR848" s="253"/>
      <c r="AS848" s="253"/>
      <c r="AT848" s="253"/>
      <c r="AU848" s="253"/>
      <c r="AV848" s="253"/>
      <c r="AW848" s="253"/>
      <c r="AX848" s="253"/>
      <c r="AY848" s="253"/>
      <c r="AZ848" s="253"/>
      <c r="BA848" s="253"/>
      <c r="BB848" s="253"/>
      <c r="BC848" s="253"/>
      <c r="BD848" s="253"/>
      <c r="BE848" s="253"/>
      <c r="BF848" s="253"/>
      <c r="BG848" s="253"/>
      <c r="BH848" s="253"/>
      <c r="BI848" s="253"/>
      <c r="BJ848" s="253"/>
      <c r="BK848" s="253"/>
      <c r="BL848" s="295"/>
      <c r="BM848" s="253"/>
      <c r="BN848" s="253"/>
      <c r="BO848" s="253"/>
      <c r="BP848" s="253"/>
      <c r="BQ848" s="253"/>
      <c r="BR848" s="253"/>
      <c r="BS848" s="253"/>
      <c r="BT848" s="253"/>
      <c r="BU848" s="253"/>
      <c r="BV848" s="253"/>
      <c r="BW848" s="253"/>
      <c r="BX848" s="253"/>
      <c r="BY848" s="253"/>
      <c r="BZ848" s="253"/>
      <c r="CA848" s="253"/>
      <c r="CB848" s="134"/>
    </row>
    <row r="849" spans="1:80" ht="12" x14ac:dyDescent="0.2">
      <c r="A849" s="248"/>
      <c r="B849" s="263"/>
      <c r="C849" s="276" t="str">
        <f>_xlfn.CONCAT(Leverancespecifikation[[#This Row],[ID]],Leverancespecifikation[[#This Row],[BYGNINGSDEL]])</f>
        <v/>
      </c>
      <c r="D849" s="253"/>
      <c r="E849" s="253"/>
      <c r="F849" s="253"/>
      <c r="G849" s="253"/>
      <c r="H849" s="253"/>
      <c r="I849" s="253"/>
      <c r="J849" s="253"/>
      <c r="K849" s="277"/>
      <c r="L849" s="253"/>
      <c r="M849" s="278"/>
      <c r="N849" s="326"/>
      <c r="O849" s="256" t="str">
        <f>VLOOKUP(Leverancespecifikation[[#This Row],[ID-Bygningsdel]],'Data aktør'!A:H,2,FALSE)</f>
        <v/>
      </c>
      <c r="P849" s="256" t="str">
        <f>VLOOKUP(Leverancespecifikation[[#This Row],[ID-Bygningsdel]],'Data aktør'!A:H,3,FALSE)</f>
        <v/>
      </c>
      <c r="Q849" s="256" t="str">
        <f>VLOOKUP(Leverancespecifikation[[#This Row],[ID-Bygningsdel]],'Data aktør'!A:H,4,FALSE)</f>
        <v/>
      </c>
      <c r="R849" s="256" t="str">
        <f>VLOOKUP(Leverancespecifikation[[#This Row],[ID-Bygningsdel]],'Data aktør'!A:H,5,FALSE)</f>
        <v/>
      </c>
      <c r="S849" s="256" t="str">
        <f>VLOOKUP(Leverancespecifikation[[#This Row],[ID-Bygningsdel]],'Data aktør'!A:H,6,FALSE)</f>
        <v/>
      </c>
      <c r="T849" s="256" t="str">
        <f>VLOOKUP(Leverancespecifikation[[#This Row],[ID-Bygningsdel]],'Data aktør'!A:H,7,FALSE)</f>
        <v/>
      </c>
      <c r="U849" s="256" t="str">
        <f>VLOOKUP(Leverancespecifikation[[#This Row],[ID-Bygningsdel]],'Data aktør'!A:H,8,FALSE)</f>
        <v/>
      </c>
      <c r="V849" s="257"/>
      <c r="W849" s="257"/>
      <c r="X849" s="257"/>
      <c r="Y849" s="257"/>
      <c r="Z849" s="257"/>
      <c r="AA849" s="257"/>
      <c r="AB849" s="253"/>
      <c r="AC849" s="253"/>
      <c r="AD849" s="253"/>
      <c r="AE849" s="253"/>
      <c r="AF849" s="253"/>
      <c r="AG849" s="253"/>
      <c r="AH849" s="253"/>
      <c r="AI849" s="253"/>
      <c r="AJ849" s="253"/>
      <c r="AK849" s="253"/>
      <c r="AL849" s="253"/>
      <c r="AM849" s="253"/>
      <c r="AN849" s="253"/>
      <c r="AO849" s="253"/>
      <c r="AP849" s="253"/>
      <c r="AQ849" s="253"/>
      <c r="AR849" s="253"/>
      <c r="AS849" s="253"/>
      <c r="AT849" s="253"/>
      <c r="AU849" s="253"/>
      <c r="AV849" s="253"/>
      <c r="AW849" s="253"/>
      <c r="AX849" s="253"/>
      <c r="AY849" s="253"/>
      <c r="AZ849" s="253"/>
      <c r="BA849" s="253"/>
      <c r="BB849" s="253"/>
      <c r="BC849" s="253"/>
      <c r="BD849" s="253"/>
      <c r="BE849" s="253"/>
      <c r="BF849" s="253"/>
      <c r="BG849" s="253"/>
      <c r="BH849" s="253"/>
      <c r="BI849" s="253"/>
      <c r="BJ849" s="253"/>
      <c r="BK849" s="253"/>
      <c r="BL849" s="295"/>
      <c r="BM849" s="253"/>
      <c r="BN849" s="253"/>
      <c r="BO849" s="253"/>
      <c r="BP849" s="253"/>
      <c r="BQ849" s="253"/>
      <c r="BR849" s="253"/>
      <c r="BS849" s="253"/>
      <c r="BT849" s="253"/>
      <c r="BU849" s="253"/>
      <c r="BV849" s="253"/>
      <c r="BW849" s="253"/>
      <c r="BX849" s="253"/>
      <c r="BY849" s="253"/>
      <c r="BZ849" s="253"/>
      <c r="CA849" s="253"/>
      <c r="CB849" s="134"/>
    </row>
    <row r="850" spans="1:80" ht="12" x14ac:dyDescent="0.2">
      <c r="A850" s="248"/>
      <c r="B850" s="263"/>
      <c r="C850" s="276" t="str">
        <f>_xlfn.CONCAT(Leverancespecifikation[[#This Row],[ID]],Leverancespecifikation[[#This Row],[BYGNINGSDEL]])</f>
        <v/>
      </c>
      <c r="D850" s="253"/>
      <c r="E850" s="253"/>
      <c r="F850" s="253"/>
      <c r="G850" s="253"/>
      <c r="H850" s="253"/>
      <c r="I850" s="253"/>
      <c r="J850" s="253"/>
      <c r="K850" s="277"/>
      <c r="L850" s="253"/>
      <c r="M850" s="278"/>
      <c r="N850" s="326"/>
      <c r="O850" s="256" t="str">
        <f>VLOOKUP(Leverancespecifikation[[#This Row],[ID-Bygningsdel]],'Data aktør'!A:H,2,FALSE)</f>
        <v/>
      </c>
      <c r="P850" s="256" t="str">
        <f>VLOOKUP(Leverancespecifikation[[#This Row],[ID-Bygningsdel]],'Data aktør'!A:H,3,FALSE)</f>
        <v/>
      </c>
      <c r="Q850" s="256" t="str">
        <f>VLOOKUP(Leverancespecifikation[[#This Row],[ID-Bygningsdel]],'Data aktør'!A:H,4,FALSE)</f>
        <v/>
      </c>
      <c r="R850" s="256" t="str">
        <f>VLOOKUP(Leverancespecifikation[[#This Row],[ID-Bygningsdel]],'Data aktør'!A:H,5,FALSE)</f>
        <v/>
      </c>
      <c r="S850" s="256" t="str">
        <f>VLOOKUP(Leverancespecifikation[[#This Row],[ID-Bygningsdel]],'Data aktør'!A:H,6,FALSE)</f>
        <v/>
      </c>
      <c r="T850" s="256" t="str">
        <f>VLOOKUP(Leverancespecifikation[[#This Row],[ID-Bygningsdel]],'Data aktør'!A:H,7,FALSE)</f>
        <v/>
      </c>
      <c r="U850" s="256" t="str">
        <f>VLOOKUP(Leverancespecifikation[[#This Row],[ID-Bygningsdel]],'Data aktør'!A:H,8,FALSE)</f>
        <v/>
      </c>
      <c r="V850" s="257"/>
      <c r="W850" s="257"/>
      <c r="X850" s="257"/>
      <c r="Y850" s="257"/>
      <c r="Z850" s="257"/>
      <c r="AA850" s="257"/>
      <c r="AB850" s="253"/>
      <c r="AC850" s="253"/>
      <c r="AD850" s="253"/>
      <c r="AE850" s="253"/>
      <c r="AF850" s="253"/>
      <c r="AG850" s="253"/>
      <c r="AH850" s="253"/>
      <c r="AI850" s="253"/>
      <c r="AJ850" s="253"/>
      <c r="AK850" s="253"/>
      <c r="AL850" s="253"/>
      <c r="AM850" s="253"/>
      <c r="AN850" s="253"/>
      <c r="AO850" s="253"/>
      <c r="AP850" s="253"/>
      <c r="AQ850" s="253"/>
      <c r="AR850" s="253"/>
      <c r="AS850" s="253"/>
      <c r="AT850" s="253"/>
      <c r="AU850" s="253"/>
      <c r="AV850" s="253"/>
      <c r="AW850" s="253"/>
      <c r="AX850" s="253"/>
      <c r="AY850" s="253"/>
      <c r="AZ850" s="253"/>
      <c r="BA850" s="253"/>
      <c r="BB850" s="253"/>
      <c r="BC850" s="253"/>
      <c r="BD850" s="253"/>
      <c r="BE850" s="253"/>
      <c r="BF850" s="253"/>
      <c r="BG850" s="253"/>
      <c r="BH850" s="253"/>
      <c r="BI850" s="253"/>
      <c r="BJ850" s="253"/>
      <c r="BK850" s="253"/>
      <c r="BL850" s="295"/>
      <c r="BM850" s="253"/>
      <c r="BN850" s="253"/>
      <c r="BO850" s="253"/>
      <c r="BP850" s="253"/>
      <c r="BQ850" s="253"/>
      <c r="BR850" s="253"/>
      <c r="BS850" s="253"/>
      <c r="BT850" s="253"/>
      <c r="BU850" s="253"/>
      <c r="BV850" s="253"/>
      <c r="BW850" s="253"/>
      <c r="BX850" s="253"/>
      <c r="BY850" s="253"/>
      <c r="BZ850" s="253"/>
      <c r="CA850" s="253"/>
      <c r="CB850" s="134"/>
    </row>
    <row r="851" spans="1:80" ht="12" x14ac:dyDescent="0.2">
      <c r="A851" s="248"/>
      <c r="B851" s="263"/>
      <c r="C851" s="276" t="str">
        <f>_xlfn.CONCAT(Leverancespecifikation[[#This Row],[ID]],Leverancespecifikation[[#This Row],[BYGNINGSDEL]])</f>
        <v/>
      </c>
      <c r="D851" s="253"/>
      <c r="E851" s="253"/>
      <c r="F851" s="253"/>
      <c r="G851" s="253"/>
      <c r="H851" s="253"/>
      <c r="I851" s="253"/>
      <c r="J851" s="253"/>
      <c r="K851" s="277"/>
      <c r="L851" s="253"/>
      <c r="M851" s="278"/>
      <c r="N851" s="326"/>
      <c r="O851" s="256" t="str">
        <f>VLOOKUP(Leverancespecifikation[[#This Row],[ID-Bygningsdel]],'Data aktør'!A:H,2,FALSE)</f>
        <v/>
      </c>
      <c r="P851" s="256" t="str">
        <f>VLOOKUP(Leverancespecifikation[[#This Row],[ID-Bygningsdel]],'Data aktør'!A:H,3,FALSE)</f>
        <v/>
      </c>
      <c r="Q851" s="256" t="str">
        <f>VLOOKUP(Leverancespecifikation[[#This Row],[ID-Bygningsdel]],'Data aktør'!A:H,4,FALSE)</f>
        <v/>
      </c>
      <c r="R851" s="256" t="str">
        <f>VLOOKUP(Leverancespecifikation[[#This Row],[ID-Bygningsdel]],'Data aktør'!A:H,5,FALSE)</f>
        <v/>
      </c>
      <c r="S851" s="256" t="str">
        <f>VLOOKUP(Leverancespecifikation[[#This Row],[ID-Bygningsdel]],'Data aktør'!A:H,6,FALSE)</f>
        <v/>
      </c>
      <c r="T851" s="256" t="str">
        <f>VLOOKUP(Leverancespecifikation[[#This Row],[ID-Bygningsdel]],'Data aktør'!A:H,7,FALSE)</f>
        <v/>
      </c>
      <c r="U851" s="256" t="str">
        <f>VLOOKUP(Leverancespecifikation[[#This Row],[ID-Bygningsdel]],'Data aktør'!A:H,8,FALSE)</f>
        <v/>
      </c>
      <c r="V851" s="257"/>
      <c r="W851" s="257"/>
      <c r="X851" s="257"/>
      <c r="Y851" s="257"/>
      <c r="Z851" s="257"/>
      <c r="AA851" s="257"/>
      <c r="AB851" s="253"/>
      <c r="AC851" s="253"/>
      <c r="AD851" s="253"/>
      <c r="AE851" s="253"/>
      <c r="AF851" s="253"/>
      <c r="AG851" s="253"/>
      <c r="AH851" s="253"/>
      <c r="AI851" s="253"/>
      <c r="AJ851" s="253"/>
      <c r="AK851" s="253"/>
      <c r="AL851" s="253"/>
      <c r="AM851" s="253"/>
      <c r="AN851" s="253"/>
      <c r="AO851" s="253"/>
      <c r="AP851" s="253"/>
      <c r="AQ851" s="253"/>
      <c r="AR851" s="253"/>
      <c r="AS851" s="253"/>
      <c r="AT851" s="253"/>
      <c r="AU851" s="253"/>
      <c r="AV851" s="253"/>
      <c r="AW851" s="253"/>
      <c r="AX851" s="253"/>
      <c r="AY851" s="253"/>
      <c r="AZ851" s="253"/>
      <c r="BA851" s="253"/>
      <c r="BB851" s="253"/>
      <c r="BC851" s="253"/>
      <c r="BD851" s="253"/>
      <c r="BE851" s="253"/>
      <c r="BF851" s="253"/>
      <c r="BG851" s="253"/>
      <c r="BH851" s="253"/>
      <c r="BI851" s="253"/>
      <c r="BJ851" s="253"/>
      <c r="BK851" s="253"/>
      <c r="BL851" s="295"/>
      <c r="BM851" s="253"/>
      <c r="BN851" s="253"/>
      <c r="BO851" s="253"/>
      <c r="BP851" s="253"/>
      <c r="BQ851" s="253"/>
      <c r="BR851" s="253"/>
      <c r="BS851" s="253"/>
      <c r="BT851" s="253"/>
      <c r="BU851" s="253"/>
      <c r="BV851" s="253"/>
      <c r="BW851" s="253"/>
      <c r="BX851" s="253"/>
      <c r="BY851" s="253"/>
      <c r="BZ851" s="253"/>
      <c r="CA851" s="253"/>
      <c r="CB851" s="134"/>
    </row>
    <row r="852" spans="1:80" ht="12" x14ac:dyDescent="0.2">
      <c r="A852" s="248"/>
      <c r="B852" s="263"/>
      <c r="C852" s="276" t="str">
        <f>_xlfn.CONCAT(Leverancespecifikation[[#This Row],[ID]],Leverancespecifikation[[#This Row],[BYGNINGSDEL]])</f>
        <v/>
      </c>
      <c r="D852" s="253"/>
      <c r="E852" s="253"/>
      <c r="F852" s="253"/>
      <c r="G852" s="253"/>
      <c r="H852" s="253"/>
      <c r="I852" s="253"/>
      <c r="J852" s="253"/>
      <c r="K852" s="277"/>
      <c r="L852" s="253"/>
      <c r="M852" s="278"/>
      <c r="N852" s="326"/>
      <c r="O852" s="256" t="str">
        <f>VLOOKUP(Leverancespecifikation[[#This Row],[ID-Bygningsdel]],'Data aktør'!A:H,2,FALSE)</f>
        <v/>
      </c>
      <c r="P852" s="256" t="str">
        <f>VLOOKUP(Leverancespecifikation[[#This Row],[ID-Bygningsdel]],'Data aktør'!A:H,3,FALSE)</f>
        <v/>
      </c>
      <c r="Q852" s="256" t="str">
        <f>VLOOKUP(Leverancespecifikation[[#This Row],[ID-Bygningsdel]],'Data aktør'!A:H,4,FALSE)</f>
        <v/>
      </c>
      <c r="R852" s="256" t="str">
        <f>VLOOKUP(Leverancespecifikation[[#This Row],[ID-Bygningsdel]],'Data aktør'!A:H,5,FALSE)</f>
        <v/>
      </c>
      <c r="S852" s="256" t="str">
        <f>VLOOKUP(Leverancespecifikation[[#This Row],[ID-Bygningsdel]],'Data aktør'!A:H,6,FALSE)</f>
        <v/>
      </c>
      <c r="T852" s="256" t="str">
        <f>VLOOKUP(Leverancespecifikation[[#This Row],[ID-Bygningsdel]],'Data aktør'!A:H,7,FALSE)</f>
        <v/>
      </c>
      <c r="U852" s="256" t="str">
        <f>VLOOKUP(Leverancespecifikation[[#This Row],[ID-Bygningsdel]],'Data aktør'!A:H,8,FALSE)</f>
        <v/>
      </c>
      <c r="V852" s="257"/>
      <c r="W852" s="257"/>
      <c r="X852" s="257"/>
      <c r="Y852" s="257"/>
      <c r="Z852" s="257"/>
      <c r="AA852" s="257"/>
      <c r="AB852" s="253"/>
      <c r="AC852" s="253"/>
      <c r="AD852" s="253"/>
      <c r="AE852" s="253"/>
      <c r="AF852" s="253"/>
      <c r="AG852" s="253"/>
      <c r="AH852" s="253"/>
      <c r="AI852" s="253"/>
      <c r="AJ852" s="253"/>
      <c r="AK852" s="253"/>
      <c r="AL852" s="253"/>
      <c r="AM852" s="253"/>
      <c r="AN852" s="253"/>
      <c r="AO852" s="253"/>
      <c r="AP852" s="253"/>
      <c r="AQ852" s="253"/>
      <c r="AR852" s="253"/>
      <c r="AS852" s="253"/>
      <c r="AT852" s="253"/>
      <c r="AU852" s="253"/>
      <c r="AV852" s="253"/>
      <c r="AW852" s="253"/>
      <c r="AX852" s="253"/>
      <c r="AY852" s="253"/>
      <c r="AZ852" s="253"/>
      <c r="BA852" s="253"/>
      <c r="BB852" s="253"/>
      <c r="BC852" s="253"/>
      <c r="BD852" s="253"/>
      <c r="BE852" s="253"/>
      <c r="BF852" s="253"/>
      <c r="BG852" s="253"/>
      <c r="BH852" s="253"/>
      <c r="BI852" s="253"/>
      <c r="BJ852" s="253"/>
      <c r="BK852" s="253"/>
      <c r="BL852" s="295"/>
      <c r="BM852" s="253"/>
      <c r="BN852" s="253"/>
      <c r="BO852" s="253"/>
      <c r="BP852" s="253"/>
      <c r="BQ852" s="253"/>
      <c r="BR852" s="253"/>
      <c r="BS852" s="253"/>
      <c r="BT852" s="253"/>
      <c r="BU852" s="253"/>
      <c r="BV852" s="253"/>
      <c r="BW852" s="253"/>
      <c r="BX852" s="253"/>
      <c r="BY852" s="253"/>
      <c r="BZ852" s="253"/>
      <c r="CA852" s="253"/>
      <c r="CB852" s="134"/>
    </row>
    <row r="853" spans="1:80" ht="12" x14ac:dyDescent="0.2">
      <c r="A853" s="248"/>
      <c r="B853" s="263"/>
      <c r="C853" s="276" t="str">
        <f>_xlfn.CONCAT(Leverancespecifikation[[#This Row],[ID]],Leverancespecifikation[[#This Row],[BYGNINGSDEL]])</f>
        <v/>
      </c>
      <c r="D853" s="253"/>
      <c r="E853" s="253"/>
      <c r="F853" s="253"/>
      <c r="G853" s="253"/>
      <c r="H853" s="253"/>
      <c r="I853" s="253"/>
      <c r="J853" s="253"/>
      <c r="K853" s="277"/>
      <c r="L853" s="253"/>
      <c r="M853" s="278"/>
      <c r="N853" s="326"/>
      <c r="O853" s="256" t="str">
        <f>VLOOKUP(Leverancespecifikation[[#This Row],[ID-Bygningsdel]],'Data aktør'!A:H,2,FALSE)</f>
        <v/>
      </c>
      <c r="P853" s="256" t="str">
        <f>VLOOKUP(Leverancespecifikation[[#This Row],[ID-Bygningsdel]],'Data aktør'!A:H,3,FALSE)</f>
        <v/>
      </c>
      <c r="Q853" s="256" t="str">
        <f>VLOOKUP(Leverancespecifikation[[#This Row],[ID-Bygningsdel]],'Data aktør'!A:H,4,FALSE)</f>
        <v/>
      </c>
      <c r="R853" s="256" t="str">
        <f>VLOOKUP(Leverancespecifikation[[#This Row],[ID-Bygningsdel]],'Data aktør'!A:H,5,FALSE)</f>
        <v/>
      </c>
      <c r="S853" s="256" t="str">
        <f>VLOOKUP(Leverancespecifikation[[#This Row],[ID-Bygningsdel]],'Data aktør'!A:H,6,FALSE)</f>
        <v/>
      </c>
      <c r="T853" s="256" t="str">
        <f>VLOOKUP(Leverancespecifikation[[#This Row],[ID-Bygningsdel]],'Data aktør'!A:H,7,FALSE)</f>
        <v/>
      </c>
      <c r="U853" s="256" t="str">
        <f>VLOOKUP(Leverancespecifikation[[#This Row],[ID-Bygningsdel]],'Data aktør'!A:H,8,FALSE)</f>
        <v/>
      </c>
      <c r="V853" s="257"/>
      <c r="W853" s="257"/>
      <c r="X853" s="257"/>
      <c r="Y853" s="257"/>
      <c r="Z853" s="257"/>
      <c r="AA853" s="257"/>
      <c r="AB853" s="253"/>
      <c r="AC853" s="253"/>
      <c r="AD853" s="253"/>
      <c r="AE853" s="253"/>
      <c r="AF853" s="253"/>
      <c r="AG853" s="253"/>
      <c r="AH853" s="253"/>
      <c r="AI853" s="253"/>
      <c r="AJ853" s="253"/>
      <c r="AK853" s="253"/>
      <c r="AL853" s="253"/>
      <c r="AM853" s="253"/>
      <c r="AN853" s="253"/>
      <c r="AO853" s="253"/>
      <c r="AP853" s="253"/>
      <c r="AQ853" s="253"/>
      <c r="AR853" s="253"/>
      <c r="AS853" s="253"/>
      <c r="AT853" s="253"/>
      <c r="AU853" s="253"/>
      <c r="AV853" s="253"/>
      <c r="AW853" s="253"/>
      <c r="AX853" s="253"/>
      <c r="AY853" s="253"/>
      <c r="AZ853" s="253"/>
      <c r="BA853" s="253"/>
      <c r="BB853" s="253"/>
      <c r="BC853" s="253"/>
      <c r="BD853" s="253"/>
      <c r="BE853" s="253"/>
      <c r="BF853" s="253"/>
      <c r="BG853" s="253"/>
      <c r="BH853" s="253"/>
      <c r="BI853" s="253"/>
      <c r="BJ853" s="253"/>
      <c r="BK853" s="253"/>
      <c r="BL853" s="295"/>
      <c r="BM853" s="253"/>
      <c r="BN853" s="253"/>
      <c r="BO853" s="253"/>
      <c r="BP853" s="253"/>
      <c r="BQ853" s="253"/>
      <c r="BR853" s="253"/>
      <c r="BS853" s="253"/>
      <c r="BT853" s="253"/>
      <c r="BU853" s="253"/>
      <c r="BV853" s="253"/>
      <c r="BW853" s="253"/>
      <c r="BX853" s="253"/>
      <c r="BY853" s="253"/>
      <c r="BZ853" s="253"/>
      <c r="CA853" s="253"/>
      <c r="CB853" s="134"/>
    </row>
    <row r="854" spans="1:80" ht="12" x14ac:dyDescent="0.2">
      <c r="A854" s="248"/>
      <c r="B854" s="263"/>
      <c r="C854" s="276" t="str">
        <f>_xlfn.CONCAT(Leverancespecifikation[[#This Row],[ID]],Leverancespecifikation[[#This Row],[BYGNINGSDEL]])</f>
        <v/>
      </c>
      <c r="D854" s="253"/>
      <c r="E854" s="253"/>
      <c r="F854" s="253"/>
      <c r="G854" s="253"/>
      <c r="H854" s="253"/>
      <c r="I854" s="253"/>
      <c r="J854" s="253"/>
      <c r="K854" s="277"/>
      <c r="L854" s="253"/>
      <c r="M854" s="278"/>
      <c r="N854" s="326"/>
      <c r="O854" s="256" t="str">
        <f>VLOOKUP(Leverancespecifikation[[#This Row],[ID-Bygningsdel]],'Data aktør'!A:H,2,FALSE)</f>
        <v/>
      </c>
      <c r="P854" s="256" t="str">
        <f>VLOOKUP(Leverancespecifikation[[#This Row],[ID-Bygningsdel]],'Data aktør'!A:H,3,FALSE)</f>
        <v/>
      </c>
      <c r="Q854" s="256" t="str">
        <f>VLOOKUP(Leverancespecifikation[[#This Row],[ID-Bygningsdel]],'Data aktør'!A:H,4,FALSE)</f>
        <v/>
      </c>
      <c r="R854" s="256" t="str">
        <f>VLOOKUP(Leverancespecifikation[[#This Row],[ID-Bygningsdel]],'Data aktør'!A:H,5,FALSE)</f>
        <v/>
      </c>
      <c r="S854" s="256" t="str">
        <f>VLOOKUP(Leverancespecifikation[[#This Row],[ID-Bygningsdel]],'Data aktør'!A:H,6,FALSE)</f>
        <v/>
      </c>
      <c r="T854" s="256" t="str">
        <f>VLOOKUP(Leverancespecifikation[[#This Row],[ID-Bygningsdel]],'Data aktør'!A:H,7,FALSE)</f>
        <v/>
      </c>
      <c r="U854" s="256" t="str">
        <f>VLOOKUP(Leverancespecifikation[[#This Row],[ID-Bygningsdel]],'Data aktør'!A:H,8,FALSE)</f>
        <v/>
      </c>
      <c r="V854" s="257"/>
      <c r="W854" s="257"/>
      <c r="X854" s="257"/>
      <c r="Y854" s="257"/>
      <c r="Z854" s="257"/>
      <c r="AA854" s="257"/>
      <c r="AB854" s="253"/>
      <c r="AC854" s="253"/>
      <c r="AD854" s="253"/>
      <c r="AE854" s="253"/>
      <c r="AF854" s="253"/>
      <c r="AG854" s="253"/>
      <c r="AH854" s="253"/>
      <c r="AI854" s="253"/>
      <c r="AJ854" s="253"/>
      <c r="AK854" s="253"/>
      <c r="AL854" s="253"/>
      <c r="AM854" s="253"/>
      <c r="AN854" s="253"/>
      <c r="AO854" s="253"/>
      <c r="AP854" s="253"/>
      <c r="AQ854" s="253"/>
      <c r="AR854" s="253"/>
      <c r="AS854" s="253"/>
      <c r="AT854" s="253"/>
      <c r="AU854" s="253"/>
      <c r="AV854" s="253"/>
      <c r="AW854" s="253"/>
      <c r="AX854" s="253"/>
      <c r="AY854" s="253"/>
      <c r="AZ854" s="253"/>
      <c r="BA854" s="253"/>
      <c r="BB854" s="253"/>
      <c r="BC854" s="253"/>
      <c r="BD854" s="253"/>
      <c r="BE854" s="253"/>
      <c r="BF854" s="253"/>
      <c r="BG854" s="253"/>
      <c r="BH854" s="253"/>
      <c r="BI854" s="253"/>
      <c r="BJ854" s="253"/>
      <c r="BK854" s="253"/>
      <c r="BL854" s="295"/>
      <c r="BM854" s="253"/>
      <c r="BN854" s="253"/>
      <c r="BO854" s="253"/>
      <c r="BP854" s="253"/>
      <c r="BQ854" s="253"/>
      <c r="BR854" s="253"/>
      <c r="BS854" s="253"/>
      <c r="BT854" s="253"/>
      <c r="BU854" s="253"/>
      <c r="BV854" s="253"/>
      <c r="BW854" s="253"/>
      <c r="BX854" s="253"/>
      <c r="BY854" s="253"/>
      <c r="BZ854" s="253"/>
      <c r="CA854" s="253"/>
      <c r="CB854" s="134"/>
    </row>
    <row r="855" spans="1:80" ht="12" x14ac:dyDescent="0.2">
      <c r="A855" s="248"/>
      <c r="B855" s="263"/>
      <c r="C855" s="276" t="str">
        <f>_xlfn.CONCAT(Leverancespecifikation[[#This Row],[ID]],Leverancespecifikation[[#This Row],[BYGNINGSDEL]])</f>
        <v/>
      </c>
      <c r="D855" s="253"/>
      <c r="E855" s="253"/>
      <c r="F855" s="253"/>
      <c r="G855" s="253"/>
      <c r="H855" s="253"/>
      <c r="I855" s="253"/>
      <c r="J855" s="253"/>
      <c r="K855" s="277"/>
      <c r="L855" s="253"/>
      <c r="M855" s="278"/>
      <c r="N855" s="326"/>
      <c r="O855" s="256" t="str">
        <f>VLOOKUP(Leverancespecifikation[[#This Row],[ID-Bygningsdel]],'Data aktør'!A:H,2,FALSE)</f>
        <v/>
      </c>
      <c r="P855" s="256" t="str">
        <f>VLOOKUP(Leverancespecifikation[[#This Row],[ID-Bygningsdel]],'Data aktør'!A:H,3,FALSE)</f>
        <v/>
      </c>
      <c r="Q855" s="256" t="str">
        <f>VLOOKUP(Leverancespecifikation[[#This Row],[ID-Bygningsdel]],'Data aktør'!A:H,4,FALSE)</f>
        <v/>
      </c>
      <c r="R855" s="256" t="str">
        <f>VLOOKUP(Leverancespecifikation[[#This Row],[ID-Bygningsdel]],'Data aktør'!A:H,5,FALSE)</f>
        <v/>
      </c>
      <c r="S855" s="256" t="str">
        <f>VLOOKUP(Leverancespecifikation[[#This Row],[ID-Bygningsdel]],'Data aktør'!A:H,6,FALSE)</f>
        <v/>
      </c>
      <c r="T855" s="256" t="str">
        <f>VLOOKUP(Leverancespecifikation[[#This Row],[ID-Bygningsdel]],'Data aktør'!A:H,7,FALSE)</f>
        <v/>
      </c>
      <c r="U855" s="256" t="str">
        <f>VLOOKUP(Leverancespecifikation[[#This Row],[ID-Bygningsdel]],'Data aktør'!A:H,8,FALSE)</f>
        <v/>
      </c>
      <c r="V855" s="257"/>
      <c r="W855" s="257"/>
      <c r="X855" s="257"/>
      <c r="Y855" s="257"/>
      <c r="Z855" s="257"/>
      <c r="AA855" s="257"/>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95"/>
      <c r="BM855" s="253"/>
      <c r="BN855" s="253"/>
      <c r="BO855" s="253"/>
      <c r="BP855" s="253"/>
      <c r="BQ855" s="253"/>
      <c r="BR855" s="253"/>
      <c r="BS855" s="253"/>
      <c r="BT855" s="253"/>
      <c r="BU855" s="253"/>
      <c r="BV855" s="253"/>
      <c r="BW855" s="253"/>
      <c r="BX855" s="253"/>
      <c r="BY855" s="253"/>
      <c r="BZ855" s="253"/>
      <c r="CA855" s="253"/>
      <c r="CB855" s="134"/>
    </row>
    <row r="856" spans="1:80" ht="12" x14ac:dyDescent="0.2">
      <c r="A856" s="248"/>
      <c r="B856" s="263"/>
      <c r="C856" s="276" t="str">
        <f>_xlfn.CONCAT(Leverancespecifikation[[#This Row],[ID]],Leverancespecifikation[[#This Row],[BYGNINGSDEL]])</f>
        <v/>
      </c>
      <c r="D856" s="253"/>
      <c r="E856" s="253"/>
      <c r="F856" s="253"/>
      <c r="G856" s="253"/>
      <c r="H856" s="253"/>
      <c r="I856" s="253"/>
      <c r="J856" s="253"/>
      <c r="K856" s="277"/>
      <c r="L856" s="253"/>
      <c r="M856" s="278"/>
      <c r="N856" s="326"/>
      <c r="O856" s="256" t="str">
        <f>VLOOKUP(Leverancespecifikation[[#This Row],[ID-Bygningsdel]],'Data aktør'!A:H,2,FALSE)</f>
        <v/>
      </c>
      <c r="P856" s="256" t="str">
        <f>VLOOKUP(Leverancespecifikation[[#This Row],[ID-Bygningsdel]],'Data aktør'!A:H,3,FALSE)</f>
        <v/>
      </c>
      <c r="Q856" s="256" t="str">
        <f>VLOOKUP(Leverancespecifikation[[#This Row],[ID-Bygningsdel]],'Data aktør'!A:H,4,FALSE)</f>
        <v/>
      </c>
      <c r="R856" s="256" t="str">
        <f>VLOOKUP(Leverancespecifikation[[#This Row],[ID-Bygningsdel]],'Data aktør'!A:H,5,FALSE)</f>
        <v/>
      </c>
      <c r="S856" s="256" t="str">
        <f>VLOOKUP(Leverancespecifikation[[#This Row],[ID-Bygningsdel]],'Data aktør'!A:H,6,FALSE)</f>
        <v/>
      </c>
      <c r="T856" s="256" t="str">
        <f>VLOOKUP(Leverancespecifikation[[#This Row],[ID-Bygningsdel]],'Data aktør'!A:H,7,FALSE)</f>
        <v/>
      </c>
      <c r="U856" s="256" t="str">
        <f>VLOOKUP(Leverancespecifikation[[#This Row],[ID-Bygningsdel]],'Data aktør'!A:H,8,FALSE)</f>
        <v/>
      </c>
      <c r="V856" s="257"/>
      <c r="W856" s="257"/>
      <c r="X856" s="257"/>
      <c r="Y856" s="257"/>
      <c r="Z856" s="257"/>
      <c r="AA856" s="257"/>
      <c r="AB856" s="253"/>
      <c r="AC856" s="253"/>
      <c r="AD856" s="253"/>
      <c r="AE856" s="253"/>
      <c r="AF856" s="253"/>
      <c r="AG856" s="253"/>
      <c r="AH856" s="253"/>
      <c r="AI856" s="253"/>
      <c r="AJ856" s="253"/>
      <c r="AK856" s="253"/>
      <c r="AL856" s="253"/>
      <c r="AM856" s="253"/>
      <c r="AN856" s="253"/>
      <c r="AO856" s="253"/>
      <c r="AP856" s="253"/>
      <c r="AQ856" s="253"/>
      <c r="AR856" s="253"/>
      <c r="AS856" s="253"/>
      <c r="AT856" s="253"/>
      <c r="AU856" s="253"/>
      <c r="AV856" s="253"/>
      <c r="AW856" s="253"/>
      <c r="AX856" s="253"/>
      <c r="AY856" s="253"/>
      <c r="AZ856" s="253"/>
      <c r="BA856" s="253"/>
      <c r="BB856" s="253"/>
      <c r="BC856" s="253"/>
      <c r="BD856" s="253"/>
      <c r="BE856" s="253"/>
      <c r="BF856" s="253"/>
      <c r="BG856" s="253"/>
      <c r="BH856" s="253"/>
      <c r="BI856" s="253"/>
      <c r="BJ856" s="253"/>
      <c r="BK856" s="253"/>
      <c r="BL856" s="295"/>
      <c r="BM856" s="253"/>
      <c r="BN856" s="253"/>
      <c r="BO856" s="253"/>
      <c r="BP856" s="253"/>
      <c r="BQ856" s="253"/>
      <c r="BR856" s="253"/>
      <c r="BS856" s="253"/>
      <c r="BT856" s="253"/>
      <c r="BU856" s="253"/>
      <c r="BV856" s="253"/>
      <c r="BW856" s="253"/>
      <c r="BX856" s="253"/>
      <c r="BY856" s="253"/>
      <c r="BZ856" s="253"/>
      <c r="CA856" s="253"/>
      <c r="CB856" s="134"/>
    </row>
    <row r="857" spans="1:80" ht="12" x14ac:dyDescent="0.2">
      <c r="A857" s="248"/>
      <c r="B857" s="263"/>
      <c r="C857" s="276" t="str">
        <f>_xlfn.CONCAT(Leverancespecifikation[[#This Row],[ID]],Leverancespecifikation[[#This Row],[BYGNINGSDEL]])</f>
        <v/>
      </c>
      <c r="D857" s="253"/>
      <c r="E857" s="253"/>
      <c r="F857" s="253"/>
      <c r="G857" s="253"/>
      <c r="H857" s="253"/>
      <c r="I857" s="253"/>
      <c r="J857" s="253"/>
      <c r="K857" s="277"/>
      <c r="L857" s="253"/>
      <c r="M857" s="278"/>
      <c r="N857" s="326"/>
      <c r="O857" s="256" t="str">
        <f>VLOOKUP(Leverancespecifikation[[#This Row],[ID-Bygningsdel]],'Data aktør'!A:H,2,FALSE)</f>
        <v/>
      </c>
      <c r="P857" s="256" t="str">
        <f>VLOOKUP(Leverancespecifikation[[#This Row],[ID-Bygningsdel]],'Data aktør'!A:H,3,FALSE)</f>
        <v/>
      </c>
      <c r="Q857" s="256" t="str">
        <f>VLOOKUP(Leverancespecifikation[[#This Row],[ID-Bygningsdel]],'Data aktør'!A:H,4,FALSE)</f>
        <v/>
      </c>
      <c r="R857" s="256" t="str">
        <f>VLOOKUP(Leverancespecifikation[[#This Row],[ID-Bygningsdel]],'Data aktør'!A:H,5,FALSE)</f>
        <v/>
      </c>
      <c r="S857" s="256" t="str">
        <f>VLOOKUP(Leverancespecifikation[[#This Row],[ID-Bygningsdel]],'Data aktør'!A:H,6,FALSE)</f>
        <v/>
      </c>
      <c r="T857" s="256" t="str">
        <f>VLOOKUP(Leverancespecifikation[[#This Row],[ID-Bygningsdel]],'Data aktør'!A:H,7,FALSE)</f>
        <v/>
      </c>
      <c r="U857" s="256" t="str">
        <f>VLOOKUP(Leverancespecifikation[[#This Row],[ID-Bygningsdel]],'Data aktør'!A:H,8,FALSE)</f>
        <v/>
      </c>
      <c r="V857" s="257"/>
      <c r="W857" s="257"/>
      <c r="X857" s="257"/>
      <c r="Y857" s="257"/>
      <c r="Z857" s="257"/>
      <c r="AA857" s="257"/>
      <c r="AB857" s="253"/>
      <c r="AC857" s="253"/>
      <c r="AD857" s="253"/>
      <c r="AE857" s="253"/>
      <c r="AF857" s="253"/>
      <c r="AG857" s="253"/>
      <c r="AH857" s="253"/>
      <c r="AI857" s="253"/>
      <c r="AJ857" s="253"/>
      <c r="AK857" s="253"/>
      <c r="AL857" s="253"/>
      <c r="AM857" s="253"/>
      <c r="AN857" s="253"/>
      <c r="AO857" s="253"/>
      <c r="AP857" s="253"/>
      <c r="AQ857" s="253"/>
      <c r="AR857" s="253"/>
      <c r="AS857" s="253"/>
      <c r="AT857" s="253"/>
      <c r="AU857" s="253"/>
      <c r="AV857" s="253"/>
      <c r="AW857" s="253"/>
      <c r="AX857" s="253"/>
      <c r="AY857" s="253"/>
      <c r="AZ857" s="253"/>
      <c r="BA857" s="253"/>
      <c r="BB857" s="253"/>
      <c r="BC857" s="253"/>
      <c r="BD857" s="253"/>
      <c r="BE857" s="253"/>
      <c r="BF857" s="253"/>
      <c r="BG857" s="253"/>
      <c r="BH857" s="253"/>
      <c r="BI857" s="253"/>
      <c r="BJ857" s="253"/>
      <c r="BK857" s="253"/>
      <c r="BL857" s="295"/>
      <c r="BM857" s="253"/>
      <c r="BN857" s="253"/>
      <c r="BO857" s="253"/>
      <c r="BP857" s="253"/>
      <c r="BQ857" s="253"/>
      <c r="BR857" s="253"/>
      <c r="BS857" s="253"/>
      <c r="BT857" s="253"/>
      <c r="BU857" s="253"/>
      <c r="BV857" s="253"/>
      <c r="BW857" s="253"/>
      <c r="BX857" s="253"/>
      <c r="BY857" s="253"/>
      <c r="BZ857" s="253"/>
      <c r="CA857" s="253"/>
      <c r="CB857" s="134"/>
    </row>
    <row r="858" spans="1:80" ht="12" x14ac:dyDescent="0.2">
      <c r="A858" s="248"/>
      <c r="B858" s="263"/>
      <c r="C858" s="276" t="str">
        <f>_xlfn.CONCAT(Leverancespecifikation[[#This Row],[ID]],Leverancespecifikation[[#This Row],[BYGNINGSDEL]])</f>
        <v/>
      </c>
      <c r="D858" s="253"/>
      <c r="E858" s="253"/>
      <c r="F858" s="253"/>
      <c r="G858" s="253"/>
      <c r="H858" s="253"/>
      <c r="I858" s="253"/>
      <c r="J858" s="253"/>
      <c r="K858" s="277"/>
      <c r="L858" s="253"/>
      <c r="M858" s="278"/>
      <c r="N858" s="326"/>
      <c r="O858" s="256" t="str">
        <f>VLOOKUP(Leverancespecifikation[[#This Row],[ID-Bygningsdel]],'Data aktør'!A:H,2,FALSE)</f>
        <v/>
      </c>
      <c r="P858" s="256" t="str">
        <f>VLOOKUP(Leverancespecifikation[[#This Row],[ID-Bygningsdel]],'Data aktør'!A:H,3,FALSE)</f>
        <v/>
      </c>
      <c r="Q858" s="256" t="str">
        <f>VLOOKUP(Leverancespecifikation[[#This Row],[ID-Bygningsdel]],'Data aktør'!A:H,4,FALSE)</f>
        <v/>
      </c>
      <c r="R858" s="256" t="str">
        <f>VLOOKUP(Leverancespecifikation[[#This Row],[ID-Bygningsdel]],'Data aktør'!A:H,5,FALSE)</f>
        <v/>
      </c>
      <c r="S858" s="256" t="str">
        <f>VLOOKUP(Leverancespecifikation[[#This Row],[ID-Bygningsdel]],'Data aktør'!A:H,6,FALSE)</f>
        <v/>
      </c>
      <c r="T858" s="256" t="str">
        <f>VLOOKUP(Leverancespecifikation[[#This Row],[ID-Bygningsdel]],'Data aktør'!A:H,7,FALSE)</f>
        <v/>
      </c>
      <c r="U858" s="256" t="str">
        <f>VLOOKUP(Leverancespecifikation[[#This Row],[ID-Bygningsdel]],'Data aktør'!A:H,8,FALSE)</f>
        <v/>
      </c>
      <c r="V858" s="257"/>
      <c r="W858" s="257"/>
      <c r="X858" s="257"/>
      <c r="Y858" s="257"/>
      <c r="Z858" s="257"/>
      <c r="AA858" s="257"/>
      <c r="AB858" s="253"/>
      <c r="AC858" s="253"/>
      <c r="AD858" s="253"/>
      <c r="AE858" s="253"/>
      <c r="AF858" s="253"/>
      <c r="AG858" s="253"/>
      <c r="AH858" s="253"/>
      <c r="AI858" s="253"/>
      <c r="AJ858" s="253"/>
      <c r="AK858" s="253"/>
      <c r="AL858" s="253"/>
      <c r="AM858" s="253"/>
      <c r="AN858" s="253"/>
      <c r="AO858" s="253"/>
      <c r="AP858" s="253"/>
      <c r="AQ858" s="253"/>
      <c r="AR858" s="253"/>
      <c r="AS858" s="253"/>
      <c r="AT858" s="253"/>
      <c r="AU858" s="253"/>
      <c r="AV858" s="253"/>
      <c r="AW858" s="253"/>
      <c r="AX858" s="253"/>
      <c r="AY858" s="253"/>
      <c r="AZ858" s="253"/>
      <c r="BA858" s="253"/>
      <c r="BB858" s="253"/>
      <c r="BC858" s="253"/>
      <c r="BD858" s="253"/>
      <c r="BE858" s="253"/>
      <c r="BF858" s="253"/>
      <c r="BG858" s="253"/>
      <c r="BH858" s="253"/>
      <c r="BI858" s="253"/>
      <c r="BJ858" s="253"/>
      <c r="BK858" s="253"/>
      <c r="BL858" s="295"/>
      <c r="BM858" s="253"/>
      <c r="BN858" s="253"/>
      <c r="BO858" s="253"/>
      <c r="BP858" s="253"/>
      <c r="BQ858" s="253"/>
      <c r="BR858" s="253"/>
      <c r="BS858" s="253"/>
      <c r="BT858" s="253"/>
      <c r="BU858" s="253"/>
      <c r="BV858" s="253"/>
      <c r="BW858" s="253"/>
      <c r="BX858" s="253"/>
      <c r="BY858" s="253"/>
      <c r="BZ858" s="253"/>
      <c r="CA858" s="253"/>
      <c r="CB858" s="134"/>
    </row>
    <row r="859" spans="1:80" ht="12" x14ac:dyDescent="0.2">
      <c r="A859" s="248"/>
      <c r="B859" s="263"/>
      <c r="C859" s="276" t="str">
        <f>_xlfn.CONCAT(Leverancespecifikation[[#This Row],[ID]],Leverancespecifikation[[#This Row],[BYGNINGSDEL]])</f>
        <v/>
      </c>
      <c r="D859" s="253"/>
      <c r="E859" s="253"/>
      <c r="F859" s="253"/>
      <c r="G859" s="253"/>
      <c r="H859" s="253"/>
      <c r="I859" s="253"/>
      <c r="J859" s="253"/>
      <c r="K859" s="277"/>
      <c r="L859" s="253"/>
      <c r="M859" s="278"/>
      <c r="N859" s="326"/>
      <c r="O859" s="256" t="str">
        <f>VLOOKUP(Leverancespecifikation[[#This Row],[ID-Bygningsdel]],'Data aktør'!A:H,2,FALSE)</f>
        <v/>
      </c>
      <c r="P859" s="256" t="str">
        <f>VLOOKUP(Leverancespecifikation[[#This Row],[ID-Bygningsdel]],'Data aktør'!A:H,3,FALSE)</f>
        <v/>
      </c>
      <c r="Q859" s="256" t="str">
        <f>VLOOKUP(Leverancespecifikation[[#This Row],[ID-Bygningsdel]],'Data aktør'!A:H,4,FALSE)</f>
        <v/>
      </c>
      <c r="R859" s="256" t="str">
        <f>VLOOKUP(Leverancespecifikation[[#This Row],[ID-Bygningsdel]],'Data aktør'!A:H,5,FALSE)</f>
        <v/>
      </c>
      <c r="S859" s="256" t="str">
        <f>VLOOKUP(Leverancespecifikation[[#This Row],[ID-Bygningsdel]],'Data aktør'!A:H,6,FALSE)</f>
        <v/>
      </c>
      <c r="T859" s="256" t="str">
        <f>VLOOKUP(Leverancespecifikation[[#This Row],[ID-Bygningsdel]],'Data aktør'!A:H,7,FALSE)</f>
        <v/>
      </c>
      <c r="U859" s="256" t="str">
        <f>VLOOKUP(Leverancespecifikation[[#This Row],[ID-Bygningsdel]],'Data aktør'!A:H,8,FALSE)</f>
        <v/>
      </c>
      <c r="V859" s="257"/>
      <c r="W859" s="257"/>
      <c r="X859" s="257"/>
      <c r="Y859" s="257"/>
      <c r="Z859" s="257"/>
      <c r="AA859" s="257"/>
      <c r="AB859" s="253"/>
      <c r="AC859" s="253"/>
      <c r="AD859" s="253"/>
      <c r="AE859" s="253"/>
      <c r="AF859" s="253"/>
      <c r="AG859" s="253"/>
      <c r="AH859" s="253"/>
      <c r="AI859" s="253"/>
      <c r="AJ859" s="253"/>
      <c r="AK859" s="253"/>
      <c r="AL859" s="253"/>
      <c r="AM859" s="253"/>
      <c r="AN859" s="253"/>
      <c r="AO859" s="253"/>
      <c r="AP859" s="253"/>
      <c r="AQ859" s="253"/>
      <c r="AR859" s="253"/>
      <c r="AS859" s="253"/>
      <c r="AT859" s="253"/>
      <c r="AU859" s="253"/>
      <c r="AV859" s="253"/>
      <c r="AW859" s="253"/>
      <c r="AX859" s="253"/>
      <c r="AY859" s="253"/>
      <c r="AZ859" s="253"/>
      <c r="BA859" s="253"/>
      <c r="BB859" s="253"/>
      <c r="BC859" s="253"/>
      <c r="BD859" s="253"/>
      <c r="BE859" s="253"/>
      <c r="BF859" s="253"/>
      <c r="BG859" s="253"/>
      <c r="BH859" s="253"/>
      <c r="BI859" s="253"/>
      <c r="BJ859" s="253"/>
      <c r="BK859" s="253"/>
      <c r="BL859" s="295"/>
      <c r="BM859" s="253"/>
      <c r="BN859" s="253"/>
      <c r="BO859" s="253"/>
      <c r="BP859" s="253"/>
      <c r="BQ859" s="253"/>
      <c r="BR859" s="253"/>
      <c r="BS859" s="253"/>
      <c r="BT859" s="253"/>
      <c r="BU859" s="253"/>
      <c r="BV859" s="253"/>
      <c r="BW859" s="253"/>
      <c r="BX859" s="253"/>
      <c r="BY859" s="253"/>
      <c r="BZ859" s="253"/>
      <c r="CA859" s="253"/>
      <c r="CB859" s="134"/>
    </row>
    <row r="860" spans="1:80" ht="12" x14ac:dyDescent="0.2">
      <c r="A860" s="248"/>
      <c r="B860" s="263"/>
      <c r="C860" s="276" t="str">
        <f>_xlfn.CONCAT(Leverancespecifikation[[#This Row],[ID]],Leverancespecifikation[[#This Row],[BYGNINGSDEL]])</f>
        <v/>
      </c>
      <c r="D860" s="253"/>
      <c r="E860" s="253"/>
      <c r="F860" s="253"/>
      <c r="G860" s="253"/>
      <c r="H860" s="253"/>
      <c r="I860" s="253"/>
      <c r="J860" s="253"/>
      <c r="K860" s="277"/>
      <c r="L860" s="253"/>
      <c r="M860" s="278"/>
      <c r="N860" s="326"/>
      <c r="O860" s="256" t="str">
        <f>VLOOKUP(Leverancespecifikation[[#This Row],[ID-Bygningsdel]],'Data aktør'!A:H,2,FALSE)</f>
        <v/>
      </c>
      <c r="P860" s="256" t="str">
        <f>VLOOKUP(Leverancespecifikation[[#This Row],[ID-Bygningsdel]],'Data aktør'!A:H,3,FALSE)</f>
        <v/>
      </c>
      <c r="Q860" s="256" t="str">
        <f>VLOOKUP(Leverancespecifikation[[#This Row],[ID-Bygningsdel]],'Data aktør'!A:H,4,FALSE)</f>
        <v/>
      </c>
      <c r="R860" s="256" t="str">
        <f>VLOOKUP(Leverancespecifikation[[#This Row],[ID-Bygningsdel]],'Data aktør'!A:H,5,FALSE)</f>
        <v/>
      </c>
      <c r="S860" s="256" t="str">
        <f>VLOOKUP(Leverancespecifikation[[#This Row],[ID-Bygningsdel]],'Data aktør'!A:H,6,FALSE)</f>
        <v/>
      </c>
      <c r="T860" s="256" t="str">
        <f>VLOOKUP(Leverancespecifikation[[#This Row],[ID-Bygningsdel]],'Data aktør'!A:H,7,FALSE)</f>
        <v/>
      </c>
      <c r="U860" s="256" t="str">
        <f>VLOOKUP(Leverancespecifikation[[#This Row],[ID-Bygningsdel]],'Data aktør'!A:H,8,FALSE)</f>
        <v/>
      </c>
      <c r="V860" s="257"/>
      <c r="W860" s="257"/>
      <c r="X860" s="257"/>
      <c r="Y860" s="257"/>
      <c r="Z860" s="257"/>
      <c r="AA860" s="257"/>
      <c r="AB860" s="253"/>
      <c r="AC860" s="253"/>
      <c r="AD860" s="253"/>
      <c r="AE860" s="253"/>
      <c r="AF860" s="253"/>
      <c r="AG860" s="253"/>
      <c r="AH860" s="253"/>
      <c r="AI860" s="253"/>
      <c r="AJ860" s="253"/>
      <c r="AK860" s="253"/>
      <c r="AL860" s="253"/>
      <c r="AM860" s="253"/>
      <c r="AN860" s="253"/>
      <c r="AO860" s="253"/>
      <c r="AP860" s="253"/>
      <c r="AQ860" s="253"/>
      <c r="AR860" s="253"/>
      <c r="AS860" s="253"/>
      <c r="AT860" s="253"/>
      <c r="AU860" s="253"/>
      <c r="AV860" s="253"/>
      <c r="AW860" s="253"/>
      <c r="AX860" s="253"/>
      <c r="AY860" s="253"/>
      <c r="AZ860" s="253"/>
      <c r="BA860" s="253"/>
      <c r="BB860" s="253"/>
      <c r="BC860" s="253"/>
      <c r="BD860" s="253"/>
      <c r="BE860" s="253"/>
      <c r="BF860" s="253"/>
      <c r="BG860" s="253"/>
      <c r="BH860" s="253"/>
      <c r="BI860" s="253"/>
      <c r="BJ860" s="253"/>
      <c r="BK860" s="253"/>
      <c r="BL860" s="295"/>
      <c r="BM860" s="253"/>
      <c r="BN860" s="253"/>
      <c r="BO860" s="253"/>
      <c r="BP860" s="253"/>
      <c r="BQ860" s="253"/>
      <c r="BR860" s="253"/>
      <c r="BS860" s="253"/>
      <c r="BT860" s="253"/>
      <c r="BU860" s="253"/>
      <c r="BV860" s="253"/>
      <c r="BW860" s="253"/>
      <c r="BX860" s="253"/>
      <c r="BY860" s="253"/>
      <c r="BZ860" s="253"/>
      <c r="CA860" s="253"/>
      <c r="CB860" s="134"/>
    </row>
    <row r="861" spans="1:80" ht="12" x14ac:dyDescent="0.2">
      <c r="A861" s="248"/>
      <c r="B861" s="263"/>
      <c r="C861" s="276" t="str">
        <f>_xlfn.CONCAT(Leverancespecifikation[[#This Row],[ID]],Leverancespecifikation[[#This Row],[BYGNINGSDEL]])</f>
        <v/>
      </c>
      <c r="D861" s="253"/>
      <c r="E861" s="253"/>
      <c r="F861" s="253"/>
      <c r="G861" s="253"/>
      <c r="H861" s="253"/>
      <c r="I861" s="253"/>
      <c r="J861" s="253"/>
      <c r="K861" s="277"/>
      <c r="L861" s="253"/>
      <c r="M861" s="278"/>
      <c r="N861" s="326"/>
      <c r="O861" s="256" t="str">
        <f>VLOOKUP(Leverancespecifikation[[#This Row],[ID-Bygningsdel]],'Data aktør'!A:H,2,FALSE)</f>
        <v/>
      </c>
      <c r="P861" s="256" t="str">
        <f>VLOOKUP(Leverancespecifikation[[#This Row],[ID-Bygningsdel]],'Data aktør'!A:H,3,FALSE)</f>
        <v/>
      </c>
      <c r="Q861" s="256" t="str">
        <f>VLOOKUP(Leverancespecifikation[[#This Row],[ID-Bygningsdel]],'Data aktør'!A:H,4,FALSE)</f>
        <v/>
      </c>
      <c r="R861" s="256" t="str">
        <f>VLOOKUP(Leverancespecifikation[[#This Row],[ID-Bygningsdel]],'Data aktør'!A:H,5,FALSE)</f>
        <v/>
      </c>
      <c r="S861" s="256" t="str">
        <f>VLOOKUP(Leverancespecifikation[[#This Row],[ID-Bygningsdel]],'Data aktør'!A:H,6,FALSE)</f>
        <v/>
      </c>
      <c r="T861" s="256" t="str">
        <f>VLOOKUP(Leverancespecifikation[[#This Row],[ID-Bygningsdel]],'Data aktør'!A:H,7,FALSE)</f>
        <v/>
      </c>
      <c r="U861" s="256" t="str">
        <f>VLOOKUP(Leverancespecifikation[[#This Row],[ID-Bygningsdel]],'Data aktør'!A:H,8,FALSE)</f>
        <v/>
      </c>
      <c r="V861" s="257"/>
      <c r="W861" s="257"/>
      <c r="X861" s="257"/>
      <c r="Y861" s="257"/>
      <c r="Z861" s="257"/>
      <c r="AA861" s="257"/>
      <c r="AB861" s="253"/>
      <c r="AC861" s="253"/>
      <c r="AD861" s="253"/>
      <c r="AE861" s="253"/>
      <c r="AF861" s="253"/>
      <c r="AG861" s="253"/>
      <c r="AH861" s="253"/>
      <c r="AI861" s="253"/>
      <c r="AJ861" s="253"/>
      <c r="AK861" s="253"/>
      <c r="AL861" s="253"/>
      <c r="AM861" s="253"/>
      <c r="AN861" s="253"/>
      <c r="AO861" s="253"/>
      <c r="AP861" s="253"/>
      <c r="AQ861" s="253"/>
      <c r="AR861" s="253"/>
      <c r="AS861" s="253"/>
      <c r="AT861" s="253"/>
      <c r="AU861" s="253"/>
      <c r="AV861" s="253"/>
      <c r="AW861" s="253"/>
      <c r="AX861" s="253"/>
      <c r="AY861" s="253"/>
      <c r="AZ861" s="253"/>
      <c r="BA861" s="253"/>
      <c r="BB861" s="253"/>
      <c r="BC861" s="253"/>
      <c r="BD861" s="253"/>
      <c r="BE861" s="253"/>
      <c r="BF861" s="253"/>
      <c r="BG861" s="253"/>
      <c r="BH861" s="253"/>
      <c r="BI861" s="253"/>
      <c r="BJ861" s="253"/>
      <c r="BK861" s="253"/>
      <c r="BL861" s="295"/>
      <c r="BM861" s="253"/>
      <c r="BN861" s="253"/>
      <c r="BO861" s="253"/>
      <c r="BP861" s="253"/>
      <c r="BQ861" s="253"/>
      <c r="BR861" s="253"/>
      <c r="BS861" s="253"/>
      <c r="BT861" s="253"/>
      <c r="BU861" s="253"/>
      <c r="BV861" s="253"/>
      <c r="BW861" s="253"/>
      <c r="BX861" s="253"/>
      <c r="BY861" s="253"/>
      <c r="BZ861" s="253"/>
      <c r="CA861" s="253"/>
      <c r="CB861" s="134"/>
    </row>
    <row r="862" spans="1:80" ht="12" x14ac:dyDescent="0.2">
      <c r="A862" s="248"/>
      <c r="B862" s="263"/>
      <c r="C862" s="276" t="str">
        <f>_xlfn.CONCAT(Leverancespecifikation[[#This Row],[ID]],Leverancespecifikation[[#This Row],[BYGNINGSDEL]])</f>
        <v/>
      </c>
      <c r="D862" s="253"/>
      <c r="E862" s="253"/>
      <c r="F862" s="253"/>
      <c r="G862" s="253"/>
      <c r="H862" s="253"/>
      <c r="I862" s="253"/>
      <c r="J862" s="253"/>
      <c r="K862" s="277"/>
      <c r="L862" s="253"/>
      <c r="M862" s="278"/>
      <c r="N862" s="326"/>
      <c r="O862" s="256" t="str">
        <f>VLOOKUP(Leverancespecifikation[[#This Row],[ID-Bygningsdel]],'Data aktør'!A:H,2,FALSE)</f>
        <v/>
      </c>
      <c r="P862" s="256" t="str">
        <f>VLOOKUP(Leverancespecifikation[[#This Row],[ID-Bygningsdel]],'Data aktør'!A:H,3,FALSE)</f>
        <v/>
      </c>
      <c r="Q862" s="256" t="str">
        <f>VLOOKUP(Leverancespecifikation[[#This Row],[ID-Bygningsdel]],'Data aktør'!A:H,4,FALSE)</f>
        <v/>
      </c>
      <c r="R862" s="256" t="str">
        <f>VLOOKUP(Leverancespecifikation[[#This Row],[ID-Bygningsdel]],'Data aktør'!A:H,5,FALSE)</f>
        <v/>
      </c>
      <c r="S862" s="256" t="str">
        <f>VLOOKUP(Leverancespecifikation[[#This Row],[ID-Bygningsdel]],'Data aktør'!A:H,6,FALSE)</f>
        <v/>
      </c>
      <c r="T862" s="256" t="str">
        <f>VLOOKUP(Leverancespecifikation[[#This Row],[ID-Bygningsdel]],'Data aktør'!A:H,7,FALSE)</f>
        <v/>
      </c>
      <c r="U862" s="256" t="str">
        <f>VLOOKUP(Leverancespecifikation[[#This Row],[ID-Bygningsdel]],'Data aktør'!A:H,8,FALSE)</f>
        <v/>
      </c>
      <c r="V862" s="257"/>
      <c r="W862" s="257"/>
      <c r="X862" s="257"/>
      <c r="Y862" s="257"/>
      <c r="Z862" s="257"/>
      <c r="AA862" s="257"/>
      <c r="AB862" s="253"/>
      <c r="AC862" s="253"/>
      <c r="AD862" s="253"/>
      <c r="AE862" s="253"/>
      <c r="AF862" s="253"/>
      <c r="AG862" s="253"/>
      <c r="AH862" s="253"/>
      <c r="AI862" s="253"/>
      <c r="AJ862" s="253"/>
      <c r="AK862" s="253"/>
      <c r="AL862" s="253"/>
      <c r="AM862" s="253"/>
      <c r="AN862" s="253"/>
      <c r="AO862" s="253"/>
      <c r="AP862" s="253"/>
      <c r="AQ862" s="253"/>
      <c r="AR862" s="253"/>
      <c r="AS862" s="253"/>
      <c r="AT862" s="253"/>
      <c r="AU862" s="253"/>
      <c r="AV862" s="253"/>
      <c r="AW862" s="253"/>
      <c r="AX862" s="253"/>
      <c r="AY862" s="253"/>
      <c r="AZ862" s="253"/>
      <c r="BA862" s="253"/>
      <c r="BB862" s="253"/>
      <c r="BC862" s="253"/>
      <c r="BD862" s="253"/>
      <c r="BE862" s="253"/>
      <c r="BF862" s="253"/>
      <c r="BG862" s="253"/>
      <c r="BH862" s="253"/>
      <c r="BI862" s="253"/>
      <c r="BJ862" s="253"/>
      <c r="BK862" s="253"/>
      <c r="BL862" s="295"/>
      <c r="BM862" s="253"/>
      <c r="BN862" s="253"/>
      <c r="BO862" s="253"/>
      <c r="BP862" s="253"/>
      <c r="BQ862" s="253"/>
      <c r="BR862" s="253"/>
      <c r="BS862" s="253"/>
      <c r="BT862" s="253"/>
      <c r="BU862" s="253"/>
      <c r="BV862" s="253"/>
      <c r="BW862" s="253"/>
      <c r="BX862" s="253"/>
      <c r="BY862" s="253"/>
      <c r="BZ862" s="253"/>
      <c r="CA862" s="253"/>
      <c r="CB862" s="134"/>
    </row>
    <row r="863" spans="1:80" ht="12" x14ac:dyDescent="0.2">
      <c r="A863" s="248"/>
      <c r="B863" s="263"/>
      <c r="C863" s="276" t="str">
        <f>_xlfn.CONCAT(Leverancespecifikation[[#This Row],[ID]],Leverancespecifikation[[#This Row],[BYGNINGSDEL]])</f>
        <v/>
      </c>
      <c r="D863" s="253"/>
      <c r="E863" s="253"/>
      <c r="F863" s="253"/>
      <c r="G863" s="253"/>
      <c r="H863" s="253"/>
      <c r="I863" s="253"/>
      <c r="J863" s="253"/>
      <c r="K863" s="277"/>
      <c r="L863" s="253"/>
      <c r="M863" s="278"/>
      <c r="N863" s="326"/>
      <c r="O863" s="256" t="str">
        <f>VLOOKUP(Leverancespecifikation[[#This Row],[ID-Bygningsdel]],'Data aktør'!A:H,2,FALSE)</f>
        <v/>
      </c>
      <c r="P863" s="256" t="str">
        <f>VLOOKUP(Leverancespecifikation[[#This Row],[ID-Bygningsdel]],'Data aktør'!A:H,3,FALSE)</f>
        <v/>
      </c>
      <c r="Q863" s="256" t="str">
        <f>VLOOKUP(Leverancespecifikation[[#This Row],[ID-Bygningsdel]],'Data aktør'!A:H,4,FALSE)</f>
        <v/>
      </c>
      <c r="R863" s="256" t="str">
        <f>VLOOKUP(Leverancespecifikation[[#This Row],[ID-Bygningsdel]],'Data aktør'!A:H,5,FALSE)</f>
        <v/>
      </c>
      <c r="S863" s="256" t="str">
        <f>VLOOKUP(Leverancespecifikation[[#This Row],[ID-Bygningsdel]],'Data aktør'!A:H,6,FALSE)</f>
        <v/>
      </c>
      <c r="T863" s="256" t="str">
        <f>VLOOKUP(Leverancespecifikation[[#This Row],[ID-Bygningsdel]],'Data aktør'!A:H,7,FALSE)</f>
        <v/>
      </c>
      <c r="U863" s="256" t="str">
        <f>VLOOKUP(Leverancespecifikation[[#This Row],[ID-Bygningsdel]],'Data aktør'!A:H,8,FALSE)</f>
        <v/>
      </c>
      <c r="V863" s="257"/>
      <c r="W863" s="257"/>
      <c r="X863" s="257"/>
      <c r="Y863" s="257"/>
      <c r="Z863" s="257"/>
      <c r="AA863" s="257"/>
      <c r="AB863" s="253"/>
      <c r="AC863" s="253"/>
      <c r="AD863" s="253"/>
      <c r="AE863" s="253"/>
      <c r="AF863" s="253"/>
      <c r="AG863" s="253"/>
      <c r="AH863" s="253"/>
      <c r="AI863" s="253"/>
      <c r="AJ863" s="253"/>
      <c r="AK863" s="253"/>
      <c r="AL863" s="253"/>
      <c r="AM863" s="253"/>
      <c r="AN863" s="253"/>
      <c r="AO863" s="253"/>
      <c r="AP863" s="253"/>
      <c r="AQ863" s="253"/>
      <c r="AR863" s="253"/>
      <c r="AS863" s="253"/>
      <c r="AT863" s="253"/>
      <c r="AU863" s="253"/>
      <c r="AV863" s="253"/>
      <c r="AW863" s="253"/>
      <c r="AX863" s="253"/>
      <c r="AY863" s="253"/>
      <c r="AZ863" s="253"/>
      <c r="BA863" s="253"/>
      <c r="BB863" s="253"/>
      <c r="BC863" s="253"/>
      <c r="BD863" s="253"/>
      <c r="BE863" s="253"/>
      <c r="BF863" s="253"/>
      <c r="BG863" s="253"/>
      <c r="BH863" s="253"/>
      <c r="BI863" s="253"/>
      <c r="BJ863" s="253"/>
      <c r="BK863" s="253"/>
      <c r="BL863" s="295"/>
      <c r="BM863" s="253"/>
      <c r="BN863" s="253"/>
      <c r="BO863" s="253"/>
      <c r="BP863" s="253"/>
      <c r="BQ863" s="253"/>
      <c r="BR863" s="253"/>
      <c r="BS863" s="253"/>
      <c r="BT863" s="253"/>
      <c r="BU863" s="253"/>
      <c r="BV863" s="253"/>
      <c r="BW863" s="253"/>
      <c r="BX863" s="253"/>
      <c r="BY863" s="253"/>
      <c r="BZ863" s="253"/>
      <c r="CA863" s="253"/>
      <c r="CB863" s="134"/>
    </row>
    <row r="864" spans="1:80" ht="12" x14ac:dyDescent="0.2">
      <c r="A864" s="248"/>
      <c r="B864" s="263"/>
      <c r="C864" s="276" t="str">
        <f>_xlfn.CONCAT(Leverancespecifikation[[#This Row],[ID]],Leverancespecifikation[[#This Row],[BYGNINGSDEL]])</f>
        <v/>
      </c>
      <c r="D864" s="253"/>
      <c r="E864" s="253"/>
      <c r="F864" s="253"/>
      <c r="G864" s="253"/>
      <c r="H864" s="253"/>
      <c r="I864" s="253"/>
      <c r="J864" s="253"/>
      <c r="K864" s="277"/>
      <c r="L864" s="253"/>
      <c r="M864" s="278"/>
      <c r="N864" s="326"/>
      <c r="O864" s="256" t="str">
        <f>VLOOKUP(Leverancespecifikation[[#This Row],[ID-Bygningsdel]],'Data aktør'!A:H,2,FALSE)</f>
        <v/>
      </c>
      <c r="P864" s="256" t="str">
        <f>VLOOKUP(Leverancespecifikation[[#This Row],[ID-Bygningsdel]],'Data aktør'!A:H,3,FALSE)</f>
        <v/>
      </c>
      <c r="Q864" s="256" t="str">
        <f>VLOOKUP(Leverancespecifikation[[#This Row],[ID-Bygningsdel]],'Data aktør'!A:H,4,FALSE)</f>
        <v/>
      </c>
      <c r="R864" s="256" t="str">
        <f>VLOOKUP(Leverancespecifikation[[#This Row],[ID-Bygningsdel]],'Data aktør'!A:H,5,FALSE)</f>
        <v/>
      </c>
      <c r="S864" s="256" t="str">
        <f>VLOOKUP(Leverancespecifikation[[#This Row],[ID-Bygningsdel]],'Data aktør'!A:H,6,FALSE)</f>
        <v/>
      </c>
      <c r="T864" s="256" t="str">
        <f>VLOOKUP(Leverancespecifikation[[#This Row],[ID-Bygningsdel]],'Data aktør'!A:H,7,FALSE)</f>
        <v/>
      </c>
      <c r="U864" s="256" t="str">
        <f>VLOOKUP(Leverancespecifikation[[#This Row],[ID-Bygningsdel]],'Data aktør'!A:H,8,FALSE)</f>
        <v/>
      </c>
      <c r="V864" s="257"/>
      <c r="W864" s="257"/>
      <c r="X864" s="257"/>
      <c r="Y864" s="257"/>
      <c r="Z864" s="257"/>
      <c r="AA864" s="257"/>
      <c r="AB864" s="253"/>
      <c r="AC864" s="253"/>
      <c r="AD864" s="253"/>
      <c r="AE864" s="253"/>
      <c r="AF864" s="253"/>
      <c r="AG864" s="253"/>
      <c r="AH864" s="253"/>
      <c r="AI864" s="253"/>
      <c r="AJ864" s="253"/>
      <c r="AK864" s="253"/>
      <c r="AL864" s="253"/>
      <c r="AM864" s="253"/>
      <c r="AN864" s="253"/>
      <c r="AO864" s="253"/>
      <c r="AP864" s="253"/>
      <c r="AQ864" s="253"/>
      <c r="AR864" s="253"/>
      <c r="AS864" s="253"/>
      <c r="AT864" s="253"/>
      <c r="AU864" s="253"/>
      <c r="AV864" s="253"/>
      <c r="AW864" s="253"/>
      <c r="AX864" s="253"/>
      <c r="AY864" s="253"/>
      <c r="AZ864" s="253"/>
      <c r="BA864" s="253"/>
      <c r="BB864" s="253"/>
      <c r="BC864" s="253"/>
      <c r="BD864" s="253"/>
      <c r="BE864" s="253"/>
      <c r="BF864" s="253"/>
      <c r="BG864" s="253"/>
      <c r="BH864" s="253"/>
      <c r="BI864" s="253"/>
      <c r="BJ864" s="253"/>
      <c r="BK864" s="253"/>
      <c r="BL864" s="295"/>
      <c r="BM864" s="253"/>
      <c r="BN864" s="253"/>
      <c r="BO864" s="253"/>
      <c r="BP864" s="253"/>
      <c r="BQ864" s="253"/>
      <c r="BR864" s="253"/>
      <c r="BS864" s="253"/>
      <c r="BT864" s="253"/>
      <c r="BU864" s="253"/>
      <c r="BV864" s="253"/>
      <c r="BW864" s="253"/>
      <c r="BX864" s="253"/>
      <c r="BY864" s="253"/>
      <c r="BZ864" s="253"/>
      <c r="CA864" s="253"/>
      <c r="CB864" s="134"/>
    </row>
    <row r="865" spans="1:80" ht="12" x14ac:dyDescent="0.2">
      <c r="A865" s="248"/>
      <c r="B865" s="263"/>
      <c r="C865" s="276" t="str">
        <f>_xlfn.CONCAT(Leverancespecifikation[[#This Row],[ID]],Leverancespecifikation[[#This Row],[BYGNINGSDEL]])</f>
        <v/>
      </c>
      <c r="D865" s="253"/>
      <c r="E865" s="253"/>
      <c r="F865" s="253"/>
      <c r="G865" s="253"/>
      <c r="H865" s="253"/>
      <c r="I865" s="253"/>
      <c r="J865" s="253"/>
      <c r="K865" s="277"/>
      <c r="L865" s="253"/>
      <c r="M865" s="278"/>
      <c r="N865" s="326"/>
      <c r="O865" s="256" t="str">
        <f>VLOOKUP(Leverancespecifikation[[#This Row],[ID-Bygningsdel]],'Data aktør'!A:H,2,FALSE)</f>
        <v/>
      </c>
      <c r="P865" s="256" t="str">
        <f>VLOOKUP(Leverancespecifikation[[#This Row],[ID-Bygningsdel]],'Data aktør'!A:H,3,FALSE)</f>
        <v/>
      </c>
      <c r="Q865" s="256" t="str">
        <f>VLOOKUP(Leverancespecifikation[[#This Row],[ID-Bygningsdel]],'Data aktør'!A:H,4,FALSE)</f>
        <v/>
      </c>
      <c r="R865" s="256" t="str">
        <f>VLOOKUP(Leverancespecifikation[[#This Row],[ID-Bygningsdel]],'Data aktør'!A:H,5,FALSE)</f>
        <v/>
      </c>
      <c r="S865" s="256" t="str">
        <f>VLOOKUP(Leverancespecifikation[[#This Row],[ID-Bygningsdel]],'Data aktør'!A:H,6,FALSE)</f>
        <v/>
      </c>
      <c r="T865" s="256" t="str">
        <f>VLOOKUP(Leverancespecifikation[[#This Row],[ID-Bygningsdel]],'Data aktør'!A:H,7,FALSE)</f>
        <v/>
      </c>
      <c r="U865" s="256" t="str">
        <f>VLOOKUP(Leverancespecifikation[[#This Row],[ID-Bygningsdel]],'Data aktør'!A:H,8,FALSE)</f>
        <v/>
      </c>
      <c r="V865" s="257"/>
      <c r="W865" s="257"/>
      <c r="X865" s="257"/>
      <c r="Y865" s="257"/>
      <c r="Z865" s="257"/>
      <c r="AA865" s="257"/>
      <c r="AB865" s="253"/>
      <c r="AC865" s="253"/>
      <c r="AD865" s="253"/>
      <c r="AE865" s="253"/>
      <c r="AF865" s="253"/>
      <c r="AG865" s="253"/>
      <c r="AH865" s="253"/>
      <c r="AI865" s="253"/>
      <c r="AJ865" s="253"/>
      <c r="AK865" s="253"/>
      <c r="AL865" s="253"/>
      <c r="AM865" s="253"/>
      <c r="AN865" s="253"/>
      <c r="AO865" s="253"/>
      <c r="AP865" s="253"/>
      <c r="AQ865" s="253"/>
      <c r="AR865" s="253"/>
      <c r="AS865" s="253"/>
      <c r="AT865" s="253"/>
      <c r="AU865" s="253"/>
      <c r="AV865" s="253"/>
      <c r="AW865" s="253"/>
      <c r="AX865" s="253"/>
      <c r="AY865" s="253"/>
      <c r="AZ865" s="253"/>
      <c r="BA865" s="253"/>
      <c r="BB865" s="253"/>
      <c r="BC865" s="253"/>
      <c r="BD865" s="253"/>
      <c r="BE865" s="253"/>
      <c r="BF865" s="253"/>
      <c r="BG865" s="253"/>
      <c r="BH865" s="253"/>
      <c r="BI865" s="253"/>
      <c r="BJ865" s="253"/>
      <c r="BK865" s="253"/>
      <c r="BL865" s="295"/>
      <c r="BM865" s="253"/>
      <c r="BN865" s="253"/>
      <c r="BO865" s="253"/>
      <c r="BP865" s="253"/>
      <c r="BQ865" s="253"/>
      <c r="BR865" s="253"/>
      <c r="BS865" s="253"/>
      <c r="BT865" s="253"/>
      <c r="BU865" s="253"/>
      <c r="BV865" s="253"/>
      <c r="BW865" s="253"/>
      <c r="BX865" s="253"/>
      <c r="BY865" s="253"/>
      <c r="BZ865" s="253"/>
      <c r="CA865" s="253"/>
      <c r="CB865" s="134"/>
    </row>
    <row r="866" spans="1:80" ht="12" x14ac:dyDescent="0.2">
      <c r="A866" s="248"/>
      <c r="B866" s="263"/>
      <c r="C866" s="276" t="str">
        <f>_xlfn.CONCAT(Leverancespecifikation[[#This Row],[ID]],Leverancespecifikation[[#This Row],[BYGNINGSDEL]])</f>
        <v/>
      </c>
      <c r="D866" s="253"/>
      <c r="E866" s="253"/>
      <c r="F866" s="253"/>
      <c r="G866" s="253"/>
      <c r="H866" s="253"/>
      <c r="I866" s="253"/>
      <c r="J866" s="253"/>
      <c r="K866" s="277"/>
      <c r="L866" s="253"/>
      <c r="M866" s="278"/>
      <c r="N866" s="326"/>
      <c r="O866" s="256" t="str">
        <f>VLOOKUP(Leverancespecifikation[[#This Row],[ID-Bygningsdel]],'Data aktør'!A:H,2,FALSE)</f>
        <v/>
      </c>
      <c r="P866" s="256" t="str">
        <f>VLOOKUP(Leverancespecifikation[[#This Row],[ID-Bygningsdel]],'Data aktør'!A:H,3,FALSE)</f>
        <v/>
      </c>
      <c r="Q866" s="256" t="str">
        <f>VLOOKUP(Leverancespecifikation[[#This Row],[ID-Bygningsdel]],'Data aktør'!A:H,4,FALSE)</f>
        <v/>
      </c>
      <c r="R866" s="256" t="str">
        <f>VLOOKUP(Leverancespecifikation[[#This Row],[ID-Bygningsdel]],'Data aktør'!A:H,5,FALSE)</f>
        <v/>
      </c>
      <c r="S866" s="256" t="str">
        <f>VLOOKUP(Leverancespecifikation[[#This Row],[ID-Bygningsdel]],'Data aktør'!A:H,6,FALSE)</f>
        <v/>
      </c>
      <c r="T866" s="256" t="str">
        <f>VLOOKUP(Leverancespecifikation[[#This Row],[ID-Bygningsdel]],'Data aktør'!A:H,7,FALSE)</f>
        <v/>
      </c>
      <c r="U866" s="256" t="str">
        <f>VLOOKUP(Leverancespecifikation[[#This Row],[ID-Bygningsdel]],'Data aktør'!A:H,8,FALSE)</f>
        <v/>
      </c>
      <c r="V866" s="257"/>
      <c r="W866" s="257"/>
      <c r="X866" s="257"/>
      <c r="Y866" s="257"/>
      <c r="Z866" s="257"/>
      <c r="AA866" s="257"/>
      <c r="AB866" s="253"/>
      <c r="AC866" s="253"/>
      <c r="AD866" s="253"/>
      <c r="AE866" s="253"/>
      <c r="AF866" s="253"/>
      <c r="AG866" s="253"/>
      <c r="AH866" s="253"/>
      <c r="AI866" s="253"/>
      <c r="AJ866" s="253"/>
      <c r="AK866" s="253"/>
      <c r="AL866" s="253"/>
      <c r="AM866" s="253"/>
      <c r="AN866" s="253"/>
      <c r="AO866" s="253"/>
      <c r="AP866" s="253"/>
      <c r="AQ866" s="253"/>
      <c r="AR866" s="253"/>
      <c r="AS866" s="253"/>
      <c r="AT866" s="253"/>
      <c r="AU866" s="253"/>
      <c r="AV866" s="253"/>
      <c r="AW866" s="253"/>
      <c r="AX866" s="253"/>
      <c r="AY866" s="253"/>
      <c r="AZ866" s="253"/>
      <c r="BA866" s="253"/>
      <c r="BB866" s="253"/>
      <c r="BC866" s="253"/>
      <c r="BD866" s="253"/>
      <c r="BE866" s="253"/>
      <c r="BF866" s="253"/>
      <c r="BG866" s="253"/>
      <c r="BH866" s="253"/>
      <c r="BI866" s="253"/>
      <c r="BJ866" s="253"/>
      <c r="BK866" s="253"/>
      <c r="BL866" s="295"/>
      <c r="BM866" s="253"/>
      <c r="BN866" s="253"/>
      <c r="BO866" s="253"/>
      <c r="BP866" s="253"/>
      <c r="BQ866" s="253"/>
      <c r="BR866" s="253"/>
      <c r="BS866" s="253"/>
      <c r="BT866" s="253"/>
      <c r="BU866" s="253"/>
      <c r="BV866" s="253"/>
      <c r="BW866" s="253"/>
      <c r="BX866" s="253"/>
      <c r="BY866" s="253"/>
      <c r="BZ866" s="253"/>
      <c r="CA866" s="253"/>
      <c r="CB866" s="134"/>
    </row>
    <row r="867" spans="1:80" ht="12" x14ac:dyDescent="0.2">
      <c r="A867" s="248"/>
      <c r="B867" s="263"/>
      <c r="C867" s="276" t="str">
        <f>_xlfn.CONCAT(Leverancespecifikation[[#This Row],[ID]],Leverancespecifikation[[#This Row],[BYGNINGSDEL]])</f>
        <v/>
      </c>
      <c r="D867" s="253"/>
      <c r="E867" s="253"/>
      <c r="F867" s="253"/>
      <c r="G867" s="253"/>
      <c r="H867" s="253"/>
      <c r="I867" s="253"/>
      <c r="J867" s="253"/>
      <c r="K867" s="277"/>
      <c r="L867" s="253"/>
      <c r="M867" s="278"/>
      <c r="N867" s="326"/>
      <c r="O867" s="256" t="str">
        <f>VLOOKUP(Leverancespecifikation[[#This Row],[ID-Bygningsdel]],'Data aktør'!A:H,2,FALSE)</f>
        <v/>
      </c>
      <c r="P867" s="256" t="str">
        <f>VLOOKUP(Leverancespecifikation[[#This Row],[ID-Bygningsdel]],'Data aktør'!A:H,3,FALSE)</f>
        <v/>
      </c>
      <c r="Q867" s="256" t="str">
        <f>VLOOKUP(Leverancespecifikation[[#This Row],[ID-Bygningsdel]],'Data aktør'!A:H,4,FALSE)</f>
        <v/>
      </c>
      <c r="R867" s="256" t="str">
        <f>VLOOKUP(Leverancespecifikation[[#This Row],[ID-Bygningsdel]],'Data aktør'!A:H,5,FALSE)</f>
        <v/>
      </c>
      <c r="S867" s="256" t="str">
        <f>VLOOKUP(Leverancespecifikation[[#This Row],[ID-Bygningsdel]],'Data aktør'!A:H,6,FALSE)</f>
        <v/>
      </c>
      <c r="T867" s="256" t="str">
        <f>VLOOKUP(Leverancespecifikation[[#This Row],[ID-Bygningsdel]],'Data aktør'!A:H,7,FALSE)</f>
        <v/>
      </c>
      <c r="U867" s="256" t="str">
        <f>VLOOKUP(Leverancespecifikation[[#This Row],[ID-Bygningsdel]],'Data aktør'!A:H,8,FALSE)</f>
        <v/>
      </c>
      <c r="V867" s="257"/>
      <c r="W867" s="257"/>
      <c r="X867" s="257"/>
      <c r="Y867" s="257"/>
      <c r="Z867" s="257"/>
      <c r="AA867" s="257"/>
      <c r="AB867" s="253"/>
      <c r="AC867" s="253"/>
      <c r="AD867" s="253"/>
      <c r="AE867" s="253"/>
      <c r="AF867" s="253"/>
      <c r="AG867" s="253"/>
      <c r="AH867" s="253"/>
      <c r="AI867" s="253"/>
      <c r="AJ867" s="253"/>
      <c r="AK867" s="253"/>
      <c r="AL867" s="253"/>
      <c r="AM867" s="253"/>
      <c r="AN867" s="253"/>
      <c r="AO867" s="253"/>
      <c r="AP867" s="253"/>
      <c r="AQ867" s="253"/>
      <c r="AR867" s="253"/>
      <c r="AS867" s="253"/>
      <c r="AT867" s="253"/>
      <c r="AU867" s="253"/>
      <c r="AV867" s="253"/>
      <c r="AW867" s="253"/>
      <c r="AX867" s="253"/>
      <c r="AY867" s="253"/>
      <c r="AZ867" s="253"/>
      <c r="BA867" s="253"/>
      <c r="BB867" s="253"/>
      <c r="BC867" s="253"/>
      <c r="BD867" s="253"/>
      <c r="BE867" s="253"/>
      <c r="BF867" s="253"/>
      <c r="BG867" s="253"/>
      <c r="BH867" s="253"/>
      <c r="BI867" s="253"/>
      <c r="BJ867" s="253"/>
      <c r="BK867" s="253"/>
      <c r="BL867" s="295"/>
      <c r="BM867" s="253"/>
      <c r="BN867" s="253"/>
      <c r="BO867" s="253"/>
      <c r="BP867" s="253"/>
      <c r="BQ867" s="253"/>
      <c r="BR867" s="253"/>
      <c r="BS867" s="253"/>
      <c r="BT867" s="253"/>
      <c r="BU867" s="253"/>
      <c r="BV867" s="253"/>
      <c r="BW867" s="253"/>
      <c r="BX867" s="253"/>
      <c r="BY867" s="253"/>
      <c r="BZ867" s="253"/>
      <c r="CA867" s="253"/>
      <c r="CB867" s="134"/>
    </row>
    <row r="868" spans="1:80" ht="12" x14ac:dyDescent="0.2">
      <c r="A868" s="248"/>
      <c r="B868" s="263"/>
      <c r="C868" s="276" t="str">
        <f>_xlfn.CONCAT(Leverancespecifikation[[#This Row],[ID]],Leverancespecifikation[[#This Row],[BYGNINGSDEL]])</f>
        <v/>
      </c>
      <c r="D868" s="253"/>
      <c r="E868" s="253"/>
      <c r="F868" s="253"/>
      <c r="G868" s="253"/>
      <c r="H868" s="253"/>
      <c r="I868" s="253"/>
      <c r="J868" s="253"/>
      <c r="K868" s="277"/>
      <c r="L868" s="253"/>
      <c r="M868" s="278"/>
      <c r="N868" s="326"/>
      <c r="O868" s="256" t="str">
        <f>VLOOKUP(Leverancespecifikation[[#This Row],[ID-Bygningsdel]],'Data aktør'!A:H,2,FALSE)</f>
        <v/>
      </c>
      <c r="P868" s="256" t="str">
        <f>VLOOKUP(Leverancespecifikation[[#This Row],[ID-Bygningsdel]],'Data aktør'!A:H,3,FALSE)</f>
        <v/>
      </c>
      <c r="Q868" s="256" t="str">
        <f>VLOOKUP(Leverancespecifikation[[#This Row],[ID-Bygningsdel]],'Data aktør'!A:H,4,FALSE)</f>
        <v/>
      </c>
      <c r="R868" s="256" t="str">
        <f>VLOOKUP(Leverancespecifikation[[#This Row],[ID-Bygningsdel]],'Data aktør'!A:H,5,FALSE)</f>
        <v/>
      </c>
      <c r="S868" s="256" t="str">
        <f>VLOOKUP(Leverancespecifikation[[#This Row],[ID-Bygningsdel]],'Data aktør'!A:H,6,FALSE)</f>
        <v/>
      </c>
      <c r="T868" s="256" t="str">
        <f>VLOOKUP(Leverancespecifikation[[#This Row],[ID-Bygningsdel]],'Data aktør'!A:H,7,FALSE)</f>
        <v/>
      </c>
      <c r="U868" s="256" t="str">
        <f>VLOOKUP(Leverancespecifikation[[#This Row],[ID-Bygningsdel]],'Data aktør'!A:H,8,FALSE)</f>
        <v/>
      </c>
      <c r="V868" s="257"/>
      <c r="W868" s="257"/>
      <c r="X868" s="257"/>
      <c r="Y868" s="257"/>
      <c r="Z868" s="257"/>
      <c r="AA868" s="257"/>
      <c r="AB868" s="253"/>
      <c r="AC868" s="253"/>
      <c r="AD868" s="253"/>
      <c r="AE868" s="253"/>
      <c r="AF868" s="253"/>
      <c r="AG868" s="253"/>
      <c r="AH868" s="253"/>
      <c r="AI868" s="253"/>
      <c r="AJ868" s="253"/>
      <c r="AK868" s="253"/>
      <c r="AL868" s="253"/>
      <c r="AM868" s="253"/>
      <c r="AN868" s="253"/>
      <c r="AO868" s="253"/>
      <c r="AP868" s="253"/>
      <c r="AQ868" s="253"/>
      <c r="AR868" s="253"/>
      <c r="AS868" s="253"/>
      <c r="AT868" s="253"/>
      <c r="AU868" s="253"/>
      <c r="AV868" s="253"/>
      <c r="AW868" s="253"/>
      <c r="AX868" s="253"/>
      <c r="AY868" s="253"/>
      <c r="AZ868" s="253"/>
      <c r="BA868" s="253"/>
      <c r="BB868" s="253"/>
      <c r="BC868" s="253"/>
      <c r="BD868" s="253"/>
      <c r="BE868" s="253"/>
      <c r="BF868" s="253"/>
      <c r="BG868" s="253"/>
      <c r="BH868" s="253"/>
      <c r="BI868" s="253"/>
      <c r="BJ868" s="253"/>
      <c r="BK868" s="253"/>
      <c r="BL868" s="295"/>
      <c r="BM868" s="253"/>
      <c r="BN868" s="253"/>
      <c r="BO868" s="253"/>
      <c r="BP868" s="253"/>
      <c r="BQ868" s="253"/>
      <c r="BR868" s="253"/>
      <c r="BS868" s="253"/>
      <c r="BT868" s="253"/>
      <c r="BU868" s="253"/>
      <c r="BV868" s="253"/>
      <c r="BW868" s="253"/>
      <c r="BX868" s="253"/>
      <c r="BY868" s="253"/>
      <c r="BZ868" s="253"/>
      <c r="CA868" s="253"/>
      <c r="CB868" s="134"/>
    </row>
    <row r="869" spans="1:80" ht="12" x14ac:dyDescent="0.2">
      <c r="A869" s="248"/>
      <c r="B869" s="263"/>
      <c r="C869" s="276" t="str">
        <f>_xlfn.CONCAT(Leverancespecifikation[[#This Row],[ID]],Leverancespecifikation[[#This Row],[BYGNINGSDEL]])</f>
        <v/>
      </c>
      <c r="D869" s="253"/>
      <c r="E869" s="253"/>
      <c r="F869" s="253"/>
      <c r="G869" s="253"/>
      <c r="H869" s="253"/>
      <c r="I869" s="253"/>
      <c r="J869" s="253"/>
      <c r="K869" s="277"/>
      <c r="L869" s="253"/>
      <c r="M869" s="278"/>
      <c r="N869" s="326"/>
      <c r="O869" s="256" t="str">
        <f>VLOOKUP(Leverancespecifikation[[#This Row],[ID-Bygningsdel]],'Data aktør'!A:H,2,FALSE)</f>
        <v/>
      </c>
      <c r="P869" s="256" t="str">
        <f>VLOOKUP(Leverancespecifikation[[#This Row],[ID-Bygningsdel]],'Data aktør'!A:H,3,FALSE)</f>
        <v/>
      </c>
      <c r="Q869" s="256" t="str">
        <f>VLOOKUP(Leverancespecifikation[[#This Row],[ID-Bygningsdel]],'Data aktør'!A:H,4,FALSE)</f>
        <v/>
      </c>
      <c r="R869" s="256" t="str">
        <f>VLOOKUP(Leverancespecifikation[[#This Row],[ID-Bygningsdel]],'Data aktør'!A:H,5,FALSE)</f>
        <v/>
      </c>
      <c r="S869" s="256" t="str">
        <f>VLOOKUP(Leverancespecifikation[[#This Row],[ID-Bygningsdel]],'Data aktør'!A:H,6,FALSE)</f>
        <v/>
      </c>
      <c r="T869" s="256" t="str">
        <f>VLOOKUP(Leverancespecifikation[[#This Row],[ID-Bygningsdel]],'Data aktør'!A:H,7,FALSE)</f>
        <v/>
      </c>
      <c r="U869" s="256" t="str">
        <f>VLOOKUP(Leverancespecifikation[[#This Row],[ID-Bygningsdel]],'Data aktør'!A:H,8,FALSE)</f>
        <v/>
      </c>
      <c r="V869" s="257"/>
      <c r="W869" s="257"/>
      <c r="X869" s="257"/>
      <c r="Y869" s="257"/>
      <c r="Z869" s="257"/>
      <c r="AA869" s="257"/>
      <c r="AB869" s="253"/>
      <c r="AC869" s="253"/>
      <c r="AD869" s="253"/>
      <c r="AE869" s="253"/>
      <c r="AF869" s="253"/>
      <c r="AG869" s="253"/>
      <c r="AH869" s="253"/>
      <c r="AI869" s="253"/>
      <c r="AJ869" s="253"/>
      <c r="AK869" s="253"/>
      <c r="AL869" s="253"/>
      <c r="AM869" s="253"/>
      <c r="AN869" s="253"/>
      <c r="AO869" s="253"/>
      <c r="AP869" s="253"/>
      <c r="AQ869" s="253"/>
      <c r="AR869" s="253"/>
      <c r="AS869" s="253"/>
      <c r="AT869" s="253"/>
      <c r="AU869" s="253"/>
      <c r="AV869" s="253"/>
      <c r="AW869" s="253"/>
      <c r="AX869" s="253"/>
      <c r="AY869" s="253"/>
      <c r="AZ869" s="253"/>
      <c r="BA869" s="253"/>
      <c r="BB869" s="253"/>
      <c r="BC869" s="253"/>
      <c r="BD869" s="253"/>
      <c r="BE869" s="253"/>
      <c r="BF869" s="253"/>
      <c r="BG869" s="253"/>
      <c r="BH869" s="253"/>
      <c r="BI869" s="253"/>
      <c r="BJ869" s="253"/>
      <c r="BK869" s="253"/>
      <c r="BL869" s="295"/>
      <c r="BM869" s="253"/>
      <c r="BN869" s="253"/>
      <c r="BO869" s="253"/>
      <c r="BP869" s="253"/>
      <c r="BQ869" s="253"/>
      <c r="BR869" s="253"/>
      <c r="BS869" s="253"/>
      <c r="BT869" s="253"/>
      <c r="BU869" s="253"/>
      <c r="BV869" s="253"/>
      <c r="BW869" s="253"/>
      <c r="BX869" s="253"/>
      <c r="BY869" s="253"/>
      <c r="BZ869" s="253"/>
      <c r="CA869" s="253"/>
      <c r="CB869" s="134"/>
    </row>
    <row r="870" spans="1:80" ht="12" x14ac:dyDescent="0.2">
      <c r="A870" s="248"/>
      <c r="B870" s="263"/>
      <c r="C870" s="276" t="str">
        <f>_xlfn.CONCAT(Leverancespecifikation[[#This Row],[ID]],Leverancespecifikation[[#This Row],[BYGNINGSDEL]])</f>
        <v/>
      </c>
      <c r="D870" s="253"/>
      <c r="E870" s="253"/>
      <c r="F870" s="253"/>
      <c r="G870" s="253"/>
      <c r="H870" s="253"/>
      <c r="I870" s="253"/>
      <c r="J870" s="253"/>
      <c r="K870" s="277"/>
      <c r="L870" s="253"/>
      <c r="M870" s="278"/>
      <c r="N870" s="326"/>
      <c r="O870" s="256" t="str">
        <f>VLOOKUP(Leverancespecifikation[[#This Row],[ID-Bygningsdel]],'Data aktør'!A:H,2,FALSE)</f>
        <v/>
      </c>
      <c r="P870" s="256" t="str">
        <f>VLOOKUP(Leverancespecifikation[[#This Row],[ID-Bygningsdel]],'Data aktør'!A:H,3,FALSE)</f>
        <v/>
      </c>
      <c r="Q870" s="256" t="str">
        <f>VLOOKUP(Leverancespecifikation[[#This Row],[ID-Bygningsdel]],'Data aktør'!A:H,4,FALSE)</f>
        <v/>
      </c>
      <c r="R870" s="256" t="str">
        <f>VLOOKUP(Leverancespecifikation[[#This Row],[ID-Bygningsdel]],'Data aktør'!A:H,5,FALSE)</f>
        <v/>
      </c>
      <c r="S870" s="256" t="str">
        <f>VLOOKUP(Leverancespecifikation[[#This Row],[ID-Bygningsdel]],'Data aktør'!A:H,6,FALSE)</f>
        <v/>
      </c>
      <c r="T870" s="256" t="str">
        <f>VLOOKUP(Leverancespecifikation[[#This Row],[ID-Bygningsdel]],'Data aktør'!A:H,7,FALSE)</f>
        <v/>
      </c>
      <c r="U870" s="256" t="str">
        <f>VLOOKUP(Leverancespecifikation[[#This Row],[ID-Bygningsdel]],'Data aktør'!A:H,8,FALSE)</f>
        <v/>
      </c>
      <c r="V870" s="257"/>
      <c r="W870" s="257"/>
      <c r="X870" s="257"/>
      <c r="Y870" s="257"/>
      <c r="Z870" s="257"/>
      <c r="AA870" s="257"/>
      <c r="AB870" s="253"/>
      <c r="AC870" s="253"/>
      <c r="AD870" s="253"/>
      <c r="AE870" s="253"/>
      <c r="AF870" s="253"/>
      <c r="AG870" s="253"/>
      <c r="AH870" s="253"/>
      <c r="AI870" s="253"/>
      <c r="AJ870" s="253"/>
      <c r="AK870" s="253"/>
      <c r="AL870" s="253"/>
      <c r="AM870" s="253"/>
      <c r="AN870" s="253"/>
      <c r="AO870" s="253"/>
      <c r="AP870" s="253"/>
      <c r="AQ870" s="253"/>
      <c r="AR870" s="253"/>
      <c r="AS870" s="253"/>
      <c r="AT870" s="253"/>
      <c r="AU870" s="253"/>
      <c r="AV870" s="253"/>
      <c r="AW870" s="253"/>
      <c r="AX870" s="253"/>
      <c r="AY870" s="253"/>
      <c r="AZ870" s="253"/>
      <c r="BA870" s="253"/>
      <c r="BB870" s="253"/>
      <c r="BC870" s="253"/>
      <c r="BD870" s="253"/>
      <c r="BE870" s="253"/>
      <c r="BF870" s="253"/>
      <c r="BG870" s="253"/>
      <c r="BH870" s="253"/>
      <c r="BI870" s="253"/>
      <c r="BJ870" s="253"/>
      <c r="BK870" s="253"/>
      <c r="BL870" s="295"/>
      <c r="BM870" s="253"/>
      <c r="BN870" s="253"/>
      <c r="BO870" s="253"/>
      <c r="BP870" s="253"/>
      <c r="BQ870" s="253"/>
      <c r="BR870" s="253"/>
      <c r="BS870" s="253"/>
      <c r="BT870" s="253"/>
      <c r="BU870" s="253"/>
      <c r="BV870" s="253"/>
      <c r="BW870" s="253"/>
      <c r="BX870" s="253"/>
      <c r="BY870" s="253"/>
      <c r="BZ870" s="253"/>
      <c r="CA870" s="253"/>
      <c r="CB870" s="134"/>
    </row>
    <row r="871" spans="1:80" ht="12" x14ac:dyDescent="0.2">
      <c r="A871" s="248"/>
      <c r="B871" s="263"/>
      <c r="C871" s="276" t="str">
        <f>_xlfn.CONCAT(Leverancespecifikation[[#This Row],[ID]],Leverancespecifikation[[#This Row],[BYGNINGSDEL]])</f>
        <v/>
      </c>
      <c r="D871" s="253"/>
      <c r="E871" s="253"/>
      <c r="F871" s="253"/>
      <c r="G871" s="253"/>
      <c r="H871" s="253"/>
      <c r="I871" s="253"/>
      <c r="J871" s="253"/>
      <c r="K871" s="277"/>
      <c r="L871" s="253"/>
      <c r="M871" s="278"/>
      <c r="N871" s="326"/>
      <c r="O871" s="256" t="str">
        <f>VLOOKUP(Leverancespecifikation[[#This Row],[ID-Bygningsdel]],'Data aktør'!A:H,2,FALSE)</f>
        <v/>
      </c>
      <c r="P871" s="256" t="str">
        <f>VLOOKUP(Leverancespecifikation[[#This Row],[ID-Bygningsdel]],'Data aktør'!A:H,3,FALSE)</f>
        <v/>
      </c>
      <c r="Q871" s="256" t="str">
        <f>VLOOKUP(Leverancespecifikation[[#This Row],[ID-Bygningsdel]],'Data aktør'!A:H,4,FALSE)</f>
        <v/>
      </c>
      <c r="R871" s="256" t="str">
        <f>VLOOKUP(Leverancespecifikation[[#This Row],[ID-Bygningsdel]],'Data aktør'!A:H,5,FALSE)</f>
        <v/>
      </c>
      <c r="S871" s="256" t="str">
        <f>VLOOKUP(Leverancespecifikation[[#This Row],[ID-Bygningsdel]],'Data aktør'!A:H,6,FALSE)</f>
        <v/>
      </c>
      <c r="T871" s="256" t="str">
        <f>VLOOKUP(Leverancespecifikation[[#This Row],[ID-Bygningsdel]],'Data aktør'!A:H,7,FALSE)</f>
        <v/>
      </c>
      <c r="U871" s="256" t="str">
        <f>VLOOKUP(Leverancespecifikation[[#This Row],[ID-Bygningsdel]],'Data aktør'!A:H,8,FALSE)</f>
        <v/>
      </c>
      <c r="V871" s="257"/>
      <c r="W871" s="257"/>
      <c r="X871" s="257"/>
      <c r="Y871" s="257"/>
      <c r="Z871" s="257"/>
      <c r="AA871" s="257"/>
      <c r="AB871" s="253"/>
      <c r="AC871" s="253"/>
      <c r="AD871" s="253"/>
      <c r="AE871" s="253"/>
      <c r="AF871" s="253"/>
      <c r="AG871" s="253"/>
      <c r="AH871" s="253"/>
      <c r="AI871" s="253"/>
      <c r="AJ871" s="253"/>
      <c r="AK871" s="253"/>
      <c r="AL871" s="253"/>
      <c r="AM871" s="253"/>
      <c r="AN871" s="253"/>
      <c r="AO871" s="253"/>
      <c r="AP871" s="253"/>
      <c r="AQ871" s="253"/>
      <c r="AR871" s="253"/>
      <c r="AS871" s="253"/>
      <c r="AT871" s="253"/>
      <c r="AU871" s="253"/>
      <c r="AV871" s="253"/>
      <c r="AW871" s="253"/>
      <c r="AX871" s="253"/>
      <c r="AY871" s="253"/>
      <c r="AZ871" s="253"/>
      <c r="BA871" s="253"/>
      <c r="BB871" s="253"/>
      <c r="BC871" s="253"/>
      <c r="BD871" s="253"/>
      <c r="BE871" s="253"/>
      <c r="BF871" s="253"/>
      <c r="BG871" s="253"/>
      <c r="BH871" s="253"/>
      <c r="BI871" s="253"/>
      <c r="BJ871" s="253"/>
      <c r="BK871" s="253"/>
      <c r="BL871" s="295"/>
      <c r="BM871" s="253"/>
      <c r="BN871" s="253"/>
      <c r="BO871" s="253"/>
      <c r="BP871" s="253"/>
      <c r="BQ871" s="253"/>
      <c r="BR871" s="253"/>
      <c r="BS871" s="253"/>
      <c r="BT871" s="253"/>
      <c r="BU871" s="253"/>
      <c r="BV871" s="253"/>
      <c r="BW871" s="253"/>
      <c r="BX871" s="253"/>
      <c r="BY871" s="253"/>
      <c r="BZ871" s="253"/>
      <c r="CA871" s="253"/>
      <c r="CB871" s="134"/>
    </row>
    <row r="872" spans="1:80" ht="12" x14ac:dyDescent="0.2">
      <c r="A872" s="248"/>
      <c r="B872" s="263"/>
      <c r="C872" s="276" t="str">
        <f>_xlfn.CONCAT(Leverancespecifikation[[#This Row],[ID]],Leverancespecifikation[[#This Row],[BYGNINGSDEL]])</f>
        <v/>
      </c>
      <c r="D872" s="253"/>
      <c r="E872" s="253"/>
      <c r="F872" s="253"/>
      <c r="G872" s="253"/>
      <c r="H872" s="253"/>
      <c r="I872" s="253"/>
      <c r="J872" s="253"/>
      <c r="K872" s="277"/>
      <c r="L872" s="253"/>
      <c r="M872" s="278"/>
      <c r="N872" s="326"/>
      <c r="O872" s="256" t="str">
        <f>VLOOKUP(Leverancespecifikation[[#This Row],[ID-Bygningsdel]],'Data aktør'!A:H,2,FALSE)</f>
        <v/>
      </c>
      <c r="P872" s="256" t="str">
        <f>VLOOKUP(Leverancespecifikation[[#This Row],[ID-Bygningsdel]],'Data aktør'!A:H,3,FALSE)</f>
        <v/>
      </c>
      <c r="Q872" s="256" t="str">
        <f>VLOOKUP(Leverancespecifikation[[#This Row],[ID-Bygningsdel]],'Data aktør'!A:H,4,FALSE)</f>
        <v/>
      </c>
      <c r="R872" s="256" t="str">
        <f>VLOOKUP(Leverancespecifikation[[#This Row],[ID-Bygningsdel]],'Data aktør'!A:H,5,FALSE)</f>
        <v/>
      </c>
      <c r="S872" s="256" t="str">
        <f>VLOOKUP(Leverancespecifikation[[#This Row],[ID-Bygningsdel]],'Data aktør'!A:H,6,FALSE)</f>
        <v/>
      </c>
      <c r="T872" s="256" t="str">
        <f>VLOOKUP(Leverancespecifikation[[#This Row],[ID-Bygningsdel]],'Data aktør'!A:H,7,FALSE)</f>
        <v/>
      </c>
      <c r="U872" s="256" t="str">
        <f>VLOOKUP(Leverancespecifikation[[#This Row],[ID-Bygningsdel]],'Data aktør'!A:H,8,FALSE)</f>
        <v/>
      </c>
      <c r="V872" s="257"/>
      <c r="W872" s="257"/>
      <c r="X872" s="257"/>
      <c r="Y872" s="257"/>
      <c r="Z872" s="257"/>
      <c r="AA872" s="257"/>
      <c r="AB872" s="253"/>
      <c r="AC872" s="253"/>
      <c r="AD872" s="253"/>
      <c r="AE872" s="253"/>
      <c r="AF872" s="253"/>
      <c r="AG872" s="253"/>
      <c r="AH872" s="253"/>
      <c r="AI872" s="253"/>
      <c r="AJ872" s="253"/>
      <c r="AK872" s="253"/>
      <c r="AL872" s="253"/>
      <c r="AM872" s="253"/>
      <c r="AN872" s="253"/>
      <c r="AO872" s="253"/>
      <c r="AP872" s="253"/>
      <c r="AQ872" s="253"/>
      <c r="AR872" s="253"/>
      <c r="AS872" s="253"/>
      <c r="AT872" s="253"/>
      <c r="AU872" s="253"/>
      <c r="AV872" s="253"/>
      <c r="AW872" s="253"/>
      <c r="AX872" s="253"/>
      <c r="AY872" s="253"/>
      <c r="AZ872" s="253"/>
      <c r="BA872" s="253"/>
      <c r="BB872" s="253"/>
      <c r="BC872" s="253"/>
      <c r="BD872" s="253"/>
      <c r="BE872" s="253"/>
      <c r="BF872" s="253"/>
      <c r="BG872" s="253"/>
      <c r="BH872" s="253"/>
      <c r="BI872" s="253"/>
      <c r="BJ872" s="253"/>
      <c r="BK872" s="253"/>
      <c r="BL872" s="295"/>
      <c r="BM872" s="253"/>
      <c r="BN872" s="253"/>
      <c r="BO872" s="253"/>
      <c r="BP872" s="253"/>
      <c r="BQ872" s="253"/>
      <c r="BR872" s="253"/>
      <c r="BS872" s="253"/>
      <c r="BT872" s="253"/>
      <c r="BU872" s="253"/>
      <c r="BV872" s="253"/>
      <c r="BW872" s="253"/>
      <c r="BX872" s="253"/>
      <c r="BY872" s="253"/>
      <c r="BZ872" s="253"/>
      <c r="CA872" s="253"/>
      <c r="CB872" s="134"/>
    </row>
    <row r="873" spans="1:80" ht="12" x14ac:dyDescent="0.2">
      <c r="A873" s="248"/>
      <c r="B873" s="263"/>
      <c r="C873" s="276" t="str">
        <f>_xlfn.CONCAT(Leverancespecifikation[[#This Row],[ID]],Leverancespecifikation[[#This Row],[BYGNINGSDEL]])</f>
        <v/>
      </c>
      <c r="D873" s="253"/>
      <c r="E873" s="253"/>
      <c r="F873" s="253"/>
      <c r="G873" s="253"/>
      <c r="H873" s="253"/>
      <c r="I873" s="253"/>
      <c r="J873" s="253"/>
      <c r="K873" s="277"/>
      <c r="L873" s="253"/>
      <c r="M873" s="278"/>
      <c r="N873" s="326"/>
      <c r="O873" s="256" t="str">
        <f>VLOOKUP(Leverancespecifikation[[#This Row],[ID-Bygningsdel]],'Data aktør'!A:H,2,FALSE)</f>
        <v/>
      </c>
      <c r="P873" s="256" t="str">
        <f>VLOOKUP(Leverancespecifikation[[#This Row],[ID-Bygningsdel]],'Data aktør'!A:H,3,FALSE)</f>
        <v/>
      </c>
      <c r="Q873" s="256" t="str">
        <f>VLOOKUP(Leverancespecifikation[[#This Row],[ID-Bygningsdel]],'Data aktør'!A:H,4,FALSE)</f>
        <v/>
      </c>
      <c r="R873" s="256" t="str">
        <f>VLOOKUP(Leverancespecifikation[[#This Row],[ID-Bygningsdel]],'Data aktør'!A:H,5,FALSE)</f>
        <v/>
      </c>
      <c r="S873" s="256" t="str">
        <f>VLOOKUP(Leverancespecifikation[[#This Row],[ID-Bygningsdel]],'Data aktør'!A:H,6,FALSE)</f>
        <v/>
      </c>
      <c r="T873" s="256" t="str">
        <f>VLOOKUP(Leverancespecifikation[[#This Row],[ID-Bygningsdel]],'Data aktør'!A:H,7,FALSE)</f>
        <v/>
      </c>
      <c r="U873" s="256" t="str">
        <f>VLOOKUP(Leverancespecifikation[[#This Row],[ID-Bygningsdel]],'Data aktør'!A:H,8,FALSE)</f>
        <v/>
      </c>
      <c r="V873" s="257"/>
      <c r="W873" s="257"/>
      <c r="X873" s="257"/>
      <c r="Y873" s="257"/>
      <c r="Z873" s="257"/>
      <c r="AA873" s="257"/>
      <c r="AB873" s="253"/>
      <c r="AC873" s="253"/>
      <c r="AD873" s="253"/>
      <c r="AE873" s="253"/>
      <c r="AF873" s="253"/>
      <c r="AG873" s="253"/>
      <c r="AH873" s="253"/>
      <c r="AI873" s="253"/>
      <c r="AJ873" s="253"/>
      <c r="AK873" s="253"/>
      <c r="AL873" s="253"/>
      <c r="AM873" s="253"/>
      <c r="AN873" s="253"/>
      <c r="AO873" s="253"/>
      <c r="AP873" s="253"/>
      <c r="AQ873" s="253"/>
      <c r="AR873" s="253"/>
      <c r="AS873" s="253"/>
      <c r="AT873" s="253"/>
      <c r="AU873" s="253"/>
      <c r="AV873" s="253"/>
      <c r="AW873" s="253"/>
      <c r="AX873" s="253"/>
      <c r="AY873" s="253"/>
      <c r="AZ873" s="253"/>
      <c r="BA873" s="253"/>
      <c r="BB873" s="253"/>
      <c r="BC873" s="253"/>
      <c r="BD873" s="253"/>
      <c r="BE873" s="253"/>
      <c r="BF873" s="253"/>
      <c r="BG873" s="253"/>
      <c r="BH873" s="253"/>
      <c r="BI873" s="253"/>
      <c r="BJ873" s="253"/>
      <c r="BK873" s="253"/>
      <c r="BL873" s="295"/>
      <c r="BM873" s="253"/>
      <c r="BN873" s="253"/>
      <c r="BO873" s="253"/>
      <c r="BP873" s="253"/>
      <c r="BQ873" s="253"/>
      <c r="BR873" s="253"/>
      <c r="BS873" s="253"/>
      <c r="BT873" s="253"/>
      <c r="BU873" s="253"/>
      <c r="BV873" s="253"/>
      <c r="BW873" s="253"/>
      <c r="BX873" s="253"/>
      <c r="BY873" s="253"/>
      <c r="BZ873" s="253"/>
      <c r="CA873" s="253"/>
      <c r="CB873" s="134"/>
    </row>
    <row r="874" spans="1:80" ht="12" x14ac:dyDescent="0.2">
      <c r="A874" s="134"/>
      <c r="B874" s="263"/>
      <c r="C874" s="276" t="str">
        <f>_xlfn.CONCAT(Leverancespecifikation[[#This Row],[ID]],Leverancespecifikation[[#This Row],[BYGNINGSDEL]])</f>
        <v/>
      </c>
      <c r="D874" s="253"/>
      <c r="E874" s="253"/>
      <c r="F874" s="253"/>
      <c r="G874" s="253"/>
      <c r="H874" s="253"/>
      <c r="I874" s="253"/>
      <c r="J874" s="253"/>
      <c r="K874" s="277"/>
      <c r="L874" s="253"/>
      <c r="M874" s="278"/>
      <c r="N874" s="326"/>
      <c r="O874" s="256" t="str">
        <f>VLOOKUP(Leverancespecifikation[[#This Row],[ID-Bygningsdel]],'Data aktør'!A:H,2,FALSE)</f>
        <v/>
      </c>
      <c r="P874" s="256" t="str">
        <f>VLOOKUP(Leverancespecifikation[[#This Row],[ID-Bygningsdel]],'Data aktør'!A:H,3,FALSE)</f>
        <v/>
      </c>
      <c r="Q874" s="256" t="str">
        <f>VLOOKUP(Leverancespecifikation[[#This Row],[ID-Bygningsdel]],'Data aktør'!A:H,4,FALSE)</f>
        <v/>
      </c>
      <c r="R874" s="256" t="str">
        <f>VLOOKUP(Leverancespecifikation[[#This Row],[ID-Bygningsdel]],'Data aktør'!A:H,5,FALSE)</f>
        <v/>
      </c>
      <c r="S874" s="256" t="str">
        <f>VLOOKUP(Leverancespecifikation[[#This Row],[ID-Bygningsdel]],'Data aktør'!A:H,6,FALSE)</f>
        <v/>
      </c>
      <c r="T874" s="256" t="str">
        <f>VLOOKUP(Leverancespecifikation[[#This Row],[ID-Bygningsdel]],'Data aktør'!A:H,7,FALSE)</f>
        <v/>
      </c>
      <c r="U874" s="256" t="str">
        <f>VLOOKUP(Leverancespecifikation[[#This Row],[ID-Bygningsdel]],'Data aktør'!A:H,8,FALSE)</f>
        <v/>
      </c>
      <c r="V874" s="257"/>
      <c r="W874" s="257"/>
      <c r="X874" s="257"/>
      <c r="Y874" s="257"/>
      <c r="Z874" s="257"/>
      <c r="AA874" s="257"/>
      <c r="AB874" s="253"/>
      <c r="AC874" s="253"/>
      <c r="AD874" s="253"/>
      <c r="AE874" s="253"/>
      <c r="AF874" s="253"/>
      <c r="AG874" s="253"/>
      <c r="AH874" s="253"/>
      <c r="AI874" s="253"/>
      <c r="AJ874" s="253"/>
      <c r="AK874" s="253"/>
      <c r="AL874" s="253"/>
      <c r="AM874" s="253"/>
      <c r="AN874" s="253"/>
      <c r="AO874" s="253"/>
      <c r="AP874" s="253"/>
      <c r="AQ874" s="253"/>
      <c r="AR874" s="253"/>
      <c r="AS874" s="253"/>
      <c r="AT874" s="253"/>
      <c r="AU874" s="253"/>
      <c r="AV874" s="253"/>
      <c r="AW874" s="253"/>
      <c r="AX874" s="253"/>
      <c r="AY874" s="253"/>
      <c r="AZ874" s="253"/>
      <c r="BA874" s="253"/>
      <c r="BB874" s="253"/>
      <c r="BC874" s="253"/>
      <c r="BD874" s="253"/>
      <c r="BE874" s="253"/>
      <c r="BF874" s="253"/>
      <c r="BG874" s="253"/>
      <c r="BH874" s="253"/>
      <c r="BI874" s="253"/>
      <c r="BJ874" s="253"/>
      <c r="BK874" s="253"/>
      <c r="BL874" s="295"/>
      <c r="BM874" s="253"/>
      <c r="BN874" s="253"/>
      <c r="BO874" s="253"/>
      <c r="BP874" s="253"/>
      <c r="BQ874" s="253"/>
      <c r="BR874" s="253"/>
      <c r="BS874" s="253"/>
      <c r="BT874" s="253"/>
      <c r="BU874" s="253"/>
      <c r="BV874" s="253"/>
      <c r="BW874" s="253"/>
      <c r="BX874" s="253"/>
      <c r="BY874" s="253"/>
      <c r="BZ874" s="253"/>
      <c r="CA874" s="253"/>
      <c r="CB874" s="134"/>
    </row>
    <row r="875" spans="1:80" x14ac:dyDescent="0.25">
      <c r="A875" s="134"/>
      <c r="B875" s="272"/>
      <c r="C875" s="273"/>
      <c r="D875" s="260"/>
      <c r="E875" s="260"/>
      <c r="F875" s="260"/>
      <c r="G875" s="260"/>
      <c r="H875" s="260"/>
      <c r="I875" s="260"/>
      <c r="J875" s="253"/>
      <c r="K875" s="254"/>
      <c r="L875" s="254"/>
      <c r="M875" s="255"/>
      <c r="N875" s="326"/>
      <c r="O875" s="256"/>
      <c r="P875" s="256"/>
      <c r="Q875" s="256"/>
      <c r="R875" s="256"/>
      <c r="S875" s="256"/>
      <c r="T875" s="256"/>
      <c r="U875" s="256"/>
      <c r="V875" s="257"/>
      <c r="W875" s="257"/>
      <c r="X875" s="257"/>
      <c r="Y875" s="257"/>
      <c r="Z875" s="257"/>
      <c r="AA875" s="257"/>
      <c r="AB875" s="253"/>
      <c r="AC875" s="258"/>
      <c r="AD875" s="253"/>
      <c r="AE875" s="253"/>
      <c r="AF875" s="253"/>
      <c r="AG875" s="253"/>
      <c r="AH875" s="253"/>
      <c r="AI875" s="253"/>
      <c r="AJ875" s="253"/>
      <c r="AK875" s="258"/>
      <c r="AL875" s="258"/>
      <c r="AM875" s="258"/>
      <c r="AN875" s="258"/>
      <c r="AO875" s="258"/>
      <c r="AP875" s="258"/>
      <c r="AQ875" s="258"/>
      <c r="AR875" s="258"/>
      <c r="AS875" s="258"/>
      <c r="AT875" s="258"/>
      <c r="AU875" s="258"/>
      <c r="AV875" s="258"/>
      <c r="AW875" s="258"/>
      <c r="AX875" s="258"/>
      <c r="AY875" s="258"/>
      <c r="AZ875" s="258"/>
      <c r="BA875" s="258"/>
      <c r="BB875" s="258"/>
      <c r="BC875" s="258"/>
      <c r="BD875" s="258"/>
      <c r="BE875" s="258"/>
      <c r="BF875" s="258"/>
      <c r="BG875" s="258"/>
      <c r="BH875" s="258"/>
      <c r="BI875" s="258"/>
      <c r="BJ875" s="258"/>
      <c r="BK875" s="258"/>
      <c r="BL875" s="296"/>
      <c r="BM875" s="258"/>
      <c r="BN875" s="258"/>
      <c r="BO875" s="258"/>
      <c r="BP875" s="258"/>
      <c r="BQ875" s="258"/>
      <c r="BR875" s="258"/>
      <c r="BS875" s="258"/>
      <c r="BT875" s="258"/>
      <c r="BU875" s="258"/>
      <c r="BV875" s="259"/>
      <c r="BW875" s="260"/>
      <c r="BX875" s="260"/>
      <c r="BY875" s="260"/>
      <c r="BZ875" s="260"/>
      <c r="CA875" s="260"/>
      <c r="CB875" s="134"/>
    </row>
    <row r="876" spans="1:80" x14ac:dyDescent="0.25">
      <c r="A876" s="134"/>
      <c r="B876" s="272"/>
      <c r="C876" s="273"/>
      <c r="D876" s="260"/>
      <c r="E876" s="260"/>
      <c r="F876" s="260"/>
      <c r="G876" s="260"/>
      <c r="H876" s="260"/>
      <c r="I876" s="260"/>
      <c r="J876" s="253"/>
      <c r="K876" s="254"/>
      <c r="L876" s="254"/>
      <c r="M876" s="255"/>
      <c r="N876" s="326"/>
      <c r="O876" s="256"/>
      <c r="P876" s="256"/>
      <c r="Q876" s="256"/>
      <c r="R876" s="256"/>
      <c r="S876" s="256"/>
      <c r="T876" s="256"/>
      <c r="U876" s="256"/>
      <c r="V876" s="257"/>
      <c r="W876" s="257"/>
      <c r="X876" s="257"/>
      <c r="Y876" s="257"/>
      <c r="Z876" s="257"/>
      <c r="AA876" s="257"/>
      <c r="AB876" s="253"/>
      <c r="AC876" s="258"/>
      <c r="AD876" s="253"/>
      <c r="AE876" s="253"/>
      <c r="AF876" s="253"/>
      <c r="AG876" s="253"/>
      <c r="AH876" s="253"/>
      <c r="AI876" s="253"/>
      <c r="AJ876" s="253"/>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96"/>
      <c r="BM876" s="258"/>
      <c r="BN876" s="258"/>
      <c r="BO876" s="258"/>
      <c r="BP876" s="258"/>
      <c r="BQ876" s="258"/>
      <c r="BR876" s="258"/>
      <c r="BS876" s="258"/>
      <c r="BT876" s="258"/>
      <c r="BU876" s="258"/>
      <c r="BV876" s="259"/>
      <c r="BW876" s="260"/>
      <c r="BX876" s="260"/>
      <c r="BY876" s="260"/>
      <c r="BZ876" s="260"/>
      <c r="CA876" s="260"/>
      <c r="CB876" s="134"/>
    </row>
    <row r="877" spans="1:80" x14ac:dyDescent="0.25">
      <c r="A877" s="134"/>
      <c r="B877" s="272"/>
      <c r="C877" s="273"/>
      <c r="D877" s="260"/>
      <c r="E877" s="260"/>
      <c r="F877" s="260"/>
      <c r="G877" s="260"/>
      <c r="H877" s="260"/>
      <c r="I877" s="260"/>
      <c r="J877" s="253"/>
      <c r="K877" s="254"/>
      <c r="L877" s="254"/>
      <c r="M877" s="255"/>
      <c r="N877" s="326"/>
      <c r="O877" s="256"/>
      <c r="P877" s="256"/>
      <c r="Q877" s="256"/>
      <c r="R877" s="256"/>
      <c r="S877" s="256"/>
      <c r="T877" s="256"/>
      <c r="U877" s="256"/>
      <c r="V877" s="257"/>
      <c r="W877" s="257"/>
      <c r="X877" s="257"/>
      <c r="Y877" s="257"/>
      <c r="Z877" s="257"/>
      <c r="AA877" s="257"/>
      <c r="AB877" s="253"/>
      <c r="AC877" s="258"/>
      <c r="AD877" s="253"/>
      <c r="AE877" s="253"/>
      <c r="AF877" s="253"/>
      <c r="AG877" s="253"/>
      <c r="AH877" s="253"/>
      <c r="AI877" s="253"/>
      <c r="AJ877" s="253"/>
      <c r="AK877" s="258"/>
      <c r="AL877" s="258"/>
      <c r="AM877" s="258"/>
      <c r="AN877" s="258"/>
      <c r="AO877" s="258"/>
      <c r="AP877" s="258"/>
      <c r="AQ877" s="258"/>
      <c r="AR877" s="258"/>
      <c r="AS877" s="258"/>
      <c r="AT877" s="258"/>
      <c r="AU877" s="258"/>
      <c r="AV877" s="258"/>
      <c r="AW877" s="258"/>
      <c r="AX877" s="258"/>
      <c r="AY877" s="258"/>
      <c r="AZ877" s="258"/>
      <c r="BA877" s="258"/>
      <c r="BB877" s="258"/>
      <c r="BC877" s="258"/>
      <c r="BD877" s="258"/>
      <c r="BE877" s="258"/>
      <c r="BF877" s="258"/>
      <c r="BG877" s="258"/>
      <c r="BH877" s="258"/>
      <c r="BI877" s="258"/>
      <c r="BJ877" s="258"/>
      <c r="BK877" s="258"/>
      <c r="BL877" s="296"/>
      <c r="BM877" s="258"/>
      <c r="BN877" s="258"/>
      <c r="BO877" s="258"/>
      <c r="BP877" s="258"/>
      <c r="BQ877" s="258"/>
      <c r="BR877" s="258"/>
      <c r="BS877" s="258"/>
      <c r="BT877" s="258"/>
      <c r="BU877" s="258"/>
      <c r="BV877" s="259"/>
      <c r="BW877" s="260"/>
      <c r="BX877" s="260"/>
      <c r="BY877" s="260"/>
      <c r="BZ877" s="260"/>
      <c r="CA877" s="260"/>
      <c r="CB877" s="134"/>
    </row>
    <row r="878" spans="1:80" x14ac:dyDescent="0.25">
      <c r="A878" s="134"/>
      <c r="B878" s="272"/>
      <c r="C878" s="273"/>
      <c r="D878" s="260"/>
      <c r="E878" s="260"/>
      <c r="F878" s="260"/>
      <c r="G878" s="260"/>
      <c r="H878" s="260"/>
      <c r="I878" s="260"/>
      <c r="J878" s="253"/>
      <c r="K878" s="254"/>
      <c r="L878" s="254"/>
      <c r="M878" s="255"/>
      <c r="N878" s="326"/>
      <c r="O878" s="256"/>
      <c r="P878" s="256"/>
      <c r="Q878" s="256"/>
      <c r="R878" s="256"/>
      <c r="S878" s="256"/>
      <c r="T878" s="256"/>
      <c r="U878" s="256"/>
      <c r="V878" s="257"/>
      <c r="W878" s="257"/>
      <c r="X878" s="257"/>
      <c r="Y878" s="257"/>
      <c r="Z878" s="257"/>
      <c r="AA878" s="257"/>
      <c r="AB878" s="253"/>
      <c r="AC878" s="258"/>
      <c r="AD878" s="253"/>
      <c r="AE878" s="253"/>
      <c r="AF878" s="253"/>
      <c r="AG878" s="253"/>
      <c r="AH878" s="253"/>
      <c r="AI878" s="253"/>
      <c r="AJ878" s="253"/>
      <c r="AK878" s="258"/>
      <c r="AL878" s="258"/>
      <c r="AM878" s="258"/>
      <c r="AN878" s="258"/>
      <c r="AO878" s="258"/>
      <c r="AP878" s="258"/>
      <c r="AQ878" s="258"/>
      <c r="AR878" s="258"/>
      <c r="AS878" s="258"/>
      <c r="AT878" s="258"/>
      <c r="AU878" s="258"/>
      <c r="AV878" s="258"/>
      <c r="AW878" s="258"/>
      <c r="AX878" s="258"/>
      <c r="AY878" s="258"/>
      <c r="AZ878" s="258"/>
      <c r="BA878" s="258"/>
      <c r="BB878" s="258"/>
      <c r="BC878" s="258"/>
      <c r="BD878" s="258"/>
      <c r="BE878" s="258"/>
      <c r="BF878" s="258"/>
      <c r="BG878" s="258"/>
      <c r="BH878" s="258"/>
      <c r="BI878" s="258"/>
      <c r="BJ878" s="258"/>
      <c r="BK878" s="258"/>
      <c r="BL878" s="296"/>
      <c r="BM878" s="258"/>
      <c r="BN878" s="258"/>
      <c r="BO878" s="258"/>
      <c r="BP878" s="258"/>
      <c r="BQ878" s="258"/>
      <c r="BR878" s="258"/>
      <c r="BS878" s="258"/>
      <c r="BT878" s="258"/>
      <c r="BU878" s="258"/>
      <c r="BV878" s="259"/>
      <c r="BW878" s="260"/>
      <c r="BX878" s="260"/>
      <c r="BY878" s="260"/>
      <c r="BZ878" s="260"/>
      <c r="CA878" s="260"/>
      <c r="CB878" s="134"/>
    </row>
    <row r="879" spans="1:80" x14ac:dyDescent="0.25">
      <c r="A879" s="134"/>
      <c r="B879" s="272"/>
      <c r="C879" s="273"/>
      <c r="D879" s="260"/>
      <c r="E879" s="260"/>
      <c r="F879" s="260"/>
      <c r="G879" s="260"/>
      <c r="H879" s="260"/>
      <c r="I879" s="260"/>
      <c r="J879" s="253"/>
      <c r="K879" s="254"/>
      <c r="L879" s="254"/>
      <c r="M879" s="255"/>
      <c r="N879" s="326"/>
      <c r="O879" s="256"/>
      <c r="P879" s="256"/>
      <c r="Q879" s="256"/>
      <c r="R879" s="256"/>
      <c r="S879" s="256"/>
      <c r="T879" s="256"/>
      <c r="U879" s="256"/>
      <c r="V879" s="257"/>
      <c r="W879" s="257"/>
      <c r="X879" s="257"/>
      <c r="Y879" s="257"/>
      <c r="Z879" s="257"/>
      <c r="AA879" s="257"/>
      <c r="AB879" s="253"/>
      <c r="AC879" s="258"/>
      <c r="AD879" s="253"/>
      <c r="AE879" s="253"/>
      <c r="AF879" s="253"/>
      <c r="AG879" s="253"/>
      <c r="AH879" s="253"/>
      <c r="AI879" s="253"/>
      <c r="AJ879" s="253"/>
      <c r="AK879" s="258"/>
      <c r="AL879" s="258"/>
      <c r="AM879" s="258"/>
      <c r="AN879" s="258"/>
      <c r="AO879" s="258"/>
      <c r="AP879" s="258"/>
      <c r="AQ879" s="258"/>
      <c r="AR879" s="258"/>
      <c r="AS879" s="258"/>
      <c r="AT879" s="258"/>
      <c r="AU879" s="258"/>
      <c r="AV879" s="258"/>
      <c r="AW879" s="258"/>
      <c r="AX879" s="258"/>
      <c r="AY879" s="258"/>
      <c r="AZ879" s="258"/>
      <c r="BA879" s="258"/>
      <c r="BB879" s="258"/>
      <c r="BC879" s="258"/>
      <c r="BD879" s="258"/>
      <c r="BE879" s="258"/>
      <c r="BF879" s="258"/>
      <c r="BG879" s="258"/>
      <c r="BH879" s="258"/>
      <c r="BI879" s="258"/>
      <c r="BJ879" s="258"/>
      <c r="BK879" s="258"/>
      <c r="BL879" s="296"/>
      <c r="BM879" s="258"/>
      <c r="BN879" s="258"/>
      <c r="BO879" s="258"/>
      <c r="BP879" s="258"/>
      <c r="BQ879" s="258"/>
      <c r="BR879" s="258"/>
      <c r="BS879" s="258"/>
      <c r="BT879" s="258"/>
      <c r="BU879" s="258"/>
      <c r="BV879" s="259"/>
      <c r="BW879" s="260"/>
      <c r="BX879" s="260"/>
      <c r="BY879" s="260"/>
      <c r="BZ879" s="260"/>
      <c r="CA879" s="260"/>
      <c r="CB879" s="134"/>
    </row>
    <row r="880" spans="1:80" x14ac:dyDescent="0.25">
      <c r="A880" s="134"/>
      <c r="B880" s="272"/>
      <c r="C880" s="273"/>
      <c r="D880" s="260"/>
      <c r="E880" s="260"/>
      <c r="F880" s="260"/>
      <c r="G880" s="260"/>
      <c r="H880" s="260"/>
      <c r="I880" s="260"/>
      <c r="J880" s="253"/>
      <c r="K880" s="254"/>
      <c r="L880" s="254"/>
      <c r="M880" s="255"/>
      <c r="N880" s="326"/>
      <c r="O880" s="256"/>
      <c r="P880" s="256"/>
      <c r="Q880" s="256"/>
      <c r="R880" s="256"/>
      <c r="S880" s="256"/>
      <c r="T880" s="256"/>
      <c r="U880" s="256"/>
      <c r="V880" s="257"/>
      <c r="W880" s="257"/>
      <c r="X880" s="257"/>
      <c r="Y880" s="257"/>
      <c r="Z880" s="257"/>
      <c r="AA880" s="257"/>
      <c r="AB880" s="253"/>
      <c r="AC880" s="258"/>
      <c r="AD880" s="253"/>
      <c r="AE880" s="253"/>
      <c r="AF880" s="253"/>
      <c r="AG880" s="253"/>
      <c r="AH880" s="253"/>
      <c r="AI880" s="253"/>
      <c r="AJ880" s="253"/>
      <c r="AK880" s="258"/>
      <c r="AL880" s="258"/>
      <c r="AM880" s="258"/>
      <c r="AN880" s="258"/>
      <c r="AO880" s="258"/>
      <c r="AP880" s="258"/>
      <c r="AQ880" s="258"/>
      <c r="AR880" s="258"/>
      <c r="AS880" s="258"/>
      <c r="AT880" s="258"/>
      <c r="AU880" s="258"/>
      <c r="AV880" s="258"/>
      <c r="AW880" s="258"/>
      <c r="AX880" s="258"/>
      <c r="AY880" s="258"/>
      <c r="AZ880" s="258"/>
      <c r="BA880" s="258"/>
      <c r="BB880" s="258"/>
      <c r="BC880" s="258"/>
      <c r="BD880" s="258"/>
      <c r="BE880" s="258"/>
      <c r="BF880" s="258"/>
      <c r="BG880" s="258"/>
      <c r="BH880" s="258"/>
      <c r="BI880" s="258"/>
      <c r="BJ880" s="258"/>
      <c r="BK880" s="258"/>
      <c r="BL880" s="296"/>
      <c r="BM880" s="258"/>
      <c r="BN880" s="258"/>
      <c r="BO880" s="258"/>
      <c r="BP880" s="258"/>
      <c r="BQ880" s="258"/>
      <c r="BR880" s="258"/>
      <c r="BS880" s="258"/>
      <c r="BT880" s="258"/>
      <c r="BU880" s="258"/>
      <c r="BV880" s="259"/>
      <c r="BW880" s="260"/>
      <c r="BX880" s="260"/>
      <c r="BY880" s="260"/>
      <c r="BZ880" s="260"/>
      <c r="CA880" s="260"/>
      <c r="CB880" s="134"/>
    </row>
    <row r="881" spans="1:80" x14ac:dyDescent="0.25">
      <c r="A881" s="134"/>
      <c r="B881" s="272"/>
      <c r="C881" s="273"/>
      <c r="D881" s="260"/>
      <c r="E881" s="260"/>
      <c r="F881" s="260"/>
      <c r="G881" s="260"/>
      <c r="H881" s="260"/>
      <c r="I881" s="260"/>
      <c r="J881" s="253"/>
      <c r="K881" s="254"/>
      <c r="L881" s="254"/>
      <c r="M881" s="255"/>
      <c r="N881" s="326"/>
      <c r="O881" s="256"/>
      <c r="P881" s="256"/>
      <c r="Q881" s="256"/>
      <c r="R881" s="256"/>
      <c r="S881" s="256"/>
      <c r="T881" s="256"/>
      <c r="U881" s="256"/>
      <c r="V881" s="257"/>
      <c r="W881" s="257"/>
      <c r="X881" s="257"/>
      <c r="Y881" s="257"/>
      <c r="Z881" s="257"/>
      <c r="AA881" s="257"/>
      <c r="AB881" s="253"/>
      <c r="AC881" s="258"/>
      <c r="AD881" s="253"/>
      <c r="AE881" s="253"/>
      <c r="AF881" s="253"/>
      <c r="AG881" s="253"/>
      <c r="AH881" s="253"/>
      <c r="AI881" s="253"/>
      <c r="AJ881" s="253"/>
      <c r="AK881" s="258"/>
      <c r="AL881" s="258"/>
      <c r="AM881" s="258"/>
      <c r="AN881" s="258"/>
      <c r="AO881" s="258"/>
      <c r="AP881" s="258"/>
      <c r="AQ881" s="258"/>
      <c r="AR881" s="258"/>
      <c r="AS881" s="258"/>
      <c r="AT881" s="258"/>
      <c r="AU881" s="258"/>
      <c r="AV881" s="258"/>
      <c r="AW881" s="258"/>
      <c r="AX881" s="258"/>
      <c r="AY881" s="258"/>
      <c r="AZ881" s="258"/>
      <c r="BA881" s="258"/>
      <c r="BB881" s="258"/>
      <c r="BC881" s="258"/>
      <c r="BD881" s="258"/>
      <c r="BE881" s="258"/>
      <c r="BF881" s="258"/>
      <c r="BG881" s="258"/>
      <c r="BH881" s="258"/>
      <c r="BI881" s="258"/>
      <c r="BJ881" s="258"/>
      <c r="BK881" s="258"/>
      <c r="BL881" s="296"/>
      <c r="BM881" s="258"/>
      <c r="BN881" s="258"/>
      <c r="BO881" s="258"/>
      <c r="BP881" s="258"/>
      <c r="BQ881" s="258"/>
      <c r="BR881" s="258"/>
      <c r="BS881" s="258"/>
      <c r="BT881" s="258"/>
      <c r="BU881" s="258"/>
      <c r="BV881" s="259"/>
      <c r="BW881" s="260"/>
      <c r="BX881" s="260"/>
      <c r="BY881" s="260"/>
      <c r="BZ881" s="260"/>
      <c r="CA881" s="260"/>
      <c r="CB881" s="134"/>
    </row>
    <row r="882" spans="1:80" x14ac:dyDescent="0.25">
      <c r="A882" s="134"/>
      <c r="B882" s="272"/>
      <c r="C882" s="273"/>
      <c r="D882" s="260"/>
      <c r="E882" s="260"/>
      <c r="F882" s="260"/>
      <c r="G882" s="260"/>
      <c r="H882" s="260"/>
      <c r="I882" s="260"/>
      <c r="J882" s="253"/>
      <c r="K882" s="254"/>
      <c r="L882" s="254"/>
      <c r="M882" s="255"/>
      <c r="N882" s="326"/>
      <c r="O882" s="256"/>
      <c r="P882" s="256"/>
      <c r="Q882" s="256"/>
      <c r="R882" s="256"/>
      <c r="S882" s="256"/>
      <c r="T882" s="256"/>
      <c r="U882" s="256"/>
      <c r="V882" s="257"/>
      <c r="W882" s="257"/>
      <c r="X882" s="257"/>
      <c r="Y882" s="257"/>
      <c r="Z882" s="257"/>
      <c r="AA882" s="257"/>
      <c r="AB882" s="253"/>
      <c r="AC882" s="258"/>
      <c r="AD882" s="253"/>
      <c r="AE882" s="253"/>
      <c r="AF882" s="253"/>
      <c r="AG882" s="253"/>
      <c r="AH882" s="253"/>
      <c r="AI882" s="253"/>
      <c r="AJ882" s="253"/>
      <c r="AK882" s="258"/>
      <c r="AL882" s="258"/>
      <c r="AM882" s="258"/>
      <c r="AN882" s="258"/>
      <c r="AO882" s="258"/>
      <c r="AP882" s="258"/>
      <c r="AQ882" s="258"/>
      <c r="AR882" s="258"/>
      <c r="AS882" s="258"/>
      <c r="AT882" s="258"/>
      <c r="AU882" s="258"/>
      <c r="AV882" s="258"/>
      <c r="AW882" s="258"/>
      <c r="AX882" s="258"/>
      <c r="AY882" s="258"/>
      <c r="AZ882" s="258"/>
      <c r="BA882" s="258"/>
      <c r="BB882" s="258"/>
      <c r="BC882" s="258"/>
      <c r="BD882" s="258"/>
      <c r="BE882" s="258"/>
      <c r="BF882" s="258"/>
      <c r="BG882" s="258"/>
      <c r="BH882" s="258"/>
      <c r="BI882" s="258"/>
      <c r="BJ882" s="258"/>
      <c r="BK882" s="258"/>
      <c r="BL882" s="296"/>
      <c r="BM882" s="258"/>
      <c r="BN882" s="258"/>
      <c r="BO882" s="258"/>
      <c r="BP882" s="258"/>
      <c r="BQ882" s="258"/>
      <c r="BR882" s="258"/>
      <c r="BS882" s="258"/>
      <c r="BT882" s="258"/>
      <c r="BU882" s="258"/>
      <c r="BV882" s="259"/>
      <c r="BW882" s="260"/>
      <c r="BX882" s="260"/>
      <c r="BY882" s="260"/>
      <c r="BZ882" s="260"/>
      <c r="CA882" s="260"/>
      <c r="CB882" s="134"/>
    </row>
    <row r="883" spans="1:80" x14ac:dyDescent="0.25">
      <c r="A883" s="134"/>
      <c r="B883" s="272"/>
      <c r="C883" s="273"/>
      <c r="D883" s="260"/>
      <c r="E883" s="260"/>
      <c r="F883" s="260"/>
      <c r="G883" s="260"/>
      <c r="H883" s="260"/>
      <c r="I883" s="260"/>
      <c r="J883" s="253"/>
      <c r="K883" s="254"/>
      <c r="L883" s="254"/>
      <c r="M883" s="255"/>
      <c r="N883" s="326"/>
      <c r="O883" s="256"/>
      <c r="P883" s="256"/>
      <c r="Q883" s="256"/>
      <c r="R883" s="256"/>
      <c r="S883" s="256"/>
      <c r="T883" s="256"/>
      <c r="U883" s="256"/>
      <c r="V883" s="257"/>
      <c r="W883" s="257"/>
      <c r="X883" s="257"/>
      <c r="Y883" s="257"/>
      <c r="Z883" s="257"/>
      <c r="AA883" s="257"/>
      <c r="AB883" s="253"/>
      <c r="AC883" s="258"/>
      <c r="AD883" s="253"/>
      <c r="AE883" s="253"/>
      <c r="AF883" s="253"/>
      <c r="AG883" s="253"/>
      <c r="AH883" s="253"/>
      <c r="AI883" s="253"/>
      <c r="AJ883" s="253"/>
      <c r="AK883" s="258"/>
      <c r="AL883" s="258"/>
      <c r="AM883" s="258"/>
      <c r="AN883" s="258"/>
      <c r="AO883" s="258"/>
      <c r="AP883" s="258"/>
      <c r="AQ883" s="258"/>
      <c r="AR883" s="258"/>
      <c r="AS883" s="258"/>
      <c r="AT883" s="258"/>
      <c r="AU883" s="258"/>
      <c r="AV883" s="258"/>
      <c r="AW883" s="258"/>
      <c r="AX883" s="258"/>
      <c r="AY883" s="258"/>
      <c r="AZ883" s="258"/>
      <c r="BA883" s="258"/>
      <c r="BB883" s="258"/>
      <c r="BC883" s="258"/>
      <c r="BD883" s="258"/>
      <c r="BE883" s="258"/>
      <c r="BF883" s="258"/>
      <c r="BG883" s="258"/>
      <c r="BH883" s="258"/>
      <c r="BI883" s="258"/>
      <c r="BJ883" s="258"/>
      <c r="BK883" s="258"/>
      <c r="BL883" s="296"/>
      <c r="BM883" s="258"/>
      <c r="BN883" s="258"/>
      <c r="BO883" s="258"/>
      <c r="BP883" s="258"/>
      <c r="BQ883" s="258"/>
      <c r="BR883" s="258"/>
      <c r="BS883" s="258"/>
      <c r="BT883" s="258"/>
      <c r="BU883" s="258"/>
      <c r="BV883" s="259"/>
      <c r="BW883" s="260"/>
      <c r="BX883" s="260"/>
      <c r="BY883" s="260"/>
      <c r="BZ883" s="260"/>
      <c r="CA883" s="260"/>
      <c r="CB883" s="134"/>
    </row>
    <row r="884" spans="1:80" x14ac:dyDescent="0.25">
      <c r="A884" s="134"/>
      <c r="B884" s="272"/>
      <c r="C884" s="273"/>
      <c r="D884" s="260"/>
      <c r="E884" s="260"/>
      <c r="F884" s="260"/>
      <c r="G884" s="260"/>
      <c r="H884" s="260"/>
      <c r="I884" s="260"/>
      <c r="J884" s="253"/>
      <c r="K884" s="254"/>
      <c r="L884" s="254"/>
      <c r="M884" s="255"/>
      <c r="N884" s="326"/>
      <c r="O884" s="256"/>
      <c r="P884" s="256"/>
      <c r="Q884" s="256"/>
      <c r="R884" s="256"/>
      <c r="S884" s="256"/>
      <c r="T884" s="256"/>
      <c r="U884" s="256"/>
      <c r="V884" s="257"/>
      <c r="W884" s="257"/>
      <c r="X884" s="257"/>
      <c r="Y884" s="257"/>
      <c r="Z884" s="257"/>
      <c r="AA884" s="257"/>
      <c r="AB884" s="253"/>
      <c r="AC884" s="258"/>
      <c r="AD884" s="253"/>
      <c r="AE884" s="253"/>
      <c r="AF884" s="253"/>
      <c r="AG884" s="253"/>
      <c r="AH884" s="253"/>
      <c r="AI884" s="253"/>
      <c r="AJ884" s="253"/>
      <c r="AK884" s="258"/>
      <c r="AL884" s="258"/>
      <c r="AM884" s="258"/>
      <c r="AN884" s="258"/>
      <c r="AO884" s="258"/>
      <c r="AP884" s="258"/>
      <c r="AQ884" s="258"/>
      <c r="AR884" s="258"/>
      <c r="AS884" s="258"/>
      <c r="AT884" s="258"/>
      <c r="AU884" s="258"/>
      <c r="AV884" s="258"/>
      <c r="AW884" s="258"/>
      <c r="AX884" s="258"/>
      <c r="AY884" s="258"/>
      <c r="AZ884" s="258"/>
      <c r="BA884" s="258"/>
      <c r="BB884" s="258"/>
      <c r="BC884" s="258"/>
      <c r="BD884" s="258"/>
      <c r="BE884" s="258"/>
      <c r="BF884" s="258"/>
      <c r="BG884" s="258"/>
      <c r="BH884" s="258"/>
      <c r="BI884" s="258"/>
      <c r="BJ884" s="258"/>
      <c r="BK884" s="258"/>
      <c r="BL884" s="296"/>
      <c r="BM884" s="258"/>
      <c r="BN884" s="258"/>
      <c r="BO884" s="258"/>
      <c r="BP884" s="258"/>
      <c r="BQ884" s="258"/>
      <c r="BR884" s="258"/>
      <c r="BS884" s="258"/>
      <c r="BT884" s="258"/>
      <c r="BU884" s="258"/>
      <c r="BV884" s="259"/>
      <c r="BW884" s="260"/>
      <c r="BX884" s="260"/>
      <c r="BY884" s="260"/>
      <c r="BZ884" s="260"/>
      <c r="CA884" s="260"/>
      <c r="CB884" s="134"/>
    </row>
    <row r="885" spans="1:80" x14ac:dyDescent="0.25">
      <c r="A885" s="134"/>
      <c r="B885" s="272"/>
      <c r="C885" s="273"/>
      <c r="D885" s="260"/>
      <c r="E885" s="260"/>
      <c r="F885" s="260"/>
      <c r="G885" s="260"/>
      <c r="H885" s="260"/>
      <c r="I885" s="260"/>
      <c r="J885" s="253"/>
      <c r="K885" s="254"/>
      <c r="L885" s="254"/>
      <c r="M885" s="255"/>
      <c r="N885" s="326"/>
      <c r="O885" s="256"/>
      <c r="P885" s="256"/>
      <c r="Q885" s="256"/>
      <c r="R885" s="256"/>
      <c r="S885" s="256"/>
      <c r="T885" s="256"/>
      <c r="U885" s="256"/>
      <c r="V885" s="257"/>
      <c r="W885" s="257"/>
      <c r="X885" s="257"/>
      <c r="Y885" s="257"/>
      <c r="Z885" s="257"/>
      <c r="AA885" s="257"/>
      <c r="AB885" s="253"/>
      <c r="AC885" s="258"/>
      <c r="AD885" s="253"/>
      <c r="AE885" s="253"/>
      <c r="AF885" s="253"/>
      <c r="AG885" s="253"/>
      <c r="AH885" s="253"/>
      <c r="AI885" s="253"/>
      <c r="AJ885" s="253"/>
      <c r="AK885" s="258"/>
      <c r="AL885" s="258"/>
      <c r="AM885" s="258"/>
      <c r="AN885" s="258"/>
      <c r="AO885" s="258"/>
      <c r="AP885" s="258"/>
      <c r="AQ885" s="258"/>
      <c r="AR885" s="258"/>
      <c r="AS885" s="258"/>
      <c r="AT885" s="258"/>
      <c r="AU885" s="258"/>
      <c r="AV885" s="258"/>
      <c r="AW885" s="258"/>
      <c r="AX885" s="258"/>
      <c r="AY885" s="258"/>
      <c r="AZ885" s="258"/>
      <c r="BA885" s="258"/>
      <c r="BB885" s="258"/>
      <c r="BC885" s="258"/>
      <c r="BD885" s="258"/>
      <c r="BE885" s="258"/>
      <c r="BF885" s="258"/>
      <c r="BG885" s="258"/>
      <c r="BH885" s="258"/>
      <c r="BI885" s="258"/>
      <c r="BJ885" s="258"/>
      <c r="BK885" s="258"/>
      <c r="BL885" s="296"/>
      <c r="BM885" s="258"/>
      <c r="BN885" s="258"/>
      <c r="BO885" s="258"/>
      <c r="BP885" s="258"/>
      <c r="BQ885" s="258"/>
      <c r="BR885" s="258"/>
      <c r="BS885" s="258"/>
      <c r="BT885" s="258"/>
      <c r="BU885" s="258"/>
      <c r="BV885" s="259"/>
      <c r="BW885" s="260"/>
      <c r="BX885" s="260"/>
      <c r="BY885" s="260"/>
      <c r="BZ885" s="260"/>
      <c r="CA885" s="260"/>
      <c r="CB885" s="134"/>
    </row>
    <row r="886" spans="1:80" x14ac:dyDescent="0.25">
      <c r="A886" s="134"/>
      <c r="B886" s="272"/>
      <c r="C886" s="273"/>
      <c r="D886" s="260"/>
      <c r="E886" s="260"/>
      <c r="F886" s="260"/>
      <c r="G886" s="260"/>
      <c r="H886" s="260"/>
      <c r="I886" s="260"/>
      <c r="J886" s="253"/>
      <c r="K886" s="254"/>
      <c r="L886" s="254"/>
      <c r="M886" s="255"/>
      <c r="N886" s="326"/>
      <c r="O886" s="256"/>
      <c r="P886" s="256"/>
      <c r="Q886" s="256"/>
      <c r="R886" s="256"/>
      <c r="S886" s="256"/>
      <c r="T886" s="256"/>
      <c r="U886" s="256"/>
      <c r="V886" s="257"/>
      <c r="W886" s="257"/>
      <c r="X886" s="257"/>
      <c r="Y886" s="257"/>
      <c r="Z886" s="257"/>
      <c r="AA886" s="257"/>
      <c r="AB886" s="253"/>
      <c r="AC886" s="258"/>
      <c r="AD886" s="253"/>
      <c r="AE886" s="253"/>
      <c r="AF886" s="253"/>
      <c r="AG886" s="253"/>
      <c r="AH886" s="253"/>
      <c r="AI886" s="253"/>
      <c r="AJ886" s="253"/>
      <c r="AK886" s="258"/>
      <c r="AL886" s="258"/>
      <c r="AM886" s="258"/>
      <c r="AN886" s="258"/>
      <c r="AO886" s="258"/>
      <c r="AP886" s="258"/>
      <c r="AQ886" s="258"/>
      <c r="AR886" s="258"/>
      <c r="AS886" s="258"/>
      <c r="AT886" s="258"/>
      <c r="AU886" s="258"/>
      <c r="AV886" s="258"/>
      <c r="AW886" s="258"/>
      <c r="AX886" s="258"/>
      <c r="AY886" s="258"/>
      <c r="AZ886" s="258"/>
      <c r="BA886" s="258"/>
      <c r="BB886" s="258"/>
      <c r="BC886" s="258"/>
      <c r="BD886" s="258"/>
      <c r="BE886" s="258"/>
      <c r="BF886" s="258"/>
      <c r="BG886" s="258"/>
      <c r="BH886" s="258"/>
      <c r="BI886" s="258"/>
      <c r="BJ886" s="258"/>
      <c r="BK886" s="258"/>
      <c r="BL886" s="296"/>
      <c r="BM886" s="258"/>
      <c r="BN886" s="258"/>
      <c r="BO886" s="258"/>
      <c r="BP886" s="258"/>
      <c r="BQ886" s="258"/>
      <c r="BR886" s="258"/>
      <c r="BS886" s="258"/>
      <c r="BT886" s="258"/>
      <c r="BU886" s="258"/>
      <c r="BV886" s="259"/>
      <c r="BW886" s="260"/>
      <c r="BX886" s="260"/>
      <c r="BY886" s="260"/>
      <c r="BZ886" s="260"/>
      <c r="CA886" s="260"/>
      <c r="CB886" s="134"/>
    </row>
    <row r="887" spans="1:80" x14ac:dyDescent="0.25">
      <c r="A887" s="134"/>
      <c r="B887" s="272"/>
      <c r="C887" s="273"/>
      <c r="D887" s="260"/>
      <c r="E887" s="260"/>
      <c r="F887" s="260"/>
      <c r="G887" s="260"/>
      <c r="H887" s="260"/>
      <c r="I887" s="260"/>
      <c r="J887" s="253"/>
      <c r="K887" s="254"/>
      <c r="L887" s="254"/>
      <c r="M887" s="255"/>
      <c r="N887" s="326"/>
      <c r="O887" s="256"/>
      <c r="P887" s="256"/>
      <c r="Q887" s="256"/>
      <c r="R887" s="256"/>
      <c r="S887" s="256"/>
      <c r="T887" s="256"/>
      <c r="U887" s="256"/>
      <c r="V887" s="257"/>
      <c r="W887" s="257"/>
      <c r="X887" s="257"/>
      <c r="Y887" s="257"/>
      <c r="Z887" s="257"/>
      <c r="AA887" s="257"/>
      <c r="AB887" s="253"/>
      <c r="AC887" s="258"/>
      <c r="AD887" s="253"/>
      <c r="AE887" s="253"/>
      <c r="AF887" s="253"/>
      <c r="AG887" s="253"/>
      <c r="AH887" s="253"/>
      <c r="AI887" s="253"/>
      <c r="AJ887" s="253"/>
      <c r="AK887" s="258"/>
      <c r="AL887" s="258"/>
      <c r="AM887" s="258"/>
      <c r="AN887" s="258"/>
      <c r="AO887" s="258"/>
      <c r="AP887" s="258"/>
      <c r="AQ887" s="258"/>
      <c r="AR887" s="258"/>
      <c r="AS887" s="258"/>
      <c r="AT887" s="258"/>
      <c r="AU887" s="258"/>
      <c r="AV887" s="258"/>
      <c r="AW887" s="258"/>
      <c r="AX887" s="258"/>
      <c r="AY887" s="258"/>
      <c r="AZ887" s="258"/>
      <c r="BA887" s="258"/>
      <c r="BB887" s="258"/>
      <c r="BC887" s="258"/>
      <c r="BD887" s="258"/>
      <c r="BE887" s="258"/>
      <c r="BF887" s="258"/>
      <c r="BG887" s="258"/>
      <c r="BH887" s="258"/>
      <c r="BI887" s="258"/>
      <c r="BJ887" s="258"/>
      <c r="BK887" s="258"/>
      <c r="BL887" s="296"/>
      <c r="BM887" s="258"/>
      <c r="BN887" s="258"/>
      <c r="BO887" s="258"/>
      <c r="BP887" s="258"/>
      <c r="BQ887" s="258"/>
      <c r="BR887" s="258"/>
      <c r="BS887" s="258"/>
      <c r="BT887" s="258"/>
      <c r="BU887" s="258"/>
      <c r="BV887" s="259"/>
      <c r="BW887" s="260"/>
      <c r="BX887" s="260"/>
      <c r="BY887" s="260"/>
      <c r="BZ887" s="260"/>
      <c r="CA887" s="260"/>
      <c r="CB887" s="134"/>
    </row>
    <row r="888" spans="1:80" x14ac:dyDescent="0.25">
      <c r="A888" s="134"/>
      <c r="B888" s="272"/>
      <c r="C888" s="273"/>
      <c r="D888" s="260"/>
      <c r="E888" s="260"/>
      <c r="F888" s="260"/>
      <c r="G888" s="260"/>
      <c r="H888" s="260"/>
      <c r="I888" s="260"/>
      <c r="J888" s="253"/>
      <c r="K888" s="254"/>
      <c r="L888" s="254"/>
      <c r="M888" s="255"/>
      <c r="N888" s="326"/>
      <c r="O888" s="256"/>
      <c r="P888" s="256"/>
      <c r="Q888" s="256"/>
      <c r="R888" s="256"/>
      <c r="S888" s="256"/>
      <c r="T888" s="256"/>
      <c r="U888" s="256"/>
      <c r="V888" s="257"/>
      <c r="W888" s="257"/>
      <c r="X888" s="257"/>
      <c r="Y888" s="257"/>
      <c r="Z888" s="257"/>
      <c r="AA888" s="257"/>
      <c r="AB888" s="253"/>
      <c r="AC888" s="258"/>
      <c r="AD888" s="253"/>
      <c r="AE888" s="253"/>
      <c r="AF888" s="253"/>
      <c r="AG888" s="253"/>
      <c r="AH888" s="253"/>
      <c r="AI888" s="253"/>
      <c r="AJ888" s="253"/>
      <c r="AK888" s="258"/>
      <c r="AL888" s="258"/>
      <c r="AM888" s="258"/>
      <c r="AN888" s="258"/>
      <c r="AO888" s="258"/>
      <c r="AP888" s="258"/>
      <c r="AQ888" s="258"/>
      <c r="AR888" s="258"/>
      <c r="AS888" s="258"/>
      <c r="AT888" s="258"/>
      <c r="AU888" s="258"/>
      <c r="AV888" s="258"/>
      <c r="AW888" s="258"/>
      <c r="AX888" s="258"/>
      <c r="AY888" s="258"/>
      <c r="AZ888" s="258"/>
      <c r="BA888" s="258"/>
      <c r="BB888" s="258"/>
      <c r="BC888" s="258"/>
      <c r="BD888" s="258"/>
      <c r="BE888" s="258"/>
      <c r="BF888" s="258"/>
      <c r="BG888" s="258"/>
      <c r="BH888" s="258"/>
      <c r="BI888" s="258"/>
      <c r="BJ888" s="258"/>
      <c r="BK888" s="258"/>
      <c r="BL888" s="296"/>
      <c r="BM888" s="258"/>
      <c r="BN888" s="258"/>
      <c r="BO888" s="258"/>
      <c r="BP888" s="258"/>
      <c r="BQ888" s="258"/>
      <c r="BR888" s="258"/>
      <c r="BS888" s="258"/>
      <c r="BT888" s="258"/>
      <c r="BU888" s="258"/>
      <c r="BV888" s="259"/>
      <c r="BW888" s="260"/>
      <c r="BX888" s="260"/>
      <c r="BY888" s="260"/>
      <c r="BZ888" s="260"/>
      <c r="CA888" s="260"/>
      <c r="CB888" s="134"/>
    </row>
    <row r="889" spans="1:80" x14ac:dyDescent="0.25">
      <c r="A889" s="134"/>
      <c r="B889" s="272"/>
      <c r="C889" s="273"/>
      <c r="D889" s="260"/>
      <c r="E889" s="260"/>
      <c r="F889" s="260"/>
      <c r="G889" s="260"/>
      <c r="H889" s="260"/>
      <c r="I889" s="260"/>
      <c r="J889" s="253"/>
      <c r="K889" s="254"/>
      <c r="L889" s="254"/>
      <c r="M889" s="255"/>
      <c r="N889" s="326"/>
      <c r="O889" s="256"/>
      <c r="P889" s="256"/>
      <c r="Q889" s="256"/>
      <c r="R889" s="256"/>
      <c r="S889" s="256"/>
      <c r="T889" s="256"/>
      <c r="U889" s="256"/>
      <c r="V889" s="257"/>
      <c r="W889" s="257"/>
      <c r="X889" s="257"/>
      <c r="Y889" s="257"/>
      <c r="Z889" s="257"/>
      <c r="AA889" s="257"/>
      <c r="AB889" s="253"/>
      <c r="AC889" s="258"/>
      <c r="AD889" s="253"/>
      <c r="AE889" s="253"/>
      <c r="AF889" s="253"/>
      <c r="AG889" s="253"/>
      <c r="AH889" s="253"/>
      <c r="AI889" s="253"/>
      <c r="AJ889" s="253"/>
      <c r="AK889" s="258"/>
      <c r="AL889" s="258"/>
      <c r="AM889" s="258"/>
      <c r="AN889" s="258"/>
      <c r="AO889" s="258"/>
      <c r="AP889" s="258"/>
      <c r="AQ889" s="258"/>
      <c r="AR889" s="258"/>
      <c r="AS889" s="258"/>
      <c r="AT889" s="258"/>
      <c r="AU889" s="258"/>
      <c r="AV889" s="258"/>
      <c r="AW889" s="258"/>
      <c r="AX889" s="258"/>
      <c r="AY889" s="258"/>
      <c r="AZ889" s="258"/>
      <c r="BA889" s="258"/>
      <c r="BB889" s="258"/>
      <c r="BC889" s="258"/>
      <c r="BD889" s="258"/>
      <c r="BE889" s="258"/>
      <c r="BF889" s="258"/>
      <c r="BG889" s="258"/>
      <c r="BH889" s="258"/>
      <c r="BI889" s="258"/>
      <c r="BJ889" s="258"/>
      <c r="BK889" s="258"/>
      <c r="BL889" s="296"/>
      <c r="BM889" s="258"/>
      <c r="BN889" s="258"/>
      <c r="BO889" s="258"/>
      <c r="BP889" s="258"/>
      <c r="BQ889" s="258"/>
      <c r="BR889" s="258"/>
      <c r="BS889" s="258"/>
      <c r="BT889" s="258"/>
      <c r="BU889" s="258"/>
      <c r="BV889" s="259"/>
      <c r="BW889" s="260"/>
      <c r="BX889" s="260"/>
      <c r="BY889" s="260"/>
      <c r="BZ889" s="260"/>
      <c r="CA889" s="260"/>
      <c r="CB889" s="134"/>
    </row>
    <row r="890" spans="1:80" x14ac:dyDescent="0.25">
      <c r="A890" s="134"/>
      <c r="B890" s="272"/>
      <c r="C890" s="273"/>
      <c r="D890" s="260"/>
      <c r="E890" s="260"/>
      <c r="F890" s="260"/>
      <c r="G890" s="260"/>
      <c r="H890" s="260"/>
      <c r="I890" s="260"/>
      <c r="J890" s="253"/>
      <c r="K890" s="254"/>
      <c r="L890" s="254"/>
      <c r="M890" s="255"/>
      <c r="N890" s="326"/>
      <c r="O890" s="256"/>
      <c r="P890" s="256"/>
      <c r="Q890" s="256"/>
      <c r="R890" s="256"/>
      <c r="S890" s="256"/>
      <c r="T890" s="256"/>
      <c r="U890" s="256"/>
      <c r="V890" s="257"/>
      <c r="W890" s="257"/>
      <c r="X890" s="257"/>
      <c r="Y890" s="257"/>
      <c r="Z890" s="257"/>
      <c r="AA890" s="257"/>
      <c r="AB890" s="253"/>
      <c r="AC890" s="258"/>
      <c r="AD890" s="253"/>
      <c r="AE890" s="253"/>
      <c r="AF890" s="253"/>
      <c r="AG890" s="253"/>
      <c r="AH890" s="253"/>
      <c r="AI890" s="253"/>
      <c r="AJ890" s="253"/>
      <c r="AK890" s="258"/>
      <c r="AL890" s="258"/>
      <c r="AM890" s="258"/>
      <c r="AN890" s="258"/>
      <c r="AO890" s="258"/>
      <c r="AP890" s="258"/>
      <c r="AQ890" s="258"/>
      <c r="AR890" s="258"/>
      <c r="AS890" s="258"/>
      <c r="AT890" s="258"/>
      <c r="AU890" s="258"/>
      <c r="AV890" s="258"/>
      <c r="AW890" s="258"/>
      <c r="AX890" s="258"/>
      <c r="AY890" s="258"/>
      <c r="AZ890" s="258"/>
      <c r="BA890" s="258"/>
      <c r="BB890" s="258"/>
      <c r="BC890" s="258"/>
      <c r="BD890" s="258"/>
      <c r="BE890" s="258"/>
      <c r="BF890" s="258"/>
      <c r="BG890" s="258"/>
      <c r="BH890" s="258"/>
      <c r="BI890" s="258"/>
      <c r="BJ890" s="258"/>
      <c r="BK890" s="258"/>
      <c r="BL890" s="296"/>
      <c r="BM890" s="258"/>
      <c r="BN890" s="258"/>
      <c r="BO890" s="258"/>
      <c r="BP890" s="258"/>
      <c r="BQ890" s="258"/>
      <c r="BR890" s="258"/>
      <c r="BS890" s="258"/>
      <c r="BT890" s="258"/>
      <c r="BU890" s="258"/>
      <c r="BV890" s="259"/>
      <c r="BW890" s="260"/>
      <c r="BX890" s="260"/>
      <c r="BY890" s="260"/>
      <c r="BZ890" s="260"/>
      <c r="CA890" s="260"/>
      <c r="CB890" s="134"/>
    </row>
    <row r="891" spans="1:80" x14ac:dyDescent="0.25">
      <c r="A891" s="134"/>
      <c r="B891" s="272"/>
      <c r="C891" s="273"/>
      <c r="D891" s="260"/>
      <c r="E891" s="260"/>
      <c r="F891" s="260"/>
      <c r="G891" s="260"/>
      <c r="H891" s="260"/>
      <c r="I891" s="260"/>
      <c r="J891" s="253"/>
      <c r="K891" s="254"/>
      <c r="L891" s="254"/>
      <c r="M891" s="255"/>
      <c r="N891" s="326"/>
      <c r="O891" s="256"/>
      <c r="P891" s="256"/>
      <c r="Q891" s="256"/>
      <c r="R891" s="256"/>
      <c r="S891" s="256"/>
      <c r="T891" s="256"/>
      <c r="U891" s="256"/>
      <c r="V891" s="257"/>
      <c r="W891" s="257"/>
      <c r="X891" s="257"/>
      <c r="Y891" s="257"/>
      <c r="Z891" s="257"/>
      <c r="AA891" s="257"/>
      <c r="AB891" s="253"/>
      <c r="AC891" s="258"/>
      <c r="AD891" s="253"/>
      <c r="AE891" s="253"/>
      <c r="AF891" s="253"/>
      <c r="AG891" s="253"/>
      <c r="AH891" s="253"/>
      <c r="AI891" s="253"/>
      <c r="AJ891" s="253"/>
      <c r="AK891" s="258"/>
      <c r="AL891" s="258"/>
      <c r="AM891" s="258"/>
      <c r="AN891" s="258"/>
      <c r="AO891" s="258"/>
      <c r="AP891" s="258"/>
      <c r="AQ891" s="258"/>
      <c r="AR891" s="258"/>
      <c r="AS891" s="258"/>
      <c r="AT891" s="258"/>
      <c r="AU891" s="258"/>
      <c r="AV891" s="258"/>
      <c r="AW891" s="258"/>
      <c r="AX891" s="258"/>
      <c r="AY891" s="258"/>
      <c r="AZ891" s="258"/>
      <c r="BA891" s="258"/>
      <c r="BB891" s="258"/>
      <c r="BC891" s="258"/>
      <c r="BD891" s="258"/>
      <c r="BE891" s="258"/>
      <c r="BF891" s="258"/>
      <c r="BG891" s="258"/>
      <c r="BH891" s="258"/>
      <c r="BI891" s="258"/>
      <c r="BJ891" s="258"/>
      <c r="BK891" s="258"/>
      <c r="BL891" s="296"/>
      <c r="BM891" s="258"/>
      <c r="BN891" s="258"/>
      <c r="BO891" s="258"/>
      <c r="BP891" s="258"/>
      <c r="BQ891" s="258"/>
      <c r="BR891" s="258"/>
      <c r="BS891" s="258"/>
      <c r="BT891" s="258"/>
      <c r="BU891" s="258"/>
      <c r="BV891" s="259"/>
      <c r="BW891" s="260"/>
      <c r="BX891" s="260"/>
      <c r="BY891" s="260"/>
      <c r="BZ891" s="260"/>
      <c r="CA891" s="260"/>
      <c r="CB891" s="134"/>
    </row>
    <row r="892" spans="1:80" x14ac:dyDescent="0.25">
      <c r="A892" s="134"/>
      <c r="B892" s="272"/>
      <c r="C892" s="273"/>
      <c r="D892" s="260"/>
      <c r="E892" s="260"/>
      <c r="F892" s="260"/>
      <c r="G892" s="260"/>
      <c r="H892" s="260"/>
      <c r="I892" s="260"/>
      <c r="J892" s="253"/>
      <c r="K892" s="254"/>
      <c r="L892" s="254"/>
      <c r="M892" s="255"/>
      <c r="N892" s="326"/>
      <c r="O892" s="256"/>
      <c r="P892" s="256"/>
      <c r="Q892" s="256"/>
      <c r="R892" s="256"/>
      <c r="S892" s="256"/>
      <c r="T892" s="256"/>
      <c r="U892" s="256"/>
      <c r="V892" s="257"/>
      <c r="W892" s="257"/>
      <c r="X892" s="257"/>
      <c r="Y892" s="257"/>
      <c r="Z892" s="257"/>
      <c r="AA892" s="257"/>
      <c r="AB892" s="253"/>
      <c r="AC892" s="258"/>
      <c r="AD892" s="253"/>
      <c r="AE892" s="253"/>
      <c r="AF892" s="253"/>
      <c r="AG892" s="253"/>
      <c r="AH892" s="253"/>
      <c r="AI892" s="253"/>
      <c r="AJ892" s="253"/>
      <c r="AK892" s="258"/>
      <c r="AL892" s="258"/>
      <c r="AM892" s="258"/>
      <c r="AN892" s="258"/>
      <c r="AO892" s="258"/>
      <c r="AP892" s="258"/>
      <c r="AQ892" s="258"/>
      <c r="AR892" s="258"/>
      <c r="AS892" s="258"/>
      <c r="AT892" s="258"/>
      <c r="AU892" s="258"/>
      <c r="AV892" s="258"/>
      <c r="AW892" s="258"/>
      <c r="AX892" s="258"/>
      <c r="AY892" s="258"/>
      <c r="AZ892" s="258"/>
      <c r="BA892" s="258"/>
      <c r="BB892" s="258"/>
      <c r="BC892" s="258"/>
      <c r="BD892" s="258"/>
      <c r="BE892" s="258"/>
      <c r="BF892" s="258"/>
      <c r="BG892" s="258"/>
      <c r="BH892" s="258"/>
      <c r="BI892" s="258"/>
      <c r="BJ892" s="258"/>
      <c r="BK892" s="258"/>
      <c r="BL892" s="296"/>
      <c r="BM892" s="258"/>
      <c r="BN892" s="258"/>
      <c r="BO892" s="258"/>
      <c r="BP892" s="258"/>
      <c r="BQ892" s="258"/>
      <c r="BR892" s="258"/>
      <c r="BS892" s="258"/>
      <c r="BT892" s="258"/>
      <c r="BU892" s="258"/>
      <c r="BV892" s="259"/>
      <c r="BW892" s="260"/>
      <c r="BX892" s="260"/>
      <c r="BY892" s="260"/>
      <c r="BZ892" s="260"/>
      <c r="CA892" s="260"/>
      <c r="CB892" s="134"/>
    </row>
    <row r="893" spans="1:80" x14ac:dyDescent="0.25">
      <c r="A893" s="134"/>
      <c r="B893" s="272"/>
      <c r="C893" s="273"/>
      <c r="D893" s="260"/>
      <c r="E893" s="260"/>
      <c r="F893" s="260"/>
      <c r="G893" s="260"/>
      <c r="H893" s="260"/>
      <c r="I893" s="260"/>
      <c r="J893" s="253"/>
      <c r="K893" s="254"/>
      <c r="L893" s="254"/>
      <c r="M893" s="255"/>
      <c r="N893" s="326"/>
      <c r="O893" s="256"/>
      <c r="P893" s="256"/>
      <c r="Q893" s="256"/>
      <c r="R893" s="256"/>
      <c r="S893" s="256"/>
      <c r="T893" s="256"/>
      <c r="U893" s="256"/>
      <c r="V893" s="257"/>
      <c r="W893" s="257"/>
      <c r="X893" s="257"/>
      <c r="Y893" s="257"/>
      <c r="Z893" s="257"/>
      <c r="AA893" s="257"/>
      <c r="AB893" s="253"/>
      <c r="AC893" s="258"/>
      <c r="AD893" s="253"/>
      <c r="AE893" s="253"/>
      <c r="AF893" s="253"/>
      <c r="AG893" s="253"/>
      <c r="AH893" s="253"/>
      <c r="AI893" s="253"/>
      <c r="AJ893" s="253"/>
      <c r="AK893" s="258"/>
      <c r="AL893" s="258"/>
      <c r="AM893" s="258"/>
      <c r="AN893" s="258"/>
      <c r="AO893" s="258"/>
      <c r="AP893" s="258"/>
      <c r="AQ893" s="258"/>
      <c r="AR893" s="258"/>
      <c r="AS893" s="258"/>
      <c r="AT893" s="258"/>
      <c r="AU893" s="258"/>
      <c r="AV893" s="258"/>
      <c r="AW893" s="258"/>
      <c r="AX893" s="258"/>
      <c r="AY893" s="258"/>
      <c r="AZ893" s="258"/>
      <c r="BA893" s="258"/>
      <c r="BB893" s="258"/>
      <c r="BC893" s="258"/>
      <c r="BD893" s="258"/>
      <c r="BE893" s="258"/>
      <c r="BF893" s="258"/>
      <c r="BG893" s="258"/>
      <c r="BH893" s="258"/>
      <c r="BI893" s="258"/>
      <c r="BJ893" s="258"/>
      <c r="BK893" s="258"/>
      <c r="BL893" s="296"/>
      <c r="BM893" s="258"/>
      <c r="BN893" s="258"/>
      <c r="BO893" s="258"/>
      <c r="BP893" s="258"/>
      <c r="BQ893" s="258"/>
      <c r="BR893" s="258"/>
      <c r="BS893" s="258"/>
      <c r="BT893" s="258"/>
      <c r="BU893" s="258"/>
      <c r="BV893" s="259"/>
      <c r="BW893" s="260"/>
      <c r="BX893" s="260"/>
      <c r="BY893" s="260"/>
      <c r="BZ893" s="260"/>
      <c r="CA893" s="260"/>
      <c r="CB893" s="134"/>
    </row>
    <row r="894" spans="1:80" x14ac:dyDescent="0.25">
      <c r="A894" s="134"/>
      <c r="B894" s="272"/>
      <c r="C894" s="273"/>
      <c r="D894" s="260"/>
      <c r="E894" s="260"/>
      <c r="F894" s="260"/>
      <c r="G894" s="260"/>
      <c r="H894" s="260"/>
      <c r="I894" s="260"/>
      <c r="J894" s="253"/>
      <c r="K894" s="254"/>
      <c r="L894" s="254"/>
      <c r="M894" s="255"/>
      <c r="N894" s="326"/>
      <c r="O894" s="256"/>
      <c r="P894" s="256"/>
      <c r="Q894" s="256"/>
      <c r="R894" s="256"/>
      <c r="S894" s="256"/>
      <c r="T894" s="256"/>
      <c r="U894" s="256"/>
      <c r="V894" s="257"/>
      <c r="W894" s="257"/>
      <c r="X894" s="257"/>
      <c r="Y894" s="257"/>
      <c r="Z894" s="257"/>
      <c r="AA894" s="257"/>
      <c r="AB894" s="253"/>
      <c r="AC894" s="258"/>
      <c r="AD894" s="253"/>
      <c r="AE894" s="253"/>
      <c r="AF894" s="253"/>
      <c r="AG894" s="253"/>
      <c r="AH894" s="253"/>
      <c r="AI894" s="253"/>
      <c r="AJ894" s="253"/>
      <c r="AK894" s="258"/>
      <c r="AL894" s="258"/>
      <c r="AM894" s="258"/>
      <c r="AN894" s="258"/>
      <c r="AO894" s="258"/>
      <c r="AP894" s="258"/>
      <c r="AQ894" s="258"/>
      <c r="AR894" s="258"/>
      <c r="AS894" s="258"/>
      <c r="AT894" s="258"/>
      <c r="AU894" s="258"/>
      <c r="AV894" s="258"/>
      <c r="AW894" s="258"/>
      <c r="AX894" s="258"/>
      <c r="AY894" s="258"/>
      <c r="AZ894" s="258"/>
      <c r="BA894" s="258"/>
      <c r="BB894" s="258"/>
      <c r="BC894" s="258"/>
      <c r="BD894" s="258"/>
      <c r="BE894" s="258"/>
      <c r="BF894" s="258"/>
      <c r="BG894" s="258"/>
      <c r="BH894" s="258"/>
      <c r="BI894" s="258"/>
      <c r="BJ894" s="258"/>
      <c r="BK894" s="258"/>
      <c r="BL894" s="296"/>
      <c r="BM894" s="258"/>
      <c r="BN894" s="258"/>
      <c r="BO894" s="258"/>
      <c r="BP894" s="258"/>
      <c r="BQ894" s="258"/>
      <c r="BR894" s="258"/>
      <c r="BS894" s="258"/>
      <c r="BT894" s="258"/>
      <c r="BU894" s="258"/>
      <c r="BV894" s="259"/>
      <c r="BW894" s="260"/>
      <c r="BX894" s="260"/>
      <c r="BY894" s="260"/>
      <c r="BZ894" s="260"/>
      <c r="CA894" s="260"/>
      <c r="CB894" s="134"/>
    </row>
    <row r="895" spans="1:80" x14ac:dyDescent="0.25">
      <c r="A895" s="134"/>
      <c r="B895" s="272"/>
      <c r="C895" s="273"/>
      <c r="D895" s="260"/>
      <c r="E895" s="260"/>
      <c r="F895" s="260"/>
      <c r="G895" s="260"/>
      <c r="H895" s="260"/>
      <c r="I895" s="260"/>
      <c r="J895" s="253"/>
      <c r="K895" s="254"/>
      <c r="L895" s="254"/>
      <c r="M895" s="255"/>
      <c r="N895" s="326"/>
      <c r="O895" s="256"/>
      <c r="P895" s="256"/>
      <c r="Q895" s="256"/>
      <c r="R895" s="256"/>
      <c r="S895" s="256"/>
      <c r="T895" s="256"/>
      <c r="U895" s="256"/>
      <c r="V895" s="257"/>
      <c r="W895" s="257"/>
      <c r="X895" s="257"/>
      <c r="Y895" s="257"/>
      <c r="Z895" s="257"/>
      <c r="AA895" s="257"/>
      <c r="AB895" s="253"/>
      <c r="AC895" s="258"/>
      <c r="AD895" s="253"/>
      <c r="AE895" s="253"/>
      <c r="AF895" s="253"/>
      <c r="AG895" s="253"/>
      <c r="AH895" s="253"/>
      <c r="AI895" s="253"/>
      <c r="AJ895" s="253"/>
      <c r="AK895" s="258"/>
      <c r="AL895" s="258"/>
      <c r="AM895" s="258"/>
      <c r="AN895" s="258"/>
      <c r="AO895" s="258"/>
      <c r="AP895" s="258"/>
      <c r="AQ895" s="258"/>
      <c r="AR895" s="258"/>
      <c r="AS895" s="258"/>
      <c r="AT895" s="258"/>
      <c r="AU895" s="258"/>
      <c r="AV895" s="258"/>
      <c r="AW895" s="258"/>
      <c r="AX895" s="258"/>
      <c r="AY895" s="258"/>
      <c r="AZ895" s="258"/>
      <c r="BA895" s="258"/>
      <c r="BB895" s="258"/>
      <c r="BC895" s="258"/>
      <c r="BD895" s="258"/>
      <c r="BE895" s="258"/>
      <c r="BF895" s="258"/>
      <c r="BG895" s="258"/>
      <c r="BH895" s="258"/>
      <c r="BI895" s="258"/>
      <c r="BJ895" s="258"/>
      <c r="BK895" s="258"/>
      <c r="BL895" s="296"/>
      <c r="BM895" s="258"/>
      <c r="BN895" s="258"/>
      <c r="BO895" s="258"/>
      <c r="BP895" s="258"/>
      <c r="BQ895" s="258"/>
      <c r="BR895" s="258"/>
      <c r="BS895" s="258"/>
      <c r="BT895" s="258"/>
      <c r="BU895" s="258"/>
      <c r="BV895" s="259"/>
      <c r="BW895" s="260"/>
      <c r="BX895" s="260"/>
      <c r="BY895" s="260"/>
      <c r="BZ895" s="260"/>
      <c r="CA895" s="260"/>
      <c r="CB895" s="134"/>
    </row>
    <row r="896" spans="1:80" x14ac:dyDescent="0.25">
      <c r="A896" s="134"/>
      <c r="B896" s="272"/>
      <c r="C896" s="273"/>
      <c r="D896" s="260"/>
      <c r="E896" s="260"/>
      <c r="F896" s="260"/>
      <c r="G896" s="260"/>
      <c r="H896" s="260"/>
      <c r="I896" s="260"/>
      <c r="J896" s="253"/>
      <c r="K896" s="254"/>
      <c r="L896" s="254"/>
      <c r="M896" s="255"/>
      <c r="N896" s="326"/>
      <c r="O896" s="256"/>
      <c r="P896" s="256"/>
      <c r="Q896" s="256"/>
      <c r="R896" s="256"/>
      <c r="S896" s="256"/>
      <c r="T896" s="256"/>
      <c r="U896" s="256"/>
      <c r="V896" s="257"/>
      <c r="W896" s="257"/>
      <c r="X896" s="257"/>
      <c r="Y896" s="257"/>
      <c r="Z896" s="257"/>
      <c r="AA896" s="257"/>
      <c r="AB896" s="253"/>
      <c r="AC896" s="258"/>
      <c r="AD896" s="253"/>
      <c r="AE896" s="253"/>
      <c r="AF896" s="253"/>
      <c r="AG896" s="253"/>
      <c r="AH896" s="253"/>
      <c r="AI896" s="253"/>
      <c r="AJ896" s="253"/>
      <c r="AK896" s="258"/>
      <c r="AL896" s="258"/>
      <c r="AM896" s="258"/>
      <c r="AN896" s="258"/>
      <c r="AO896" s="258"/>
      <c r="AP896" s="258"/>
      <c r="AQ896" s="258"/>
      <c r="AR896" s="258"/>
      <c r="AS896" s="258"/>
      <c r="AT896" s="258"/>
      <c r="AU896" s="258"/>
      <c r="AV896" s="258"/>
      <c r="AW896" s="258"/>
      <c r="AX896" s="258"/>
      <c r="AY896" s="258"/>
      <c r="AZ896" s="258"/>
      <c r="BA896" s="258"/>
      <c r="BB896" s="258"/>
      <c r="BC896" s="258"/>
      <c r="BD896" s="258"/>
      <c r="BE896" s="258"/>
      <c r="BF896" s="258"/>
      <c r="BG896" s="258"/>
      <c r="BH896" s="258"/>
      <c r="BI896" s="258"/>
      <c r="BJ896" s="258"/>
      <c r="BK896" s="258"/>
      <c r="BL896" s="296"/>
      <c r="BM896" s="258"/>
      <c r="BN896" s="258"/>
      <c r="BO896" s="258"/>
      <c r="BP896" s="258"/>
      <c r="BQ896" s="258"/>
      <c r="BR896" s="258"/>
      <c r="BS896" s="258"/>
      <c r="BT896" s="258"/>
      <c r="BU896" s="258"/>
      <c r="BV896" s="259"/>
      <c r="BW896" s="260"/>
      <c r="BX896" s="260"/>
      <c r="BY896" s="260"/>
      <c r="BZ896" s="260"/>
      <c r="CA896" s="260"/>
      <c r="CB896" s="134"/>
    </row>
    <row r="897" spans="1:80" x14ac:dyDescent="0.25">
      <c r="A897" s="134"/>
      <c r="B897" s="272"/>
      <c r="C897" s="273"/>
      <c r="D897" s="260"/>
      <c r="E897" s="260"/>
      <c r="F897" s="260"/>
      <c r="G897" s="260"/>
      <c r="H897" s="260"/>
      <c r="I897" s="260"/>
      <c r="J897" s="253"/>
      <c r="K897" s="254"/>
      <c r="L897" s="254"/>
      <c r="M897" s="255"/>
      <c r="N897" s="326"/>
      <c r="O897" s="256"/>
      <c r="P897" s="256"/>
      <c r="Q897" s="256"/>
      <c r="R897" s="256"/>
      <c r="S897" s="256"/>
      <c r="T897" s="256"/>
      <c r="U897" s="256"/>
      <c r="V897" s="257"/>
      <c r="W897" s="257"/>
      <c r="X897" s="257"/>
      <c r="Y897" s="257"/>
      <c r="Z897" s="257"/>
      <c r="AA897" s="257"/>
      <c r="AB897" s="253"/>
      <c r="AC897" s="258"/>
      <c r="AD897" s="253"/>
      <c r="AE897" s="253"/>
      <c r="AF897" s="253"/>
      <c r="AG897" s="253"/>
      <c r="AH897" s="253"/>
      <c r="AI897" s="253"/>
      <c r="AJ897" s="253"/>
      <c r="AK897" s="258"/>
      <c r="AL897" s="258"/>
      <c r="AM897" s="258"/>
      <c r="AN897" s="258"/>
      <c r="AO897" s="258"/>
      <c r="AP897" s="258"/>
      <c r="AQ897" s="258"/>
      <c r="AR897" s="258"/>
      <c r="AS897" s="258"/>
      <c r="AT897" s="258"/>
      <c r="AU897" s="258"/>
      <c r="AV897" s="258"/>
      <c r="AW897" s="258"/>
      <c r="AX897" s="258"/>
      <c r="AY897" s="258"/>
      <c r="AZ897" s="258"/>
      <c r="BA897" s="258"/>
      <c r="BB897" s="258"/>
      <c r="BC897" s="258"/>
      <c r="BD897" s="258"/>
      <c r="BE897" s="258"/>
      <c r="BF897" s="258"/>
      <c r="BG897" s="258"/>
      <c r="BH897" s="258"/>
      <c r="BI897" s="258"/>
      <c r="BJ897" s="258"/>
      <c r="BK897" s="258"/>
      <c r="BL897" s="296"/>
      <c r="BM897" s="258"/>
      <c r="BN897" s="258"/>
      <c r="BO897" s="258"/>
      <c r="BP897" s="258"/>
      <c r="BQ897" s="258"/>
      <c r="BR897" s="258"/>
      <c r="BS897" s="258"/>
      <c r="BT897" s="258"/>
      <c r="BU897" s="258"/>
      <c r="BV897" s="259"/>
      <c r="BW897" s="260"/>
      <c r="BX897" s="260"/>
      <c r="BY897" s="260"/>
      <c r="BZ897" s="260"/>
      <c r="CA897" s="260"/>
      <c r="CB897" s="134"/>
    </row>
    <row r="898" spans="1:80" x14ac:dyDescent="0.25">
      <c r="A898" s="134"/>
      <c r="B898" s="272"/>
      <c r="C898" s="273"/>
      <c r="D898" s="260"/>
      <c r="E898" s="260"/>
      <c r="F898" s="260"/>
      <c r="G898" s="260"/>
      <c r="H898" s="260"/>
      <c r="I898" s="260"/>
      <c r="J898" s="253"/>
      <c r="K898" s="254"/>
      <c r="L898" s="254"/>
      <c r="M898" s="255"/>
      <c r="N898" s="326"/>
      <c r="O898" s="256"/>
      <c r="P898" s="256"/>
      <c r="Q898" s="256"/>
      <c r="R898" s="256"/>
      <c r="S898" s="256"/>
      <c r="T898" s="256"/>
      <c r="U898" s="256"/>
      <c r="V898" s="257"/>
      <c r="W898" s="257"/>
      <c r="X898" s="257"/>
      <c r="Y898" s="257"/>
      <c r="Z898" s="257"/>
      <c r="AA898" s="257"/>
      <c r="AB898" s="253"/>
      <c r="AC898" s="258"/>
      <c r="AD898" s="253"/>
      <c r="AE898" s="253"/>
      <c r="AF898" s="253"/>
      <c r="AG898" s="253"/>
      <c r="AH898" s="253"/>
      <c r="AI898" s="253"/>
      <c r="AJ898" s="253"/>
      <c r="AK898" s="258"/>
      <c r="AL898" s="258"/>
      <c r="AM898" s="258"/>
      <c r="AN898" s="258"/>
      <c r="AO898" s="258"/>
      <c r="AP898" s="258"/>
      <c r="AQ898" s="258"/>
      <c r="AR898" s="258"/>
      <c r="AS898" s="258"/>
      <c r="AT898" s="258"/>
      <c r="AU898" s="258"/>
      <c r="AV898" s="258"/>
      <c r="AW898" s="258"/>
      <c r="AX898" s="258"/>
      <c r="AY898" s="258"/>
      <c r="AZ898" s="258"/>
      <c r="BA898" s="258"/>
      <c r="BB898" s="258"/>
      <c r="BC898" s="258"/>
      <c r="BD898" s="258"/>
      <c r="BE898" s="258"/>
      <c r="BF898" s="258"/>
      <c r="BG898" s="258"/>
      <c r="BH898" s="258"/>
      <c r="BI898" s="258"/>
      <c r="BJ898" s="258"/>
      <c r="BK898" s="258"/>
      <c r="BL898" s="296"/>
      <c r="BM898" s="258"/>
      <c r="BN898" s="258"/>
      <c r="BO898" s="258"/>
      <c r="BP898" s="258"/>
      <c r="BQ898" s="258"/>
      <c r="BR898" s="258"/>
      <c r="BS898" s="258"/>
      <c r="BT898" s="258"/>
      <c r="BU898" s="258"/>
      <c r="BV898" s="259"/>
      <c r="BW898" s="260"/>
      <c r="BX898" s="260"/>
      <c r="BY898" s="260"/>
      <c r="BZ898" s="260"/>
      <c r="CA898" s="260"/>
      <c r="CB898" s="134"/>
    </row>
    <row r="899" spans="1:80" x14ac:dyDescent="0.25">
      <c r="B899" s="272"/>
      <c r="C899" s="273"/>
      <c r="D899" s="260"/>
      <c r="E899" s="260"/>
      <c r="F899" s="260"/>
      <c r="G899" s="260"/>
      <c r="H899" s="260"/>
      <c r="I899" s="260"/>
      <c r="J899" s="253"/>
      <c r="K899" s="254"/>
      <c r="L899" s="254"/>
      <c r="M899" s="255"/>
      <c r="N899" s="326"/>
      <c r="O899" s="256"/>
      <c r="P899" s="256"/>
      <c r="Q899" s="256"/>
      <c r="R899" s="256"/>
      <c r="S899" s="256"/>
      <c r="T899" s="256"/>
      <c r="U899" s="256"/>
      <c r="V899" s="257"/>
      <c r="W899" s="257"/>
      <c r="X899" s="257"/>
      <c r="Y899" s="257"/>
      <c r="Z899" s="257"/>
      <c r="AA899" s="257"/>
      <c r="AB899" s="253"/>
      <c r="AC899" s="258"/>
      <c r="AD899" s="253"/>
      <c r="AE899" s="253"/>
      <c r="AF899" s="253"/>
      <c r="AG899" s="253"/>
      <c r="AH899" s="253"/>
      <c r="AI899" s="253"/>
      <c r="AJ899" s="253"/>
      <c r="AK899" s="258"/>
      <c r="AL899" s="258"/>
      <c r="AM899" s="258"/>
      <c r="AN899" s="258"/>
      <c r="AO899" s="258"/>
      <c r="AP899" s="258"/>
      <c r="AQ899" s="258"/>
      <c r="AR899" s="258"/>
      <c r="AS899" s="258"/>
      <c r="AT899" s="258"/>
      <c r="AU899" s="258"/>
      <c r="AV899" s="258"/>
      <c r="AW899" s="258"/>
      <c r="AX899" s="258"/>
      <c r="AY899" s="258"/>
      <c r="AZ899" s="258"/>
      <c r="BA899" s="258"/>
      <c r="BB899" s="258"/>
      <c r="BC899" s="258"/>
      <c r="BD899" s="258"/>
      <c r="BE899" s="258"/>
      <c r="BF899" s="258"/>
      <c r="BG899" s="258"/>
      <c r="BH899" s="258"/>
      <c r="BI899" s="258"/>
      <c r="BJ899" s="258"/>
      <c r="BK899" s="258"/>
      <c r="BL899" s="296"/>
      <c r="BM899" s="258"/>
      <c r="BN899" s="258"/>
      <c r="BO899" s="258"/>
      <c r="BP899" s="258"/>
      <c r="BQ899" s="258"/>
      <c r="BR899" s="258"/>
      <c r="BS899" s="258"/>
      <c r="BT899" s="258"/>
      <c r="BU899" s="258"/>
      <c r="BV899" s="259"/>
      <c r="BW899" s="260"/>
      <c r="BX899" s="260"/>
      <c r="BY899" s="260"/>
      <c r="BZ899" s="260"/>
      <c r="CA899" s="260"/>
      <c r="CB899" s="134"/>
    </row>
    <row r="900" spans="1:80" x14ac:dyDescent="0.25">
      <c r="B900" s="263"/>
      <c r="C900" s="275"/>
      <c r="D900" s="258"/>
      <c r="E900" s="258"/>
      <c r="F900" s="258"/>
      <c r="G900" s="258"/>
      <c r="H900" s="258"/>
      <c r="I900" s="260"/>
      <c r="J900" s="253"/>
      <c r="K900" s="254"/>
      <c r="L900" s="254"/>
      <c r="M900" s="255"/>
      <c r="N900" s="326"/>
      <c r="O900" s="256"/>
      <c r="P900" s="256"/>
      <c r="Q900" s="256"/>
      <c r="R900" s="256"/>
      <c r="S900" s="256"/>
      <c r="T900" s="256"/>
      <c r="U900" s="256"/>
      <c r="V900" s="257"/>
      <c r="W900" s="257"/>
      <c r="X900" s="257"/>
      <c r="Y900" s="257"/>
      <c r="Z900" s="257"/>
      <c r="AA900" s="257"/>
      <c r="AB900" s="253"/>
      <c r="AC900" s="258"/>
      <c r="AD900" s="253"/>
      <c r="AE900" s="253"/>
      <c r="AF900" s="253"/>
      <c r="AG900" s="253"/>
      <c r="AH900" s="253"/>
      <c r="AI900" s="253"/>
      <c r="AJ900" s="253"/>
      <c r="AK900" s="258"/>
      <c r="AL900" s="258"/>
      <c r="AM900" s="258"/>
      <c r="AN900" s="258"/>
      <c r="AO900" s="258"/>
      <c r="AP900" s="258"/>
      <c r="AQ900" s="258"/>
      <c r="AR900" s="258"/>
      <c r="AS900" s="258"/>
      <c r="AT900" s="258"/>
      <c r="AU900" s="258"/>
      <c r="AV900" s="258"/>
      <c r="AW900" s="258"/>
      <c r="AX900" s="258"/>
      <c r="AY900" s="258"/>
      <c r="AZ900" s="258"/>
      <c r="BA900" s="258"/>
      <c r="BB900" s="258"/>
      <c r="BC900" s="258"/>
      <c r="BD900" s="258"/>
      <c r="BE900" s="258"/>
      <c r="BF900" s="258"/>
      <c r="BG900" s="258"/>
      <c r="BH900" s="258"/>
      <c r="BI900" s="258"/>
      <c r="BJ900" s="258"/>
      <c r="BK900" s="258"/>
      <c r="BL900" s="297"/>
      <c r="BM900" s="258"/>
      <c r="BN900" s="258"/>
      <c r="BO900" s="258"/>
      <c r="BP900" s="258"/>
      <c r="BQ900" s="258"/>
      <c r="BR900" s="258"/>
      <c r="BS900" s="258"/>
      <c r="BT900" s="258"/>
      <c r="BU900" s="258"/>
      <c r="BV900" s="259"/>
      <c r="BW900" s="260"/>
      <c r="BX900" s="258"/>
      <c r="BY900" s="258"/>
      <c r="BZ900" s="258"/>
      <c r="CA900" s="258"/>
    </row>
    <row r="901" spans="1:80" x14ac:dyDescent="0.25">
      <c r="B901" s="263"/>
      <c r="C901" s="275"/>
      <c r="D901" s="258"/>
      <c r="E901" s="258"/>
      <c r="F901" s="258"/>
      <c r="G901" s="258"/>
      <c r="H901" s="258"/>
      <c r="I901" s="260"/>
      <c r="J901" s="253"/>
      <c r="K901" s="254"/>
      <c r="L901" s="254"/>
      <c r="M901" s="255"/>
      <c r="N901" s="326"/>
      <c r="O901" s="256"/>
      <c r="P901" s="256"/>
      <c r="Q901" s="256"/>
      <c r="R901" s="256"/>
      <c r="S901" s="256"/>
      <c r="T901" s="256"/>
      <c r="U901" s="256"/>
      <c r="V901" s="257"/>
      <c r="W901" s="257"/>
      <c r="X901" s="257"/>
      <c r="Y901" s="257"/>
      <c r="Z901" s="257"/>
      <c r="AA901" s="257"/>
      <c r="AB901" s="253"/>
      <c r="AC901" s="258"/>
      <c r="AD901" s="253"/>
      <c r="AE901" s="253"/>
      <c r="AF901" s="253"/>
      <c r="AG901" s="253"/>
      <c r="AH901" s="253"/>
      <c r="AI901" s="253"/>
      <c r="AJ901" s="253"/>
      <c r="AK901" s="258"/>
      <c r="AL901" s="258"/>
      <c r="AM901" s="258"/>
      <c r="AN901" s="258"/>
      <c r="AO901" s="258"/>
      <c r="AP901" s="258"/>
      <c r="AQ901" s="258"/>
      <c r="AR901" s="258"/>
      <c r="AS901" s="258"/>
      <c r="AT901" s="258"/>
      <c r="AU901" s="258"/>
      <c r="AV901" s="258"/>
      <c r="AW901" s="258"/>
      <c r="AX901" s="258"/>
      <c r="AY901" s="258"/>
      <c r="AZ901" s="258"/>
      <c r="BA901" s="258"/>
      <c r="BB901" s="258"/>
      <c r="BC901" s="258"/>
      <c r="BD901" s="258"/>
      <c r="BE901" s="258"/>
      <c r="BF901" s="258"/>
      <c r="BG901" s="258"/>
      <c r="BH901" s="258"/>
      <c r="BI901" s="258"/>
      <c r="BJ901" s="258"/>
      <c r="BK901" s="258"/>
      <c r="BL901" s="297"/>
      <c r="BM901" s="258"/>
      <c r="BN901" s="258"/>
      <c r="BO901" s="258"/>
      <c r="BP901" s="258"/>
      <c r="BQ901" s="258"/>
      <c r="BR901" s="258"/>
      <c r="BS901" s="258"/>
      <c r="BT901" s="258"/>
      <c r="BU901" s="258"/>
      <c r="BV901" s="259"/>
      <c r="BW901" s="260"/>
      <c r="BX901" s="258"/>
      <c r="BY901" s="258"/>
      <c r="BZ901" s="258"/>
      <c r="CA901" s="258"/>
    </row>
    <row r="902" spans="1:80" x14ac:dyDescent="0.25">
      <c r="B902" s="263"/>
      <c r="C902" s="275"/>
      <c r="D902" s="258"/>
      <c r="E902" s="258"/>
      <c r="F902" s="258"/>
      <c r="G902" s="258"/>
      <c r="H902" s="258"/>
      <c r="I902" s="260"/>
      <c r="J902" s="253"/>
      <c r="K902" s="254"/>
      <c r="L902" s="254"/>
      <c r="M902" s="255"/>
      <c r="N902" s="326"/>
      <c r="O902" s="256"/>
      <c r="P902" s="256"/>
      <c r="Q902" s="256"/>
      <c r="R902" s="256"/>
      <c r="S902" s="256"/>
      <c r="T902" s="256"/>
      <c r="U902" s="256"/>
      <c r="V902" s="257"/>
      <c r="W902" s="257"/>
      <c r="X902" s="257"/>
      <c r="Y902" s="257"/>
      <c r="Z902" s="257"/>
      <c r="AA902" s="257"/>
      <c r="AB902" s="253"/>
      <c r="AC902" s="258"/>
      <c r="AD902" s="253"/>
      <c r="AE902" s="253"/>
      <c r="AF902" s="253"/>
      <c r="AG902" s="253"/>
      <c r="AH902" s="253"/>
      <c r="AI902" s="253"/>
      <c r="AJ902" s="253"/>
      <c r="AK902" s="258"/>
      <c r="AL902" s="258"/>
      <c r="AM902" s="258"/>
      <c r="AN902" s="258"/>
      <c r="AO902" s="258"/>
      <c r="AP902" s="258"/>
      <c r="AQ902" s="258"/>
      <c r="AR902" s="258"/>
      <c r="AS902" s="258"/>
      <c r="AT902" s="258"/>
      <c r="AU902" s="258"/>
      <c r="AV902" s="258"/>
      <c r="AW902" s="258"/>
      <c r="AX902" s="258"/>
      <c r="AY902" s="258"/>
      <c r="AZ902" s="258"/>
      <c r="BA902" s="258"/>
      <c r="BB902" s="258"/>
      <c r="BC902" s="258"/>
      <c r="BD902" s="258"/>
      <c r="BE902" s="258"/>
      <c r="BF902" s="258"/>
      <c r="BG902" s="258"/>
      <c r="BH902" s="258"/>
      <c r="BI902" s="258"/>
      <c r="BJ902" s="258"/>
      <c r="BK902" s="258"/>
      <c r="BL902" s="297"/>
      <c r="BM902" s="258"/>
      <c r="BN902" s="258"/>
      <c r="BO902" s="258"/>
      <c r="BP902" s="258"/>
      <c r="BQ902" s="258"/>
      <c r="BR902" s="258"/>
      <c r="BS902" s="258"/>
      <c r="BT902" s="258"/>
      <c r="BU902" s="258"/>
      <c r="BV902" s="259"/>
      <c r="BW902" s="260"/>
      <c r="BX902" s="258"/>
      <c r="BY902" s="258"/>
      <c r="BZ902" s="258"/>
      <c r="CA902" s="258"/>
    </row>
    <row r="903" spans="1:80" x14ac:dyDescent="0.25">
      <c r="B903" s="263"/>
      <c r="C903" s="275"/>
      <c r="D903" s="258"/>
      <c r="E903" s="258"/>
      <c r="F903" s="258"/>
      <c r="G903" s="258"/>
      <c r="H903" s="258"/>
      <c r="I903" s="260"/>
      <c r="J903" s="253"/>
      <c r="K903" s="254"/>
      <c r="L903" s="254"/>
      <c r="M903" s="255"/>
      <c r="N903" s="326"/>
      <c r="O903" s="256"/>
      <c r="P903" s="256"/>
      <c r="Q903" s="256"/>
      <c r="R903" s="256"/>
      <c r="S903" s="256"/>
      <c r="T903" s="256"/>
      <c r="U903" s="256"/>
      <c r="V903" s="257"/>
      <c r="W903" s="257"/>
      <c r="X903" s="257"/>
      <c r="Y903" s="257"/>
      <c r="Z903" s="257"/>
      <c r="AA903" s="257"/>
      <c r="AB903" s="253"/>
      <c r="AC903" s="258"/>
      <c r="AD903" s="253"/>
      <c r="AE903" s="253"/>
      <c r="AF903" s="253"/>
      <c r="AG903" s="253"/>
      <c r="AH903" s="253"/>
      <c r="AI903" s="253"/>
      <c r="AJ903" s="253"/>
      <c r="AK903" s="258"/>
      <c r="AL903" s="258"/>
      <c r="AM903" s="258"/>
      <c r="AN903" s="258"/>
      <c r="AO903" s="258"/>
      <c r="AP903" s="258"/>
      <c r="AQ903" s="258"/>
      <c r="AR903" s="258"/>
      <c r="AS903" s="258"/>
      <c r="AT903" s="258"/>
      <c r="AU903" s="258"/>
      <c r="AV903" s="258"/>
      <c r="AW903" s="258"/>
      <c r="AX903" s="258"/>
      <c r="AY903" s="258"/>
      <c r="AZ903" s="258"/>
      <c r="BA903" s="258"/>
      <c r="BB903" s="258"/>
      <c r="BC903" s="258"/>
      <c r="BD903" s="258"/>
      <c r="BE903" s="258"/>
      <c r="BF903" s="258"/>
      <c r="BG903" s="258"/>
      <c r="BH903" s="258"/>
      <c r="BI903" s="258"/>
      <c r="BJ903" s="258"/>
      <c r="BK903" s="258"/>
      <c r="BL903" s="297"/>
      <c r="BM903" s="258"/>
      <c r="BN903" s="258"/>
      <c r="BO903" s="258"/>
      <c r="BP903" s="258"/>
      <c r="BQ903" s="258"/>
      <c r="BR903" s="258"/>
      <c r="BS903" s="258"/>
      <c r="BT903" s="258"/>
      <c r="BU903" s="258"/>
      <c r="BV903" s="259"/>
      <c r="BW903" s="260"/>
      <c r="BX903" s="258"/>
      <c r="BY903" s="258"/>
      <c r="BZ903" s="258"/>
      <c r="CA903" s="258"/>
    </row>
    <row r="904" spans="1:80" x14ac:dyDescent="0.25">
      <c r="B904" s="263"/>
      <c r="C904" s="275"/>
      <c r="D904" s="258"/>
      <c r="E904" s="258"/>
      <c r="F904" s="258"/>
      <c r="G904" s="258"/>
      <c r="H904" s="258"/>
      <c r="I904" s="260"/>
      <c r="J904" s="253"/>
      <c r="K904" s="254"/>
      <c r="L904" s="254"/>
      <c r="M904" s="255"/>
      <c r="N904" s="326"/>
      <c r="O904" s="256"/>
      <c r="P904" s="256"/>
      <c r="Q904" s="256"/>
      <c r="R904" s="256"/>
      <c r="S904" s="256"/>
      <c r="T904" s="256"/>
      <c r="U904" s="256"/>
      <c r="V904" s="257"/>
      <c r="W904" s="257"/>
      <c r="X904" s="257"/>
      <c r="Y904" s="257"/>
      <c r="Z904" s="257"/>
      <c r="AA904" s="257"/>
      <c r="AB904" s="253"/>
      <c r="AC904" s="258"/>
      <c r="AD904" s="253"/>
      <c r="AE904" s="253"/>
      <c r="AF904" s="253"/>
      <c r="AG904" s="253"/>
      <c r="AH904" s="253"/>
      <c r="AI904" s="253"/>
      <c r="AJ904" s="253"/>
      <c r="AK904" s="258"/>
      <c r="AL904" s="258"/>
      <c r="AM904" s="258"/>
      <c r="AN904" s="258"/>
      <c r="AO904" s="258"/>
      <c r="AP904" s="258"/>
      <c r="AQ904" s="258"/>
      <c r="AR904" s="258"/>
      <c r="AS904" s="258"/>
      <c r="AT904" s="258"/>
      <c r="AU904" s="258"/>
      <c r="AV904" s="258"/>
      <c r="AW904" s="258"/>
      <c r="AX904" s="258"/>
      <c r="AY904" s="258"/>
      <c r="AZ904" s="258"/>
      <c r="BA904" s="258"/>
      <c r="BB904" s="258"/>
      <c r="BC904" s="258"/>
      <c r="BD904" s="258"/>
      <c r="BE904" s="258"/>
      <c r="BF904" s="258"/>
      <c r="BG904" s="258"/>
      <c r="BH904" s="258"/>
      <c r="BI904" s="258"/>
      <c r="BJ904" s="258"/>
      <c r="BK904" s="258"/>
      <c r="BL904" s="297"/>
      <c r="BM904" s="258"/>
      <c r="BN904" s="258"/>
      <c r="BO904" s="258"/>
      <c r="BP904" s="258"/>
      <c r="BQ904" s="258"/>
      <c r="BR904" s="258"/>
      <c r="BS904" s="258"/>
      <c r="BT904" s="258"/>
      <c r="BU904" s="258"/>
      <c r="BV904" s="259"/>
      <c r="BW904" s="260"/>
      <c r="BX904" s="258"/>
      <c r="BY904" s="258"/>
      <c r="BZ904" s="258"/>
      <c r="CA904" s="258"/>
    </row>
    <row r="905" spans="1:80" x14ac:dyDescent="0.25">
      <c r="B905" s="263"/>
      <c r="C905" s="275"/>
      <c r="D905" s="258"/>
      <c r="E905" s="258"/>
      <c r="F905" s="258"/>
      <c r="G905" s="258"/>
      <c r="H905" s="258"/>
      <c r="I905" s="260"/>
      <c r="J905" s="253"/>
      <c r="K905" s="254"/>
      <c r="L905" s="254"/>
      <c r="M905" s="255"/>
      <c r="N905" s="326"/>
      <c r="O905" s="256"/>
      <c r="P905" s="256"/>
      <c r="Q905" s="256"/>
      <c r="R905" s="256"/>
      <c r="S905" s="256"/>
      <c r="T905" s="256"/>
      <c r="U905" s="256"/>
      <c r="V905" s="257"/>
      <c r="W905" s="257"/>
      <c r="X905" s="257"/>
      <c r="Y905" s="257"/>
      <c r="Z905" s="257"/>
      <c r="AA905" s="257"/>
      <c r="AB905" s="253"/>
      <c r="AC905" s="258"/>
      <c r="AD905" s="253"/>
      <c r="AE905" s="253"/>
      <c r="AF905" s="253"/>
      <c r="AG905" s="253"/>
      <c r="AH905" s="253"/>
      <c r="AI905" s="253"/>
      <c r="AJ905" s="253"/>
      <c r="AK905" s="258"/>
      <c r="AL905" s="258"/>
      <c r="AM905" s="258"/>
      <c r="AN905" s="258"/>
      <c r="AO905" s="258"/>
      <c r="AP905" s="258"/>
      <c r="AQ905" s="258"/>
      <c r="AR905" s="258"/>
      <c r="AS905" s="258"/>
      <c r="AT905" s="258"/>
      <c r="AU905" s="258"/>
      <c r="AV905" s="258"/>
      <c r="AW905" s="258"/>
      <c r="AX905" s="258"/>
      <c r="AY905" s="258"/>
      <c r="AZ905" s="258"/>
      <c r="BA905" s="258"/>
      <c r="BB905" s="258"/>
      <c r="BC905" s="258"/>
      <c r="BD905" s="258"/>
      <c r="BE905" s="258"/>
      <c r="BF905" s="258"/>
      <c r="BG905" s="258"/>
      <c r="BH905" s="258"/>
      <c r="BI905" s="258"/>
      <c r="BJ905" s="258"/>
      <c r="BK905" s="258"/>
      <c r="BL905" s="297"/>
      <c r="BM905" s="258"/>
      <c r="BN905" s="258"/>
      <c r="BO905" s="258"/>
      <c r="BP905" s="258"/>
      <c r="BQ905" s="258"/>
      <c r="BR905" s="258"/>
      <c r="BS905" s="258"/>
      <c r="BT905" s="258"/>
      <c r="BU905" s="258"/>
      <c r="BV905" s="259"/>
      <c r="BW905" s="260"/>
      <c r="BX905" s="258"/>
      <c r="BY905" s="258"/>
      <c r="BZ905" s="258"/>
      <c r="CA905" s="258"/>
    </row>
    <row r="906" spans="1:80" x14ac:dyDescent="0.25">
      <c r="B906" s="263"/>
      <c r="C906" s="275"/>
      <c r="D906" s="258"/>
      <c r="E906" s="258"/>
      <c r="F906" s="258"/>
      <c r="G906" s="258"/>
      <c r="H906" s="258"/>
      <c r="I906" s="260"/>
      <c r="J906" s="253"/>
      <c r="K906" s="254"/>
      <c r="L906" s="254"/>
      <c r="M906" s="255"/>
      <c r="N906" s="326"/>
      <c r="O906" s="256"/>
      <c r="P906" s="256"/>
      <c r="Q906" s="256"/>
      <c r="R906" s="256"/>
      <c r="S906" s="256"/>
      <c r="T906" s="256"/>
      <c r="U906" s="256"/>
      <c r="V906" s="257"/>
      <c r="W906" s="257"/>
      <c r="X906" s="257"/>
      <c r="Y906" s="257"/>
      <c r="Z906" s="257"/>
      <c r="AA906" s="257"/>
      <c r="AB906" s="253"/>
      <c r="AC906" s="258"/>
      <c r="AD906" s="253"/>
      <c r="AE906" s="253"/>
      <c r="AF906" s="253"/>
      <c r="AG906" s="253"/>
      <c r="AH906" s="253"/>
      <c r="AI906" s="253"/>
      <c r="AJ906" s="253"/>
      <c r="AK906" s="258"/>
      <c r="AL906" s="258"/>
      <c r="AM906" s="258"/>
      <c r="AN906" s="258"/>
      <c r="AO906" s="258"/>
      <c r="AP906" s="258"/>
      <c r="AQ906" s="258"/>
      <c r="AR906" s="258"/>
      <c r="AS906" s="258"/>
      <c r="AT906" s="258"/>
      <c r="AU906" s="258"/>
      <c r="AV906" s="258"/>
      <c r="AW906" s="258"/>
      <c r="AX906" s="258"/>
      <c r="AY906" s="258"/>
      <c r="AZ906" s="258"/>
      <c r="BA906" s="258"/>
      <c r="BB906" s="258"/>
      <c r="BC906" s="258"/>
      <c r="BD906" s="258"/>
      <c r="BE906" s="258"/>
      <c r="BF906" s="258"/>
      <c r="BG906" s="258"/>
      <c r="BH906" s="258"/>
      <c r="BI906" s="258"/>
      <c r="BJ906" s="258"/>
      <c r="BK906" s="258"/>
      <c r="BL906" s="297"/>
      <c r="BM906" s="258"/>
      <c r="BN906" s="258"/>
      <c r="BO906" s="258"/>
      <c r="BP906" s="258"/>
      <c r="BQ906" s="258"/>
      <c r="BR906" s="258"/>
      <c r="BS906" s="258"/>
      <c r="BT906" s="258"/>
      <c r="BU906" s="258"/>
      <c r="BV906" s="259"/>
      <c r="BW906" s="260"/>
      <c r="BX906" s="258"/>
      <c r="BY906" s="258"/>
      <c r="BZ906" s="258"/>
      <c r="CA906" s="258"/>
    </row>
    <row r="907" spans="1:80" x14ac:dyDescent="0.25">
      <c r="B907" s="263"/>
      <c r="C907" s="275"/>
      <c r="D907" s="258"/>
      <c r="E907" s="258"/>
      <c r="F907" s="258"/>
      <c r="G907" s="258"/>
      <c r="H907" s="258"/>
      <c r="I907" s="260"/>
      <c r="J907" s="253"/>
      <c r="K907" s="254"/>
      <c r="L907" s="254"/>
      <c r="M907" s="255"/>
      <c r="N907" s="326"/>
      <c r="O907" s="256"/>
      <c r="P907" s="256"/>
      <c r="Q907" s="256"/>
      <c r="R907" s="256"/>
      <c r="S907" s="256"/>
      <c r="T907" s="256"/>
      <c r="U907" s="256"/>
      <c r="V907" s="257"/>
      <c r="W907" s="257"/>
      <c r="X907" s="257"/>
      <c r="Y907" s="257"/>
      <c r="Z907" s="257"/>
      <c r="AA907" s="257"/>
      <c r="AB907" s="253"/>
      <c r="AC907" s="258"/>
      <c r="AD907" s="253"/>
      <c r="AE907" s="253"/>
      <c r="AF907" s="253"/>
      <c r="AG907" s="253"/>
      <c r="AH907" s="253"/>
      <c r="AI907" s="253"/>
      <c r="AJ907" s="253"/>
      <c r="AK907" s="258"/>
      <c r="AL907" s="258"/>
      <c r="AM907" s="258"/>
      <c r="AN907" s="258"/>
      <c r="AO907" s="258"/>
      <c r="AP907" s="258"/>
      <c r="AQ907" s="258"/>
      <c r="AR907" s="258"/>
      <c r="AS907" s="258"/>
      <c r="AT907" s="258"/>
      <c r="AU907" s="258"/>
      <c r="AV907" s="258"/>
      <c r="AW907" s="258"/>
      <c r="AX907" s="258"/>
      <c r="AY907" s="258"/>
      <c r="AZ907" s="258"/>
      <c r="BA907" s="258"/>
      <c r="BB907" s="258"/>
      <c r="BC907" s="258"/>
      <c r="BD907" s="258"/>
      <c r="BE907" s="258"/>
      <c r="BF907" s="258"/>
      <c r="BG907" s="258"/>
      <c r="BH907" s="258"/>
      <c r="BI907" s="258"/>
      <c r="BJ907" s="258"/>
      <c r="BK907" s="258"/>
      <c r="BL907" s="297"/>
      <c r="BM907" s="258"/>
      <c r="BN907" s="258"/>
      <c r="BO907" s="258"/>
      <c r="BP907" s="258"/>
      <c r="BQ907" s="258"/>
      <c r="BR907" s="258"/>
      <c r="BS907" s="258"/>
      <c r="BT907" s="258"/>
      <c r="BU907" s="258"/>
      <c r="BV907" s="259"/>
      <c r="BW907" s="260"/>
      <c r="BX907" s="258"/>
      <c r="BY907" s="258"/>
      <c r="BZ907" s="258"/>
      <c r="CA907" s="258"/>
    </row>
    <row r="908" spans="1:80" x14ac:dyDescent="0.25">
      <c r="B908" s="263"/>
      <c r="C908" s="275"/>
      <c r="D908" s="258"/>
      <c r="E908" s="258"/>
      <c r="F908" s="258"/>
      <c r="G908" s="258"/>
      <c r="H908" s="258"/>
      <c r="I908" s="260"/>
      <c r="J908" s="253"/>
      <c r="K908" s="254"/>
      <c r="L908" s="254"/>
      <c r="M908" s="255"/>
      <c r="N908" s="326"/>
      <c r="O908" s="256"/>
      <c r="P908" s="256"/>
      <c r="Q908" s="256"/>
      <c r="R908" s="256"/>
      <c r="S908" s="256"/>
      <c r="T908" s="256"/>
      <c r="U908" s="256"/>
      <c r="V908" s="257"/>
      <c r="W908" s="257"/>
      <c r="X908" s="257"/>
      <c r="Y908" s="257"/>
      <c r="Z908" s="257"/>
      <c r="AA908" s="257"/>
      <c r="AB908" s="253"/>
      <c r="AC908" s="258"/>
      <c r="AD908" s="253"/>
      <c r="AE908" s="253"/>
      <c r="AF908" s="253"/>
      <c r="AG908" s="253"/>
      <c r="AH908" s="253"/>
      <c r="AI908" s="253"/>
      <c r="AJ908" s="253"/>
      <c r="AK908" s="258"/>
      <c r="AL908" s="258"/>
      <c r="AM908" s="258"/>
      <c r="AN908" s="258"/>
      <c r="AO908" s="258"/>
      <c r="AP908" s="258"/>
      <c r="AQ908" s="258"/>
      <c r="AR908" s="258"/>
      <c r="AS908" s="258"/>
      <c r="AT908" s="258"/>
      <c r="AU908" s="258"/>
      <c r="AV908" s="258"/>
      <c r="AW908" s="258"/>
      <c r="AX908" s="258"/>
      <c r="AY908" s="258"/>
      <c r="AZ908" s="258"/>
      <c r="BA908" s="258"/>
      <c r="BB908" s="258"/>
      <c r="BC908" s="258"/>
      <c r="BD908" s="258"/>
      <c r="BE908" s="258"/>
      <c r="BF908" s="258"/>
      <c r="BG908" s="258"/>
      <c r="BH908" s="258"/>
      <c r="BI908" s="258"/>
      <c r="BJ908" s="258"/>
      <c r="BK908" s="258"/>
      <c r="BL908" s="297"/>
      <c r="BM908" s="258"/>
      <c r="BN908" s="258"/>
      <c r="BO908" s="258"/>
      <c r="BP908" s="258"/>
      <c r="BQ908" s="258"/>
      <c r="BR908" s="258"/>
      <c r="BS908" s="258"/>
      <c r="BT908" s="258"/>
      <c r="BU908" s="258"/>
      <c r="BV908" s="259"/>
      <c r="BW908" s="260"/>
      <c r="BX908" s="258"/>
      <c r="BY908" s="258"/>
      <c r="BZ908" s="258"/>
      <c r="CA908" s="258"/>
    </row>
    <row r="909" spans="1:80" x14ac:dyDescent="0.25">
      <c r="B909" s="263"/>
      <c r="C909" s="275"/>
      <c r="D909" s="258"/>
      <c r="E909" s="258"/>
      <c r="F909" s="258"/>
      <c r="G909" s="258"/>
      <c r="H909" s="258"/>
      <c r="I909" s="260"/>
      <c r="J909" s="253"/>
      <c r="K909" s="254"/>
      <c r="L909" s="254"/>
      <c r="M909" s="255"/>
      <c r="N909" s="326"/>
      <c r="O909" s="256"/>
      <c r="P909" s="256"/>
      <c r="Q909" s="256"/>
      <c r="R909" s="256"/>
      <c r="S909" s="256"/>
      <c r="T909" s="256"/>
      <c r="U909" s="256"/>
      <c r="V909" s="257"/>
      <c r="W909" s="257"/>
      <c r="X909" s="257"/>
      <c r="Y909" s="257"/>
      <c r="Z909" s="257"/>
      <c r="AA909" s="257"/>
      <c r="AB909" s="253"/>
      <c r="AC909" s="258"/>
      <c r="AD909" s="253"/>
      <c r="AE909" s="253"/>
      <c r="AF909" s="253"/>
      <c r="AG909" s="253"/>
      <c r="AH909" s="253"/>
      <c r="AI909" s="253"/>
      <c r="AJ909" s="253"/>
      <c r="AK909" s="258"/>
      <c r="AL909" s="258"/>
      <c r="AM909" s="258"/>
      <c r="AN909" s="258"/>
      <c r="AO909" s="258"/>
      <c r="AP909" s="258"/>
      <c r="AQ909" s="258"/>
      <c r="AR909" s="258"/>
      <c r="AS909" s="258"/>
      <c r="AT909" s="258"/>
      <c r="AU909" s="258"/>
      <c r="AV909" s="258"/>
      <c r="AW909" s="258"/>
      <c r="AX909" s="258"/>
      <c r="AY909" s="258"/>
      <c r="AZ909" s="258"/>
      <c r="BA909" s="258"/>
      <c r="BB909" s="258"/>
      <c r="BC909" s="258"/>
      <c r="BD909" s="258"/>
      <c r="BE909" s="258"/>
      <c r="BF909" s="258"/>
      <c r="BG909" s="258"/>
      <c r="BH909" s="258"/>
      <c r="BI909" s="258"/>
      <c r="BJ909" s="258"/>
      <c r="BK909" s="258"/>
      <c r="BL909" s="297"/>
      <c r="BM909" s="258"/>
      <c r="BN909" s="258"/>
      <c r="BO909" s="258"/>
      <c r="BP909" s="258"/>
      <c r="BQ909" s="258"/>
      <c r="BR909" s="258"/>
      <c r="BS909" s="258"/>
      <c r="BT909" s="258"/>
      <c r="BU909" s="258"/>
      <c r="BV909" s="259"/>
      <c r="BW909" s="260"/>
      <c r="BX909" s="258"/>
      <c r="BY909" s="258"/>
      <c r="BZ909" s="258"/>
      <c r="CA909" s="258"/>
    </row>
    <row r="910" spans="1:80" x14ac:dyDescent="0.25">
      <c r="B910" s="263"/>
      <c r="C910" s="275"/>
      <c r="D910" s="258"/>
      <c r="E910" s="258"/>
      <c r="F910" s="258"/>
      <c r="G910" s="258"/>
      <c r="H910" s="258"/>
      <c r="I910" s="260"/>
      <c r="J910" s="253"/>
      <c r="K910" s="254"/>
      <c r="L910" s="254"/>
      <c r="M910" s="255"/>
      <c r="N910" s="326"/>
      <c r="O910" s="256"/>
      <c r="P910" s="256"/>
      <c r="Q910" s="256"/>
      <c r="R910" s="256"/>
      <c r="S910" s="256"/>
      <c r="T910" s="256"/>
      <c r="U910" s="256"/>
      <c r="V910" s="257"/>
      <c r="W910" s="257"/>
      <c r="X910" s="257"/>
      <c r="Y910" s="257"/>
      <c r="Z910" s="257"/>
      <c r="AA910" s="257"/>
      <c r="AB910" s="253"/>
      <c r="AC910" s="258"/>
      <c r="AD910" s="253"/>
      <c r="AE910" s="253"/>
      <c r="AF910" s="253"/>
      <c r="AG910" s="253"/>
      <c r="AH910" s="253"/>
      <c r="AI910" s="253"/>
      <c r="AJ910" s="253"/>
      <c r="AK910" s="258"/>
      <c r="AL910" s="258"/>
      <c r="AM910" s="258"/>
      <c r="AN910" s="258"/>
      <c r="AO910" s="258"/>
      <c r="AP910" s="258"/>
      <c r="AQ910" s="258"/>
      <c r="AR910" s="258"/>
      <c r="AS910" s="258"/>
      <c r="AT910" s="258"/>
      <c r="AU910" s="258"/>
      <c r="AV910" s="258"/>
      <c r="AW910" s="258"/>
      <c r="AX910" s="258"/>
      <c r="AY910" s="258"/>
      <c r="AZ910" s="258"/>
      <c r="BA910" s="258"/>
      <c r="BB910" s="258"/>
      <c r="BC910" s="258"/>
      <c r="BD910" s="258"/>
      <c r="BE910" s="258"/>
      <c r="BF910" s="258"/>
      <c r="BG910" s="258"/>
      <c r="BH910" s="258"/>
      <c r="BI910" s="258"/>
      <c r="BJ910" s="258"/>
      <c r="BK910" s="258"/>
      <c r="BL910" s="297"/>
      <c r="BM910" s="258"/>
      <c r="BN910" s="258"/>
      <c r="BO910" s="258"/>
      <c r="BP910" s="258"/>
      <c r="BQ910" s="258"/>
      <c r="BR910" s="258"/>
      <c r="BS910" s="258"/>
      <c r="BT910" s="258"/>
      <c r="BU910" s="258"/>
      <c r="BV910" s="259"/>
      <c r="BW910" s="260"/>
      <c r="BX910" s="258"/>
      <c r="BY910" s="258"/>
      <c r="BZ910" s="258"/>
      <c r="CA910" s="258"/>
    </row>
    <row r="911" spans="1:80" x14ac:dyDescent="0.25">
      <c r="B911" s="263"/>
      <c r="C911" s="275"/>
      <c r="D911" s="258"/>
      <c r="E911" s="258"/>
      <c r="F911" s="258"/>
      <c r="G911" s="258"/>
      <c r="H911" s="258"/>
      <c r="I911" s="260"/>
      <c r="J911" s="253"/>
      <c r="K911" s="254"/>
      <c r="L911" s="254"/>
      <c r="M911" s="255"/>
      <c r="N911" s="326"/>
      <c r="O911" s="256"/>
      <c r="P911" s="256"/>
      <c r="Q911" s="256"/>
      <c r="R911" s="256"/>
      <c r="S911" s="256"/>
      <c r="T911" s="256"/>
      <c r="U911" s="256"/>
      <c r="V911" s="257"/>
      <c r="W911" s="257"/>
      <c r="X911" s="257"/>
      <c r="Y911" s="257"/>
      <c r="Z911" s="257"/>
      <c r="AA911" s="257"/>
      <c r="AB911" s="253"/>
      <c r="AC911" s="258"/>
      <c r="AD911" s="253"/>
      <c r="AE911" s="253"/>
      <c r="AF911" s="253"/>
      <c r="AG911" s="253"/>
      <c r="AH911" s="253"/>
      <c r="AI911" s="253"/>
      <c r="AJ911" s="253"/>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97"/>
      <c r="BM911" s="258"/>
      <c r="BN911" s="258"/>
      <c r="BO911" s="258"/>
      <c r="BP911" s="258"/>
      <c r="BQ911" s="258"/>
      <c r="BR911" s="258"/>
      <c r="BS911" s="258"/>
      <c r="BT911" s="258"/>
      <c r="BU911" s="258"/>
      <c r="BV911" s="259"/>
      <c r="BW911" s="260"/>
      <c r="BX911" s="258"/>
      <c r="BY911" s="258"/>
      <c r="BZ911" s="258"/>
      <c r="CA911" s="258"/>
    </row>
    <row r="912" spans="1:80" x14ac:dyDescent="0.25">
      <c r="B912" s="263"/>
      <c r="C912" s="275"/>
      <c r="D912" s="258"/>
      <c r="E912" s="258"/>
      <c r="F912" s="258"/>
      <c r="G912" s="258"/>
      <c r="H912" s="258"/>
      <c r="I912" s="260"/>
      <c r="J912" s="253"/>
      <c r="K912" s="254"/>
      <c r="L912" s="254"/>
      <c r="M912" s="255"/>
      <c r="N912" s="326"/>
      <c r="O912" s="256"/>
      <c r="P912" s="256"/>
      <c r="Q912" s="256"/>
      <c r="R912" s="256"/>
      <c r="S912" s="256"/>
      <c r="T912" s="256"/>
      <c r="U912" s="256"/>
      <c r="V912" s="257"/>
      <c r="W912" s="257"/>
      <c r="X912" s="257"/>
      <c r="Y912" s="257"/>
      <c r="Z912" s="257"/>
      <c r="AA912" s="257"/>
      <c r="AB912" s="253"/>
      <c r="AC912" s="258"/>
      <c r="AD912" s="253"/>
      <c r="AE912" s="253"/>
      <c r="AF912" s="253"/>
      <c r="AG912" s="253"/>
      <c r="AH912" s="253"/>
      <c r="AI912" s="253"/>
      <c r="AJ912" s="253"/>
      <c r="AK912" s="258"/>
      <c r="AL912" s="258"/>
      <c r="AM912" s="258"/>
      <c r="AN912" s="258"/>
      <c r="AO912" s="258"/>
      <c r="AP912" s="258"/>
      <c r="AQ912" s="258"/>
      <c r="AR912" s="258"/>
      <c r="AS912" s="258"/>
      <c r="AT912" s="258"/>
      <c r="AU912" s="258"/>
      <c r="AV912" s="258"/>
      <c r="AW912" s="258"/>
      <c r="AX912" s="258"/>
      <c r="AY912" s="258"/>
      <c r="AZ912" s="258"/>
      <c r="BA912" s="258"/>
      <c r="BB912" s="258"/>
      <c r="BC912" s="258"/>
      <c r="BD912" s="258"/>
      <c r="BE912" s="258"/>
      <c r="BF912" s="258"/>
      <c r="BG912" s="258"/>
      <c r="BH912" s="258"/>
      <c r="BI912" s="258"/>
      <c r="BJ912" s="258"/>
      <c r="BK912" s="258"/>
      <c r="BL912" s="297"/>
      <c r="BM912" s="258"/>
      <c r="BN912" s="258"/>
      <c r="BO912" s="258"/>
      <c r="BP912" s="258"/>
      <c r="BQ912" s="258"/>
      <c r="BR912" s="258"/>
      <c r="BS912" s="258"/>
      <c r="BT912" s="258"/>
      <c r="BU912" s="258"/>
      <c r="BV912" s="259"/>
      <c r="BW912" s="260"/>
      <c r="BX912" s="258"/>
      <c r="BY912" s="258"/>
      <c r="BZ912" s="258"/>
      <c r="CA912" s="258"/>
    </row>
    <row r="913" spans="2:79" x14ac:dyDescent="0.25">
      <c r="B913" s="263"/>
      <c r="C913" s="275"/>
      <c r="D913" s="258"/>
      <c r="E913" s="258"/>
      <c r="F913" s="258"/>
      <c r="G913" s="258"/>
      <c r="H913" s="258"/>
      <c r="I913" s="260"/>
      <c r="J913" s="253"/>
      <c r="K913" s="254"/>
      <c r="L913" s="254"/>
      <c r="M913" s="255"/>
      <c r="N913" s="326"/>
      <c r="O913" s="256"/>
      <c r="P913" s="256"/>
      <c r="Q913" s="256"/>
      <c r="R913" s="256"/>
      <c r="S913" s="256"/>
      <c r="T913" s="256"/>
      <c r="U913" s="256"/>
      <c r="V913" s="257"/>
      <c r="W913" s="257"/>
      <c r="X913" s="257"/>
      <c r="Y913" s="257"/>
      <c r="Z913" s="257"/>
      <c r="AA913" s="257"/>
      <c r="AB913" s="253"/>
      <c r="AC913" s="258"/>
      <c r="AD913" s="253"/>
      <c r="AE913" s="253"/>
      <c r="AF913" s="253"/>
      <c r="AG913" s="253"/>
      <c r="AH913" s="253"/>
      <c r="AI913" s="253"/>
      <c r="AJ913" s="253"/>
      <c r="AK913" s="258"/>
      <c r="AL913" s="258"/>
      <c r="AM913" s="258"/>
      <c r="AN913" s="258"/>
      <c r="AO913" s="258"/>
      <c r="AP913" s="258"/>
      <c r="AQ913" s="258"/>
      <c r="AR913" s="258"/>
      <c r="AS913" s="258"/>
      <c r="AT913" s="258"/>
      <c r="AU913" s="258"/>
      <c r="AV913" s="258"/>
      <c r="AW913" s="258"/>
      <c r="AX913" s="258"/>
      <c r="AY913" s="258"/>
      <c r="AZ913" s="258"/>
      <c r="BA913" s="258"/>
      <c r="BB913" s="258"/>
      <c r="BC913" s="258"/>
      <c r="BD913" s="258"/>
      <c r="BE913" s="258"/>
      <c r="BF913" s="258"/>
      <c r="BG913" s="258"/>
      <c r="BH913" s="258"/>
      <c r="BI913" s="258"/>
      <c r="BJ913" s="258"/>
      <c r="BK913" s="258"/>
      <c r="BL913" s="297"/>
      <c r="BM913" s="258"/>
      <c r="BN913" s="258"/>
      <c r="BO913" s="258"/>
      <c r="BP913" s="258"/>
      <c r="BQ913" s="258"/>
      <c r="BR913" s="258"/>
      <c r="BS913" s="258"/>
      <c r="BT913" s="258"/>
      <c r="BU913" s="258"/>
      <c r="BV913" s="259"/>
      <c r="BW913" s="260"/>
      <c r="BX913" s="258"/>
      <c r="BY913" s="258"/>
      <c r="BZ913" s="258"/>
      <c r="CA913" s="258"/>
    </row>
    <row r="914" spans="2:79" x14ac:dyDescent="0.25">
      <c r="B914" s="263"/>
      <c r="C914" s="275"/>
      <c r="D914" s="258"/>
      <c r="E914" s="258"/>
      <c r="F914" s="258"/>
      <c r="G914" s="258"/>
      <c r="H914" s="258"/>
      <c r="I914" s="260"/>
      <c r="J914" s="253"/>
      <c r="K914" s="254"/>
      <c r="L914" s="254"/>
      <c r="M914" s="255"/>
      <c r="N914" s="326"/>
      <c r="O914" s="256"/>
      <c r="P914" s="256"/>
      <c r="Q914" s="256"/>
      <c r="R914" s="256"/>
      <c r="S914" s="256"/>
      <c r="T914" s="256"/>
      <c r="U914" s="256"/>
      <c r="V914" s="257"/>
      <c r="W914" s="257"/>
      <c r="X914" s="257"/>
      <c r="Y914" s="257"/>
      <c r="Z914" s="257"/>
      <c r="AA914" s="257"/>
      <c r="AB914" s="253"/>
      <c r="AC914" s="258"/>
      <c r="AD914" s="253"/>
      <c r="AE914" s="253"/>
      <c r="AF914" s="253"/>
      <c r="AG914" s="253"/>
      <c r="AH914" s="253"/>
      <c r="AI914" s="253"/>
      <c r="AJ914" s="253"/>
      <c r="AK914" s="258"/>
      <c r="AL914" s="258"/>
      <c r="AM914" s="258"/>
      <c r="AN914" s="258"/>
      <c r="AO914" s="258"/>
      <c r="AP914" s="258"/>
      <c r="AQ914" s="258"/>
      <c r="AR914" s="258"/>
      <c r="AS914" s="258"/>
      <c r="AT914" s="258"/>
      <c r="AU914" s="258"/>
      <c r="AV914" s="258"/>
      <c r="AW914" s="258"/>
      <c r="AX914" s="258"/>
      <c r="AY914" s="258"/>
      <c r="AZ914" s="258"/>
      <c r="BA914" s="258"/>
      <c r="BB914" s="258"/>
      <c r="BC914" s="258"/>
      <c r="BD914" s="258"/>
      <c r="BE914" s="258"/>
      <c r="BF914" s="258"/>
      <c r="BG914" s="258"/>
      <c r="BH914" s="258"/>
      <c r="BI914" s="258"/>
      <c r="BJ914" s="258"/>
      <c r="BK914" s="258"/>
      <c r="BL914" s="297"/>
      <c r="BM914" s="258"/>
      <c r="BN914" s="258"/>
      <c r="BO914" s="258"/>
      <c r="BP914" s="258"/>
      <c r="BQ914" s="258"/>
      <c r="BR914" s="258"/>
      <c r="BS914" s="258"/>
      <c r="BT914" s="258"/>
      <c r="BU914" s="258"/>
      <c r="BV914" s="259"/>
      <c r="BW914" s="260"/>
      <c r="BX914" s="258"/>
      <c r="BY914" s="258"/>
      <c r="BZ914" s="258"/>
      <c r="CA914" s="258"/>
    </row>
    <row r="915" spans="2:79" x14ac:dyDescent="0.25">
      <c r="B915" s="263"/>
      <c r="C915" s="275"/>
      <c r="D915" s="258"/>
      <c r="E915" s="258"/>
      <c r="F915" s="258"/>
      <c r="G915" s="258"/>
      <c r="H915" s="258"/>
      <c r="I915" s="260"/>
      <c r="J915" s="253"/>
      <c r="K915" s="254"/>
      <c r="L915" s="254"/>
      <c r="M915" s="255"/>
      <c r="N915" s="326"/>
      <c r="O915" s="256"/>
      <c r="P915" s="256"/>
      <c r="Q915" s="256"/>
      <c r="R915" s="256"/>
      <c r="S915" s="256"/>
      <c r="T915" s="256"/>
      <c r="U915" s="256"/>
      <c r="V915" s="257"/>
      <c r="W915" s="257"/>
      <c r="X915" s="257"/>
      <c r="Y915" s="257"/>
      <c r="Z915" s="257"/>
      <c r="AA915" s="257"/>
      <c r="AB915" s="253"/>
      <c r="AC915" s="258"/>
      <c r="AD915" s="253"/>
      <c r="AE915" s="253"/>
      <c r="AF915" s="253"/>
      <c r="AG915" s="253"/>
      <c r="AH915" s="253"/>
      <c r="AI915" s="253"/>
      <c r="AJ915" s="253"/>
      <c r="AK915" s="258"/>
      <c r="AL915" s="258"/>
      <c r="AM915" s="258"/>
      <c r="AN915" s="258"/>
      <c r="AO915" s="258"/>
      <c r="AP915" s="258"/>
      <c r="AQ915" s="258"/>
      <c r="AR915" s="258"/>
      <c r="AS915" s="258"/>
      <c r="AT915" s="258"/>
      <c r="AU915" s="258"/>
      <c r="AV915" s="258"/>
      <c r="AW915" s="258"/>
      <c r="AX915" s="258"/>
      <c r="AY915" s="258"/>
      <c r="AZ915" s="258"/>
      <c r="BA915" s="258"/>
      <c r="BB915" s="258"/>
      <c r="BC915" s="258"/>
      <c r="BD915" s="258"/>
      <c r="BE915" s="258"/>
      <c r="BF915" s="258"/>
      <c r="BG915" s="258"/>
      <c r="BH915" s="258"/>
      <c r="BI915" s="258"/>
      <c r="BJ915" s="258"/>
      <c r="BK915" s="258"/>
      <c r="BL915" s="297"/>
      <c r="BM915" s="258"/>
      <c r="BN915" s="258"/>
      <c r="BO915" s="258"/>
      <c r="BP915" s="258"/>
      <c r="BQ915" s="258"/>
      <c r="BR915" s="258"/>
      <c r="BS915" s="258"/>
      <c r="BT915" s="258"/>
      <c r="BU915" s="258"/>
      <c r="BV915" s="259"/>
      <c r="BW915" s="260"/>
      <c r="BX915" s="258"/>
      <c r="BY915" s="258"/>
      <c r="BZ915" s="258"/>
      <c r="CA915" s="258"/>
    </row>
    <row r="916" spans="2:79" x14ac:dyDescent="0.25">
      <c r="B916" s="263"/>
      <c r="C916" s="275"/>
      <c r="D916" s="258"/>
      <c r="E916" s="258"/>
      <c r="F916" s="258"/>
      <c r="G916" s="258"/>
      <c r="H916" s="258"/>
      <c r="I916" s="260"/>
      <c r="J916" s="253"/>
      <c r="K916" s="254"/>
      <c r="L916" s="254"/>
      <c r="M916" s="255"/>
      <c r="N916" s="326"/>
      <c r="O916" s="256"/>
      <c r="P916" s="256"/>
      <c r="Q916" s="256"/>
      <c r="R916" s="256"/>
      <c r="S916" s="256"/>
      <c r="T916" s="256"/>
      <c r="U916" s="256"/>
      <c r="V916" s="257"/>
      <c r="W916" s="257"/>
      <c r="X916" s="257"/>
      <c r="Y916" s="257"/>
      <c r="Z916" s="257"/>
      <c r="AA916" s="257"/>
      <c r="AB916" s="253"/>
      <c r="AC916" s="258"/>
      <c r="AD916" s="253"/>
      <c r="AE916" s="253"/>
      <c r="AF916" s="253"/>
      <c r="AG916" s="253"/>
      <c r="AH916" s="253"/>
      <c r="AI916" s="253"/>
      <c r="AJ916" s="253"/>
      <c r="AK916" s="258"/>
      <c r="AL916" s="258"/>
      <c r="AM916" s="258"/>
      <c r="AN916" s="258"/>
      <c r="AO916" s="258"/>
      <c r="AP916" s="258"/>
      <c r="AQ916" s="258"/>
      <c r="AR916" s="258"/>
      <c r="AS916" s="258"/>
      <c r="AT916" s="258"/>
      <c r="AU916" s="258"/>
      <c r="AV916" s="258"/>
      <c r="AW916" s="258"/>
      <c r="AX916" s="258"/>
      <c r="AY916" s="258"/>
      <c r="AZ916" s="258"/>
      <c r="BA916" s="258"/>
      <c r="BB916" s="258"/>
      <c r="BC916" s="258"/>
      <c r="BD916" s="258"/>
      <c r="BE916" s="258"/>
      <c r="BF916" s="258"/>
      <c r="BG916" s="258"/>
      <c r="BH916" s="258"/>
      <c r="BI916" s="258"/>
      <c r="BJ916" s="258"/>
      <c r="BK916" s="258"/>
      <c r="BL916" s="297"/>
      <c r="BM916" s="258"/>
      <c r="BN916" s="258"/>
      <c r="BO916" s="258"/>
      <c r="BP916" s="258"/>
      <c r="BQ916" s="258"/>
      <c r="BR916" s="258"/>
      <c r="BS916" s="258"/>
      <c r="BT916" s="258"/>
      <c r="BU916" s="258"/>
      <c r="BV916" s="259"/>
      <c r="BW916" s="260"/>
      <c r="BX916" s="258"/>
      <c r="BY916" s="258"/>
      <c r="BZ916" s="258"/>
      <c r="CA916" s="258"/>
    </row>
    <row r="917" spans="2:79" x14ac:dyDescent="0.25">
      <c r="B917" s="263"/>
      <c r="C917" s="275"/>
      <c r="D917" s="258"/>
      <c r="E917" s="258"/>
      <c r="F917" s="258"/>
      <c r="G917" s="258"/>
      <c r="H917" s="258"/>
      <c r="I917" s="260"/>
      <c r="J917" s="253"/>
      <c r="K917" s="254"/>
      <c r="L917" s="254"/>
      <c r="M917" s="255"/>
      <c r="N917" s="326"/>
      <c r="O917" s="256"/>
      <c r="P917" s="256"/>
      <c r="Q917" s="256"/>
      <c r="R917" s="256"/>
      <c r="S917" s="256"/>
      <c r="T917" s="256"/>
      <c r="U917" s="256"/>
      <c r="V917" s="257"/>
      <c r="W917" s="257"/>
      <c r="X917" s="257"/>
      <c r="Y917" s="257"/>
      <c r="Z917" s="257"/>
      <c r="AA917" s="257"/>
      <c r="AB917" s="253"/>
      <c r="AC917" s="258"/>
      <c r="AD917" s="253"/>
      <c r="AE917" s="253"/>
      <c r="AF917" s="253"/>
      <c r="AG917" s="253"/>
      <c r="AH917" s="253"/>
      <c r="AI917" s="253"/>
      <c r="AJ917" s="253"/>
      <c r="AK917" s="258"/>
      <c r="AL917" s="258"/>
      <c r="AM917" s="258"/>
      <c r="AN917" s="258"/>
      <c r="AO917" s="258"/>
      <c r="AP917" s="258"/>
      <c r="AQ917" s="258"/>
      <c r="AR917" s="258"/>
      <c r="AS917" s="258"/>
      <c r="AT917" s="258"/>
      <c r="AU917" s="258"/>
      <c r="AV917" s="258"/>
      <c r="AW917" s="258"/>
      <c r="AX917" s="258"/>
      <c r="AY917" s="258"/>
      <c r="AZ917" s="258"/>
      <c r="BA917" s="258"/>
      <c r="BB917" s="258"/>
      <c r="BC917" s="258"/>
      <c r="BD917" s="258"/>
      <c r="BE917" s="258"/>
      <c r="BF917" s="258"/>
      <c r="BG917" s="258"/>
      <c r="BH917" s="258"/>
      <c r="BI917" s="258"/>
      <c r="BJ917" s="258"/>
      <c r="BK917" s="258"/>
      <c r="BL917" s="297"/>
      <c r="BM917" s="258"/>
      <c r="BN917" s="258"/>
      <c r="BO917" s="258"/>
      <c r="BP917" s="258"/>
      <c r="BQ917" s="258"/>
      <c r="BR917" s="258"/>
      <c r="BS917" s="258"/>
      <c r="BT917" s="258"/>
      <c r="BU917" s="258"/>
      <c r="BV917" s="259"/>
      <c r="BW917" s="260"/>
      <c r="BX917" s="258"/>
      <c r="BY917" s="258"/>
      <c r="BZ917" s="258"/>
      <c r="CA917" s="258"/>
    </row>
    <row r="918" spans="2:79" x14ac:dyDescent="0.25">
      <c r="B918" s="263"/>
      <c r="C918" s="275"/>
      <c r="D918" s="258"/>
      <c r="E918" s="258"/>
      <c r="F918" s="258"/>
      <c r="G918" s="258"/>
      <c r="H918" s="258"/>
      <c r="I918" s="260"/>
      <c r="J918" s="253"/>
      <c r="K918" s="254"/>
      <c r="L918" s="254"/>
      <c r="M918" s="255"/>
      <c r="N918" s="326"/>
      <c r="O918" s="256"/>
      <c r="P918" s="256"/>
      <c r="Q918" s="256"/>
      <c r="R918" s="256"/>
      <c r="S918" s="256"/>
      <c r="T918" s="256"/>
      <c r="U918" s="256"/>
      <c r="V918" s="257"/>
      <c r="W918" s="257"/>
      <c r="X918" s="257"/>
      <c r="Y918" s="257"/>
      <c r="Z918" s="257"/>
      <c r="AA918" s="257"/>
      <c r="AB918" s="253"/>
      <c r="AC918" s="258"/>
      <c r="AD918" s="253"/>
      <c r="AE918" s="253"/>
      <c r="AF918" s="253"/>
      <c r="AG918" s="253"/>
      <c r="AH918" s="253"/>
      <c r="AI918" s="253"/>
      <c r="AJ918" s="253"/>
      <c r="AK918" s="258"/>
      <c r="AL918" s="258"/>
      <c r="AM918" s="258"/>
      <c r="AN918" s="258"/>
      <c r="AO918" s="258"/>
      <c r="AP918" s="258"/>
      <c r="AQ918" s="258"/>
      <c r="AR918" s="258"/>
      <c r="AS918" s="258"/>
      <c r="AT918" s="258"/>
      <c r="AU918" s="258"/>
      <c r="AV918" s="258"/>
      <c r="AW918" s="258"/>
      <c r="AX918" s="258"/>
      <c r="AY918" s="258"/>
      <c r="AZ918" s="258"/>
      <c r="BA918" s="258"/>
      <c r="BB918" s="258"/>
      <c r="BC918" s="258"/>
      <c r="BD918" s="258"/>
      <c r="BE918" s="258"/>
      <c r="BF918" s="258"/>
      <c r="BG918" s="258"/>
      <c r="BH918" s="258"/>
      <c r="BI918" s="258"/>
      <c r="BJ918" s="258"/>
      <c r="BK918" s="258"/>
      <c r="BL918" s="297"/>
      <c r="BM918" s="258"/>
      <c r="BN918" s="258"/>
      <c r="BO918" s="258"/>
      <c r="BP918" s="258"/>
      <c r="BQ918" s="258"/>
      <c r="BR918" s="258"/>
      <c r="BS918" s="258"/>
      <c r="BT918" s="258"/>
      <c r="BU918" s="258"/>
      <c r="BV918" s="259"/>
      <c r="BW918" s="260"/>
      <c r="BX918" s="258"/>
      <c r="BY918" s="258"/>
      <c r="BZ918" s="258"/>
      <c r="CA918" s="258"/>
    </row>
    <row r="919" spans="2:79" x14ac:dyDescent="0.25">
      <c r="B919" s="263"/>
      <c r="C919" s="275"/>
      <c r="D919" s="258"/>
      <c r="E919" s="258"/>
      <c r="F919" s="258"/>
      <c r="G919" s="258"/>
      <c r="H919" s="258"/>
      <c r="I919" s="260"/>
      <c r="J919" s="253"/>
      <c r="K919" s="254"/>
      <c r="L919" s="254"/>
      <c r="M919" s="255"/>
      <c r="N919" s="326"/>
      <c r="O919" s="256"/>
      <c r="P919" s="256"/>
      <c r="Q919" s="256"/>
      <c r="R919" s="256"/>
      <c r="S919" s="256"/>
      <c r="T919" s="256"/>
      <c r="U919" s="256"/>
      <c r="V919" s="257"/>
      <c r="W919" s="257"/>
      <c r="X919" s="257"/>
      <c r="Y919" s="257"/>
      <c r="Z919" s="257"/>
      <c r="AA919" s="257"/>
      <c r="AB919" s="253"/>
      <c r="AC919" s="258"/>
      <c r="AD919" s="253"/>
      <c r="AE919" s="253"/>
      <c r="AF919" s="253"/>
      <c r="AG919" s="253"/>
      <c r="AH919" s="253"/>
      <c r="AI919" s="253"/>
      <c r="AJ919" s="253"/>
      <c r="AK919" s="258"/>
      <c r="AL919" s="258"/>
      <c r="AM919" s="258"/>
      <c r="AN919" s="258"/>
      <c r="AO919" s="258"/>
      <c r="AP919" s="258"/>
      <c r="AQ919" s="258"/>
      <c r="AR919" s="258"/>
      <c r="AS919" s="258"/>
      <c r="AT919" s="258"/>
      <c r="AU919" s="258"/>
      <c r="AV919" s="258"/>
      <c r="AW919" s="258"/>
      <c r="AX919" s="258"/>
      <c r="AY919" s="258"/>
      <c r="AZ919" s="258"/>
      <c r="BA919" s="258"/>
      <c r="BB919" s="258"/>
      <c r="BC919" s="258"/>
      <c r="BD919" s="258"/>
      <c r="BE919" s="258"/>
      <c r="BF919" s="258"/>
      <c r="BG919" s="258"/>
      <c r="BH919" s="258"/>
      <c r="BI919" s="258"/>
      <c r="BJ919" s="258"/>
      <c r="BK919" s="258"/>
      <c r="BL919" s="297"/>
      <c r="BM919" s="258"/>
      <c r="BN919" s="258"/>
      <c r="BO919" s="258"/>
      <c r="BP919" s="258"/>
      <c r="BQ919" s="258"/>
      <c r="BR919" s="258"/>
      <c r="BS919" s="258"/>
      <c r="BT919" s="258"/>
      <c r="BU919" s="258"/>
      <c r="BV919" s="259"/>
      <c r="BW919" s="260"/>
      <c r="BX919" s="258"/>
      <c r="BY919" s="258"/>
      <c r="BZ919" s="258"/>
      <c r="CA919" s="258"/>
    </row>
    <row r="920" spans="2:79" x14ac:dyDescent="0.25">
      <c r="B920" s="263"/>
      <c r="C920" s="275"/>
      <c r="D920" s="258"/>
      <c r="E920" s="258"/>
      <c r="F920" s="258"/>
      <c r="G920" s="258"/>
      <c r="H920" s="258"/>
      <c r="I920" s="260"/>
      <c r="J920" s="253"/>
      <c r="K920" s="254"/>
      <c r="L920" s="254"/>
      <c r="M920" s="255"/>
      <c r="N920" s="326"/>
      <c r="O920" s="256"/>
      <c r="P920" s="256"/>
      <c r="Q920" s="256"/>
      <c r="R920" s="256"/>
      <c r="S920" s="256"/>
      <c r="T920" s="256"/>
      <c r="U920" s="256"/>
      <c r="V920" s="257"/>
      <c r="W920" s="257"/>
      <c r="X920" s="257"/>
      <c r="Y920" s="257"/>
      <c r="Z920" s="257"/>
      <c r="AA920" s="257"/>
      <c r="AB920" s="253"/>
      <c r="AC920" s="258"/>
      <c r="AD920" s="253"/>
      <c r="AE920" s="253"/>
      <c r="AF920" s="253"/>
      <c r="AG920" s="253"/>
      <c r="AH920" s="253"/>
      <c r="AI920" s="253"/>
      <c r="AJ920" s="253"/>
      <c r="AK920" s="258"/>
      <c r="AL920" s="258"/>
      <c r="AM920" s="258"/>
      <c r="AN920" s="258"/>
      <c r="AO920" s="258"/>
      <c r="AP920" s="258"/>
      <c r="AQ920" s="258"/>
      <c r="AR920" s="258"/>
      <c r="AS920" s="258"/>
      <c r="AT920" s="258"/>
      <c r="AU920" s="258"/>
      <c r="AV920" s="258"/>
      <c r="AW920" s="258"/>
      <c r="AX920" s="258"/>
      <c r="AY920" s="258"/>
      <c r="AZ920" s="258"/>
      <c r="BA920" s="258"/>
      <c r="BB920" s="258"/>
      <c r="BC920" s="258"/>
      <c r="BD920" s="258"/>
      <c r="BE920" s="258"/>
      <c r="BF920" s="258"/>
      <c r="BG920" s="258"/>
      <c r="BH920" s="258"/>
      <c r="BI920" s="258"/>
      <c r="BJ920" s="258"/>
      <c r="BK920" s="258"/>
      <c r="BL920" s="297"/>
      <c r="BM920" s="258"/>
      <c r="BN920" s="258"/>
      <c r="BO920" s="258"/>
      <c r="BP920" s="258"/>
      <c r="BQ920" s="258"/>
      <c r="BR920" s="258"/>
      <c r="BS920" s="258"/>
      <c r="BT920" s="258"/>
      <c r="BU920" s="258"/>
      <c r="BV920" s="259"/>
      <c r="BW920" s="260"/>
      <c r="BX920" s="258"/>
      <c r="BY920" s="258"/>
      <c r="BZ920" s="258"/>
      <c r="CA920" s="258"/>
    </row>
    <row r="921" spans="2:79" x14ac:dyDescent="0.25">
      <c r="B921" s="263"/>
      <c r="C921" s="275"/>
      <c r="D921" s="258"/>
      <c r="E921" s="258"/>
      <c r="F921" s="258"/>
      <c r="G921" s="258"/>
      <c r="H921" s="258"/>
      <c r="I921" s="260"/>
      <c r="J921" s="253"/>
      <c r="K921" s="254"/>
      <c r="L921" s="254"/>
      <c r="M921" s="255"/>
      <c r="N921" s="326"/>
      <c r="O921" s="256"/>
      <c r="P921" s="256"/>
      <c r="Q921" s="256"/>
      <c r="R921" s="256"/>
      <c r="S921" s="256"/>
      <c r="T921" s="256"/>
      <c r="U921" s="256"/>
      <c r="V921" s="257"/>
      <c r="W921" s="257"/>
      <c r="X921" s="257"/>
      <c r="Y921" s="257"/>
      <c r="Z921" s="257"/>
      <c r="AA921" s="257"/>
      <c r="AB921" s="253"/>
      <c r="AC921" s="258"/>
      <c r="AD921" s="253"/>
      <c r="AE921" s="253"/>
      <c r="AF921" s="253"/>
      <c r="AG921" s="253"/>
      <c r="AH921" s="253"/>
      <c r="AI921" s="253"/>
      <c r="AJ921" s="253"/>
      <c r="AK921" s="258"/>
      <c r="AL921" s="258"/>
      <c r="AM921" s="258"/>
      <c r="AN921" s="258"/>
      <c r="AO921" s="258"/>
      <c r="AP921" s="258"/>
      <c r="AQ921" s="258"/>
      <c r="AR921" s="258"/>
      <c r="AS921" s="258"/>
      <c r="AT921" s="258"/>
      <c r="AU921" s="258"/>
      <c r="AV921" s="258"/>
      <c r="AW921" s="258"/>
      <c r="AX921" s="258"/>
      <c r="AY921" s="258"/>
      <c r="AZ921" s="258"/>
      <c r="BA921" s="258"/>
      <c r="BB921" s="258"/>
      <c r="BC921" s="258"/>
      <c r="BD921" s="258"/>
      <c r="BE921" s="258"/>
      <c r="BF921" s="258"/>
      <c r="BG921" s="258"/>
      <c r="BH921" s="258"/>
      <c r="BI921" s="258"/>
      <c r="BJ921" s="258"/>
      <c r="BK921" s="258"/>
      <c r="BL921" s="297"/>
      <c r="BM921" s="258"/>
      <c r="BN921" s="258"/>
      <c r="BO921" s="258"/>
      <c r="BP921" s="258"/>
      <c r="BQ921" s="258"/>
      <c r="BR921" s="258"/>
      <c r="BS921" s="258"/>
      <c r="BT921" s="258"/>
      <c r="BU921" s="258"/>
      <c r="BV921" s="259"/>
      <c r="BW921" s="260"/>
      <c r="BX921" s="258"/>
      <c r="BY921" s="258"/>
      <c r="BZ921" s="258"/>
      <c r="CA921" s="258"/>
    </row>
    <row r="922" spans="2:79" x14ac:dyDescent="0.25">
      <c r="B922" s="263"/>
      <c r="C922" s="275"/>
      <c r="D922" s="258"/>
      <c r="E922" s="258"/>
      <c r="F922" s="258"/>
      <c r="G922" s="258"/>
      <c r="H922" s="258"/>
      <c r="I922" s="260"/>
      <c r="J922" s="253"/>
      <c r="K922" s="254"/>
      <c r="L922" s="254"/>
      <c r="M922" s="255"/>
      <c r="N922" s="326"/>
      <c r="O922" s="256"/>
      <c r="P922" s="256"/>
      <c r="Q922" s="256"/>
      <c r="R922" s="256"/>
      <c r="S922" s="256"/>
      <c r="T922" s="256"/>
      <c r="U922" s="256"/>
      <c r="V922" s="257"/>
      <c r="W922" s="257"/>
      <c r="X922" s="257"/>
      <c r="Y922" s="257"/>
      <c r="Z922" s="257"/>
      <c r="AA922" s="257"/>
      <c r="AB922" s="253"/>
      <c r="AC922" s="258"/>
      <c r="AD922" s="253"/>
      <c r="AE922" s="253"/>
      <c r="AF922" s="253"/>
      <c r="AG922" s="253"/>
      <c r="AH922" s="253"/>
      <c r="AI922" s="253"/>
      <c r="AJ922" s="253"/>
      <c r="AK922" s="258"/>
      <c r="AL922" s="258"/>
      <c r="AM922" s="258"/>
      <c r="AN922" s="258"/>
      <c r="AO922" s="258"/>
      <c r="AP922" s="258"/>
      <c r="AQ922" s="258"/>
      <c r="AR922" s="258"/>
      <c r="AS922" s="258"/>
      <c r="AT922" s="258"/>
      <c r="AU922" s="258"/>
      <c r="AV922" s="258"/>
      <c r="AW922" s="258"/>
      <c r="AX922" s="258"/>
      <c r="AY922" s="258"/>
      <c r="AZ922" s="258"/>
      <c r="BA922" s="258"/>
      <c r="BB922" s="258"/>
      <c r="BC922" s="258"/>
      <c r="BD922" s="258"/>
      <c r="BE922" s="258"/>
      <c r="BF922" s="258"/>
      <c r="BG922" s="258"/>
      <c r="BH922" s="258"/>
      <c r="BI922" s="258"/>
      <c r="BJ922" s="258"/>
      <c r="BK922" s="258"/>
      <c r="BL922" s="297"/>
      <c r="BM922" s="258"/>
      <c r="BN922" s="258"/>
      <c r="BO922" s="258"/>
      <c r="BP922" s="258"/>
      <c r="BQ922" s="258"/>
      <c r="BR922" s="258"/>
      <c r="BS922" s="258"/>
      <c r="BT922" s="258"/>
      <c r="BU922" s="258"/>
      <c r="BV922" s="259"/>
      <c r="BW922" s="260"/>
      <c r="BX922" s="258"/>
      <c r="BY922" s="258"/>
      <c r="BZ922" s="258"/>
      <c r="CA922" s="258"/>
    </row>
    <row r="923" spans="2:79" x14ac:dyDescent="0.25">
      <c r="B923" s="263"/>
      <c r="C923" s="275"/>
      <c r="D923" s="258"/>
      <c r="E923" s="258"/>
      <c r="F923" s="258"/>
      <c r="G923" s="258"/>
      <c r="H923" s="258"/>
      <c r="I923" s="260"/>
      <c r="J923" s="253"/>
      <c r="K923" s="254"/>
      <c r="L923" s="254"/>
      <c r="M923" s="255"/>
      <c r="N923" s="326"/>
      <c r="O923" s="256"/>
      <c r="P923" s="256"/>
      <c r="Q923" s="256"/>
      <c r="R923" s="256"/>
      <c r="S923" s="256"/>
      <c r="T923" s="256"/>
      <c r="U923" s="256"/>
      <c r="V923" s="257"/>
      <c r="W923" s="257"/>
      <c r="X923" s="257"/>
      <c r="Y923" s="257"/>
      <c r="Z923" s="257"/>
      <c r="AA923" s="257"/>
      <c r="AB923" s="253"/>
      <c r="AC923" s="258"/>
      <c r="AD923" s="253"/>
      <c r="AE923" s="253"/>
      <c r="AF923" s="253"/>
      <c r="AG923" s="253"/>
      <c r="AH923" s="253"/>
      <c r="AI923" s="253"/>
      <c r="AJ923" s="253"/>
      <c r="AK923" s="258"/>
      <c r="AL923" s="258"/>
      <c r="AM923" s="258"/>
      <c r="AN923" s="258"/>
      <c r="AO923" s="258"/>
      <c r="AP923" s="258"/>
      <c r="AQ923" s="258"/>
      <c r="AR923" s="258"/>
      <c r="AS923" s="258"/>
      <c r="AT923" s="258"/>
      <c r="AU923" s="258"/>
      <c r="AV923" s="258"/>
      <c r="AW923" s="258"/>
      <c r="AX923" s="258"/>
      <c r="AY923" s="258"/>
      <c r="AZ923" s="258"/>
      <c r="BA923" s="258"/>
      <c r="BB923" s="258"/>
      <c r="BC923" s="258"/>
      <c r="BD923" s="258"/>
      <c r="BE923" s="258"/>
      <c r="BF923" s="258"/>
      <c r="BG923" s="258"/>
      <c r="BH923" s="258"/>
      <c r="BI923" s="258"/>
      <c r="BJ923" s="258"/>
      <c r="BK923" s="258"/>
      <c r="BL923" s="297"/>
      <c r="BM923" s="258"/>
      <c r="BN923" s="258"/>
      <c r="BO923" s="258"/>
      <c r="BP923" s="258"/>
      <c r="BQ923" s="258"/>
      <c r="BR923" s="258"/>
      <c r="BS923" s="258"/>
      <c r="BT923" s="258"/>
      <c r="BU923" s="258"/>
      <c r="BV923" s="259"/>
      <c r="BW923" s="260"/>
      <c r="BX923" s="258"/>
      <c r="BY923" s="258"/>
      <c r="BZ923" s="258"/>
      <c r="CA923" s="258"/>
    </row>
    <row r="924" spans="2:79" x14ac:dyDescent="0.25">
      <c r="B924" s="263"/>
      <c r="C924" s="275"/>
      <c r="D924" s="258"/>
      <c r="E924" s="258"/>
      <c r="F924" s="258"/>
      <c r="G924" s="258"/>
      <c r="H924" s="258"/>
      <c r="I924" s="260"/>
      <c r="J924" s="253"/>
      <c r="K924" s="254"/>
      <c r="L924" s="254"/>
      <c r="M924" s="255"/>
      <c r="N924" s="326"/>
      <c r="O924" s="256"/>
      <c r="P924" s="256"/>
      <c r="Q924" s="256"/>
      <c r="R924" s="256"/>
      <c r="S924" s="256"/>
      <c r="T924" s="256"/>
      <c r="U924" s="256"/>
      <c r="V924" s="257"/>
      <c r="W924" s="257"/>
      <c r="X924" s="257"/>
      <c r="Y924" s="257"/>
      <c r="Z924" s="257"/>
      <c r="AA924" s="257"/>
      <c r="AB924" s="253"/>
      <c r="AC924" s="258"/>
      <c r="AD924" s="253"/>
      <c r="AE924" s="253"/>
      <c r="AF924" s="253"/>
      <c r="AG924" s="253"/>
      <c r="AH924" s="253"/>
      <c r="AI924" s="253"/>
      <c r="AJ924" s="253"/>
      <c r="AK924" s="258"/>
      <c r="AL924" s="258"/>
      <c r="AM924" s="258"/>
      <c r="AN924" s="258"/>
      <c r="AO924" s="258"/>
      <c r="AP924" s="258"/>
      <c r="AQ924" s="258"/>
      <c r="AR924" s="258"/>
      <c r="AS924" s="258"/>
      <c r="AT924" s="258"/>
      <c r="AU924" s="258"/>
      <c r="AV924" s="258"/>
      <c r="AW924" s="258"/>
      <c r="AX924" s="258"/>
      <c r="AY924" s="258"/>
      <c r="AZ924" s="258"/>
      <c r="BA924" s="258"/>
      <c r="BB924" s="258"/>
      <c r="BC924" s="258"/>
      <c r="BD924" s="258"/>
      <c r="BE924" s="258"/>
      <c r="BF924" s="258"/>
      <c r="BG924" s="258"/>
      <c r="BH924" s="258"/>
      <c r="BI924" s="258"/>
      <c r="BJ924" s="258"/>
      <c r="BK924" s="258"/>
      <c r="BL924" s="297"/>
      <c r="BM924" s="258"/>
      <c r="BN924" s="258"/>
      <c r="BO924" s="258"/>
      <c r="BP924" s="258"/>
      <c r="BQ924" s="258"/>
      <c r="BR924" s="258"/>
      <c r="BS924" s="258"/>
      <c r="BT924" s="258"/>
      <c r="BU924" s="258"/>
      <c r="BV924" s="259"/>
      <c r="BW924" s="260"/>
      <c r="BX924" s="258"/>
      <c r="BY924" s="258"/>
      <c r="BZ924" s="258"/>
      <c r="CA924" s="258"/>
    </row>
    <row r="925" spans="2:79" x14ac:dyDescent="0.25">
      <c r="B925" s="263"/>
      <c r="C925" s="275"/>
      <c r="D925" s="258"/>
      <c r="E925" s="258"/>
      <c r="F925" s="258"/>
      <c r="G925" s="258"/>
      <c r="H925" s="258"/>
      <c r="I925" s="260"/>
      <c r="J925" s="253"/>
      <c r="K925" s="254"/>
      <c r="L925" s="254"/>
      <c r="M925" s="255"/>
      <c r="N925" s="326"/>
      <c r="O925" s="256"/>
      <c r="P925" s="256"/>
      <c r="Q925" s="256"/>
      <c r="R925" s="256"/>
      <c r="S925" s="256"/>
      <c r="T925" s="256"/>
      <c r="U925" s="256"/>
      <c r="V925" s="257"/>
      <c r="W925" s="257"/>
      <c r="X925" s="257"/>
      <c r="Y925" s="257"/>
      <c r="Z925" s="257"/>
      <c r="AA925" s="257"/>
      <c r="AB925" s="253"/>
      <c r="AC925" s="258"/>
      <c r="AD925" s="253"/>
      <c r="AE925" s="253"/>
      <c r="AF925" s="253"/>
      <c r="AG925" s="253"/>
      <c r="AH925" s="253"/>
      <c r="AI925" s="253"/>
      <c r="AJ925" s="253"/>
      <c r="AK925" s="258"/>
      <c r="AL925" s="258"/>
      <c r="AM925" s="258"/>
      <c r="AN925" s="258"/>
      <c r="AO925" s="258"/>
      <c r="AP925" s="258"/>
      <c r="AQ925" s="258"/>
      <c r="AR925" s="258"/>
      <c r="AS925" s="258"/>
      <c r="AT925" s="258"/>
      <c r="AU925" s="258"/>
      <c r="AV925" s="258"/>
      <c r="AW925" s="258"/>
      <c r="AX925" s="258"/>
      <c r="AY925" s="258"/>
      <c r="AZ925" s="258"/>
      <c r="BA925" s="258"/>
      <c r="BB925" s="258"/>
      <c r="BC925" s="258"/>
      <c r="BD925" s="258"/>
      <c r="BE925" s="258"/>
      <c r="BF925" s="258"/>
      <c r="BG925" s="258"/>
      <c r="BH925" s="258"/>
      <c r="BI925" s="258"/>
      <c r="BJ925" s="258"/>
      <c r="BK925" s="258"/>
      <c r="BL925" s="297"/>
      <c r="BM925" s="258"/>
      <c r="BN925" s="258"/>
      <c r="BO925" s="258"/>
      <c r="BP925" s="258"/>
      <c r="BQ925" s="258"/>
      <c r="BR925" s="258"/>
      <c r="BS925" s="258"/>
      <c r="BT925" s="258"/>
      <c r="BU925" s="258"/>
      <c r="BV925" s="259"/>
      <c r="BW925" s="260"/>
      <c r="BX925" s="258"/>
      <c r="BY925" s="258"/>
      <c r="BZ925" s="258"/>
      <c r="CA925" s="258"/>
    </row>
    <row r="926" spans="2:79" x14ac:dyDescent="0.25">
      <c r="B926" s="263"/>
      <c r="C926" s="275"/>
      <c r="D926" s="258"/>
      <c r="E926" s="258"/>
      <c r="F926" s="258"/>
      <c r="G926" s="258"/>
      <c r="H926" s="258"/>
      <c r="I926" s="260"/>
      <c r="J926" s="253"/>
      <c r="K926" s="254"/>
      <c r="L926" s="254"/>
      <c r="M926" s="255"/>
      <c r="N926" s="326"/>
      <c r="O926" s="256"/>
      <c r="P926" s="256"/>
      <c r="Q926" s="256"/>
      <c r="R926" s="256"/>
      <c r="S926" s="256"/>
      <c r="T926" s="256"/>
      <c r="U926" s="256"/>
      <c r="V926" s="257"/>
      <c r="W926" s="257"/>
      <c r="X926" s="257"/>
      <c r="Y926" s="257"/>
      <c r="Z926" s="257"/>
      <c r="AA926" s="257"/>
      <c r="AB926" s="253"/>
      <c r="AC926" s="258"/>
      <c r="AD926" s="253"/>
      <c r="AE926" s="253"/>
      <c r="AF926" s="253"/>
      <c r="AG926" s="253"/>
      <c r="AH926" s="253"/>
      <c r="AI926" s="253"/>
      <c r="AJ926" s="253"/>
      <c r="AK926" s="258"/>
      <c r="AL926" s="258"/>
      <c r="AM926" s="258"/>
      <c r="AN926" s="258"/>
      <c r="AO926" s="258"/>
      <c r="AP926" s="258"/>
      <c r="AQ926" s="258"/>
      <c r="AR926" s="258"/>
      <c r="AS926" s="258"/>
      <c r="AT926" s="258"/>
      <c r="AU926" s="258"/>
      <c r="AV926" s="258"/>
      <c r="AW926" s="258"/>
      <c r="AX926" s="258"/>
      <c r="AY926" s="258"/>
      <c r="AZ926" s="258"/>
      <c r="BA926" s="258"/>
      <c r="BB926" s="258"/>
      <c r="BC926" s="258"/>
      <c r="BD926" s="258"/>
      <c r="BE926" s="258"/>
      <c r="BF926" s="258"/>
      <c r="BG926" s="258"/>
      <c r="BH926" s="258"/>
      <c r="BI926" s="258"/>
      <c r="BJ926" s="258"/>
      <c r="BK926" s="258"/>
      <c r="BL926" s="297"/>
      <c r="BM926" s="258"/>
      <c r="BN926" s="258"/>
      <c r="BO926" s="258"/>
      <c r="BP926" s="258"/>
      <c r="BQ926" s="258"/>
      <c r="BR926" s="258"/>
      <c r="BS926" s="258"/>
      <c r="BT926" s="258"/>
      <c r="BU926" s="258"/>
      <c r="BV926" s="259"/>
      <c r="BW926" s="260"/>
      <c r="BX926" s="258"/>
      <c r="BY926" s="258"/>
      <c r="BZ926" s="258"/>
      <c r="CA926" s="258"/>
    </row>
    <row r="927" spans="2:79" x14ac:dyDescent="0.25">
      <c r="B927" s="263"/>
      <c r="C927" s="275"/>
      <c r="D927" s="258"/>
      <c r="E927" s="258"/>
      <c r="F927" s="258"/>
      <c r="G927" s="258"/>
      <c r="H927" s="258"/>
      <c r="I927" s="260"/>
      <c r="J927" s="253"/>
      <c r="K927" s="254"/>
      <c r="L927" s="254"/>
      <c r="M927" s="255"/>
      <c r="N927" s="326"/>
      <c r="O927" s="256"/>
      <c r="P927" s="256"/>
      <c r="Q927" s="256"/>
      <c r="R927" s="256"/>
      <c r="S927" s="256"/>
      <c r="T927" s="256"/>
      <c r="U927" s="256"/>
      <c r="V927" s="257"/>
      <c r="W927" s="257"/>
      <c r="X927" s="257"/>
      <c r="Y927" s="257"/>
      <c r="Z927" s="257"/>
      <c r="AA927" s="257"/>
      <c r="AB927" s="253"/>
      <c r="AC927" s="258"/>
      <c r="AD927" s="253"/>
      <c r="AE927" s="253"/>
      <c r="AF927" s="253"/>
      <c r="AG927" s="253"/>
      <c r="AH927" s="253"/>
      <c r="AI927" s="253"/>
      <c r="AJ927" s="253"/>
      <c r="AK927" s="258"/>
      <c r="AL927" s="258"/>
      <c r="AM927" s="258"/>
      <c r="AN927" s="258"/>
      <c r="AO927" s="258"/>
      <c r="AP927" s="258"/>
      <c r="AQ927" s="258"/>
      <c r="AR927" s="258"/>
      <c r="AS927" s="258"/>
      <c r="AT927" s="258"/>
      <c r="AU927" s="258"/>
      <c r="AV927" s="258"/>
      <c r="AW927" s="258"/>
      <c r="AX927" s="258"/>
      <c r="AY927" s="258"/>
      <c r="AZ927" s="258"/>
      <c r="BA927" s="258"/>
      <c r="BB927" s="258"/>
      <c r="BC927" s="258"/>
      <c r="BD927" s="258"/>
      <c r="BE927" s="258"/>
      <c r="BF927" s="258"/>
      <c r="BG927" s="258"/>
      <c r="BH927" s="258"/>
      <c r="BI927" s="258"/>
      <c r="BJ927" s="258"/>
      <c r="BK927" s="258"/>
      <c r="BL927" s="297"/>
      <c r="BM927" s="258"/>
      <c r="BN927" s="258"/>
      <c r="BO927" s="258"/>
      <c r="BP927" s="258"/>
      <c r="BQ927" s="258"/>
      <c r="BR927" s="258"/>
      <c r="BS927" s="258"/>
      <c r="BT927" s="258"/>
      <c r="BU927" s="258"/>
      <c r="BV927" s="259"/>
      <c r="BW927" s="260"/>
      <c r="BX927" s="258"/>
      <c r="BY927" s="258"/>
      <c r="BZ927" s="258"/>
      <c r="CA927" s="258"/>
    </row>
    <row r="928" spans="2:79" x14ac:dyDescent="0.25">
      <c r="B928" s="263"/>
      <c r="C928" s="275"/>
      <c r="D928" s="258"/>
      <c r="E928" s="258"/>
      <c r="F928" s="258"/>
      <c r="G928" s="258"/>
      <c r="H928" s="258"/>
      <c r="I928" s="260"/>
      <c r="J928" s="253"/>
      <c r="K928" s="254"/>
      <c r="L928" s="254"/>
      <c r="M928" s="255"/>
      <c r="N928" s="326"/>
      <c r="O928" s="256"/>
      <c r="P928" s="256"/>
      <c r="Q928" s="256"/>
      <c r="R928" s="256"/>
      <c r="S928" s="256"/>
      <c r="T928" s="256"/>
      <c r="U928" s="256"/>
      <c r="V928" s="257"/>
      <c r="W928" s="257"/>
      <c r="X928" s="257"/>
      <c r="Y928" s="257"/>
      <c r="Z928" s="257"/>
      <c r="AA928" s="257"/>
      <c r="AB928" s="253"/>
      <c r="AC928" s="258"/>
      <c r="AD928" s="253"/>
      <c r="AE928" s="253"/>
      <c r="AF928" s="253"/>
      <c r="AG928" s="253"/>
      <c r="AH928" s="253"/>
      <c r="AI928" s="253"/>
      <c r="AJ928" s="253"/>
      <c r="AK928" s="258"/>
      <c r="AL928" s="258"/>
      <c r="AM928" s="258"/>
      <c r="AN928" s="258"/>
      <c r="AO928" s="258"/>
      <c r="AP928" s="258"/>
      <c r="AQ928" s="258"/>
      <c r="AR928" s="258"/>
      <c r="AS928" s="258"/>
      <c r="AT928" s="258"/>
      <c r="AU928" s="258"/>
      <c r="AV928" s="258"/>
      <c r="AW928" s="258"/>
      <c r="AX928" s="258"/>
      <c r="AY928" s="258"/>
      <c r="AZ928" s="258"/>
      <c r="BA928" s="258"/>
      <c r="BB928" s="258"/>
      <c r="BC928" s="258"/>
      <c r="BD928" s="258"/>
      <c r="BE928" s="258"/>
      <c r="BF928" s="258"/>
      <c r="BG928" s="258"/>
      <c r="BH928" s="258"/>
      <c r="BI928" s="258"/>
      <c r="BJ928" s="258"/>
      <c r="BK928" s="258"/>
      <c r="BL928" s="297"/>
      <c r="BM928" s="258"/>
      <c r="BN928" s="258"/>
      <c r="BO928" s="258"/>
      <c r="BP928" s="258"/>
      <c r="BQ928" s="258"/>
      <c r="BR928" s="258"/>
      <c r="BS928" s="258"/>
      <c r="BT928" s="258"/>
      <c r="BU928" s="258"/>
      <c r="BV928" s="259"/>
      <c r="BW928" s="260"/>
      <c r="BX928" s="258"/>
      <c r="BY928" s="258"/>
      <c r="BZ928" s="258"/>
      <c r="CA928" s="258"/>
    </row>
    <row r="929" spans="2:79" x14ac:dyDescent="0.25">
      <c r="B929" s="263"/>
      <c r="C929" s="275"/>
      <c r="D929" s="258"/>
      <c r="E929" s="258"/>
      <c r="F929" s="258"/>
      <c r="G929" s="258"/>
      <c r="H929" s="258"/>
      <c r="I929" s="260"/>
      <c r="J929" s="253"/>
      <c r="K929" s="254"/>
      <c r="L929" s="254"/>
      <c r="M929" s="255"/>
      <c r="N929" s="326"/>
      <c r="O929" s="256"/>
      <c r="P929" s="256"/>
      <c r="Q929" s="256"/>
      <c r="R929" s="256"/>
      <c r="S929" s="256"/>
      <c r="T929" s="256"/>
      <c r="U929" s="256"/>
      <c r="V929" s="257"/>
      <c r="W929" s="257"/>
      <c r="X929" s="257"/>
      <c r="Y929" s="257"/>
      <c r="Z929" s="257"/>
      <c r="AA929" s="257"/>
      <c r="AB929" s="253"/>
      <c r="AC929" s="258"/>
      <c r="AD929" s="253"/>
      <c r="AE929" s="253"/>
      <c r="AF929" s="253"/>
      <c r="AG929" s="253"/>
      <c r="AH929" s="253"/>
      <c r="AI929" s="253"/>
      <c r="AJ929" s="253"/>
      <c r="AK929" s="258"/>
      <c r="AL929" s="258"/>
      <c r="AM929" s="258"/>
      <c r="AN929" s="258"/>
      <c r="AO929" s="258"/>
      <c r="AP929" s="258"/>
      <c r="AQ929" s="258"/>
      <c r="AR929" s="258"/>
      <c r="AS929" s="258"/>
      <c r="AT929" s="258"/>
      <c r="AU929" s="258"/>
      <c r="AV929" s="258"/>
      <c r="AW929" s="258"/>
      <c r="AX929" s="258"/>
      <c r="AY929" s="258"/>
      <c r="AZ929" s="258"/>
      <c r="BA929" s="258"/>
      <c r="BB929" s="258"/>
      <c r="BC929" s="258"/>
      <c r="BD929" s="258"/>
      <c r="BE929" s="258"/>
      <c r="BF929" s="258"/>
      <c r="BG929" s="258"/>
      <c r="BH929" s="258"/>
      <c r="BI929" s="258"/>
      <c r="BJ929" s="258"/>
      <c r="BK929" s="258"/>
      <c r="BL929" s="297"/>
      <c r="BM929" s="258"/>
      <c r="BN929" s="258"/>
      <c r="BO929" s="258"/>
      <c r="BP929" s="258"/>
      <c r="BQ929" s="258"/>
      <c r="BR929" s="258"/>
      <c r="BS929" s="258"/>
      <c r="BT929" s="258"/>
      <c r="BU929" s="258"/>
      <c r="BV929" s="259"/>
      <c r="BW929" s="260"/>
      <c r="BX929" s="258"/>
      <c r="BY929" s="258"/>
      <c r="BZ929" s="258"/>
      <c r="CA929" s="258"/>
    </row>
    <row r="930" spans="2:79" x14ac:dyDescent="0.25">
      <c r="B930" s="263"/>
      <c r="C930" s="275"/>
      <c r="D930" s="258"/>
      <c r="E930" s="258"/>
      <c r="F930" s="258"/>
      <c r="G930" s="258"/>
      <c r="H930" s="258"/>
      <c r="I930" s="260"/>
      <c r="J930" s="253"/>
      <c r="K930" s="254"/>
      <c r="L930" s="254"/>
      <c r="M930" s="255"/>
      <c r="N930" s="326"/>
      <c r="O930" s="256"/>
      <c r="P930" s="256"/>
      <c r="Q930" s="256"/>
      <c r="R930" s="256"/>
      <c r="S930" s="256"/>
      <c r="T930" s="256"/>
      <c r="U930" s="256"/>
      <c r="V930" s="257"/>
      <c r="W930" s="257"/>
      <c r="X930" s="257"/>
      <c r="Y930" s="257"/>
      <c r="Z930" s="257"/>
      <c r="AA930" s="257"/>
      <c r="AB930" s="253"/>
      <c r="AC930" s="258"/>
      <c r="AD930" s="253"/>
      <c r="AE930" s="253"/>
      <c r="AF930" s="253"/>
      <c r="AG930" s="253"/>
      <c r="AH930" s="253"/>
      <c r="AI930" s="253"/>
      <c r="AJ930" s="253"/>
      <c r="AK930" s="258"/>
      <c r="AL930" s="258"/>
      <c r="AM930" s="258"/>
      <c r="AN930" s="258"/>
      <c r="AO930" s="258"/>
      <c r="AP930" s="258"/>
      <c r="AQ930" s="258"/>
      <c r="AR930" s="258"/>
      <c r="AS930" s="258"/>
      <c r="AT930" s="258"/>
      <c r="AU930" s="258"/>
      <c r="AV930" s="258"/>
      <c r="AW930" s="258"/>
      <c r="AX930" s="258"/>
      <c r="AY930" s="258"/>
      <c r="AZ930" s="258"/>
      <c r="BA930" s="258"/>
      <c r="BB930" s="258"/>
      <c r="BC930" s="258"/>
      <c r="BD930" s="258"/>
      <c r="BE930" s="258"/>
      <c r="BF930" s="258"/>
      <c r="BG930" s="258"/>
      <c r="BH930" s="258"/>
      <c r="BI930" s="258"/>
      <c r="BJ930" s="258"/>
      <c r="BK930" s="258"/>
      <c r="BL930" s="297"/>
      <c r="BM930" s="258"/>
      <c r="BN930" s="258"/>
      <c r="BO930" s="258"/>
      <c r="BP930" s="258"/>
      <c r="BQ930" s="258"/>
      <c r="BR930" s="258"/>
      <c r="BS930" s="258"/>
      <c r="BT930" s="258"/>
      <c r="BU930" s="258"/>
      <c r="BV930" s="259"/>
      <c r="BW930" s="260"/>
      <c r="BX930" s="258"/>
      <c r="BY930" s="258"/>
      <c r="BZ930" s="258"/>
      <c r="CA930" s="258"/>
    </row>
    <row r="931" spans="2:79" x14ac:dyDescent="0.25">
      <c r="B931" s="263"/>
      <c r="C931" s="275"/>
      <c r="D931" s="258"/>
      <c r="E931" s="258"/>
      <c r="F931" s="258"/>
      <c r="G931" s="258"/>
      <c r="H931" s="258"/>
      <c r="I931" s="260"/>
      <c r="J931" s="253"/>
      <c r="K931" s="254"/>
      <c r="L931" s="254"/>
      <c r="M931" s="255"/>
      <c r="N931" s="326"/>
      <c r="O931" s="256"/>
      <c r="P931" s="256"/>
      <c r="Q931" s="256"/>
      <c r="R931" s="256"/>
      <c r="S931" s="256"/>
      <c r="T931" s="256"/>
      <c r="U931" s="256"/>
      <c r="V931" s="257"/>
      <c r="W931" s="257"/>
      <c r="X931" s="257"/>
      <c r="Y931" s="257"/>
      <c r="Z931" s="257"/>
      <c r="AA931" s="257"/>
      <c r="AB931" s="253"/>
      <c r="AC931" s="258"/>
      <c r="AD931" s="253"/>
      <c r="AE931" s="253"/>
      <c r="AF931" s="253"/>
      <c r="AG931" s="253"/>
      <c r="AH931" s="253"/>
      <c r="AI931" s="253"/>
      <c r="AJ931" s="253"/>
      <c r="AK931" s="258"/>
      <c r="AL931" s="258"/>
      <c r="AM931" s="258"/>
      <c r="AN931" s="258"/>
      <c r="AO931" s="258"/>
      <c r="AP931" s="258"/>
      <c r="AQ931" s="258"/>
      <c r="AR931" s="258"/>
      <c r="AS931" s="258"/>
      <c r="AT931" s="258"/>
      <c r="AU931" s="258"/>
      <c r="AV931" s="258"/>
      <c r="AW931" s="258"/>
      <c r="AX931" s="258"/>
      <c r="AY931" s="258"/>
      <c r="AZ931" s="258"/>
      <c r="BA931" s="258"/>
      <c r="BB931" s="258"/>
      <c r="BC931" s="258"/>
      <c r="BD931" s="258"/>
      <c r="BE931" s="258"/>
      <c r="BF931" s="258"/>
      <c r="BG931" s="258"/>
      <c r="BH931" s="258"/>
      <c r="BI931" s="258"/>
      <c r="BJ931" s="258"/>
      <c r="BK931" s="258"/>
      <c r="BL931" s="297"/>
      <c r="BM931" s="258"/>
      <c r="BN931" s="258"/>
      <c r="BO931" s="258"/>
      <c r="BP931" s="258"/>
      <c r="BQ931" s="258"/>
      <c r="BR931" s="258"/>
      <c r="BS931" s="258"/>
      <c r="BT931" s="258"/>
      <c r="BU931" s="258"/>
      <c r="BV931" s="259"/>
      <c r="BW931" s="260"/>
      <c r="BX931" s="258"/>
      <c r="BY931" s="258"/>
      <c r="BZ931" s="258"/>
      <c r="CA931" s="258"/>
    </row>
    <row r="932" spans="2:79" x14ac:dyDescent="0.25">
      <c r="B932" s="263"/>
      <c r="C932" s="275"/>
      <c r="D932" s="258"/>
      <c r="E932" s="258"/>
      <c r="F932" s="258"/>
      <c r="G932" s="258"/>
      <c r="H932" s="258"/>
      <c r="I932" s="260"/>
      <c r="J932" s="253"/>
      <c r="K932" s="254"/>
      <c r="L932" s="254"/>
      <c r="M932" s="255"/>
      <c r="N932" s="326"/>
      <c r="O932" s="256"/>
      <c r="P932" s="256"/>
      <c r="Q932" s="256"/>
      <c r="R932" s="256"/>
      <c r="S932" s="256"/>
      <c r="T932" s="256"/>
      <c r="U932" s="256"/>
      <c r="V932" s="257"/>
      <c r="W932" s="257"/>
      <c r="X932" s="257"/>
      <c r="Y932" s="257"/>
      <c r="Z932" s="257"/>
      <c r="AA932" s="257"/>
      <c r="AB932" s="253"/>
      <c r="AC932" s="258"/>
      <c r="AD932" s="253"/>
      <c r="AE932" s="253"/>
      <c r="AF932" s="253"/>
      <c r="AG932" s="253"/>
      <c r="AH932" s="253"/>
      <c r="AI932" s="253"/>
      <c r="AJ932" s="253"/>
      <c r="AK932" s="258"/>
      <c r="AL932" s="258"/>
      <c r="AM932" s="258"/>
      <c r="AN932" s="258"/>
      <c r="AO932" s="258"/>
      <c r="AP932" s="258"/>
      <c r="AQ932" s="258"/>
      <c r="AR932" s="258"/>
      <c r="AS932" s="258"/>
      <c r="AT932" s="258"/>
      <c r="AU932" s="258"/>
      <c r="AV932" s="258"/>
      <c r="AW932" s="258"/>
      <c r="AX932" s="258"/>
      <c r="AY932" s="258"/>
      <c r="AZ932" s="258"/>
      <c r="BA932" s="258"/>
      <c r="BB932" s="258"/>
      <c r="BC932" s="258"/>
      <c r="BD932" s="258"/>
      <c r="BE932" s="258"/>
      <c r="BF932" s="258"/>
      <c r="BG932" s="258"/>
      <c r="BH932" s="258"/>
      <c r="BI932" s="258"/>
      <c r="BJ932" s="258"/>
      <c r="BK932" s="258"/>
      <c r="BL932" s="297"/>
      <c r="BM932" s="258"/>
      <c r="BN932" s="258"/>
      <c r="BO932" s="258"/>
      <c r="BP932" s="258"/>
      <c r="BQ932" s="258"/>
      <c r="BR932" s="258"/>
      <c r="BS932" s="258"/>
      <c r="BT932" s="258"/>
      <c r="BU932" s="258"/>
      <c r="BV932" s="259"/>
      <c r="BW932" s="260"/>
      <c r="BX932" s="258"/>
      <c r="BY932" s="258"/>
      <c r="BZ932" s="258"/>
      <c r="CA932" s="258"/>
    </row>
    <row r="933" spans="2:79" x14ac:dyDescent="0.25">
      <c r="B933" s="263"/>
      <c r="C933" s="275"/>
      <c r="D933" s="258"/>
      <c r="E933" s="258"/>
      <c r="F933" s="258"/>
      <c r="G933" s="258"/>
      <c r="H933" s="258"/>
      <c r="I933" s="260"/>
      <c r="J933" s="253"/>
      <c r="K933" s="254"/>
      <c r="L933" s="254"/>
      <c r="M933" s="255"/>
      <c r="N933" s="326"/>
      <c r="O933" s="256"/>
      <c r="P933" s="256"/>
      <c r="Q933" s="256"/>
      <c r="R933" s="256"/>
      <c r="S933" s="256"/>
      <c r="T933" s="256"/>
      <c r="U933" s="256"/>
      <c r="V933" s="257"/>
      <c r="W933" s="257"/>
      <c r="X933" s="257"/>
      <c r="Y933" s="257"/>
      <c r="Z933" s="257"/>
      <c r="AA933" s="257"/>
      <c r="AB933" s="253"/>
      <c r="AC933" s="258"/>
      <c r="AD933" s="253"/>
      <c r="AE933" s="253"/>
      <c r="AF933" s="253"/>
      <c r="AG933" s="253"/>
      <c r="AH933" s="253"/>
      <c r="AI933" s="253"/>
      <c r="AJ933" s="253"/>
      <c r="AK933" s="258"/>
      <c r="AL933" s="258"/>
      <c r="AM933" s="258"/>
      <c r="AN933" s="258"/>
      <c r="AO933" s="258"/>
      <c r="AP933" s="258"/>
      <c r="AQ933" s="258"/>
      <c r="AR933" s="258"/>
      <c r="AS933" s="258"/>
      <c r="AT933" s="258"/>
      <c r="AU933" s="258"/>
      <c r="AV933" s="258"/>
      <c r="AW933" s="258"/>
      <c r="AX933" s="258"/>
      <c r="AY933" s="258"/>
      <c r="AZ933" s="258"/>
      <c r="BA933" s="258"/>
      <c r="BB933" s="258"/>
      <c r="BC933" s="258"/>
      <c r="BD933" s="258"/>
      <c r="BE933" s="258"/>
      <c r="BF933" s="258"/>
      <c r="BG933" s="258"/>
      <c r="BH933" s="258"/>
      <c r="BI933" s="258"/>
      <c r="BJ933" s="258"/>
      <c r="BK933" s="258"/>
      <c r="BL933" s="297"/>
      <c r="BM933" s="258"/>
      <c r="BN933" s="258"/>
      <c r="BO933" s="258"/>
      <c r="BP933" s="258"/>
      <c r="BQ933" s="258"/>
      <c r="BR933" s="258"/>
      <c r="BS933" s="258"/>
      <c r="BT933" s="258"/>
      <c r="BU933" s="258"/>
      <c r="BV933" s="259"/>
      <c r="BW933" s="260"/>
      <c r="BX933" s="258"/>
      <c r="BY933" s="258"/>
      <c r="BZ933" s="258"/>
      <c r="CA933" s="258"/>
    </row>
    <row r="934" spans="2:79" x14ac:dyDescent="0.25">
      <c r="B934" s="263"/>
      <c r="C934" s="275"/>
      <c r="D934" s="258"/>
      <c r="E934" s="258"/>
      <c r="F934" s="258"/>
      <c r="G934" s="258"/>
      <c r="H934" s="258"/>
      <c r="I934" s="260"/>
      <c r="J934" s="253"/>
      <c r="K934" s="254"/>
      <c r="L934" s="254"/>
      <c r="M934" s="255"/>
      <c r="N934" s="326"/>
      <c r="O934" s="256"/>
      <c r="P934" s="256"/>
      <c r="Q934" s="256"/>
      <c r="R934" s="256"/>
      <c r="S934" s="256"/>
      <c r="T934" s="256"/>
      <c r="U934" s="256"/>
      <c r="V934" s="257"/>
      <c r="W934" s="257"/>
      <c r="X934" s="257"/>
      <c r="Y934" s="257"/>
      <c r="Z934" s="257"/>
      <c r="AA934" s="257"/>
      <c r="AB934" s="253"/>
      <c r="AC934" s="258"/>
      <c r="AD934" s="253"/>
      <c r="AE934" s="253"/>
      <c r="AF934" s="253"/>
      <c r="AG934" s="253"/>
      <c r="AH934" s="253"/>
      <c r="AI934" s="253"/>
      <c r="AJ934" s="253"/>
      <c r="AK934" s="258"/>
      <c r="AL934" s="258"/>
      <c r="AM934" s="258"/>
      <c r="AN934" s="258"/>
      <c r="AO934" s="258"/>
      <c r="AP934" s="258"/>
      <c r="AQ934" s="258"/>
      <c r="AR934" s="258"/>
      <c r="AS934" s="258"/>
      <c r="AT934" s="258"/>
      <c r="AU934" s="258"/>
      <c r="AV934" s="258"/>
      <c r="AW934" s="258"/>
      <c r="AX934" s="258"/>
      <c r="AY934" s="258"/>
      <c r="AZ934" s="258"/>
      <c r="BA934" s="258"/>
      <c r="BB934" s="258"/>
      <c r="BC934" s="258"/>
      <c r="BD934" s="258"/>
      <c r="BE934" s="258"/>
      <c r="BF934" s="258"/>
      <c r="BG934" s="258"/>
      <c r="BH934" s="258"/>
      <c r="BI934" s="258"/>
      <c r="BJ934" s="258"/>
      <c r="BK934" s="258"/>
      <c r="BL934" s="297"/>
      <c r="BM934" s="258"/>
      <c r="BN934" s="258"/>
      <c r="BO934" s="258"/>
      <c r="BP934" s="258"/>
      <c r="BQ934" s="258"/>
      <c r="BR934" s="258"/>
      <c r="BS934" s="258"/>
      <c r="BT934" s="258"/>
      <c r="BU934" s="258"/>
      <c r="BV934" s="259"/>
      <c r="BW934" s="260"/>
      <c r="BX934" s="258"/>
      <c r="BY934" s="258"/>
      <c r="BZ934" s="258"/>
      <c r="CA934" s="258"/>
    </row>
    <row r="935" spans="2:79" x14ac:dyDescent="0.25">
      <c r="B935" s="263"/>
      <c r="C935" s="275"/>
      <c r="D935" s="258"/>
      <c r="E935" s="258"/>
      <c r="F935" s="258"/>
      <c r="G935" s="258"/>
      <c r="H935" s="258"/>
      <c r="I935" s="260"/>
      <c r="J935" s="253"/>
      <c r="K935" s="254"/>
      <c r="L935" s="254"/>
      <c r="M935" s="255"/>
      <c r="N935" s="326"/>
      <c r="O935" s="256"/>
      <c r="P935" s="256"/>
      <c r="Q935" s="256"/>
      <c r="R935" s="256"/>
      <c r="S935" s="256"/>
      <c r="T935" s="256"/>
      <c r="U935" s="256"/>
      <c r="V935" s="257"/>
      <c r="W935" s="257"/>
      <c r="X935" s="257"/>
      <c r="Y935" s="257"/>
      <c r="Z935" s="257"/>
      <c r="AA935" s="257"/>
      <c r="AB935" s="253"/>
      <c r="AC935" s="258"/>
      <c r="AD935" s="253"/>
      <c r="AE935" s="253"/>
      <c r="AF935" s="253"/>
      <c r="AG935" s="253"/>
      <c r="AH935" s="253"/>
      <c r="AI935" s="253"/>
      <c r="AJ935" s="253"/>
      <c r="AK935" s="258"/>
      <c r="AL935" s="258"/>
      <c r="AM935" s="258"/>
      <c r="AN935" s="258"/>
      <c r="AO935" s="258"/>
      <c r="AP935" s="258"/>
      <c r="AQ935" s="258"/>
      <c r="AR935" s="258"/>
      <c r="AS935" s="258"/>
      <c r="AT935" s="258"/>
      <c r="AU935" s="258"/>
      <c r="AV935" s="258"/>
      <c r="AW935" s="258"/>
      <c r="AX935" s="258"/>
      <c r="AY935" s="258"/>
      <c r="AZ935" s="258"/>
      <c r="BA935" s="258"/>
      <c r="BB935" s="258"/>
      <c r="BC935" s="258"/>
      <c r="BD935" s="258"/>
      <c r="BE935" s="258"/>
      <c r="BF935" s="258"/>
      <c r="BG935" s="258"/>
      <c r="BH935" s="258"/>
      <c r="BI935" s="258"/>
      <c r="BJ935" s="258"/>
      <c r="BK935" s="258"/>
      <c r="BL935" s="297"/>
      <c r="BM935" s="258"/>
      <c r="BN935" s="258"/>
      <c r="BO935" s="258"/>
      <c r="BP935" s="258"/>
      <c r="BQ935" s="258"/>
      <c r="BR935" s="258"/>
      <c r="BS935" s="258"/>
      <c r="BT935" s="258"/>
      <c r="BU935" s="258"/>
      <c r="BV935" s="259"/>
      <c r="BW935" s="260"/>
      <c r="BX935" s="258"/>
      <c r="BY935" s="258"/>
      <c r="BZ935" s="258"/>
      <c r="CA935" s="258"/>
    </row>
    <row r="936" spans="2:79" x14ac:dyDescent="0.25">
      <c r="B936" s="263"/>
      <c r="C936" s="275"/>
      <c r="D936" s="258"/>
      <c r="E936" s="258"/>
      <c r="F936" s="258"/>
      <c r="G936" s="258"/>
      <c r="H936" s="258"/>
      <c r="I936" s="260"/>
      <c r="J936" s="253"/>
      <c r="K936" s="254"/>
      <c r="L936" s="254"/>
      <c r="M936" s="255"/>
      <c r="N936" s="326"/>
      <c r="O936" s="256"/>
      <c r="P936" s="256"/>
      <c r="Q936" s="256"/>
      <c r="R936" s="256"/>
      <c r="S936" s="256"/>
      <c r="T936" s="256"/>
      <c r="U936" s="256"/>
      <c r="V936" s="257"/>
      <c r="W936" s="257"/>
      <c r="X936" s="257"/>
      <c r="Y936" s="257"/>
      <c r="Z936" s="257"/>
      <c r="AA936" s="257"/>
      <c r="AB936" s="253"/>
      <c r="AC936" s="258"/>
      <c r="AD936" s="253"/>
      <c r="AE936" s="253"/>
      <c r="AF936" s="253"/>
      <c r="AG936" s="253"/>
      <c r="AH936" s="253"/>
      <c r="AI936" s="253"/>
      <c r="AJ936" s="253"/>
      <c r="AK936" s="258"/>
      <c r="AL936" s="258"/>
      <c r="AM936" s="258"/>
      <c r="AN936" s="258"/>
      <c r="AO936" s="258"/>
      <c r="AP936" s="258"/>
      <c r="AQ936" s="258"/>
      <c r="AR936" s="258"/>
      <c r="AS936" s="258"/>
      <c r="AT936" s="258"/>
      <c r="AU936" s="258"/>
      <c r="AV936" s="258"/>
      <c r="AW936" s="258"/>
      <c r="AX936" s="258"/>
      <c r="AY936" s="258"/>
      <c r="AZ936" s="258"/>
      <c r="BA936" s="258"/>
      <c r="BB936" s="258"/>
      <c r="BC936" s="258"/>
      <c r="BD936" s="258"/>
      <c r="BE936" s="258"/>
      <c r="BF936" s="258"/>
      <c r="BG936" s="258"/>
      <c r="BH936" s="258"/>
      <c r="BI936" s="258"/>
      <c r="BJ936" s="258"/>
      <c r="BK936" s="258"/>
      <c r="BL936" s="297"/>
      <c r="BM936" s="258"/>
      <c r="BN936" s="258"/>
      <c r="BO936" s="258"/>
      <c r="BP936" s="258"/>
      <c r="BQ936" s="258"/>
      <c r="BR936" s="258"/>
      <c r="BS936" s="258"/>
      <c r="BT936" s="258"/>
      <c r="BU936" s="258"/>
      <c r="BV936" s="259"/>
      <c r="BW936" s="260"/>
      <c r="BX936" s="258"/>
      <c r="BY936" s="258"/>
      <c r="BZ936" s="258"/>
      <c r="CA936" s="258"/>
    </row>
    <row r="937" spans="2:79" x14ac:dyDescent="0.25">
      <c r="B937" s="263"/>
      <c r="C937" s="275"/>
      <c r="D937" s="258"/>
      <c r="E937" s="258"/>
      <c r="F937" s="258"/>
      <c r="G937" s="258"/>
      <c r="H937" s="258"/>
      <c r="I937" s="260"/>
      <c r="J937" s="253"/>
      <c r="K937" s="254"/>
      <c r="L937" s="254"/>
      <c r="M937" s="255"/>
      <c r="N937" s="326"/>
      <c r="O937" s="256"/>
      <c r="P937" s="256"/>
      <c r="Q937" s="256"/>
      <c r="R937" s="256"/>
      <c r="S937" s="256"/>
      <c r="T937" s="256"/>
      <c r="U937" s="256"/>
      <c r="V937" s="257"/>
      <c r="W937" s="257"/>
      <c r="X937" s="257"/>
      <c r="Y937" s="257"/>
      <c r="Z937" s="257"/>
      <c r="AA937" s="257"/>
      <c r="AB937" s="253"/>
      <c r="AC937" s="258"/>
      <c r="AD937" s="253"/>
      <c r="AE937" s="253"/>
      <c r="AF937" s="253"/>
      <c r="AG937" s="253"/>
      <c r="AH937" s="253"/>
      <c r="AI937" s="253"/>
      <c r="AJ937" s="253"/>
      <c r="AK937" s="258"/>
      <c r="AL937" s="258"/>
      <c r="AM937" s="258"/>
      <c r="AN937" s="258"/>
      <c r="AO937" s="258"/>
      <c r="AP937" s="258"/>
      <c r="AQ937" s="258"/>
      <c r="AR937" s="258"/>
      <c r="AS937" s="258"/>
      <c r="AT937" s="258"/>
      <c r="AU937" s="258"/>
      <c r="AV937" s="258"/>
      <c r="AW937" s="258"/>
      <c r="AX937" s="258"/>
      <c r="AY937" s="258"/>
      <c r="AZ937" s="258"/>
      <c r="BA937" s="258"/>
      <c r="BB937" s="258"/>
      <c r="BC937" s="258"/>
      <c r="BD937" s="258"/>
      <c r="BE937" s="258"/>
      <c r="BF937" s="258"/>
      <c r="BG937" s="258"/>
      <c r="BH937" s="258"/>
      <c r="BI937" s="258"/>
      <c r="BJ937" s="258"/>
      <c r="BK937" s="258"/>
      <c r="BL937" s="297"/>
      <c r="BM937" s="258"/>
      <c r="BN937" s="258"/>
      <c r="BO937" s="258"/>
      <c r="BP937" s="258"/>
      <c r="BQ937" s="258"/>
      <c r="BR937" s="258"/>
      <c r="BS937" s="258"/>
      <c r="BT937" s="258"/>
      <c r="BU937" s="258"/>
      <c r="BV937" s="259"/>
      <c r="BW937" s="260"/>
      <c r="BX937" s="258"/>
      <c r="BY937" s="258"/>
      <c r="BZ937" s="258"/>
      <c r="CA937" s="258"/>
    </row>
    <row r="938" spans="2:79" x14ac:dyDescent="0.25">
      <c r="B938" s="263"/>
      <c r="C938" s="275"/>
      <c r="D938" s="258"/>
      <c r="E938" s="258"/>
      <c r="F938" s="258"/>
      <c r="G938" s="258"/>
      <c r="H938" s="258"/>
      <c r="I938" s="260"/>
      <c r="J938" s="253"/>
      <c r="K938" s="254"/>
      <c r="L938" s="254"/>
      <c r="M938" s="255"/>
      <c r="N938" s="326"/>
      <c r="O938" s="256"/>
      <c r="P938" s="256"/>
      <c r="Q938" s="256"/>
      <c r="R938" s="256"/>
      <c r="S938" s="256"/>
      <c r="T938" s="256"/>
      <c r="U938" s="256"/>
      <c r="V938" s="257"/>
      <c r="W938" s="257"/>
      <c r="X938" s="257"/>
      <c r="Y938" s="257"/>
      <c r="Z938" s="257"/>
      <c r="AA938" s="257"/>
      <c r="AB938" s="253"/>
      <c r="AC938" s="258"/>
      <c r="AD938" s="253"/>
      <c r="AE938" s="253"/>
      <c r="AF938" s="253"/>
      <c r="AG938" s="253"/>
      <c r="AH938" s="253"/>
      <c r="AI938" s="253"/>
      <c r="AJ938" s="253"/>
      <c r="AK938" s="258"/>
      <c r="AL938" s="258"/>
      <c r="AM938" s="258"/>
      <c r="AN938" s="258"/>
      <c r="AO938" s="258"/>
      <c r="AP938" s="258"/>
      <c r="AQ938" s="258"/>
      <c r="AR938" s="258"/>
      <c r="AS938" s="258"/>
      <c r="AT938" s="258"/>
      <c r="AU938" s="258"/>
      <c r="AV938" s="258"/>
      <c r="AW938" s="258"/>
      <c r="AX938" s="258"/>
      <c r="AY938" s="258"/>
      <c r="AZ938" s="258"/>
      <c r="BA938" s="258"/>
      <c r="BB938" s="258"/>
      <c r="BC938" s="258"/>
      <c r="BD938" s="258"/>
      <c r="BE938" s="258"/>
      <c r="BF938" s="258"/>
      <c r="BG938" s="258"/>
      <c r="BH938" s="258"/>
      <c r="BI938" s="258"/>
      <c r="BJ938" s="258"/>
      <c r="BK938" s="258"/>
      <c r="BL938" s="297"/>
      <c r="BM938" s="258"/>
      <c r="BN938" s="258"/>
      <c r="BO938" s="258"/>
      <c r="BP938" s="258"/>
      <c r="BQ938" s="258"/>
      <c r="BR938" s="258"/>
      <c r="BS938" s="258"/>
      <c r="BT938" s="258"/>
      <c r="BU938" s="258"/>
      <c r="BV938" s="259"/>
      <c r="BW938" s="260"/>
      <c r="BX938" s="258"/>
      <c r="BY938" s="258"/>
      <c r="BZ938" s="258"/>
      <c r="CA938" s="258"/>
    </row>
    <row r="939" spans="2:79" x14ac:dyDescent="0.25">
      <c r="B939" s="263"/>
      <c r="C939" s="275"/>
      <c r="D939" s="258"/>
      <c r="E939" s="258"/>
      <c r="F939" s="258"/>
      <c r="G939" s="258"/>
      <c r="H939" s="258"/>
      <c r="I939" s="260"/>
      <c r="J939" s="253"/>
      <c r="K939" s="254"/>
      <c r="L939" s="254"/>
      <c r="M939" s="255"/>
      <c r="N939" s="326"/>
      <c r="O939" s="256"/>
      <c r="P939" s="256"/>
      <c r="Q939" s="256"/>
      <c r="R939" s="256"/>
      <c r="S939" s="256"/>
      <c r="T939" s="256"/>
      <c r="U939" s="256"/>
      <c r="V939" s="257"/>
      <c r="W939" s="257"/>
      <c r="X939" s="257"/>
      <c r="Y939" s="257"/>
      <c r="Z939" s="257"/>
      <c r="AA939" s="257"/>
      <c r="AB939" s="253"/>
      <c r="AC939" s="258"/>
      <c r="AD939" s="253"/>
      <c r="AE939" s="253"/>
      <c r="AF939" s="253"/>
      <c r="AG939" s="253"/>
      <c r="AH939" s="253"/>
      <c r="AI939" s="253"/>
      <c r="AJ939" s="253"/>
      <c r="AK939" s="258"/>
      <c r="AL939" s="258"/>
      <c r="AM939" s="258"/>
      <c r="AN939" s="258"/>
      <c r="AO939" s="258"/>
      <c r="AP939" s="258"/>
      <c r="AQ939" s="258"/>
      <c r="AR939" s="258"/>
      <c r="AS939" s="258"/>
      <c r="AT939" s="258"/>
      <c r="AU939" s="258"/>
      <c r="AV939" s="258"/>
      <c r="AW939" s="258"/>
      <c r="AX939" s="258"/>
      <c r="AY939" s="258"/>
      <c r="AZ939" s="258"/>
      <c r="BA939" s="258"/>
      <c r="BB939" s="258"/>
      <c r="BC939" s="258"/>
      <c r="BD939" s="258"/>
      <c r="BE939" s="258"/>
      <c r="BF939" s="258"/>
      <c r="BG939" s="258"/>
      <c r="BH939" s="258"/>
      <c r="BI939" s="258"/>
      <c r="BJ939" s="258"/>
      <c r="BK939" s="258"/>
      <c r="BL939" s="297"/>
      <c r="BM939" s="258"/>
      <c r="BN939" s="258"/>
      <c r="BO939" s="258"/>
      <c r="BP939" s="258"/>
      <c r="BQ939" s="258"/>
      <c r="BR939" s="258"/>
      <c r="BS939" s="258"/>
      <c r="BT939" s="258"/>
      <c r="BU939" s="258"/>
      <c r="BV939" s="259"/>
      <c r="BW939" s="260"/>
      <c r="BX939" s="258"/>
      <c r="BY939" s="258"/>
      <c r="BZ939" s="258"/>
      <c r="CA939" s="258"/>
    </row>
    <row r="940" spans="2:79" x14ac:dyDescent="0.25">
      <c r="B940" s="263"/>
      <c r="C940" s="275"/>
      <c r="D940" s="258"/>
      <c r="E940" s="258"/>
      <c r="F940" s="258"/>
      <c r="G940" s="258"/>
      <c r="H940" s="258"/>
      <c r="I940" s="260"/>
      <c r="J940" s="253"/>
      <c r="K940" s="254"/>
      <c r="L940" s="254"/>
      <c r="M940" s="255"/>
      <c r="N940" s="326"/>
      <c r="O940" s="256"/>
      <c r="P940" s="256"/>
      <c r="Q940" s="256"/>
      <c r="R940" s="256"/>
      <c r="S940" s="256"/>
      <c r="T940" s="256"/>
      <c r="U940" s="256"/>
      <c r="V940" s="257"/>
      <c r="W940" s="257"/>
      <c r="X940" s="257"/>
      <c r="Y940" s="257"/>
      <c r="Z940" s="257"/>
      <c r="AA940" s="257"/>
      <c r="AB940" s="253"/>
      <c r="AC940" s="258"/>
      <c r="AD940" s="253"/>
      <c r="AE940" s="253"/>
      <c r="AF940" s="253"/>
      <c r="AG940" s="253"/>
      <c r="AH940" s="253"/>
      <c r="AI940" s="253"/>
      <c r="AJ940" s="253"/>
      <c r="AK940" s="258"/>
      <c r="AL940" s="258"/>
      <c r="AM940" s="258"/>
      <c r="AN940" s="258"/>
      <c r="AO940" s="258"/>
      <c r="AP940" s="258"/>
      <c r="AQ940" s="258"/>
      <c r="AR940" s="258"/>
      <c r="AS940" s="258"/>
      <c r="AT940" s="258"/>
      <c r="AU940" s="258"/>
      <c r="AV940" s="258"/>
      <c r="AW940" s="258"/>
      <c r="AX940" s="258"/>
      <c r="AY940" s="258"/>
      <c r="AZ940" s="258"/>
      <c r="BA940" s="258"/>
      <c r="BB940" s="258"/>
      <c r="BC940" s="258"/>
      <c r="BD940" s="258"/>
      <c r="BE940" s="258"/>
      <c r="BF940" s="258"/>
      <c r="BG940" s="258"/>
      <c r="BH940" s="258"/>
      <c r="BI940" s="258"/>
      <c r="BJ940" s="258"/>
      <c r="BK940" s="258"/>
      <c r="BL940" s="297"/>
      <c r="BM940" s="258"/>
      <c r="BN940" s="258"/>
      <c r="BO940" s="258"/>
      <c r="BP940" s="258"/>
      <c r="BQ940" s="258"/>
      <c r="BR940" s="258"/>
      <c r="BS940" s="258"/>
      <c r="BT940" s="258"/>
      <c r="BU940" s="258"/>
      <c r="BV940" s="259"/>
      <c r="BW940" s="260"/>
      <c r="BX940" s="258"/>
      <c r="BY940" s="258"/>
      <c r="BZ940" s="258"/>
      <c r="CA940" s="258"/>
    </row>
    <row r="941" spans="2:79" x14ac:dyDescent="0.25">
      <c r="B941" s="263"/>
      <c r="C941" s="275"/>
      <c r="D941" s="258"/>
      <c r="E941" s="258"/>
      <c r="F941" s="258"/>
      <c r="G941" s="258"/>
      <c r="H941" s="258"/>
      <c r="I941" s="260"/>
      <c r="J941" s="253"/>
      <c r="K941" s="254"/>
      <c r="L941" s="254"/>
      <c r="M941" s="255"/>
      <c r="N941" s="326"/>
      <c r="O941" s="256"/>
      <c r="P941" s="256"/>
      <c r="Q941" s="256"/>
      <c r="R941" s="256"/>
      <c r="S941" s="256"/>
      <c r="T941" s="256"/>
      <c r="U941" s="256"/>
      <c r="V941" s="257"/>
      <c r="W941" s="257"/>
      <c r="X941" s="257"/>
      <c r="Y941" s="257"/>
      <c r="Z941" s="257"/>
      <c r="AA941" s="257"/>
      <c r="AB941" s="253"/>
      <c r="AC941" s="258"/>
      <c r="AD941" s="253"/>
      <c r="AE941" s="253"/>
      <c r="AF941" s="253"/>
      <c r="AG941" s="253"/>
      <c r="AH941" s="253"/>
      <c r="AI941" s="253"/>
      <c r="AJ941" s="253"/>
      <c r="AK941" s="258"/>
      <c r="AL941" s="258"/>
      <c r="AM941" s="258"/>
      <c r="AN941" s="258"/>
      <c r="AO941" s="258"/>
      <c r="AP941" s="258"/>
      <c r="AQ941" s="258"/>
      <c r="AR941" s="258"/>
      <c r="AS941" s="258"/>
      <c r="AT941" s="258"/>
      <c r="AU941" s="258"/>
      <c r="AV941" s="258"/>
      <c r="AW941" s="258"/>
      <c r="AX941" s="258"/>
      <c r="AY941" s="258"/>
      <c r="AZ941" s="258"/>
      <c r="BA941" s="258"/>
      <c r="BB941" s="258"/>
      <c r="BC941" s="258"/>
      <c r="BD941" s="258"/>
      <c r="BE941" s="258"/>
      <c r="BF941" s="258"/>
      <c r="BG941" s="258"/>
      <c r="BH941" s="258"/>
      <c r="BI941" s="258"/>
      <c r="BJ941" s="258"/>
      <c r="BK941" s="258"/>
      <c r="BL941" s="297"/>
      <c r="BM941" s="258"/>
      <c r="BN941" s="258"/>
      <c r="BO941" s="258"/>
      <c r="BP941" s="258"/>
      <c r="BQ941" s="258"/>
      <c r="BR941" s="258"/>
      <c r="BS941" s="258"/>
      <c r="BT941" s="258"/>
      <c r="BU941" s="258"/>
      <c r="BV941" s="259"/>
      <c r="BW941" s="260"/>
      <c r="BX941" s="258"/>
      <c r="BY941" s="258"/>
      <c r="BZ941" s="258"/>
      <c r="CA941" s="258"/>
    </row>
    <row r="942" spans="2:79" x14ac:dyDescent="0.25">
      <c r="B942" s="263"/>
      <c r="C942" s="275"/>
      <c r="D942" s="258"/>
      <c r="E942" s="258"/>
      <c r="F942" s="258"/>
      <c r="G942" s="258"/>
      <c r="H942" s="258"/>
      <c r="I942" s="260"/>
      <c r="J942" s="253"/>
      <c r="K942" s="254"/>
      <c r="L942" s="254"/>
      <c r="M942" s="255"/>
      <c r="N942" s="326"/>
      <c r="O942" s="256"/>
      <c r="P942" s="256"/>
      <c r="Q942" s="256"/>
      <c r="R942" s="256"/>
      <c r="S942" s="256"/>
      <c r="T942" s="256"/>
      <c r="U942" s="256"/>
      <c r="V942" s="257"/>
      <c r="W942" s="257"/>
      <c r="X942" s="257"/>
      <c r="Y942" s="257"/>
      <c r="Z942" s="257"/>
      <c r="AA942" s="257"/>
      <c r="AB942" s="253"/>
      <c r="AC942" s="258"/>
      <c r="AD942" s="253"/>
      <c r="AE942" s="253"/>
      <c r="AF942" s="253"/>
      <c r="AG942" s="253"/>
      <c r="AH942" s="253"/>
      <c r="AI942" s="253"/>
      <c r="AJ942" s="253"/>
      <c r="AK942" s="258"/>
      <c r="AL942" s="258"/>
      <c r="AM942" s="258"/>
      <c r="AN942" s="258"/>
      <c r="AO942" s="258"/>
      <c r="AP942" s="258"/>
      <c r="AQ942" s="258"/>
      <c r="AR942" s="258"/>
      <c r="AS942" s="258"/>
      <c r="AT942" s="258"/>
      <c r="AU942" s="258"/>
      <c r="AV942" s="258"/>
      <c r="AW942" s="258"/>
      <c r="AX942" s="258"/>
      <c r="AY942" s="258"/>
      <c r="AZ942" s="258"/>
      <c r="BA942" s="258"/>
      <c r="BB942" s="258"/>
      <c r="BC942" s="258"/>
      <c r="BD942" s="258"/>
      <c r="BE942" s="258"/>
      <c r="BF942" s="258"/>
      <c r="BG942" s="258"/>
      <c r="BH942" s="258"/>
      <c r="BI942" s="258"/>
      <c r="BJ942" s="258"/>
      <c r="BK942" s="258"/>
      <c r="BL942" s="297"/>
      <c r="BM942" s="258"/>
      <c r="BN942" s="258"/>
      <c r="BO942" s="258"/>
      <c r="BP942" s="258"/>
      <c r="BQ942" s="258"/>
      <c r="BR942" s="258"/>
      <c r="BS942" s="258"/>
      <c r="BT942" s="258"/>
      <c r="BU942" s="258"/>
      <c r="BV942" s="259"/>
      <c r="BW942" s="260"/>
      <c r="BX942" s="258"/>
      <c r="BY942" s="258"/>
      <c r="BZ942" s="258"/>
      <c r="CA942" s="258"/>
    </row>
    <row r="943" spans="2:79" x14ac:dyDescent="0.25">
      <c r="B943" s="263"/>
      <c r="C943" s="275"/>
      <c r="D943" s="258"/>
      <c r="E943" s="258"/>
      <c r="F943" s="258"/>
      <c r="G943" s="258"/>
      <c r="H943" s="258"/>
      <c r="I943" s="260"/>
      <c r="J943" s="253"/>
      <c r="K943" s="254"/>
      <c r="L943" s="254"/>
      <c r="M943" s="255"/>
      <c r="N943" s="326"/>
      <c r="O943" s="256"/>
      <c r="P943" s="256"/>
      <c r="Q943" s="256"/>
      <c r="R943" s="256"/>
      <c r="S943" s="256"/>
      <c r="T943" s="256"/>
      <c r="U943" s="256"/>
      <c r="V943" s="257"/>
      <c r="W943" s="257"/>
      <c r="X943" s="257"/>
      <c r="Y943" s="257"/>
      <c r="Z943" s="257"/>
      <c r="AA943" s="257"/>
      <c r="AB943" s="253"/>
      <c r="AC943" s="258"/>
      <c r="AD943" s="253"/>
      <c r="AE943" s="253"/>
      <c r="AF943" s="253"/>
      <c r="AG943" s="253"/>
      <c r="AH943" s="253"/>
      <c r="AI943" s="253"/>
      <c r="AJ943" s="253"/>
      <c r="AK943" s="258"/>
      <c r="AL943" s="258"/>
      <c r="AM943" s="258"/>
      <c r="AN943" s="258"/>
      <c r="AO943" s="258"/>
      <c r="AP943" s="258"/>
      <c r="AQ943" s="258"/>
      <c r="AR943" s="258"/>
      <c r="AS943" s="258"/>
      <c r="AT943" s="258"/>
      <c r="AU943" s="258"/>
      <c r="AV943" s="258"/>
      <c r="AW943" s="258"/>
      <c r="AX943" s="258"/>
      <c r="AY943" s="258"/>
      <c r="AZ943" s="258"/>
      <c r="BA943" s="258"/>
      <c r="BB943" s="258"/>
      <c r="BC943" s="258"/>
      <c r="BD943" s="258"/>
      <c r="BE943" s="258"/>
      <c r="BF943" s="258"/>
      <c r="BG943" s="258"/>
      <c r="BH943" s="258"/>
      <c r="BI943" s="258"/>
      <c r="BJ943" s="258"/>
      <c r="BK943" s="258"/>
      <c r="BL943" s="297"/>
      <c r="BM943" s="258"/>
      <c r="BN943" s="258"/>
      <c r="BO943" s="258"/>
      <c r="BP943" s="258"/>
      <c r="BQ943" s="258"/>
      <c r="BR943" s="258"/>
      <c r="BS943" s="258"/>
      <c r="BT943" s="258"/>
      <c r="BU943" s="258"/>
      <c r="BV943" s="259"/>
      <c r="BW943" s="260"/>
      <c r="BX943" s="258"/>
      <c r="BY943" s="258"/>
      <c r="BZ943" s="258"/>
      <c r="CA943" s="258"/>
    </row>
    <row r="944" spans="2:79" x14ac:dyDescent="0.25">
      <c r="B944" s="263"/>
      <c r="C944" s="275"/>
      <c r="D944" s="258"/>
      <c r="E944" s="258"/>
      <c r="F944" s="258"/>
      <c r="G944" s="258"/>
      <c r="H944" s="258"/>
      <c r="I944" s="260"/>
      <c r="J944" s="253"/>
      <c r="K944" s="254"/>
      <c r="L944" s="254"/>
      <c r="M944" s="255"/>
      <c r="N944" s="326"/>
      <c r="O944" s="256"/>
      <c r="P944" s="256"/>
      <c r="Q944" s="256"/>
      <c r="R944" s="256"/>
      <c r="S944" s="256"/>
      <c r="T944" s="256"/>
      <c r="U944" s="256"/>
      <c r="V944" s="257"/>
      <c r="W944" s="257"/>
      <c r="X944" s="257"/>
      <c r="Y944" s="257"/>
      <c r="Z944" s="257"/>
      <c r="AA944" s="257"/>
      <c r="AB944" s="253"/>
      <c r="AC944" s="258"/>
      <c r="AD944" s="253"/>
      <c r="AE944" s="253"/>
      <c r="AF944" s="253"/>
      <c r="AG944" s="253"/>
      <c r="AH944" s="253"/>
      <c r="AI944" s="253"/>
      <c r="AJ944" s="253"/>
      <c r="AK944" s="258"/>
      <c r="AL944" s="258"/>
      <c r="AM944" s="258"/>
      <c r="AN944" s="258"/>
      <c r="AO944" s="258"/>
      <c r="AP944" s="258"/>
      <c r="AQ944" s="258"/>
      <c r="AR944" s="258"/>
      <c r="AS944" s="258"/>
      <c r="AT944" s="258"/>
      <c r="AU944" s="258"/>
      <c r="AV944" s="258"/>
      <c r="AW944" s="258"/>
      <c r="AX944" s="258"/>
      <c r="AY944" s="258"/>
      <c r="AZ944" s="258"/>
      <c r="BA944" s="258"/>
      <c r="BB944" s="258"/>
      <c r="BC944" s="258"/>
      <c r="BD944" s="258"/>
      <c r="BE944" s="258"/>
      <c r="BF944" s="258"/>
      <c r="BG944" s="258"/>
      <c r="BH944" s="258"/>
      <c r="BI944" s="258"/>
      <c r="BJ944" s="258"/>
      <c r="BK944" s="258"/>
      <c r="BL944" s="297"/>
      <c r="BM944" s="258"/>
      <c r="BN944" s="258"/>
      <c r="BO944" s="258"/>
      <c r="BP944" s="258"/>
      <c r="BQ944" s="258"/>
      <c r="BR944" s="258"/>
      <c r="BS944" s="258"/>
      <c r="BT944" s="258"/>
      <c r="BU944" s="258"/>
      <c r="BV944" s="259"/>
      <c r="BW944" s="260"/>
      <c r="BX944" s="258"/>
      <c r="BY944" s="258"/>
      <c r="BZ944" s="258"/>
      <c r="CA944" s="258"/>
    </row>
    <row r="945" spans="2:79" x14ac:dyDescent="0.25">
      <c r="B945" s="263"/>
      <c r="C945" s="275"/>
      <c r="D945" s="258"/>
      <c r="E945" s="258"/>
      <c r="F945" s="258"/>
      <c r="G945" s="258"/>
      <c r="H945" s="258"/>
      <c r="I945" s="260"/>
      <c r="J945" s="253"/>
      <c r="K945" s="254"/>
      <c r="L945" s="254"/>
      <c r="M945" s="255"/>
      <c r="N945" s="326"/>
      <c r="O945" s="256"/>
      <c r="P945" s="256"/>
      <c r="Q945" s="256"/>
      <c r="R945" s="256"/>
      <c r="S945" s="256"/>
      <c r="T945" s="256"/>
      <c r="U945" s="256"/>
      <c r="V945" s="257"/>
      <c r="W945" s="257"/>
      <c r="X945" s="257"/>
      <c r="Y945" s="257"/>
      <c r="Z945" s="257"/>
      <c r="AA945" s="257"/>
      <c r="AB945" s="253"/>
      <c r="AC945" s="258"/>
      <c r="AD945" s="253"/>
      <c r="AE945" s="253"/>
      <c r="AF945" s="253"/>
      <c r="AG945" s="253"/>
      <c r="AH945" s="253"/>
      <c r="AI945" s="253"/>
      <c r="AJ945" s="253"/>
      <c r="AK945" s="258"/>
      <c r="AL945" s="258"/>
      <c r="AM945" s="258"/>
      <c r="AN945" s="258"/>
      <c r="AO945" s="258"/>
      <c r="AP945" s="258"/>
      <c r="AQ945" s="258"/>
      <c r="AR945" s="258"/>
      <c r="AS945" s="258"/>
      <c r="AT945" s="258"/>
      <c r="AU945" s="258"/>
      <c r="AV945" s="258"/>
      <c r="AW945" s="258"/>
      <c r="AX945" s="258"/>
      <c r="AY945" s="258"/>
      <c r="AZ945" s="258"/>
      <c r="BA945" s="258"/>
      <c r="BB945" s="258"/>
      <c r="BC945" s="258"/>
      <c r="BD945" s="258"/>
      <c r="BE945" s="258"/>
      <c r="BF945" s="258"/>
      <c r="BG945" s="258"/>
      <c r="BH945" s="258"/>
      <c r="BI945" s="258"/>
      <c r="BJ945" s="258"/>
      <c r="BK945" s="258"/>
      <c r="BL945" s="297"/>
      <c r="BM945" s="258"/>
      <c r="BN945" s="258"/>
      <c r="BO945" s="258"/>
      <c r="BP945" s="258"/>
      <c r="BQ945" s="258"/>
      <c r="BR945" s="258"/>
      <c r="BS945" s="258"/>
      <c r="BT945" s="258"/>
      <c r="BU945" s="258"/>
      <c r="BV945" s="259"/>
      <c r="BW945" s="260"/>
      <c r="BX945" s="258"/>
      <c r="BY945" s="258"/>
      <c r="BZ945" s="258"/>
      <c r="CA945" s="258"/>
    </row>
    <row r="946" spans="2:79" x14ac:dyDescent="0.25">
      <c r="B946" s="263"/>
      <c r="C946" s="275"/>
      <c r="D946" s="258"/>
      <c r="E946" s="258"/>
      <c r="F946" s="258"/>
      <c r="G946" s="258"/>
      <c r="H946" s="258"/>
      <c r="I946" s="260"/>
      <c r="J946" s="253"/>
      <c r="K946" s="254"/>
      <c r="L946" s="254"/>
      <c r="M946" s="255"/>
      <c r="N946" s="326"/>
      <c r="O946" s="256"/>
      <c r="P946" s="256"/>
      <c r="Q946" s="256"/>
      <c r="R946" s="256"/>
      <c r="S946" s="256"/>
      <c r="T946" s="256"/>
      <c r="U946" s="256"/>
      <c r="V946" s="257"/>
      <c r="W946" s="257"/>
      <c r="X946" s="257"/>
      <c r="Y946" s="257"/>
      <c r="Z946" s="257"/>
      <c r="AA946" s="257"/>
      <c r="AB946" s="253"/>
      <c r="AC946" s="258"/>
      <c r="AD946" s="253"/>
      <c r="AE946" s="253"/>
      <c r="AF946" s="253"/>
      <c r="AG946" s="253"/>
      <c r="AH946" s="253"/>
      <c r="AI946" s="253"/>
      <c r="AJ946" s="253"/>
      <c r="AK946" s="258"/>
      <c r="AL946" s="258"/>
      <c r="AM946" s="258"/>
      <c r="AN946" s="258"/>
      <c r="AO946" s="258"/>
      <c r="AP946" s="258"/>
      <c r="AQ946" s="258"/>
      <c r="AR946" s="258"/>
      <c r="AS946" s="258"/>
      <c r="AT946" s="258"/>
      <c r="AU946" s="258"/>
      <c r="AV946" s="258"/>
      <c r="AW946" s="258"/>
      <c r="AX946" s="258"/>
      <c r="AY946" s="258"/>
      <c r="AZ946" s="258"/>
      <c r="BA946" s="258"/>
      <c r="BB946" s="258"/>
      <c r="BC946" s="258"/>
      <c r="BD946" s="258"/>
      <c r="BE946" s="258"/>
      <c r="BF946" s="258"/>
      <c r="BG946" s="258"/>
      <c r="BH946" s="258"/>
      <c r="BI946" s="258"/>
      <c r="BJ946" s="258"/>
      <c r="BK946" s="258"/>
      <c r="BL946" s="297"/>
      <c r="BM946" s="258"/>
      <c r="BN946" s="258"/>
      <c r="BO946" s="258"/>
      <c r="BP946" s="258"/>
      <c r="BQ946" s="258"/>
      <c r="BR946" s="258"/>
      <c r="BS946" s="258"/>
      <c r="BT946" s="258"/>
      <c r="BU946" s="258"/>
      <c r="BV946" s="259"/>
      <c r="BW946" s="260"/>
      <c r="BX946" s="258"/>
      <c r="BY946" s="258"/>
      <c r="BZ946" s="258"/>
      <c r="CA946" s="258"/>
    </row>
    <row r="947" spans="2:79" x14ac:dyDescent="0.25">
      <c r="B947" s="263"/>
      <c r="C947" s="275"/>
      <c r="D947" s="258"/>
      <c r="E947" s="258"/>
      <c r="F947" s="258"/>
      <c r="G947" s="258"/>
      <c r="H947" s="258"/>
      <c r="I947" s="260"/>
      <c r="J947" s="253"/>
      <c r="K947" s="254"/>
      <c r="L947" s="254"/>
      <c r="M947" s="255"/>
      <c r="N947" s="326"/>
      <c r="O947" s="256"/>
      <c r="P947" s="256"/>
      <c r="Q947" s="256"/>
      <c r="R947" s="256"/>
      <c r="S947" s="256"/>
      <c r="T947" s="256"/>
      <c r="U947" s="256"/>
      <c r="V947" s="257"/>
      <c r="W947" s="257"/>
      <c r="X947" s="257"/>
      <c r="Y947" s="257"/>
      <c r="Z947" s="257"/>
      <c r="AA947" s="257"/>
      <c r="AB947" s="253"/>
      <c r="AC947" s="258"/>
      <c r="AD947" s="253"/>
      <c r="AE947" s="253"/>
      <c r="AF947" s="253"/>
      <c r="AG947" s="253"/>
      <c r="AH947" s="253"/>
      <c r="AI947" s="253"/>
      <c r="AJ947" s="253"/>
      <c r="AK947" s="258"/>
      <c r="AL947" s="258"/>
      <c r="AM947" s="258"/>
      <c r="AN947" s="258"/>
      <c r="AO947" s="258"/>
      <c r="AP947" s="258"/>
      <c r="AQ947" s="258"/>
      <c r="AR947" s="258"/>
      <c r="AS947" s="258"/>
      <c r="AT947" s="258"/>
      <c r="AU947" s="258"/>
      <c r="AV947" s="258"/>
      <c r="AW947" s="258"/>
      <c r="AX947" s="258"/>
      <c r="AY947" s="258"/>
      <c r="AZ947" s="258"/>
      <c r="BA947" s="258"/>
      <c r="BB947" s="258"/>
      <c r="BC947" s="258"/>
      <c r="BD947" s="258"/>
      <c r="BE947" s="258"/>
      <c r="BF947" s="258"/>
      <c r="BG947" s="258"/>
      <c r="BH947" s="258"/>
      <c r="BI947" s="258"/>
      <c r="BJ947" s="258"/>
      <c r="BK947" s="258"/>
      <c r="BL947" s="297"/>
      <c r="BM947" s="258"/>
      <c r="BN947" s="258"/>
      <c r="BO947" s="258"/>
      <c r="BP947" s="258"/>
      <c r="BQ947" s="258"/>
      <c r="BR947" s="258"/>
      <c r="BS947" s="258"/>
      <c r="BT947" s="258"/>
      <c r="BU947" s="258"/>
      <c r="BV947" s="259"/>
      <c r="BW947" s="260"/>
      <c r="BX947" s="258"/>
      <c r="BY947" s="258"/>
      <c r="BZ947" s="258"/>
      <c r="CA947" s="258"/>
    </row>
    <row r="948" spans="2:79" x14ac:dyDescent="0.25">
      <c r="B948" s="263"/>
      <c r="C948" s="275"/>
      <c r="D948" s="258"/>
      <c r="E948" s="258"/>
      <c r="F948" s="258"/>
      <c r="G948" s="258"/>
      <c r="H948" s="258"/>
      <c r="I948" s="260"/>
      <c r="J948" s="253"/>
      <c r="K948" s="254"/>
      <c r="L948" s="254"/>
      <c r="M948" s="255"/>
      <c r="N948" s="326"/>
      <c r="O948" s="256"/>
      <c r="P948" s="256"/>
      <c r="Q948" s="256"/>
      <c r="R948" s="256"/>
      <c r="S948" s="256"/>
      <c r="T948" s="256"/>
      <c r="U948" s="256"/>
      <c r="V948" s="257"/>
      <c r="W948" s="257"/>
      <c r="X948" s="257"/>
      <c r="Y948" s="257"/>
      <c r="Z948" s="257"/>
      <c r="AA948" s="257"/>
      <c r="AB948" s="253"/>
      <c r="AC948" s="258"/>
      <c r="AD948" s="253"/>
      <c r="AE948" s="253"/>
      <c r="AF948" s="253"/>
      <c r="AG948" s="253"/>
      <c r="AH948" s="253"/>
      <c r="AI948" s="253"/>
      <c r="AJ948" s="253"/>
      <c r="AK948" s="258"/>
      <c r="AL948" s="258"/>
      <c r="AM948" s="258"/>
      <c r="AN948" s="258"/>
      <c r="AO948" s="258"/>
      <c r="AP948" s="258"/>
      <c r="AQ948" s="258"/>
      <c r="AR948" s="258"/>
      <c r="AS948" s="258"/>
      <c r="AT948" s="258"/>
      <c r="AU948" s="258"/>
      <c r="AV948" s="258"/>
      <c r="AW948" s="258"/>
      <c r="AX948" s="258"/>
      <c r="AY948" s="258"/>
      <c r="AZ948" s="258"/>
      <c r="BA948" s="258"/>
      <c r="BB948" s="258"/>
      <c r="BC948" s="258"/>
      <c r="BD948" s="258"/>
      <c r="BE948" s="258"/>
      <c r="BF948" s="258"/>
      <c r="BG948" s="258"/>
      <c r="BH948" s="258"/>
      <c r="BI948" s="258"/>
      <c r="BJ948" s="258"/>
      <c r="BK948" s="258"/>
      <c r="BL948" s="297"/>
      <c r="BM948" s="258"/>
      <c r="BN948" s="258"/>
      <c r="BO948" s="258"/>
      <c r="BP948" s="258"/>
      <c r="BQ948" s="258"/>
      <c r="BR948" s="258"/>
      <c r="BS948" s="258"/>
      <c r="BT948" s="258"/>
      <c r="BU948" s="258"/>
      <c r="BV948" s="259"/>
      <c r="BW948" s="260"/>
      <c r="BX948" s="258"/>
      <c r="BY948" s="258"/>
      <c r="BZ948" s="258"/>
      <c r="CA948" s="258"/>
    </row>
    <row r="949" spans="2:79" x14ac:dyDescent="0.25">
      <c r="B949" s="263"/>
      <c r="C949" s="275"/>
      <c r="D949" s="258"/>
      <c r="E949" s="258"/>
      <c r="F949" s="258"/>
      <c r="G949" s="258"/>
      <c r="H949" s="258"/>
      <c r="I949" s="260"/>
      <c r="J949" s="253"/>
      <c r="K949" s="254"/>
      <c r="L949" s="254"/>
      <c r="M949" s="255"/>
      <c r="N949" s="326"/>
      <c r="O949" s="256"/>
      <c r="P949" s="256"/>
      <c r="Q949" s="256"/>
      <c r="R949" s="256"/>
      <c r="S949" s="256"/>
      <c r="T949" s="256"/>
      <c r="U949" s="256"/>
      <c r="V949" s="257"/>
      <c r="W949" s="257"/>
      <c r="X949" s="257"/>
      <c r="Y949" s="257"/>
      <c r="Z949" s="257"/>
      <c r="AA949" s="257"/>
      <c r="AB949" s="253"/>
      <c r="AC949" s="258"/>
      <c r="AD949" s="253"/>
      <c r="AE949" s="253"/>
      <c r="AF949" s="253"/>
      <c r="AG949" s="253"/>
      <c r="AH949" s="253"/>
      <c r="AI949" s="253"/>
      <c r="AJ949" s="253"/>
      <c r="AK949" s="258"/>
      <c r="AL949" s="258"/>
      <c r="AM949" s="258"/>
      <c r="AN949" s="258"/>
      <c r="AO949" s="258"/>
      <c r="AP949" s="258"/>
      <c r="AQ949" s="258"/>
      <c r="AR949" s="258"/>
      <c r="AS949" s="258"/>
      <c r="AT949" s="258"/>
      <c r="AU949" s="258"/>
      <c r="AV949" s="258"/>
      <c r="AW949" s="258"/>
      <c r="AX949" s="258"/>
      <c r="AY949" s="258"/>
      <c r="AZ949" s="258"/>
      <c r="BA949" s="258"/>
      <c r="BB949" s="258"/>
      <c r="BC949" s="258"/>
      <c r="BD949" s="258"/>
      <c r="BE949" s="258"/>
      <c r="BF949" s="258"/>
      <c r="BG949" s="258"/>
      <c r="BH949" s="258"/>
      <c r="BI949" s="258"/>
      <c r="BJ949" s="258"/>
      <c r="BK949" s="258"/>
      <c r="BL949" s="297"/>
      <c r="BM949" s="258"/>
      <c r="BN949" s="258"/>
      <c r="BO949" s="258"/>
      <c r="BP949" s="258"/>
      <c r="BQ949" s="258"/>
      <c r="BR949" s="258"/>
      <c r="BS949" s="258"/>
      <c r="BT949" s="258"/>
      <c r="BU949" s="258"/>
      <c r="BV949" s="259"/>
      <c r="BW949" s="260"/>
      <c r="BX949" s="258"/>
      <c r="BY949" s="258"/>
      <c r="BZ949" s="258"/>
      <c r="CA949" s="258"/>
    </row>
    <row r="950" spans="2:79" x14ac:dyDescent="0.25">
      <c r="B950" s="263"/>
      <c r="C950" s="274"/>
      <c r="D950" s="167"/>
      <c r="E950" s="167"/>
      <c r="F950" s="167"/>
      <c r="G950" s="167"/>
      <c r="H950" s="167"/>
      <c r="I950" s="271"/>
      <c r="J950" s="253"/>
      <c r="K950" s="254"/>
      <c r="L950" s="254"/>
      <c r="M950" s="255"/>
      <c r="N950" s="326"/>
      <c r="O950" s="256"/>
      <c r="P950" s="256"/>
      <c r="Q950" s="256"/>
      <c r="R950" s="256"/>
      <c r="S950" s="256"/>
      <c r="T950" s="256"/>
      <c r="U950" s="256"/>
      <c r="V950" s="257"/>
      <c r="W950" s="257"/>
      <c r="X950" s="257"/>
      <c r="Y950" s="257"/>
      <c r="Z950" s="257"/>
      <c r="AA950" s="257"/>
      <c r="AB950" s="253"/>
      <c r="AC950" s="258"/>
      <c r="AD950" s="253"/>
      <c r="AE950" s="253"/>
      <c r="AF950" s="253"/>
      <c r="AG950" s="253"/>
      <c r="AH950" s="253"/>
      <c r="AI950" s="253"/>
      <c r="AJ950" s="253"/>
      <c r="AK950" s="258"/>
      <c r="AL950" s="258"/>
      <c r="AM950" s="258"/>
      <c r="AN950" s="258"/>
      <c r="AO950" s="258"/>
      <c r="AP950" s="258"/>
      <c r="AQ950" s="258"/>
      <c r="AR950" s="258"/>
      <c r="AS950" s="258"/>
      <c r="AT950" s="258"/>
      <c r="AU950" s="258"/>
      <c r="AV950" s="258"/>
      <c r="AW950" s="258"/>
      <c r="AX950" s="258"/>
      <c r="AY950" s="258"/>
      <c r="AZ950" s="258"/>
      <c r="BA950" s="258"/>
      <c r="BB950" s="258"/>
      <c r="BC950" s="258"/>
      <c r="BD950" s="258"/>
      <c r="BE950" s="258"/>
      <c r="BF950" s="258"/>
      <c r="BG950" s="258"/>
      <c r="BH950" s="258"/>
      <c r="BI950" s="258"/>
      <c r="BJ950" s="258"/>
      <c r="BK950" s="258"/>
      <c r="BL950" s="297"/>
      <c r="BM950" s="258"/>
      <c r="BN950" s="258"/>
      <c r="BO950" s="258"/>
      <c r="BP950" s="258"/>
      <c r="BQ950" s="258"/>
      <c r="BR950" s="258"/>
      <c r="BS950" s="258"/>
      <c r="BT950" s="258"/>
      <c r="BU950" s="258"/>
      <c r="BV950" s="259"/>
      <c r="BW950" s="260"/>
      <c r="BX950" s="258"/>
      <c r="BY950" s="258"/>
      <c r="BZ950" s="258"/>
      <c r="CA950" s="258"/>
    </row>
    <row r="951" spans="2:79" x14ac:dyDescent="0.25">
      <c r="B951" s="263"/>
      <c r="C951" s="261"/>
      <c r="I951" s="220"/>
      <c r="J951" s="253"/>
      <c r="K951" s="254"/>
      <c r="L951" s="254"/>
      <c r="M951" s="255"/>
      <c r="N951" s="326"/>
      <c r="O951" s="256"/>
      <c r="P951" s="256"/>
      <c r="Q951" s="256"/>
      <c r="R951" s="256"/>
      <c r="S951" s="256"/>
      <c r="T951" s="256"/>
      <c r="U951" s="256"/>
      <c r="V951" s="257"/>
      <c r="W951" s="257"/>
      <c r="X951" s="257"/>
      <c r="Y951" s="257"/>
      <c r="Z951" s="257"/>
      <c r="AA951" s="257"/>
      <c r="AB951" s="253"/>
      <c r="AC951" s="258"/>
      <c r="AD951" s="253"/>
      <c r="AE951" s="253"/>
      <c r="AF951" s="253"/>
      <c r="AG951" s="253"/>
      <c r="AH951" s="253"/>
      <c r="AI951" s="253"/>
      <c r="AJ951" s="253"/>
      <c r="AK951" s="258"/>
      <c r="AL951" s="258"/>
      <c r="AM951" s="258"/>
      <c r="AN951" s="258"/>
      <c r="AO951" s="258"/>
      <c r="AP951" s="258"/>
      <c r="AQ951" s="258"/>
      <c r="AR951" s="258"/>
      <c r="AS951" s="258"/>
      <c r="AT951" s="258"/>
      <c r="AU951" s="258"/>
      <c r="AV951" s="258"/>
      <c r="AW951" s="258"/>
      <c r="AX951" s="258"/>
      <c r="AY951" s="258"/>
      <c r="AZ951" s="258"/>
      <c r="BA951" s="258"/>
      <c r="BB951" s="258"/>
      <c r="BC951" s="258"/>
      <c r="BD951" s="258"/>
      <c r="BE951" s="258"/>
      <c r="BF951" s="258"/>
      <c r="BG951" s="258"/>
      <c r="BH951" s="258"/>
      <c r="BI951" s="258"/>
      <c r="BJ951" s="258"/>
      <c r="BK951" s="258"/>
      <c r="BL951" s="297"/>
      <c r="BM951" s="258"/>
      <c r="BN951" s="258"/>
      <c r="BO951" s="258"/>
      <c r="BP951" s="258"/>
      <c r="BQ951" s="258"/>
      <c r="BR951" s="258"/>
      <c r="BS951" s="258"/>
      <c r="BT951" s="258"/>
      <c r="BU951" s="258"/>
      <c r="BV951" s="259"/>
      <c r="BW951" s="260"/>
      <c r="BX951" s="258"/>
      <c r="BY951" s="258"/>
      <c r="BZ951" s="258"/>
      <c r="CA951" s="258"/>
    </row>
    <row r="952" spans="2:79" x14ac:dyDescent="0.25">
      <c r="B952" s="263"/>
      <c r="C952" s="261"/>
      <c r="I952" s="220"/>
      <c r="J952" s="253"/>
      <c r="K952" s="254"/>
      <c r="L952" s="254"/>
      <c r="M952" s="255"/>
      <c r="N952" s="326"/>
      <c r="O952" s="256"/>
      <c r="P952" s="256"/>
      <c r="Q952" s="256"/>
      <c r="R952" s="256"/>
      <c r="S952" s="256"/>
      <c r="T952" s="256"/>
      <c r="U952" s="256"/>
      <c r="V952" s="257"/>
      <c r="W952" s="257"/>
      <c r="X952" s="257"/>
      <c r="Y952" s="257"/>
      <c r="Z952" s="257"/>
      <c r="AA952" s="257"/>
      <c r="AB952" s="253"/>
      <c r="AC952" s="258"/>
      <c r="AD952" s="253"/>
      <c r="AE952" s="253"/>
      <c r="AF952" s="253"/>
      <c r="AG952" s="253"/>
      <c r="AH952" s="253"/>
      <c r="AI952" s="253"/>
      <c r="AJ952" s="253"/>
      <c r="AK952" s="258"/>
      <c r="AL952" s="258"/>
      <c r="AM952" s="258"/>
      <c r="AN952" s="258"/>
      <c r="AO952" s="258"/>
      <c r="AP952" s="258"/>
      <c r="AQ952" s="258"/>
      <c r="AR952" s="258"/>
      <c r="AS952" s="258"/>
      <c r="AT952" s="258"/>
      <c r="AU952" s="258"/>
      <c r="AV952" s="258"/>
      <c r="AW952" s="258"/>
      <c r="AX952" s="258"/>
      <c r="AY952" s="258"/>
      <c r="AZ952" s="258"/>
      <c r="BA952" s="258"/>
      <c r="BB952" s="258"/>
      <c r="BC952" s="258"/>
      <c r="BD952" s="258"/>
      <c r="BE952" s="258"/>
      <c r="BF952" s="258"/>
      <c r="BG952" s="258"/>
      <c r="BH952" s="258"/>
      <c r="BI952" s="258"/>
      <c r="BJ952" s="258"/>
      <c r="BK952" s="258"/>
      <c r="BL952" s="297"/>
      <c r="BM952" s="258"/>
      <c r="BN952" s="258"/>
      <c r="BO952" s="258"/>
      <c r="BP952" s="258"/>
      <c r="BQ952" s="258"/>
      <c r="BR952" s="258"/>
      <c r="BS952" s="258"/>
      <c r="BT952" s="258"/>
      <c r="BU952" s="258"/>
      <c r="BV952" s="259"/>
      <c r="BW952" s="260"/>
      <c r="BX952" s="258"/>
      <c r="BY952" s="258"/>
      <c r="BZ952" s="258"/>
      <c r="CA952" s="258"/>
    </row>
    <row r="953" spans="2:79" x14ac:dyDescent="0.25">
      <c r="B953" s="263"/>
      <c r="C953" s="261"/>
      <c r="I953" s="220"/>
      <c r="J953" s="253"/>
      <c r="K953" s="254"/>
      <c r="L953" s="254"/>
      <c r="M953" s="255"/>
      <c r="N953" s="326"/>
      <c r="O953" s="256"/>
      <c r="P953" s="256"/>
      <c r="Q953" s="256"/>
      <c r="R953" s="256"/>
      <c r="S953" s="256"/>
      <c r="T953" s="256"/>
      <c r="U953" s="256"/>
      <c r="V953" s="257"/>
      <c r="W953" s="257"/>
      <c r="X953" s="257"/>
      <c r="Y953" s="257"/>
      <c r="Z953" s="257"/>
      <c r="AA953" s="257"/>
      <c r="AB953" s="253"/>
      <c r="AC953" s="258"/>
      <c r="AD953" s="253"/>
      <c r="AE953" s="253"/>
      <c r="AF953" s="253"/>
      <c r="AG953" s="253"/>
      <c r="AH953" s="253"/>
      <c r="AI953" s="253"/>
      <c r="AJ953" s="253"/>
      <c r="AK953" s="258"/>
      <c r="AL953" s="258"/>
      <c r="AM953" s="258"/>
      <c r="AN953" s="258"/>
      <c r="AO953" s="258"/>
      <c r="AP953" s="258"/>
      <c r="AQ953" s="258"/>
      <c r="AR953" s="258"/>
      <c r="AS953" s="258"/>
      <c r="AT953" s="258"/>
      <c r="AU953" s="258"/>
      <c r="AV953" s="258"/>
      <c r="AW953" s="258"/>
      <c r="AX953" s="258"/>
      <c r="AY953" s="258"/>
      <c r="AZ953" s="258"/>
      <c r="BA953" s="258"/>
      <c r="BB953" s="258"/>
      <c r="BC953" s="258"/>
      <c r="BD953" s="258"/>
      <c r="BE953" s="258"/>
      <c r="BF953" s="258"/>
      <c r="BG953" s="258"/>
      <c r="BH953" s="258"/>
      <c r="BI953" s="258"/>
      <c r="BJ953" s="258"/>
      <c r="BK953" s="258"/>
      <c r="BL953" s="297"/>
      <c r="BM953" s="258"/>
      <c r="BN953" s="258"/>
      <c r="BO953" s="258"/>
      <c r="BP953" s="258"/>
      <c r="BQ953" s="258"/>
      <c r="BR953" s="258"/>
      <c r="BS953" s="258"/>
      <c r="BT953" s="258"/>
      <c r="BU953" s="258"/>
      <c r="BV953" s="259"/>
      <c r="BW953" s="260"/>
      <c r="BX953" s="258"/>
      <c r="BY953" s="258"/>
      <c r="BZ953" s="258"/>
      <c r="CA953" s="258"/>
    </row>
    <row r="954" spans="2:79" x14ac:dyDescent="0.25">
      <c r="B954" s="263"/>
      <c r="C954" s="261"/>
      <c r="I954" s="220"/>
      <c r="J954" s="253"/>
      <c r="K954" s="254"/>
      <c r="L954" s="254"/>
      <c r="M954" s="255"/>
      <c r="N954" s="326"/>
      <c r="O954" s="256"/>
      <c r="P954" s="256"/>
      <c r="Q954" s="256"/>
      <c r="R954" s="256"/>
      <c r="S954" s="256"/>
      <c r="T954" s="256"/>
      <c r="U954" s="256"/>
      <c r="V954" s="257"/>
      <c r="W954" s="257"/>
      <c r="X954" s="257"/>
      <c r="Y954" s="257"/>
      <c r="Z954" s="257"/>
      <c r="AA954" s="257"/>
      <c r="AB954" s="253"/>
      <c r="AC954" s="258"/>
      <c r="AD954" s="253"/>
      <c r="AE954" s="253"/>
      <c r="AF954" s="253"/>
      <c r="AG954" s="253"/>
      <c r="AH954" s="253"/>
      <c r="AI954" s="253"/>
      <c r="AJ954" s="253"/>
      <c r="AK954" s="258"/>
      <c r="AL954" s="258"/>
      <c r="AM954" s="258"/>
      <c r="AN954" s="258"/>
      <c r="AO954" s="258"/>
      <c r="AP954" s="258"/>
      <c r="AQ954" s="258"/>
      <c r="AR954" s="258"/>
      <c r="AS954" s="258"/>
      <c r="AT954" s="258"/>
      <c r="AU954" s="258"/>
      <c r="AV954" s="258"/>
      <c r="AW954" s="258"/>
      <c r="AX954" s="258"/>
      <c r="AY954" s="258"/>
      <c r="AZ954" s="258"/>
      <c r="BA954" s="258"/>
      <c r="BB954" s="258"/>
      <c r="BC954" s="258"/>
      <c r="BD954" s="258"/>
      <c r="BE954" s="258"/>
      <c r="BF954" s="258"/>
      <c r="BG954" s="258"/>
      <c r="BH954" s="258"/>
      <c r="BI954" s="258"/>
      <c r="BJ954" s="258"/>
      <c r="BK954" s="258"/>
      <c r="BL954" s="297"/>
      <c r="BM954" s="258"/>
      <c r="BN954" s="258"/>
      <c r="BO954" s="258"/>
      <c r="BP954" s="258"/>
      <c r="BQ954" s="258"/>
      <c r="BR954" s="258"/>
      <c r="BS954" s="258"/>
      <c r="BT954" s="258"/>
      <c r="BU954" s="258"/>
      <c r="BV954" s="259"/>
      <c r="BW954" s="260"/>
      <c r="BX954" s="258"/>
      <c r="BY954" s="258"/>
      <c r="BZ954" s="258"/>
      <c r="CA954" s="258"/>
    </row>
    <row r="955" spans="2:79" x14ac:dyDescent="0.25">
      <c r="B955" s="263"/>
      <c r="C955" s="261"/>
      <c r="I955" s="220"/>
      <c r="J955" s="253"/>
      <c r="K955" s="254"/>
      <c r="L955" s="254"/>
      <c r="M955" s="255"/>
      <c r="N955" s="326"/>
      <c r="O955" s="256"/>
      <c r="P955" s="256"/>
      <c r="Q955" s="256"/>
      <c r="R955" s="256"/>
      <c r="S955" s="256"/>
      <c r="T955" s="256"/>
      <c r="U955" s="256"/>
      <c r="V955" s="257"/>
      <c r="W955" s="257"/>
      <c r="X955" s="257"/>
      <c r="Y955" s="257"/>
      <c r="Z955" s="257"/>
      <c r="AA955" s="257"/>
      <c r="AB955" s="253"/>
      <c r="AC955" s="258"/>
      <c r="AD955" s="253"/>
      <c r="AE955" s="253"/>
      <c r="AF955" s="253"/>
      <c r="AG955" s="253"/>
      <c r="AH955" s="253"/>
      <c r="AI955" s="253"/>
      <c r="AJ955" s="253"/>
      <c r="AK955" s="258"/>
      <c r="AL955" s="258"/>
      <c r="AM955" s="258"/>
      <c r="AN955" s="258"/>
      <c r="AO955" s="258"/>
      <c r="AP955" s="258"/>
      <c r="AQ955" s="258"/>
      <c r="AR955" s="258"/>
      <c r="AS955" s="258"/>
      <c r="AT955" s="258"/>
      <c r="AU955" s="258"/>
      <c r="AV955" s="258"/>
      <c r="AW955" s="258"/>
      <c r="AX955" s="258"/>
      <c r="AY955" s="258"/>
      <c r="AZ955" s="258"/>
      <c r="BA955" s="258"/>
      <c r="BB955" s="258"/>
      <c r="BC955" s="258"/>
      <c r="BD955" s="258"/>
      <c r="BE955" s="258"/>
      <c r="BF955" s="258"/>
      <c r="BG955" s="258"/>
      <c r="BH955" s="258"/>
      <c r="BI955" s="258"/>
      <c r="BJ955" s="258"/>
      <c r="BK955" s="258"/>
      <c r="BL955" s="297"/>
      <c r="BM955" s="258"/>
      <c r="BN955" s="258"/>
      <c r="BO955" s="258"/>
      <c r="BP955" s="258"/>
      <c r="BQ955" s="258"/>
      <c r="BR955" s="258"/>
      <c r="BS955" s="258"/>
      <c r="BT955" s="258"/>
      <c r="BU955" s="258"/>
      <c r="BV955" s="259"/>
      <c r="BW955" s="260"/>
      <c r="BX955" s="258"/>
      <c r="BY955" s="258"/>
      <c r="BZ955" s="258"/>
      <c r="CA955" s="258"/>
    </row>
    <row r="956" spans="2:79" x14ac:dyDescent="0.25">
      <c r="B956" s="263"/>
      <c r="C956" s="261"/>
      <c r="I956" s="220"/>
      <c r="J956" s="253"/>
      <c r="K956" s="254"/>
      <c r="L956" s="254"/>
      <c r="M956" s="255"/>
      <c r="N956" s="326"/>
      <c r="O956" s="256"/>
      <c r="P956" s="256"/>
      <c r="Q956" s="256"/>
      <c r="R956" s="256"/>
      <c r="S956" s="256"/>
      <c r="T956" s="256"/>
      <c r="U956" s="256"/>
      <c r="V956" s="257"/>
      <c r="W956" s="257"/>
      <c r="X956" s="257"/>
      <c r="Y956" s="257"/>
      <c r="Z956" s="257"/>
      <c r="AA956" s="257"/>
      <c r="AB956" s="253"/>
      <c r="AC956" s="258"/>
      <c r="AD956" s="253"/>
      <c r="AE956" s="253"/>
      <c r="AF956" s="253"/>
      <c r="AG956" s="253"/>
      <c r="AH956" s="253"/>
      <c r="AI956" s="253"/>
      <c r="AJ956" s="253"/>
      <c r="AK956" s="258"/>
      <c r="AL956" s="258"/>
      <c r="AM956" s="258"/>
      <c r="AN956" s="258"/>
      <c r="AO956" s="258"/>
      <c r="AP956" s="258"/>
      <c r="AQ956" s="258"/>
      <c r="AR956" s="258"/>
      <c r="AS956" s="258"/>
      <c r="AT956" s="258"/>
      <c r="AU956" s="258"/>
      <c r="AV956" s="258"/>
      <c r="AW956" s="258"/>
      <c r="AX956" s="258"/>
      <c r="AY956" s="258"/>
      <c r="AZ956" s="258"/>
      <c r="BA956" s="258"/>
      <c r="BB956" s="258"/>
      <c r="BC956" s="258"/>
      <c r="BD956" s="258"/>
      <c r="BE956" s="258"/>
      <c r="BF956" s="258"/>
      <c r="BG956" s="258"/>
      <c r="BH956" s="258"/>
      <c r="BI956" s="258"/>
      <c r="BJ956" s="258"/>
      <c r="BK956" s="258"/>
      <c r="BL956" s="297"/>
      <c r="BM956" s="258"/>
      <c r="BN956" s="258"/>
      <c r="BO956" s="258"/>
      <c r="BP956" s="258"/>
      <c r="BQ956" s="258"/>
      <c r="BR956" s="258"/>
      <c r="BS956" s="258"/>
      <c r="BT956" s="258"/>
      <c r="BU956" s="258"/>
      <c r="BV956" s="259"/>
      <c r="BW956" s="260"/>
      <c r="BX956" s="258"/>
      <c r="BY956" s="258"/>
      <c r="BZ956" s="258"/>
      <c r="CA956" s="258"/>
    </row>
    <row r="957" spans="2:79" x14ac:dyDescent="0.25">
      <c r="B957" s="263"/>
      <c r="C957" s="261"/>
      <c r="I957" s="220"/>
      <c r="J957" s="253"/>
      <c r="K957" s="254"/>
      <c r="L957" s="254"/>
      <c r="M957" s="255"/>
      <c r="N957" s="326"/>
      <c r="O957" s="256"/>
      <c r="P957" s="256"/>
      <c r="Q957" s="256"/>
      <c r="R957" s="256"/>
      <c r="S957" s="256"/>
      <c r="T957" s="256"/>
      <c r="U957" s="256"/>
      <c r="V957" s="257"/>
      <c r="W957" s="257"/>
      <c r="X957" s="257"/>
      <c r="Y957" s="257"/>
      <c r="Z957" s="257"/>
      <c r="AA957" s="257"/>
      <c r="AB957" s="253"/>
      <c r="AC957" s="258"/>
      <c r="AD957" s="253"/>
      <c r="AE957" s="253"/>
      <c r="AF957" s="253"/>
      <c r="AG957" s="253"/>
      <c r="AH957" s="253"/>
      <c r="AI957" s="253"/>
      <c r="AJ957" s="253"/>
      <c r="AK957" s="258"/>
      <c r="AL957" s="258"/>
      <c r="AM957" s="258"/>
      <c r="AN957" s="258"/>
      <c r="AO957" s="258"/>
      <c r="AP957" s="258"/>
      <c r="AQ957" s="258"/>
      <c r="AR957" s="258"/>
      <c r="AS957" s="258"/>
      <c r="AT957" s="258"/>
      <c r="AU957" s="258"/>
      <c r="AV957" s="258"/>
      <c r="AW957" s="258"/>
      <c r="AX957" s="258"/>
      <c r="AY957" s="258"/>
      <c r="AZ957" s="258"/>
      <c r="BA957" s="258"/>
      <c r="BB957" s="258"/>
      <c r="BC957" s="258"/>
      <c r="BD957" s="258"/>
      <c r="BE957" s="258"/>
      <c r="BF957" s="258"/>
      <c r="BG957" s="258"/>
      <c r="BH957" s="258"/>
      <c r="BI957" s="258"/>
      <c r="BJ957" s="258"/>
      <c r="BK957" s="258"/>
      <c r="BL957" s="297"/>
      <c r="BM957" s="258"/>
      <c r="BN957" s="258"/>
      <c r="BO957" s="258"/>
      <c r="BP957" s="258"/>
      <c r="BQ957" s="258"/>
      <c r="BR957" s="258"/>
      <c r="BS957" s="258"/>
      <c r="BT957" s="258"/>
      <c r="BU957" s="258"/>
      <c r="BV957" s="259"/>
      <c r="BW957" s="260"/>
      <c r="BX957" s="258"/>
      <c r="BY957" s="258"/>
      <c r="BZ957" s="258"/>
      <c r="CA957" s="258"/>
    </row>
    <row r="958" spans="2:79" x14ac:dyDescent="0.25">
      <c r="B958" s="263"/>
      <c r="C958" s="261"/>
      <c r="I958" s="220"/>
      <c r="J958" s="253"/>
      <c r="K958" s="254"/>
      <c r="L958" s="254"/>
      <c r="M958" s="255"/>
      <c r="N958" s="326"/>
      <c r="O958" s="256"/>
      <c r="P958" s="256"/>
      <c r="Q958" s="256"/>
      <c r="R958" s="256"/>
      <c r="S958" s="256"/>
      <c r="T958" s="256"/>
      <c r="U958" s="256"/>
      <c r="V958" s="257"/>
      <c r="W958" s="257"/>
      <c r="X958" s="257"/>
      <c r="Y958" s="257"/>
      <c r="Z958" s="257"/>
      <c r="AA958" s="257"/>
      <c r="AB958" s="253"/>
      <c r="AC958" s="258"/>
      <c r="AD958" s="253"/>
      <c r="AE958" s="253"/>
      <c r="AF958" s="253"/>
      <c r="AG958" s="253"/>
      <c r="AH958" s="253"/>
      <c r="AI958" s="253"/>
      <c r="AJ958" s="253"/>
      <c r="AK958" s="258"/>
      <c r="AL958" s="258"/>
      <c r="AM958" s="258"/>
      <c r="AN958" s="258"/>
      <c r="AO958" s="258"/>
      <c r="AP958" s="258"/>
      <c r="AQ958" s="258"/>
      <c r="AR958" s="258"/>
      <c r="AS958" s="258"/>
      <c r="AT958" s="258"/>
      <c r="AU958" s="258"/>
      <c r="AV958" s="258"/>
      <c r="AW958" s="258"/>
      <c r="AX958" s="258"/>
      <c r="AY958" s="258"/>
      <c r="AZ958" s="258"/>
      <c r="BA958" s="258"/>
      <c r="BB958" s="258"/>
      <c r="BC958" s="258"/>
      <c r="BD958" s="258"/>
      <c r="BE958" s="258"/>
      <c r="BF958" s="258"/>
      <c r="BG958" s="258"/>
      <c r="BH958" s="258"/>
      <c r="BI958" s="258"/>
      <c r="BJ958" s="258"/>
      <c r="BK958" s="258"/>
      <c r="BL958" s="297"/>
      <c r="BM958" s="258"/>
      <c r="BN958" s="258"/>
      <c r="BO958" s="258"/>
      <c r="BP958" s="258"/>
      <c r="BQ958" s="258"/>
      <c r="BR958" s="258"/>
      <c r="BS958" s="258"/>
      <c r="BT958" s="258"/>
      <c r="BU958" s="258"/>
      <c r="BV958" s="259"/>
      <c r="BW958" s="260"/>
      <c r="BX958" s="258"/>
      <c r="BY958" s="258"/>
      <c r="BZ958" s="258"/>
      <c r="CA958" s="258"/>
    </row>
    <row r="959" spans="2:79" x14ac:dyDescent="0.25">
      <c r="B959" s="263"/>
      <c r="C959" s="261"/>
      <c r="I959" s="220"/>
      <c r="J959" s="253"/>
      <c r="K959" s="254"/>
      <c r="L959" s="254"/>
      <c r="M959" s="255"/>
      <c r="N959" s="326"/>
      <c r="O959" s="256"/>
      <c r="P959" s="256"/>
      <c r="Q959" s="256"/>
      <c r="R959" s="256"/>
      <c r="S959" s="256"/>
      <c r="T959" s="256"/>
      <c r="U959" s="256"/>
      <c r="V959" s="257"/>
      <c r="W959" s="257"/>
      <c r="X959" s="257"/>
      <c r="Y959" s="257"/>
      <c r="Z959" s="257"/>
      <c r="AA959" s="257"/>
      <c r="AB959" s="253"/>
      <c r="AC959" s="258"/>
      <c r="AD959" s="253"/>
      <c r="AE959" s="253"/>
      <c r="AF959" s="253"/>
      <c r="AG959" s="253"/>
      <c r="AH959" s="253"/>
      <c r="AI959" s="253"/>
      <c r="AJ959" s="253"/>
      <c r="AK959" s="258"/>
      <c r="AL959" s="258"/>
      <c r="AM959" s="258"/>
      <c r="AN959" s="258"/>
      <c r="AO959" s="258"/>
      <c r="AP959" s="258"/>
      <c r="AQ959" s="258"/>
      <c r="AR959" s="258"/>
      <c r="AS959" s="258"/>
      <c r="AT959" s="258"/>
      <c r="AU959" s="258"/>
      <c r="AV959" s="258"/>
      <c r="AW959" s="258"/>
      <c r="AX959" s="258"/>
      <c r="AY959" s="258"/>
      <c r="AZ959" s="258"/>
      <c r="BA959" s="258"/>
      <c r="BB959" s="258"/>
      <c r="BC959" s="258"/>
      <c r="BD959" s="258"/>
      <c r="BE959" s="258"/>
      <c r="BF959" s="258"/>
      <c r="BG959" s="258"/>
      <c r="BH959" s="258"/>
      <c r="BI959" s="258"/>
      <c r="BJ959" s="258"/>
      <c r="BK959" s="258"/>
      <c r="BL959" s="297"/>
      <c r="BM959" s="258"/>
      <c r="BN959" s="258"/>
      <c r="BO959" s="258"/>
      <c r="BP959" s="258"/>
      <c r="BQ959" s="258"/>
      <c r="BR959" s="258"/>
      <c r="BS959" s="258"/>
      <c r="BT959" s="258"/>
      <c r="BU959" s="258"/>
      <c r="BV959" s="259"/>
      <c r="BW959" s="260"/>
      <c r="BX959" s="258"/>
      <c r="BY959" s="258"/>
      <c r="BZ959" s="258"/>
      <c r="CA959" s="258"/>
    </row>
    <row r="960" spans="2:79" x14ac:dyDescent="0.25">
      <c r="B960" s="263"/>
      <c r="C960" s="261"/>
      <c r="I960" s="220"/>
      <c r="J960" s="253"/>
      <c r="K960" s="254"/>
      <c r="L960" s="254"/>
      <c r="M960" s="255"/>
      <c r="N960" s="326"/>
      <c r="O960" s="256"/>
      <c r="P960" s="256"/>
      <c r="Q960" s="256"/>
      <c r="R960" s="256"/>
      <c r="S960" s="256"/>
      <c r="T960" s="256"/>
      <c r="U960" s="256"/>
      <c r="V960" s="257"/>
      <c r="W960" s="257"/>
      <c r="X960" s="257"/>
      <c r="Y960" s="257"/>
      <c r="Z960" s="257"/>
      <c r="AA960" s="257"/>
      <c r="AB960" s="253"/>
      <c r="AC960" s="258"/>
      <c r="AD960" s="253"/>
      <c r="AE960" s="253"/>
      <c r="AF960" s="253"/>
      <c r="AG960" s="253"/>
      <c r="AH960" s="253"/>
      <c r="AI960" s="253"/>
      <c r="AJ960" s="253"/>
      <c r="AK960" s="258"/>
      <c r="AL960" s="258"/>
      <c r="AM960" s="258"/>
      <c r="AN960" s="258"/>
      <c r="AO960" s="258"/>
      <c r="AP960" s="258"/>
      <c r="AQ960" s="258"/>
      <c r="AR960" s="258"/>
      <c r="AS960" s="258"/>
      <c r="AT960" s="258"/>
      <c r="AU960" s="258"/>
      <c r="AV960" s="258"/>
      <c r="AW960" s="258"/>
      <c r="AX960" s="258"/>
      <c r="AY960" s="258"/>
      <c r="AZ960" s="258"/>
      <c r="BA960" s="258"/>
      <c r="BB960" s="258"/>
      <c r="BC960" s="258"/>
      <c r="BD960" s="258"/>
      <c r="BE960" s="258"/>
      <c r="BF960" s="258"/>
      <c r="BG960" s="258"/>
      <c r="BH960" s="258"/>
      <c r="BI960" s="258"/>
      <c r="BJ960" s="258"/>
      <c r="BK960" s="258"/>
      <c r="BL960" s="297"/>
      <c r="BM960" s="258"/>
      <c r="BN960" s="258"/>
      <c r="BO960" s="258"/>
      <c r="BP960" s="258"/>
      <c r="BQ960" s="258"/>
      <c r="BR960" s="258"/>
      <c r="BS960" s="258"/>
      <c r="BT960" s="258"/>
      <c r="BU960" s="258"/>
      <c r="BV960" s="259"/>
      <c r="BW960" s="260"/>
      <c r="BX960" s="258"/>
      <c r="BY960" s="258"/>
      <c r="BZ960" s="258"/>
      <c r="CA960" s="258"/>
    </row>
    <row r="961" spans="2:79" x14ac:dyDescent="0.25">
      <c r="B961" s="263"/>
      <c r="C961" s="261"/>
      <c r="I961" s="220"/>
      <c r="J961" s="253"/>
      <c r="K961" s="254"/>
      <c r="L961" s="254"/>
      <c r="M961" s="255"/>
      <c r="N961" s="326"/>
      <c r="O961" s="256"/>
      <c r="P961" s="256"/>
      <c r="Q961" s="256"/>
      <c r="R961" s="256"/>
      <c r="S961" s="256"/>
      <c r="T961" s="256"/>
      <c r="U961" s="256"/>
      <c r="V961" s="257"/>
      <c r="W961" s="257"/>
      <c r="X961" s="257"/>
      <c r="Y961" s="257"/>
      <c r="Z961" s="257"/>
      <c r="AA961" s="257"/>
      <c r="AB961" s="253"/>
      <c r="AC961" s="258"/>
      <c r="AD961" s="253"/>
      <c r="AE961" s="253"/>
      <c r="AF961" s="253"/>
      <c r="AG961" s="253"/>
      <c r="AH961" s="253"/>
      <c r="AI961" s="253"/>
      <c r="AJ961" s="253"/>
      <c r="AK961" s="258"/>
      <c r="AL961" s="258"/>
      <c r="AM961" s="258"/>
      <c r="AN961" s="258"/>
      <c r="AO961" s="258"/>
      <c r="AP961" s="258"/>
      <c r="AQ961" s="258"/>
      <c r="AR961" s="258"/>
      <c r="AS961" s="258"/>
      <c r="AT961" s="258"/>
      <c r="AU961" s="258"/>
      <c r="AV961" s="258"/>
      <c r="AW961" s="258"/>
      <c r="AX961" s="258"/>
      <c r="AY961" s="258"/>
      <c r="AZ961" s="258"/>
      <c r="BA961" s="258"/>
      <c r="BB961" s="258"/>
      <c r="BC961" s="258"/>
      <c r="BD961" s="258"/>
      <c r="BE961" s="258"/>
      <c r="BF961" s="258"/>
      <c r="BG961" s="258"/>
      <c r="BH961" s="258"/>
      <c r="BI961" s="258"/>
      <c r="BJ961" s="258"/>
      <c r="BK961" s="258"/>
      <c r="BL961" s="297"/>
      <c r="BM961" s="258"/>
      <c r="BN961" s="258"/>
      <c r="BO961" s="258"/>
      <c r="BP961" s="258"/>
      <c r="BQ961" s="258"/>
      <c r="BR961" s="258"/>
      <c r="BS961" s="258"/>
      <c r="BT961" s="258"/>
      <c r="BU961" s="258"/>
      <c r="BV961" s="259"/>
      <c r="BW961" s="260"/>
      <c r="BX961" s="258"/>
      <c r="BY961" s="258"/>
      <c r="BZ961" s="258"/>
      <c r="CA961" s="258"/>
    </row>
    <row r="962" spans="2:79" x14ac:dyDescent="0.25">
      <c r="B962" s="263"/>
      <c r="C962" s="261"/>
      <c r="I962" s="220"/>
      <c r="J962" s="253"/>
      <c r="K962" s="254"/>
      <c r="L962" s="254"/>
      <c r="M962" s="255"/>
      <c r="N962" s="326"/>
      <c r="O962" s="256"/>
      <c r="P962" s="256"/>
      <c r="Q962" s="256"/>
      <c r="R962" s="256"/>
      <c r="S962" s="256"/>
      <c r="T962" s="256"/>
      <c r="U962" s="256"/>
      <c r="V962" s="257"/>
      <c r="W962" s="257"/>
      <c r="X962" s="257"/>
      <c r="Y962" s="257"/>
      <c r="Z962" s="257"/>
      <c r="AA962" s="257"/>
      <c r="AB962" s="253"/>
      <c r="AC962" s="258"/>
      <c r="AD962" s="253"/>
      <c r="AE962" s="253"/>
      <c r="AF962" s="253"/>
      <c r="AG962" s="253"/>
      <c r="AH962" s="253"/>
      <c r="AI962" s="253"/>
      <c r="AJ962" s="253"/>
      <c r="AK962" s="258"/>
      <c r="AL962" s="258"/>
      <c r="AM962" s="258"/>
      <c r="AN962" s="258"/>
      <c r="AO962" s="258"/>
      <c r="AP962" s="258"/>
      <c r="AQ962" s="258"/>
      <c r="AR962" s="258"/>
      <c r="AS962" s="258"/>
      <c r="AT962" s="258"/>
      <c r="AU962" s="258"/>
      <c r="AV962" s="258"/>
      <c r="AW962" s="258"/>
      <c r="AX962" s="258"/>
      <c r="AY962" s="258"/>
      <c r="AZ962" s="258"/>
      <c r="BA962" s="258"/>
      <c r="BB962" s="258"/>
      <c r="BC962" s="258"/>
      <c r="BD962" s="258"/>
      <c r="BE962" s="258"/>
      <c r="BF962" s="258"/>
      <c r="BG962" s="258"/>
      <c r="BH962" s="258"/>
      <c r="BI962" s="258"/>
      <c r="BJ962" s="258"/>
      <c r="BK962" s="258"/>
      <c r="BL962" s="297"/>
      <c r="BM962" s="258"/>
      <c r="BN962" s="258"/>
      <c r="BO962" s="258"/>
      <c r="BP962" s="258"/>
      <c r="BQ962" s="258"/>
      <c r="BR962" s="258"/>
      <c r="BS962" s="258"/>
      <c r="BT962" s="258"/>
      <c r="BU962" s="258"/>
      <c r="BV962" s="259"/>
      <c r="BW962" s="260"/>
      <c r="BX962" s="258"/>
      <c r="BY962" s="258"/>
      <c r="BZ962" s="258"/>
      <c r="CA962" s="258"/>
    </row>
    <row r="963" spans="2:79" x14ac:dyDescent="0.25">
      <c r="B963" s="263"/>
      <c r="C963" s="261"/>
      <c r="I963" s="220"/>
      <c r="J963" s="253"/>
      <c r="K963" s="254"/>
      <c r="L963" s="254"/>
      <c r="M963" s="255"/>
      <c r="N963" s="326"/>
      <c r="O963" s="256"/>
      <c r="P963" s="256"/>
      <c r="Q963" s="256"/>
      <c r="R963" s="256"/>
      <c r="S963" s="256"/>
      <c r="T963" s="256"/>
      <c r="U963" s="256"/>
      <c r="V963" s="257"/>
      <c r="W963" s="257"/>
      <c r="X963" s="257"/>
      <c r="Y963" s="257"/>
      <c r="Z963" s="257"/>
      <c r="AA963" s="257"/>
      <c r="AB963" s="253"/>
      <c r="AC963" s="258"/>
      <c r="AD963" s="253"/>
      <c r="AE963" s="253"/>
      <c r="AF963" s="253"/>
      <c r="AG963" s="253"/>
      <c r="AH963" s="253"/>
      <c r="AI963" s="253"/>
      <c r="AJ963" s="253"/>
      <c r="AK963" s="258"/>
      <c r="AL963" s="258"/>
      <c r="AM963" s="258"/>
      <c r="AN963" s="258"/>
      <c r="AO963" s="258"/>
      <c r="AP963" s="258"/>
      <c r="AQ963" s="258"/>
      <c r="AR963" s="258"/>
      <c r="AS963" s="258"/>
      <c r="AT963" s="258"/>
      <c r="AU963" s="258"/>
      <c r="AV963" s="258"/>
      <c r="AW963" s="258"/>
      <c r="AX963" s="258"/>
      <c r="AY963" s="258"/>
      <c r="AZ963" s="258"/>
      <c r="BA963" s="258"/>
      <c r="BB963" s="258"/>
      <c r="BC963" s="258"/>
      <c r="BD963" s="258"/>
      <c r="BE963" s="258"/>
      <c r="BF963" s="258"/>
      <c r="BG963" s="258"/>
      <c r="BH963" s="258"/>
      <c r="BI963" s="258"/>
      <c r="BJ963" s="258"/>
      <c r="BK963" s="258"/>
      <c r="BL963" s="297"/>
      <c r="BM963" s="258"/>
      <c r="BN963" s="258"/>
      <c r="BO963" s="258"/>
      <c r="BP963" s="258"/>
      <c r="BQ963" s="258"/>
      <c r="BR963" s="258"/>
      <c r="BS963" s="258"/>
      <c r="BT963" s="258"/>
      <c r="BU963" s="258"/>
      <c r="BV963" s="259"/>
      <c r="BW963" s="260"/>
      <c r="BX963" s="258"/>
      <c r="BY963" s="258"/>
      <c r="BZ963" s="258"/>
      <c r="CA963" s="258"/>
    </row>
    <row r="964" spans="2:79" x14ac:dyDescent="0.25">
      <c r="B964" s="263"/>
      <c r="C964" s="261"/>
      <c r="I964" s="220"/>
      <c r="J964" s="253"/>
      <c r="K964" s="254"/>
      <c r="L964" s="254"/>
      <c r="M964" s="255"/>
      <c r="N964" s="326"/>
      <c r="O964" s="256"/>
      <c r="P964" s="256"/>
      <c r="Q964" s="256"/>
      <c r="R964" s="256"/>
      <c r="S964" s="256"/>
      <c r="T964" s="256"/>
      <c r="U964" s="256"/>
      <c r="V964" s="257"/>
      <c r="W964" s="257"/>
      <c r="X964" s="257"/>
      <c r="Y964" s="257"/>
      <c r="Z964" s="257"/>
      <c r="AA964" s="257"/>
      <c r="AB964" s="253"/>
      <c r="AC964" s="258"/>
      <c r="AD964" s="253"/>
      <c r="AE964" s="253"/>
      <c r="AF964" s="253"/>
      <c r="AG964" s="253"/>
      <c r="AH964" s="253"/>
      <c r="AI964" s="253"/>
      <c r="AJ964" s="253"/>
      <c r="AK964" s="258"/>
      <c r="AL964" s="258"/>
      <c r="AM964" s="258"/>
      <c r="AN964" s="258"/>
      <c r="AO964" s="258"/>
      <c r="AP964" s="258"/>
      <c r="AQ964" s="258"/>
      <c r="AR964" s="258"/>
      <c r="AS964" s="258"/>
      <c r="AT964" s="258"/>
      <c r="AU964" s="258"/>
      <c r="AV964" s="258"/>
      <c r="AW964" s="258"/>
      <c r="AX964" s="258"/>
      <c r="AY964" s="258"/>
      <c r="AZ964" s="258"/>
      <c r="BA964" s="258"/>
      <c r="BB964" s="258"/>
      <c r="BC964" s="258"/>
      <c r="BD964" s="258"/>
      <c r="BE964" s="258"/>
      <c r="BF964" s="258"/>
      <c r="BG964" s="258"/>
      <c r="BH964" s="258"/>
      <c r="BI964" s="258"/>
      <c r="BJ964" s="258"/>
      <c r="BK964" s="258"/>
      <c r="BL964" s="297"/>
      <c r="BM964" s="258"/>
      <c r="BN964" s="258"/>
      <c r="BO964" s="258"/>
      <c r="BP964" s="258"/>
      <c r="BQ964" s="258"/>
      <c r="BR964" s="258"/>
      <c r="BS964" s="258"/>
      <c r="BT964" s="258"/>
      <c r="BU964" s="258"/>
      <c r="BV964" s="259"/>
      <c r="BW964" s="260"/>
      <c r="BX964" s="258"/>
      <c r="BY964" s="258"/>
      <c r="BZ964" s="258"/>
      <c r="CA964" s="258"/>
    </row>
    <row r="965" spans="2:79" x14ac:dyDescent="0.25">
      <c r="B965" s="263"/>
      <c r="C965" s="261"/>
      <c r="I965" s="220"/>
      <c r="J965" s="253"/>
      <c r="K965" s="254"/>
      <c r="L965" s="254"/>
      <c r="M965" s="255"/>
      <c r="N965" s="326"/>
      <c r="O965" s="256"/>
      <c r="P965" s="256"/>
      <c r="Q965" s="256"/>
      <c r="R965" s="256"/>
      <c r="S965" s="256"/>
      <c r="T965" s="256"/>
      <c r="U965" s="256"/>
      <c r="V965" s="257"/>
      <c r="W965" s="257"/>
      <c r="X965" s="257"/>
      <c r="Y965" s="257"/>
      <c r="Z965" s="257"/>
      <c r="AA965" s="257"/>
      <c r="AB965" s="253"/>
      <c r="AC965" s="258"/>
      <c r="AD965" s="253"/>
      <c r="AE965" s="253"/>
      <c r="AF965" s="253"/>
      <c r="AG965" s="253"/>
      <c r="AH965" s="253"/>
      <c r="AI965" s="253"/>
      <c r="AJ965" s="253"/>
      <c r="AK965" s="258"/>
      <c r="AL965" s="258"/>
      <c r="AM965" s="258"/>
      <c r="AN965" s="258"/>
      <c r="AO965" s="258"/>
      <c r="AP965" s="258"/>
      <c r="AQ965" s="258"/>
      <c r="AR965" s="258"/>
      <c r="AS965" s="258"/>
      <c r="AT965" s="258"/>
      <c r="AU965" s="258"/>
      <c r="AV965" s="258"/>
      <c r="AW965" s="258"/>
      <c r="AX965" s="258"/>
      <c r="AY965" s="258"/>
      <c r="AZ965" s="258"/>
      <c r="BA965" s="258"/>
      <c r="BB965" s="258"/>
      <c r="BC965" s="258"/>
      <c r="BD965" s="258"/>
      <c r="BE965" s="258"/>
      <c r="BF965" s="258"/>
      <c r="BG965" s="258"/>
      <c r="BH965" s="258"/>
      <c r="BI965" s="258"/>
      <c r="BJ965" s="258"/>
      <c r="BK965" s="258"/>
      <c r="BL965" s="297"/>
      <c r="BM965" s="258"/>
      <c r="BN965" s="258"/>
      <c r="BO965" s="258"/>
      <c r="BP965" s="258"/>
      <c r="BQ965" s="258"/>
      <c r="BR965" s="258"/>
      <c r="BS965" s="258"/>
      <c r="BT965" s="258"/>
      <c r="BU965" s="258"/>
      <c r="BV965" s="259"/>
      <c r="BW965" s="260"/>
      <c r="BX965" s="258"/>
      <c r="BY965" s="258"/>
      <c r="BZ965" s="258"/>
      <c r="CA965" s="258"/>
    </row>
    <row r="966" spans="2:79" x14ac:dyDescent="0.25">
      <c r="B966" s="263"/>
      <c r="C966" s="261"/>
      <c r="I966" s="220"/>
      <c r="J966" s="253"/>
      <c r="K966" s="254"/>
      <c r="L966" s="254"/>
      <c r="M966" s="255"/>
      <c r="N966" s="326"/>
      <c r="O966" s="256"/>
      <c r="P966" s="256"/>
      <c r="Q966" s="256"/>
      <c r="R966" s="256"/>
      <c r="S966" s="256"/>
      <c r="T966" s="256"/>
      <c r="U966" s="256"/>
      <c r="V966" s="257"/>
      <c r="W966" s="257"/>
      <c r="X966" s="257"/>
      <c r="Y966" s="257"/>
      <c r="Z966" s="257"/>
      <c r="AA966" s="257"/>
      <c r="AB966" s="253"/>
      <c r="AC966" s="258"/>
      <c r="AD966" s="253"/>
      <c r="AE966" s="253"/>
      <c r="AF966" s="253"/>
      <c r="AG966" s="253"/>
      <c r="AH966" s="253"/>
      <c r="AI966" s="253"/>
      <c r="AJ966" s="253"/>
      <c r="AK966" s="258"/>
      <c r="AL966" s="258"/>
      <c r="AM966" s="258"/>
      <c r="AN966" s="258"/>
      <c r="AO966" s="258"/>
      <c r="AP966" s="258"/>
      <c r="AQ966" s="258"/>
      <c r="AR966" s="258"/>
      <c r="AS966" s="258"/>
      <c r="AT966" s="258"/>
      <c r="AU966" s="258"/>
      <c r="AV966" s="258"/>
      <c r="AW966" s="258"/>
      <c r="AX966" s="258"/>
      <c r="AY966" s="258"/>
      <c r="AZ966" s="258"/>
      <c r="BA966" s="258"/>
      <c r="BB966" s="258"/>
      <c r="BC966" s="258"/>
      <c r="BD966" s="258"/>
      <c r="BE966" s="258"/>
      <c r="BF966" s="258"/>
      <c r="BG966" s="258"/>
      <c r="BH966" s="258"/>
      <c r="BI966" s="258"/>
      <c r="BJ966" s="258"/>
      <c r="BK966" s="258"/>
      <c r="BL966" s="297"/>
      <c r="BM966" s="258"/>
      <c r="BN966" s="258"/>
      <c r="BO966" s="258"/>
      <c r="BP966" s="258"/>
      <c r="BQ966" s="258"/>
      <c r="BR966" s="258"/>
      <c r="BS966" s="258"/>
      <c r="BT966" s="258"/>
      <c r="BU966" s="258"/>
      <c r="BV966" s="259"/>
      <c r="BW966" s="260"/>
      <c r="BX966" s="258"/>
      <c r="BY966" s="258"/>
      <c r="BZ966" s="258"/>
      <c r="CA966" s="258"/>
    </row>
    <row r="967" spans="2:79" x14ac:dyDescent="0.25">
      <c r="B967" s="263"/>
      <c r="C967" s="261"/>
      <c r="I967" s="220"/>
      <c r="J967" s="253"/>
      <c r="K967" s="254"/>
      <c r="L967" s="254"/>
      <c r="M967" s="255"/>
      <c r="N967" s="326"/>
      <c r="O967" s="256"/>
      <c r="P967" s="256"/>
      <c r="Q967" s="256"/>
      <c r="R967" s="256"/>
      <c r="S967" s="256"/>
      <c r="T967" s="256"/>
      <c r="U967" s="256"/>
      <c r="V967" s="257"/>
      <c r="W967" s="257"/>
      <c r="X967" s="257"/>
      <c r="Y967" s="257"/>
      <c r="Z967" s="257"/>
      <c r="AA967" s="257"/>
      <c r="AB967" s="253"/>
      <c r="AC967" s="258"/>
      <c r="AD967" s="253"/>
      <c r="AE967" s="253"/>
      <c r="AF967" s="253"/>
      <c r="AG967" s="253"/>
      <c r="AH967" s="253"/>
      <c r="AI967" s="253"/>
      <c r="AJ967" s="253"/>
      <c r="AK967" s="258"/>
      <c r="AL967" s="258"/>
      <c r="AM967" s="258"/>
      <c r="AN967" s="258"/>
      <c r="AO967" s="258"/>
      <c r="AP967" s="258"/>
      <c r="AQ967" s="258"/>
      <c r="AR967" s="258"/>
      <c r="AS967" s="258"/>
      <c r="AT967" s="258"/>
      <c r="AU967" s="258"/>
      <c r="AV967" s="258"/>
      <c r="AW967" s="258"/>
      <c r="AX967" s="258"/>
      <c r="AY967" s="258"/>
      <c r="AZ967" s="258"/>
      <c r="BA967" s="258"/>
      <c r="BB967" s="258"/>
      <c r="BC967" s="258"/>
      <c r="BD967" s="258"/>
      <c r="BE967" s="258"/>
      <c r="BF967" s="258"/>
      <c r="BG967" s="258"/>
      <c r="BH967" s="258"/>
      <c r="BI967" s="258"/>
      <c r="BJ967" s="258"/>
      <c r="BK967" s="258"/>
      <c r="BL967" s="297"/>
      <c r="BM967" s="258"/>
      <c r="BN967" s="258"/>
      <c r="BO967" s="258"/>
      <c r="BP967" s="258"/>
      <c r="BQ967" s="258"/>
      <c r="BR967" s="258"/>
      <c r="BS967" s="258"/>
      <c r="BT967" s="258"/>
      <c r="BU967" s="258"/>
      <c r="BV967" s="259"/>
      <c r="BW967" s="260"/>
      <c r="BX967" s="258"/>
      <c r="BY967" s="258"/>
      <c r="BZ967" s="258"/>
      <c r="CA967" s="258"/>
    </row>
    <row r="968" spans="2:79" x14ac:dyDescent="0.25">
      <c r="B968" s="263"/>
      <c r="C968" s="261"/>
      <c r="I968" s="220"/>
      <c r="J968" s="253"/>
      <c r="K968" s="254"/>
      <c r="L968" s="254"/>
      <c r="M968" s="255"/>
      <c r="N968" s="326"/>
      <c r="O968" s="256"/>
      <c r="P968" s="256"/>
      <c r="Q968" s="256"/>
      <c r="R968" s="256"/>
      <c r="S968" s="256"/>
      <c r="T968" s="256"/>
      <c r="U968" s="256"/>
      <c r="V968" s="257"/>
      <c r="W968" s="257"/>
      <c r="X968" s="257"/>
      <c r="Y968" s="257"/>
      <c r="Z968" s="257"/>
      <c r="AA968" s="257"/>
      <c r="AB968" s="253"/>
      <c r="AC968" s="258"/>
      <c r="AD968" s="253"/>
      <c r="AE968" s="253"/>
      <c r="AF968" s="253"/>
      <c r="AG968" s="253"/>
      <c r="AH968" s="253"/>
      <c r="AI968" s="253"/>
      <c r="AJ968" s="253"/>
      <c r="AK968" s="258"/>
      <c r="AL968" s="258"/>
      <c r="AM968" s="258"/>
      <c r="AN968" s="258"/>
      <c r="AO968" s="258"/>
      <c r="AP968" s="258"/>
      <c r="AQ968" s="258"/>
      <c r="AR968" s="258"/>
      <c r="AS968" s="258"/>
      <c r="AT968" s="258"/>
      <c r="AU968" s="258"/>
      <c r="AV968" s="258"/>
      <c r="AW968" s="258"/>
      <c r="AX968" s="258"/>
      <c r="AY968" s="258"/>
      <c r="AZ968" s="258"/>
      <c r="BA968" s="258"/>
      <c r="BB968" s="258"/>
      <c r="BC968" s="258"/>
      <c r="BD968" s="258"/>
      <c r="BE968" s="258"/>
      <c r="BF968" s="258"/>
      <c r="BG968" s="258"/>
      <c r="BH968" s="258"/>
      <c r="BI968" s="258"/>
      <c r="BJ968" s="258"/>
      <c r="BK968" s="258"/>
      <c r="BL968" s="297"/>
      <c r="BM968" s="258"/>
      <c r="BN968" s="258"/>
      <c r="BO968" s="258"/>
      <c r="BP968" s="258"/>
      <c r="BQ968" s="258"/>
      <c r="BR968" s="258"/>
      <c r="BS968" s="258"/>
      <c r="BT968" s="258"/>
      <c r="BU968" s="258"/>
      <c r="BV968" s="259"/>
      <c r="BW968" s="260"/>
      <c r="BX968" s="258"/>
      <c r="BY968" s="258"/>
      <c r="BZ968" s="258"/>
      <c r="CA968" s="258"/>
    </row>
    <row r="969" spans="2:79" x14ac:dyDescent="0.25">
      <c r="B969" s="263"/>
      <c r="C969" s="261"/>
      <c r="I969" s="220"/>
      <c r="J969" s="253"/>
      <c r="K969" s="254"/>
      <c r="L969" s="254"/>
      <c r="M969" s="255"/>
      <c r="N969" s="326"/>
      <c r="O969" s="256"/>
      <c r="P969" s="256"/>
      <c r="Q969" s="256"/>
      <c r="R969" s="256"/>
      <c r="S969" s="256"/>
      <c r="T969" s="256"/>
      <c r="U969" s="256"/>
      <c r="V969" s="257"/>
      <c r="W969" s="257"/>
      <c r="X969" s="257"/>
      <c r="Y969" s="257"/>
      <c r="Z969" s="257"/>
      <c r="AA969" s="257"/>
      <c r="AB969" s="253"/>
      <c r="AC969" s="258"/>
      <c r="AD969" s="253"/>
      <c r="AE969" s="253"/>
      <c r="AF969" s="253"/>
      <c r="AG969" s="253"/>
      <c r="AH969" s="253"/>
      <c r="AI969" s="253"/>
      <c r="AJ969" s="253"/>
      <c r="AK969" s="258"/>
      <c r="AL969" s="258"/>
      <c r="AM969" s="258"/>
      <c r="AN969" s="258"/>
      <c r="AO969" s="258"/>
      <c r="AP969" s="258"/>
      <c r="AQ969" s="258"/>
      <c r="AR969" s="258"/>
      <c r="AS969" s="258"/>
      <c r="AT969" s="258"/>
      <c r="AU969" s="258"/>
      <c r="AV969" s="258"/>
      <c r="AW969" s="258"/>
      <c r="AX969" s="258"/>
      <c r="AY969" s="258"/>
      <c r="AZ969" s="258"/>
      <c r="BA969" s="258"/>
      <c r="BB969" s="258"/>
      <c r="BC969" s="258"/>
      <c r="BD969" s="258"/>
      <c r="BE969" s="258"/>
      <c r="BF969" s="258"/>
      <c r="BG969" s="258"/>
      <c r="BH969" s="258"/>
      <c r="BI969" s="258"/>
      <c r="BJ969" s="258"/>
      <c r="BK969" s="258"/>
      <c r="BL969" s="297"/>
      <c r="BM969" s="258"/>
      <c r="BN969" s="258"/>
      <c r="BO969" s="258"/>
      <c r="BP969" s="258"/>
      <c r="BQ969" s="258"/>
      <c r="BR969" s="258"/>
      <c r="BS969" s="258"/>
      <c r="BT969" s="258"/>
      <c r="BU969" s="258"/>
      <c r="BV969" s="259"/>
      <c r="BW969" s="260"/>
      <c r="BX969" s="258"/>
      <c r="BY969" s="258"/>
      <c r="BZ969" s="258"/>
      <c r="CA969" s="258"/>
    </row>
    <row r="970" spans="2:79" x14ac:dyDescent="0.25">
      <c r="B970" s="263"/>
      <c r="C970" s="261"/>
      <c r="I970" s="220"/>
      <c r="J970" s="253"/>
      <c r="K970" s="254"/>
      <c r="L970" s="254"/>
      <c r="M970" s="255"/>
      <c r="N970" s="326"/>
      <c r="O970" s="256"/>
      <c r="P970" s="256"/>
      <c r="Q970" s="256"/>
      <c r="R970" s="256"/>
      <c r="S970" s="256"/>
      <c r="T970" s="256"/>
      <c r="U970" s="256"/>
      <c r="V970" s="257"/>
      <c r="W970" s="257"/>
      <c r="X970" s="257"/>
      <c r="Y970" s="257"/>
      <c r="Z970" s="257"/>
      <c r="AA970" s="257"/>
      <c r="AB970" s="253"/>
      <c r="AC970" s="258"/>
      <c r="AD970" s="253"/>
      <c r="AE970" s="253"/>
      <c r="AF970" s="253"/>
      <c r="AG970" s="253"/>
      <c r="AH970" s="253"/>
      <c r="AI970" s="253"/>
      <c r="AJ970" s="253"/>
      <c r="AK970" s="258"/>
      <c r="AL970" s="258"/>
      <c r="AM970" s="258"/>
      <c r="AN970" s="258"/>
      <c r="AO970" s="258"/>
      <c r="AP970" s="258"/>
      <c r="AQ970" s="258"/>
      <c r="AR970" s="258"/>
      <c r="AS970" s="258"/>
      <c r="AT970" s="258"/>
      <c r="AU970" s="258"/>
      <c r="AV970" s="258"/>
      <c r="AW970" s="258"/>
      <c r="AX970" s="258"/>
      <c r="AY970" s="258"/>
      <c r="AZ970" s="258"/>
      <c r="BA970" s="258"/>
      <c r="BB970" s="258"/>
      <c r="BC970" s="258"/>
      <c r="BD970" s="258"/>
      <c r="BE970" s="258"/>
      <c r="BF970" s="258"/>
      <c r="BG970" s="258"/>
      <c r="BH970" s="258"/>
      <c r="BI970" s="258"/>
      <c r="BJ970" s="258"/>
      <c r="BK970" s="258"/>
      <c r="BL970" s="297"/>
      <c r="BM970" s="258"/>
      <c r="BN970" s="258"/>
      <c r="BO970" s="258"/>
      <c r="BP970" s="258"/>
      <c r="BQ970" s="258"/>
      <c r="BR970" s="258"/>
      <c r="BS970" s="258"/>
      <c r="BT970" s="258"/>
      <c r="BU970" s="258"/>
      <c r="BV970" s="259"/>
      <c r="BW970" s="260"/>
      <c r="BX970" s="258"/>
      <c r="BY970" s="258"/>
      <c r="BZ970" s="258"/>
      <c r="CA970" s="258"/>
    </row>
    <row r="971" spans="2:79" x14ac:dyDescent="0.25">
      <c r="B971" s="263"/>
      <c r="C971" s="261"/>
      <c r="I971" s="220"/>
      <c r="J971" s="253"/>
      <c r="K971" s="254"/>
      <c r="L971" s="254"/>
      <c r="M971" s="255"/>
      <c r="N971" s="326"/>
      <c r="O971" s="256"/>
      <c r="P971" s="256"/>
      <c r="Q971" s="256"/>
      <c r="R971" s="256"/>
      <c r="S971" s="256"/>
      <c r="T971" s="256"/>
      <c r="U971" s="256"/>
      <c r="V971" s="257"/>
      <c r="W971" s="257"/>
      <c r="X971" s="257"/>
      <c r="Y971" s="257"/>
      <c r="Z971" s="257"/>
      <c r="AA971" s="257"/>
      <c r="AB971" s="253"/>
      <c r="AC971" s="258"/>
      <c r="AD971" s="253"/>
      <c r="AE971" s="253"/>
      <c r="AF971" s="253"/>
      <c r="AG971" s="253"/>
      <c r="AH971" s="253"/>
      <c r="AI971" s="253"/>
      <c r="AJ971" s="253"/>
      <c r="AK971" s="258"/>
      <c r="AL971" s="258"/>
      <c r="AM971" s="258"/>
      <c r="AN971" s="258"/>
      <c r="AO971" s="258"/>
      <c r="AP971" s="258"/>
      <c r="AQ971" s="258"/>
      <c r="AR971" s="258"/>
      <c r="AS971" s="258"/>
      <c r="AT971" s="258"/>
      <c r="AU971" s="258"/>
      <c r="AV971" s="258"/>
      <c r="AW971" s="258"/>
      <c r="AX971" s="258"/>
      <c r="AY971" s="258"/>
      <c r="AZ971" s="258"/>
      <c r="BA971" s="258"/>
      <c r="BB971" s="258"/>
      <c r="BC971" s="258"/>
      <c r="BD971" s="258"/>
      <c r="BE971" s="258"/>
      <c r="BF971" s="258"/>
      <c r="BG971" s="258"/>
      <c r="BH971" s="258"/>
      <c r="BI971" s="258"/>
      <c r="BJ971" s="258"/>
      <c r="BK971" s="258"/>
      <c r="BL971" s="297"/>
      <c r="BM971" s="258"/>
      <c r="BN971" s="258"/>
      <c r="BO971" s="258"/>
      <c r="BP971" s="258"/>
      <c r="BQ971" s="258"/>
      <c r="BR971" s="258"/>
      <c r="BS971" s="258"/>
      <c r="BT971" s="258"/>
      <c r="BU971" s="258"/>
      <c r="BV971" s="259"/>
      <c r="BW971" s="260"/>
      <c r="BX971" s="258"/>
      <c r="BY971" s="258"/>
      <c r="BZ971" s="258"/>
      <c r="CA971" s="258"/>
    </row>
    <row r="972" spans="2:79" x14ac:dyDescent="0.25">
      <c r="B972" s="263"/>
      <c r="C972" s="261"/>
      <c r="I972" s="220"/>
      <c r="J972" s="253"/>
      <c r="K972" s="254"/>
      <c r="L972" s="254"/>
      <c r="M972" s="255"/>
      <c r="N972" s="326"/>
      <c r="O972" s="256"/>
      <c r="P972" s="256"/>
      <c r="Q972" s="256"/>
      <c r="R972" s="256"/>
      <c r="S972" s="256"/>
      <c r="T972" s="256"/>
      <c r="U972" s="256"/>
      <c r="V972" s="257"/>
      <c r="W972" s="257"/>
      <c r="X972" s="257"/>
      <c r="Y972" s="257"/>
      <c r="Z972" s="257"/>
      <c r="AA972" s="257"/>
      <c r="AB972" s="253"/>
      <c r="AC972" s="258"/>
      <c r="AD972" s="253"/>
      <c r="AE972" s="253"/>
      <c r="AF972" s="253"/>
      <c r="AG972" s="253"/>
      <c r="AH972" s="253"/>
      <c r="AI972" s="253"/>
      <c r="AJ972" s="253"/>
      <c r="AK972" s="258"/>
      <c r="AL972" s="258"/>
      <c r="AM972" s="258"/>
      <c r="AN972" s="258"/>
      <c r="AO972" s="258"/>
      <c r="AP972" s="258"/>
      <c r="AQ972" s="258"/>
      <c r="AR972" s="258"/>
      <c r="AS972" s="258"/>
      <c r="AT972" s="258"/>
      <c r="AU972" s="258"/>
      <c r="AV972" s="258"/>
      <c r="AW972" s="258"/>
      <c r="AX972" s="258"/>
      <c r="AY972" s="258"/>
      <c r="AZ972" s="258"/>
      <c r="BA972" s="258"/>
      <c r="BB972" s="258"/>
      <c r="BC972" s="258"/>
      <c r="BD972" s="258"/>
      <c r="BE972" s="258"/>
      <c r="BF972" s="258"/>
      <c r="BG972" s="258"/>
      <c r="BH972" s="258"/>
      <c r="BI972" s="258"/>
      <c r="BJ972" s="258"/>
      <c r="BK972" s="258"/>
      <c r="BL972" s="297"/>
      <c r="BM972" s="258"/>
      <c r="BN972" s="258"/>
      <c r="BO972" s="258"/>
      <c r="BP972" s="258"/>
      <c r="BQ972" s="258"/>
      <c r="BR972" s="258"/>
      <c r="BS972" s="258"/>
      <c r="BT972" s="258"/>
      <c r="BU972" s="258"/>
      <c r="BV972" s="259"/>
      <c r="BW972" s="260"/>
      <c r="BX972" s="258"/>
      <c r="BY972" s="258"/>
      <c r="BZ972" s="258"/>
      <c r="CA972" s="258"/>
    </row>
    <row r="973" spans="2:79" x14ac:dyDescent="0.25">
      <c r="B973" s="263"/>
      <c r="C973" s="261"/>
      <c r="I973" s="220"/>
      <c r="J973" s="253"/>
      <c r="K973" s="254"/>
      <c r="L973" s="254"/>
      <c r="M973" s="255"/>
      <c r="N973" s="326"/>
      <c r="O973" s="256"/>
      <c r="P973" s="256"/>
      <c r="Q973" s="256"/>
      <c r="R973" s="256"/>
      <c r="S973" s="256"/>
      <c r="T973" s="256"/>
      <c r="U973" s="256"/>
      <c r="V973" s="257"/>
      <c r="W973" s="257"/>
      <c r="X973" s="257"/>
      <c r="Y973" s="257"/>
      <c r="Z973" s="257"/>
      <c r="AA973" s="257"/>
      <c r="AB973" s="253"/>
      <c r="AC973" s="258"/>
      <c r="AD973" s="253"/>
      <c r="AE973" s="253"/>
      <c r="AF973" s="253"/>
      <c r="AG973" s="253"/>
      <c r="AH973" s="253"/>
      <c r="AI973" s="253"/>
      <c r="AJ973" s="253"/>
      <c r="AK973" s="258"/>
      <c r="AL973" s="258"/>
      <c r="AM973" s="258"/>
      <c r="AN973" s="258"/>
      <c r="AO973" s="258"/>
      <c r="AP973" s="258"/>
      <c r="AQ973" s="258"/>
      <c r="AR973" s="258"/>
      <c r="AS973" s="258"/>
      <c r="AT973" s="258"/>
      <c r="AU973" s="258"/>
      <c r="AV973" s="258"/>
      <c r="AW973" s="258"/>
      <c r="AX973" s="258"/>
      <c r="AY973" s="258"/>
      <c r="AZ973" s="258"/>
      <c r="BA973" s="258"/>
      <c r="BB973" s="258"/>
      <c r="BC973" s="258"/>
      <c r="BD973" s="258"/>
      <c r="BE973" s="258"/>
      <c r="BF973" s="258"/>
      <c r="BG973" s="258"/>
      <c r="BH973" s="258"/>
      <c r="BI973" s="258"/>
      <c r="BJ973" s="258"/>
      <c r="BK973" s="258"/>
      <c r="BL973" s="297"/>
      <c r="BM973" s="258"/>
      <c r="BN973" s="258"/>
      <c r="BO973" s="258"/>
      <c r="BP973" s="258"/>
      <c r="BQ973" s="258"/>
      <c r="BR973" s="258"/>
      <c r="BS973" s="258"/>
      <c r="BT973" s="258"/>
      <c r="BU973" s="258"/>
      <c r="BV973" s="259"/>
      <c r="BW973" s="260"/>
      <c r="BX973" s="258"/>
      <c r="BY973" s="258"/>
      <c r="BZ973" s="258"/>
      <c r="CA973" s="258"/>
    </row>
    <row r="974" spans="2:79" x14ac:dyDescent="0.25">
      <c r="B974" s="263"/>
      <c r="C974" s="261"/>
      <c r="I974" s="220"/>
      <c r="J974" s="253"/>
      <c r="K974" s="254"/>
      <c r="L974" s="254"/>
      <c r="M974" s="255"/>
      <c r="N974" s="326"/>
      <c r="O974" s="256"/>
      <c r="P974" s="256"/>
      <c r="Q974" s="256"/>
      <c r="R974" s="256"/>
      <c r="S974" s="256"/>
      <c r="T974" s="256"/>
      <c r="U974" s="256"/>
      <c r="V974" s="257"/>
      <c r="W974" s="257"/>
      <c r="X974" s="257"/>
      <c r="Y974" s="257"/>
      <c r="Z974" s="257"/>
      <c r="AA974" s="257"/>
      <c r="AB974" s="253"/>
      <c r="AC974" s="258"/>
      <c r="AD974" s="253"/>
      <c r="AE974" s="253"/>
      <c r="AF974" s="253"/>
      <c r="AG974" s="253"/>
      <c r="AH974" s="253"/>
      <c r="AI974" s="253"/>
      <c r="AJ974" s="253"/>
      <c r="AK974" s="258"/>
      <c r="AL974" s="258"/>
      <c r="AM974" s="258"/>
      <c r="AN974" s="258"/>
      <c r="AO974" s="258"/>
      <c r="AP974" s="258"/>
      <c r="AQ974" s="258"/>
      <c r="AR974" s="258"/>
      <c r="AS974" s="258"/>
      <c r="AT974" s="258"/>
      <c r="AU974" s="258"/>
      <c r="AV974" s="258"/>
      <c r="AW974" s="258"/>
      <c r="AX974" s="258"/>
      <c r="AY974" s="258"/>
      <c r="AZ974" s="258"/>
      <c r="BA974" s="258"/>
      <c r="BB974" s="258"/>
      <c r="BC974" s="258"/>
      <c r="BD974" s="258"/>
      <c r="BE974" s="258"/>
      <c r="BF974" s="258"/>
      <c r="BG974" s="258"/>
      <c r="BH974" s="258"/>
      <c r="BI974" s="258"/>
      <c r="BJ974" s="258"/>
      <c r="BK974" s="258"/>
      <c r="BL974" s="297"/>
      <c r="BM974" s="258"/>
      <c r="BN974" s="258"/>
      <c r="BO974" s="258"/>
      <c r="BP974" s="258"/>
      <c r="BQ974" s="258"/>
      <c r="BR974" s="258"/>
      <c r="BS974" s="258"/>
      <c r="BT974" s="258"/>
      <c r="BU974" s="258"/>
      <c r="BV974" s="259"/>
      <c r="BW974" s="260"/>
      <c r="BX974" s="258"/>
      <c r="BY974" s="258"/>
      <c r="BZ974" s="258"/>
      <c r="CA974" s="258"/>
    </row>
    <row r="975" spans="2:79" x14ac:dyDescent="0.25">
      <c r="B975" s="263"/>
      <c r="C975" s="261"/>
      <c r="I975" s="220"/>
      <c r="J975" s="253"/>
      <c r="K975" s="254"/>
      <c r="L975" s="254"/>
      <c r="M975" s="255"/>
      <c r="N975" s="326"/>
      <c r="O975" s="256"/>
      <c r="P975" s="256"/>
      <c r="Q975" s="256"/>
      <c r="R975" s="256"/>
      <c r="S975" s="256"/>
      <c r="T975" s="256"/>
      <c r="U975" s="256"/>
      <c r="V975" s="257"/>
      <c r="W975" s="257"/>
      <c r="X975" s="257"/>
      <c r="Y975" s="257"/>
      <c r="Z975" s="257"/>
      <c r="AA975" s="257"/>
      <c r="AB975" s="253"/>
      <c r="AC975" s="258"/>
      <c r="AD975" s="253"/>
      <c r="AE975" s="253"/>
      <c r="AF975" s="253"/>
      <c r="AG975" s="253"/>
      <c r="AH975" s="253"/>
      <c r="AI975" s="253"/>
      <c r="AJ975" s="253"/>
      <c r="AK975" s="258"/>
      <c r="AL975" s="258"/>
      <c r="AM975" s="258"/>
      <c r="AN975" s="258"/>
      <c r="AO975" s="258"/>
      <c r="AP975" s="258"/>
      <c r="AQ975" s="258"/>
      <c r="AR975" s="258"/>
      <c r="AS975" s="258"/>
      <c r="AT975" s="258"/>
      <c r="AU975" s="258"/>
      <c r="AV975" s="258"/>
      <c r="AW975" s="258"/>
      <c r="AX975" s="258"/>
      <c r="AY975" s="258"/>
      <c r="AZ975" s="258"/>
      <c r="BA975" s="258"/>
      <c r="BB975" s="258"/>
      <c r="BC975" s="258"/>
      <c r="BD975" s="258"/>
      <c r="BE975" s="258"/>
      <c r="BF975" s="258"/>
      <c r="BG975" s="258"/>
      <c r="BH975" s="258"/>
      <c r="BI975" s="258"/>
      <c r="BJ975" s="258"/>
      <c r="BK975" s="258"/>
      <c r="BL975" s="297"/>
      <c r="BM975" s="258"/>
      <c r="BN975" s="258"/>
      <c r="BO975" s="258"/>
      <c r="BP975" s="258"/>
      <c r="BQ975" s="258"/>
      <c r="BR975" s="258"/>
      <c r="BS975" s="258"/>
      <c r="BT975" s="258"/>
      <c r="BU975" s="258"/>
      <c r="BV975" s="259"/>
      <c r="BW975" s="260"/>
      <c r="BX975" s="258"/>
      <c r="BY975" s="258"/>
      <c r="BZ975" s="258"/>
      <c r="CA975" s="258"/>
    </row>
    <row r="976" spans="2:79" x14ac:dyDescent="0.25">
      <c r="B976" s="263"/>
      <c r="C976" s="261"/>
      <c r="I976" s="220"/>
      <c r="J976" s="253"/>
      <c r="K976" s="254"/>
      <c r="L976" s="254"/>
      <c r="M976" s="255"/>
      <c r="N976" s="326"/>
      <c r="O976" s="256"/>
      <c r="P976" s="256"/>
      <c r="Q976" s="256"/>
      <c r="R976" s="256"/>
      <c r="S976" s="256"/>
      <c r="T976" s="256"/>
      <c r="U976" s="256"/>
      <c r="V976" s="257"/>
      <c r="W976" s="257"/>
      <c r="X976" s="257"/>
      <c r="Y976" s="257"/>
      <c r="Z976" s="257"/>
      <c r="AA976" s="257"/>
      <c r="AB976" s="253"/>
      <c r="AC976" s="258"/>
      <c r="AD976" s="253"/>
      <c r="AE976" s="253"/>
      <c r="AF976" s="253"/>
      <c r="AG976" s="253"/>
      <c r="AH976" s="253"/>
      <c r="AI976" s="253"/>
      <c r="AJ976" s="253"/>
      <c r="AK976" s="258"/>
      <c r="AL976" s="258"/>
      <c r="AM976" s="258"/>
      <c r="AN976" s="258"/>
      <c r="AO976" s="258"/>
      <c r="AP976" s="258"/>
      <c r="AQ976" s="258"/>
      <c r="AR976" s="258"/>
      <c r="AS976" s="258"/>
      <c r="AT976" s="258"/>
      <c r="AU976" s="258"/>
      <c r="AV976" s="258"/>
      <c r="AW976" s="258"/>
      <c r="AX976" s="258"/>
      <c r="AY976" s="258"/>
      <c r="AZ976" s="258"/>
      <c r="BA976" s="258"/>
      <c r="BB976" s="258"/>
      <c r="BC976" s="258"/>
      <c r="BD976" s="258"/>
      <c r="BE976" s="258"/>
      <c r="BF976" s="258"/>
      <c r="BG976" s="258"/>
      <c r="BH976" s="258"/>
      <c r="BI976" s="258"/>
      <c r="BJ976" s="258"/>
      <c r="BK976" s="258"/>
      <c r="BL976" s="297"/>
      <c r="BM976" s="258"/>
      <c r="BN976" s="258"/>
      <c r="BO976" s="258"/>
      <c r="BP976" s="258"/>
      <c r="BQ976" s="258"/>
      <c r="BR976" s="258"/>
      <c r="BS976" s="258"/>
      <c r="BT976" s="258"/>
      <c r="BU976" s="258"/>
      <c r="BV976" s="259"/>
      <c r="BW976" s="260"/>
      <c r="BX976" s="258"/>
      <c r="BY976" s="258"/>
      <c r="BZ976" s="258"/>
      <c r="CA976" s="258"/>
    </row>
    <row r="977" spans="2:79" x14ac:dyDescent="0.25">
      <c r="B977" s="263"/>
      <c r="C977" s="261"/>
      <c r="I977" s="220"/>
      <c r="J977" s="253"/>
      <c r="K977" s="254"/>
      <c r="L977" s="254"/>
      <c r="M977" s="255"/>
      <c r="N977" s="326"/>
      <c r="O977" s="256"/>
      <c r="P977" s="256"/>
      <c r="Q977" s="256"/>
      <c r="R977" s="256"/>
      <c r="S977" s="256"/>
      <c r="T977" s="256"/>
      <c r="U977" s="256"/>
      <c r="V977" s="257"/>
      <c r="W977" s="257"/>
      <c r="X977" s="257"/>
      <c r="Y977" s="257"/>
      <c r="Z977" s="257"/>
      <c r="AA977" s="257"/>
      <c r="AB977" s="253"/>
      <c r="AC977" s="258"/>
      <c r="AD977" s="253"/>
      <c r="AE977" s="253"/>
      <c r="AF977" s="253"/>
      <c r="AG977" s="253"/>
      <c r="AH977" s="253"/>
      <c r="AI977" s="253"/>
      <c r="AJ977" s="253"/>
      <c r="AK977" s="258"/>
      <c r="AL977" s="258"/>
      <c r="AM977" s="258"/>
      <c r="AN977" s="258"/>
      <c r="AO977" s="258"/>
      <c r="AP977" s="258"/>
      <c r="AQ977" s="258"/>
      <c r="AR977" s="258"/>
      <c r="AS977" s="258"/>
      <c r="AT977" s="258"/>
      <c r="AU977" s="258"/>
      <c r="AV977" s="258"/>
      <c r="AW977" s="258"/>
      <c r="AX977" s="258"/>
      <c r="AY977" s="258"/>
      <c r="AZ977" s="258"/>
      <c r="BA977" s="258"/>
      <c r="BB977" s="258"/>
      <c r="BC977" s="258"/>
      <c r="BD977" s="258"/>
      <c r="BE977" s="258"/>
      <c r="BF977" s="258"/>
      <c r="BG977" s="258"/>
      <c r="BH977" s="258"/>
      <c r="BI977" s="258"/>
      <c r="BJ977" s="258"/>
      <c r="BK977" s="258"/>
      <c r="BL977" s="297"/>
      <c r="BM977" s="258"/>
      <c r="BN977" s="258"/>
      <c r="BO977" s="258"/>
      <c r="BP977" s="258"/>
      <c r="BQ977" s="258"/>
      <c r="BR977" s="258"/>
      <c r="BS977" s="258"/>
      <c r="BT977" s="258"/>
      <c r="BU977" s="258"/>
      <c r="BV977" s="259"/>
      <c r="BW977" s="260"/>
      <c r="BX977" s="258"/>
      <c r="BY977" s="258"/>
      <c r="BZ977" s="258"/>
      <c r="CA977" s="258"/>
    </row>
    <row r="978" spans="2:79" x14ac:dyDescent="0.25">
      <c r="B978" s="263"/>
      <c r="C978" s="261"/>
      <c r="I978" s="220"/>
      <c r="J978" s="253"/>
      <c r="K978" s="254"/>
      <c r="L978" s="254"/>
      <c r="M978" s="255"/>
      <c r="N978" s="326"/>
      <c r="O978" s="256"/>
      <c r="P978" s="256"/>
      <c r="Q978" s="256"/>
      <c r="R978" s="256"/>
      <c r="S978" s="256"/>
      <c r="T978" s="256"/>
      <c r="U978" s="256"/>
      <c r="V978" s="257"/>
      <c r="W978" s="257"/>
      <c r="X978" s="257"/>
      <c r="Y978" s="257"/>
      <c r="Z978" s="257"/>
      <c r="AA978" s="257"/>
      <c r="AB978" s="253"/>
      <c r="AC978" s="258"/>
      <c r="AD978" s="253"/>
      <c r="AE978" s="253"/>
      <c r="AF978" s="253"/>
      <c r="AG978" s="253"/>
      <c r="AH978" s="253"/>
      <c r="AI978" s="253"/>
      <c r="AJ978" s="253"/>
      <c r="AK978" s="258"/>
      <c r="AL978" s="258"/>
      <c r="AM978" s="258"/>
      <c r="AN978" s="258"/>
      <c r="AO978" s="258"/>
      <c r="AP978" s="258"/>
      <c r="AQ978" s="258"/>
      <c r="AR978" s="258"/>
      <c r="AS978" s="258"/>
      <c r="AT978" s="258"/>
      <c r="AU978" s="258"/>
      <c r="AV978" s="258"/>
      <c r="AW978" s="258"/>
      <c r="AX978" s="258"/>
      <c r="AY978" s="258"/>
      <c r="AZ978" s="258"/>
      <c r="BA978" s="258"/>
      <c r="BB978" s="258"/>
      <c r="BC978" s="258"/>
      <c r="BD978" s="258"/>
      <c r="BE978" s="258"/>
      <c r="BF978" s="258"/>
      <c r="BG978" s="258"/>
      <c r="BH978" s="258"/>
      <c r="BI978" s="258"/>
      <c r="BJ978" s="258"/>
      <c r="BK978" s="258"/>
      <c r="BL978" s="297"/>
      <c r="BM978" s="258"/>
      <c r="BN978" s="258"/>
      <c r="BO978" s="258"/>
      <c r="BP978" s="258"/>
      <c r="BQ978" s="258"/>
      <c r="BR978" s="258"/>
      <c r="BS978" s="258"/>
      <c r="BT978" s="258"/>
      <c r="BU978" s="258"/>
      <c r="BV978" s="259"/>
      <c r="BW978" s="260"/>
      <c r="BX978" s="258"/>
      <c r="BY978" s="258"/>
      <c r="BZ978" s="258"/>
      <c r="CA978" s="258"/>
    </row>
    <row r="979" spans="2:79" x14ac:dyDescent="0.25">
      <c r="B979" s="263"/>
      <c r="C979" s="261"/>
      <c r="I979" s="220"/>
      <c r="J979" s="253"/>
      <c r="K979" s="254"/>
      <c r="L979" s="254"/>
      <c r="M979" s="255"/>
      <c r="N979" s="326"/>
      <c r="O979" s="256"/>
      <c r="P979" s="256"/>
      <c r="Q979" s="256"/>
      <c r="R979" s="256"/>
      <c r="S979" s="256"/>
      <c r="T979" s="256"/>
      <c r="U979" s="256"/>
      <c r="V979" s="257"/>
      <c r="W979" s="257"/>
      <c r="X979" s="257"/>
      <c r="Y979" s="257"/>
      <c r="Z979" s="257"/>
      <c r="AA979" s="257"/>
      <c r="AB979" s="253"/>
      <c r="AC979" s="258"/>
      <c r="AD979" s="253"/>
      <c r="AE979" s="253"/>
      <c r="AF979" s="253"/>
      <c r="AG979" s="253"/>
      <c r="AH979" s="253"/>
      <c r="AI979" s="253"/>
      <c r="AJ979" s="253"/>
      <c r="AK979" s="258"/>
      <c r="AL979" s="258"/>
      <c r="AM979" s="258"/>
      <c r="AN979" s="258"/>
      <c r="AO979" s="258"/>
      <c r="AP979" s="258"/>
      <c r="AQ979" s="258"/>
      <c r="AR979" s="258"/>
      <c r="AS979" s="258"/>
      <c r="AT979" s="258"/>
      <c r="AU979" s="258"/>
      <c r="AV979" s="258"/>
      <c r="AW979" s="258"/>
      <c r="AX979" s="258"/>
      <c r="AY979" s="258"/>
      <c r="AZ979" s="258"/>
      <c r="BA979" s="258"/>
      <c r="BB979" s="258"/>
      <c r="BC979" s="258"/>
      <c r="BD979" s="258"/>
      <c r="BE979" s="258"/>
      <c r="BF979" s="258"/>
      <c r="BG979" s="258"/>
      <c r="BH979" s="258"/>
      <c r="BI979" s="258"/>
      <c r="BJ979" s="258"/>
      <c r="BK979" s="258"/>
      <c r="BL979" s="297"/>
      <c r="BM979" s="258"/>
      <c r="BN979" s="258"/>
      <c r="BO979" s="258"/>
      <c r="BP979" s="258"/>
      <c r="BQ979" s="258"/>
      <c r="BR979" s="258"/>
      <c r="BS979" s="258"/>
      <c r="BT979" s="258"/>
      <c r="BU979" s="258"/>
      <c r="BV979" s="259"/>
      <c r="BW979" s="260"/>
      <c r="BX979" s="258"/>
      <c r="BY979" s="258"/>
      <c r="BZ979" s="258"/>
      <c r="CA979" s="258"/>
    </row>
    <row r="980" spans="2:79" x14ac:dyDescent="0.25">
      <c r="B980" s="263"/>
      <c r="C980" s="261"/>
      <c r="I980" s="220"/>
      <c r="J980" s="253"/>
      <c r="K980" s="254"/>
      <c r="L980" s="254"/>
      <c r="M980" s="255"/>
      <c r="N980" s="326"/>
      <c r="O980" s="256"/>
      <c r="P980" s="256"/>
      <c r="Q980" s="256"/>
      <c r="R980" s="256"/>
      <c r="S980" s="256"/>
      <c r="T980" s="256"/>
      <c r="U980" s="256"/>
      <c r="V980" s="257"/>
      <c r="W980" s="257"/>
      <c r="X980" s="257"/>
      <c r="Y980" s="257"/>
      <c r="Z980" s="257"/>
      <c r="AA980" s="257"/>
      <c r="AB980" s="253"/>
      <c r="AC980" s="258"/>
      <c r="AD980" s="253"/>
      <c r="AE980" s="253"/>
      <c r="AF980" s="253"/>
      <c r="AG980" s="253"/>
      <c r="AH980" s="253"/>
      <c r="AI980" s="253"/>
      <c r="AJ980" s="253"/>
      <c r="AK980" s="258"/>
      <c r="AL980" s="258"/>
      <c r="AM980" s="258"/>
      <c r="AN980" s="258"/>
      <c r="AO980" s="258"/>
      <c r="AP980" s="258"/>
      <c r="AQ980" s="258"/>
      <c r="AR980" s="258"/>
      <c r="AS980" s="258"/>
      <c r="AT980" s="258"/>
      <c r="AU980" s="258"/>
      <c r="AV980" s="258"/>
      <c r="AW980" s="258"/>
      <c r="AX980" s="258"/>
      <c r="AY980" s="258"/>
      <c r="AZ980" s="258"/>
      <c r="BA980" s="258"/>
      <c r="BB980" s="258"/>
      <c r="BC980" s="258"/>
      <c r="BD980" s="258"/>
      <c r="BE980" s="258"/>
      <c r="BF980" s="258"/>
      <c r="BG980" s="258"/>
      <c r="BH980" s="258"/>
      <c r="BI980" s="258"/>
      <c r="BJ980" s="258"/>
      <c r="BK980" s="258"/>
      <c r="BL980" s="297"/>
      <c r="BM980" s="258"/>
      <c r="BN980" s="258"/>
      <c r="BO980" s="258"/>
      <c r="BP980" s="258"/>
      <c r="BQ980" s="258"/>
      <c r="BR980" s="258"/>
      <c r="BS980" s="258"/>
      <c r="BT980" s="258"/>
      <c r="BU980" s="258"/>
      <c r="BV980" s="259"/>
      <c r="BW980" s="260"/>
      <c r="BX980" s="258"/>
      <c r="BY980" s="258"/>
      <c r="BZ980" s="258"/>
      <c r="CA980" s="258"/>
    </row>
    <row r="981" spans="2:79" x14ac:dyDescent="0.25">
      <c r="B981" s="263"/>
      <c r="C981" s="261"/>
      <c r="I981" s="220"/>
      <c r="J981" s="253"/>
      <c r="K981" s="254"/>
      <c r="L981" s="254"/>
      <c r="M981" s="255"/>
      <c r="N981" s="326"/>
      <c r="O981" s="256"/>
      <c r="P981" s="256"/>
      <c r="Q981" s="256"/>
      <c r="R981" s="256"/>
      <c r="S981" s="256"/>
      <c r="T981" s="256"/>
      <c r="U981" s="256"/>
      <c r="V981" s="257"/>
      <c r="W981" s="257"/>
      <c r="X981" s="257"/>
      <c r="Y981" s="257"/>
      <c r="Z981" s="257"/>
      <c r="AA981" s="257"/>
      <c r="AB981" s="253"/>
      <c r="AC981" s="258"/>
      <c r="AD981" s="253"/>
      <c r="AE981" s="253"/>
      <c r="AF981" s="253"/>
      <c r="AG981" s="253"/>
      <c r="AH981" s="253"/>
      <c r="AI981" s="253"/>
      <c r="AJ981" s="253"/>
      <c r="AK981" s="258"/>
      <c r="AL981" s="258"/>
      <c r="AM981" s="258"/>
      <c r="AN981" s="258"/>
      <c r="AO981" s="258"/>
      <c r="AP981" s="258"/>
      <c r="AQ981" s="258"/>
      <c r="AR981" s="258"/>
      <c r="AS981" s="258"/>
      <c r="AT981" s="258"/>
      <c r="AU981" s="258"/>
      <c r="AV981" s="258"/>
      <c r="AW981" s="258"/>
      <c r="AX981" s="258"/>
      <c r="AY981" s="258"/>
      <c r="AZ981" s="258"/>
      <c r="BA981" s="258"/>
      <c r="BB981" s="258"/>
      <c r="BC981" s="258"/>
      <c r="BD981" s="258"/>
      <c r="BE981" s="258"/>
      <c r="BF981" s="258"/>
      <c r="BG981" s="258"/>
      <c r="BH981" s="258"/>
      <c r="BI981" s="258"/>
      <c r="BJ981" s="258"/>
      <c r="BK981" s="258"/>
      <c r="BL981" s="297"/>
      <c r="BM981" s="258"/>
      <c r="BN981" s="258"/>
      <c r="BO981" s="258"/>
      <c r="BP981" s="258"/>
      <c r="BQ981" s="258"/>
      <c r="BR981" s="258"/>
      <c r="BS981" s="258"/>
      <c r="BT981" s="258"/>
      <c r="BU981" s="258"/>
      <c r="BV981" s="259"/>
      <c r="BW981" s="260"/>
      <c r="BX981" s="258"/>
      <c r="BY981" s="258"/>
      <c r="BZ981" s="258"/>
      <c r="CA981" s="258"/>
    </row>
    <row r="982" spans="2:79" x14ac:dyDescent="0.25">
      <c r="B982" s="263"/>
      <c r="C982" s="261"/>
      <c r="I982" s="220"/>
      <c r="J982" s="253"/>
      <c r="K982" s="254"/>
      <c r="L982" s="254"/>
      <c r="M982" s="255"/>
      <c r="N982" s="326"/>
      <c r="O982" s="256"/>
      <c r="P982" s="256"/>
      <c r="Q982" s="256"/>
      <c r="R982" s="256"/>
      <c r="S982" s="256"/>
      <c r="T982" s="256"/>
      <c r="U982" s="256"/>
      <c r="V982" s="257"/>
      <c r="W982" s="257"/>
      <c r="X982" s="257"/>
      <c r="Y982" s="257"/>
      <c r="Z982" s="257"/>
      <c r="AA982" s="257"/>
      <c r="AB982" s="253"/>
      <c r="AC982" s="258"/>
      <c r="AD982" s="253"/>
      <c r="AE982" s="253"/>
      <c r="AF982" s="253"/>
      <c r="AG982" s="253"/>
      <c r="AH982" s="253"/>
      <c r="AI982" s="253"/>
      <c r="AJ982" s="253"/>
      <c r="AK982" s="258"/>
      <c r="AL982" s="258"/>
      <c r="AM982" s="258"/>
      <c r="AN982" s="258"/>
      <c r="AO982" s="258"/>
      <c r="AP982" s="258"/>
      <c r="AQ982" s="258"/>
      <c r="AR982" s="258"/>
      <c r="AS982" s="258"/>
      <c r="AT982" s="258"/>
      <c r="AU982" s="258"/>
      <c r="AV982" s="258"/>
      <c r="AW982" s="258"/>
      <c r="AX982" s="258"/>
      <c r="AY982" s="258"/>
      <c r="AZ982" s="258"/>
      <c r="BA982" s="258"/>
      <c r="BB982" s="258"/>
      <c r="BC982" s="258"/>
      <c r="BD982" s="258"/>
      <c r="BE982" s="258"/>
      <c r="BF982" s="258"/>
      <c r="BG982" s="258"/>
      <c r="BH982" s="258"/>
      <c r="BI982" s="258"/>
      <c r="BJ982" s="258"/>
      <c r="BK982" s="258"/>
      <c r="BL982" s="297"/>
      <c r="BM982" s="258"/>
      <c r="BN982" s="258"/>
      <c r="BO982" s="258"/>
      <c r="BP982" s="258"/>
      <c r="BQ982" s="258"/>
      <c r="BR982" s="258"/>
      <c r="BS982" s="258"/>
      <c r="BT982" s="258"/>
      <c r="BU982" s="258"/>
      <c r="BV982" s="259"/>
      <c r="BW982" s="260"/>
      <c r="BX982" s="258"/>
      <c r="BY982" s="258"/>
      <c r="BZ982" s="258"/>
      <c r="CA982" s="258"/>
    </row>
    <row r="983" spans="2:79" x14ac:dyDescent="0.25">
      <c r="B983" s="263"/>
      <c r="C983" s="261"/>
      <c r="I983" s="220"/>
      <c r="J983" s="253"/>
      <c r="K983" s="254"/>
      <c r="L983" s="254"/>
      <c r="M983" s="255"/>
      <c r="N983" s="326"/>
      <c r="O983" s="256"/>
      <c r="P983" s="256"/>
      <c r="Q983" s="256"/>
      <c r="R983" s="256"/>
      <c r="S983" s="256"/>
      <c r="T983" s="256"/>
      <c r="U983" s="256"/>
      <c r="V983" s="257"/>
      <c r="W983" s="257"/>
      <c r="X983" s="257"/>
      <c r="Y983" s="257"/>
      <c r="Z983" s="257"/>
      <c r="AA983" s="257"/>
      <c r="AB983" s="253"/>
      <c r="AC983" s="258"/>
      <c r="AD983" s="253"/>
      <c r="AE983" s="253"/>
      <c r="AF983" s="253"/>
      <c r="AG983" s="253"/>
      <c r="AH983" s="253"/>
      <c r="AI983" s="253"/>
      <c r="AJ983" s="253"/>
      <c r="AK983" s="258"/>
      <c r="AL983" s="258"/>
      <c r="AM983" s="258"/>
      <c r="AN983" s="258"/>
      <c r="AO983" s="258"/>
      <c r="AP983" s="258"/>
      <c r="AQ983" s="258"/>
      <c r="AR983" s="258"/>
      <c r="AS983" s="258"/>
      <c r="AT983" s="258"/>
      <c r="AU983" s="258"/>
      <c r="AV983" s="258"/>
      <c r="AW983" s="258"/>
      <c r="AX983" s="258"/>
      <c r="AY983" s="258"/>
      <c r="AZ983" s="258"/>
      <c r="BA983" s="258"/>
      <c r="BB983" s="258"/>
      <c r="BC983" s="258"/>
      <c r="BD983" s="258"/>
      <c r="BE983" s="258"/>
      <c r="BF983" s="258"/>
      <c r="BG983" s="258"/>
      <c r="BH983" s="258"/>
      <c r="BI983" s="258"/>
      <c r="BJ983" s="258"/>
      <c r="BK983" s="258"/>
      <c r="BL983" s="297"/>
      <c r="BM983" s="258"/>
      <c r="BN983" s="258"/>
      <c r="BO983" s="258"/>
      <c r="BP983" s="258"/>
      <c r="BQ983" s="258"/>
      <c r="BR983" s="258"/>
      <c r="BS983" s="258"/>
      <c r="BT983" s="258"/>
      <c r="BU983" s="258"/>
      <c r="BV983" s="259"/>
      <c r="BW983" s="260"/>
      <c r="BX983" s="258"/>
      <c r="BY983" s="258"/>
      <c r="BZ983" s="258"/>
      <c r="CA983" s="258"/>
    </row>
    <row r="984" spans="2:79" x14ac:dyDescent="0.25">
      <c r="B984" s="263"/>
      <c r="C984" s="261"/>
      <c r="I984" s="220"/>
      <c r="J984" s="253"/>
      <c r="K984" s="254"/>
      <c r="L984" s="254"/>
      <c r="M984" s="255"/>
      <c r="N984" s="326"/>
      <c r="O984" s="256"/>
      <c r="P984" s="256"/>
      <c r="Q984" s="256"/>
      <c r="R984" s="256"/>
      <c r="S984" s="256"/>
      <c r="T984" s="256"/>
      <c r="U984" s="256"/>
      <c r="V984" s="257"/>
      <c r="W984" s="257"/>
      <c r="X984" s="257"/>
      <c r="Y984" s="257"/>
      <c r="Z984" s="257"/>
      <c r="AA984" s="257"/>
      <c r="AB984" s="253"/>
      <c r="AC984" s="258"/>
      <c r="AD984" s="253"/>
      <c r="AE984" s="253"/>
      <c r="AF984" s="253"/>
      <c r="AG984" s="253"/>
      <c r="AH984" s="253"/>
      <c r="AI984" s="253"/>
      <c r="AJ984" s="253"/>
      <c r="AK984" s="258"/>
      <c r="AL984" s="258"/>
      <c r="AM984" s="258"/>
      <c r="AN984" s="258"/>
      <c r="AO984" s="258"/>
      <c r="AP984" s="258"/>
      <c r="AQ984" s="258"/>
      <c r="AR984" s="258"/>
      <c r="AS984" s="258"/>
      <c r="AT984" s="258"/>
      <c r="AU984" s="258"/>
      <c r="AV984" s="258"/>
      <c r="AW984" s="258"/>
      <c r="AX984" s="258"/>
      <c r="AY984" s="258"/>
      <c r="AZ984" s="258"/>
      <c r="BA984" s="258"/>
      <c r="BB984" s="258"/>
      <c r="BC984" s="258"/>
      <c r="BD984" s="258"/>
      <c r="BE984" s="258"/>
      <c r="BF984" s="258"/>
      <c r="BG984" s="258"/>
      <c r="BH984" s="258"/>
      <c r="BI984" s="258"/>
      <c r="BJ984" s="258"/>
      <c r="BK984" s="258"/>
      <c r="BL984" s="297"/>
      <c r="BM984" s="258"/>
      <c r="BN984" s="258"/>
      <c r="BO984" s="258"/>
      <c r="BP984" s="258"/>
      <c r="BQ984" s="258"/>
      <c r="BR984" s="258"/>
      <c r="BS984" s="258"/>
      <c r="BT984" s="258"/>
      <c r="BU984" s="258"/>
      <c r="BV984" s="259"/>
      <c r="BW984" s="260"/>
      <c r="BX984" s="258"/>
      <c r="BY984" s="258"/>
      <c r="BZ984" s="258"/>
      <c r="CA984" s="258"/>
    </row>
    <row r="985" spans="2:79" x14ac:dyDescent="0.25">
      <c r="B985" s="263"/>
      <c r="C985" s="261"/>
      <c r="I985" s="220"/>
      <c r="J985" s="253"/>
      <c r="K985" s="254"/>
      <c r="L985" s="254"/>
      <c r="M985" s="255"/>
      <c r="N985" s="326"/>
      <c r="O985" s="256"/>
      <c r="P985" s="256"/>
      <c r="Q985" s="256"/>
      <c r="R985" s="256"/>
      <c r="S985" s="256"/>
      <c r="T985" s="256"/>
      <c r="U985" s="256"/>
      <c r="V985" s="257"/>
      <c r="W985" s="257"/>
      <c r="X985" s="257"/>
      <c r="Y985" s="257"/>
      <c r="Z985" s="257"/>
      <c r="AA985" s="257"/>
      <c r="AB985" s="253"/>
      <c r="AC985" s="258"/>
      <c r="AD985" s="253"/>
      <c r="AE985" s="253"/>
      <c r="AF985" s="253"/>
      <c r="AG985" s="253"/>
      <c r="AH985" s="253"/>
      <c r="AI985" s="253"/>
      <c r="AJ985" s="253"/>
      <c r="AK985" s="258"/>
      <c r="AL985" s="258"/>
      <c r="AM985" s="258"/>
      <c r="AN985" s="258"/>
      <c r="AO985" s="258"/>
      <c r="AP985" s="258"/>
      <c r="AQ985" s="258"/>
      <c r="AR985" s="258"/>
      <c r="AS985" s="258"/>
      <c r="AT985" s="258"/>
      <c r="AU985" s="258"/>
      <c r="AV985" s="258"/>
      <c r="AW985" s="258"/>
      <c r="AX985" s="258"/>
      <c r="AY985" s="258"/>
      <c r="AZ985" s="258"/>
      <c r="BA985" s="258"/>
      <c r="BB985" s="258"/>
      <c r="BC985" s="258"/>
      <c r="BD985" s="258"/>
      <c r="BE985" s="258"/>
      <c r="BF985" s="258"/>
      <c r="BG985" s="258"/>
      <c r="BH985" s="258"/>
      <c r="BI985" s="258"/>
      <c r="BJ985" s="258"/>
      <c r="BK985" s="258"/>
      <c r="BL985" s="297"/>
      <c r="BM985" s="258"/>
      <c r="BN985" s="258"/>
      <c r="BO985" s="258"/>
      <c r="BP985" s="258"/>
      <c r="BQ985" s="258"/>
      <c r="BR985" s="258"/>
      <c r="BS985" s="258"/>
      <c r="BT985" s="258"/>
      <c r="BU985" s="258"/>
      <c r="BV985" s="259"/>
      <c r="BW985" s="260"/>
      <c r="BX985" s="258"/>
      <c r="BY985" s="258"/>
      <c r="BZ985" s="258"/>
      <c r="CA985" s="258"/>
    </row>
    <row r="986" spans="2:79" x14ac:dyDescent="0.25">
      <c r="B986" s="263"/>
      <c r="C986" s="261"/>
      <c r="I986" s="220"/>
      <c r="J986" s="253"/>
      <c r="K986" s="254"/>
      <c r="L986" s="254"/>
      <c r="M986" s="255"/>
      <c r="N986" s="326"/>
      <c r="O986" s="256"/>
      <c r="P986" s="256"/>
      <c r="Q986" s="256"/>
      <c r="R986" s="256"/>
      <c r="S986" s="256"/>
      <c r="T986" s="256"/>
      <c r="U986" s="256"/>
      <c r="V986" s="257"/>
      <c r="W986" s="257"/>
      <c r="X986" s="257"/>
      <c r="Y986" s="257"/>
      <c r="Z986" s="257"/>
      <c r="AA986" s="257"/>
      <c r="AB986" s="253"/>
      <c r="AC986" s="258"/>
      <c r="AD986" s="253"/>
      <c r="AE986" s="253"/>
      <c r="AF986" s="253"/>
      <c r="AG986" s="253"/>
      <c r="AH986" s="253"/>
      <c r="AI986" s="253"/>
      <c r="AJ986" s="253"/>
      <c r="AK986" s="258"/>
      <c r="AL986" s="258"/>
      <c r="AM986" s="258"/>
      <c r="AN986" s="258"/>
      <c r="AO986" s="258"/>
      <c r="AP986" s="258"/>
      <c r="AQ986" s="258"/>
      <c r="AR986" s="258"/>
      <c r="AS986" s="258"/>
      <c r="AT986" s="258"/>
      <c r="AU986" s="258"/>
      <c r="AV986" s="258"/>
      <c r="AW986" s="258"/>
      <c r="AX986" s="258"/>
      <c r="AY986" s="258"/>
      <c r="AZ986" s="258"/>
      <c r="BA986" s="258"/>
      <c r="BB986" s="258"/>
      <c r="BC986" s="258"/>
      <c r="BD986" s="258"/>
      <c r="BE986" s="258"/>
      <c r="BF986" s="258"/>
      <c r="BG986" s="258"/>
      <c r="BH986" s="258"/>
      <c r="BI986" s="258"/>
      <c r="BJ986" s="258"/>
      <c r="BK986" s="258"/>
      <c r="BL986" s="297"/>
      <c r="BM986" s="258"/>
      <c r="BN986" s="258"/>
      <c r="BO986" s="258"/>
      <c r="BP986" s="258"/>
      <c r="BQ986" s="258"/>
      <c r="BR986" s="258"/>
      <c r="BS986" s="258"/>
      <c r="BT986" s="258"/>
      <c r="BU986" s="258"/>
      <c r="BV986" s="259"/>
      <c r="BW986" s="260"/>
      <c r="BX986" s="258"/>
      <c r="BY986" s="258"/>
      <c r="BZ986" s="258"/>
      <c r="CA986" s="258"/>
    </row>
    <row r="987" spans="2:79" x14ac:dyDescent="0.25">
      <c r="B987" s="263"/>
      <c r="C987" s="261"/>
      <c r="I987" s="220"/>
      <c r="J987" s="253"/>
      <c r="K987" s="254"/>
      <c r="L987" s="254"/>
      <c r="M987" s="255"/>
      <c r="N987" s="326"/>
      <c r="O987" s="256"/>
      <c r="P987" s="256"/>
      <c r="Q987" s="256"/>
      <c r="R987" s="256"/>
      <c r="S987" s="256"/>
      <c r="T987" s="256"/>
      <c r="U987" s="256"/>
      <c r="V987" s="257"/>
      <c r="W987" s="257"/>
      <c r="X987" s="257"/>
      <c r="Y987" s="257"/>
      <c r="Z987" s="257"/>
      <c r="AA987" s="257"/>
      <c r="AB987" s="253"/>
      <c r="AC987" s="258"/>
      <c r="AD987" s="253"/>
      <c r="AE987" s="253"/>
      <c r="AF987" s="253"/>
      <c r="AG987" s="253"/>
      <c r="AH987" s="253"/>
      <c r="AI987" s="253"/>
      <c r="AJ987" s="253"/>
      <c r="AK987" s="258"/>
      <c r="AL987" s="258"/>
      <c r="AM987" s="258"/>
      <c r="AN987" s="258"/>
      <c r="AO987" s="258"/>
      <c r="AP987" s="258"/>
      <c r="AQ987" s="258"/>
      <c r="AR987" s="258"/>
      <c r="AS987" s="258"/>
      <c r="AT987" s="258"/>
      <c r="AU987" s="258"/>
      <c r="AV987" s="258"/>
      <c r="AW987" s="258"/>
      <c r="AX987" s="258"/>
      <c r="AY987" s="258"/>
      <c r="AZ987" s="258"/>
      <c r="BA987" s="258"/>
      <c r="BB987" s="258"/>
      <c r="BC987" s="258"/>
      <c r="BD987" s="258"/>
      <c r="BE987" s="258"/>
      <c r="BF987" s="258"/>
      <c r="BG987" s="258"/>
      <c r="BH987" s="258"/>
      <c r="BI987" s="258"/>
      <c r="BJ987" s="258"/>
      <c r="BK987" s="258"/>
      <c r="BL987" s="297"/>
      <c r="BM987" s="258"/>
      <c r="BN987" s="258"/>
      <c r="BO987" s="258"/>
      <c r="BP987" s="258"/>
      <c r="BQ987" s="258"/>
      <c r="BR987" s="258"/>
      <c r="BS987" s="258"/>
      <c r="BT987" s="258"/>
      <c r="BU987" s="258"/>
      <c r="BV987" s="259"/>
      <c r="BW987" s="260"/>
      <c r="BX987" s="258"/>
      <c r="BY987" s="258"/>
      <c r="BZ987" s="258"/>
      <c r="CA987" s="258"/>
    </row>
    <row r="988" spans="2:79" x14ac:dyDescent="0.25">
      <c r="B988" s="263"/>
      <c r="C988" s="261"/>
      <c r="I988" s="220"/>
      <c r="J988" s="253"/>
      <c r="K988" s="254"/>
      <c r="L988" s="254"/>
      <c r="M988" s="255"/>
      <c r="N988" s="326"/>
      <c r="O988" s="256"/>
      <c r="P988" s="256"/>
      <c r="Q988" s="256"/>
      <c r="R988" s="256"/>
      <c r="S988" s="256"/>
      <c r="T988" s="256"/>
      <c r="U988" s="256"/>
      <c r="V988" s="257"/>
      <c r="W988" s="257"/>
      <c r="X988" s="257"/>
      <c r="Y988" s="257"/>
      <c r="Z988" s="257"/>
      <c r="AA988" s="257"/>
      <c r="AB988" s="253"/>
      <c r="AC988" s="258"/>
      <c r="AD988" s="253"/>
      <c r="AE988" s="253"/>
      <c r="AF988" s="253"/>
      <c r="AG988" s="253"/>
      <c r="AH988" s="253"/>
      <c r="AI988" s="253"/>
      <c r="AJ988" s="253"/>
      <c r="AK988" s="258"/>
      <c r="AL988" s="258"/>
      <c r="AM988" s="258"/>
      <c r="AN988" s="258"/>
      <c r="AO988" s="258"/>
      <c r="AP988" s="258"/>
      <c r="AQ988" s="258"/>
      <c r="AR988" s="258"/>
      <c r="AS988" s="258"/>
      <c r="AT988" s="258"/>
      <c r="AU988" s="258"/>
      <c r="AV988" s="258"/>
      <c r="AW988" s="258"/>
      <c r="AX988" s="258"/>
      <c r="AY988" s="258"/>
      <c r="AZ988" s="258"/>
      <c r="BA988" s="258"/>
      <c r="BB988" s="258"/>
      <c r="BC988" s="258"/>
      <c r="BD988" s="258"/>
      <c r="BE988" s="258"/>
      <c r="BF988" s="258"/>
      <c r="BG988" s="258"/>
      <c r="BH988" s="258"/>
      <c r="BI988" s="258"/>
      <c r="BJ988" s="258"/>
      <c r="BK988" s="258"/>
      <c r="BL988" s="297"/>
      <c r="BM988" s="258"/>
      <c r="BN988" s="258"/>
      <c r="BO988" s="258"/>
      <c r="BP988" s="258"/>
      <c r="BQ988" s="258"/>
      <c r="BR988" s="258"/>
      <c r="BS988" s="258"/>
      <c r="BT988" s="258"/>
      <c r="BU988" s="258"/>
      <c r="BV988" s="259"/>
      <c r="BW988" s="260"/>
      <c r="BX988" s="258"/>
      <c r="BY988" s="258"/>
      <c r="BZ988" s="258"/>
      <c r="CA988" s="258"/>
    </row>
    <row r="989" spans="2:79" x14ac:dyDescent="0.25">
      <c r="B989" s="263"/>
      <c r="C989" s="261"/>
      <c r="I989" s="220"/>
      <c r="J989" s="253"/>
      <c r="K989" s="254"/>
      <c r="L989" s="254"/>
      <c r="M989" s="255"/>
      <c r="N989" s="326"/>
      <c r="O989" s="256"/>
      <c r="P989" s="256"/>
      <c r="Q989" s="256"/>
      <c r="R989" s="256"/>
      <c r="S989" s="256"/>
      <c r="T989" s="256"/>
      <c r="U989" s="256"/>
      <c r="V989" s="257"/>
      <c r="W989" s="257"/>
      <c r="X989" s="257"/>
      <c r="Y989" s="257"/>
      <c r="Z989" s="257"/>
      <c r="AA989" s="257"/>
      <c r="AB989" s="253"/>
      <c r="AC989" s="258"/>
      <c r="AD989" s="253"/>
      <c r="AE989" s="253"/>
      <c r="AF989" s="253"/>
      <c r="AG989" s="253"/>
      <c r="AH989" s="253"/>
      <c r="AI989" s="253"/>
      <c r="AJ989" s="253"/>
      <c r="AK989" s="258"/>
      <c r="AL989" s="258"/>
      <c r="AM989" s="258"/>
      <c r="AN989" s="258"/>
      <c r="AO989" s="258"/>
      <c r="AP989" s="258"/>
      <c r="AQ989" s="258"/>
      <c r="AR989" s="258"/>
      <c r="AS989" s="258"/>
      <c r="AT989" s="258"/>
      <c r="AU989" s="258"/>
      <c r="AV989" s="258"/>
      <c r="AW989" s="258"/>
      <c r="AX989" s="258"/>
      <c r="AY989" s="258"/>
      <c r="AZ989" s="258"/>
      <c r="BA989" s="258"/>
      <c r="BB989" s="258"/>
      <c r="BC989" s="258"/>
      <c r="BD989" s="258"/>
      <c r="BE989" s="258"/>
      <c r="BF989" s="258"/>
      <c r="BG989" s="258"/>
      <c r="BH989" s="258"/>
      <c r="BI989" s="258"/>
      <c r="BJ989" s="258"/>
      <c r="BK989" s="258"/>
      <c r="BL989" s="297"/>
      <c r="BM989" s="258"/>
      <c r="BN989" s="258"/>
      <c r="BO989" s="258"/>
      <c r="BP989" s="258"/>
      <c r="BQ989" s="258"/>
      <c r="BR989" s="258"/>
      <c r="BS989" s="258"/>
      <c r="BT989" s="258"/>
      <c r="BU989" s="258"/>
      <c r="BV989" s="259"/>
      <c r="BW989" s="260"/>
      <c r="BX989" s="258"/>
      <c r="BY989" s="258"/>
      <c r="BZ989" s="258"/>
      <c r="CA989" s="258"/>
    </row>
    <row r="990" spans="2:79" x14ac:dyDescent="0.25">
      <c r="B990" s="263"/>
      <c r="C990" s="261"/>
      <c r="I990" s="220"/>
      <c r="J990" s="253"/>
      <c r="K990" s="254"/>
      <c r="L990" s="254"/>
      <c r="M990" s="255"/>
      <c r="N990" s="326"/>
      <c r="O990" s="256"/>
      <c r="P990" s="256"/>
      <c r="Q990" s="256"/>
      <c r="R990" s="256"/>
      <c r="S990" s="256"/>
      <c r="T990" s="256"/>
      <c r="U990" s="256"/>
      <c r="V990" s="257"/>
      <c r="W990" s="257"/>
      <c r="X990" s="257"/>
      <c r="Y990" s="257"/>
      <c r="Z990" s="257"/>
      <c r="AA990" s="257"/>
      <c r="AB990" s="253"/>
      <c r="AC990" s="258"/>
      <c r="AD990" s="253"/>
      <c r="AE990" s="253"/>
      <c r="AF990" s="253"/>
      <c r="AG990" s="253"/>
      <c r="AH990" s="253"/>
      <c r="AI990" s="253"/>
      <c r="AJ990" s="253"/>
      <c r="AK990" s="258"/>
      <c r="AL990" s="258"/>
      <c r="AM990" s="258"/>
      <c r="AN990" s="258"/>
      <c r="AO990" s="258"/>
      <c r="AP990" s="258"/>
      <c r="AQ990" s="258"/>
      <c r="AR990" s="258"/>
      <c r="AS990" s="258"/>
      <c r="AT990" s="258"/>
      <c r="AU990" s="258"/>
      <c r="AV990" s="258"/>
      <c r="AW990" s="258"/>
      <c r="AX990" s="258"/>
      <c r="AY990" s="258"/>
      <c r="AZ990" s="258"/>
      <c r="BA990" s="258"/>
      <c r="BB990" s="258"/>
      <c r="BC990" s="258"/>
      <c r="BD990" s="258"/>
      <c r="BE990" s="258"/>
      <c r="BF990" s="258"/>
      <c r="BG990" s="258"/>
      <c r="BH990" s="258"/>
      <c r="BI990" s="258"/>
      <c r="BJ990" s="258"/>
      <c r="BK990" s="258"/>
      <c r="BL990" s="297"/>
      <c r="BM990" s="258"/>
      <c r="BN990" s="258"/>
      <c r="BO990" s="258"/>
      <c r="BP990" s="258"/>
      <c r="BQ990" s="258"/>
      <c r="BR990" s="258"/>
      <c r="BS990" s="258"/>
      <c r="BT990" s="258"/>
      <c r="BU990" s="258"/>
      <c r="BV990" s="259"/>
      <c r="BW990" s="260"/>
      <c r="BX990" s="258"/>
      <c r="BY990" s="258"/>
      <c r="BZ990" s="258"/>
      <c r="CA990" s="258"/>
    </row>
    <row r="991" spans="2:79" x14ac:dyDescent="0.25">
      <c r="B991" s="263"/>
      <c r="C991" s="261"/>
      <c r="I991" s="220"/>
      <c r="J991" s="253"/>
      <c r="K991" s="254"/>
      <c r="L991" s="254"/>
      <c r="M991" s="255"/>
      <c r="N991" s="326"/>
      <c r="O991" s="256"/>
      <c r="P991" s="256"/>
      <c r="Q991" s="256"/>
      <c r="R991" s="256"/>
      <c r="S991" s="256"/>
      <c r="T991" s="256"/>
      <c r="U991" s="256"/>
      <c r="V991" s="257"/>
      <c r="W991" s="257"/>
      <c r="X991" s="257"/>
      <c r="Y991" s="257"/>
      <c r="Z991" s="257"/>
      <c r="AA991" s="257"/>
      <c r="AB991" s="253"/>
      <c r="AC991" s="258"/>
      <c r="AD991" s="253"/>
      <c r="AE991" s="253"/>
      <c r="AF991" s="253"/>
      <c r="AG991" s="253"/>
      <c r="AH991" s="253"/>
      <c r="AI991" s="253"/>
      <c r="AJ991" s="253"/>
      <c r="AK991" s="258"/>
      <c r="AL991" s="258"/>
      <c r="AM991" s="258"/>
      <c r="AN991" s="258"/>
      <c r="AO991" s="258"/>
      <c r="AP991" s="258"/>
      <c r="AQ991" s="258"/>
      <c r="AR991" s="258"/>
      <c r="AS991" s="258"/>
      <c r="AT991" s="258"/>
      <c r="AU991" s="258"/>
      <c r="AV991" s="258"/>
      <c r="AW991" s="258"/>
      <c r="AX991" s="258"/>
      <c r="AY991" s="258"/>
      <c r="AZ991" s="258"/>
      <c r="BA991" s="258"/>
      <c r="BB991" s="258"/>
      <c r="BC991" s="258"/>
      <c r="BD991" s="258"/>
      <c r="BE991" s="258"/>
      <c r="BF991" s="258"/>
      <c r="BG991" s="258"/>
      <c r="BH991" s="258"/>
      <c r="BI991" s="258"/>
      <c r="BJ991" s="258"/>
      <c r="BK991" s="258"/>
      <c r="BL991" s="297"/>
      <c r="BM991" s="258"/>
      <c r="BN991" s="258"/>
      <c r="BO991" s="258"/>
      <c r="BP991" s="258"/>
      <c r="BQ991" s="258"/>
      <c r="BR991" s="258"/>
      <c r="BS991" s="258"/>
      <c r="BT991" s="258"/>
      <c r="BU991" s="258"/>
      <c r="BV991" s="259"/>
      <c r="BW991" s="260"/>
      <c r="BX991" s="258"/>
      <c r="BY991" s="258"/>
      <c r="BZ991" s="258"/>
      <c r="CA991" s="258"/>
    </row>
    <row r="992" spans="2:79" x14ac:dyDescent="0.25">
      <c r="B992" s="263"/>
      <c r="C992" s="261"/>
      <c r="I992" s="220"/>
      <c r="J992" s="253"/>
      <c r="K992" s="254"/>
      <c r="L992" s="254"/>
      <c r="M992" s="255"/>
      <c r="N992" s="326"/>
      <c r="O992" s="256"/>
      <c r="P992" s="256"/>
      <c r="Q992" s="256"/>
      <c r="R992" s="256"/>
      <c r="S992" s="256"/>
      <c r="T992" s="256"/>
      <c r="U992" s="256"/>
      <c r="V992" s="257"/>
      <c r="W992" s="257"/>
      <c r="X992" s="257"/>
      <c r="Y992" s="257"/>
      <c r="Z992" s="257"/>
      <c r="AA992" s="257"/>
      <c r="AB992" s="253"/>
      <c r="AC992" s="258"/>
      <c r="AD992" s="253"/>
      <c r="AE992" s="253"/>
      <c r="AF992" s="253"/>
      <c r="AG992" s="253"/>
      <c r="AH992" s="253"/>
      <c r="AI992" s="253"/>
      <c r="AJ992" s="253"/>
      <c r="AK992" s="258"/>
      <c r="AL992" s="258"/>
      <c r="AM992" s="258"/>
      <c r="AN992" s="258"/>
      <c r="AO992" s="258"/>
      <c r="AP992" s="258"/>
      <c r="AQ992" s="258"/>
      <c r="AR992" s="258"/>
      <c r="AS992" s="258"/>
      <c r="AT992" s="258"/>
      <c r="AU992" s="258"/>
      <c r="AV992" s="258"/>
      <c r="AW992" s="258"/>
      <c r="AX992" s="258"/>
      <c r="AY992" s="258"/>
      <c r="AZ992" s="258"/>
      <c r="BA992" s="258"/>
      <c r="BB992" s="258"/>
      <c r="BC992" s="258"/>
      <c r="BD992" s="258"/>
      <c r="BE992" s="258"/>
      <c r="BF992" s="258"/>
      <c r="BG992" s="258"/>
      <c r="BH992" s="258"/>
      <c r="BI992" s="258"/>
      <c r="BJ992" s="258"/>
      <c r="BK992" s="258"/>
      <c r="BL992" s="297"/>
      <c r="BM992" s="258"/>
      <c r="BN992" s="258"/>
      <c r="BO992" s="258"/>
      <c r="BP992" s="258"/>
      <c r="BQ992" s="258"/>
      <c r="BR992" s="258"/>
      <c r="BS992" s="258"/>
      <c r="BT992" s="258"/>
      <c r="BU992" s="258"/>
      <c r="BV992" s="259"/>
      <c r="BW992" s="260"/>
      <c r="BX992" s="258"/>
      <c r="BY992" s="258"/>
      <c r="BZ992" s="258"/>
      <c r="CA992" s="258"/>
    </row>
    <row r="993" spans="2:79" x14ac:dyDescent="0.25">
      <c r="B993" s="263"/>
      <c r="C993" s="261"/>
      <c r="I993" s="220"/>
      <c r="J993" s="253"/>
      <c r="K993" s="254"/>
      <c r="L993" s="254"/>
      <c r="M993" s="255"/>
      <c r="N993" s="326"/>
      <c r="O993" s="256"/>
      <c r="P993" s="256"/>
      <c r="Q993" s="256"/>
      <c r="R993" s="256"/>
      <c r="S993" s="256"/>
      <c r="T993" s="256"/>
      <c r="U993" s="256"/>
      <c r="V993" s="257"/>
      <c r="W993" s="257"/>
      <c r="X993" s="257"/>
      <c r="Y993" s="257"/>
      <c r="Z993" s="257"/>
      <c r="AA993" s="257"/>
      <c r="AB993" s="253"/>
      <c r="AC993" s="258"/>
      <c r="AD993" s="253"/>
      <c r="AE993" s="253"/>
      <c r="AF993" s="253"/>
      <c r="AG993" s="253"/>
      <c r="AH993" s="253"/>
      <c r="AI993" s="253"/>
      <c r="AJ993" s="253"/>
      <c r="AK993" s="258"/>
      <c r="AL993" s="258"/>
      <c r="AM993" s="258"/>
      <c r="AN993" s="258"/>
      <c r="AO993" s="258"/>
      <c r="AP993" s="258"/>
      <c r="AQ993" s="258"/>
      <c r="AR993" s="258"/>
      <c r="AS993" s="258"/>
      <c r="AT993" s="258"/>
      <c r="AU993" s="258"/>
      <c r="AV993" s="258"/>
      <c r="AW993" s="258"/>
      <c r="AX993" s="258"/>
      <c r="AY993" s="258"/>
      <c r="AZ993" s="258"/>
      <c r="BA993" s="258"/>
      <c r="BB993" s="258"/>
      <c r="BC993" s="258"/>
      <c r="BD993" s="258"/>
      <c r="BE993" s="258"/>
      <c r="BF993" s="258"/>
      <c r="BG993" s="258"/>
      <c r="BH993" s="258"/>
      <c r="BI993" s="258"/>
      <c r="BJ993" s="258"/>
      <c r="BK993" s="258"/>
      <c r="BL993" s="297"/>
      <c r="BM993" s="258"/>
      <c r="BN993" s="258"/>
      <c r="BO993" s="258"/>
      <c r="BP993" s="258"/>
      <c r="BQ993" s="258"/>
      <c r="BR993" s="258"/>
      <c r="BS993" s="258"/>
      <c r="BT993" s="258"/>
      <c r="BU993" s="258"/>
      <c r="BV993" s="259"/>
      <c r="BW993" s="260"/>
      <c r="BX993" s="258"/>
      <c r="BY993" s="258"/>
      <c r="BZ993" s="258"/>
      <c r="CA993" s="258"/>
    </row>
    <row r="994" spans="2:79" x14ac:dyDescent="0.25">
      <c r="B994" s="263"/>
      <c r="C994" s="261"/>
      <c r="I994" s="220"/>
      <c r="J994" s="253"/>
      <c r="K994" s="254"/>
      <c r="L994" s="254"/>
      <c r="M994" s="255"/>
      <c r="N994" s="326"/>
      <c r="O994" s="256"/>
      <c r="P994" s="256"/>
      <c r="Q994" s="256"/>
      <c r="R994" s="256"/>
      <c r="S994" s="256"/>
      <c r="T994" s="256"/>
      <c r="U994" s="256"/>
      <c r="V994" s="257"/>
      <c r="W994" s="257"/>
      <c r="X994" s="257"/>
      <c r="Y994" s="257"/>
      <c r="Z994" s="257"/>
      <c r="AA994" s="257"/>
      <c r="AB994" s="253"/>
      <c r="AC994" s="258"/>
      <c r="AD994" s="253"/>
      <c r="AE994" s="253"/>
      <c r="AF994" s="253"/>
      <c r="AG994" s="253"/>
      <c r="AH994" s="253"/>
      <c r="AI994" s="253"/>
      <c r="AJ994" s="253"/>
      <c r="AK994" s="258"/>
      <c r="AL994" s="258"/>
      <c r="AM994" s="258"/>
      <c r="AN994" s="258"/>
      <c r="AO994" s="258"/>
      <c r="AP994" s="258"/>
      <c r="AQ994" s="258"/>
      <c r="AR994" s="258"/>
      <c r="AS994" s="258"/>
      <c r="AT994" s="258"/>
      <c r="AU994" s="258"/>
      <c r="AV994" s="258"/>
      <c r="AW994" s="258"/>
      <c r="AX994" s="258"/>
      <c r="AY994" s="258"/>
      <c r="AZ994" s="258"/>
      <c r="BA994" s="258"/>
      <c r="BB994" s="258"/>
      <c r="BC994" s="258"/>
      <c r="BD994" s="258"/>
      <c r="BE994" s="258"/>
      <c r="BF994" s="258"/>
      <c r="BG994" s="258"/>
      <c r="BH994" s="258"/>
      <c r="BI994" s="258"/>
      <c r="BJ994" s="258"/>
      <c r="BK994" s="258"/>
      <c r="BL994" s="297"/>
      <c r="BM994" s="258"/>
      <c r="BN994" s="258"/>
      <c r="BO994" s="258"/>
      <c r="BP994" s="258"/>
      <c r="BQ994" s="258"/>
      <c r="BR994" s="258"/>
      <c r="BS994" s="258"/>
      <c r="BT994" s="258"/>
      <c r="BU994" s="258"/>
      <c r="BV994" s="259"/>
      <c r="BW994" s="260"/>
      <c r="BX994" s="258"/>
      <c r="BY994" s="258"/>
      <c r="BZ994" s="258"/>
      <c r="CA994" s="258"/>
    </row>
    <row r="995" spans="2:79" x14ac:dyDescent="0.25">
      <c r="B995" s="263"/>
      <c r="C995" s="261"/>
      <c r="I995" s="220"/>
      <c r="J995" s="253"/>
      <c r="K995" s="254"/>
      <c r="L995" s="254"/>
      <c r="M995" s="255"/>
      <c r="N995" s="326"/>
      <c r="O995" s="256"/>
      <c r="P995" s="256"/>
      <c r="Q995" s="256"/>
      <c r="R995" s="256"/>
      <c r="S995" s="256"/>
      <c r="T995" s="256"/>
      <c r="U995" s="256"/>
      <c r="V995" s="257"/>
      <c r="W995" s="257"/>
      <c r="X995" s="257"/>
      <c r="Y995" s="257"/>
      <c r="Z995" s="257"/>
      <c r="AA995" s="257"/>
      <c r="AB995" s="253"/>
      <c r="AC995" s="258"/>
      <c r="AD995" s="253"/>
      <c r="AE995" s="253"/>
      <c r="AF995" s="253"/>
      <c r="AG995" s="253"/>
      <c r="AH995" s="253"/>
      <c r="AI995" s="253"/>
      <c r="AJ995" s="253"/>
      <c r="AK995" s="258"/>
      <c r="AL995" s="258"/>
      <c r="AM995" s="258"/>
      <c r="AN995" s="258"/>
      <c r="AO995" s="258"/>
      <c r="AP995" s="258"/>
      <c r="AQ995" s="258"/>
      <c r="AR995" s="258"/>
      <c r="AS995" s="258"/>
      <c r="AT995" s="258"/>
      <c r="AU995" s="258"/>
      <c r="AV995" s="258"/>
      <c r="AW995" s="258"/>
      <c r="AX995" s="258"/>
      <c r="AY995" s="258"/>
      <c r="AZ995" s="258"/>
      <c r="BA995" s="258"/>
      <c r="BB995" s="258"/>
      <c r="BC995" s="258"/>
      <c r="BD995" s="258"/>
      <c r="BE995" s="258"/>
      <c r="BF995" s="258"/>
      <c r="BG995" s="258"/>
      <c r="BH995" s="258"/>
      <c r="BI995" s="258"/>
      <c r="BJ995" s="258"/>
      <c r="BK995" s="258"/>
      <c r="BL995" s="297"/>
      <c r="BM995" s="258"/>
      <c r="BN995" s="258"/>
      <c r="BO995" s="258"/>
      <c r="BP995" s="258"/>
      <c r="BQ995" s="258"/>
      <c r="BR995" s="258"/>
      <c r="BS995" s="258"/>
      <c r="BT995" s="258"/>
      <c r="BU995" s="258"/>
      <c r="BV995" s="259"/>
      <c r="BW995" s="260"/>
      <c r="BX995" s="258"/>
      <c r="BY995" s="258"/>
      <c r="BZ995" s="258"/>
      <c r="CA995" s="258"/>
    </row>
    <row r="996" spans="2:79" x14ac:dyDescent="0.25">
      <c r="B996" s="263"/>
      <c r="C996" s="261"/>
      <c r="I996" s="220"/>
      <c r="J996" s="253"/>
      <c r="K996" s="254"/>
      <c r="L996" s="254"/>
      <c r="M996" s="255"/>
      <c r="N996" s="326"/>
      <c r="O996" s="256"/>
      <c r="P996" s="256"/>
      <c r="Q996" s="256"/>
      <c r="R996" s="256"/>
      <c r="S996" s="256"/>
      <c r="T996" s="256"/>
      <c r="U996" s="256"/>
      <c r="V996" s="257"/>
      <c r="W996" s="257"/>
      <c r="X996" s="257"/>
      <c r="Y996" s="257"/>
      <c r="Z996" s="257"/>
      <c r="AA996" s="257"/>
      <c r="AB996" s="253"/>
      <c r="AC996" s="258"/>
      <c r="AD996" s="253"/>
      <c r="AE996" s="253"/>
      <c r="AF996" s="253"/>
      <c r="AG996" s="253"/>
      <c r="AH996" s="253"/>
      <c r="AI996" s="253"/>
      <c r="AJ996" s="253"/>
      <c r="AK996" s="258"/>
      <c r="AL996" s="258"/>
      <c r="AM996" s="258"/>
      <c r="AN996" s="258"/>
      <c r="AO996" s="258"/>
      <c r="AP996" s="258"/>
      <c r="AQ996" s="258"/>
      <c r="AR996" s="258"/>
      <c r="AS996" s="258"/>
      <c r="AT996" s="258"/>
      <c r="AU996" s="258"/>
      <c r="AV996" s="258"/>
      <c r="AW996" s="258"/>
      <c r="AX996" s="258"/>
      <c r="AY996" s="258"/>
      <c r="AZ996" s="258"/>
      <c r="BA996" s="258"/>
      <c r="BB996" s="258"/>
      <c r="BC996" s="258"/>
      <c r="BD996" s="258"/>
      <c r="BE996" s="258"/>
      <c r="BF996" s="258"/>
      <c r="BG996" s="258"/>
      <c r="BH996" s="258"/>
      <c r="BI996" s="258"/>
      <c r="BJ996" s="258"/>
      <c r="BK996" s="258"/>
      <c r="BL996" s="297"/>
      <c r="BM996" s="258"/>
      <c r="BN996" s="258"/>
      <c r="BO996" s="258"/>
      <c r="BP996" s="258"/>
      <c r="BQ996" s="258"/>
      <c r="BR996" s="258"/>
      <c r="BS996" s="258"/>
      <c r="BT996" s="258"/>
      <c r="BU996" s="258"/>
      <c r="BV996" s="259"/>
      <c r="BW996" s="260"/>
      <c r="BX996" s="258"/>
      <c r="BY996" s="258"/>
      <c r="BZ996" s="258"/>
      <c r="CA996" s="258"/>
    </row>
    <row r="997" spans="2:79" x14ac:dyDescent="0.25">
      <c r="B997" s="263"/>
      <c r="C997" s="261"/>
      <c r="I997" s="220"/>
      <c r="J997" s="253"/>
      <c r="K997" s="254"/>
      <c r="L997" s="254"/>
      <c r="M997" s="255"/>
      <c r="N997" s="326"/>
      <c r="O997" s="256"/>
      <c r="P997" s="256"/>
      <c r="Q997" s="256"/>
      <c r="R997" s="256"/>
      <c r="S997" s="256"/>
      <c r="T997" s="256"/>
      <c r="U997" s="256"/>
      <c r="V997" s="257"/>
      <c r="W997" s="257"/>
      <c r="X997" s="257"/>
      <c r="Y997" s="257"/>
      <c r="Z997" s="257"/>
      <c r="AA997" s="257"/>
      <c r="AB997" s="253"/>
      <c r="AC997" s="258"/>
      <c r="AD997" s="253"/>
      <c r="AE997" s="253"/>
      <c r="AF997" s="253"/>
      <c r="AG997" s="253"/>
      <c r="AH997" s="253"/>
      <c r="AI997" s="253"/>
      <c r="AJ997" s="253"/>
      <c r="AK997" s="258"/>
      <c r="AL997" s="258"/>
      <c r="AM997" s="258"/>
      <c r="AN997" s="258"/>
      <c r="AO997" s="258"/>
      <c r="AP997" s="258"/>
      <c r="AQ997" s="258"/>
      <c r="AR997" s="258"/>
      <c r="AS997" s="258"/>
      <c r="AT997" s="258"/>
      <c r="AU997" s="258"/>
      <c r="AV997" s="258"/>
      <c r="AW997" s="258"/>
      <c r="AX997" s="258"/>
      <c r="AY997" s="258"/>
      <c r="AZ997" s="258"/>
      <c r="BA997" s="258"/>
      <c r="BB997" s="258"/>
      <c r="BC997" s="258"/>
      <c r="BD997" s="258"/>
      <c r="BE997" s="258"/>
      <c r="BF997" s="258"/>
      <c r="BG997" s="258"/>
      <c r="BH997" s="258"/>
      <c r="BI997" s="258"/>
      <c r="BJ997" s="258"/>
      <c r="BK997" s="258"/>
      <c r="BL997" s="297"/>
      <c r="BM997" s="258"/>
      <c r="BN997" s="258"/>
      <c r="BO997" s="258"/>
      <c r="BP997" s="258"/>
      <c r="BQ997" s="258"/>
      <c r="BR997" s="258"/>
      <c r="BS997" s="258"/>
      <c r="BT997" s="258"/>
      <c r="BU997" s="258"/>
      <c r="BV997" s="259"/>
      <c r="BW997" s="260"/>
      <c r="BX997" s="258"/>
      <c r="BY997" s="258"/>
      <c r="BZ997" s="258"/>
      <c r="CA997" s="258"/>
    </row>
    <row r="998" spans="2:79" x14ac:dyDescent="0.25">
      <c r="B998" s="263"/>
      <c r="C998" s="261"/>
      <c r="I998" s="220"/>
      <c r="J998" s="253"/>
      <c r="K998" s="254"/>
      <c r="L998" s="254"/>
      <c r="M998" s="255"/>
      <c r="N998" s="326"/>
      <c r="O998" s="256"/>
      <c r="P998" s="256"/>
      <c r="Q998" s="256"/>
      <c r="R998" s="256"/>
      <c r="S998" s="256"/>
      <c r="T998" s="256"/>
      <c r="U998" s="256"/>
      <c r="V998" s="257"/>
      <c r="W998" s="257"/>
      <c r="X998" s="257"/>
      <c r="Y998" s="257"/>
      <c r="Z998" s="257"/>
      <c r="AA998" s="257"/>
      <c r="AB998" s="253"/>
      <c r="AC998" s="258"/>
      <c r="AD998" s="253"/>
      <c r="AE998" s="253"/>
      <c r="AF998" s="253"/>
      <c r="AG998" s="253"/>
      <c r="AH998" s="253"/>
      <c r="AI998" s="253"/>
      <c r="AJ998" s="253"/>
      <c r="AK998" s="258"/>
      <c r="AL998" s="258"/>
      <c r="AM998" s="258"/>
      <c r="AN998" s="258"/>
      <c r="AO998" s="258"/>
      <c r="AP998" s="258"/>
      <c r="AQ998" s="258"/>
      <c r="AR998" s="258"/>
      <c r="AS998" s="258"/>
      <c r="AT998" s="258"/>
      <c r="AU998" s="258"/>
      <c r="AV998" s="258"/>
      <c r="AW998" s="258"/>
      <c r="AX998" s="258"/>
      <c r="AY998" s="258"/>
      <c r="AZ998" s="258"/>
      <c r="BA998" s="258"/>
      <c r="BB998" s="258"/>
      <c r="BC998" s="258"/>
      <c r="BD998" s="258"/>
      <c r="BE998" s="258"/>
      <c r="BF998" s="258"/>
      <c r="BG998" s="258"/>
      <c r="BH998" s="258"/>
      <c r="BI998" s="258"/>
      <c r="BJ998" s="258"/>
      <c r="BK998" s="258"/>
      <c r="BL998" s="297"/>
      <c r="BM998" s="258"/>
      <c r="BN998" s="258"/>
      <c r="BO998" s="258"/>
      <c r="BP998" s="258"/>
      <c r="BQ998" s="258"/>
      <c r="BR998" s="258"/>
      <c r="BS998" s="258"/>
      <c r="BT998" s="258"/>
      <c r="BU998" s="258"/>
      <c r="BV998" s="259"/>
      <c r="BW998" s="260"/>
      <c r="BX998" s="258"/>
      <c r="BY998" s="258"/>
      <c r="BZ998" s="258"/>
      <c r="CA998" s="258"/>
    </row>
    <row r="999" spans="2:79" x14ac:dyDescent="0.25">
      <c r="B999" s="263"/>
      <c r="C999" s="261"/>
      <c r="I999" s="220"/>
      <c r="J999" s="253"/>
      <c r="K999" s="254"/>
      <c r="L999" s="254"/>
      <c r="M999" s="255"/>
      <c r="N999" s="326"/>
      <c r="O999" s="256"/>
      <c r="P999" s="256"/>
      <c r="Q999" s="256"/>
      <c r="R999" s="256"/>
      <c r="S999" s="256"/>
      <c r="T999" s="256"/>
      <c r="U999" s="256"/>
      <c r="V999" s="257"/>
      <c r="W999" s="257"/>
      <c r="X999" s="257"/>
      <c r="Y999" s="257"/>
      <c r="Z999" s="257"/>
      <c r="AA999" s="257"/>
      <c r="AB999" s="253"/>
      <c r="AC999" s="258"/>
      <c r="AD999" s="253"/>
      <c r="AE999" s="253"/>
      <c r="AF999" s="253"/>
      <c r="AG999" s="253"/>
      <c r="AH999" s="253"/>
      <c r="AI999" s="253"/>
      <c r="AJ999" s="253"/>
      <c r="AK999" s="258"/>
      <c r="AL999" s="258"/>
      <c r="AM999" s="258"/>
      <c r="AN999" s="258"/>
      <c r="AO999" s="258"/>
      <c r="AP999" s="258"/>
      <c r="AQ999" s="258"/>
      <c r="AR999" s="258"/>
      <c r="AS999" s="258"/>
      <c r="AT999" s="258"/>
      <c r="AU999" s="258"/>
      <c r="AV999" s="258"/>
      <c r="AW999" s="258"/>
      <c r="AX999" s="258"/>
      <c r="AY999" s="258"/>
      <c r="AZ999" s="258"/>
      <c r="BA999" s="258"/>
      <c r="BB999" s="258"/>
      <c r="BC999" s="258"/>
      <c r="BD999" s="258"/>
      <c r="BE999" s="258"/>
      <c r="BF999" s="258"/>
      <c r="BG999" s="258"/>
      <c r="BH999" s="258"/>
      <c r="BI999" s="258"/>
      <c r="BJ999" s="258"/>
      <c r="BK999" s="258"/>
      <c r="BL999" s="297"/>
      <c r="BM999" s="258"/>
      <c r="BN999" s="258"/>
      <c r="BO999" s="258"/>
      <c r="BP999" s="258"/>
      <c r="BQ999" s="258"/>
      <c r="BR999" s="258"/>
      <c r="BS999" s="258"/>
      <c r="BT999" s="258"/>
      <c r="BU999" s="258"/>
      <c r="BV999" s="259"/>
      <c r="BW999" s="260"/>
      <c r="BX999" s="258"/>
      <c r="BY999" s="258"/>
      <c r="BZ999" s="258"/>
      <c r="CA999" s="258"/>
    </row>
    <row r="1000" spans="2:79" x14ac:dyDescent="0.25">
      <c r="B1000" s="263"/>
      <c r="C1000" s="261"/>
      <c r="I1000" s="220"/>
      <c r="J1000" s="253"/>
      <c r="K1000" s="254"/>
      <c r="L1000" s="254"/>
      <c r="M1000" s="255"/>
      <c r="N1000" s="326"/>
      <c r="O1000" s="256"/>
      <c r="P1000" s="256"/>
      <c r="Q1000" s="256"/>
      <c r="R1000" s="256"/>
      <c r="S1000" s="256"/>
      <c r="T1000" s="256"/>
      <c r="U1000" s="256"/>
      <c r="V1000" s="257"/>
      <c r="W1000" s="257"/>
      <c r="X1000" s="257"/>
      <c r="Y1000" s="257"/>
      <c r="Z1000" s="257"/>
      <c r="AA1000" s="257"/>
      <c r="AB1000" s="253"/>
      <c r="AC1000" s="258"/>
      <c r="AD1000" s="253"/>
      <c r="AE1000" s="253"/>
      <c r="AF1000" s="253"/>
      <c r="AG1000" s="253"/>
      <c r="AH1000" s="253"/>
      <c r="AI1000" s="253"/>
      <c r="AJ1000" s="253"/>
      <c r="AK1000" s="258"/>
      <c r="AL1000" s="258"/>
      <c r="AM1000" s="258"/>
      <c r="AN1000" s="258"/>
      <c r="AO1000" s="258"/>
      <c r="AP1000" s="258"/>
      <c r="AQ1000" s="258"/>
      <c r="AR1000" s="258"/>
      <c r="AS1000" s="258"/>
      <c r="AT1000" s="258"/>
      <c r="AU1000" s="258"/>
      <c r="AV1000" s="258"/>
      <c r="AW1000" s="258"/>
      <c r="AX1000" s="258"/>
      <c r="AY1000" s="258"/>
      <c r="AZ1000" s="258"/>
      <c r="BA1000" s="258"/>
      <c r="BB1000" s="258"/>
      <c r="BC1000" s="258"/>
      <c r="BD1000" s="258"/>
      <c r="BE1000" s="258"/>
      <c r="BF1000" s="258"/>
      <c r="BG1000" s="258"/>
      <c r="BH1000" s="258"/>
      <c r="BI1000" s="258"/>
      <c r="BJ1000" s="258"/>
      <c r="BK1000" s="258"/>
      <c r="BL1000" s="297"/>
      <c r="BM1000" s="258"/>
      <c r="BN1000" s="258"/>
      <c r="BO1000" s="258"/>
      <c r="BP1000" s="258"/>
      <c r="BQ1000" s="258"/>
      <c r="BR1000" s="258"/>
      <c r="BS1000" s="258"/>
      <c r="BT1000" s="258"/>
      <c r="BU1000" s="258"/>
      <c r="BV1000" s="259"/>
      <c r="BW1000" s="260"/>
      <c r="BX1000" s="258"/>
      <c r="BY1000" s="258"/>
      <c r="BZ1000" s="258"/>
      <c r="CA1000" s="258"/>
    </row>
    <row r="1001" spans="2:79" x14ac:dyDescent="0.25">
      <c r="B1001" s="263"/>
      <c r="C1001" s="261"/>
      <c r="I1001" s="220"/>
      <c r="J1001" s="253"/>
      <c r="K1001" s="254"/>
      <c r="L1001" s="254"/>
      <c r="M1001" s="255"/>
      <c r="N1001" s="326"/>
      <c r="O1001" s="256"/>
      <c r="P1001" s="256"/>
      <c r="Q1001" s="256"/>
      <c r="R1001" s="256"/>
      <c r="S1001" s="256"/>
      <c r="T1001" s="256"/>
      <c r="U1001" s="256"/>
      <c r="V1001" s="257"/>
      <c r="W1001" s="257"/>
      <c r="X1001" s="257"/>
      <c r="Y1001" s="257"/>
      <c r="Z1001" s="257"/>
      <c r="AA1001" s="257"/>
      <c r="AB1001" s="253"/>
      <c r="AC1001" s="258"/>
      <c r="AD1001" s="253"/>
      <c r="AE1001" s="253"/>
      <c r="AF1001" s="253"/>
      <c r="AG1001" s="253"/>
      <c r="AH1001" s="253"/>
      <c r="AI1001" s="253"/>
      <c r="AJ1001" s="253"/>
      <c r="AK1001" s="258"/>
      <c r="AL1001" s="258"/>
      <c r="AM1001" s="258"/>
      <c r="AN1001" s="258"/>
      <c r="AO1001" s="258"/>
      <c r="AP1001" s="258"/>
      <c r="AQ1001" s="258"/>
      <c r="AR1001" s="258"/>
      <c r="AS1001" s="258"/>
      <c r="AT1001" s="258"/>
      <c r="AU1001" s="258"/>
      <c r="AV1001" s="258"/>
      <c r="AW1001" s="258"/>
      <c r="AX1001" s="258"/>
      <c r="AY1001" s="258"/>
      <c r="AZ1001" s="258"/>
      <c r="BA1001" s="258"/>
      <c r="BB1001" s="258"/>
      <c r="BC1001" s="258"/>
      <c r="BD1001" s="258"/>
      <c r="BE1001" s="258"/>
      <c r="BF1001" s="258"/>
      <c r="BG1001" s="258"/>
      <c r="BH1001" s="258"/>
      <c r="BI1001" s="258"/>
      <c r="BJ1001" s="258"/>
      <c r="BK1001" s="258"/>
      <c r="BL1001" s="297"/>
      <c r="BM1001" s="258"/>
      <c r="BN1001" s="258"/>
      <c r="BO1001" s="258"/>
      <c r="BP1001" s="258"/>
      <c r="BQ1001" s="258"/>
      <c r="BR1001" s="258"/>
      <c r="BS1001" s="258"/>
      <c r="BT1001" s="258"/>
      <c r="BU1001" s="258"/>
      <c r="BV1001" s="259"/>
      <c r="BW1001" s="260"/>
      <c r="BX1001" s="258"/>
      <c r="BY1001" s="258"/>
      <c r="BZ1001" s="258"/>
      <c r="CA1001" s="258"/>
    </row>
    <row r="1002" spans="2:79" x14ac:dyDescent="0.25">
      <c r="B1002" s="263"/>
      <c r="C1002" s="261"/>
      <c r="I1002" s="220"/>
      <c r="J1002" s="253"/>
      <c r="K1002" s="254"/>
      <c r="L1002" s="254"/>
      <c r="M1002" s="255"/>
      <c r="N1002" s="326"/>
      <c r="O1002" s="256"/>
      <c r="P1002" s="256"/>
      <c r="Q1002" s="256"/>
      <c r="R1002" s="256"/>
      <c r="S1002" s="256"/>
      <c r="T1002" s="256"/>
      <c r="U1002" s="256"/>
      <c r="V1002" s="257"/>
      <c r="W1002" s="257"/>
      <c r="X1002" s="257"/>
      <c r="Y1002" s="257"/>
      <c r="Z1002" s="257"/>
      <c r="AA1002" s="257"/>
      <c r="AB1002" s="253"/>
      <c r="AC1002" s="258"/>
      <c r="AD1002" s="253"/>
      <c r="AE1002" s="253"/>
      <c r="AF1002" s="253"/>
      <c r="AG1002" s="253"/>
      <c r="AH1002" s="253"/>
      <c r="AI1002" s="253"/>
      <c r="AJ1002" s="253"/>
      <c r="AK1002" s="258"/>
      <c r="AL1002" s="258"/>
      <c r="AM1002" s="258"/>
      <c r="AN1002" s="258"/>
      <c r="AO1002" s="258"/>
      <c r="AP1002" s="258"/>
      <c r="AQ1002" s="258"/>
      <c r="AR1002" s="258"/>
      <c r="AS1002" s="258"/>
      <c r="AT1002" s="258"/>
      <c r="AU1002" s="258"/>
      <c r="AV1002" s="258"/>
      <c r="AW1002" s="258"/>
      <c r="AX1002" s="258"/>
      <c r="AY1002" s="258"/>
      <c r="AZ1002" s="258"/>
      <c r="BA1002" s="258"/>
      <c r="BB1002" s="258"/>
      <c r="BC1002" s="258"/>
      <c r="BD1002" s="258"/>
      <c r="BE1002" s="258"/>
      <c r="BF1002" s="258"/>
      <c r="BG1002" s="258"/>
      <c r="BH1002" s="258"/>
      <c r="BI1002" s="258"/>
      <c r="BJ1002" s="258"/>
      <c r="BK1002" s="258"/>
      <c r="BL1002" s="297"/>
      <c r="BM1002" s="258"/>
      <c r="BN1002" s="258"/>
      <c r="BO1002" s="258"/>
      <c r="BP1002" s="258"/>
      <c r="BQ1002" s="258"/>
      <c r="BR1002" s="258"/>
      <c r="BS1002" s="258"/>
      <c r="BT1002" s="258"/>
      <c r="BU1002" s="258"/>
      <c r="BV1002" s="259"/>
      <c r="BW1002" s="260"/>
      <c r="BX1002" s="258"/>
      <c r="BY1002" s="258"/>
      <c r="BZ1002" s="258"/>
      <c r="CA1002" s="258"/>
    </row>
    <row r="1003" spans="2:79" x14ac:dyDescent="0.25">
      <c r="B1003" s="263"/>
      <c r="C1003" s="261"/>
      <c r="I1003" s="220"/>
      <c r="J1003" s="253"/>
      <c r="K1003" s="254"/>
      <c r="L1003" s="254"/>
      <c r="M1003" s="255"/>
      <c r="N1003" s="326"/>
      <c r="O1003" s="256"/>
      <c r="P1003" s="256"/>
      <c r="Q1003" s="256"/>
      <c r="R1003" s="256"/>
      <c r="S1003" s="256"/>
      <c r="T1003" s="256"/>
      <c r="U1003" s="256"/>
      <c r="V1003" s="257"/>
      <c r="W1003" s="257"/>
      <c r="X1003" s="257"/>
      <c r="Y1003" s="257"/>
      <c r="Z1003" s="257"/>
      <c r="AA1003" s="257"/>
      <c r="AB1003" s="253"/>
      <c r="AC1003" s="258"/>
      <c r="AD1003" s="253"/>
      <c r="AE1003" s="253"/>
      <c r="AF1003" s="253"/>
      <c r="AG1003" s="253"/>
      <c r="AH1003" s="253"/>
      <c r="AI1003" s="253"/>
      <c r="AJ1003" s="253"/>
      <c r="AK1003" s="258"/>
      <c r="AL1003" s="258"/>
      <c r="AM1003" s="258"/>
      <c r="AN1003" s="258"/>
      <c r="AO1003" s="258"/>
      <c r="AP1003" s="258"/>
      <c r="AQ1003" s="258"/>
      <c r="AR1003" s="258"/>
      <c r="AS1003" s="258"/>
      <c r="AT1003" s="258"/>
      <c r="AU1003" s="258"/>
      <c r="AV1003" s="258"/>
      <c r="AW1003" s="258"/>
      <c r="AX1003" s="258"/>
      <c r="AY1003" s="258"/>
      <c r="AZ1003" s="258"/>
      <c r="BA1003" s="258"/>
      <c r="BB1003" s="258"/>
      <c r="BC1003" s="258"/>
      <c r="BD1003" s="258"/>
      <c r="BE1003" s="258"/>
      <c r="BF1003" s="258"/>
      <c r="BG1003" s="258"/>
      <c r="BH1003" s="258"/>
      <c r="BI1003" s="258"/>
      <c r="BJ1003" s="258"/>
      <c r="BK1003" s="258"/>
      <c r="BL1003" s="297"/>
      <c r="BM1003" s="258"/>
      <c r="BN1003" s="258"/>
      <c r="BO1003" s="258"/>
      <c r="BP1003" s="258"/>
      <c r="BQ1003" s="258"/>
      <c r="BR1003" s="258"/>
      <c r="BS1003" s="258"/>
      <c r="BT1003" s="258"/>
      <c r="BU1003" s="258"/>
      <c r="BV1003" s="259"/>
      <c r="BW1003" s="260"/>
      <c r="BX1003" s="258"/>
      <c r="BY1003" s="258"/>
      <c r="BZ1003" s="258"/>
      <c r="CA1003" s="258"/>
    </row>
    <row r="1004" spans="2:79" x14ac:dyDescent="0.25">
      <c r="B1004" s="263"/>
      <c r="C1004" s="261"/>
      <c r="I1004" s="220"/>
      <c r="J1004" s="253"/>
      <c r="K1004" s="254"/>
      <c r="L1004" s="254"/>
      <c r="M1004" s="255"/>
      <c r="N1004" s="326"/>
      <c r="O1004" s="256"/>
      <c r="P1004" s="256"/>
      <c r="Q1004" s="256"/>
      <c r="R1004" s="256"/>
      <c r="S1004" s="256"/>
      <c r="T1004" s="256"/>
      <c r="U1004" s="256"/>
      <c r="V1004" s="257"/>
      <c r="W1004" s="257"/>
      <c r="X1004" s="257"/>
      <c r="Y1004" s="257"/>
      <c r="Z1004" s="257"/>
      <c r="AA1004" s="257"/>
      <c r="AB1004" s="253"/>
      <c r="AC1004" s="258"/>
      <c r="AD1004" s="253"/>
      <c r="AE1004" s="253"/>
      <c r="AF1004" s="253"/>
      <c r="AG1004" s="253"/>
      <c r="AH1004" s="253"/>
      <c r="AI1004" s="253"/>
      <c r="AJ1004" s="253"/>
      <c r="AK1004" s="258"/>
      <c r="AL1004" s="258"/>
      <c r="AM1004" s="258"/>
      <c r="AN1004" s="258"/>
      <c r="AO1004" s="258"/>
      <c r="AP1004" s="258"/>
      <c r="AQ1004" s="258"/>
      <c r="AR1004" s="258"/>
      <c r="AS1004" s="258"/>
      <c r="AT1004" s="258"/>
      <c r="AU1004" s="258"/>
      <c r="AV1004" s="258"/>
      <c r="AW1004" s="258"/>
      <c r="AX1004" s="258"/>
      <c r="AY1004" s="258"/>
      <c r="AZ1004" s="258"/>
      <c r="BA1004" s="258"/>
      <c r="BB1004" s="258"/>
      <c r="BC1004" s="258"/>
      <c r="BD1004" s="258"/>
      <c r="BE1004" s="258"/>
      <c r="BF1004" s="258"/>
      <c r="BG1004" s="258"/>
      <c r="BH1004" s="258"/>
      <c r="BI1004" s="258"/>
      <c r="BJ1004" s="258"/>
      <c r="BK1004" s="258"/>
      <c r="BL1004" s="297"/>
      <c r="BM1004" s="258"/>
      <c r="BN1004" s="258"/>
      <c r="BO1004" s="258"/>
      <c r="BP1004" s="258"/>
      <c r="BQ1004" s="258"/>
      <c r="BR1004" s="258"/>
      <c r="BS1004" s="258"/>
      <c r="BT1004" s="258"/>
      <c r="BU1004" s="258"/>
      <c r="BV1004" s="259"/>
      <c r="BW1004" s="260"/>
      <c r="BX1004" s="258"/>
      <c r="BY1004" s="258"/>
      <c r="BZ1004" s="258"/>
      <c r="CA1004" s="258"/>
    </row>
    <row r="1005" spans="2:79" x14ac:dyDescent="0.25">
      <c r="B1005" s="263"/>
      <c r="C1005" s="261"/>
      <c r="I1005" s="220"/>
      <c r="J1005" s="253"/>
      <c r="K1005" s="254"/>
      <c r="L1005" s="254"/>
      <c r="M1005" s="255"/>
      <c r="N1005" s="326"/>
      <c r="O1005" s="256"/>
      <c r="P1005" s="256"/>
      <c r="Q1005" s="256"/>
      <c r="R1005" s="256"/>
      <c r="S1005" s="256"/>
      <c r="T1005" s="256"/>
      <c r="U1005" s="256"/>
      <c r="V1005" s="257"/>
      <c r="W1005" s="257"/>
      <c r="X1005" s="257"/>
      <c r="Y1005" s="257"/>
      <c r="Z1005" s="257"/>
      <c r="AA1005" s="257"/>
      <c r="AB1005" s="253"/>
      <c r="AC1005" s="258"/>
      <c r="AD1005" s="253"/>
      <c r="AE1005" s="253"/>
      <c r="AF1005" s="253"/>
      <c r="AG1005" s="253"/>
      <c r="AH1005" s="253"/>
      <c r="AI1005" s="253"/>
      <c r="AJ1005" s="253"/>
      <c r="AK1005" s="258"/>
      <c r="AL1005" s="258"/>
      <c r="AM1005" s="258"/>
      <c r="AN1005" s="258"/>
      <c r="AO1005" s="258"/>
      <c r="AP1005" s="258"/>
      <c r="AQ1005" s="258"/>
      <c r="AR1005" s="258"/>
      <c r="AS1005" s="258"/>
      <c r="AT1005" s="258"/>
      <c r="AU1005" s="258"/>
      <c r="AV1005" s="258"/>
      <c r="AW1005" s="258"/>
      <c r="AX1005" s="258"/>
      <c r="AY1005" s="258"/>
      <c r="AZ1005" s="258"/>
      <c r="BA1005" s="258"/>
      <c r="BB1005" s="258"/>
      <c r="BC1005" s="258"/>
      <c r="BD1005" s="258"/>
      <c r="BE1005" s="258"/>
      <c r="BF1005" s="258"/>
      <c r="BG1005" s="258"/>
      <c r="BH1005" s="258"/>
      <c r="BI1005" s="258"/>
      <c r="BJ1005" s="258"/>
      <c r="BK1005" s="258"/>
      <c r="BL1005" s="297"/>
      <c r="BM1005" s="258"/>
      <c r="BN1005" s="258"/>
      <c r="BO1005" s="258"/>
      <c r="BP1005" s="258"/>
      <c r="BQ1005" s="258"/>
      <c r="BR1005" s="258"/>
      <c r="BS1005" s="258"/>
      <c r="BT1005" s="258"/>
      <c r="BU1005" s="258"/>
      <c r="BV1005" s="259"/>
      <c r="BW1005" s="260"/>
      <c r="BX1005" s="258"/>
      <c r="BY1005" s="258"/>
      <c r="BZ1005" s="258"/>
      <c r="CA1005" s="258"/>
    </row>
    <row r="1006" spans="2:79" x14ac:dyDescent="0.25">
      <c r="B1006" s="263"/>
      <c r="C1006" s="261"/>
      <c r="I1006" s="220"/>
      <c r="J1006" s="253"/>
      <c r="K1006" s="254"/>
      <c r="L1006" s="254"/>
      <c r="M1006" s="255"/>
      <c r="N1006" s="326"/>
      <c r="O1006" s="256"/>
      <c r="P1006" s="256"/>
      <c r="Q1006" s="256"/>
      <c r="R1006" s="256"/>
      <c r="S1006" s="256"/>
      <c r="T1006" s="256"/>
      <c r="U1006" s="256"/>
      <c r="V1006" s="257"/>
      <c r="W1006" s="257"/>
      <c r="X1006" s="257"/>
      <c r="Y1006" s="257"/>
      <c r="Z1006" s="257"/>
      <c r="AA1006" s="257"/>
      <c r="AB1006" s="253"/>
      <c r="AC1006" s="258"/>
      <c r="AD1006" s="253"/>
      <c r="AE1006" s="253"/>
      <c r="AF1006" s="253"/>
      <c r="AG1006" s="253"/>
      <c r="AH1006" s="253"/>
      <c r="AI1006" s="253"/>
      <c r="AJ1006" s="253"/>
      <c r="AK1006" s="258"/>
      <c r="AL1006" s="258"/>
      <c r="AM1006" s="258"/>
      <c r="AN1006" s="258"/>
      <c r="AO1006" s="258"/>
      <c r="AP1006" s="258"/>
      <c r="AQ1006" s="258"/>
      <c r="AR1006" s="258"/>
      <c r="AS1006" s="258"/>
      <c r="AT1006" s="258"/>
      <c r="AU1006" s="258"/>
      <c r="AV1006" s="258"/>
      <c r="AW1006" s="258"/>
      <c r="AX1006" s="258"/>
      <c r="AY1006" s="258"/>
      <c r="AZ1006" s="258"/>
      <c r="BA1006" s="258"/>
      <c r="BB1006" s="258"/>
      <c r="BC1006" s="258"/>
      <c r="BD1006" s="258"/>
      <c r="BE1006" s="258"/>
      <c r="BF1006" s="258"/>
      <c r="BG1006" s="258"/>
      <c r="BH1006" s="258"/>
      <c r="BI1006" s="258"/>
      <c r="BJ1006" s="258"/>
      <c r="BK1006" s="258"/>
      <c r="BL1006" s="297"/>
      <c r="BM1006" s="258"/>
      <c r="BN1006" s="258"/>
      <c r="BO1006" s="258"/>
      <c r="BP1006" s="258"/>
      <c r="BQ1006" s="258"/>
      <c r="BR1006" s="258"/>
      <c r="BS1006" s="258"/>
      <c r="BT1006" s="258"/>
      <c r="BU1006" s="258"/>
      <c r="BV1006" s="259"/>
      <c r="BW1006" s="260"/>
      <c r="BX1006" s="258"/>
      <c r="BY1006" s="258"/>
      <c r="BZ1006" s="258"/>
      <c r="CA1006" s="258"/>
    </row>
    <row r="1007" spans="2:79" x14ac:dyDescent="0.25">
      <c r="B1007" s="263"/>
      <c r="C1007" s="261"/>
      <c r="I1007" s="220"/>
      <c r="J1007" s="253"/>
      <c r="K1007" s="254"/>
      <c r="L1007" s="254"/>
      <c r="M1007" s="255"/>
      <c r="N1007" s="326"/>
      <c r="O1007" s="256"/>
      <c r="P1007" s="256"/>
      <c r="Q1007" s="256"/>
      <c r="R1007" s="256"/>
      <c r="S1007" s="256"/>
      <c r="T1007" s="256"/>
      <c r="U1007" s="256"/>
      <c r="V1007" s="257"/>
      <c r="W1007" s="257"/>
      <c r="X1007" s="257"/>
      <c r="Y1007" s="257"/>
      <c r="Z1007" s="257"/>
      <c r="AA1007" s="257"/>
      <c r="AB1007" s="253"/>
      <c r="AC1007" s="258"/>
      <c r="AD1007" s="253"/>
      <c r="AE1007" s="253"/>
      <c r="AF1007" s="253"/>
      <c r="AG1007" s="253"/>
      <c r="AH1007" s="253"/>
      <c r="AI1007" s="253"/>
      <c r="AJ1007" s="253"/>
      <c r="AK1007" s="258"/>
      <c r="AL1007" s="258"/>
      <c r="AM1007" s="258"/>
      <c r="AN1007" s="258"/>
      <c r="AO1007" s="258"/>
      <c r="AP1007" s="258"/>
      <c r="AQ1007" s="258"/>
      <c r="AR1007" s="258"/>
      <c r="AS1007" s="258"/>
      <c r="AT1007" s="258"/>
      <c r="AU1007" s="258"/>
      <c r="AV1007" s="258"/>
      <c r="AW1007" s="258"/>
      <c r="AX1007" s="258"/>
      <c r="AY1007" s="258"/>
      <c r="AZ1007" s="258"/>
      <c r="BA1007" s="258"/>
      <c r="BB1007" s="258"/>
      <c r="BC1007" s="258"/>
      <c r="BD1007" s="258"/>
      <c r="BE1007" s="258"/>
      <c r="BF1007" s="258"/>
      <c r="BG1007" s="258"/>
      <c r="BH1007" s="258"/>
      <c r="BI1007" s="258"/>
      <c r="BJ1007" s="258"/>
      <c r="BK1007" s="258"/>
      <c r="BL1007" s="297"/>
      <c r="BM1007" s="258"/>
      <c r="BN1007" s="258"/>
      <c r="BO1007" s="258"/>
      <c r="BP1007" s="258"/>
      <c r="BQ1007" s="258"/>
      <c r="BR1007" s="258"/>
      <c r="BS1007" s="258"/>
      <c r="BT1007" s="258"/>
      <c r="BU1007" s="258"/>
      <c r="BV1007" s="259"/>
      <c r="BW1007" s="260"/>
      <c r="BX1007" s="258"/>
      <c r="BY1007" s="258"/>
      <c r="BZ1007" s="258"/>
      <c r="CA1007" s="258"/>
    </row>
    <row r="1008" spans="2:79" x14ac:dyDescent="0.25">
      <c r="B1008" s="263"/>
      <c r="C1008" s="261"/>
      <c r="I1008" s="220"/>
      <c r="J1008" s="253"/>
      <c r="K1008" s="254"/>
      <c r="L1008" s="254"/>
      <c r="M1008" s="255"/>
      <c r="N1008" s="326"/>
      <c r="O1008" s="256"/>
      <c r="P1008" s="256"/>
      <c r="Q1008" s="256"/>
      <c r="R1008" s="256"/>
      <c r="S1008" s="256"/>
      <c r="T1008" s="256"/>
      <c r="U1008" s="256"/>
      <c r="V1008" s="257"/>
      <c r="W1008" s="257"/>
      <c r="X1008" s="257"/>
      <c r="Y1008" s="257"/>
      <c r="Z1008" s="257"/>
      <c r="AA1008" s="257"/>
      <c r="AB1008" s="253"/>
      <c r="AC1008" s="258"/>
      <c r="AD1008" s="253"/>
      <c r="AE1008" s="253"/>
      <c r="AF1008" s="253"/>
      <c r="AG1008" s="253"/>
      <c r="AH1008" s="253"/>
      <c r="AI1008" s="253"/>
      <c r="AJ1008" s="253"/>
      <c r="AK1008" s="258"/>
      <c r="AL1008" s="258"/>
      <c r="AM1008" s="258"/>
      <c r="AN1008" s="258"/>
      <c r="AO1008" s="258"/>
      <c r="AP1008" s="258"/>
      <c r="AQ1008" s="258"/>
      <c r="AR1008" s="258"/>
      <c r="AS1008" s="258"/>
      <c r="AT1008" s="258"/>
      <c r="AU1008" s="258"/>
      <c r="AV1008" s="258"/>
      <c r="AW1008" s="258"/>
      <c r="AX1008" s="258"/>
      <c r="AY1008" s="258"/>
      <c r="AZ1008" s="258"/>
      <c r="BA1008" s="258"/>
      <c r="BB1008" s="258"/>
      <c r="BC1008" s="258"/>
      <c r="BD1008" s="258"/>
      <c r="BE1008" s="258"/>
      <c r="BF1008" s="258"/>
      <c r="BG1008" s="258"/>
      <c r="BH1008" s="258"/>
      <c r="BI1008" s="258"/>
      <c r="BJ1008" s="258"/>
      <c r="BK1008" s="258"/>
      <c r="BL1008" s="297"/>
      <c r="BM1008" s="258"/>
      <c r="BN1008" s="258"/>
      <c r="BO1008" s="258"/>
      <c r="BP1008" s="258"/>
      <c r="BQ1008" s="258"/>
      <c r="BR1008" s="258"/>
      <c r="BS1008" s="258"/>
      <c r="BT1008" s="258"/>
      <c r="BU1008" s="258"/>
      <c r="BV1008" s="259"/>
      <c r="BW1008" s="260"/>
      <c r="BX1008" s="258"/>
      <c r="BY1008" s="258"/>
      <c r="BZ1008" s="258"/>
      <c r="CA1008" s="258"/>
    </row>
    <row r="1009" spans="2:79" x14ac:dyDescent="0.25">
      <c r="B1009" s="263"/>
      <c r="C1009" s="261"/>
      <c r="I1009" s="220"/>
      <c r="J1009" s="253"/>
      <c r="K1009" s="254"/>
      <c r="L1009" s="254"/>
      <c r="M1009" s="255"/>
      <c r="N1009" s="326"/>
      <c r="O1009" s="256"/>
      <c r="P1009" s="256"/>
      <c r="Q1009" s="256"/>
      <c r="R1009" s="256"/>
      <c r="S1009" s="256"/>
      <c r="T1009" s="256"/>
      <c r="U1009" s="256"/>
      <c r="V1009" s="257"/>
      <c r="W1009" s="257"/>
      <c r="X1009" s="257"/>
      <c r="Y1009" s="257"/>
      <c r="Z1009" s="257"/>
      <c r="AA1009" s="257"/>
      <c r="AB1009" s="253"/>
      <c r="AC1009" s="258"/>
      <c r="AD1009" s="253"/>
      <c r="AE1009" s="253"/>
      <c r="AF1009" s="253"/>
      <c r="AG1009" s="253"/>
      <c r="AH1009" s="253"/>
      <c r="AI1009" s="253"/>
      <c r="AJ1009" s="253"/>
      <c r="AK1009" s="258"/>
      <c r="AL1009" s="258"/>
      <c r="AM1009" s="258"/>
      <c r="AN1009" s="258"/>
      <c r="AO1009" s="258"/>
      <c r="AP1009" s="258"/>
      <c r="AQ1009" s="258"/>
      <c r="AR1009" s="258"/>
      <c r="AS1009" s="258"/>
      <c r="AT1009" s="258"/>
      <c r="AU1009" s="258"/>
      <c r="AV1009" s="258"/>
      <c r="AW1009" s="258"/>
      <c r="AX1009" s="258"/>
      <c r="AY1009" s="258"/>
      <c r="AZ1009" s="258"/>
      <c r="BA1009" s="258"/>
      <c r="BB1009" s="258"/>
      <c r="BC1009" s="258"/>
      <c r="BD1009" s="258"/>
      <c r="BE1009" s="258"/>
      <c r="BF1009" s="258"/>
      <c r="BG1009" s="258"/>
      <c r="BH1009" s="258"/>
      <c r="BI1009" s="258"/>
      <c r="BJ1009" s="258"/>
      <c r="BK1009" s="258"/>
      <c r="BL1009" s="297"/>
      <c r="BM1009" s="258"/>
      <c r="BN1009" s="258"/>
      <c r="BO1009" s="258"/>
      <c r="BP1009" s="258"/>
      <c r="BQ1009" s="258"/>
      <c r="BR1009" s="258"/>
      <c r="BS1009" s="258"/>
      <c r="BT1009" s="258"/>
      <c r="BU1009" s="258"/>
      <c r="BV1009" s="259"/>
      <c r="BW1009" s="260"/>
      <c r="BX1009" s="258"/>
      <c r="BY1009" s="258"/>
      <c r="BZ1009" s="258"/>
      <c r="CA1009" s="258"/>
    </row>
    <row r="1010" spans="2:79" x14ac:dyDescent="0.25">
      <c r="B1010" s="263"/>
      <c r="C1010" s="261"/>
      <c r="I1010" s="220"/>
      <c r="J1010" s="253"/>
      <c r="K1010" s="254"/>
      <c r="L1010" s="254"/>
      <c r="M1010" s="255"/>
      <c r="N1010" s="326"/>
      <c r="O1010" s="256"/>
      <c r="P1010" s="256"/>
      <c r="Q1010" s="256"/>
      <c r="R1010" s="256"/>
      <c r="S1010" s="256"/>
      <c r="T1010" s="256"/>
      <c r="U1010" s="256"/>
      <c r="V1010" s="257"/>
      <c r="W1010" s="257"/>
      <c r="X1010" s="257"/>
      <c r="Y1010" s="257"/>
      <c r="Z1010" s="257"/>
      <c r="AA1010" s="257"/>
      <c r="AB1010" s="253"/>
      <c r="AC1010" s="258"/>
      <c r="AD1010" s="253"/>
      <c r="AE1010" s="253"/>
      <c r="AF1010" s="253"/>
      <c r="AG1010" s="253"/>
      <c r="AH1010" s="253"/>
      <c r="AI1010" s="253"/>
      <c r="AJ1010" s="253"/>
      <c r="AK1010" s="258"/>
      <c r="AL1010" s="258"/>
      <c r="AM1010" s="258"/>
      <c r="AN1010" s="258"/>
      <c r="AO1010" s="258"/>
      <c r="AP1010" s="258"/>
      <c r="AQ1010" s="258"/>
      <c r="AR1010" s="258"/>
      <c r="AS1010" s="258"/>
      <c r="AT1010" s="258"/>
      <c r="AU1010" s="258"/>
      <c r="AV1010" s="258"/>
      <c r="AW1010" s="258"/>
      <c r="AX1010" s="258"/>
      <c r="AY1010" s="258"/>
      <c r="AZ1010" s="258"/>
      <c r="BA1010" s="258"/>
      <c r="BB1010" s="258"/>
      <c r="BC1010" s="258"/>
      <c r="BD1010" s="258"/>
      <c r="BE1010" s="258"/>
      <c r="BF1010" s="258"/>
      <c r="BG1010" s="258"/>
      <c r="BH1010" s="258"/>
      <c r="BI1010" s="258"/>
      <c r="BJ1010" s="258"/>
      <c r="BK1010" s="258"/>
      <c r="BL1010" s="297"/>
      <c r="BM1010" s="258"/>
      <c r="BN1010" s="258"/>
      <c r="BO1010" s="258"/>
      <c r="BP1010" s="258"/>
      <c r="BQ1010" s="258"/>
      <c r="BR1010" s="258"/>
      <c r="BS1010" s="258"/>
      <c r="BT1010" s="258"/>
      <c r="BU1010" s="258"/>
      <c r="BV1010" s="259"/>
      <c r="BW1010" s="260"/>
      <c r="BX1010" s="258"/>
      <c r="BY1010" s="258"/>
      <c r="BZ1010" s="258"/>
      <c r="CA1010" s="258"/>
    </row>
    <row r="1011" spans="2:79" x14ac:dyDescent="0.25">
      <c r="B1011" s="263"/>
      <c r="C1011" s="261"/>
      <c r="I1011" s="220"/>
      <c r="J1011" s="253"/>
      <c r="K1011" s="254"/>
      <c r="L1011" s="254"/>
      <c r="M1011" s="255"/>
      <c r="N1011" s="326"/>
      <c r="O1011" s="256"/>
      <c r="P1011" s="256"/>
      <c r="Q1011" s="256"/>
      <c r="R1011" s="256"/>
      <c r="S1011" s="256"/>
      <c r="T1011" s="256"/>
      <c r="U1011" s="256"/>
      <c r="V1011" s="257"/>
      <c r="W1011" s="257"/>
      <c r="X1011" s="257"/>
      <c r="Y1011" s="257"/>
      <c r="Z1011" s="257"/>
      <c r="AA1011" s="257"/>
      <c r="AB1011" s="253"/>
      <c r="AC1011" s="258"/>
      <c r="AD1011" s="253"/>
      <c r="AE1011" s="253"/>
      <c r="AF1011" s="253"/>
      <c r="AG1011" s="253"/>
      <c r="AH1011" s="253"/>
      <c r="AI1011" s="253"/>
      <c r="AJ1011" s="253"/>
      <c r="AK1011" s="258"/>
      <c r="AL1011" s="258"/>
      <c r="AM1011" s="258"/>
      <c r="AN1011" s="258"/>
      <c r="AO1011" s="258"/>
      <c r="AP1011" s="258"/>
      <c r="AQ1011" s="258"/>
      <c r="AR1011" s="258"/>
      <c r="AS1011" s="258"/>
      <c r="AT1011" s="258"/>
      <c r="AU1011" s="258"/>
      <c r="AV1011" s="258"/>
      <c r="AW1011" s="258"/>
      <c r="AX1011" s="258"/>
      <c r="AY1011" s="258"/>
      <c r="AZ1011" s="258"/>
      <c r="BA1011" s="258"/>
      <c r="BB1011" s="258"/>
      <c r="BC1011" s="258"/>
      <c r="BD1011" s="258"/>
      <c r="BE1011" s="258"/>
      <c r="BF1011" s="258"/>
      <c r="BG1011" s="258"/>
      <c r="BH1011" s="258"/>
      <c r="BI1011" s="258"/>
      <c r="BJ1011" s="258"/>
      <c r="BK1011" s="258"/>
      <c r="BL1011" s="297"/>
      <c r="BM1011" s="258"/>
      <c r="BN1011" s="258"/>
      <c r="BO1011" s="258"/>
      <c r="BP1011" s="258"/>
      <c r="BQ1011" s="258"/>
      <c r="BR1011" s="258"/>
      <c r="BS1011" s="258"/>
      <c r="BT1011" s="258"/>
      <c r="BU1011" s="258"/>
      <c r="BV1011" s="259"/>
      <c r="BW1011" s="260"/>
      <c r="BX1011" s="258"/>
      <c r="BY1011" s="258"/>
      <c r="BZ1011" s="258"/>
      <c r="CA1011" s="258"/>
    </row>
    <row r="1012" spans="2:79" x14ac:dyDescent="0.25">
      <c r="B1012" s="263"/>
      <c r="C1012" s="261"/>
      <c r="I1012" s="220"/>
      <c r="J1012" s="253"/>
      <c r="K1012" s="254"/>
      <c r="L1012" s="254"/>
      <c r="M1012" s="255"/>
      <c r="N1012" s="326"/>
      <c r="O1012" s="256"/>
      <c r="P1012" s="256"/>
      <c r="Q1012" s="256"/>
      <c r="R1012" s="256"/>
      <c r="S1012" s="256"/>
      <c r="T1012" s="256"/>
      <c r="U1012" s="256"/>
      <c r="V1012" s="257"/>
      <c r="W1012" s="257"/>
      <c r="X1012" s="257"/>
      <c r="Y1012" s="257"/>
      <c r="Z1012" s="257"/>
      <c r="AA1012" s="257"/>
      <c r="AB1012" s="253"/>
      <c r="AC1012" s="258"/>
      <c r="AD1012" s="253"/>
      <c r="AE1012" s="253"/>
      <c r="AF1012" s="253"/>
      <c r="AG1012" s="253"/>
      <c r="AH1012" s="253"/>
      <c r="AI1012" s="253"/>
      <c r="AJ1012" s="253"/>
      <c r="AK1012" s="258"/>
      <c r="AL1012" s="258"/>
      <c r="AM1012" s="258"/>
      <c r="AN1012" s="258"/>
      <c r="AO1012" s="258"/>
      <c r="AP1012" s="258"/>
      <c r="AQ1012" s="258"/>
      <c r="AR1012" s="258"/>
      <c r="AS1012" s="258"/>
      <c r="AT1012" s="258"/>
      <c r="AU1012" s="258"/>
      <c r="AV1012" s="258"/>
      <c r="AW1012" s="258"/>
      <c r="AX1012" s="258"/>
      <c r="AY1012" s="258"/>
      <c r="AZ1012" s="258"/>
      <c r="BA1012" s="258"/>
      <c r="BB1012" s="258"/>
      <c r="BC1012" s="258"/>
      <c r="BD1012" s="258"/>
      <c r="BE1012" s="258"/>
      <c r="BF1012" s="258"/>
      <c r="BG1012" s="258"/>
      <c r="BH1012" s="258"/>
      <c r="BI1012" s="258"/>
      <c r="BJ1012" s="258"/>
      <c r="BK1012" s="258"/>
      <c r="BL1012" s="297"/>
      <c r="BM1012" s="258"/>
      <c r="BN1012" s="258"/>
      <c r="BO1012" s="258"/>
      <c r="BP1012" s="258"/>
      <c r="BQ1012" s="258"/>
      <c r="BR1012" s="258"/>
      <c r="BS1012" s="258"/>
      <c r="BT1012" s="258"/>
      <c r="BU1012" s="258"/>
      <c r="BV1012" s="259"/>
      <c r="BW1012" s="260"/>
      <c r="BX1012" s="258"/>
      <c r="BY1012" s="258"/>
      <c r="BZ1012" s="258"/>
      <c r="CA1012" s="258"/>
    </row>
    <row r="1013" spans="2:79" x14ac:dyDescent="0.25">
      <c r="B1013" s="263"/>
      <c r="C1013" s="261"/>
      <c r="I1013" s="220"/>
      <c r="J1013" s="253"/>
      <c r="K1013" s="254"/>
      <c r="L1013" s="254"/>
      <c r="M1013" s="255"/>
      <c r="N1013" s="326"/>
      <c r="O1013" s="256"/>
      <c r="P1013" s="256"/>
      <c r="Q1013" s="256"/>
      <c r="R1013" s="256"/>
      <c r="S1013" s="256"/>
      <c r="T1013" s="256"/>
      <c r="U1013" s="256"/>
      <c r="V1013" s="257"/>
      <c r="W1013" s="257"/>
      <c r="X1013" s="257"/>
      <c r="Y1013" s="257"/>
      <c r="Z1013" s="257"/>
      <c r="AA1013" s="257"/>
      <c r="AB1013" s="253"/>
      <c r="AC1013" s="258"/>
      <c r="AD1013" s="253"/>
      <c r="AE1013" s="253"/>
      <c r="AF1013" s="253"/>
      <c r="AG1013" s="253"/>
      <c r="AH1013" s="253"/>
      <c r="AI1013" s="253"/>
      <c r="AJ1013" s="253"/>
      <c r="AK1013" s="258"/>
      <c r="AL1013" s="258"/>
      <c r="AM1013" s="258"/>
      <c r="AN1013" s="258"/>
      <c r="AO1013" s="258"/>
      <c r="AP1013" s="258"/>
      <c r="AQ1013" s="258"/>
      <c r="AR1013" s="258"/>
      <c r="AS1013" s="258"/>
      <c r="AT1013" s="258"/>
      <c r="AU1013" s="258"/>
      <c r="AV1013" s="258"/>
      <c r="AW1013" s="258"/>
      <c r="AX1013" s="258"/>
      <c r="AY1013" s="258"/>
      <c r="AZ1013" s="258"/>
      <c r="BA1013" s="258"/>
      <c r="BB1013" s="258"/>
      <c r="BC1013" s="258"/>
      <c r="BD1013" s="258"/>
      <c r="BE1013" s="258"/>
      <c r="BF1013" s="258"/>
      <c r="BG1013" s="258"/>
      <c r="BH1013" s="258"/>
      <c r="BI1013" s="258"/>
      <c r="BJ1013" s="258"/>
      <c r="BK1013" s="258"/>
      <c r="BL1013" s="297"/>
      <c r="BM1013" s="258"/>
      <c r="BN1013" s="258"/>
      <c r="BO1013" s="258"/>
      <c r="BP1013" s="258"/>
      <c r="BQ1013" s="258"/>
      <c r="BR1013" s="258"/>
      <c r="BS1013" s="258"/>
      <c r="BT1013" s="258"/>
      <c r="BU1013" s="258"/>
      <c r="BV1013" s="259"/>
      <c r="BW1013" s="260"/>
      <c r="BX1013" s="258"/>
      <c r="BY1013" s="258"/>
      <c r="BZ1013" s="258"/>
      <c r="CA1013" s="258"/>
    </row>
    <row r="1014" spans="2:79" x14ac:dyDescent="0.25">
      <c r="B1014" s="263"/>
      <c r="C1014" s="261"/>
      <c r="I1014" s="220"/>
      <c r="J1014" s="253"/>
      <c r="K1014" s="254"/>
      <c r="L1014" s="254"/>
      <c r="M1014" s="255"/>
      <c r="N1014" s="326"/>
      <c r="O1014" s="256"/>
      <c r="P1014" s="256"/>
      <c r="Q1014" s="256"/>
      <c r="R1014" s="256"/>
      <c r="S1014" s="256"/>
      <c r="T1014" s="256"/>
      <c r="U1014" s="256"/>
      <c r="V1014" s="257"/>
      <c r="W1014" s="257"/>
      <c r="X1014" s="257"/>
      <c r="Y1014" s="257"/>
      <c r="Z1014" s="257"/>
      <c r="AA1014" s="257"/>
      <c r="AB1014" s="253"/>
      <c r="AC1014" s="258"/>
      <c r="AD1014" s="253"/>
      <c r="AE1014" s="253"/>
      <c r="AF1014" s="253"/>
      <c r="AG1014" s="253"/>
      <c r="AH1014" s="253"/>
      <c r="AI1014" s="253"/>
      <c r="AJ1014" s="253"/>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97"/>
      <c r="BM1014" s="258"/>
      <c r="BN1014" s="258"/>
      <c r="BO1014" s="258"/>
      <c r="BP1014" s="258"/>
      <c r="BQ1014" s="258"/>
      <c r="BR1014" s="258"/>
      <c r="BS1014" s="258"/>
      <c r="BT1014" s="258"/>
      <c r="BU1014" s="258"/>
      <c r="BV1014" s="259"/>
      <c r="BW1014" s="260"/>
      <c r="BX1014" s="258"/>
      <c r="BY1014" s="258"/>
      <c r="BZ1014" s="258"/>
      <c r="CA1014" s="258"/>
    </row>
    <row r="1015" spans="2:79" x14ac:dyDescent="0.25">
      <c r="B1015" s="263"/>
      <c r="C1015" s="261"/>
      <c r="I1015" s="220"/>
      <c r="J1015" s="253"/>
      <c r="K1015" s="254"/>
      <c r="L1015" s="254"/>
      <c r="M1015" s="255"/>
      <c r="N1015" s="326"/>
      <c r="O1015" s="256"/>
      <c r="P1015" s="256"/>
      <c r="Q1015" s="256"/>
      <c r="R1015" s="256"/>
      <c r="S1015" s="256"/>
      <c r="T1015" s="256"/>
      <c r="U1015" s="256"/>
      <c r="V1015" s="257"/>
      <c r="W1015" s="257"/>
      <c r="X1015" s="257"/>
      <c r="Y1015" s="257"/>
      <c r="Z1015" s="257"/>
      <c r="AA1015" s="257"/>
      <c r="AB1015" s="253"/>
      <c r="AC1015" s="258"/>
      <c r="AD1015" s="253"/>
      <c r="AE1015" s="253"/>
      <c r="AF1015" s="253"/>
      <c r="AG1015" s="253"/>
      <c r="AH1015" s="253"/>
      <c r="AI1015" s="253"/>
      <c r="AJ1015" s="253"/>
      <c r="AK1015" s="258"/>
      <c r="AL1015" s="258"/>
      <c r="AM1015" s="258"/>
      <c r="AN1015" s="258"/>
      <c r="AO1015" s="258"/>
      <c r="AP1015" s="258"/>
      <c r="AQ1015" s="258"/>
      <c r="AR1015" s="258"/>
      <c r="AS1015" s="258"/>
      <c r="AT1015" s="258"/>
      <c r="AU1015" s="258"/>
      <c r="AV1015" s="258"/>
      <c r="AW1015" s="258"/>
      <c r="AX1015" s="258"/>
      <c r="AY1015" s="258"/>
      <c r="AZ1015" s="258"/>
      <c r="BA1015" s="258"/>
      <c r="BB1015" s="258"/>
      <c r="BC1015" s="258"/>
      <c r="BD1015" s="258"/>
      <c r="BE1015" s="258"/>
      <c r="BF1015" s="258"/>
      <c r="BG1015" s="258"/>
      <c r="BH1015" s="258"/>
      <c r="BI1015" s="258"/>
      <c r="BJ1015" s="258"/>
      <c r="BK1015" s="258"/>
      <c r="BL1015" s="297"/>
      <c r="BM1015" s="258"/>
      <c r="BN1015" s="258"/>
      <c r="BO1015" s="258"/>
      <c r="BP1015" s="258"/>
      <c r="BQ1015" s="258"/>
      <c r="BR1015" s="258"/>
      <c r="BS1015" s="258"/>
      <c r="BT1015" s="258"/>
      <c r="BU1015" s="258"/>
      <c r="BV1015" s="259"/>
      <c r="BW1015" s="260"/>
      <c r="BX1015" s="258"/>
      <c r="BY1015" s="258"/>
      <c r="BZ1015" s="258"/>
      <c r="CA1015" s="258"/>
    </row>
    <row r="1016" spans="2:79" x14ac:dyDescent="0.25">
      <c r="B1016" s="263"/>
      <c r="C1016" s="261"/>
      <c r="I1016" s="220"/>
      <c r="J1016" s="253"/>
      <c r="K1016" s="254"/>
      <c r="L1016" s="254"/>
      <c r="M1016" s="255"/>
      <c r="N1016" s="326"/>
      <c r="O1016" s="256"/>
      <c r="P1016" s="256"/>
      <c r="Q1016" s="256"/>
      <c r="R1016" s="256"/>
      <c r="S1016" s="256"/>
      <c r="T1016" s="256"/>
      <c r="U1016" s="256"/>
      <c r="V1016" s="257"/>
      <c r="W1016" s="257"/>
      <c r="X1016" s="257"/>
      <c r="Y1016" s="257"/>
      <c r="Z1016" s="257"/>
      <c r="AA1016" s="257"/>
      <c r="AB1016" s="253"/>
      <c r="AC1016" s="258"/>
      <c r="AD1016" s="253"/>
      <c r="AE1016" s="253"/>
      <c r="AF1016" s="253"/>
      <c r="AG1016" s="253"/>
      <c r="AH1016" s="253"/>
      <c r="AI1016" s="253"/>
      <c r="AJ1016" s="253"/>
      <c r="AK1016" s="258"/>
      <c r="AL1016" s="258"/>
      <c r="AM1016" s="258"/>
      <c r="AN1016" s="258"/>
      <c r="AO1016" s="258"/>
      <c r="AP1016" s="258"/>
      <c r="AQ1016" s="258"/>
      <c r="AR1016" s="258"/>
      <c r="AS1016" s="258"/>
      <c r="AT1016" s="258"/>
      <c r="AU1016" s="258"/>
      <c r="AV1016" s="258"/>
      <c r="AW1016" s="258"/>
      <c r="AX1016" s="258"/>
      <c r="AY1016" s="258"/>
      <c r="AZ1016" s="258"/>
      <c r="BA1016" s="258"/>
      <c r="BB1016" s="258"/>
      <c r="BC1016" s="258"/>
      <c r="BD1016" s="258"/>
      <c r="BE1016" s="258"/>
      <c r="BF1016" s="258"/>
      <c r="BG1016" s="258"/>
      <c r="BH1016" s="258"/>
      <c r="BI1016" s="258"/>
      <c r="BJ1016" s="258"/>
      <c r="BK1016" s="258"/>
      <c r="BL1016" s="297"/>
      <c r="BM1016" s="258"/>
      <c r="BN1016" s="258"/>
      <c r="BO1016" s="258"/>
      <c r="BP1016" s="258"/>
      <c r="BQ1016" s="258"/>
      <c r="BR1016" s="258"/>
      <c r="BS1016" s="258"/>
      <c r="BT1016" s="258"/>
      <c r="BU1016" s="258"/>
      <c r="BV1016" s="259"/>
      <c r="BW1016" s="260"/>
      <c r="BX1016" s="258"/>
      <c r="BY1016" s="258"/>
      <c r="BZ1016" s="258"/>
      <c r="CA1016" s="258"/>
    </row>
    <row r="1017" spans="2:79" x14ac:dyDescent="0.25">
      <c r="B1017" s="263"/>
      <c r="C1017" s="261"/>
      <c r="I1017" s="220"/>
      <c r="J1017" s="253"/>
      <c r="K1017" s="254"/>
      <c r="L1017" s="254"/>
      <c r="M1017" s="255"/>
      <c r="N1017" s="326"/>
      <c r="O1017" s="256"/>
      <c r="P1017" s="256"/>
      <c r="Q1017" s="256"/>
      <c r="R1017" s="256"/>
      <c r="S1017" s="256"/>
      <c r="T1017" s="256"/>
      <c r="U1017" s="256"/>
      <c r="V1017" s="257"/>
      <c r="W1017" s="257"/>
      <c r="X1017" s="257"/>
      <c r="Y1017" s="257"/>
      <c r="Z1017" s="257"/>
      <c r="AA1017" s="257"/>
      <c r="AB1017" s="253"/>
      <c r="AC1017" s="258"/>
      <c r="AD1017" s="253"/>
      <c r="AE1017" s="253"/>
      <c r="AF1017" s="253"/>
      <c r="AG1017" s="253"/>
      <c r="AH1017" s="253"/>
      <c r="AI1017" s="253"/>
      <c r="AJ1017" s="253"/>
      <c r="AK1017" s="258"/>
      <c r="AL1017" s="258"/>
      <c r="AM1017" s="258"/>
      <c r="AN1017" s="258"/>
      <c r="AO1017" s="258"/>
      <c r="AP1017" s="258"/>
      <c r="AQ1017" s="258"/>
      <c r="AR1017" s="258"/>
      <c r="AS1017" s="258"/>
      <c r="AT1017" s="258"/>
      <c r="AU1017" s="258"/>
      <c r="AV1017" s="258"/>
      <c r="AW1017" s="258"/>
      <c r="AX1017" s="258"/>
      <c r="AY1017" s="258"/>
      <c r="AZ1017" s="258"/>
      <c r="BA1017" s="258"/>
      <c r="BB1017" s="258"/>
      <c r="BC1017" s="258"/>
      <c r="BD1017" s="258"/>
      <c r="BE1017" s="258"/>
      <c r="BF1017" s="258"/>
      <c r="BG1017" s="258"/>
      <c r="BH1017" s="258"/>
      <c r="BI1017" s="258"/>
      <c r="BJ1017" s="258"/>
      <c r="BK1017" s="258"/>
      <c r="BL1017" s="297"/>
      <c r="BM1017" s="258"/>
      <c r="BN1017" s="258"/>
      <c r="BO1017" s="258"/>
      <c r="BP1017" s="258"/>
      <c r="BQ1017" s="258"/>
      <c r="BR1017" s="258"/>
      <c r="BS1017" s="258"/>
      <c r="BT1017" s="258"/>
      <c r="BU1017" s="258"/>
      <c r="BV1017" s="259"/>
      <c r="BW1017" s="260"/>
      <c r="BX1017" s="258"/>
      <c r="BY1017" s="258"/>
      <c r="BZ1017" s="258"/>
      <c r="CA1017" s="258"/>
    </row>
    <row r="1018" spans="2:79" x14ac:dyDescent="0.25">
      <c r="B1018" s="263"/>
      <c r="C1018" s="261"/>
      <c r="I1018" s="220"/>
      <c r="J1018" s="253"/>
      <c r="K1018" s="254"/>
      <c r="L1018" s="254"/>
      <c r="M1018" s="255"/>
      <c r="N1018" s="326"/>
      <c r="O1018" s="256"/>
      <c r="P1018" s="256"/>
      <c r="Q1018" s="256"/>
      <c r="R1018" s="256"/>
      <c r="S1018" s="256"/>
      <c r="T1018" s="256"/>
      <c r="U1018" s="256"/>
      <c r="V1018" s="257"/>
      <c r="W1018" s="257"/>
      <c r="X1018" s="257"/>
      <c r="Y1018" s="257"/>
      <c r="Z1018" s="257"/>
      <c r="AA1018" s="257"/>
      <c r="AB1018" s="253"/>
      <c r="AC1018" s="258"/>
      <c r="AD1018" s="253"/>
      <c r="AE1018" s="253"/>
      <c r="AF1018" s="253"/>
      <c r="AG1018" s="253"/>
      <c r="AH1018" s="253"/>
      <c r="AI1018" s="253"/>
      <c r="AJ1018" s="253"/>
      <c r="AK1018" s="258"/>
      <c r="AL1018" s="258"/>
      <c r="AM1018" s="258"/>
      <c r="AN1018" s="258"/>
      <c r="AO1018" s="258"/>
      <c r="AP1018" s="258"/>
      <c r="AQ1018" s="258"/>
      <c r="AR1018" s="258"/>
      <c r="AS1018" s="258"/>
      <c r="AT1018" s="258"/>
      <c r="AU1018" s="258"/>
      <c r="AV1018" s="258"/>
      <c r="AW1018" s="258"/>
      <c r="AX1018" s="258"/>
      <c r="AY1018" s="258"/>
      <c r="AZ1018" s="258"/>
      <c r="BA1018" s="258"/>
      <c r="BB1018" s="258"/>
      <c r="BC1018" s="258"/>
      <c r="BD1018" s="258"/>
      <c r="BE1018" s="258"/>
      <c r="BF1018" s="258"/>
      <c r="BG1018" s="258"/>
      <c r="BH1018" s="258"/>
      <c r="BI1018" s="258"/>
      <c r="BJ1018" s="258"/>
      <c r="BK1018" s="258"/>
      <c r="BL1018" s="297"/>
      <c r="BM1018" s="258"/>
      <c r="BN1018" s="258"/>
      <c r="BO1018" s="258"/>
      <c r="BP1018" s="258"/>
      <c r="BQ1018" s="258"/>
      <c r="BR1018" s="258"/>
      <c r="BS1018" s="258"/>
      <c r="BT1018" s="258"/>
      <c r="BU1018" s="258"/>
      <c r="BV1018" s="259"/>
      <c r="BW1018" s="260"/>
      <c r="BX1018" s="258"/>
      <c r="BY1018" s="258"/>
      <c r="BZ1018" s="258"/>
      <c r="CA1018" s="258"/>
    </row>
    <row r="1019" spans="2:79" x14ac:dyDescent="0.25">
      <c r="B1019" s="263"/>
      <c r="C1019" s="261"/>
      <c r="I1019" s="220"/>
      <c r="J1019" s="253"/>
      <c r="K1019" s="254"/>
      <c r="L1019" s="254"/>
      <c r="M1019" s="255"/>
      <c r="N1019" s="326"/>
      <c r="O1019" s="256"/>
      <c r="P1019" s="256"/>
      <c r="Q1019" s="256"/>
      <c r="R1019" s="256"/>
      <c r="S1019" s="256"/>
      <c r="T1019" s="256"/>
      <c r="U1019" s="256"/>
      <c r="V1019" s="257"/>
      <c r="W1019" s="257"/>
      <c r="X1019" s="257"/>
      <c r="Y1019" s="257"/>
      <c r="Z1019" s="257"/>
      <c r="AA1019" s="257"/>
      <c r="AB1019" s="253"/>
      <c r="AC1019" s="258"/>
      <c r="AD1019" s="253"/>
      <c r="AE1019" s="253"/>
      <c r="AF1019" s="253"/>
      <c r="AG1019" s="253"/>
      <c r="AH1019" s="253"/>
      <c r="AI1019" s="253"/>
      <c r="AJ1019" s="253"/>
      <c r="AK1019" s="258"/>
      <c r="AL1019" s="258"/>
      <c r="AM1019" s="258"/>
      <c r="AN1019" s="258"/>
      <c r="AO1019" s="258"/>
      <c r="AP1019" s="258"/>
      <c r="AQ1019" s="258"/>
      <c r="AR1019" s="258"/>
      <c r="AS1019" s="258"/>
      <c r="AT1019" s="258"/>
      <c r="AU1019" s="258"/>
      <c r="AV1019" s="258"/>
      <c r="AW1019" s="258"/>
      <c r="AX1019" s="258"/>
      <c r="AY1019" s="258"/>
      <c r="AZ1019" s="258"/>
      <c r="BA1019" s="258"/>
      <c r="BB1019" s="258"/>
      <c r="BC1019" s="258"/>
      <c r="BD1019" s="258"/>
      <c r="BE1019" s="258"/>
      <c r="BF1019" s="258"/>
      <c r="BG1019" s="258"/>
      <c r="BH1019" s="258"/>
      <c r="BI1019" s="258"/>
      <c r="BJ1019" s="258"/>
      <c r="BK1019" s="258"/>
      <c r="BL1019" s="297"/>
      <c r="BM1019" s="258"/>
      <c r="BN1019" s="258"/>
      <c r="BO1019" s="258"/>
      <c r="BP1019" s="258"/>
      <c r="BQ1019" s="258"/>
      <c r="BR1019" s="258"/>
      <c r="BS1019" s="258"/>
      <c r="BT1019" s="258"/>
      <c r="BU1019" s="258"/>
      <c r="BV1019" s="259"/>
      <c r="BW1019" s="260"/>
      <c r="BX1019" s="258"/>
      <c r="BY1019" s="258"/>
      <c r="BZ1019" s="258"/>
      <c r="CA1019" s="258"/>
    </row>
    <row r="1020" spans="2:79" x14ac:dyDescent="0.25">
      <c r="B1020" s="263"/>
      <c r="C1020" s="261"/>
      <c r="I1020" s="220"/>
      <c r="J1020" s="253"/>
      <c r="K1020" s="254"/>
      <c r="L1020" s="254"/>
      <c r="M1020" s="255"/>
      <c r="N1020" s="326"/>
      <c r="O1020" s="256"/>
      <c r="P1020" s="256"/>
      <c r="Q1020" s="256"/>
      <c r="R1020" s="256"/>
      <c r="S1020" s="256"/>
      <c r="T1020" s="256"/>
      <c r="U1020" s="256"/>
      <c r="V1020" s="257"/>
      <c r="W1020" s="257"/>
      <c r="X1020" s="257"/>
      <c r="Y1020" s="257"/>
      <c r="Z1020" s="257"/>
      <c r="AA1020" s="257"/>
      <c r="AB1020" s="253"/>
      <c r="AC1020" s="258"/>
      <c r="AD1020" s="253"/>
      <c r="AE1020" s="253"/>
      <c r="AF1020" s="253"/>
      <c r="AG1020" s="253"/>
      <c r="AH1020" s="253"/>
      <c r="AI1020" s="253"/>
      <c r="AJ1020" s="253"/>
      <c r="AK1020" s="258"/>
      <c r="AL1020" s="258"/>
      <c r="AM1020" s="258"/>
      <c r="AN1020" s="258"/>
      <c r="AO1020" s="258"/>
      <c r="AP1020" s="258"/>
      <c r="AQ1020" s="258"/>
      <c r="AR1020" s="258"/>
      <c r="AS1020" s="258"/>
      <c r="AT1020" s="258"/>
      <c r="AU1020" s="258"/>
      <c r="AV1020" s="258"/>
      <c r="AW1020" s="258"/>
      <c r="AX1020" s="258"/>
      <c r="AY1020" s="258"/>
      <c r="AZ1020" s="258"/>
      <c r="BA1020" s="258"/>
      <c r="BB1020" s="258"/>
      <c r="BC1020" s="258"/>
      <c r="BD1020" s="258"/>
      <c r="BE1020" s="258"/>
      <c r="BF1020" s="258"/>
      <c r="BG1020" s="258"/>
      <c r="BH1020" s="258"/>
      <c r="BI1020" s="258"/>
      <c r="BJ1020" s="258"/>
      <c r="BK1020" s="258"/>
      <c r="BL1020" s="297"/>
      <c r="BM1020" s="258"/>
      <c r="BN1020" s="258"/>
      <c r="BO1020" s="258"/>
      <c r="BP1020" s="258"/>
      <c r="BQ1020" s="258"/>
      <c r="BR1020" s="258"/>
      <c r="BS1020" s="258"/>
      <c r="BT1020" s="258"/>
      <c r="BU1020" s="258"/>
      <c r="BV1020" s="259"/>
      <c r="BW1020" s="260"/>
      <c r="BX1020" s="258"/>
      <c r="BY1020" s="258"/>
      <c r="BZ1020" s="258"/>
      <c r="CA1020" s="258"/>
    </row>
    <row r="1021" spans="2:79" x14ac:dyDescent="0.25">
      <c r="B1021" s="263"/>
      <c r="C1021" s="261"/>
      <c r="I1021" s="220"/>
      <c r="J1021" s="253"/>
      <c r="K1021" s="254"/>
      <c r="L1021" s="254"/>
      <c r="M1021" s="255"/>
      <c r="N1021" s="326"/>
      <c r="O1021" s="256"/>
      <c r="P1021" s="256"/>
      <c r="Q1021" s="256"/>
      <c r="R1021" s="256"/>
      <c r="S1021" s="256"/>
      <c r="T1021" s="256"/>
      <c r="U1021" s="256"/>
      <c r="V1021" s="257"/>
      <c r="W1021" s="257"/>
      <c r="X1021" s="257"/>
      <c r="Y1021" s="257"/>
      <c r="Z1021" s="257"/>
      <c r="AA1021" s="257"/>
      <c r="AB1021" s="253"/>
      <c r="AC1021" s="258"/>
      <c r="AD1021" s="253"/>
      <c r="AE1021" s="253"/>
      <c r="AF1021" s="253"/>
      <c r="AG1021" s="253"/>
      <c r="AH1021" s="253"/>
      <c r="AI1021" s="253"/>
      <c r="AJ1021" s="253"/>
      <c r="AK1021" s="258"/>
      <c r="AL1021" s="258"/>
      <c r="AM1021" s="258"/>
      <c r="AN1021" s="258"/>
      <c r="AO1021" s="258"/>
      <c r="AP1021" s="258"/>
      <c r="AQ1021" s="258"/>
      <c r="AR1021" s="258"/>
      <c r="AS1021" s="258"/>
      <c r="AT1021" s="258"/>
      <c r="AU1021" s="258"/>
      <c r="AV1021" s="258"/>
      <c r="AW1021" s="258"/>
      <c r="AX1021" s="258"/>
      <c r="AY1021" s="258"/>
      <c r="AZ1021" s="258"/>
      <c r="BA1021" s="258"/>
      <c r="BB1021" s="258"/>
      <c r="BC1021" s="258"/>
      <c r="BD1021" s="258"/>
      <c r="BE1021" s="258"/>
      <c r="BF1021" s="258"/>
      <c r="BG1021" s="258"/>
      <c r="BH1021" s="258"/>
      <c r="BI1021" s="258"/>
      <c r="BJ1021" s="258"/>
      <c r="BK1021" s="258"/>
      <c r="BL1021" s="297"/>
      <c r="BM1021" s="258"/>
      <c r="BN1021" s="258"/>
      <c r="BO1021" s="258"/>
      <c r="BP1021" s="258"/>
      <c r="BQ1021" s="258"/>
      <c r="BR1021" s="258"/>
      <c r="BS1021" s="258"/>
      <c r="BT1021" s="258"/>
      <c r="BU1021" s="258"/>
      <c r="BV1021" s="259"/>
      <c r="BW1021" s="260"/>
      <c r="BX1021" s="258"/>
      <c r="BY1021" s="258"/>
      <c r="BZ1021" s="258"/>
      <c r="CA1021" s="258"/>
    </row>
    <row r="1022" spans="2:79" x14ac:dyDescent="0.25">
      <c r="B1022" s="263"/>
      <c r="C1022" s="261"/>
      <c r="I1022" s="220"/>
      <c r="J1022" s="253"/>
      <c r="K1022" s="254"/>
      <c r="L1022" s="254"/>
      <c r="M1022" s="255"/>
      <c r="N1022" s="326"/>
      <c r="O1022" s="256"/>
      <c r="P1022" s="256"/>
      <c r="Q1022" s="256"/>
      <c r="R1022" s="256"/>
      <c r="S1022" s="256"/>
      <c r="T1022" s="256"/>
      <c r="U1022" s="256"/>
      <c r="V1022" s="257"/>
      <c r="W1022" s="257"/>
      <c r="X1022" s="257"/>
      <c r="Y1022" s="257"/>
      <c r="Z1022" s="257"/>
      <c r="AA1022" s="257"/>
      <c r="AB1022" s="253"/>
      <c r="AC1022" s="258"/>
      <c r="AD1022" s="253"/>
      <c r="AE1022" s="253"/>
      <c r="AF1022" s="253"/>
      <c r="AG1022" s="253"/>
      <c r="AH1022" s="253"/>
      <c r="AI1022" s="253"/>
      <c r="AJ1022" s="253"/>
      <c r="AK1022" s="258"/>
      <c r="AL1022" s="258"/>
      <c r="AM1022" s="258"/>
      <c r="AN1022" s="258"/>
      <c r="AO1022" s="258"/>
      <c r="AP1022" s="258"/>
      <c r="AQ1022" s="258"/>
      <c r="AR1022" s="258"/>
      <c r="AS1022" s="258"/>
      <c r="AT1022" s="258"/>
      <c r="AU1022" s="258"/>
      <c r="AV1022" s="258"/>
      <c r="AW1022" s="258"/>
      <c r="AX1022" s="258"/>
      <c r="AY1022" s="258"/>
      <c r="AZ1022" s="258"/>
      <c r="BA1022" s="258"/>
      <c r="BB1022" s="258"/>
      <c r="BC1022" s="258"/>
      <c r="BD1022" s="258"/>
      <c r="BE1022" s="258"/>
      <c r="BF1022" s="258"/>
      <c r="BG1022" s="258"/>
      <c r="BH1022" s="258"/>
      <c r="BI1022" s="258"/>
      <c r="BJ1022" s="258"/>
      <c r="BK1022" s="258"/>
      <c r="BL1022" s="297"/>
      <c r="BM1022" s="258"/>
      <c r="BN1022" s="258"/>
      <c r="BO1022" s="258"/>
      <c r="BP1022" s="258"/>
      <c r="BQ1022" s="258"/>
      <c r="BR1022" s="258"/>
      <c r="BS1022" s="258"/>
      <c r="BT1022" s="258"/>
      <c r="BU1022" s="258"/>
      <c r="BV1022" s="259"/>
      <c r="BW1022" s="260"/>
      <c r="BX1022" s="258"/>
      <c r="BY1022" s="258"/>
      <c r="BZ1022" s="258"/>
      <c r="CA1022" s="258"/>
    </row>
    <row r="1023" spans="2:79" x14ac:dyDescent="0.25">
      <c r="B1023" s="263"/>
      <c r="C1023" s="261"/>
      <c r="I1023" s="220"/>
      <c r="J1023" s="253"/>
      <c r="K1023" s="254"/>
      <c r="L1023" s="254"/>
      <c r="M1023" s="255"/>
      <c r="N1023" s="326"/>
      <c r="O1023" s="256"/>
      <c r="P1023" s="256"/>
      <c r="Q1023" s="256"/>
      <c r="R1023" s="256"/>
      <c r="S1023" s="256"/>
      <c r="T1023" s="256"/>
      <c r="U1023" s="256"/>
      <c r="V1023" s="257"/>
      <c r="W1023" s="257"/>
      <c r="X1023" s="257"/>
      <c r="Y1023" s="257"/>
      <c r="Z1023" s="257"/>
      <c r="AA1023" s="257"/>
      <c r="AB1023" s="253"/>
      <c r="AC1023" s="258"/>
      <c r="AD1023" s="253"/>
      <c r="AE1023" s="253"/>
      <c r="AF1023" s="253"/>
      <c r="AG1023" s="253"/>
      <c r="AH1023" s="253"/>
      <c r="AI1023" s="253"/>
      <c r="AJ1023" s="253"/>
      <c r="AK1023" s="258"/>
      <c r="AL1023" s="258"/>
      <c r="AM1023" s="258"/>
      <c r="AN1023" s="258"/>
      <c r="AO1023" s="258"/>
      <c r="AP1023" s="258"/>
      <c r="AQ1023" s="258"/>
      <c r="AR1023" s="258"/>
      <c r="AS1023" s="258"/>
      <c r="AT1023" s="258"/>
      <c r="AU1023" s="258"/>
      <c r="AV1023" s="258"/>
      <c r="AW1023" s="258"/>
      <c r="AX1023" s="258"/>
      <c r="AY1023" s="258"/>
      <c r="AZ1023" s="258"/>
      <c r="BA1023" s="258"/>
      <c r="BB1023" s="258"/>
      <c r="BC1023" s="258"/>
      <c r="BD1023" s="258"/>
      <c r="BE1023" s="258"/>
      <c r="BF1023" s="258"/>
      <c r="BG1023" s="258"/>
      <c r="BH1023" s="258"/>
      <c r="BI1023" s="258"/>
      <c r="BJ1023" s="258"/>
      <c r="BK1023" s="258"/>
      <c r="BL1023" s="297"/>
      <c r="BM1023" s="258"/>
      <c r="BN1023" s="258"/>
      <c r="BO1023" s="258"/>
      <c r="BP1023" s="258"/>
      <c r="BQ1023" s="258"/>
      <c r="BR1023" s="258"/>
      <c r="BS1023" s="258"/>
      <c r="BT1023" s="258"/>
      <c r="BU1023" s="258"/>
      <c r="BV1023" s="259"/>
      <c r="BW1023" s="260"/>
      <c r="BX1023" s="258"/>
      <c r="BY1023" s="258"/>
      <c r="BZ1023" s="258"/>
      <c r="CA1023" s="258"/>
    </row>
    <row r="1024" spans="2:79" x14ac:dyDescent="0.25">
      <c r="B1024" s="263"/>
      <c r="C1024" s="261"/>
      <c r="I1024" s="220"/>
      <c r="J1024" s="253"/>
      <c r="K1024" s="254"/>
      <c r="L1024" s="254"/>
      <c r="M1024" s="255"/>
      <c r="N1024" s="326"/>
      <c r="O1024" s="256"/>
      <c r="P1024" s="256"/>
      <c r="Q1024" s="256"/>
      <c r="R1024" s="256"/>
      <c r="S1024" s="256"/>
      <c r="T1024" s="256"/>
      <c r="U1024" s="256"/>
      <c r="V1024" s="257"/>
      <c r="W1024" s="257"/>
      <c r="X1024" s="257"/>
      <c r="Y1024" s="257"/>
      <c r="Z1024" s="257"/>
      <c r="AA1024" s="257"/>
      <c r="AB1024" s="253"/>
      <c r="AC1024" s="258"/>
      <c r="AD1024" s="253"/>
      <c r="AE1024" s="253"/>
      <c r="AF1024" s="253"/>
      <c r="AG1024" s="253"/>
      <c r="AH1024" s="253"/>
      <c r="AI1024" s="253"/>
      <c r="AJ1024" s="253"/>
      <c r="AK1024" s="258"/>
      <c r="AL1024" s="258"/>
      <c r="AM1024" s="258"/>
      <c r="AN1024" s="258"/>
      <c r="AO1024" s="258"/>
      <c r="AP1024" s="258"/>
      <c r="AQ1024" s="258"/>
      <c r="AR1024" s="258"/>
      <c r="AS1024" s="258"/>
      <c r="AT1024" s="258"/>
      <c r="AU1024" s="258"/>
      <c r="AV1024" s="258"/>
      <c r="AW1024" s="258"/>
      <c r="AX1024" s="258"/>
      <c r="AY1024" s="258"/>
      <c r="AZ1024" s="258"/>
      <c r="BA1024" s="258"/>
      <c r="BB1024" s="258"/>
      <c r="BC1024" s="258"/>
      <c r="BD1024" s="258"/>
      <c r="BE1024" s="258"/>
      <c r="BF1024" s="258"/>
      <c r="BG1024" s="258"/>
      <c r="BH1024" s="258"/>
      <c r="BI1024" s="258"/>
      <c r="BJ1024" s="258"/>
      <c r="BK1024" s="258"/>
      <c r="BL1024" s="297"/>
      <c r="BM1024" s="258"/>
      <c r="BN1024" s="258"/>
      <c r="BO1024" s="258"/>
      <c r="BP1024" s="258"/>
      <c r="BQ1024" s="258"/>
      <c r="BR1024" s="258"/>
      <c r="BS1024" s="258"/>
      <c r="BT1024" s="258"/>
      <c r="BU1024" s="258"/>
      <c r="BV1024" s="259"/>
      <c r="BW1024" s="260"/>
      <c r="BX1024" s="258"/>
      <c r="BY1024" s="258"/>
      <c r="BZ1024" s="258"/>
      <c r="CA1024" s="258"/>
    </row>
    <row r="1025" spans="2:79" x14ac:dyDescent="0.25">
      <c r="B1025" s="263"/>
      <c r="C1025" s="261"/>
      <c r="I1025" s="220"/>
      <c r="J1025" s="253"/>
      <c r="K1025" s="254"/>
      <c r="L1025" s="254"/>
      <c r="M1025" s="255"/>
      <c r="N1025" s="326"/>
      <c r="O1025" s="256"/>
      <c r="P1025" s="256"/>
      <c r="Q1025" s="256"/>
      <c r="R1025" s="256"/>
      <c r="S1025" s="256"/>
      <c r="T1025" s="256"/>
      <c r="U1025" s="256"/>
      <c r="V1025" s="257"/>
      <c r="W1025" s="257"/>
      <c r="X1025" s="257"/>
      <c r="Y1025" s="257"/>
      <c r="Z1025" s="257"/>
      <c r="AA1025" s="257"/>
      <c r="AB1025" s="253"/>
      <c r="AC1025" s="258"/>
      <c r="AD1025" s="253"/>
      <c r="AE1025" s="253"/>
      <c r="AF1025" s="253"/>
      <c r="AG1025" s="253"/>
      <c r="AH1025" s="253"/>
      <c r="AI1025" s="253"/>
      <c r="AJ1025" s="253"/>
      <c r="AK1025" s="258"/>
      <c r="AL1025" s="258"/>
      <c r="AM1025" s="258"/>
      <c r="AN1025" s="258"/>
      <c r="AO1025" s="258"/>
      <c r="AP1025" s="258"/>
      <c r="AQ1025" s="258"/>
      <c r="AR1025" s="258"/>
      <c r="AS1025" s="258"/>
      <c r="AT1025" s="258"/>
      <c r="AU1025" s="258"/>
      <c r="AV1025" s="258"/>
      <c r="AW1025" s="258"/>
      <c r="AX1025" s="258"/>
      <c r="AY1025" s="258"/>
      <c r="AZ1025" s="258"/>
      <c r="BA1025" s="258"/>
      <c r="BB1025" s="258"/>
      <c r="BC1025" s="258"/>
      <c r="BD1025" s="258"/>
      <c r="BE1025" s="258"/>
      <c r="BF1025" s="258"/>
      <c r="BG1025" s="258"/>
      <c r="BH1025" s="258"/>
      <c r="BI1025" s="258"/>
      <c r="BJ1025" s="258"/>
      <c r="BK1025" s="258"/>
      <c r="BL1025" s="297"/>
      <c r="BM1025" s="258"/>
      <c r="BN1025" s="258"/>
      <c r="BO1025" s="258"/>
      <c r="BP1025" s="258"/>
      <c r="BQ1025" s="258"/>
      <c r="BR1025" s="258"/>
      <c r="BS1025" s="258"/>
      <c r="BT1025" s="258"/>
      <c r="BU1025" s="258"/>
      <c r="BV1025" s="259"/>
      <c r="BW1025" s="260"/>
      <c r="BX1025" s="258"/>
      <c r="BY1025" s="258"/>
      <c r="BZ1025" s="258"/>
      <c r="CA1025" s="258"/>
    </row>
    <row r="1026" spans="2:79" x14ac:dyDescent="0.25">
      <c r="B1026" s="263"/>
      <c r="C1026" s="261"/>
      <c r="I1026" s="220"/>
      <c r="J1026" s="253"/>
      <c r="K1026" s="254"/>
      <c r="L1026" s="254"/>
      <c r="M1026" s="255"/>
      <c r="N1026" s="326"/>
      <c r="O1026" s="256"/>
      <c r="P1026" s="256"/>
      <c r="Q1026" s="256"/>
      <c r="R1026" s="256"/>
      <c r="S1026" s="256"/>
      <c r="T1026" s="256"/>
      <c r="U1026" s="256"/>
      <c r="V1026" s="257"/>
      <c r="W1026" s="257"/>
      <c r="X1026" s="257"/>
      <c r="Y1026" s="257"/>
      <c r="Z1026" s="257"/>
      <c r="AA1026" s="257"/>
      <c r="AB1026" s="253"/>
      <c r="AC1026" s="258"/>
      <c r="AD1026" s="253"/>
      <c r="AE1026" s="253"/>
      <c r="AF1026" s="253"/>
      <c r="AG1026" s="253"/>
      <c r="AH1026" s="253"/>
      <c r="AI1026" s="253"/>
      <c r="AJ1026" s="253"/>
      <c r="AK1026" s="258"/>
      <c r="AL1026" s="258"/>
      <c r="AM1026" s="258"/>
      <c r="AN1026" s="258"/>
      <c r="AO1026" s="258"/>
      <c r="AP1026" s="258"/>
      <c r="AQ1026" s="258"/>
      <c r="AR1026" s="258"/>
      <c r="AS1026" s="258"/>
      <c r="AT1026" s="258"/>
      <c r="AU1026" s="258"/>
      <c r="AV1026" s="258"/>
      <c r="AW1026" s="258"/>
      <c r="AX1026" s="258"/>
      <c r="AY1026" s="258"/>
      <c r="AZ1026" s="258"/>
      <c r="BA1026" s="258"/>
      <c r="BB1026" s="258"/>
      <c r="BC1026" s="258"/>
      <c r="BD1026" s="258"/>
      <c r="BE1026" s="258"/>
      <c r="BF1026" s="258"/>
      <c r="BG1026" s="258"/>
      <c r="BH1026" s="258"/>
      <c r="BI1026" s="258"/>
      <c r="BJ1026" s="258"/>
      <c r="BK1026" s="258"/>
      <c r="BL1026" s="297"/>
      <c r="BM1026" s="258"/>
      <c r="BN1026" s="258"/>
      <c r="BO1026" s="258"/>
      <c r="BP1026" s="258"/>
      <c r="BQ1026" s="258"/>
      <c r="BR1026" s="258"/>
      <c r="BS1026" s="258"/>
      <c r="BT1026" s="258"/>
      <c r="BU1026" s="258"/>
      <c r="BV1026" s="259"/>
      <c r="BW1026" s="260"/>
      <c r="BX1026" s="258"/>
      <c r="BY1026" s="258"/>
      <c r="BZ1026" s="258"/>
      <c r="CA1026" s="258"/>
    </row>
    <row r="1027" spans="2:79" x14ac:dyDescent="0.25">
      <c r="B1027" s="263"/>
      <c r="C1027" s="261"/>
      <c r="I1027" s="220"/>
      <c r="J1027" s="253"/>
      <c r="K1027" s="254"/>
      <c r="L1027" s="254"/>
      <c r="M1027" s="255"/>
      <c r="N1027" s="326"/>
      <c r="O1027" s="256"/>
      <c r="P1027" s="256"/>
      <c r="Q1027" s="256"/>
      <c r="R1027" s="256"/>
      <c r="S1027" s="256"/>
      <c r="T1027" s="256"/>
      <c r="U1027" s="256"/>
      <c r="V1027" s="257"/>
      <c r="W1027" s="257"/>
      <c r="X1027" s="257"/>
      <c r="Y1027" s="257"/>
      <c r="Z1027" s="257"/>
      <c r="AA1027" s="257"/>
      <c r="AB1027" s="253"/>
      <c r="AC1027" s="258"/>
      <c r="AD1027" s="253"/>
      <c r="AE1027" s="253"/>
      <c r="AF1027" s="253"/>
      <c r="AG1027" s="253"/>
      <c r="AH1027" s="253"/>
      <c r="AI1027" s="253"/>
      <c r="AJ1027" s="253"/>
      <c r="AK1027" s="258"/>
      <c r="AL1027" s="258"/>
      <c r="AM1027" s="258"/>
      <c r="AN1027" s="258"/>
      <c r="AO1027" s="258"/>
      <c r="AP1027" s="258"/>
      <c r="AQ1027" s="258"/>
      <c r="AR1027" s="258"/>
      <c r="AS1027" s="258"/>
      <c r="AT1027" s="258"/>
      <c r="AU1027" s="258"/>
      <c r="AV1027" s="258"/>
      <c r="AW1027" s="258"/>
      <c r="AX1027" s="258"/>
      <c r="AY1027" s="258"/>
      <c r="AZ1027" s="258"/>
      <c r="BA1027" s="258"/>
      <c r="BB1027" s="258"/>
      <c r="BC1027" s="258"/>
      <c r="BD1027" s="258"/>
      <c r="BE1027" s="258"/>
      <c r="BF1027" s="258"/>
      <c r="BG1027" s="258"/>
      <c r="BH1027" s="258"/>
      <c r="BI1027" s="258"/>
      <c r="BJ1027" s="258"/>
      <c r="BK1027" s="258"/>
      <c r="BL1027" s="297"/>
      <c r="BM1027" s="258"/>
      <c r="BN1027" s="258"/>
      <c r="BO1027" s="258"/>
      <c r="BP1027" s="258"/>
      <c r="BQ1027" s="258"/>
      <c r="BR1027" s="258"/>
      <c r="BS1027" s="258"/>
      <c r="BT1027" s="258"/>
      <c r="BU1027" s="258"/>
      <c r="BV1027" s="259"/>
      <c r="BW1027" s="260"/>
      <c r="BX1027" s="258"/>
      <c r="BY1027" s="258"/>
      <c r="BZ1027" s="258"/>
      <c r="CA1027" s="258"/>
    </row>
    <row r="1028" spans="2:79" x14ac:dyDescent="0.25">
      <c r="B1028" s="263"/>
      <c r="C1028" s="261"/>
      <c r="I1028" s="220"/>
      <c r="J1028" s="253"/>
      <c r="K1028" s="254"/>
      <c r="L1028" s="254"/>
      <c r="M1028" s="255"/>
      <c r="N1028" s="326"/>
      <c r="O1028" s="256"/>
      <c r="P1028" s="256"/>
      <c r="Q1028" s="256"/>
      <c r="R1028" s="256"/>
      <c r="S1028" s="256"/>
      <c r="T1028" s="256"/>
      <c r="U1028" s="256"/>
      <c r="V1028" s="257"/>
      <c r="W1028" s="257"/>
      <c r="X1028" s="257"/>
      <c r="Y1028" s="257"/>
      <c r="Z1028" s="257"/>
      <c r="AA1028" s="257"/>
      <c r="AB1028" s="253"/>
      <c r="AC1028" s="258"/>
      <c r="AD1028" s="253"/>
      <c r="AE1028" s="253"/>
      <c r="AF1028" s="253"/>
      <c r="AG1028" s="253"/>
      <c r="AH1028" s="253"/>
      <c r="AI1028" s="253"/>
      <c r="AJ1028" s="253"/>
      <c r="AK1028" s="258"/>
      <c r="AL1028" s="258"/>
      <c r="AM1028" s="258"/>
      <c r="AN1028" s="258"/>
      <c r="AO1028" s="258"/>
      <c r="AP1028" s="258"/>
      <c r="AQ1028" s="258"/>
      <c r="AR1028" s="258"/>
      <c r="AS1028" s="258"/>
      <c r="AT1028" s="258"/>
      <c r="AU1028" s="258"/>
      <c r="AV1028" s="258"/>
      <c r="AW1028" s="258"/>
      <c r="AX1028" s="258"/>
      <c r="AY1028" s="258"/>
      <c r="AZ1028" s="258"/>
      <c r="BA1028" s="258"/>
      <c r="BB1028" s="258"/>
      <c r="BC1028" s="258"/>
      <c r="BD1028" s="258"/>
      <c r="BE1028" s="258"/>
      <c r="BF1028" s="258"/>
      <c r="BG1028" s="258"/>
      <c r="BH1028" s="258"/>
      <c r="BI1028" s="258"/>
      <c r="BJ1028" s="258"/>
      <c r="BK1028" s="258"/>
      <c r="BL1028" s="297"/>
      <c r="BM1028" s="258"/>
      <c r="BN1028" s="258"/>
      <c r="BO1028" s="258"/>
      <c r="BP1028" s="258"/>
      <c r="BQ1028" s="258"/>
      <c r="BR1028" s="258"/>
      <c r="BS1028" s="258"/>
      <c r="BT1028" s="258"/>
      <c r="BU1028" s="258"/>
      <c r="BV1028" s="259"/>
      <c r="BW1028" s="260"/>
      <c r="BX1028" s="258"/>
      <c r="BY1028" s="258"/>
      <c r="BZ1028" s="258"/>
      <c r="CA1028" s="258"/>
    </row>
    <row r="1029" spans="2:79" x14ac:dyDescent="0.25">
      <c r="B1029" s="263"/>
      <c r="C1029" s="261"/>
      <c r="I1029" s="220"/>
      <c r="J1029" s="253"/>
      <c r="K1029" s="254"/>
      <c r="L1029" s="254"/>
      <c r="M1029" s="255"/>
      <c r="N1029" s="326"/>
      <c r="O1029" s="256"/>
      <c r="P1029" s="256"/>
      <c r="Q1029" s="256"/>
      <c r="R1029" s="256"/>
      <c r="S1029" s="256"/>
      <c r="T1029" s="256"/>
      <c r="U1029" s="256"/>
      <c r="V1029" s="257"/>
      <c r="W1029" s="257"/>
      <c r="X1029" s="257"/>
      <c r="Y1029" s="257"/>
      <c r="Z1029" s="257"/>
      <c r="AA1029" s="257"/>
      <c r="AB1029" s="253"/>
      <c r="AC1029" s="258"/>
      <c r="AD1029" s="253"/>
      <c r="AE1029" s="253"/>
      <c r="AF1029" s="253"/>
      <c r="AG1029" s="253"/>
      <c r="AH1029" s="253"/>
      <c r="AI1029" s="253"/>
      <c r="AJ1029" s="253"/>
      <c r="AK1029" s="258"/>
      <c r="AL1029" s="258"/>
      <c r="AM1029" s="258"/>
      <c r="AN1029" s="258"/>
      <c r="AO1029" s="258"/>
      <c r="AP1029" s="258"/>
      <c r="AQ1029" s="258"/>
      <c r="AR1029" s="258"/>
      <c r="AS1029" s="258"/>
      <c r="AT1029" s="258"/>
      <c r="AU1029" s="258"/>
      <c r="AV1029" s="258"/>
      <c r="AW1029" s="258"/>
      <c r="AX1029" s="258"/>
      <c r="AY1029" s="258"/>
      <c r="AZ1029" s="258"/>
      <c r="BA1029" s="258"/>
      <c r="BB1029" s="258"/>
      <c r="BC1029" s="258"/>
      <c r="BD1029" s="258"/>
      <c r="BE1029" s="258"/>
      <c r="BF1029" s="258"/>
      <c r="BG1029" s="258"/>
      <c r="BH1029" s="258"/>
      <c r="BI1029" s="258"/>
      <c r="BJ1029" s="258"/>
      <c r="BK1029" s="258"/>
      <c r="BL1029" s="297"/>
      <c r="BM1029" s="258"/>
      <c r="BN1029" s="258"/>
      <c r="BO1029" s="258"/>
      <c r="BP1029" s="258"/>
      <c r="BQ1029" s="258"/>
      <c r="BR1029" s="258"/>
      <c r="BS1029" s="258"/>
      <c r="BT1029" s="258"/>
      <c r="BU1029" s="258"/>
      <c r="BV1029" s="259"/>
      <c r="BW1029" s="260"/>
      <c r="BX1029" s="258"/>
      <c r="BY1029" s="258"/>
      <c r="BZ1029" s="258"/>
      <c r="CA1029" s="258"/>
    </row>
    <row r="1030" spans="2:79" x14ac:dyDescent="0.25">
      <c r="B1030" s="263"/>
      <c r="C1030" s="261"/>
      <c r="I1030" s="220"/>
      <c r="J1030" s="253"/>
      <c r="K1030" s="254"/>
      <c r="L1030" s="254"/>
      <c r="M1030" s="255"/>
      <c r="N1030" s="326"/>
      <c r="O1030" s="256"/>
      <c r="P1030" s="256"/>
      <c r="Q1030" s="256"/>
      <c r="R1030" s="256"/>
      <c r="S1030" s="256"/>
      <c r="T1030" s="256"/>
      <c r="U1030" s="256"/>
      <c r="V1030" s="257"/>
      <c r="W1030" s="257"/>
      <c r="X1030" s="257"/>
      <c r="Y1030" s="257"/>
      <c r="Z1030" s="257"/>
      <c r="AA1030" s="257"/>
      <c r="AB1030" s="253"/>
      <c r="AC1030" s="258"/>
      <c r="AD1030" s="253"/>
      <c r="AE1030" s="253"/>
      <c r="AF1030" s="253"/>
      <c r="AG1030" s="253"/>
      <c r="AH1030" s="253"/>
      <c r="AI1030" s="253"/>
      <c r="AJ1030" s="253"/>
      <c r="AK1030" s="258"/>
      <c r="AL1030" s="258"/>
      <c r="AM1030" s="258"/>
      <c r="AN1030" s="258"/>
      <c r="AO1030" s="258"/>
      <c r="AP1030" s="258"/>
      <c r="AQ1030" s="258"/>
      <c r="AR1030" s="258"/>
      <c r="AS1030" s="258"/>
      <c r="AT1030" s="258"/>
      <c r="AU1030" s="258"/>
      <c r="AV1030" s="258"/>
      <c r="AW1030" s="258"/>
      <c r="AX1030" s="258"/>
      <c r="AY1030" s="258"/>
      <c r="AZ1030" s="258"/>
      <c r="BA1030" s="258"/>
      <c r="BB1030" s="258"/>
      <c r="BC1030" s="258"/>
      <c r="BD1030" s="258"/>
      <c r="BE1030" s="258"/>
      <c r="BF1030" s="258"/>
      <c r="BG1030" s="258"/>
      <c r="BH1030" s="258"/>
      <c r="BI1030" s="258"/>
      <c r="BJ1030" s="258"/>
      <c r="BK1030" s="258"/>
      <c r="BL1030" s="297"/>
      <c r="BM1030" s="258"/>
      <c r="BN1030" s="258"/>
      <c r="BO1030" s="258"/>
      <c r="BP1030" s="258"/>
      <c r="BQ1030" s="258"/>
      <c r="BR1030" s="258"/>
      <c r="BS1030" s="258"/>
      <c r="BT1030" s="258"/>
      <c r="BU1030" s="258"/>
      <c r="BV1030" s="259"/>
      <c r="BW1030" s="260"/>
      <c r="BX1030" s="258"/>
      <c r="BY1030" s="258"/>
      <c r="BZ1030" s="258"/>
      <c r="CA1030" s="258"/>
    </row>
    <row r="1031" spans="2:79" x14ac:dyDescent="0.25">
      <c r="B1031" s="263"/>
      <c r="C1031" s="261"/>
      <c r="I1031" s="220"/>
      <c r="J1031" s="253"/>
      <c r="K1031" s="254"/>
      <c r="L1031" s="254"/>
      <c r="M1031" s="255"/>
      <c r="N1031" s="326"/>
      <c r="O1031" s="256"/>
      <c r="P1031" s="256"/>
      <c r="Q1031" s="256"/>
      <c r="R1031" s="256"/>
      <c r="S1031" s="256"/>
      <c r="T1031" s="256"/>
      <c r="U1031" s="256"/>
      <c r="V1031" s="257"/>
      <c r="W1031" s="257"/>
      <c r="X1031" s="257"/>
      <c r="Y1031" s="257"/>
      <c r="Z1031" s="257"/>
      <c r="AA1031" s="257"/>
      <c r="AB1031" s="253"/>
      <c r="AC1031" s="258"/>
      <c r="AD1031" s="253"/>
      <c r="AE1031" s="253"/>
      <c r="AF1031" s="253"/>
      <c r="AG1031" s="253"/>
      <c r="AH1031" s="253"/>
      <c r="AI1031" s="253"/>
      <c r="AJ1031" s="253"/>
      <c r="AK1031" s="258"/>
      <c r="AL1031" s="258"/>
      <c r="AM1031" s="258"/>
      <c r="AN1031" s="258"/>
      <c r="AO1031" s="258"/>
      <c r="AP1031" s="258"/>
      <c r="AQ1031" s="258"/>
      <c r="AR1031" s="258"/>
      <c r="AS1031" s="258"/>
      <c r="AT1031" s="258"/>
      <c r="AU1031" s="258"/>
      <c r="AV1031" s="258"/>
      <c r="AW1031" s="258"/>
      <c r="AX1031" s="258"/>
      <c r="AY1031" s="258"/>
      <c r="AZ1031" s="258"/>
      <c r="BA1031" s="258"/>
      <c r="BB1031" s="258"/>
      <c r="BC1031" s="258"/>
      <c r="BD1031" s="258"/>
      <c r="BE1031" s="258"/>
      <c r="BF1031" s="258"/>
      <c r="BG1031" s="258"/>
      <c r="BH1031" s="258"/>
      <c r="BI1031" s="258"/>
      <c r="BJ1031" s="258"/>
      <c r="BK1031" s="258"/>
      <c r="BL1031" s="297"/>
      <c r="BM1031" s="258"/>
      <c r="BN1031" s="258"/>
      <c r="BO1031" s="258"/>
      <c r="BP1031" s="258"/>
      <c r="BQ1031" s="258"/>
      <c r="BR1031" s="258"/>
      <c r="BS1031" s="258"/>
      <c r="BT1031" s="258"/>
      <c r="BU1031" s="258"/>
      <c r="BV1031" s="259"/>
      <c r="BW1031" s="260"/>
      <c r="BX1031" s="258"/>
      <c r="BY1031" s="258"/>
      <c r="BZ1031" s="258"/>
      <c r="CA1031" s="258"/>
    </row>
    <row r="1032" spans="2:79" x14ac:dyDescent="0.25">
      <c r="B1032" s="263"/>
      <c r="C1032" s="261"/>
      <c r="I1032" s="220"/>
      <c r="J1032" s="253"/>
      <c r="K1032" s="254"/>
      <c r="L1032" s="254"/>
      <c r="M1032" s="255"/>
      <c r="N1032" s="326"/>
      <c r="O1032" s="256"/>
      <c r="P1032" s="256"/>
      <c r="Q1032" s="256"/>
      <c r="R1032" s="256"/>
      <c r="S1032" s="256"/>
      <c r="T1032" s="256"/>
      <c r="U1032" s="256"/>
      <c r="V1032" s="257"/>
      <c r="W1032" s="257"/>
      <c r="X1032" s="257"/>
      <c r="Y1032" s="257"/>
      <c r="Z1032" s="257"/>
      <c r="AA1032" s="257"/>
      <c r="AB1032" s="253"/>
      <c r="AC1032" s="258"/>
      <c r="AD1032" s="253"/>
      <c r="AE1032" s="253"/>
      <c r="AF1032" s="253"/>
      <c r="AG1032" s="253"/>
      <c r="AH1032" s="253"/>
      <c r="AI1032" s="253"/>
      <c r="AJ1032" s="253"/>
      <c r="AK1032" s="258"/>
      <c r="AL1032" s="258"/>
      <c r="AM1032" s="258"/>
      <c r="AN1032" s="258"/>
      <c r="AO1032" s="258"/>
      <c r="AP1032" s="258"/>
      <c r="AQ1032" s="258"/>
      <c r="AR1032" s="258"/>
      <c r="AS1032" s="258"/>
      <c r="AT1032" s="258"/>
      <c r="AU1032" s="258"/>
      <c r="AV1032" s="258"/>
      <c r="AW1032" s="258"/>
      <c r="AX1032" s="258"/>
      <c r="AY1032" s="258"/>
      <c r="AZ1032" s="258"/>
      <c r="BA1032" s="258"/>
      <c r="BB1032" s="258"/>
      <c r="BC1032" s="258"/>
      <c r="BD1032" s="258"/>
      <c r="BE1032" s="258"/>
      <c r="BF1032" s="258"/>
      <c r="BG1032" s="258"/>
      <c r="BH1032" s="258"/>
      <c r="BI1032" s="258"/>
      <c r="BJ1032" s="258"/>
      <c r="BK1032" s="258"/>
      <c r="BL1032" s="297"/>
      <c r="BM1032" s="258"/>
      <c r="BN1032" s="258"/>
      <c r="BO1032" s="258"/>
      <c r="BP1032" s="258"/>
      <c r="BQ1032" s="258"/>
      <c r="BR1032" s="258"/>
      <c r="BS1032" s="258"/>
      <c r="BT1032" s="258"/>
      <c r="BU1032" s="258"/>
      <c r="BV1032" s="259"/>
      <c r="BW1032" s="260"/>
      <c r="BX1032" s="258"/>
      <c r="BY1032" s="258"/>
      <c r="BZ1032" s="258"/>
      <c r="CA1032" s="258"/>
    </row>
    <row r="1033" spans="2:79" x14ac:dyDescent="0.25">
      <c r="B1033" s="263"/>
      <c r="C1033" s="261"/>
      <c r="I1033" s="220"/>
      <c r="J1033" s="253"/>
      <c r="K1033" s="254"/>
      <c r="L1033" s="254"/>
      <c r="M1033" s="255"/>
      <c r="N1033" s="326"/>
      <c r="O1033" s="256"/>
      <c r="P1033" s="256"/>
      <c r="Q1033" s="256"/>
      <c r="R1033" s="256"/>
      <c r="S1033" s="256"/>
      <c r="T1033" s="256"/>
      <c r="U1033" s="256"/>
      <c r="V1033" s="257"/>
      <c r="W1033" s="257"/>
      <c r="X1033" s="257"/>
      <c r="Y1033" s="257"/>
      <c r="Z1033" s="257"/>
      <c r="AA1033" s="257"/>
      <c r="AB1033" s="253"/>
      <c r="AC1033" s="258"/>
      <c r="AD1033" s="253"/>
      <c r="AE1033" s="253"/>
      <c r="AF1033" s="253"/>
      <c r="AG1033" s="253"/>
      <c r="AH1033" s="253"/>
      <c r="AI1033" s="253"/>
      <c r="AJ1033" s="253"/>
      <c r="AK1033" s="258"/>
      <c r="AL1033" s="258"/>
      <c r="AM1033" s="258"/>
      <c r="AN1033" s="258"/>
      <c r="AO1033" s="258"/>
      <c r="AP1033" s="258"/>
      <c r="AQ1033" s="258"/>
      <c r="AR1033" s="258"/>
      <c r="AS1033" s="258"/>
      <c r="AT1033" s="258"/>
      <c r="AU1033" s="258"/>
      <c r="AV1033" s="258"/>
      <c r="AW1033" s="258"/>
      <c r="AX1033" s="258"/>
      <c r="AY1033" s="258"/>
      <c r="AZ1033" s="258"/>
      <c r="BA1033" s="258"/>
      <c r="BB1033" s="258"/>
      <c r="BC1033" s="258"/>
      <c r="BD1033" s="258"/>
      <c r="BE1033" s="258"/>
      <c r="BF1033" s="258"/>
      <c r="BG1033" s="258"/>
      <c r="BH1033" s="258"/>
      <c r="BI1033" s="258"/>
      <c r="BJ1033" s="258"/>
      <c r="BK1033" s="258"/>
      <c r="BL1033" s="297"/>
      <c r="BM1033" s="258"/>
      <c r="BN1033" s="258"/>
      <c r="BO1033" s="258"/>
      <c r="BP1033" s="258"/>
      <c r="BQ1033" s="258"/>
      <c r="BR1033" s="258"/>
      <c r="BS1033" s="258"/>
      <c r="BT1033" s="258"/>
      <c r="BU1033" s="258"/>
      <c r="BV1033" s="259"/>
      <c r="BW1033" s="260"/>
      <c r="BX1033" s="258"/>
      <c r="BY1033" s="258"/>
      <c r="BZ1033" s="258"/>
      <c r="CA1033" s="258"/>
    </row>
    <row r="1034" spans="2:79" x14ac:dyDescent="0.25">
      <c r="B1034" s="263"/>
      <c r="C1034" s="261"/>
      <c r="I1034" s="220"/>
      <c r="J1034" s="253"/>
      <c r="K1034" s="254"/>
      <c r="L1034" s="254"/>
      <c r="M1034" s="255"/>
      <c r="N1034" s="326"/>
      <c r="O1034" s="256"/>
      <c r="P1034" s="256"/>
      <c r="Q1034" s="256"/>
      <c r="R1034" s="256"/>
      <c r="S1034" s="256"/>
      <c r="T1034" s="256"/>
      <c r="U1034" s="256"/>
      <c r="V1034" s="257"/>
      <c r="W1034" s="257"/>
      <c r="X1034" s="257"/>
      <c r="Y1034" s="257"/>
      <c r="Z1034" s="257"/>
      <c r="AA1034" s="257"/>
      <c r="AB1034" s="253"/>
      <c r="AC1034" s="258"/>
      <c r="AD1034" s="253"/>
      <c r="AE1034" s="253"/>
      <c r="AF1034" s="253"/>
      <c r="AG1034" s="253"/>
      <c r="AH1034" s="253"/>
      <c r="AI1034" s="253"/>
      <c r="AJ1034" s="253"/>
      <c r="AK1034" s="258"/>
      <c r="AL1034" s="258"/>
      <c r="AM1034" s="258"/>
      <c r="AN1034" s="258"/>
      <c r="AO1034" s="258"/>
      <c r="AP1034" s="258"/>
      <c r="AQ1034" s="258"/>
      <c r="AR1034" s="258"/>
      <c r="AS1034" s="258"/>
      <c r="AT1034" s="258"/>
      <c r="AU1034" s="258"/>
      <c r="AV1034" s="258"/>
      <c r="AW1034" s="258"/>
      <c r="AX1034" s="258"/>
      <c r="AY1034" s="258"/>
      <c r="AZ1034" s="258"/>
      <c r="BA1034" s="258"/>
      <c r="BB1034" s="258"/>
      <c r="BC1034" s="258"/>
      <c r="BD1034" s="258"/>
      <c r="BE1034" s="258"/>
      <c r="BF1034" s="258"/>
      <c r="BG1034" s="258"/>
      <c r="BH1034" s="258"/>
      <c r="BI1034" s="258"/>
      <c r="BJ1034" s="258"/>
      <c r="BK1034" s="258"/>
      <c r="BL1034" s="297"/>
      <c r="BM1034" s="258"/>
      <c r="BN1034" s="258"/>
      <c r="BO1034" s="258"/>
      <c r="BP1034" s="258"/>
      <c r="BQ1034" s="258"/>
      <c r="BR1034" s="258"/>
      <c r="BS1034" s="258"/>
      <c r="BT1034" s="258"/>
      <c r="BU1034" s="258"/>
      <c r="BV1034" s="259"/>
      <c r="BW1034" s="260"/>
      <c r="BX1034" s="258"/>
      <c r="BY1034" s="258"/>
      <c r="BZ1034" s="258"/>
      <c r="CA1034" s="258"/>
    </row>
    <row r="1035" spans="2:79" x14ac:dyDescent="0.25">
      <c r="B1035" s="263"/>
      <c r="C1035" s="261"/>
      <c r="I1035" s="220"/>
      <c r="J1035" s="253"/>
      <c r="K1035" s="254"/>
      <c r="L1035" s="254"/>
      <c r="M1035" s="255"/>
      <c r="N1035" s="326"/>
      <c r="O1035" s="256"/>
      <c r="P1035" s="256"/>
      <c r="Q1035" s="256"/>
      <c r="R1035" s="256"/>
      <c r="S1035" s="256"/>
      <c r="T1035" s="256"/>
      <c r="U1035" s="256"/>
      <c r="V1035" s="257"/>
      <c r="W1035" s="257"/>
      <c r="X1035" s="257"/>
      <c r="Y1035" s="257"/>
      <c r="Z1035" s="257"/>
      <c r="AA1035" s="257"/>
      <c r="AB1035" s="253"/>
      <c r="AC1035" s="258"/>
      <c r="AD1035" s="253"/>
      <c r="AE1035" s="253"/>
      <c r="AF1035" s="253"/>
      <c r="AG1035" s="253"/>
      <c r="AH1035" s="253"/>
      <c r="AI1035" s="253"/>
      <c r="AJ1035" s="253"/>
      <c r="AK1035" s="258"/>
      <c r="AL1035" s="258"/>
      <c r="AM1035" s="258"/>
      <c r="AN1035" s="258"/>
      <c r="AO1035" s="258"/>
      <c r="AP1035" s="258"/>
      <c r="AQ1035" s="258"/>
      <c r="AR1035" s="258"/>
      <c r="AS1035" s="258"/>
      <c r="AT1035" s="258"/>
      <c r="AU1035" s="258"/>
      <c r="AV1035" s="258"/>
      <c r="AW1035" s="258"/>
      <c r="AX1035" s="258"/>
      <c r="AY1035" s="258"/>
      <c r="AZ1035" s="258"/>
      <c r="BA1035" s="258"/>
      <c r="BB1035" s="258"/>
      <c r="BC1035" s="258"/>
      <c r="BD1035" s="258"/>
      <c r="BE1035" s="258"/>
      <c r="BF1035" s="258"/>
      <c r="BG1035" s="258"/>
      <c r="BH1035" s="258"/>
      <c r="BI1035" s="258"/>
      <c r="BJ1035" s="258"/>
      <c r="BK1035" s="258"/>
      <c r="BL1035" s="297"/>
      <c r="BM1035" s="258"/>
      <c r="BN1035" s="258"/>
      <c r="BO1035" s="258"/>
      <c r="BP1035" s="258"/>
      <c r="BQ1035" s="258"/>
      <c r="BR1035" s="258"/>
      <c r="BS1035" s="258"/>
      <c r="BT1035" s="258"/>
      <c r="BU1035" s="258"/>
      <c r="BV1035" s="259"/>
      <c r="BW1035" s="260"/>
      <c r="BX1035" s="258"/>
      <c r="BY1035" s="258"/>
      <c r="BZ1035" s="258"/>
      <c r="CA1035" s="258"/>
    </row>
    <row r="1036" spans="2:79" x14ac:dyDescent="0.25">
      <c r="B1036" s="263"/>
      <c r="C1036" s="261"/>
      <c r="I1036" s="220"/>
      <c r="J1036" s="253"/>
      <c r="K1036" s="254"/>
      <c r="L1036" s="254"/>
      <c r="M1036" s="255"/>
      <c r="N1036" s="326"/>
      <c r="O1036" s="256"/>
      <c r="P1036" s="256"/>
      <c r="Q1036" s="256"/>
      <c r="R1036" s="256"/>
      <c r="S1036" s="256"/>
      <c r="T1036" s="256"/>
      <c r="U1036" s="256"/>
      <c r="V1036" s="257"/>
      <c r="W1036" s="257"/>
      <c r="X1036" s="257"/>
      <c r="Y1036" s="257"/>
      <c r="Z1036" s="257"/>
      <c r="AA1036" s="257"/>
      <c r="AB1036" s="253"/>
      <c r="AC1036" s="258"/>
      <c r="AD1036" s="253"/>
      <c r="AE1036" s="253"/>
      <c r="AF1036" s="253"/>
      <c r="AG1036" s="253"/>
      <c r="AH1036" s="253"/>
      <c r="AI1036" s="253"/>
      <c r="AJ1036" s="253"/>
      <c r="AK1036" s="258"/>
      <c r="AL1036" s="258"/>
      <c r="AM1036" s="258"/>
      <c r="AN1036" s="258"/>
      <c r="AO1036" s="258"/>
      <c r="AP1036" s="258"/>
      <c r="AQ1036" s="258"/>
      <c r="AR1036" s="258"/>
      <c r="AS1036" s="258"/>
      <c r="AT1036" s="258"/>
      <c r="AU1036" s="258"/>
      <c r="AV1036" s="258"/>
      <c r="AW1036" s="258"/>
      <c r="AX1036" s="258"/>
      <c r="AY1036" s="258"/>
      <c r="AZ1036" s="258"/>
      <c r="BA1036" s="258"/>
      <c r="BB1036" s="258"/>
      <c r="BC1036" s="258"/>
      <c r="BD1036" s="258"/>
      <c r="BE1036" s="258"/>
      <c r="BF1036" s="258"/>
      <c r="BG1036" s="258"/>
      <c r="BH1036" s="258"/>
      <c r="BI1036" s="258"/>
      <c r="BJ1036" s="258"/>
      <c r="BK1036" s="258"/>
      <c r="BL1036" s="297"/>
      <c r="BM1036" s="258"/>
      <c r="BN1036" s="258"/>
      <c r="BO1036" s="258"/>
      <c r="BP1036" s="258"/>
      <c r="BQ1036" s="258"/>
      <c r="BR1036" s="258"/>
      <c r="BS1036" s="258"/>
      <c r="BT1036" s="258"/>
      <c r="BU1036" s="258"/>
      <c r="BV1036" s="259"/>
      <c r="BW1036" s="260"/>
      <c r="BX1036" s="258"/>
      <c r="BY1036" s="258"/>
      <c r="BZ1036" s="258"/>
      <c r="CA1036" s="258"/>
    </row>
    <row r="1037" spans="2:79" x14ac:dyDescent="0.25">
      <c r="B1037" s="263"/>
      <c r="C1037" s="261"/>
      <c r="I1037" s="220"/>
      <c r="J1037" s="253"/>
      <c r="K1037" s="254"/>
      <c r="L1037" s="254"/>
      <c r="M1037" s="255"/>
      <c r="N1037" s="326"/>
      <c r="O1037" s="256"/>
      <c r="P1037" s="256"/>
      <c r="Q1037" s="256"/>
      <c r="R1037" s="256"/>
      <c r="S1037" s="256"/>
      <c r="T1037" s="256"/>
      <c r="U1037" s="256"/>
      <c r="V1037" s="257"/>
      <c r="W1037" s="257"/>
      <c r="X1037" s="257"/>
      <c r="Y1037" s="257"/>
      <c r="Z1037" s="257"/>
      <c r="AA1037" s="257"/>
      <c r="AB1037" s="253"/>
      <c r="AC1037" s="258"/>
      <c r="AD1037" s="253"/>
      <c r="AE1037" s="253"/>
      <c r="AF1037" s="253"/>
      <c r="AG1037" s="253"/>
      <c r="AH1037" s="253"/>
      <c r="AI1037" s="253"/>
      <c r="AJ1037" s="253"/>
      <c r="AK1037" s="258"/>
      <c r="AL1037" s="258"/>
      <c r="AM1037" s="258"/>
      <c r="AN1037" s="258"/>
      <c r="AO1037" s="258"/>
      <c r="AP1037" s="258"/>
      <c r="AQ1037" s="258"/>
      <c r="AR1037" s="258"/>
      <c r="AS1037" s="258"/>
      <c r="AT1037" s="258"/>
      <c r="AU1037" s="258"/>
      <c r="AV1037" s="258"/>
      <c r="AW1037" s="258"/>
      <c r="AX1037" s="258"/>
      <c r="AY1037" s="258"/>
      <c r="AZ1037" s="258"/>
      <c r="BA1037" s="258"/>
      <c r="BB1037" s="258"/>
      <c r="BC1037" s="258"/>
      <c r="BD1037" s="258"/>
      <c r="BE1037" s="258"/>
      <c r="BF1037" s="258"/>
      <c r="BG1037" s="258"/>
      <c r="BH1037" s="258"/>
      <c r="BI1037" s="258"/>
      <c r="BJ1037" s="258"/>
      <c r="BK1037" s="258"/>
      <c r="BL1037" s="297"/>
      <c r="BM1037" s="258"/>
      <c r="BN1037" s="258"/>
      <c r="BO1037" s="258"/>
      <c r="BP1037" s="258"/>
      <c r="BQ1037" s="258"/>
      <c r="BR1037" s="258"/>
      <c r="BS1037" s="258"/>
      <c r="BT1037" s="258"/>
      <c r="BU1037" s="258"/>
      <c r="BV1037" s="259"/>
      <c r="BW1037" s="260"/>
      <c r="BX1037" s="258"/>
      <c r="BY1037" s="258"/>
      <c r="BZ1037" s="258"/>
      <c r="CA1037" s="258"/>
    </row>
    <row r="1038" spans="2:79" x14ac:dyDescent="0.25">
      <c r="B1038" s="263"/>
      <c r="C1038" s="261"/>
      <c r="I1038" s="220"/>
      <c r="J1038" s="253"/>
      <c r="K1038" s="254"/>
      <c r="L1038" s="254"/>
      <c r="M1038" s="255"/>
      <c r="N1038" s="326"/>
      <c r="O1038" s="256"/>
      <c r="P1038" s="256"/>
      <c r="Q1038" s="256"/>
      <c r="R1038" s="256"/>
      <c r="S1038" s="256"/>
      <c r="T1038" s="256"/>
      <c r="U1038" s="256"/>
      <c r="V1038" s="257"/>
      <c r="W1038" s="257"/>
      <c r="X1038" s="257"/>
      <c r="Y1038" s="257"/>
      <c r="Z1038" s="257"/>
      <c r="AA1038" s="257"/>
      <c r="AB1038" s="253"/>
      <c r="AC1038" s="258"/>
      <c r="AD1038" s="253"/>
      <c r="AE1038" s="253"/>
      <c r="AF1038" s="253"/>
      <c r="AG1038" s="253"/>
      <c r="AH1038" s="253"/>
      <c r="AI1038" s="253"/>
      <c r="AJ1038" s="253"/>
      <c r="AK1038" s="258"/>
      <c r="AL1038" s="258"/>
      <c r="AM1038" s="258"/>
      <c r="AN1038" s="258"/>
      <c r="AO1038" s="258"/>
      <c r="AP1038" s="258"/>
      <c r="AQ1038" s="258"/>
      <c r="AR1038" s="258"/>
      <c r="AS1038" s="258"/>
      <c r="AT1038" s="258"/>
      <c r="AU1038" s="258"/>
      <c r="AV1038" s="258"/>
      <c r="AW1038" s="258"/>
      <c r="AX1038" s="258"/>
      <c r="AY1038" s="258"/>
      <c r="AZ1038" s="258"/>
      <c r="BA1038" s="258"/>
      <c r="BB1038" s="258"/>
      <c r="BC1038" s="258"/>
      <c r="BD1038" s="258"/>
      <c r="BE1038" s="258"/>
      <c r="BF1038" s="258"/>
      <c r="BG1038" s="258"/>
      <c r="BH1038" s="258"/>
      <c r="BI1038" s="258"/>
      <c r="BJ1038" s="258"/>
      <c r="BK1038" s="258"/>
      <c r="BL1038" s="297"/>
      <c r="BM1038" s="258"/>
      <c r="BN1038" s="258"/>
      <c r="BO1038" s="258"/>
      <c r="BP1038" s="258"/>
      <c r="BQ1038" s="258"/>
      <c r="BR1038" s="258"/>
      <c r="BS1038" s="258"/>
      <c r="BT1038" s="258"/>
      <c r="BU1038" s="258"/>
      <c r="BV1038" s="259"/>
      <c r="BW1038" s="260"/>
      <c r="BX1038" s="258"/>
      <c r="BY1038" s="258"/>
      <c r="BZ1038" s="258"/>
      <c r="CA1038" s="258"/>
    </row>
    <row r="1039" spans="2:79" x14ac:dyDescent="0.25">
      <c r="B1039" s="263"/>
      <c r="C1039" s="261"/>
      <c r="I1039" s="220"/>
      <c r="J1039" s="253"/>
      <c r="K1039" s="254"/>
      <c r="L1039" s="254"/>
      <c r="M1039" s="255"/>
      <c r="N1039" s="326"/>
      <c r="O1039" s="256"/>
      <c r="P1039" s="256"/>
      <c r="Q1039" s="256"/>
      <c r="R1039" s="256"/>
      <c r="S1039" s="256"/>
      <c r="T1039" s="256"/>
      <c r="U1039" s="256"/>
      <c r="V1039" s="257"/>
      <c r="W1039" s="257"/>
      <c r="X1039" s="257"/>
      <c r="Y1039" s="257"/>
      <c r="Z1039" s="257"/>
      <c r="AA1039" s="257"/>
      <c r="AB1039" s="253"/>
      <c r="AC1039" s="258"/>
      <c r="AD1039" s="253"/>
      <c r="AE1039" s="253"/>
      <c r="AF1039" s="253"/>
      <c r="AG1039" s="253"/>
      <c r="AH1039" s="253"/>
      <c r="AI1039" s="253"/>
      <c r="AJ1039" s="253"/>
      <c r="AK1039" s="258"/>
      <c r="AL1039" s="258"/>
      <c r="AM1039" s="258"/>
      <c r="AN1039" s="258"/>
      <c r="AO1039" s="258"/>
      <c r="AP1039" s="258"/>
      <c r="AQ1039" s="258"/>
      <c r="AR1039" s="258"/>
      <c r="AS1039" s="258"/>
      <c r="AT1039" s="258"/>
      <c r="AU1039" s="258"/>
      <c r="AV1039" s="258"/>
      <c r="AW1039" s="258"/>
      <c r="AX1039" s="258"/>
      <c r="AY1039" s="258"/>
      <c r="AZ1039" s="258"/>
      <c r="BA1039" s="258"/>
      <c r="BB1039" s="258"/>
      <c r="BC1039" s="258"/>
      <c r="BD1039" s="258"/>
      <c r="BE1039" s="258"/>
      <c r="BF1039" s="258"/>
      <c r="BG1039" s="258"/>
      <c r="BH1039" s="258"/>
      <c r="BI1039" s="258"/>
      <c r="BJ1039" s="258"/>
      <c r="BK1039" s="258"/>
      <c r="BL1039" s="297"/>
      <c r="BM1039" s="258"/>
      <c r="BN1039" s="258"/>
      <c r="BO1039" s="258"/>
      <c r="BP1039" s="258"/>
      <c r="BQ1039" s="258"/>
      <c r="BR1039" s="258"/>
      <c r="BS1039" s="258"/>
      <c r="BT1039" s="258"/>
      <c r="BU1039" s="258"/>
      <c r="BV1039" s="259"/>
      <c r="BW1039" s="260"/>
      <c r="BX1039" s="258"/>
      <c r="BY1039" s="258"/>
      <c r="BZ1039" s="258"/>
      <c r="CA1039" s="258"/>
    </row>
    <row r="1040" spans="2:79" x14ac:dyDescent="0.25">
      <c r="B1040" s="263"/>
      <c r="C1040" s="261"/>
      <c r="I1040" s="220"/>
      <c r="J1040" s="253"/>
      <c r="K1040" s="254"/>
      <c r="L1040" s="254"/>
      <c r="M1040" s="255"/>
      <c r="N1040" s="326"/>
      <c r="O1040" s="256"/>
      <c r="P1040" s="256"/>
      <c r="Q1040" s="256"/>
      <c r="R1040" s="256"/>
      <c r="S1040" s="256"/>
      <c r="T1040" s="256"/>
      <c r="U1040" s="256"/>
      <c r="V1040" s="257"/>
      <c r="W1040" s="257"/>
      <c r="X1040" s="257"/>
      <c r="Y1040" s="257"/>
      <c r="Z1040" s="257"/>
      <c r="AA1040" s="257"/>
      <c r="AB1040" s="253"/>
      <c r="AC1040" s="258"/>
      <c r="AD1040" s="253"/>
      <c r="AE1040" s="253"/>
      <c r="AF1040" s="253"/>
      <c r="AG1040" s="253"/>
      <c r="AH1040" s="253"/>
      <c r="AI1040" s="253"/>
      <c r="AJ1040" s="253"/>
      <c r="AK1040" s="258"/>
      <c r="AL1040" s="258"/>
      <c r="AM1040" s="258"/>
      <c r="AN1040" s="258"/>
      <c r="AO1040" s="258"/>
      <c r="AP1040" s="258"/>
      <c r="AQ1040" s="258"/>
      <c r="AR1040" s="258"/>
      <c r="AS1040" s="258"/>
      <c r="AT1040" s="258"/>
      <c r="AU1040" s="258"/>
      <c r="AV1040" s="258"/>
      <c r="AW1040" s="258"/>
      <c r="AX1040" s="258"/>
      <c r="AY1040" s="258"/>
      <c r="AZ1040" s="258"/>
      <c r="BA1040" s="258"/>
      <c r="BB1040" s="258"/>
      <c r="BC1040" s="258"/>
      <c r="BD1040" s="258"/>
      <c r="BE1040" s="258"/>
      <c r="BF1040" s="258"/>
      <c r="BG1040" s="258"/>
      <c r="BH1040" s="258"/>
      <c r="BI1040" s="258"/>
      <c r="BJ1040" s="258"/>
      <c r="BK1040" s="258"/>
      <c r="BL1040" s="297"/>
      <c r="BM1040" s="258"/>
      <c r="BN1040" s="258"/>
      <c r="BO1040" s="258"/>
      <c r="BP1040" s="258"/>
      <c r="BQ1040" s="258"/>
      <c r="BR1040" s="258"/>
      <c r="BS1040" s="258"/>
      <c r="BT1040" s="258"/>
      <c r="BU1040" s="258"/>
      <c r="BV1040" s="259"/>
      <c r="BW1040" s="260"/>
      <c r="BX1040" s="258"/>
      <c r="BY1040" s="258"/>
      <c r="BZ1040" s="258"/>
      <c r="CA1040" s="258"/>
    </row>
    <row r="1041" spans="2:79" x14ac:dyDescent="0.25">
      <c r="B1041" s="263"/>
      <c r="C1041" s="261"/>
      <c r="I1041" s="220"/>
      <c r="J1041" s="253"/>
      <c r="K1041" s="254"/>
      <c r="L1041" s="254"/>
      <c r="M1041" s="255"/>
      <c r="N1041" s="326"/>
      <c r="O1041" s="256"/>
      <c r="P1041" s="256"/>
      <c r="Q1041" s="256"/>
      <c r="R1041" s="256"/>
      <c r="S1041" s="256"/>
      <c r="T1041" s="256"/>
      <c r="U1041" s="256"/>
      <c r="V1041" s="257"/>
      <c r="W1041" s="257"/>
      <c r="X1041" s="257"/>
      <c r="Y1041" s="257"/>
      <c r="Z1041" s="257"/>
      <c r="AA1041" s="257"/>
      <c r="AB1041" s="253"/>
      <c r="AC1041" s="258"/>
      <c r="AD1041" s="253"/>
      <c r="AE1041" s="253"/>
      <c r="AF1041" s="253"/>
      <c r="AG1041" s="253"/>
      <c r="AH1041" s="253"/>
      <c r="AI1041" s="253"/>
      <c r="AJ1041" s="253"/>
      <c r="AK1041" s="258"/>
      <c r="AL1041" s="258"/>
      <c r="AM1041" s="258"/>
      <c r="AN1041" s="258"/>
      <c r="AO1041" s="258"/>
      <c r="AP1041" s="258"/>
      <c r="AQ1041" s="258"/>
      <c r="AR1041" s="258"/>
      <c r="AS1041" s="258"/>
      <c r="AT1041" s="258"/>
      <c r="AU1041" s="258"/>
      <c r="AV1041" s="258"/>
      <c r="AW1041" s="258"/>
      <c r="AX1041" s="258"/>
      <c r="AY1041" s="258"/>
      <c r="AZ1041" s="258"/>
      <c r="BA1041" s="258"/>
      <c r="BB1041" s="258"/>
      <c r="BC1041" s="258"/>
      <c r="BD1041" s="258"/>
      <c r="BE1041" s="258"/>
      <c r="BF1041" s="258"/>
      <c r="BG1041" s="258"/>
      <c r="BH1041" s="258"/>
      <c r="BI1041" s="258"/>
      <c r="BJ1041" s="258"/>
      <c r="BK1041" s="258"/>
      <c r="BL1041" s="297"/>
      <c r="BM1041" s="258"/>
      <c r="BN1041" s="258"/>
      <c r="BO1041" s="258"/>
      <c r="BP1041" s="258"/>
      <c r="BQ1041" s="258"/>
      <c r="BR1041" s="258"/>
      <c r="BS1041" s="258"/>
      <c r="BT1041" s="258"/>
      <c r="BU1041" s="258"/>
      <c r="BV1041" s="259"/>
      <c r="BW1041" s="260"/>
      <c r="BX1041" s="258"/>
      <c r="BY1041" s="258"/>
      <c r="BZ1041" s="258"/>
      <c r="CA1041" s="258"/>
    </row>
    <row r="1042" spans="2:79" x14ac:dyDescent="0.25">
      <c r="B1042" s="263"/>
      <c r="C1042" s="261"/>
      <c r="I1042" s="220"/>
      <c r="J1042" s="253"/>
      <c r="K1042" s="254"/>
      <c r="L1042" s="254"/>
      <c r="M1042" s="255"/>
      <c r="N1042" s="326"/>
      <c r="O1042" s="256"/>
      <c r="P1042" s="256"/>
      <c r="Q1042" s="256"/>
      <c r="R1042" s="256"/>
      <c r="S1042" s="256"/>
      <c r="T1042" s="256"/>
      <c r="U1042" s="256"/>
      <c r="V1042" s="257"/>
      <c r="W1042" s="257"/>
      <c r="X1042" s="257"/>
      <c r="Y1042" s="257"/>
      <c r="Z1042" s="257"/>
      <c r="AA1042" s="257"/>
      <c r="AB1042" s="253"/>
      <c r="AC1042" s="258"/>
      <c r="AD1042" s="253"/>
      <c r="AE1042" s="253"/>
      <c r="AF1042" s="253"/>
      <c r="AG1042" s="253"/>
      <c r="AH1042" s="253"/>
      <c r="AI1042" s="253"/>
      <c r="AJ1042" s="253"/>
      <c r="AK1042" s="258"/>
      <c r="AL1042" s="258"/>
      <c r="AM1042" s="258"/>
      <c r="AN1042" s="258"/>
      <c r="AO1042" s="258"/>
      <c r="AP1042" s="258"/>
      <c r="AQ1042" s="258"/>
      <c r="AR1042" s="258"/>
      <c r="AS1042" s="258"/>
      <c r="AT1042" s="258"/>
      <c r="AU1042" s="258"/>
      <c r="AV1042" s="258"/>
      <c r="AW1042" s="258"/>
      <c r="AX1042" s="258"/>
      <c r="AY1042" s="258"/>
      <c r="AZ1042" s="258"/>
      <c r="BA1042" s="258"/>
      <c r="BB1042" s="258"/>
      <c r="BC1042" s="258"/>
      <c r="BD1042" s="258"/>
      <c r="BE1042" s="258"/>
      <c r="BF1042" s="258"/>
      <c r="BG1042" s="258"/>
      <c r="BH1042" s="258"/>
      <c r="BI1042" s="258"/>
      <c r="BJ1042" s="258"/>
      <c r="BK1042" s="258"/>
      <c r="BL1042" s="297"/>
      <c r="BM1042" s="258"/>
      <c r="BN1042" s="258"/>
      <c r="BO1042" s="258"/>
      <c r="BP1042" s="258"/>
      <c r="BQ1042" s="258"/>
      <c r="BR1042" s="258"/>
      <c r="BS1042" s="258"/>
      <c r="BT1042" s="258"/>
      <c r="BU1042" s="258"/>
      <c r="BV1042" s="259"/>
      <c r="BW1042" s="260"/>
      <c r="BX1042" s="258"/>
      <c r="BY1042" s="258"/>
      <c r="BZ1042" s="258"/>
      <c r="CA1042" s="258"/>
    </row>
    <row r="1043" spans="2:79" x14ac:dyDescent="0.25">
      <c r="B1043" s="263"/>
      <c r="C1043" s="261"/>
      <c r="I1043" s="220"/>
      <c r="J1043" s="253"/>
      <c r="K1043" s="254"/>
      <c r="L1043" s="254"/>
      <c r="M1043" s="255"/>
      <c r="N1043" s="326"/>
      <c r="O1043" s="256"/>
      <c r="P1043" s="256"/>
      <c r="Q1043" s="256"/>
      <c r="R1043" s="256"/>
      <c r="S1043" s="256"/>
      <c r="T1043" s="256"/>
      <c r="U1043" s="256"/>
      <c r="V1043" s="257"/>
      <c r="W1043" s="257"/>
      <c r="X1043" s="257"/>
      <c r="Y1043" s="257"/>
      <c r="Z1043" s="257"/>
      <c r="AA1043" s="257"/>
      <c r="AB1043" s="253"/>
      <c r="AC1043" s="258"/>
      <c r="AD1043" s="253"/>
      <c r="AE1043" s="253"/>
      <c r="AF1043" s="253"/>
      <c r="AG1043" s="253"/>
      <c r="AH1043" s="253"/>
      <c r="AI1043" s="253"/>
      <c r="AJ1043" s="253"/>
      <c r="AK1043" s="258"/>
      <c r="AL1043" s="258"/>
      <c r="AM1043" s="258"/>
      <c r="AN1043" s="258"/>
      <c r="AO1043" s="258"/>
      <c r="AP1043" s="258"/>
      <c r="AQ1043" s="258"/>
      <c r="AR1043" s="258"/>
      <c r="AS1043" s="258"/>
      <c r="AT1043" s="258"/>
      <c r="AU1043" s="258"/>
      <c r="AV1043" s="258"/>
      <c r="AW1043" s="258"/>
      <c r="AX1043" s="258"/>
      <c r="AY1043" s="258"/>
      <c r="AZ1043" s="258"/>
      <c r="BA1043" s="258"/>
      <c r="BB1043" s="258"/>
      <c r="BC1043" s="258"/>
      <c r="BD1043" s="258"/>
      <c r="BE1043" s="258"/>
      <c r="BF1043" s="258"/>
      <c r="BG1043" s="258"/>
      <c r="BH1043" s="258"/>
      <c r="BI1043" s="258"/>
      <c r="BJ1043" s="258"/>
      <c r="BK1043" s="258"/>
      <c r="BL1043" s="297"/>
      <c r="BM1043" s="258"/>
      <c r="BN1043" s="258"/>
      <c r="BO1043" s="258"/>
      <c r="BP1043" s="258"/>
      <c r="BQ1043" s="258"/>
      <c r="BR1043" s="258"/>
      <c r="BS1043" s="258"/>
      <c r="BT1043" s="258"/>
      <c r="BU1043" s="258"/>
      <c r="BV1043" s="259"/>
      <c r="BW1043" s="260"/>
      <c r="BX1043" s="258"/>
      <c r="BY1043" s="258"/>
      <c r="BZ1043" s="258"/>
      <c r="CA1043" s="258"/>
    </row>
    <row r="1044" spans="2:79" x14ac:dyDescent="0.25">
      <c r="B1044" s="263"/>
      <c r="C1044" s="261"/>
      <c r="I1044" s="220"/>
      <c r="J1044" s="253"/>
      <c r="K1044" s="254"/>
      <c r="L1044" s="254"/>
      <c r="M1044" s="255"/>
      <c r="N1044" s="326"/>
      <c r="O1044" s="256"/>
      <c r="P1044" s="256"/>
      <c r="Q1044" s="256"/>
      <c r="R1044" s="256"/>
      <c r="S1044" s="256"/>
      <c r="T1044" s="256"/>
      <c r="U1044" s="256"/>
      <c r="V1044" s="257"/>
      <c r="W1044" s="257"/>
      <c r="X1044" s="257"/>
      <c r="Y1044" s="257"/>
      <c r="Z1044" s="257"/>
      <c r="AA1044" s="257"/>
      <c r="AB1044" s="253"/>
      <c r="AC1044" s="258"/>
      <c r="AD1044" s="253"/>
      <c r="AE1044" s="253"/>
      <c r="AF1044" s="253"/>
      <c r="AG1044" s="253"/>
      <c r="AH1044" s="253"/>
      <c r="AI1044" s="253"/>
      <c r="AJ1044" s="253"/>
      <c r="AK1044" s="258"/>
      <c r="AL1044" s="258"/>
      <c r="AM1044" s="258"/>
      <c r="AN1044" s="258"/>
      <c r="AO1044" s="258"/>
      <c r="AP1044" s="258"/>
      <c r="AQ1044" s="258"/>
      <c r="AR1044" s="258"/>
      <c r="AS1044" s="258"/>
      <c r="AT1044" s="258"/>
      <c r="AU1044" s="258"/>
      <c r="AV1044" s="258"/>
      <c r="AW1044" s="258"/>
      <c r="AX1044" s="258"/>
      <c r="AY1044" s="258"/>
      <c r="AZ1044" s="258"/>
      <c r="BA1044" s="258"/>
      <c r="BB1044" s="258"/>
      <c r="BC1044" s="258"/>
      <c r="BD1044" s="258"/>
      <c r="BE1044" s="258"/>
      <c r="BF1044" s="258"/>
      <c r="BG1044" s="258"/>
      <c r="BH1044" s="258"/>
      <c r="BI1044" s="258"/>
      <c r="BJ1044" s="258"/>
      <c r="BK1044" s="258"/>
      <c r="BL1044" s="297"/>
      <c r="BM1044" s="258"/>
      <c r="BN1044" s="258"/>
      <c r="BO1044" s="258"/>
      <c r="BP1044" s="258"/>
      <c r="BQ1044" s="258"/>
      <c r="BR1044" s="258"/>
      <c r="BS1044" s="258"/>
      <c r="BT1044" s="258"/>
      <c r="BU1044" s="258"/>
      <c r="BV1044" s="259"/>
      <c r="BW1044" s="260"/>
      <c r="BX1044" s="258"/>
      <c r="BY1044" s="258"/>
      <c r="BZ1044" s="258"/>
      <c r="CA1044" s="258"/>
    </row>
    <row r="1045" spans="2:79" x14ac:dyDescent="0.25">
      <c r="B1045" s="263"/>
      <c r="C1045" s="261"/>
      <c r="I1045" s="220"/>
      <c r="J1045" s="253"/>
      <c r="K1045" s="254"/>
      <c r="L1045" s="254"/>
      <c r="M1045" s="255"/>
      <c r="N1045" s="326"/>
      <c r="O1045" s="256"/>
      <c r="P1045" s="256"/>
      <c r="Q1045" s="256"/>
      <c r="R1045" s="256"/>
      <c r="S1045" s="256"/>
      <c r="T1045" s="256"/>
      <c r="U1045" s="256"/>
      <c r="V1045" s="257"/>
      <c r="W1045" s="257"/>
      <c r="X1045" s="257"/>
      <c r="Y1045" s="257"/>
      <c r="Z1045" s="257"/>
      <c r="AA1045" s="257"/>
      <c r="AB1045" s="253"/>
      <c r="AC1045" s="258"/>
      <c r="AD1045" s="253"/>
      <c r="AE1045" s="253"/>
      <c r="AF1045" s="253"/>
      <c r="AG1045" s="253"/>
      <c r="AH1045" s="253"/>
      <c r="AI1045" s="253"/>
      <c r="AJ1045" s="253"/>
      <c r="AK1045" s="258"/>
      <c r="AL1045" s="258"/>
      <c r="AM1045" s="258"/>
      <c r="AN1045" s="258"/>
      <c r="AO1045" s="258"/>
      <c r="AP1045" s="258"/>
      <c r="AQ1045" s="258"/>
      <c r="AR1045" s="258"/>
      <c r="AS1045" s="258"/>
      <c r="AT1045" s="258"/>
      <c r="AU1045" s="258"/>
      <c r="AV1045" s="258"/>
      <c r="AW1045" s="258"/>
      <c r="AX1045" s="258"/>
      <c r="AY1045" s="258"/>
      <c r="AZ1045" s="258"/>
      <c r="BA1045" s="258"/>
      <c r="BB1045" s="258"/>
      <c r="BC1045" s="258"/>
      <c r="BD1045" s="258"/>
      <c r="BE1045" s="258"/>
      <c r="BF1045" s="258"/>
      <c r="BG1045" s="258"/>
      <c r="BH1045" s="258"/>
      <c r="BI1045" s="258"/>
      <c r="BJ1045" s="258"/>
      <c r="BK1045" s="258"/>
      <c r="BL1045" s="297"/>
      <c r="BM1045" s="258"/>
      <c r="BN1045" s="258"/>
      <c r="BO1045" s="258"/>
      <c r="BP1045" s="258"/>
      <c r="BQ1045" s="258"/>
      <c r="BR1045" s="258"/>
      <c r="BS1045" s="258"/>
      <c r="BT1045" s="258"/>
      <c r="BU1045" s="258"/>
      <c r="BV1045" s="259"/>
      <c r="BW1045" s="260"/>
      <c r="BX1045" s="258"/>
      <c r="BY1045" s="258"/>
      <c r="BZ1045" s="258"/>
      <c r="CA1045" s="258"/>
    </row>
    <row r="1046" spans="2:79" x14ac:dyDescent="0.25">
      <c r="B1046" s="263"/>
      <c r="C1046" s="261"/>
      <c r="I1046" s="220"/>
      <c r="J1046" s="253"/>
      <c r="K1046" s="254"/>
      <c r="L1046" s="254"/>
      <c r="M1046" s="255"/>
      <c r="N1046" s="326"/>
      <c r="O1046" s="256"/>
      <c r="P1046" s="256"/>
      <c r="Q1046" s="256"/>
      <c r="R1046" s="256"/>
      <c r="S1046" s="256"/>
      <c r="T1046" s="256"/>
      <c r="U1046" s="256"/>
      <c r="V1046" s="257"/>
      <c r="W1046" s="257"/>
      <c r="X1046" s="257"/>
      <c r="Y1046" s="257"/>
      <c r="Z1046" s="257"/>
      <c r="AA1046" s="257"/>
      <c r="AB1046" s="253"/>
      <c r="AC1046" s="258"/>
      <c r="AD1046" s="253"/>
      <c r="AE1046" s="253"/>
      <c r="AF1046" s="253"/>
      <c r="AG1046" s="253"/>
      <c r="AH1046" s="253"/>
      <c r="AI1046" s="253"/>
      <c r="AJ1046" s="253"/>
      <c r="AK1046" s="258"/>
      <c r="AL1046" s="258"/>
      <c r="AM1046" s="258"/>
      <c r="AN1046" s="258"/>
      <c r="AO1046" s="258"/>
      <c r="AP1046" s="258"/>
      <c r="AQ1046" s="258"/>
      <c r="AR1046" s="258"/>
      <c r="AS1046" s="258"/>
      <c r="AT1046" s="258"/>
      <c r="AU1046" s="258"/>
      <c r="AV1046" s="258"/>
      <c r="AW1046" s="258"/>
      <c r="AX1046" s="258"/>
      <c r="AY1046" s="258"/>
      <c r="AZ1046" s="258"/>
      <c r="BA1046" s="258"/>
      <c r="BB1046" s="258"/>
      <c r="BC1046" s="258"/>
      <c r="BD1046" s="258"/>
      <c r="BE1046" s="258"/>
      <c r="BF1046" s="258"/>
      <c r="BG1046" s="258"/>
      <c r="BH1046" s="258"/>
      <c r="BI1046" s="258"/>
      <c r="BJ1046" s="258"/>
      <c r="BK1046" s="258"/>
      <c r="BL1046" s="297"/>
      <c r="BM1046" s="258"/>
      <c r="BN1046" s="258"/>
      <c r="BO1046" s="258"/>
      <c r="BP1046" s="258"/>
      <c r="BQ1046" s="258"/>
      <c r="BR1046" s="258"/>
      <c r="BS1046" s="258"/>
      <c r="BT1046" s="258"/>
      <c r="BU1046" s="258"/>
      <c r="BV1046" s="259"/>
      <c r="BW1046" s="260"/>
      <c r="BX1046" s="258"/>
      <c r="BY1046" s="258"/>
      <c r="BZ1046" s="258"/>
      <c r="CA1046" s="258"/>
    </row>
    <row r="1047" spans="2:79" x14ac:dyDescent="0.25">
      <c r="B1047" s="263"/>
      <c r="C1047" s="261"/>
      <c r="I1047" s="220"/>
      <c r="J1047" s="253"/>
      <c r="K1047" s="254"/>
      <c r="L1047" s="254"/>
      <c r="M1047" s="255"/>
      <c r="N1047" s="326"/>
      <c r="O1047" s="256"/>
      <c r="P1047" s="256"/>
      <c r="Q1047" s="256"/>
      <c r="R1047" s="256"/>
      <c r="S1047" s="256"/>
      <c r="T1047" s="256"/>
      <c r="U1047" s="256"/>
      <c r="V1047" s="257"/>
      <c r="W1047" s="257"/>
      <c r="X1047" s="257"/>
      <c r="Y1047" s="257"/>
      <c r="Z1047" s="257"/>
      <c r="AA1047" s="257"/>
      <c r="AB1047" s="253"/>
      <c r="AC1047" s="258"/>
      <c r="AD1047" s="253"/>
      <c r="AE1047" s="253"/>
      <c r="AF1047" s="253"/>
      <c r="AG1047" s="253"/>
      <c r="AH1047" s="253"/>
      <c r="AI1047" s="253"/>
      <c r="AJ1047" s="253"/>
      <c r="AK1047" s="258"/>
      <c r="AL1047" s="258"/>
      <c r="AM1047" s="258"/>
      <c r="AN1047" s="258"/>
      <c r="AO1047" s="258"/>
      <c r="AP1047" s="258"/>
      <c r="AQ1047" s="258"/>
      <c r="AR1047" s="258"/>
      <c r="AS1047" s="258"/>
      <c r="AT1047" s="258"/>
      <c r="AU1047" s="258"/>
      <c r="AV1047" s="258"/>
      <c r="AW1047" s="258"/>
      <c r="AX1047" s="258"/>
      <c r="AY1047" s="258"/>
      <c r="AZ1047" s="258"/>
      <c r="BA1047" s="258"/>
      <c r="BB1047" s="258"/>
      <c r="BC1047" s="258"/>
      <c r="BD1047" s="258"/>
      <c r="BE1047" s="258"/>
      <c r="BF1047" s="258"/>
      <c r="BG1047" s="258"/>
      <c r="BH1047" s="258"/>
      <c r="BI1047" s="258"/>
      <c r="BJ1047" s="258"/>
      <c r="BK1047" s="258"/>
      <c r="BL1047" s="297"/>
      <c r="BM1047" s="258"/>
      <c r="BN1047" s="258"/>
      <c r="BO1047" s="258"/>
      <c r="BP1047" s="258"/>
      <c r="BQ1047" s="258"/>
      <c r="BR1047" s="258"/>
      <c r="BS1047" s="258"/>
      <c r="BT1047" s="258"/>
      <c r="BU1047" s="258"/>
      <c r="BV1047" s="259"/>
      <c r="BW1047" s="260"/>
      <c r="BX1047" s="258"/>
      <c r="BY1047" s="258"/>
      <c r="BZ1047" s="258"/>
      <c r="CA1047" s="258"/>
    </row>
    <row r="1048" spans="2:79" x14ac:dyDescent="0.25">
      <c r="B1048" s="263"/>
      <c r="C1048" s="261"/>
      <c r="I1048" s="220"/>
      <c r="J1048" s="253"/>
      <c r="K1048" s="254"/>
      <c r="L1048" s="254"/>
      <c r="M1048" s="255"/>
      <c r="N1048" s="326"/>
      <c r="O1048" s="256"/>
      <c r="P1048" s="256"/>
      <c r="Q1048" s="256"/>
      <c r="R1048" s="256"/>
      <c r="S1048" s="256"/>
      <c r="T1048" s="256"/>
      <c r="U1048" s="256"/>
      <c r="V1048" s="257"/>
      <c r="W1048" s="257"/>
      <c r="X1048" s="257"/>
      <c r="Y1048" s="257"/>
      <c r="Z1048" s="257"/>
      <c r="AA1048" s="257"/>
      <c r="AB1048" s="253"/>
      <c r="AC1048" s="258"/>
      <c r="AD1048" s="253"/>
      <c r="AE1048" s="253"/>
      <c r="AF1048" s="253"/>
      <c r="AG1048" s="253"/>
      <c r="AH1048" s="253"/>
      <c r="AI1048" s="253"/>
      <c r="AJ1048" s="253"/>
      <c r="AK1048" s="258"/>
      <c r="AL1048" s="258"/>
      <c r="AM1048" s="258"/>
      <c r="AN1048" s="258"/>
      <c r="AO1048" s="258"/>
      <c r="AP1048" s="258"/>
      <c r="AQ1048" s="258"/>
      <c r="AR1048" s="258"/>
      <c r="AS1048" s="258"/>
      <c r="AT1048" s="258"/>
      <c r="AU1048" s="258"/>
      <c r="AV1048" s="258"/>
      <c r="AW1048" s="258"/>
      <c r="AX1048" s="258"/>
      <c r="AY1048" s="258"/>
      <c r="AZ1048" s="258"/>
      <c r="BA1048" s="258"/>
      <c r="BB1048" s="258"/>
      <c r="BC1048" s="258"/>
      <c r="BD1048" s="258"/>
      <c r="BE1048" s="258"/>
      <c r="BF1048" s="258"/>
      <c r="BG1048" s="258"/>
      <c r="BH1048" s="258"/>
      <c r="BI1048" s="258"/>
      <c r="BJ1048" s="258"/>
      <c r="BK1048" s="258"/>
      <c r="BL1048" s="297"/>
      <c r="BM1048" s="258"/>
      <c r="BN1048" s="258"/>
      <c r="BO1048" s="258"/>
      <c r="BP1048" s="258"/>
      <c r="BQ1048" s="258"/>
      <c r="BR1048" s="258"/>
      <c r="BS1048" s="258"/>
      <c r="BT1048" s="258"/>
      <c r="BU1048" s="258"/>
      <c r="BV1048" s="259"/>
      <c r="BW1048" s="260"/>
      <c r="BX1048" s="258"/>
      <c r="BY1048" s="258"/>
      <c r="BZ1048" s="258"/>
      <c r="CA1048" s="258"/>
    </row>
    <row r="1049" spans="2:79" x14ac:dyDescent="0.25">
      <c r="B1049" s="263"/>
      <c r="C1049" s="261"/>
      <c r="I1049" s="220"/>
      <c r="J1049" s="253"/>
      <c r="K1049" s="254"/>
      <c r="L1049" s="254"/>
      <c r="M1049" s="255"/>
      <c r="N1049" s="326"/>
      <c r="O1049" s="256"/>
      <c r="P1049" s="256"/>
      <c r="Q1049" s="256"/>
      <c r="R1049" s="256"/>
      <c r="S1049" s="256"/>
      <c r="T1049" s="256"/>
      <c r="U1049" s="256"/>
      <c r="V1049" s="257"/>
      <c r="W1049" s="257"/>
      <c r="X1049" s="257"/>
      <c r="Y1049" s="257"/>
      <c r="Z1049" s="257"/>
      <c r="AA1049" s="257"/>
      <c r="AB1049" s="253"/>
      <c r="AC1049" s="258"/>
      <c r="AD1049" s="253"/>
      <c r="AE1049" s="253"/>
      <c r="AF1049" s="253"/>
      <c r="AG1049" s="253"/>
      <c r="AH1049" s="253"/>
      <c r="AI1049" s="253"/>
      <c r="AJ1049" s="253"/>
      <c r="AK1049" s="258"/>
      <c r="AL1049" s="258"/>
      <c r="AM1049" s="258"/>
      <c r="AN1049" s="258"/>
      <c r="AO1049" s="258"/>
      <c r="AP1049" s="258"/>
      <c r="AQ1049" s="258"/>
      <c r="AR1049" s="258"/>
      <c r="AS1049" s="258"/>
      <c r="AT1049" s="258"/>
      <c r="AU1049" s="258"/>
      <c r="AV1049" s="258"/>
      <c r="AW1049" s="258"/>
      <c r="AX1049" s="258"/>
      <c r="AY1049" s="258"/>
      <c r="AZ1049" s="258"/>
      <c r="BA1049" s="258"/>
      <c r="BB1049" s="258"/>
      <c r="BC1049" s="258"/>
      <c r="BD1049" s="258"/>
      <c r="BE1049" s="258"/>
      <c r="BF1049" s="258"/>
      <c r="BG1049" s="258"/>
      <c r="BH1049" s="258"/>
      <c r="BI1049" s="258"/>
      <c r="BJ1049" s="258"/>
      <c r="BK1049" s="258"/>
      <c r="BL1049" s="297"/>
      <c r="BM1049" s="258"/>
      <c r="BN1049" s="258"/>
      <c r="BO1049" s="258"/>
      <c r="BP1049" s="258"/>
      <c r="BQ1049" s="258"/>
      <c r="BR1049" s="258"/>
      <c r="BS1049" s="258"/>
      <c r="BT1049" s="258"/>
      <c r="BU1049" s="258"/>
      <c r="BV1049" s="259"/>
      <c r="BW1049" s="260"/>
      <c r="BX1049" s="258"/>
      <c r="BY1049" s="258"/>
      <c r="BZ1049" s="258"/>
      <c r="CA1049" s="258"/>
    </row>
    <row r="1050" spans="2:79" x14ac:dyDescent="0.25">
      <c r="B1050" s="263"/>
      <c r="C1050" s="261"/>
      <c r="I1050" s="220"/>
      <c r="J1050" s="253"/>
      <c r="K1050" s="254"/>
      <c r="L1050" s="254"/>
      <c r="M1050" s="255"/>
      <c r="N1050" s="326"/>
      <c r="O1050" s="256"/>
      <c r="P1050" s="256"/>
      <c r="Q1050" s="256"/>
      <c r="R1050" s="256"/>
      <c r="S1050" s="256"/>
      <c r="T1050" s="256"/>
      <c r="U1050" s="256"/>
      <c r="V1050" s="257"/>
      <c r="W1050" s="257"/>
      <c r="X1050" s="257"/>
      <c r="Y1050" s="257"/>
      <c r="Z1050" s="257"/>
      <c r="AA1050" s="257"/>
      <c r="AB1050" s="253"/>
      <c r="AC1050" s="258"/>
      <c r="AD1050" s="253"/>
      <c r="AE1050" s="253"/>
      <c r="AF1050" s="253"/>
      <c r="AG1050" s="253"/>
      <c r="AH1050" s="253"/>
      <c r="AI1050" s="253"/>
      <c r="AJ1050" s="253"/>
      <c r="AK1050" s="258"/>
      <c r="AL1050" s="258"/>
      <c r="AM1050" s="258"/>
      <c r="AN1050" s="258"/>
      <c r="AO1050" s="258"/>
      <c r="AP1050" s="258"/>
      <c r="AQ1050" s="258"/>
      <c r="AR1050" s="258"/>
      <c r="AS1050" s="258"/>
      <c r="AT1050" s="258"/>
      <c r="AU1050" s="258"/>
      <c r="AV1050" s="258"/>
      <c r="AW1050" s="258"/>
      <c r="AX1050" s="258"/>
      <c r="AY1050" s="258"/>
      <c r="AZ1050" s="258"/>
      <c r="BA1050" s="258"/>
      <c r="BB1050" s="258"/>
      <c r="BC1050" s="258"/>
      <c r="BD1050" s="258"/>
      <c r="BE1050" s="258"/>
      <c r="BF1050" s="258"/>
      <c r="BG1050" s="258"/>
      <c r="BH1050" s="258"/>
      <c r="BI1050" s="258"/>
      <c r="BJ1050" s="258"/>
      <c r="BK1050" s="258"/>
      <c r="BL1050" s="297"/>
      <c r="BM1050" s="258"/>
      <c r="BN1050" s="258"/>
      <c r="BO1050" s="258"/>
      <c r="BP1050" s="258"/>
      <c r="BQ1050" s="258"/>
      <c r="BR1050" s="258"/>
      <c r="BS1050" s="258"/>
      <c r="BT1050" s="258"/>
      <c r="BU1050" s="258"/>
      <c r="BV1050" s="259"/>
      <c r="BW1050" s="260"/>
      <c r="BX1050" s="258"/>
      <c r="BY1050" s="258"/>
      <c r="BZ1050" s="258"/>
      <c r="CA1050" s="258"/>
    </row>
    <row r="1051" spans="2:79" x14ac:dyDescent="0.25">
      <c r="B1051" s="263"/>
      <c r="C1051" s="261"/>
      <c r="I1051" s="220"/>
      <c r="J1051" s="253"/>
      <c r="K1051" s="254"/>
      <c r="L1051" s="254"/>
      <c r="M1051" s="255"/>
      <c r="N1051" s="326"/>
      <c r="O1051" s="256"/>
      <c r="P1051" s="256"/>
      <c r="Q1051" s="256"/>
      <c r="R1051" s="256"/>
      <c r="S1051" s="256"/>
      <c r="T1051" s="256"/>
      <c r="U1051" s="256"/>
      <c r="V1051" s="257"/>
      <c r="W1051" s="257"/>
      <c r="X1051" s="257"/>
      <c r="Y1051" s="257"/>
      <c r="Z1051" s="257"/>
      <c r="AA1051" s="257"/>
      <c r="AB1051" s="253"/>
      <c r="AC1051" s="258"/>
      <c r="AD1051" s="253"/>
      <c r="AE1051" s="253"/>
      <c r="AF1051" s="253"/>
      <c r="AG1051" s="253"/>
      <c r="AH1051" s="253"/>
      <c r="AI1051" s="253"/>
      <c r="AJ1051" s="253"/>
      <c r="AK1051" s="258"/>
      <c r="AL1051" s="258"/>
      <c r="AM1051" s="258"/>
      <c r="AN1051" s="258"/>
      <c r="AO1051" s="258"/>
      <c r="AP1051" s="258"/>
      <c r="AQ1051" s="258"/>
      <c r="AR1051" s="258"/>
      <c r="AS1051" s="258"/>
      <c r="AT1051" s="258"/>
      <c r="AU1051" s="258"/>
      <c r="AV1051" s="258"/>
      <c r="AW1051" s="258"/>
      <c r="AX1051" s="258"/>
      <c r="AY1051" s="258"/>
      <c r="AZ1051" s="258"/>
      <c r="BA1051" s="258"/>
      <c r="BB1051" s="258"/>
      <c r="BC1051" s="258"/>
      <c r="BD1051" s="258"/>
      <c r="BE1051" s="258"/>
      <c r="BF1051" s="258"/>
      <c r="BG1051" s="258"/>
      <c r="BH1051" s="258"/>
      <c r="BI1051" s="258"/>
      <c r="BJ1051" s="258"/>
      <c r="BK1051" s="258"/>
      <c r="BL1051" s="297"/>
      <c r="BM1051" s="258"/>
      <c r="BN1051" s="258"/>
      <c r="BO1051" s="258"/>
      <c r="BP1051" s="258"/>
      <c r="BQ1051" s="258"/>
      <c r="BR1051" s="258"/>
      <c r="BS1051" s="258"/>
      <c r="BT1051" s="258"/>
      <c r="BU1051" s="258"/>
      <c r="BV1051" s="259"/>
      <c r="BW1051" s="260"/>
      <c r="BX1051" s="258"/>
      <c r="BY1051" s="258"/>
      <c r="BZ1051" s="258"/>
      <c r="CA1051" s="258"/>
    </row>
    <row r="1052" spans="2:79" x14ac:dyDescent="0.25">
      <c r="B1052" s="263"/>
      <c r="C1052" s="261"/>
      <c r="I1052" s="220"/>
      <c r="J1052" s="253"/>
      <c r="K1052" s="254"/>
      <c r="L1052" s="254"/>
      <c r="M1052" s="255"/>
      <c r="N1052" s="326"/>
      <c r="O1052" s="256"/>
      <c r="P1052" s="256"/>
      <c r="Q1052" s="256"/>
      <c r="R1052" s="256"/>
      <c r="S1052" s="256"/>
      <c r="T1052" s="256"/>
      <c r="U1052" s="256"/>
      <c r="V1052" s="257"/>
      <c r="W1052" s="257"/>
      <c r="X1052" s="257"/>
      <c r="Y1052" s="257"/>
      <c r="Z1052" s="257"/>
      <c r="AA1052" s="257"/>
      <c r="AB1052" s="253"/>
      <c r="AC1052" s="258"/>
      <c r="AD1052" s="253"/>
      <c r="AE1052" s="253"/>
      <c r="AF1052" s="253"/>
      <c r="AG1052" s="253"/>
      <c r="AH1052" s="253"/>
      <c r="AI1052" s="253"/>
      <c r="AJ1052" s="253"/>
      <c r="AK1052" s="258"/>
      <c r="AL1052" s="258"/>
      <c r="AM1052" s="258"/>
      <c r="AN1052" s="258"/>
      <c r="AO1052" s="258"/>
      <c r="AP1052" s="258"/>
      <c r="AQ1052" s="258"/>
      <c r="AR1052" s="258"/>
      <c r="AS1052" s="258"/>
      <c r="AT1052" s="258"/>
      <c r="AU1052" s="258"/>
      <c r="AV1052" s="258"/>
      <c r="AW1052" s="258"/>
      <c r="AX1052" s="258"/>
      <c r="AY1052" s="258"/>
      <c r="AZ1052" s="258"/>
      <c r="BA1052" s="258"/>
      <c r="BB1052" s="258"/>
      <c r="BC1052" s="258"/>
      <c r="BD1052" s="258"/>
      <c r="BE1052" s="258"/>
      <c r="BF1052" s="258"/>
      <c r="BG1052" s="258"/>
      <c r="BH1052" s="258"/>
      <c r="BI1052" s="258"/>
      <c r="BJ1052" s="258"/>
      <c r="BK1052" s="258"/>
      <c r="BL1052" s="297"/>
      <c r="BM1052" s="258"/>
      <c r="BN1052" s="258"/>
      <c r="BO1052" s="258"/>
      <c r="BP1052" s="258"/>
      <c r="BQ1052" s="258"/>
      <c r="BR1052" s="258"/>
      <c r="BS1052" s="258"/>
      <c r="BT1052" s="258"/>
      <c r="BU1052" s="258"/>
      <c r="BV1052" s="259"/>
      <c r="BW1052" s="260"/>
      <c r="BX1052" s="258"/>
      <c r="BY1052" s="258"/>
      <c r="BZ1052" s="258"/>
      <c r="CA1052" s="258"/>
    </row>
    <row r="1053" spans="2:79" x14ac:dyDescent="0.25">
      <c r="B1053" s="263"/>
      <c r="C1053" s="261"/>
      <c r="I1053" s="220"/>
      <c r="J1053" s="253"/>
      <c r="K1053" s="254"/>
      <c r="L1053" s="254"/>
      <c r="M1053" s="255"/>
      <c r="N1053" s="326"/>
      <c r="O1053" s="256"/>
      <c r="P1053" s="256"/>
      <c r="Q1053" s="256"/>
      <c r="R1053" s="256"/>
      <c r="S1053" s="256"/>
      <c r="T1053" s="256"/>
      <c r="U1053" s="256"/>
      <c r="V1053" s="257"/>
      <c r="W1053" s="257"/>
      <c r="X1053" s="257"/>
      <c r="Y1053" s="257"/>
      <c r="Z1053" s="257"/>
      <c r="AA1053" s="257"/>
      <c r="AB1053" s="253"/>
      <c r="AC1053" s="258"/>
      <c r="AD1053" s="253"/>
      <c r="AE1053" s="253"/>
      <c r="AF1053" s="253"/>
      <c r="AG1053" s="253"/>
      <c r="AH1053" s="253"/>
      <c r="AI1053" s="253"/>
      <c r="AJ1053" s="253"/>
      <c r="AK1053" s="258"/>
      <c r="AL1053" s="258"/>
      <c r="AM1053" s="258"/>
      <c r="AN1053" s="258"/>
      <c r="AO1053" s="258"/>
      <c r="AP1053" s="258"/>
      <c r="AQ1053" s="258"/>
      <c r="AR1053" s="258"/>
      <c r="AS1053" s="258"/>
      <c r="AT1053" s="258"/>
      <c r="AU1053" s="258"/>
      <c r="AV1053" s="258"/>
      <c r="AW1053" s="258"/>
      <c r="AX1053" s="258"/>
      <c r="AY1053" s="258"/>
      <c r="AZ1053" s="258"/>
      <c r="BA1053" s="258"/>
      <c r="BB1053" s="258"/>
      <c r="BC1053" s="258"/>
      <c r="BD1053" s="258"/>
      <c r="BE1053" s="258"/>
      <c r="BF1053" s="258"/>
      <c r="BG1053" s="258"/>
      <c r="BH1053" s="258"/>
      <c r="BI1053" s="258"/>
      <c r="BJ1053" s="258"/>
      <c r="BK1053" s="258"/>
      <c r="BL1053" s="297"/>
      <c r="BM1053" s="258"/>
      <c r="BN1053" s="258"/>
      <c r="BO1053" s="258"/>
      <c r="BP1053" s="258"/>
      <c r="BQ1053" s="258"/>
      <c r="BR1053" s="258"/>
      <c r="BS1053" s="258"/>
      <c r="BT1053" s="258"/>
      <c r="BU1053" s="258"/>
      <c r="BV1053" s="259"/>
      <c r="BW1053" s="260"/>
      <c r="BX1053" s="258"/>
      <c r="BY1053" s="258"/>
      <c r="BZ1053" s="258"/>
      <c r="CA1053" s="258"/>
    </row>
    <row r="1054" spans="2:79" x14ac:dyDescent="0.25">
      <c r="B1054" s="263"/>
      <c r="C1054" s="261"/>
      <c r="I1054" s="220"/>
      <c r="J1054" s="253"/>
      <c r="K1054" s="254"/>
      <c r="L1054" s="254"/>
      <c r="M1054" s="255"/>
      <c r="N1054" s="326"/>
      <c r="O1054" s="256"/>
      <c r="P1054" s="256"/>
      <c r="Q1054" s="256"/>
      <c r="R1054" s="256"/>
      <c r="S1054" s="256"/>
      <c r="T1054" s="256"/>
      <c r="U1054" s="256"/>
      <c r="V1054" s="257"/>
      <c r="W1054" s="257"/>
      <c r="X1054" s="257"/>
      <c r="Y1054" s="257"/>
      <c r="Z1054" s="257"/>
      <c r="AA1054" s="257"/>
      <c r="AB1054" s="253"/>
      <c r="AC1054" s="258"/>
      <c r="AD1054" s="253"/>
      <c r="AE1054" s="253"/>
      <c r="AF1054" s="253"/>
      <c r="AG1054" s="253"/>
      <c r="AH1054" s="253"/>
      <c r="AI1054" s="253"/>
      <c r="AJ1054" s="253"/>
      <c r="AK1054" s="258"/>
      <c r="AL1054" s="258"/>
      <c r="AM1054" s="258"/>
      <c r="AN1054" s="258"/>
      <c r="AO1054" s="258"/>
      <c r="AP1054" s="258"/>
      <c r="AQ1054" s="258"/>
      <c r="AR1054" s="258"/>
      <c r="AS1054" s="258"/>
      <c r="AT1054" s="258"/>
      <c r="AU1054" s="258"/>
      <c r="AV1054" s="258"/>
      <c r="AW1054" s="258"/>
      <c r="AX1054" s="258"/>
      <c r="AY1054" s="258"/>
      <c r="AZ1054" s="258"/>
      <c r="BA1054" s="258"/>
      <c r="BB1054" s="258"/>
      <c r="BC1054" s="258"/>
      <c r="BD1054" s="258"/>
      <c r="BE1054" s="258"/>
      <c r="BF1054" s="258"/>
      <c r="BG1054" s="258"/>
      <c r="BH1054" s="258"/>
      <c r="BI1054" s="258"/>
      <c r="BJ1054" s="258"/>
      <c r="BK1054" s="258"/>
      <c r="BL1054" s="297"/>
      <c r="BM1054" s="258"/>
      <c r="BN1054" s="258"/>
      <c r="BO1054" s="258"/>
      <c r="BP1054" s="258"/>
      <c r="BQ1054" s="258"/>
      <c r="BR1054" s="258"/>
      <c r="BS1054" s="258"/>
      <c r="BT1054" s="258"/>
      <c r="BU1054" s="258"/>
      <c r="BV1054" s="259"/>
      <c r="BW1054" s="260"/>
      <c r="BX1054" s="258"/>
      <c r="BY1054" s="258"/>
      <c r="BZ1054" s="258"/>
      <c r="CA1054" s="258"/>
    </row>
    <row r="1055" spans="2:79" x14ac:dyDescent="0.25">
      <c r="B1055" s="263"/>
      <c r="C1055" s="261"/>
      <c r="I1055" s="220"/>
      <c r="J1055" s="253"/>
      <c r="K1055" s="254"/>
      <c r="L1055" s="254"/>
      <c r="M1055" s="255"/>
      <c r="N1055" s="326"/>
      <c r="O1055" s="256"/>
      <c r="P1055" s="256"/>
      <c r="Q1055" s="256"/>
      <c r="R1055" s="256"/>
      <c r="S1055" s="256"/>
      <c r="T1055" s="256"/>
      <c r="U1055" s="256"/>
      <c r="V1055" s="257"/>
      <c r="W1055" s="257"/>
      <c r="X1055" s="257"/>
      <c r="Y1055" s="257"/>
      <c r="Z1055" s="257"/>
      <c r="AA1055" s="257"/>
      <c r="AB1055" s="253"/>
      <c r="AC1055" s="258"/>
      <c r="AD1055" s="253"/>
      <c r="AE1055" s="253"/>
      <c r="AF1055" s="253"/>
      <c r="AG1055" s="253"/>
      <c r="AH1055" s="253"/>
      <c r="AI1055" s="253"/>
      <c r="AJ1055" s="253"/>
      <c r="AK1055" s="258"/>
      <c r="AL1055" s="258"/>
      <c r="AM1055" s="258"/>
      <c r="AN1055" s="258"/>
      <c r="AO1055" s="258"/>
      <c r="AP1055" s="258"/>
      <c r="AQ1055" s="258"/>
      <c r="AR1055" s="258"/>
      <c r="AS1055" s="258"/>
      <c r="AT1055" s="258"/>
      <c r="AU1055" s="258"/>
      <c r="AV1055" s="258"/>
      <c r="AW1055" s="258"/>
      <c r="AX1055" s="258"/>
      <c r="AY1055" s="258"/>
      <c r="AZ1055" s="258"/>
      <c r="BA1055" s="258"/>
      <c r="BB1055" s="258"/>
      <c r="BC1055" s="258"/>
      <c r="BD1055" s="258"/>
      <c r="BE1055" s="258"/>
      <c r="BF1055" s="258"/>
      <c r="BG1055" s="258"/>
      <c r="BH1055" s="258"/>
      <c r="BI1055" s="258"/>
      <c r="BJ1055" s="258"/>
      <c r="BK1055" s="258"/>
      <c r="BL1055" s="297"/>
      <c r="BM1055" s="258"/>
      <c r="BN1055" s="258"/>
      <c r="BO1055" s="258"/>
      <c r="BP1055" s="258"/>
      <c r="BQ1055" s="258"/>
      <c r="BR1055" s="258"/>
      <c r="BS1055" s="258"/>
      <c r="BT1055" s="258"/>
      <c r="BU1055" s="258"/>
      <c r="BV1055" s="259"/>
      <c r="BW1055" s="260"/>
      <c r="BX1055" s="258"/>
      <c r="BY1055" s="258"/>
      <c r="BZ1055" s="258"/>
      <c r="CA1055" s="258"/>
    </row>
    <row r="1056" spans="2:79" x14ac:dyDescent="0.25">
      <c r="B1056" s="263"/>
      <c r="C1056" s="261"/>
      <c r="I1056" s="220"/>
      <c r="J1056" s="253"/>
      <c r="K1056" s="254"/>
      <c r="L1056" s="254"/>
      <c r="M1056" s="255"/>
      <c r="N1056" s="326"/>
      <c r="O1056" s="256"/>
      <c r="P1056" s="256"/>
      <c r="Q1056" s="256"/>
      <c r="R1056" s="256"/>
      <c r="S1056" s="256"/>
      <c r="T1056" s="256"/>
      <c r="U1056" s="256"/>
      <c r="V1056" s="257"/>
      <c r="W1056" s="257"/>
      <c r="X1056" s="257"/>
      <c r="Y1056" s="257"/>
      <c r="Z1056" s="257"/>
      <c r="AA1056" s="257"/>
      <c r="AB1056" s="253"/>
      <c r="AC1056" s="258"/>
      <c r="AD1056" s="253"/>
      <c r="AE1056" s="253"/>
      <c r="AF1056" s="253"/>
      <c r="AG1056" s="253"/>
      <c r="AH1056" s="253"/>
      <c r="AI1056" s="253"/>
      <c r="AJ1056" s="253"/>
      <c r="AK1056" s="258"/>
      <c r="AL1056" s="258"/>
      <c r="AM1056" s="258"/>
      <c r="AN1056" s="258"/>
      <c r="AO1056" s="258"/>
      <c r="AP1056" s="258"/>
      <c r="AQ1056" s="258"/>
      <c r="AR1056" s="258"/>
      <c r="AS1056" s="258"/>
      <c r="AT1056" s="258"/>
      <c r="AU1056" s="258"/>
      <c r="AV1056" s="258"/>
      <c r="AW1056" s="258"/>
      <c r="AX1056" s="258"/>
      <c r="AY1056" s="258"/>
      <c r="AZ1056" s="258"/>
      <c r="BA1056" s="258"/>
      <c r="BB1056" s="258"/>
      <c r="BC1056" s="258"/>
      <c r="BD1056" s="258"/>
      <c r="BE1056" s="258"/>
      <c r="BF1056" s="258"/>
      <c r="BG1056" s="258"/>
      <c r="BH1056" s="258"/>
      <c r="BI1056" s="258"/>
      <c r="BJ1056" s="258"/>
      <c r="BK1056" s="258"/>
      <c r="BL1056" s="297"/>
      <c r="BM1056" s="258"/>
      <c r="BN1056" s="258"/>
      <c r="BO1056" s="258"/>
      <c r="BP1056" s="258"/>
      <c r="BQ1056" s="258"/>
      <c r="BR1056" s="258"/>
      <c r="BS1056" s="258"/>
      <c r="BT1056" s="258"/>
      <c r="BU1056" s="258"/>
      <c r="BV1056" s="259"/>
      <c r="BW1056" s="260"/>
      <c r="BX1056" s="258"/>
      <c r="BY1056" s="258"/>
      <c r="BZ1056" s="258"/>
      <c r="CA1056" s="258"/>
    </row>
    <row r="1057" spans="2:79" x14ac:dyDescent="0.25">
      <c r="B1057" s="263"/>
      <c r="C1057" s="261"/>
      <c r="I1057" s="220"/>
      <c r="J1057" s="253"/>
      <c r="K1057" s="254"/>
      <c r="L1057" s="254"/>
      <c r="M1057" s="255"/>
      <c r="N1057" s="326"/>
      <c r="O1057" s="256"/>
      <c r="P1057" s="256"/>
      <c r="Q1057" s="256"/>
      <c r="R1057" s="256"/>
      <c r="S1057" s="256"/>
      <c r="T1057" s="256"/>
      <c r="U1057" s="256"/>
      <c r="V1057" s="257"/>
      <c r="W1057" s="257"/>
      <c r="X1057" s="257"/>
      <c r="Y1057" s="257"/>
      <c r="Z1057" s="257"/>
      <c r="AA1057" s="257"/>
      <c r="AB1057" s="253"/>
      <c r="AC1057" s="258"/>
      <c r="AD1057" s="253"/>
      <c r="AE1057" s="253"/>
      <c r="AF1057" s="253"/>
      <c r="AG1057" s="253"/>
      <c r="AH1057" s="253"/>
      <c r="AI1057" s="253"/>
      <c r="AJ1057" s="253"/>
      <c r="AK1057" s="258"/>
      <c r="AL1057" s="258"/>
      <c r="AM1057" s="258"/>
      <c r="AN1057" s="258"/>
      <c r="AO1057" s="258"/>
      <c r="AP1057" s="258"/>
      <c r="AQ1057" s="258"/>
      <c r="AR1057" s="258"/>
      <c r="AS1057" s="258"/>
      <c r="AT1057" s="258"/>
      <c r="AU1057" s="258"/>
      <c r="AV1057" s="258"/>
      <c r="AW1057" s="258"/>
      <c r="AX1057" s="258"/>
      <c r="AY1057" s="258"/>
      <c r="AZ1057" s="258"/>
      <c r="BA1057" s="258"/>
      <c r="BB1057" s="258"/>
      <c r="BC1057" s="258"/>
      <c r="BD1057" s="258"/>
      <c r="BE1057" s="258"/>
      <c r="BF1057" s="258"/>
      <c r="BG1057" s="258"/>
      <c r="BH1057" s="258"/>
      <c r="BI1057" s="258"/>
      <c r="BJ1057" s="258"/>
      <c r="BK1057" s="258"/>
      <c r="BL1057" s="297"/>
      <c r="BM1057" s="258"/>
      <c r="BN1057" s="258"/>
      <c r="BO1057" s="258"/>
      <c r="BP1057" s="258"/>
      <c r="BQ1057" s="258"/>
      <c r="BR1057" s="258"/>
      <c r="BS1057" s="258"/>
      <c r="BT1057" s="258"/>
      <c r="BU1057" s="258"/>
      <c r="BV1057" s="259"/>
      <c r="BW1057" s="260"/>
      <c r="BX1057" s="258"/>
      <c r="BY1057" s="258"/>
      <c r="BZ1057" s="258"/>
      <c r="CA1057" s="258"/>
    </row>
    <row r="1058" spans="2:79" x14ac:dyDescent="0.25">
      <c r="B1058" s="263"/>
      <c r="C1058" s="261"/>
      <c r="I1058" s="220"/>
      <c r="J1058" s="253"/>
      <c r="K1058" s="254"/>
      <c r="L1058" s="254"/>
      <c r="M1058" s="255"/>
      <c r="N1058" s="326"/>
      <c r="O1058" s="256"/>
      <c r="P1058" s="256"/>
      <c r="Q1058" s="256"/>
      <c r="R1058" s="256"/>
      <c r="S1058" s="256"/>
      <c r="T1058" s="256"/>
      <c r="U1058" s="256"/>
      <c r="V1058" s="257"/>
      <c r="W1058" s="257"/>
      <c r="X1058" s="257"/>
      <c r="Y1058" s="257"/>
      <c r="Z1058" s="257"/>
      <c r="AA1058" s="257"/>
      <c r="AB1058" s="253"/>
      <c r="AC1058" s="258"/>
      <c r="AD1058" s="253"/>
      <c r="AE1058" s="253"/>
      <c r="AF1058" s="253"/>
      <c r="AG1058" s="253"/>
      <c r="AH1058" s="253"/>
      <c r="AI1058" s="253"/>
      <c r="AJ1058" s="253"/>
      <c r="AK1058" s="258"/>
      <c r="AL1058" s="258"/>
      <c r="AM1058" s="258"/>
      <c r="AN1058" s="258"/>
      <c r="AO1058" s="258"/>
      <c r="AP1058" s="258"/>
      <c r="AQ1058" s="258"/>
      <c r="AR1058" s="258"/>
      <c r="AS1058" s="258"/>
      <c r="AT1058" s="258"/>
      <c r="AU1058" s="258"/>
      <c r="AV1058" s="258"/>
      <c r="AW1058" s="258"/>
      <c r="AX1058" s="258"/>
      <c r="AY1058" s="258"/>
      <c r="AZ1058" s="258"/>
      <c r="BA1058" s="258"/>
      <c r="BB1058" s="258"/>
      <c r="BC1058" s="258"/>
      <c r="BD1058" s="258"/>
      <c r="BE1058" s="258"/>
      <c r="BF1058" s="258"/>
      <c r="BG1058" s="258"/>
      <c r="BH1058" s="258"/>
      <c r="BI1058" s="258"/>
      <c r="BJ1058" s="258"/>
      <c r="BK1058" s="258"/>
      <c r="BL1058" s="297"/>
      <c r="BM1058" s="258"/>
      <c r="BN1058" s="258"/>
      <c r="BO1058" s="258"/>
      <c r="BP1058" s="258"/>
      <c r="BQ1058" s="258"/>
      <c r="BR1058" s="258"/>
      <c r="BS1058" s="258"/>
      <c r="BT1058" s="258"/>
      <c r="BU1058" s="258"/>
      <c r="BV1058" s="259"/>
      <c r="BW1058" s="260"/>
      <c r="BX1058" s="258"/>
      <c r="BY1058" s="258"/>
      <c r="BZ1058" s="258"/>
      <c r="CA1058" s="258"/>
    </row>
    <row r="1059" spans="2:79" x14ac:dyDescent="0.25">
      <c r="B1059" s="263"/>
      <c r="C1059" s="261"/>
      <c r="I1059" s="220"/>
      <c r="J1059" s="253"/>
      <c r="K1059" s="254"/>
      <c r="L1059" s="254"/>
      <c r="M1059" s="255"/>
      <c r="N1059" s="326"/>
      <c r="O1059" s="256"/>
      <c r="P1059" s="256"/>
      <c r="Q1059" s="256"/>
      <c r="R1059" s="256"/>
      <c r="S1059" s="256"/>
      <c r="T1059" s="256"/>
      <c r="U1059" s="256"/>
      <c r="V1059" s="257"/>
      <c r="W1059" s="257"/>
      <c r="X1059" s="257"/>
      <c r="Y1059" s="257"/>
      <c r="Z1059" s="257"/>
      <c r="AA1059" s="257"/>
      <c r="AB1059" s="253"/>
      <c r="AC1059" s="258"/>
      <c r="AD1059" s="253"/>
      <c r="AE1059" s="253"/>
      <c r="AF1059" s="253"/>
      <c r="AG1059" s="253"/>
      <c r="AH1059" s="253"/>
      <c r="AI1059" s="253"/>
      <c r="AJ1059" s="253"/>
      <c r="AK1059" s="258"/>
      <c r="AL1059" s="258"/>
      <c r="AM1059" s="258"/>
      <c r="AN1059" s="258"/>
      <c r="AO1059" s="258"/>
      <c r="AP1059" s="258"/>
      <c r="AQ1059" s="258"/>
      <c r="AR1059" s="258"/>
      <c r="AS1059" s="258"/>
      <c r="AT1059" s="258"/>
      <c r="AU1059" s="258"/>
      <c r="AV1059" s="258"/>
      <c r="AW1059" s="258"/>
      <c r="AX1059" s="258"/>
      <c r="AY1059" s="258"/>
      <c r="AZ1059" s="258"/>
      <c r="BA1059" s="258"/>
      <c r="BB1059" s="258"/>
      <c r="BC1059" s="258"/>
      <c r="BD1059" s="258"/>
      <c r="BE1059" s="258"/>
      <c r="BF1059" s="258"/>
      <c r="BG1059" s="258"/>
      <c r="BH1059" s="258"/>
      <c r="BI1059" s="258"/>
      <c r="BJ1059" s="258"/>
      <c r="BK1059" s="258"/>
      <c r="BL1059" s="297"/>
      <c r="BM1059" s="258"/>
      <c r="BN1059" s="258"/>
      <c r="BO1059" s="258"/>
      <c r="BP1059" s="258"/>
      <c r="BQ1059" s="258"/>
      <c r="BR1059" s="258"/>
      <c r="BS1059" s="258"/>
      <c r="BT1059" s="258"/>
      <c r="BU1059" s="258"/>
      <c r="BV1059" s="259"/>
      <c r="BW1059" s="260"/>
      <c r="BX1059" s="258"/>
      <c r="BY1059" s="258"/>
      <c r="BZ1059" s="258"/>
      <c r="CA1059" s="258"/>
    </row>
    <row r="1060" spans="2:79" x14ac:dyDescent="0.25">
      <c r="B1060" s="263"/>
      <c r="C1060" s="261"/>
      <c r="I1060" s="220"/>
      <c r="J1060" s="253"/>
      <c r="K1060" s="254"/>
      <c r="L1060" s="254"/>
      <c r="M1060" s="255"/>
      <c r="N1060" s="326"/>
      <c r="O1060" s="256"/>
      <c r="P1060" s="256"/>
      <c r="Q1060" s="256"/>
      <c r="R1060" s="256"/>
      <c r="S1060" s="256"/>
      <c r="T1060" s="256"/>
      <c r="U1060" s="256"/>
      <c r="V1060" s="257"/>
      <c r="W1060" s="257"/>
      <c r="X1060" s="257"/>
      <c r="Y1060" s="257"/>
      <c r="Z1060" s="257"/>
      <c r="AA1060" s="257"/>
      <c r="AB1060" s="253"/>
      <c r="AC1060" s="258"/>
      <c r="AD1060" s="253"/>
      <c r="AE1060" s="253"/>
      <c r="AF1060" s="253"/>
      <c r="AG1060" s="253"/>
      <c r="AH1060" s="253"/>
      <c r="AI1060" s="253"/>
      <c r="AJ1060" s="253"/>
      <c r="AK1060" s="258"/>
      <c r="AL1060" s="258"/>
      <c r="AM1060" s="258"/>
      <c r="AN1060" s="258"/>
      <c r="AO1060" s="258"/>
      <c r="AP1060" s="258"/>
      <c r="AQ1060" s="258"/>
      <c r="AR1060" s="258"/>
      <c r="AS1060" s="258"/>
      <c r="AT1060" s="258"/>
      <c r="AU1060" s="258"/>
      <c r="AV1060" s="258"/>
      <c r="AW1060" s="258"/>
      <c r="AX1060" s="258"/>
      <c r="AY1060" s="258"/>
      <c r="AZ1060" s="258"/>
      <c r="BA1060" s="258"/>
      <c r="BB1060" s="258"/>
      <c r="BC1060" s="258"/>
      <c r="BD1060" s="258"/>
      <c r="BE1060" s="258"/>
      <c r="BF1060" s="258"/>
      <c r="BG1060" s="258"/>
      <c r="BH1060" s="258"/>
      <c r="BI1060" s="258"/>
      <c r="BJ1060" s="258"/>
      <c r="BK1060" s="258"/>
      <c r="BL1060" s="297"/>
      <c r="BM1060" s="258"/>
      <c r="BN1060" s="258"/>
      <c r="BO1060" s="258"/>
      <c r="BP1060" s="258"/>
      <c r="BQ1060" s="258"/>
      <c r="BR1060" s="258"/>
      <c r="BS1060" s="258"/>
      <c r="BT1060" s="258"/>
      <c r="BU1060" s="258"/>
      <c r="BV1060" s="259"/>
      <c r="BW1060" s="260"/>
      <c r="BX1060" s="258"/>
      <c r="BY1060" s="258"/>
      <c r="BZ1060" s="258"/>
      <c r="CA1060" s="258"/>
    </row>
    <row r="1061" spans="2:79" x14ac:dyDescent="0.25">
      <c r="B1061" s="263"/>
      <c r="C1061" s="261"/>
      <c r="I1061" s="220"/>
      <c r="J1061" s="253"/>
      <c r="K1061" s="254"/>
      <c r="L1061" s="254"/>
      <c r="M1061" s="255"/>
      <c r="N1061" s="326"/>
      <c r="O1061" s="256"/>
      <c r="P1061" s="256"/>
      <c r="Q1061" s="256"/>
      <c r="R1061" s="256"/>
      <c r="S1061" s="256"/>
      <c r="T1061" s="256"/>
      <c r="U1061" s="256"/>
      <c r="V1061" s="257"/>
      <c r="W1061" s="257"/>
      <c r="X1061" s="257"/>
      <c r="Y1061" s="257"/>
      <c r="Z1061" s="257"/>
      <c r="AA1061" s="257"/>
      <c r="AB1061" s="253"/>
      <c r="AC1061" s="258"/>
      <c r="AD1061" s="253"/>
      <c r="AE1061" s="253"/>
      <c r="AF1061" s="253"/>
      <c r="AG1061" s="253"/>
      <c r="AH1061" s="253"/>
      <c r="AI1061" s="253"/>
      <c r="AJ1061" s="253"/>
      <c r="AK1061" s="258"/>
      <c r="AL1061" s="258"/>
      <c r="AM1061" s="258"/>
      <c r="AN1061" s="258"/>
      <c r="AO1061" s="258"/>
      <c r="AP1061" s="258"/>
      <c r="AQ1061" s="258"/>
      <c r="AR1061" s="258"/>
      <c r="AS1061" s="258"/>
      <c r="AT1061" s="258"/>
      <c r="AU1061" s="258"/>
      <c r="AV1061" s="258"/>
      <c r="AW1061" s="258"/>
      <c r="AX1061" s="258"/>
      <c r="AY1061" s="258"/>
      <c r="AZ1061" s="258"/>
      <c r="BA1061" s="258"/>
      <c r="BB1061" s="258"/>
      <c r="BC1061" s="258"/>
      <c r="BD1061" s="258"/>
      <c r="BE1061" s="258"/>
      <c r="BF1061" s="258"/>
      <c r="BG1061" s="258"/>
      <c r="BH1061" s="258"/>
      <c r="BI1061" s="258"/>
      <c r="BJ1061" s="258"/>
      <c r="BK1061" s="258"/>
      <c r="BL1061" s="297"/>
      <c r="BM1061" s="258"/>
      <c r="BN1061" s="258"/>
      <c r="BO1061" s="258"/>
      <c r="BP1061" s="258"/>
      <c r="BQ1061" s="258"/>
      <c r="BR1061" s="258"/>
      <c r="BS1061" s="258"/>
      <c r="BT1061" s="258"/>
      <c r="BU1061" s="258"/>
      <c r="BV1061" s="259"/>
      <c r="BW1061" s="260"/>
      <c r="BX1061" s="258"/>
      <c r="BY1061" s="258"/>
      <c r="BZ1061" s="258"/>
      <c r="CA1061" s="258"/>
    </row>
    <row r="1062" spans="2:79" x14ac:dyDescent="0.25">
      <c r="B1062" s="263"/>
      <c r="C1062" s="261"/>
      <c r="I1062" s="220"/>
      <c r="J1062" s="253"/>
      <c r="K1062" s="254"/>
      <c r="L1062" s="254"/>
      <c r="M1062" s="255"/>
      <c r="N1062" s="326"/>
      <c r="O1062" s="256"/>
      <c r="P1062" s="256"/>
      <c r="Q1062" s="256"/>
      <c r="R1062" s="256"/>
      <c r="S1062" s="256"/>
      <c r="T1062" s="256"/>
      <c r="U1062" s="256"/>
      <c r="V1062" s="257"/>
      <c r="W1062" s="257"/>
      <c r="X1062" s="257"/>
      <c r="Y1062" s="257"/>
      <c r="Z1062" s="257"/>
      <c r="AA1062" s="257"/>
      <c r="AB1062" s="253"/>
      <c r="AC1062" s="258"/>
      <c r="AD1062" s="253"/>
      <c r="AE1062" s="253"/>
      <c r="AF1062" s="253"/>
      <c r="AG1062" s="253"/>
      <c r="AH1062" s="253"/>
      <c r="AI1062" s="253"/>
      <c r="AJ1062" s="253"/>
      <c r="AK1062" s="258"/>
      <c r="AL1062" s="258"/>
      <c r="AM1062" s="258"/>
      <c r="AN1062" s="258"/>
      <c r="AO1062" s="258"/>
      <c r="AP1062" s="258"/>
      <c r="AQ1062" s="258"/>
      <c r="AR1062" s="258"/>
      <c r="AS1062" s="258"/>
      <c r="AT1062" s="258"/>
      <c r="AU1062" s="258"/>
      <c r="AV1062" s="258"/>
      <c r="AW1062" s="258"/>
      <c r="AX1062" s="258"/>
      <c r="AY1062" s="258"/>
      <c r="AZ1062" s="258"/>
      <c r="BA1062" s="258"/>
      <c r="BB1062" s="258"/>
      <c r="BC1062" s="258"/>
      <c r="BD1062" s="258"/>
      <c r="BE1062" s="258"/>
      <c r="BF1062" s="258"/>
      <c r="BG1062" s="258"/>
      <c r="BH1062" s="258"/>
      <c r="BI1062" s="258"/>
      <c r="BJ1062" s="258"/>
      <c r="BK1062" s="258"/>
      <c r="BL1062" s="297"/>
      <c r="BM1062" s="258"/>
      <c r="BN1062" s="258"/>
      <c r="BO1062" s="258"/>
      <c r="BP1062" s="258"/>
      <c r="BQ1062" s="258"/>
      <c r="BR1062" s="258"/>
      <c r="BS1062" s="258"/>
      <c r="BT1062" s="258"/>
      <c r="BU1062" s="258"/>
      <c r="BV1062" s="259"/>
      <c r="BW1062" s="260"/>
      <c r="BX1062" s="258"/>
      <c r="BY1062" s="258"/>
      <c r="BZ1062" s="258"/>
      <c r="CA1062" s="258"/>
    </row>
    <row r="1063" spans="2:79" x14ac:dyDescent="0.25">
      <c r="B1063" s="263"/>
      <c r="C1063" s="261"/>
      <c r="I1063" s="220"/>
      <c r="J1063" s="253"/>
      <c r="K1063" s="254"/>
      <c r="L1063" s="254"/>
      <c r="M1063" s="255"/>
      <c r="N1063" s="326"/>
      <c r="O1063" s="256"/>
      <c r="P1063" s="256"/>
      <c r="Q1063" s="256"/>
      <c r="R1063" s="256"/>
      <c r="S1063" s="256"/>
      <c r="T1063" s="256"/>
      <c r="U1063" s="256"/>
      <c r="V1063" s="257"/>
      <c r="W1063" s="257"/>
      <c r="X1063" s="257"/>
      <c r="Y1063" s="257"/>
      <c r="Z1063" s="257"/>
      <c r="AA1063" s="257"/>
      <c r="AB1063" s="253"/>
      <c r="AC1063" s="258"/>
      <c r="AD1063" s="253"/>
      <c r="AE1063" s="253"/>
      <c r="AF1063" s="253"/>
      <c r="AG1063" s="253"/>
      <c r="AH1063" s="253"/>
      <c r="AI1063" s="253"/>
      <c r="AJ1063" s="253"/>
      <c r="AK1063" s="258"/>
      <c r="AL1063" s="258"/>
      <c r="AM1063" s="258"/>
      <c r="AN1063" s="258"/>
      <c r="AO1063" s="258"/>
      <c r="AP1063" s="258"/>
      <c r="AQ1063" s="258"/>
      <c r="AR1063" s="258"/>
      <c r="AS1063" s="258"/>
      <c r="AT1063" s="258"/>
      <c r="AU1063" s="258"/>
      <c r="AV1063" s="258"/>
      <c r="AW1063" s="258"/>
      <c r="AX1063" s="258"/>
      <c r="AY1063" s="258"/>
      <c r="AZ1063" s="258"/>
      <c r="BA1063" s="258"/>
      <c r="BB1063" s="258"/>
      <c r="BC1063" s="258"/>
      <c r="BD1063" s="258"/>
      <c r="BE1063" s="258"/>
      <c r="BF1063" s="258"/>
      <c r="BG1063" s="258"/>
      <c r="BH1063" s="258"/>
      <c r="BI1063" s="258"/>
      <c r="BJ1063" s="258"/>
      <c r="BK1063" s="258"/>
      <c r="BL1063" s="297"/>
      <c r="BM1063" s="258"/>
      <c r="BN1063" s="258"/>
      <c r="BO1063" s="258"/>
      <c r="BP1063" s="258"/>
      <c r="BQ1063" s="258"/>
      <c r="BR1063" s="258"/>
      <c r="BS1063" s="258"/>
      <c r="BT1063" s="258"/>
      <c r="BU1063" s="258"/>
      <c r="BV1063" s="259"/>
      <c r="BW1063" s="260"/>
      <c r="BX1063" s="258"/>
      <c r="BY1063" s="258"/>
      <c r="BZ1063" s="258"/>
      <c r="CA1063" s="258"/>
    </row>
    <row r="1064" spans="2:79" x14ac:dyDescent="0.25">
      <c r="B1064" s="263"/>
      <c r="C1064" s="261"/>
      <c r="I1064" s="220"/>
      <c r="J1064" s="253"/>
      <c r="K1064" s="254"/>
      <c r="L1064" s="254"/>
      <c r="M1064" s="255"/>
      <c r="N1064" s="326"/>
      <c r="O1064" s="256"/>
      <c r="P1064" s="256"/>
      <c r="Q1064" s="256"/>
      <c r="R1064" s="256"/>
      <c r="S1064" s="256"/>
      <c r="T1064" s="256"/>
      <c r="U1064" s="256"/>
      <c r="V1064" s="257"/>
      <c r="W1064" s="257"/>
      <c r="X1064" s="257"/>
      <c r="Y1064" s="257"/>
      <c r="Z1064" s="257"/>
      <c r="AA1064" s="257"/>
      <c r="AB1064" s="253"/>
      <c r="AC1064" s="258"/>
      <c r="AD1064" s="253"/>
      <c r="AE1064" s="253"/>
      <c r="AF1064" s="253"/>
      <c r="AG1064" s="253"/>
      <c r="AH1064" s="253"/>
      <c r="AI1064" s="253"/>
      <c r="AJ1064" s="253"/>
      <c r="AK1064" s="258"/>
      <c r="AL1064" s="258"/>
      <c r="AM1064" s="258"/>
      <c r="AN1064" s="258"/>
      <c r="AO1064" s="258"/>
      <c r="AP1064" s="258"/>
      <c r="AQ1064" s="258"/>
      <c r="AR1064" s="258"/>
      <c r="AS1064" s="258"/>
      <c r="AT1064" s="258"/>
      <c r="AU1064" s="258"/>
      <c r="AV1064" s="258"/>
      <c r="AW1064" s="258"/>
      <c r="AX1064" s="258"/>
      <c r="AY1064" s="258"/>
      <c r="AZ1064" s="258"/>
      <c r="BA1064" s="258"/>
      <c r="BB1064" s="258"/>
      <c r="BC1064" s="258"/>
      <c r="BD1064" s="258"/>
      <c r="BE1064" s="258"/>
      <c r="BF1064" s="258"/>
      <c r="BG1064" s="258"/>
      <c r="BH1064" s="258"/>
      <c r="BI1064" s="258"/>
      <c r="BJ1064" s="258"/>
      <c r="BK1064" s="258"/>
      <c r="BL1064" s="297"/>
      <c r="BM1064" s="258"/>
      <c r="BN1064" s="258"/>
      <c r="BO1064" s="258"/>
      <c r="BP1064" s="258"/>
      <c r="BQ1064" s="258"/>
      <c r="BR1064" s="258"/>
      <c r="BS1064" s="258"/>
      <c r="BT1064" s="258"/>
      <c r="BU1064" s="258"/>
      <c r="BV1064" s="259"/>
      <c r="BW1064" s="260"/>
      <c r="BX1064" s="258"/>
      <c r="BY1064" s="258"/>
      <c r="BZ1064" s="258"/>
      <c r="CA1064" s="258"/>
    </row>
    <row r="1065" spans="2:79" x14ac:dyDescent="0.25">
      <c r="B1065" s="263"/>
      <c r="C1065" s="261"/>
      <c r="I1065" s="220"/>
      <c r="J1065" s="253"/>
      <c r="K1065" s="254"/>
      <c r="L1065" s="254"/>
      <c r="M1065" s="255"/>
      <c r="N1065" s="326"/>
      <c r="O1065" s="256"/>
      <c r="P1065" s="256"/>
      <c r="Q1065" s="256"/>
      <c r="R1065" s="256"/>
      <c r="S1065" s="256"/>
      <c r="T1065" s="256"/>
      <c r="U1065" s="256"/>
      <c r="V1065" s="257"/>
      <c r="W1065" s="257"/>
      <c r="X1065" s="257"/>
      <c r="Y1065" s="257"/>
      <c r="Z1065" s="257"/>
      <c r="AA1065" s="257"/>
      <c r="AB1065" s="253"/>
      <c r="AC1065" s="258"/>
      <c r="AD1065" s="253"/>
      <c r="AE1065" s="253"/>
      <c r="AF1065" s="253"/>
      <c r="AG1065" s="253"/>
      <c r="AH1065" s="253"/>
      <c r="AI1065" s="253"/>
      <c r="AJ1065" s="253"/>
      <c r="AK1065" s="258"/>
      <c r="AL1065" s="258"/>
      <c r="AM1065" s="258"/>
      <c r="AN1065" s="258"/>
      <c r="AO1065" s="258"/>
      <c r="AP1065" s="258"/>
      <c r="AQ1065" s="258"/>
      <c r="AR1065" s="258"/>
      <c r="AS1065" s="258"/>
      <c r="AT1065" s="258"/>
      <c r="AU1065" s="258"/>
      <c r="AV1065" s="258"/>
      <c r="AW1065" s="258"/>
      <c r="AX1065" s="258"/>
      <c r="AY1065" s="258"/>
      <c r="AZ1065" s="258"/>
      <c r="BA1065" s="258"/>
      <c r="BB1065" s="258"/>
      <c r="BC1065" s="258"/>
      <c r="BD1065" s="258"/>
      <c r="BE1065" s="258"/>
      <c r="BF1065" s="258"/>
      <c r="BG1065" s="258"/>
      <c r="BH1065" s="258"/>
      <c r="BI1065" s="258"/>
      <c r="BJ1065" s="258"/>
      <c r="BK1065" s="258"/>
      <c r="BL1065" s="297"/>
      <c r="BM1065" s="258"/>
      <c r="BN1065" s="258"/>
      <c r="BO1065" s="258"/>
      <c r="BP1065" s="258"/>
      <c r="BQ1065" s="258"/>
      <c r="BR1065" s="258"/>
      <c r="BS1065" s="258"/>
      <c r="BT1065" s="258"/>
      <c r="BU1065" s="258"/>
      <c r="BV1065" s="259"/>
      <c r="BW1065" s="260"/>
      <c r="BX1065" s="258"/>
      <c r="BY1065" s="258"/>
      <c r="BZ1065" s="258"/>
      <c r="CA1065" s="258"/>
    </row>
    <row r="1066" spans="2:79" x14ac:dyDescent="0.25">
      <c r="B1066" s="263"/>
      <c r="C1066" s="261"/>
      <c r="I1066" s="220"/>
      <c r="J1066" s="253"/>
      <c r="K1066" s="254"/>
      <c r="L1066" s="254"/>
      <c r="M1066" s="255"/>
      <c r="N1066" s="326"/>
      <c r="O1066" s="256"/>
      <c r="P1066" s="256"/>
      <c r="Q1066" s="256"/>
      <c r="R1066" s="256"/>
      <c r="S1066" s="256"/>
      <c r="T1066" s="256"/>
      <c r="U1066" s="256"/>
      <c r="V1066" s="257"/>
      <c r="W1066" s="257"/>
      <c r="X1066" s="257"/>
      <c r="Y1066" s="257"/>
      <c r="Z1066" s="257"/>
      <c r="AA1066" s="257"/>
      <c r="AB1066" s="253"/>
      <c r="AC1066" s="258"/>
      <c r="AD1066" s="253"/>
      <c r="AE1066" s="253"/>
      <c r="AF1066" s="253"/>
      <c r="AG1066" s="253"/>
      <c r="AH1066" s="253"/>
      <c r="AI1066" s="253"/>
      <c r="AJ1066" s="253"/>
      <c r="AK1066" s="258"/>
      <c r="AL1066" s="258"/>
      <c r="AM1066" s="258"/>
      <c r="AN1066" s="258"/>
      <c r="AO1066" s="258"/>
      <c r="AP1066" s="258"/>
      <c r="AQ1066" s="258"/>
      <c r="AR1066" s="258"/>
      <c r="AS1066" s="258"/>
      <c r="AT1066" s="258"/>
      <c r="AU1066" s="258"/>
      <c r="AV1066" s="258"/>
      <c r="AW1066" s="258"/>
      <c r="AX1066" s="258"/>
      <c r="AY1066" s="258"/>
      <c r="AZ1066" s="258"/>
      <c r="BA1066" s="258"/>
      <c r="BB1066" s="258"/>
      <c r="BC1066" s="258"/>
      <c r="BD1066" s="258"/>
      <c r="BE1066" s="258"/>
      <c r="BF1066" s="258"/>
      <c r="BG1066" s="258"/>
      <c r="BH1066" s="258"/>
      <c r="BI1066" s="258"/>
      <c r="BJ1066" s="258"/>
      <c r="BK1066" s="258"/>
      <c r="BL1066" s="297"/>
      <c r="BM1066" s="258"/>
      <c r="BN1066" s="258"/>
      <c r="BO1066" s="258"/>
      <c r="BP1066" s="258"/>
      <c r="BQ1066" s="258"/>
      <c r="BR1066" s="258"/>
      <c r="BS1066" s="258"/>
      <c r="BT1066" s="258"/>
      <c r="BU1066" s="258"/>
      <c r="BV1066" s="259"/>
      <c r="BW1066" s="260"/>
      <c r="BX1066" s="258"/>
      <c r="BY1066" s="258"/>
      <c r="BZ1066" s="258"/>
      <c r="CA1066" s="258"/>
    </row>
    <row r="1067" spans="2:79" x14ac:dyDescent="0.25">
      <c r="B1067" s="263"/>
      <c r="C1067" s="261"/>
      <c r="I1067" s="220"/>
      <c r="J1067" s="253"/>
      <c r="K1067" s="254"/>
      <c r="L1067" s="254"/>
      <c r="M1067" s="255"/>
      <c r="N1067" s="326"/>
      <c r="O1067" s="256"/>
      <c r="P1067" s="256"/>
      <c r="Q1067" s="256"/>
      <c r="R1067" s="256"/>
      <c r="S1067" s="256"/>
      <c r="T1067" s="256"/>
      <c r="U1067" s="256"/>
      <c r="V1067" s="257"/>
      <c r="W1067" s="257"/>
      <c r="X1067" s="257"/>
      <c r="Y1067" s="257"/>
      <c r="Z1067" s="257"/>
      <c r="AA1067" s="257"/>
      <c r="AB1067" s="253"/>
      <c r="AC1067" s="258"/>
      <c r="AD1067" s="253"/>
      <c r="AE1067" s="253"/>
      <c r="AF1067" s="253"/>
      <c r="AG1067" s="253"/>
      <c r="AH1067" s="253"/>
      <c r="AI1067" s="253"/>
      <c r="AJ1067" s="253"/>
      <c r="AK1067" s="258"/>
      <c r="AL1067" s="258"/>
      <c r="AM1067" s="258"/>
      <c r="AN1067" s="258"/>
      <c r="AO1067" s="258"/>
      <c r="AP1067" s="258"/>
      <c r="AQ1067" s="258"/>
      <c r="AR1067" s="258"/>
      <c r="AS1067" s="258"/>
      <c r="AT1067" s="258"/>
      <c r="AU1067" s="258"/>
      <c r="AV1067" s="258"/>
      <c r="AW1067" s="258"/>
      <c r="AX1067" s="258"/>
      <c r="AY1067" s="258"/>
      <c r="AZ1067" s="258"/>
      <c r="BA1067" s="258"/>
      <c r="BB1067" s="258"/>
      <c r="BC1067" s="258"/>
      <c r="BD1067" s="258"/>
      <c r="BE1067" s="258"/>
      <c r="BF1067" s="258"/>
      <c r="BG1067" s="258"/>
      <c r="BH1067" s="258"/>
      <c r="BI1067" s="258"/>
      <c r="BJ1067" s="258"/>
      <c r="BK1067" s="258"/>
      <c r="BL1067" s="297"/>
      <c r="BM1067" s="258"/>
      <c r="BN1067" s="258"/>
      <c r="BO1067" s="258"/>
      <c r="BP1067" s="258"/>
      <c r="BQ1067" s="258"/>
      <c r="BR1067" s="258"/>
      <c r="BS1067" s="258"/>
      <c r="BT1067" s="258"/>
      <c r="BU1067" s="258"/>
      <c r="BV1067" s="259"/>
      <c r="BW1067" s="260"/>
      <c r="BX1067" s="258"/>
      <c r="BY1067" s="258"/>
      <c r="BZ1067" s="258"/>
      <c r="CA1067" s="258"/>
    </row>
    <row r="1068" spans="2:79" x14ac:dyDescent="0.25">
      <c r="B1068" s="263"/>
      <c r="C1068" s="261"/>
      <c r="I1068" s="220"/>
      <c r="J1068" s="253"/>
      <c r="K1068" s="254"/>
      <c r="L1068" s="254"/>
      <c r="M1068" s="255"/>
      <c r="N1068" s="326"/>
      <c r="O1068" s="256"/>
      <c r="P1068" s="256"/>
      <c r="Q1068" s="256"/>
      <c r="R1068" s="256"/>
      <c r="S1068" s="256"/>
      <c r="T1068" s="256"/>
      <c r="U1068" s="256"/>
      <c r="V1068" s="257"/>
      <c r="W1068" s="257"/>
      <c r="X1068" s="257"/>
      <c r="Y1068" s="257"/>
      <c r="Z1068" s="257"/>
      <c r="AA1068" s="257"/>
      <c r="AB1068" s="253"/>
      <c r="AC1068" s="258"/>
      <c r="AD1068" s="253"/>
      <c r="AE1068" s="253"/>
      <c r="AF1068" s="253"/>
      <c r="AG1068" s="253"/>
      <c r="AH1068" s="253"/>
      <c r="AI1068" s="253"/>
      <c r="AJ1068" s="253"/>
      <c r="AK1068" s="258"/>
      <c r="AL1068" s="258"/>
      <c r="AM1068" s="258"/>
      <c r="AN1068" s="258"/>
      <c r="AO1068" s="258"/>
      <c r="AP1068" s="258"/>
      <c r="AQ1068" s="258"/>
      <c r="AR1068" s="258"/>
      <c r="AS1068" s="258"/>
      <c r="AT1068" s="258"/>
      <c r="AU1068" s="258"/>
      <c r="AV1068" s="258"/>
      <c r="AW1068" s="258"/>
      <c r="AX1068" s="258"/>
      <c r="AY1068" s="258"/>
      <c r="AZ1068" s="258"/>
      <c r="BA1068" s="258"/>
      <c r="BB1068" s="258"/>
      <c r="BC1068" s="258"/>
      <c r="BD1068" s="258"/>
      <c r="BE1068" s="258"/>
      <c r="BF1068" s="258"/>
      <c r="BG1068" s="258"/>
      <c r="BH1068" s="258"/>
      <c r="BI1068" s="258"/>
      <c r="BJ1068" s="258"/>
      <c r="BK1068" s="258"/>
      <c r="BL1068" s="297"/>
      <c r="BM1068" s="258"/>
      <c r="BN1068" s="258"/>
      <c r="BO1068" s="258"/>
      <c r="BP1068" s="258"/>
      <c r="BQ1068" s="258"/>
      <c r="BR1068" s="258"/>
      <c r="BS1068" s="258"/>
      <c r="BT1068" s="258"/>
      <c r="BU1068" s="258"/>
      <c r="BV1068" s="259"/>
      <c r="BW1068" s="260"/>
      <c r="BX1068" s="258"/>
      <c r="BY1068" s="258"/>
      <c r="BZ1068" s="258"/>
      <c r="CA1068" s="258"/>
    </row>
    <row r="1069" spans="2:79" x14ac:dyDescent="0.25">
      <c r="B1069" s="263"/>
      <c r="C1069" s="261"/>
      <c r="I1069" s="220"/>
      <c r="J1069" s="253"/>
      <c r="K1069" s="254"/>
      <c r="L1069" s="254"/>
      <c r="M1069" s="255"/>
      <c r="N1069" s="326"/>
      <c r="O1069" s="256"/>
      <c r="P1069" s="256"/>
      <c r="Q1069" s="256"/>
      <c r="R1069" s="256"/>
      <c r="S1069" s="256"/>
      <c r="T1069" s="256"/>
      <c r="U1069" s="256"/>
      <c r="V1069" s="257"/>
      <c r="W1069" s="257"/>
      <c r="X1069" s="257"/>
      <c r="Y1069" s="257"/>
      <c r="Z1069" s="257"/>
      <c r="AA1069" s="257"/>
      <c r="AB1069" s="253"/>
      <c r="AC1069" s="258"/>
      <c r="AD1069" s="253"/>
      <c r="AE1069" s="253"/>
      <c r="AF1069" s="253"/>
      <c r="AG1069" s="253"/>
      <c r="AH1069" s="253"/>
      <c r="AI1069" s="253"/>
      <c r="AJ1069" s="253"/>
      <c r="AK1069" s="258"/>
      <c r="AL1069" s="258"/>
      <c r="AM1069" s="258"/>
      <c r="AN1069" s="258"/>
      <c r="AO1069" s="258"/>
      <c r="AP1069" s="258"/>
      <c r="AQ1069" s="258"/>
      <c r="AR1069" s="258"/>
      <c r="AS1069" s="258"/>
      <c r="AT1069" s="258"/>
      <c r="AU1069" s="258"/>
      <c r="AV1069" s="258"/>
      <c r="AW1069" s="258"/>
      <c r="AX1069" s="258"/>
      <c r="AY1069" s="258"/>
      <c r="AZ1069" s="258"/>
      <c r="BA1069" s="258"/>
      <c r="BB1069" s="258"/>
      <c r="BC1069" s="258"/>
      <c r="BD1069" s="258"/>
      <c r="BE1069" s="258"/>
      <c r="BF1069" s="258"/>
      <c r="BG1069" s="258"/>
      <c r="BH1069" s="258"/>
      <c r="BI1069" s="258"/>
      <c r="BJ1069" s="258"/>
      <c r="BK1069" s="258"/>
      <c r="BL1069" s="297"/>
      <c r="BM1069" s="258"/>
      <c r="BN1069" s="258"/>
      <c r="BO1069" s="258"/>
      <c r="BP1069" s="258"/>
      <c r="BQ1069" s="258"/>
      <c r="BR1069" s="258"/>
      <c r="BS1069" s="258"/>
      <c r="BT1069" s="258"/>
      <c r="BU1069" s="258"/>
      <c r="BV1069" s="259"/>
      <c r="BW1069" s="260"/>
      <c r="BX1069" s="258"/>
      <c r="BY1069" s="258"/>
      <c r="BZ1069" s="258"/>
      <c r="CA1069" s="258"/>
    </row>
    <row r="1070" spans="2:79" x14ac:dyDescent="0.25">
      <c r="B1070" s="263"/>
      <c r="C1070" s="261"/>
      <c r="I1070" s="220"/>
      <c r="J1070" s="253"/>
      <c r="K1070" s="254"/>
      <c r="L1070" s="254"/>
      <c r="M1070" s="255"/>
      <c r="N1070" s="326"/>
      <c r="O1070" s="256"/>
      <c r="P1070" s="256"/>
      <c r="Q1070" s="256"/>
      <c r="R1070" s="256"/>
      <c r="S1070" s="256"/>
      <c r="T1070" s="256"/>
      <c r="U1070" s="256"/>
      <c r="V1070" s="257"/>
      <c r="W1070" s="257"/>
      <c r="X1070" s="257"/>
      <c r="Y1070" s="257"/>
      <c r="Z1070" s="257"/>
      <c r="AA1070" s="257"/>
      <c r="AB1070" s="253"/>
      <c r="AC1070" s="258"/>
      <c r="AD1070" s="253"/>
      <c r="AE1070" s="253"/>
      <c r="AF1070" s="253"/>
      <c r="AG1070" s="253"/>
      <c r="AH1070" s="253"/>
      <c r="AI1070" s="253"/>
      <c r="AJ1070" s="253"/>
      <c r="AK1070" s="258"/>
      <c r="AL1070" s="258"/>
      <c r="AM1070" s="258"/>
      <c r="AN1070" s="258"/>
      <c r="AO1070" s="258"/>
      <c r="AP1070" s="258"/>
      <c r="AQ1070" s="258"/>
      <c r="AR1070" s="258"/>
      <c r="AS1070" s="258"/>
      <c r="AT1070" s="258"/>
      <c r="AU1070" s="258"/>
      <c r="AV1070" s="258"/>
      <c r="AW1070" s="258"/>
      <c r="AX1070" s="258"/>
      <c r="AY1070" s="258"/>
      <c r="AZ1070" s="258"/>
      <c r="BA1070" s="258"/>
      <c r="BB1070" s="258"/>
      <c r="BC1070" s="258"/>
      <c r="BD1070" s="258"/>
      <c r="BE1070" s="258"/>
      <c r="BF1070" s="258"/>
      <c r="BG1070" s="258"/>
      <c r="BH1070" s="258"/>
      <c r="BI1070" s="258"/>
      <c r="BJ1070" s="258"/>
      <c r="BK1070" s="258"/>
      <c r="BL1070" s="297"/>
      <c r="BM1070" s="258"/>
      <c r="BN1070" s="258"/>
      <c r="BO1070" s="258"/>
      <c r="BP1070" s="258"/>
      <c r="BQ1070" s="258"/>
      <c r="BR1070" s="258"/>
      <c r="BS1070" s="258"/>
      <c r="BT1070" s="258"/>
      <c r="BU1070" s="258"/>
      <c r="BV1070" s="259"/>
      <c r="BW1070" s="260"/>
      <c r="BX1070" s="258"/>
      <c r="BY1070" s="258"/>
      <c r="BZ1070" s="258"/>
      <c r="CA1070" s="258"/>
    </row>
    <row r="1071" spans="2:79" x14ac:dyDescent="0.25">
      <c r="B1071" s="263"/>
      <c r="C1071" s="261"/>
      <c r="I1071" s="220"/>
      <c r="J1071" s="253"/>
      <c r="K1071" s="254"/>
      <c r="L1071" s="254"/>
      <c r="M1071" s="255"/>
      <c r="N1071" s="326"/>
      <c r="O1071" s="256"/>
      <c r="P1071" s="256"/>
      <c r="Q1071" s="256"/>
      <c r="R1071" s="256"/>
      <c r="S1071" s="256"/>
      <c r="T1071" s="256"/>
      <c r="U1071" s="256"/>
      <c r="V1071" s="257"/>
      <c r="W1071" s="257"/>
      <c r="X1071" s="257"/>
      <c r="Y1071" s="257"/>
      <c r="Z1071" s="257"/>
      <c r="AA1071" s="257"/>
      <c r="AB1071" s="253"/>
      <c r="AC1071" s="258"/>
      <c r="AD1071" s="253"/>
      <c r="AE1071" s="253"/>
      <c r="AF1071" s="253"/>
      <c r="AG1071" s="253"/>
      <c r="AH1071" s="253"/>
      <c r="AI1071" s="253"/>
      <c r="AJ1071" s="253"/>
      <c r="AK1071" s="258"/>
      <c r="AL1071" s="258"/>
      <c r="AM1071" s="258"/>
      <c r="AN1071" s="258"/>
      <c r="AO1071" s="258"/>
      <c r="AP1071" s="258"/>
      <c r="AQ1071" s="258"/>
      <c r="AR1071" s="258"/>
      <c r="AS1071" s="258"/>
      <c r="AT1071" s="258"/>
      <c r="AU1071" s="258"/>
      <c r="AV1071" s="258"/>
      <c r="AW1071" s="258"/>
      <c r="AX1071" s="258"/>
      <c r="AY1071" s="258"/>
      <c r="AZ1071" s="258"/>
      <c r="BA1071" s="258"/>
      <c r="BB1071" s="258"/>
      <c r="BC1071" s="258"/>
      <c r="BD1071" s="258"/>
      <c r="BE1071" s="258"/>
      <c r="BF1071" s="258"/>
      <c r="BG1071" s="258"/>
      <c r="BH1071" s="258"/>
      <c r="BI1071" s="258"/>
      <c r="BJ1071" s="258"/>
      <c r="BK1071" s="258"/>
      <c r="BL1071" s="297"/>
      <c r="BM1071" s="258"/>
      <c r="BN1071" s="258"/>
      <c r="BO1071" s="258"/>
      <c r="BP1071" s="258"/>
      <c r="BQ1071" s="258"/>
      <c r="BR1071" s="258"/>
      <c r="BS1071" s="258"/>
      <c r="BT1071" s="258"/>
      <c r="BU1071" s="258"/>
      <c r="BV1071" s="259"/>
      <c r="BW1071" s="260"/>
      <c r="BX1071" s="258"/>
      <c r="BY1071" s="258"/>
      <c r="BZ1071" s="258"/>
      <c r="CA1071" s="258"/>
    </row>
    <row r="1072" spans="2:79" x14ac:dyDescent="0.25">
      <c r="B1072" s="263"/>
      <c r="C1072" s="261"/>
      <c r="I1072" s="220"/>
      <c r="J1072" s="253"/>
      <c r="K1072" s="254"/>
      <c r="L1072" s="254"/>
      <c r="M1072" s="255"/>
      <c r="N1072" s="326"/>
      <c r="O1072" s="256"/>
      <c r="P1072" s="256"/>
      <c r="Q1072" s="256"/>
      <c r="R1072" s="256"/>
      <c r="S1072" s="256"/>
      <c r="T1072" s="256"/>
      <c r="U1072" s="256"/>
      <c r="V1072" s="257"/>
      <c r="W1072" s="257"/>
      <c r="X1072" s="257"/>
      <c r="Y1072" s="257"/>
      <c r="Z1072" s="257"/>
      <c r="AA1072" s="257"/>
      <c r="AB1072" s="253"/>
      <c r="AC1072" s="258"/>
      <c r="AD1072" s="253"/>
      <c r="AE1072" s="253"/>
      <c r="AF1072" s="253"/>
      <c r="AG1072" s="253"/>
      <c r="AH1072" s="253"/>
      <c r="AI1072" s="253"/>
      <c r="AJ1072" s="253"/>
      <c r="AK1072" s="258"/>
      <c r="AL1072" s="258"/>
      <c r="AM1072" s="258"/>
      <c r="AN1072" s="258"/>
      <c r="AO1072" s="258"/>
      <c r="AP1072" s="258"/>
      <c r="AQ1072" s="258"/>
      <c r="AR1072" s="258"/>
      <c r="AS1072" s="258"/>
      <c r="AT1072" s="258"/>
      <c r="AU1072" s="258"/>
      <c r="AV1072" s="258"/>
      <c r="AW1072" s="258"/>
      <c r="AX1072" s="258"/>
      <c r="AY1072" s="258"/>
      <c r="AZ1072" s="258"/>
      <c r="BA1072" s="258"/>
      <c r="BB1072" s="258"/>
      <c r="BC1072" s="258"/>
      <c r="BD1072" s="258"/>
      <c r="BE1072" s="258"/>
      <c r="BF1072" s="258"/>
      <c r="BG1072" s="258"/>
      <c r="BH1072" s="258"/>
      <c r="BI1072" s="258"/>
      <c r="BJ1072" s="258"/>
      <c r="BK1072" s="258"/>
      <c r="BL1072" s="297"/>
      <c r="BM1072" s="258"/>
      <c r="BN1072" s="258"/>
      <c r="BO1072" s="258"/>
      <c r="BP1072" s="258"/>
      <c r="BQ1072" s="258"/>
      <c r="BR1072" s="258"/>
      <c r="BS1072" s="258"/>
      <c r="BT1072" s="258"/>
      <c r="BU1072" s="258"/>
      <c r="BV1072" s="259"/>
      <c r="BW1072" s="260"/>
      <c r="BX1072" s="258"/>
      <c r="BY1072" s="258"/>
      <c r="BZ1072" s="258"/>
      <c r="CA1072" s="258"/>
    </row>
    <row r="1073" spans="2:79" x14ac:dyDescent="0.25">
      <c r="B1073" s="263"/>
      <c r="C1073" s="261"/>
      <c r="I1073" s="220"/>
      <c r="J1073" s="253"/>
      <c r="K1073" s="254"/>
      <c r="L1073" s="254"/>
      <c r="M1073" s="255"/>
      <c r="N1073" s="326"/>
      <c r="O1073" s="256"/>
      <c r="P1073" s="256"/>
      <c r="Q1073" s="256"/>
      <c r="R1073" s="256"/>
      <c r="S1073" s="256"/>
      <c r="T1073" s="256"/>
      <c r="U1073" s="256"/>
      <c r="V1073" s="257"/>
      <c r="W1073" s="257"/>
      <c r="X1073" s="257"/>
      <c r="Y1073" s="257"/>
      <c r="Z1073" s="257"/>
      <c r="AA1073" s="257"/>
      <c r="AB1073" s="253"/>
      <c r="AC1073" s="258"/>
      <c r="AD1073" s="253"/>
      <c r="AE1073" s="253"/>
      <c r="AF1073" s="253"/>
      <c r="AG1073" s="253"/>
      <c r="AH1073" s="253"/>
      <c r="AI1073" s="253"/>
      <c r="AJ1073" s="253"/>
      <c r="AK1073" s="258"/>
      <c r="AL1073" s="258"/>
      <c r="AM1073" s="258"/>
      <c r="AN1073" s="258"/>
      <c r="AO1073" s="258"/>
      <c r="AP1073" s="258"/>
      <c r="AQ1073" s="258"/>
      <c r="AR1073" s="258"/>
      <c r="AS1073" s="258"/>
      <c r="AT1073" s="258"/>
      <c r="AU1073" s="258"/>
      <c r="AV1073" s="258"/>
      <c r="AW1073" s="258"/>
      <c r="AX1073" s="258"/>
      <c r="AY1073" s="258"/>
      <c r="AZ1073" s="258"/>
      <c r="BA1073" s="258"/>
      <c r="BB1073" s="258"/>
      <c r="BC1073" s="258"/>
      <c r="BD1073" s="258"/>
      <c r="BE1073" s="258"/>
      <c r="BF1073" s="258"/>
      <c r="BG1073" s="258"/>
      <c r="BH1073" s="258"/>
      <c r="BI1073" s="258"/>
      <c r="BJ1073" s="258"/>
      <c r="BK1073" s="258"/>
      <c r="BL1073" s="297"/>
      <c r="BM1073" s="258"/>
      <c r="BN1073" s="258"/>
      <c r="BO1073" s="258"/>
      <c r="BP1073" s="258"/>
      <c r="BQ1073" s="258"/>
      <c r="BR1073" s="258"/>
      <c r="BS1073" s="258"/>
      <c r="BT1073" s="258"/>
      <c r="BU1073" s="258"/>
      <c r="BV1073" s="259"/>
      <c r="BW1073" s="260"/>
      <c r="BX1073" s="258"/>
      <c r="BY1073" s="258"/>
      <c r="BZ1073" s="258"/>
      <c r="CA1073" s="258"/>
    </row>
    <row r="1074" spans="2:79" x14ac:dyDescent="0.25">
      <c r="B1074" s="263"/>
      <c r="C1074" s="261"/>
      <c r="I1074" s="220"/>
      <c r="J1074" s="253"/>
      <c r="K1074" s="254"/>
      <c r="L1074" s="254"/>
      <c r="M1074" s="255"/>
      <c r="N1074" s="326"/>
      <c r="O1074" s="256"/>
      <c r="P1074" s="256"/>
      <c r="Q1074" s="256"/>
      <c r="R1074" s="256"/>
      <c r="S1074" s="256"/>
      <c r="T1074" s="256"/>
      <c r="U1074" s="256"/>
      <c r="V1074" s="257"/>
      <c r="W1074" s="257"/>
      <c r="X1074" s="257"/>
      <c r="Y1074" s="257"/>
      <c r="Z1074" s="257"/>
      <c r="AA1074" s="257"/>
      <c r="AB1074" s="253"/>
      <c r="AC1074" s="258"/>
      <c r="AD1074" s="253"/>
      <c r="AE1074" s="253"/>
      <c r="AF1074" s="253"/>
      <c r="AG1074" s="253"/>
      <c r="AH1074" s="253"/>
      <c r="AI1074" s="253"/>
      <c r="AJ1074" s="253"/>
      <c r="AK1074" s="258"/>
      <c r="AL1074" s="258"/>
      <c r="AM1074" s="258"/>
      <c r="AN1074" s="258"/>
      <c r="AO1074" s="258"/>
      <c r="AP1074" s="258"/>
      <c r="AQ1074" s="258"/>
      <c r="AR1074" s="258"/>
      <c r="AS1074" s="258"/>
      <c r="AT1074" s="258"/>
      <c r="AU1074" s="258"/>
      <c r="AV1074" s="258"/>
      <c r="AW1074" s="258"/>
      <c r="AX1074" s="258"/>
      <c r="AY1074" s="258"/>
      <c r="AZ1074" s="258"/>
      <c r="BA1074" s="258"/>
      <c r="BB1074" s="258"/>
      <c r="BC1074" s="258"/>
      <c r="BD1074" s="258"/>
      <c r="BE1074" s="258"/>
      <c r="BF1074" s="258"/>
      <c r="BG1074" s="258"/>
      <c r="BH1074" s="258"/>
      <c r="BI1074" s="258"/>
      <c r="BJ1074" s="258"/>
      <c r="BK1074" s="258"/>
      <c r="BL1074" s="297"/>
      <c r="BM1074" s="258"/>
      <c r="BN1074" s="258"/>
      <c r="BO1074" s="258"/>
      <c r="BP1074" s="258"/>
      <c r="BQ1074" s="258"/>
      <c r="BR1074" s="258"/>
      <c r="BS1074" s="258"/>
      <c r="BT1074" s="258"/>
      <c r="BU1074" s="258"/>
      <c r="BV1074" s="259"/>
      <c r="BW1074" s="260"/>
      <c r="BX1074" s="258"/>
      <c r="BY1074" s="258"/>
      <c r="BZ1074" s="258"/>
      <c r="CA1074" s="258"/>
    </row>
    <row r="1075" spans="2:79" x14ac:dyDescent="0.25">
      <c r="B1075" s="263"/>
      <c r="C1075" s="261"/>
      <c r="I1075" s="220"/>
      <c r="J1075" s="253"/>
      <c r="K1075" s="254"/>
      <c r="L1075" s="254"/>
      <c r="M1075" s="255"/>
      <c r="N1075" s="326"/>
      <c r="O1075" s="256"/>
      <c r="P1075" s="256"/>
      <c r="Q1075" s="256"/>
      <c r="R1075" s="256"/>
      <c r="S1075" s="256"/>
      <c r="T1075" s="256"/>
      <c r="U1075" s="256"/>
      <c r="V1075" s="257"/>
      <c r="W1075" s="257"/>
      <c r="X1075" s="257"/>
      <c r="Y1075" s="257"/>
      <c r="Z1075" s="257"/>
      <c r="AA1075" s="257"/>
      <c r="AB1075" s="253"/>
      <c r="AC1075" s="258"/>
      <c r="AD1075" s="253"/>
      <c r="AE1075" s="253"/>
      <c r="AF1075" s="253"/>
      <c r="AG1075" s="253"/>
      <c r="AH1075" s="253"/>
      <c r="AI1075" s="253"/>
      <c r="AJ1075" s="253"/>
      <c r="AK1075" s="258"/>
      <c r="AL1075" s="258"/>
      <c r="AM1075" s="258"/>
      <c r="AN1075" s="258"/>
      <c r="AO1075" s="258"/>
      <c r="AP1075" s="258"/>
      <c r="AQ1075" s="258"/>
      <c r="AR1075" s="258"/>
      <c r="AS1075" s="258"/>
      <c r="AT1075" s="258"/>
      <c r="AU1075" s="258"/>
      <c r="AV1075" s="258"/>
      <c r="AW1075" s="258"/>
      <c r="AX1075" s="258"/>
      <c r="AY1075" s="258"/>
      <c r="AZ1075" s="258"/>
      <c r="BA1075" s="258"/>
      <c r="BB1075" s="258"/>
      <c r="BC1075" s="258"/>
      <c r="BD1075" s="258"/>
      <c r="BE1075" s="258"/>
      <c r="BF1075" s="258"/>
      <c r="BG1075" s="258"/>
      <c r="BH1075" s="258"/>
      <c r="BI1075" s="258"/>
      <c r="BJ1075" s="258"/>
      <c r="BK1075" s="258"/>
      <c r="BL1075" s="297"/>
      <c r="BM1075" s="258"/>
      <c r="BN1075" s="258"/>
      <c r="BO1075" s="258"/>
      <c r="BP1075" s="258"/>
      <c r="BQ1075" s="258"/>
      <c r="BR1075" s="258"/>
      <c r="BS1075" s="258"/>
      <c r="BT1075" s="258"/>
      <c r="BU1075" s="258"/>
      <c r="BV1075" s="259"/>
      <c r="BW1075" s="260"/>
      <c r="BX1075" s="258"/>
      <c r="BY1075" s="258"/>
      <c r="BZ1075" s="258"/>
      <c r="CA1075" s="258"/>
    </row>
    <row r="1076" spans="2:79" x14ac:dyDescent="0.25">
      <c r="B1076" s="263"/>
      <c r="C1076" s="261"/>
      <c r="I1076" s="220"/>
      <c r="J1076" s="253"/>
      <c r="K1076" s="254"/>
      <c r="L1076" s="254"/>
      <c r="M1076" s="255"/>
      <c r="N1076" s="326"/>
      <c r="O1076" s="256"/>
      <c r="P1076" s="256"/>
      <c r="Q1076" s="256"/>
      <c r="R1076" s="256"/>
      <c r="S1076" s="256"/>
      <c r="T1076" s="256"/>
      <c r="U1076" s="256"/>
      <c r="V1076" s="257"/>
      <c r="W1076" s="257"/>
      <c r="X1076" s="257"/>
      <c r="Y1076" s="257"/>
      <c r="Z1076" s="257"/>
      <c r="AA1076" s="257"/>
      <c r="AB1076" s="253"/>
      <c r="AC1076" s="258"/>
      <c r="AD1076" s="253"/>
      <c r="AE1076" s="253"/>
      <c r="AF1076" s="253"/>
      <c r="AG1076" s="253"/>
      <c r="AH1076" s="253"/>
      <c r="AI1076" s="253"/>
      <c r="AJ1076" s="253"/>
      <c r="AK1076" s="258"/>
      <c r="AL1076" s="258"/>
      <c r="AM1076" s="258"/>
      <c r="AN1076" s="258"/>
      <c r="AO1076" s="258"/>
      <c r="AP1076" s="258"/>
      <c r="AQ1076" s="258"/>
      <c r="AR1076" s="258"/>
      <c r="AS1076" s="258"/>
      <c r="AT1076" s="258"/>
      <c r="AU1076" s="258"/>
      <c r="AV1076" s="258"/>
      <c r="AW1076" s="258"/>
      <c r="AX1076" s="258"/>
      <c r="AY1076" s="258"/>
      <c r="AZ1076" s="258"/>
      <c r="BA1076" s="258"/>
      <c r="BB1076" s="258"/>
      <c r="BC1076" s="258"/>
      <c r="BD1076" s="258"/>
      <c r="BE1076" s="258"/>
      <c r="BF1076" s="258"/>
      <c r="BG1076" s="258"/>
      <c r="BH1076" s="258"/>
      <c r="BI1076" s="258"/>
      <c r="BJ1076" s="258"/>
      <c r="BK1076" s="258"/>
      <c r="BL1076" s="297"/>
      <c r="BM1076" s="258"/>
      <c r="BN1076" s="258"/>
      <c r="BO1076" s="258"/>
      <c r="BP1076" s="258"/>
      <c r="BQ1076" s="258"/>
      <c r="BR1076" s="258"/>
      <c r="BS1076" s="258"/>
      <c r="BT1076" s="258"/>
      <c r="BU1076" s="258"/>
      <c r="BV1076" s="259"/>
      <c r="BW1076" s="260"/>
      <c r="BX1076" s="258"/>
      <c r="BY1076" s="258"/>
      <c r="BZ1076" s="258"/>
      <c r="CA1076" s="258"/>
    </row>
    <row r="1077" spans="2:79" x14ac:dyDescent="0.25">
      <c r="B1077" s="263"/>
      <c r="C1077" s="261"/>
      <c r="I1077" s="220"/>
      <c r="J1077" s="253"/>
      <c r="K1077" s="254"/>
      <c r="L1077" s="254"/>
      <c r="M1077" s="255"/>
      <c r="N1077" s="326"/>
      <c r="O1077" s="256"/>
      <c r="P1077" s="256"/>
      <c r="Q1077" s="256"/>
      <c r="R1077" s="256"/>
      <c r="S1077" s="256"/>
      <c r="T1077" s="256"/>
      <c r="U1077" s="256"/>
      <c r="V1077" s="257"/>
      <c r="W1077" s="257"/>
      <c r="X1077" s="257"/>
      <c r="Y1077" s="257"/>
      <c r="Z1077" s="257"/>
      <c r="AA1077" s="257"/>
      <c r="AB1077" s="253"/>
      <c r="AC1077" s="258"/>
      <c r="AD1077" s="253"/>
      <c r="AE1077" s="253"/>
      <c r="AF1077" s="253"/>
      <c r="AG1077" s="253"/>
      <c r="AH1077" s="253"/>
      <c r="AI1077" s="253"/>
      <c r="AJ1077" s="253"/>
      <c r="AK1077" s="258"/>
      <c r="AL1077" s="258"/>
      <c r="AM1077" s="258"/>
      <c r="AN1077" s="258"/>
      <c r="AO1077" s="258"/>
      <c r="AP1077" s="258"/>
      <c r="AQ1077" s="258"/>
      <c r="AR1077" s="258"/>
      <c r="AS1077" s="258"/>
      <c r="AT1077" s="258"/>
      <c r="AU1077" s="258"/>
      <c r="AV1077" s="258"/>
      <c r="AW1077" s="258"/>
      <c r="AX1077" s="258"/>
      <c r="AY1077" s="258"/>
      <c r="AZ1077" s="258"/>
      <c r="BA1077" s="258"/>
      <c r="BB1077" s="258"/>
      <c r="BC1077" s="258"/>
      <c r="BD1077" s="258"/>
      <c r="BE1077" s="258"/>
      <c r="BF1077" s="258"/>
      <c r="BG1077" s="258"/>
      <c r="BH1077" s="258"/>
      <c r="BI1077" s="258"/>
      <c r="BJ1077" s="258"/>
      <c r="BK1077" s="258"/>
      <c r="BL1077" s="297"/>
      <c r="BM1077" s="258"/>
      <c r="BN1077" s="258"/>
      <c r="BO1077" s="258"/>
      <c r="BP1077" s="258"/>
      <c r="BQ1077" s="258"/>
      <c r="BR1077" s="258"/>
      <c r="BS1077" s="258"/>
      <c r="BT1077" s="258"/>
      <c r="BU1077" s="258"/>
      <c r="BV1077" s="259"/>
      <c r="BW1077" s="260"/>
      <c r="BX1077" s="258"/>
      <c r="BY1077" s="258"/>
      <c r="BZ1077" s="258"/>
      <c r="CA1077" s="258"/>
    </row>
    <row r="1078" spans="2:79" x14ac:dyDescent="0.25">
      <c r="B1078" s="263"/>
      <c r="C1078" s="261"/>
      <c r="I1078" s="220"/>
      <c r="J1078" s="253"/>
      <c r="K1078" s="254"/>
      <c r="L1078" s="254"/>
      <c r="M1078" s="255"/>
      <c r="N1078" s="326"/>
      <c r="O1078" s="256"/>
      <c r="P1078" s="256"/>
      <c r="Q1078" s="256"/>
      <c r="R1078" s="256"/>
      <c r="S1078" s="256"/>
      <c r="T1078" s="256"/>
      <c r="U1078" s="256"/>
      <c r="V1078" s="257"/>
      <c r="W1078" s="257"/>
      <c r="X1078" s="257"/>
      <c r="Y1078" s="257"/>
      <c r="Z1078" s="257"/>
      <c r="AA1078" s="257"/>
      <c r="AB1078" s="253"/>
      <c r="AC1078" s="258"/>
      <c r="AD1078" s="253"/>
      <c r="AE1078" s="253"/>
      <c r="AF1078" s="253"/>
      <c r="AG1078" s="253"/>
      <c r="AH1078" s="253"/>
      <c r="AI1078" s="253"/>
      <c r="AJ1078" s="253"/>
      <c r="AK1078" s="258"/>
      <c r="AL1078" s="258"/>
      <c r="AM1078" s="258"/>
      <c r="AN1078" s="258"/>
      <c r="AO1078" s="258"/>
      <c r="AP1078" s="258"/>
      <c r="AQ1078" s="258"/>
      <c r="AR1078" s="258"/>
      <c r="AS1078" s="258"/>
      <c r="AT1078" s="258"/>
      <c r="AU1078" s="258"/>
      <c r="AV1078" s="258"/>
      <c r="AW1078" s="258"/>
      <c r="AX1078" s="258"/>
      <c r="AY1078" s="258"/>
      <c r="AZ1078" s="258"/>
      <c r="BA1078" s="258"/>
      <c r="BB1078" s="258"/>
      <c r="BC1078" s="258"/>
      <c r="BD1078" s="258"/>
      <c r="BE1078" s="258"/>
      <c r="BF1078" s="258"/>
      <c r="BG1078" s="258"/>
      <c r="BH1078" s="258"/>
      <c r="BI1078" s="258"/>
      <c r="BJ1078" s="258"/>
      <c r="BK1078" s="258"/>
      <c r="BL1078" s="297"/>
      <c r="BM1078" s="258"/>
      <c r="BN1078" s="258"/>
      <c r="BO1078" s="258"/>
      <c r="BP1078" s="258"/>
      <c r="BQ1078" s="258"/>
      <c r="BR1078" s="258"/>
      <c r="BS1078" s="258"/>
      <c r="BT1078" s="258"/>
      <c r="BU1078" s="258"/>
      <c r="BV1078" s="259"/>
      <c r="BW1078" s="260"/>
      <c r="BX1078" s="258"/>
      <c r="BY1078" s="258"/>
      <c r="BZ1078" s="258"/>
      <c r="CA1078" s="258"/>
    </row>
    <row r="1079" spans="2:79" x14ac:dyDescent="0.25">
      <c r="B1079" s="263"/>
      <c r="C1079" s="261"/>
      <c r="I1079" s="220"/>
      <c r="J1079" s="253"/>
      <c r="K1079" s="254"/>
      <c r="L1079" s="254"/>
      <c r="M1079" s="255"/>
      <c r="N1079" s="326"/>
      <c r="O1079" s="256"/>
      <c r="P1079" s="256"/>
      <c r="Q1079" s="256"/>
      <c r="R1079" s="256"/>
      <c r="S1079" s="256"/>
      <c r="T1079" s="256"/>
      <c r="U1079" s="256"/>
      <c r="V1079" s="257"/>
      <c r="W1079" s="257"/>
      <c r="X1079" s="257"/>
      <c r="Y1079" s="257"/>
      <c r="Z1079" s="257"/>
      <c r="AA1079" s="257"/>
      <c r="AB1079" s="253"/>
      <c r="AC1079" s="258"/>
      <c r="AD1079" s="253"/>
      <c r="AE1079" s="253"/>
      <c r="AF1079" s="253"/>
      <c r="AG1079" s="253"/>
      <c r="AH1079" s="253"/>
      <c r="AI1079" s="253"/>
      <c r="AJ1079" s="253"/>
      <c r="AK1079" s="258"/>
      <c r="AL1079" s="258"/>
      <c r="AM1079" s="258"/>
      <c r="AN1079" s="258"/>
      <c r="AO1079" s="258"/>
      <c r="AP1079" s="258"/>
      <c r="AQ1079" s="258"/>
      <c r="AR1079" s="258"/>
      <c r="AS1079" s="258"/>
      <c r="AT1079" s="258"/>
      <c r="AU1079" s="258"/>
      <c r="AV1079" s="258"/>
      <c r="AW1079" s="258"/>
      <c r="AX1079" s="258"/>
      <c r="AY1079" s="258"/>
      <c r="AZ1079" s="258"/>
      <c r="BA1079" s="258"/>
      <c r="BB1079" s="258"/>
      <c r="BC1079" s="258"/>
      <c r="BD1079" s="258"/>
      <c r="BE1079" s="258"/>
      <c r="BF1079" s="258"/>
      <c r="BG1079" s="258"/>
      <c r="BH1079" s="258"/>
      <c r="BI1079" s="258"/>
      <c r="BJ1079" s="258"/>
      <c r="BK1079" s="258"/>
      <c r="BL1079" s="297"/>
      <c r="BM1079" s="258"/>
      <c r="BN1079" s="258"/>
      <c r="BO1079" s="258"/>
      <c r="BP1079" s="258"/>
      <c r="BQ1079" s="258"/>
      <c r="BR1079" s="258"/>
      <c r="BS1079" s="258"/>
      <c r="BT1079" s="258"/>
      <c r="BU1079" s="258"/>
      <c r="BV1079" s="259"/>
      <c r="BW1079" s="260"/>
      <c r="BX1079" s="258"/>
      <c r="BY1079" s="258"/>
      <c r="BZ1079" s="258"/>
      <c r="CA1079" s="258"/>
    </row>
    <row r="1080" spans="2:79" x14ac:dyDescent="0.25">
      <c r="B1080" s="263"/>
      <c r="C1080" s="261"/>
      <c r="I1080" s="220"/>
      <c r="J1080" s="253"/>
      <c r="K1080" s="254"/>
      <c r="L1080" s="254"/>
      <c r="M1080" s="255"/>
      <c r="N1080" s="326"/>
      <c r="O1080" s="256"/>
      <c r="P1080" s="256"/>
      <c r="Q1080" s="256"/>
      <c r="R1080" s="256"/>
      <c r="S1080" s="256"/>
      <c r="T1080" s="256"/>
      <c r="U1080" s="256"/>
      <c r="V1080" s="257"/>
      <c r="W1080" s="257"/>
      <c r="X1080" s="257"/>
      <c r="Y1080" s="257"/>
      <c r="Z1080" s="257"/>
      <c r="AA1080" s="257"/>
      <c r="AB1080" s="253"/>
      <c r="AC1080" s="258"/>
      <c r="AD1080" s="253"/>
      <c r="AE1080" s="253"/>
      <c r="AF1080" s="253"/>
      <c r="AG1080" s="253"/>
      <c r="AH1080" s="253"/>
      <c r="AI1080" s="253"/>
      <c r="AJ1080" s="253"/>
      <c r="AK1080" s="258"/>
      <c r="AL1080" s="258"/>
      <c r="AM1080" s="258"/>
      <c r="AN1080" s="258"/>
      <c r="AO1080" s="258"/>
      <c r="AP1080" s="258"/>
      <c r="AQ1080" s="258"/>
      <c r="AR1080" s="258"/>
      <c r="AS1080" s="258"/>
      <c r="AT1080" s="258"/>
      <c r="AU1080" s="258"/>
      <c r="AV1080" s="258"/>
      <c r="AW1080" s="258"/>
      <c r="AX1080" s="258"/>
      <c r="AY1080" s="258"/>
      <c r="AZ1080" s="258"/>
      <c r="BA1080" s="258"/>
      <c r="BB1080" s="258"/>
      <c r="BC1080" s="258"/>
      <c r="BD1080" s="258"/>
      <c r="BE1080" s="258"/>
      <c r="BF1080" s="258"/>
      <c r="BG1080" s="258"/>
      <c r="BH1080" s="258"/>
      <c r="BI1080" s="258"/>
      <c r="BJ1080" s="258"/>
      <c r="BK1080" s="258"/>
      <c r="BL1080" s="297"/>
      <c r="BM1080" s="258"/>
      <c r="BN1080" s="258"/>
      <c r="BO1080" s="258"/>
      <c r="BP1080" s="258"/>
      <c r="BQ1080" s="258"/>
      <c r="BR1080" s="258"/>
      <c r="BS1080" s="258"/>
      <c r="BT1080" s="258"/>
      <c r="BU1080" s="258"/>
      <c r="BV1080" s="259"/>
      <c r="BW1080" s="260"/>
      <c r="BX1080" s="258"/>
      <c r="BY1080" s="258"/>
      <c r="BZ1080" s="258"/>
      <c r="CA1080" s="258"/>
    </row>
    <row r="1081" spans="2:79" x14ac:dyDescent="0.25">
      <c r="B1081" s="263"/>
      <c r="C1081" s="261"/>
      <c r="I1081" s="220"/>
      <c r="J1081" s="253"/>
      <c r="K1081" s="254"/>
      <c r="L1081" s="254"/>
      <c r="M1081" s="255"/>
      <c r="N1081" s="326"/>
      <c r="O1081" s="256"/>
      <c r="P1081" s="256"/>
      <c r="Q1081" s="256"/>
      <c r="R1081" s="256"/>
      <c r="S1081" s="256"/>
      <c r="T1081" s="256"/>
      <c r="U1081" s="256"/>
      <c r="V1081" s="257"/>
      <c r="W1081" s="257"/>
      <c r="X1081" s="257"/>
      <c r="Y1081" s="257"/>
      <c r="Z1081" s="257"/>
      <c r="AA1081" s="257"/>
      <c r="AB1081" s="253"/>
      <c r="AC1081" s="258"/>
      <c r="AD1081" s="253"/>
      <c r="AE1081" s="253"/>
      <c r="AF1081" s="253"/>
      <c r="AG1081" s="253"/>
      <c r="AH1081" s="253"/>
      <c r="AI1081" s="253"/>
      <c r="AJ1081" s="253"/>
      <c r="AK1081" s="258"/>
      <c r="AL1081" s="258"/>
      <c r="AM1081" s="258"/>
      <c r="AN1081" s="258"/>
      <c r="AO1081" s="258"/>
      <c r="AP1081" s="258"/>
      <c r="AQ1081" s="258"/>
      <c r="AR1081" s="258"/>
      <c r="AS1081" s="258"/>
      <c r="AT1081" s="258"/>
      <c r="AU1081" s="258"/>
      <c r="AV1081" s="258"/>
      <c r="AW1081" s="258"/>
      <c r="AX1081" s="258"/>
      <c r="AY1081" s="258"/>
      <c r="AZ1081" s="258"/>
      <c r="BA1081" s="258"/>
      <c r="BB1081" s="258"/>
      <c r="BC1081" s="258"/>
      <c r="BD1081" s="258"/>
      <c r="BE1081" s="258"/>
      <c r="BF1081" s="258"/>
      <c r="BG1081" s="258"/>
      <c r="BH1081" s="258"/>
      <c r="BI1081" s="258"/>
      <c r="BJ1081" s="258"/>
      <c r="BK1081" s="258"/>
      <c r="BL1081" s="297"/>
      <c r="BM1081" s="258"/>
      <c r="BN1081" s="258"/>
      <c r="BO1081" s="258"/>
      <c r="BP1081" s="258"/>
      <c r="BQ1081" s="258"/>
      <c r="BR1081" s="258"/>
      <c r="BS1081" s="258"/>
      <c r="BT1081" s="258"/>
      <c r="BU1081" s="258"/>
      <c r="BV1081" s="259"/>
      <c r="BW1081" s="260"/>
      <c r="BX1081" s="258"/>
      <c r="BY1081" s="258"/>
      <c r="BZ1081" s="258"/>
      <c r="CA1081" s="258"/>
    </row>
    <row r="1082" spans="2:79" x14ac:dyDescent="0.25">
      <c r="B1082" s="263"/>
      <c r="C1082" s="261"/>
      <c r="I1082" s="220"/>
      <c r="J1082" s="253"/>
      <c r="K1082" s="254"/>
      <c r="L1082" s="254"/>
      <c r="M1082" s="255"/>
      <c r="N1082" s="326"/>
      <c r="O1082" s="256"/>
      <c r="P1082" s="256"/>
      <c r="Q1082" s="256"/>
      <c r="R1082" s="256"/>
      <c r="S1082" s="256"/>
      <c r="T1082" s="256"/>
      <c r="U1082" s="256"/>
      <c r="V1082" s="257"/>
      <c r="W1082" s="257"/>
      <c r="X1082" s="257"/>
      <c r="Y1082" s="257"/>
      <c r="Z1082" s="257"/>
      <c r="AA1082" s="257"/>
      <c r="AB1082" s="253"/>
      <c r="AC1082" s="258"/>
      <c r="AD1082" s="253"/>
      <c r="AE1082" s="253"/>
      <c r="AF1082" s="253"/>
      <c r="AG1082" s="253"/>
      <c r="AH1082" s="253"/>
      <c r="AI1082" s="253"/>
      <c r="AJ1082" s="253"/>
      <c r="AK1082" s="258"/>
      <c r="AL1082" s="258"/>
      <c r="AM1082" s="258"/>
      <c r="AN1082" s="258"/>
      <c r="AO1082" s="258"/>
      <c r="AP1082" s="258"/>
      <c r="AQ1082" s="258"/>
      <c r="AR1082" s="258"/>
      <c r="AS1082" s="258"/>
      <c r="AT1082" s="258"/>
      <c r="AU1082" s="258"/>
      <c r="AV1082" s="258"/>
      <c r="AW1082" s="258"/>
      <c r="AX1082" s="258"/>
      <c r="AY1082" s="258"/>
      <c r="AZ1082" s="258"/>
      <c r="BA1082" s="258"/>
      <c r="BB1082" s="258"/>
      <c r="BC1082" s="258"/>
      <c r="BD1082" s="258"/>
      <c r="BE1082" s="258"/>
      <c r="BF1082" s="258"/>
      <c r="BG1082" s="258"/>
      <c r="BH1082" s="258"/>
      <c r="BI1082" s="258"/>
      <c r="BJ1082" s="258"/>
      <c r="BK1082" s="258"/>
      <c r="BL1082" s="297"/>
      <c r="BM1082" s="258"/>
      <c r="BN1082" s="258"/>
      <c r="BO1082" s="258"/>
      <c r="BP1082" s="258"/>
      <c r="BQ1082" s="258"/>
      <c r="BR1082" s="258"/>
      <c r="BS1082" s="258"/>
      <c r="BT1082" s="258"/>
      <c r="BU1082" s="258"/>
      <c r="BV1082" s="259"/>
      <c r="BW1082" s="260"/>
      <c r="BX1082" s="258"/>
      <c r="BY1082" s="258"/>
      <c r="BZ1082" s="258"/>
      <c r="CA1082" s="258"/>
    </row>
    <row r="1083" spans="2:79" x14ac:dyDescent="0.25">
      <c r="B1083" s="263"/>
      <c r="C1083" s="261"/>
      <c r="I1083" s="220"/>
      <c r="J1083" s="253"/>
      <c r="K1083" s="254"/>
      <c r="L1083" s="254"/>
      <c r="M1083" s="255"/>
      <c r="N1083" s="326"/>
      <c r="O1083" s="256"/>
      <c r="P1083" s="256"/>
      <c r="Q1083" s="256"/>
      <c r="R1083" s="256"/>
      <c r="S1083" s="256"/>
      <c r="T1083" s="256"/>
      <c r="U1083" s="256"/>
      <c r="V1083" s="257"/>
      <c r="W1083" s="257"/>
      <c r="X1083" s="257"/>
      <c r="Y1083" s="257"/>
      <c r="Z1083" s="257"/>
      <c r="AA1083" s="257"/>
      <c r="AB1083" s="253"/>
      <c r="AC1083" s="258"/>
      <c r="AD1083" s="253"/>
      <c r="AE1083" s="253"/>
      <c r="AF1083" s="253"/>
      <c r="AG1083" s="253"/>
      <c r="AH1083" s="253"/>
      <c r="AI1083" s="253"/>
      <c r="AJ1083" s="253"/>
      <c r="AK1083" s="258"/>
      <c r="AL1083" s="258"/>
      <c r="AM1083" s="258"/>
      <c r="AN1083" s="258"/>
      <c r="AO1083" s="258"/>
      <c r="AP1083" s="258"/>
      <c r="AQ1083" s="258"/>
      <c r="AR1083" s="258"/>
      <c r="AS1083" s="258"/>
      <c r="AT1083" s="258"/>
      <c r="AU1083" s="258"/>
      <c r="AV1083" s="258"/>
      <c r="AW1083" s="258"/>
      <c r="AX1083" s="258"/>
      <c r="AY1083" s="258"/>
      <c r="AZ1083" s="258"/>
      <c r="BA1083" s="258"/>
      <c r="BB1083" s="258"/>
      <c r="BC1083" s="258"/>
      <c r="BD1083" s="258"/>
      <c r="BE1083" s="258"/>
      <c r="BF1083" s="258"/>
      <c r="BG1083" s="258"/>
      <c r="BH1083" s="258"/>
      <c r="BI1083" s="258"/>
      <c r="BJ1083" s="258"/>
      <c r="BK1083" s="258"/>
      <c r="BL1083" s="297"/>
      <c r="BM1083" s="258"/>
      <c r="BN1083" s="258"/>
      <c r="BO1083" s="258"/>
      <c r="BP1083" s="258"/>
      <c r="BQ1083" s="258"/>
      <c r="BR1083" s="258"/>
      <c r="BS1083" s="258"/>
      <c r="BT1083" s="258"/>
      <c r="BU1083" s="258"/>
      <c r="BV1083" s="259"/>
      <c r="BW1083" s="260"/>
      <c r="BX1083" s="258"/>
      <c r="BY1083" s="258"/>
      <c r="BZ1083" s="258"/>
      <c r="CA1083" s="258"/>
    </row>
    <row r="1084" spans="2:79" x14ac:dyDescent="0.25">
      <c r="B1084" s="263"/>
      <c r="C1084" s="261"/>
      <c r="I1084" s="220"/>
      <c r="J1084" s="253"/>
      <c r="K1084" s="254"/>
      <c r="L1084" s="254"/>
      <c r="M1084" s="255"/>
      <c r="N1084" s="326"/>
      <c r="O1084" s="256"/>
      <c r="P1084" s="256"/>
      <c r="Q1084" s="256"/>
      <c r="R1084" s="256"/>
      <c r="S1084" s="256"/>
      <c r="T1084" s="256"/>
      <c r="U1084" s="256"/>
      <c r="V1084" s="257"/>
      <c r="W1084" s="257"/>
      <c r="X1084" s="257"/>
      <c r="Y1084" s="257"/>
      <c r="Z1084" s="257"/>
      <c r="AA1084" s="257"/>
      <c r="AB1084" s="253"/>
      <c r="AC1084" s="258"/>
      <c r="AD1084" s="253"/>
      <c r="AE1084" s="253"/>
      <c r="AF1084" s="253"/>
      <c r="AG1084" s="253"/>
      <c r="AH1084" s="253"/>
      <c r="AI1084" s="253"/>
      <c r="AJ1084" s="253"/>
      <c r="AK1084" s="258"/>
      <c r="AL1084" s="258"/>
      <c r="AM1084" s="258"/>
      <c r="AN1084" s="258"/>
      <c r="AO1084" s="258"/>
      <c r="AP1084" s="258"/>
      <c r="AQ1084" s="258"/>
      <c r="AR1084" s="258"/>
      <c r="AS1084" s="258"/>
      <c r="AT1084" s="258"/>
      <c r="AU1084" s="258"/>
      <c r="AV1084" s="258"/>
      <c r="AW1084" s="258"/>
      <c r="AX1084" s="258"/>
      <c r="AY1084" s="258"/>
      <c r="AZ1084" s="258"/>
      <c r="BA1084" s="258"/>
      <c r="BB1084" s="258"/>
      <c r="BC1084" s="258"/>
      <c r="BD1084" s="258"/>
      <c r="BE1084" s="258"/>
      <c r="BF1084" s="258"/>
      <c r="BG1084" s="258"/>
      <c r="BH1084" s="258"/>
      <c r="BI1084" s="258"/>
      <c r="BJ1084" s="258"/>
      <c r="BK1084" s="258"/>
      <c r="BL1084" s="297"/>
      <c r="BM1084" s="258"/>
      <c r="BN1084" s="258"/>
      <c r="BO1084" s="258"/>
      <c r="BP1084" s="258"/>
      <c r="BQ1084" s="258"/>
      <c r="BR1084" s="258"/>
      <c r="BS1084" s="258"/>
      <c r="BT1084" s="258"/>
      <c r="BU1084" s="258"/>
      <c r="BV1084" s="259"/>
      <c r="BW1084" s="260"/>
      <c r="BX1084" s="258"/>
      <c r="BY1084" s="258"/>
      <c r="BZ1084" s="258"/>
      <c r="CA1084" s="258"/>
    </row>
    <row r="1085" spans="2:79" x14ac:dyDescent="0.25">
      <c r="B1085" s="263"/>
      <c r="C1085" s="261"/>
      <c r="I1085" s="220"/>
      <c r="J1085" s="253"/>
      <c r="K1085" s="254"/>
      <c r="L1085" s="254"/>
      <c r="M1085" s="255"/>
      <c r="N1085" s="326"/>
      <c r="O1085" s="256"/>
      <c r="P1085" s="256"/>
      <c r="Q1085" s="256"/>
      <c r="R1085" s="256"/>
      <c r="S1085" s="256"/>
      <c r="T1085" s="256"/>
      <c r="U1085" s="256"/>
      <c r="V1085" s="257"/>
      <c r="W1085" s="257"/>
      <c r="X1085" s="257"/>
      <c r="Y1085" s="257"/>
      <c r="Z1085" s="257"/>
      <c r="AA1085" s="257"/>
      <c r="AB1085" s="253"/>
      <c r="AC1085" s="258"/>
      <c r="AD1085" s="253"/>
      <c r="AE1085" s="253"/>
      <c r="AF1085" s="253"/>
      <c r="AG1085" s="253"/>
      <c r="AH1085" s="253"/>
      <c r="AI1085" s="253"/>
      <c r="AJ1085" s="253"/>
      <c r="AK1085" s="258"/>
      <c r="AL1085" s="258"/>
      <c r="AM1085" s="258"/>
      <c r="AN1085" s="258"/>
      <c r="AO1085" s="258"/>
      <c r="AP1085" s="258"/>
      <c r="AQ1085" s="258"/>
      <c r="AR1085" s="258"/>
      <c r="AS1085" s="258"/>
      <c r="AT1085" s="258"/>
      <c r="AU1085" s="258"/>
      <c r="AV1085" s="258"/>
      <c r="AW1085" s="258"/>
      <c r="AX1085" s="258"/>
      <c r="AY1085" s="258"/>
      <c r="AZ1085" s="258"/>
      <c r="BA1085" s="258"/>
      <c r="BB1085" s="258"/>
      <c r="BC1085" s="258"/>
      <c r="BD1085" s="258"/>
      <c r="BE1085" s="258"/>
      <c r="BF1085" s="258"/>
      <c r="BG1085" s="258"/>
      <c r="BH1085" s="258"/>
      <c r="BI1085" s="258"/>
      <c r="BJ1085" s="258"/>
      <c r="BK1085" s="258"/>
      <c r="BL1085" s="297"/>
      <c r="BM1085" s="258"/>
      <c r="BN1085" s="258"/>
      <c r="BO1085" s="258"/>
      <c r="BP1085" s="258"/>
      <c r="BQ1085" s="258"/>
      <c r="BR1085" s="258"/>
      <c r="BS1085" s="258"/>
      <c r="BT1085" s="258"/>
      <c r="BU1085" s="258"/>
      <c r="BV1085" s="259"/>
      <c r="BW1085" s="260"/>
      <c r="BX1085" s="258"/>
      <c r="BY1085" s="258"/>
      <c r="BZ1085" s="258"/>
      <c r="CA1085" s="258"/>
    </row>
    <row r="1086" spans="2:79" x14ac:dyDescent="0.25">
      <c r="B1086" s="263"/>
      <c r="C1086" s="261"/>
      <c r="I1086" s="220"/>
      <c r="J1086" s="253"/>
      <c r="K1086" s="254"/>
      <c r="L1086" s="254"/>
      <c r="M1086" s="255"/>
      <c r="N1086" s="326"/>
      <c r="O1086" s="256"/>
      <c r="P1086" s="256"/>
      <c r="Q1086" s="256"/>
      <c r="R1086" s="256"/>
      <c r="S1086" s="256"/>
      <c r="T1086" s="256"/>
      <c r="U1086" s="256"/>
      <c r="V1086" s="257"/>
      <c r="W1086" s="257"/>
      <c r="X1086" s="257"/>
      <c r="Y1086" s="257"/>
      <c r="Z1086" s="257"/>
      <c r="AA1086" s="257"/>
      <c r="AB1086" s="253"/>
      <c r="AC1086" s="258"/>
      <c r="AD1086" s="253"/>
      <c r="AE1086" s="253"/>
      <c r="AF1086" s="253"/>
      <c r="AG1086" s="253"/>
      <c r="AH1086" s="253"/>
      <c r="AI1086" s="253"/>
      <c r="AJ1086" s="253"/>
      <c r="AK1086" s="258"/>
      <c r="AL1086" s="258"/>
      <c r="AM1086" s="258"/>
      <c r="AN1086" s="258"/>
      <c r="AO1086" s="258"/>
      <c r="AP1086" s="258"/>
      <c r="AQ1086" s="258"/>
      <c r="AR1086" s="258"/>
      <c r="AS1086" s="258"/>
      <c r="AT1086" s="258"/>
      <c r="AU1086" s="258"/>
      <c r="AV1086" s="258"/>
      <c r="AW1086" s="258"/>
      <c r="AX1086" s="258"/>
      <c r="AY1086" s="258"/>
      <c r="AZ1086" s="258"/>
      <c r="BA1086" s="258"/>
      <c r="BB1086" s="258"/>
      <c r="BC1086" s="258"/>
      <c r="BD1086" s="258"/>
      <c r="BE1086" s="258"/>
      <c r="BF1086" s="258"/>
      <c r="BG1086" s="258"/>
      <c r="BH1086" s="258"/>
      <c r="BI1086" s="258"/>
      <c r="BJ1086" s="258"/>
      <c r="BK1086" s="258"/>
      <c r="BL1086" s="297"/>
      <c r="BM1086" s="258"/>
      <c r="BN1086" s="258"/>
      <c r="BO1086" s="258"/>
      <c r="BP1086" s="258"/>
      <c r="BQ1086" s="258"/>
      <c r="BR1086" s="258"/>
      <c r="BS1086" s="258"/>
      <c r="BT1086" s="258"/>
      <c r="BU1086" s="258"/>
      <c r="BV1086" s="259"/>
      <c r="BW1086" s="260"/>
      <c r="BX1086" s="258"/>
      <c r="BY1086" s="258"/>
      <c r="BZ1086" s="258"/>
      <c r="CA1086" s="258"/>
    </row>
    <row r="1087" spans="2:79" x14ac:dyDescent="0.25">
      <c r="B1087" s="263"/>
      <c r="C1087" s="261"/>
      <c r="I1087" s="220"/>
      <c r="J1087" s="253"/>
      <c r="K1087" s="254"/>
      <c r="L1087" s="254"/>
      <c r="M1087" s="255"/>
      <c r="N1087" s="326"/>
      <c r="O1087" s="256"/>
      <c r="P1087" s="256"/>
      <c r="Q1087" s="256"/>
      <c r="R1087" s="256"/>
      <c r="S1087" s="256"/>
      <c r="T1087" s="256"/>
      <c r="U1087" s="256"/>
      <c r="V1087" s="257"/>
      <c r="W1087" s="257"/>
      <c r="X1087" s="257"/>
      <c r="Y1087" s="257"/>
      <c r="Z1087" s="257"/>
      <c r="AA1087" s="257"/>
      <c r="AB1087" s="253"/>
      <c r="AC1087" s="258"/>
      <c r="AD1087" s="253"/>
      <c r="AE1087" s="253"/>
      <c r="AF1087" s="253"/>
      <c r="AG1087" s="253"/>
      <c r="AH1087" s="253"/>
      <c r="AI1087" s="253"/>
      <c r="AJ1087" s="253"/>
      <c r="AK1087" s="258"/>
      <c r="AL1087" s="258"/>
      <c r="AM1087" s="258"/>
      <c r="AN1087" s="258"/>
      <c r="AO1087" s="258"/>
      <c r="AP1087" s="258"/>
      <c r="AQ1087" s="258"/>
      <c r="AR1087" s="258"/>
      <c r="AS1087" s="258"/>
      <c r="AT1087" s="258"/>
      <c r="AU1087" s="258"/>
      <c r="AV1087" s="258"/>
      <c r="AW1087" s="258"/>
      <c r="AX1087" s="258"/>
      <c r="AY1087" s="258"/>
      <c r="AZ1087" s="258"/>
      <c r="BA1087" s="258"/>
      <c r="BB1087" s="258"/>
      <c r="BC1087" s="258"/>
      <c r="BD1087" s="258"/>
      <c r="BE1087" s="258"/>
      <c r="BF1087" s="258"/>
      <c r="BG1087" s="258"/>
      <c r="BH1087" s="258"/>
      <c r="BI1087" s="258"/>
      <c r="BJ1087" s="258"/>
      <c r="BK1087" s="258"/>
      <c r="BL1087" s="297"/>
      <c r="BM1087" s="258"/>
      <c r="BN1087" s="258"/>
      <c r="BO1087" s="258"/>
      <c r="BP1087" s="258"/>
      <c r="BQ1087" s="258"/>
      <c r="BR1087" s="258"/>
      <c r="BS1087" s="258"/>
      <c r="BT1087" s="258"/>
      <c r="BU1087" s="258"/>
      <c r="BV1087" s="259"/>
      <c r="BW1087" s="260"/>
      <c r="BX1087" s="258"/>
      <c r="BY1087" s="258"/>
      <c r="BZ1087" s="258"/>
      <c r="CA1087" s="258"/>
    </row>
    <row r="1088" spans="2:79" x14ac:dyDescent="0.25">
      <c r="B1088" s="263"/>
      <c r="C1088" s="261"/>
      <c r="I1088" s="220"/>
      <c r="J1088" s="253"/>
      <c r="K1088" s="254"/>
      <c r="L1088" s="254"/>
      <c r="M1088" s="255"/>
      <c r="N1088" s="326"/>
      <c r="O1088" s="256"/>
      <c r="P1088" s="256"/>
      <c r="Q1088" s="256"/>
      <c r="R1088" s="256"/>
      <c r="S1088" s="256"/>
      <c r="T1088" s="256"/>
      <c r="U1088" s="256"/>
      <c r="V1088" s="257"/>
      <c r="W1088" s="257"/>
      <c r="X1088" s="257"/>
      <c r="Y1088" s="257"/>
      <c r="Z1088" s="257"/>
      <c r="AA1088" s="257"/>
      <c r="AB1088" s="253"/>
      <c r="AC1088" s="258"/>
      <c r="AD1088" s="253"/>
      <c r="AE1088" s="253"/>
      <c r="AF1088" s="253"/>
      <c r="AG1088" s="253"/>
      <c r="AH1088" s="253"/>
      <c r="AI1088" s="253"/>
      <c r="AJ1088" s="253"/>
      <c r="AK1088" s="258"/>
      <c r="AL1088" s="258"/>
      <c r="AM1088" s="258"/>
      <c r="AN1088" s="258"/>
      <c r="AO1088" s="258"/>
      <c r="AP1088" s="258"/>
      <c r="AQ1088" s="258"/>
      <c r="AR1088" s="258"/>
      <c r="AS1088" s="258"/>
      <c r="AT1088" s="258"/>
      <c r="AU1088" s="258"/>
      <c r="AV1088" s="258"/>
      <c r="AW1088" s="258"/>
      <c r="AX1088" s="258"/>
      <c r="AY1088" s="258"/>
      <c r="AZ1088" s="258"/>
      <c r="BA1088" s="258"/>
      <c r="BB1088" s="258"/>
      <c r="BC1088" s="258"/>
      <c r="BD1088" s="258"/>
      <c r="BE1088" s="258"/>
      <c r="BF1088" s="258"/>
      <c r="BG1088" s="258"/>
      <c r="BH1088" s="258"/>
      <c r="BI1088" s="258"/>
      <c r="BJ1088" s="258"/>
      <c r="BK1088" s="258"/>
      <c r="BL1088" s="297"/>
      <c r="BM1088" s="258"/>
      <c r="BN1088" s="258"/>
      <c r="BO1088" s="258"/>
      <c r="BP1088" s="258"/>
      <c r="BQ1088" s="258"/>
      <c r="BR1088" s="258"/>
      <c r="BS1088" s="258"/>
      <c r="BT1088" s="258"/>
      <c r="BU1088" s="258"/>
      <c r="BV1088" s="259"/>
      <c r="BW1088" s="260"/>
      <c r="BX1088" s="258"/>
      <c r="BY1088" s="258"/>
      <c r="BZ1088" s="258"/>
      <c r="CA1088" s="258"/>
    </row>
    <row r="1089" spans="2:79" x14ac:dyDescent="0.25">
      <c r="B1089" s="263"/>
      <c r="C1089" s="261"/>
      <c r="I1089" s="220"/>
      <c r="J1089" s="253"/>
      <c r="K1089" s="254"/>
      <c r="L1089" s="254"/>
      <c r="M1089" s="255"/>
      <c r="N1089" s="326"/>
      <c r="O1089" s="256"/>
      <c r="P1089" s="256"/>
      <c r="Q1089" s="256"/>
      <c r="R1089" s="256"/>
      <c r="S1089" s="256"/>
      <c r="T1089" s="256"/>
      <c r="U1089" s="256"/>
      <c r="V1089" s="257"/>
      <c r="W1089" s="257"/>
      <c r="X1089" s="257"/>
      <c r="Y1089" s="257"/>
      <c r="Z1089" s="257"/>
      <c r="AA1089" s="257"/>
      <c r="AB1089" s="253"/>
      <c r="AC1089" s="258"/>
      <c r="AD1089" s="253"/>
      <c r="AE1089" s="253"/>
      <c r="AF1089" s="253"/>
      <c r="AG1089" s="253"/>
      <c r="AH1089" s="253"/>
      <c r="AI1089" s="253"/>
      <c r="AJ1089" s="253"/>
      <c r="AK1089" s="258"/>
      <c r="AL1089" s="258"/>
      <c r="AM1089" s="258"/>
      <c r="AN1089" s="258"/>
      <c r="AO1089" s="258"/>
      <c r="AP1089" s="258"/>
      <c r="AQ1089" s="258"/>
      <c r="AR1089" s="258"/>
      <c r="AS1089" s="258"/>
      <c r="AT1089" s="258"/>
      <c r="AU1089" s="258"/>
      <c r="AV1089" s="258"/>
      <c r="AW1089" s="258"/>
      <c r="AX1089" s="258"/>
      <c r="AY1089" s="258"/>
      <c r="AZ1089" s="258"/>
      <c r="BA1089" s="258"/>
      <c r="BB1089" s="258"/>
      <c r="BC1089" s="258"/>
      <c r="BD1089" s="258"/>
      <c r="BE1089" s="258"/>
      <c r="BF1089" s="258"/>
      <c r="BG1089" s="258"/>
      <c r="BH1089" s="258"/>
      <c r="BI1089" s="258"/>
      <c r="BJ1089" s="258"/>
      <c r="BK1089" s="258"/>
      <c r="BL1089" s="297"/>
      <c r="BM1089" s="258"/>
      <c r="BN1089" s="258"/>
      <c r="BO1089" s="258"/>
      <c r="BP1089" s="258"/>
      <c r="BQ1089" s="258"/>
      <c r="BR1089" s="258"/>
      <c r="BS1089" s="258"/>
      <c r="BT1089" s="258"/>
      <c r="BU1089" s="258"/>
      <c r="BV1089" s="259"/>
      <c r="BW1089" s="260"/>
      <c r="BX1089" s="258"/>
      <c r="BY1089" s="258"/>
      <c r="BZ1089" s="258"/>
      <c r="CA1089" s="258"/>
    </row>
    <row r="1090" spans="2:79" x14ac:dyDescent="0.25">
      <c r="B1090" s="263"/>
      <c r="C1090" s="261"/>
      <c r="I1090" s="220"/>
      <c r="J1090" s="253"/>
      <c r="K1090" s="254"/>
      <c r="L1090" s="254"/>
      <c r="M1090" s="255"/>
      <c r="N1090" s="326"/>
      <c r="O1090" s="256"/>
      <c r="P1090" s="256"/>
      <c r="Q1090" s="256"/>
      <c r="R1090" s="256"/>
      <c r="S1090" s="256"/>
      <c r="T1090" s="256"/>
      <c r="U1090" s="256"/>
      <c r="V1090" s="257"/>
      <c r="W1090" s="257"/>
      <c r="X1090" s="257"/>
      <c r="Y1090" s="257"/>
      <c r="Z1090" s="257"/>
      <c r="AA1090" s="257"/>
      <c r="AB1090" s="253"/>
      <c r="AC1090" s="258"/>
      <c r="AD1090" s="253"/>
      <c r="AE1090" s="253"/>
      <c r="AF1090" s="253"/>
      <c r="AG1090" s="253"/>
      <c r="AH1090" s="253"/>
      <c r="AI1090" s="253"/>
      <c r="AJ1090" s="253"/>
      <c r="AK1090" s="258"/>
      <c r="AL1090" s="258"/>
      <c r="AM1090" s="258"/>
      <c r="AN1090" s="258"/>
      <c r="AO1090" s="258"/>
      <c r="AP1090" s="258"/>
      <c r="AQ1090" s="258"/>
      <c r="AR1090" s="258"/>
      <c r="AS1090" s="258"/>
      <c r="AT1090" s="258"/>
      <c r="AU1090" s="258"/>
      <c r="AV1090" s="258"/>
      <c r="AW1090" s="258"/>
      <c r="AX1090" s="258"/>
      <c r="AY1090" s="258"/>
      <c r="AZ1090" s="258"/>
      <c r="BA1090" s="258"/>
      <c r="BB1090" s="258"/>
      <c r="BC1090" s="258"/>
      <c r="BD1090" s="258"/>
      <c r="BE1090" s="258"/>
      <c r="BF1090" s="258"/>
      <c r="BG1090" s="258"/>
      <c r="BH1090" s="258"/>
      <c r="BI1090" s="258"/>
      <c r="BJ1090" s="258"/>
      <c r="BK1090" s="258"/>
      <c r="BL1090" s="297"/>
      <c r="BM1090" s="258"/>
      <c r="BN1090" s="258"/>
      <c r="BO1090" s="258"/>
      <c r="BP1090" s="258"/>
      <c r="BQ1090" s="258"/>
      <c r="BR1090" s="258"/>
      <c r="BS1090" s="258"/>
      <c r="BT1090" s="258"/>
      <c r="BU1090" s="258"/>
      <c r="BV1090" s="259"/>
      <c r="BW1090" s="260"/>
      <c r="BX1090" s="258"/>
      <c r="BY1090" s="258"/>
      <c r="BZ1090" s="258"/>
      <c r="CA1090" s="258"/>
    </row>
    <row r="1091" spans="2:79" x14ac:dyDescent="0.25">
      <c r="B1091" s="263"/>
      <c r="C1091" s="261"/>
      <c r="I1091" s="220"/>
      <c r="J1091" s="253"/>
      <c r="K1091" s="254"/>
      <c r="L1091" s="254"/>
      <c r="M1091" s="255"/>
      <c r="N1091" s="326"/>
      <c r="O1091" s="256"/>
      <c r="P1091" s="256"/>
      <c r="Q1091" s="256"/>
      <c r="R1091" s="256"/>
      <c r="S1091" s="256"/>
      <c r="T1091" s="256"/>
      <c r="U1091" s="256"/>
      <c r="V1091" s="257"/>
      <c r="W1091" s="257"/>
      <c r="X1091" s="257"/>
      <c r="Y1091" s="257"/>
      <c r="Z1091" s="257"/>
      <c r="AA1091" s="257"/>
      <c r="AB1091" s="253"/>
      <c r="AC1091" s="258"/>
      <c r="AD1091" s="253"/>
      <c r="AE1091" s="253"/>
      <c r="AF1091" s="253"/>
      <c r="AG1091" s="253"/>
      <c r="AH1091" s="253"/>
      <c r="AI1091" s="253"/>
      <c r="AJ1091" s="253"/>
      <c r="AK1091" s="258"/>
      <c r="AL1091" s="258"/>
      <c r="AM1091" s="258"/>
      <c r="AN1091" s="258"/>
      <c r="AO1091" s="258"/>
      <c r="AP1091" s="258"/>
      <c r="AQ1091" s="258"/>
      <c r="AR1091" s="258"/>
      <c r="AS1091" s="258"/>
      <c r="AT1091" s="258"/>
      <c r="AU1091" s="258"/>
      <c r="AV1091" s="258"/>
      <c r="AW1091" s="258"/>
      <c r="AX1091" s="258"/>
      <c r="AY1091" s="258"/>
      <c r="AZ1091" s="258"/>
      <c r="BA1091" s="258"/>
      <c r="BB1091" s="258"/>
      <c r="BC1091" s="258"/>
      <c r="BD1091" s="258"/>
      <c r="BE1091" s="258"/>
      <c r="BF1091" s="258"/>
      <c r="BG1091" s="258"/>
      <c r="BH1091" s="258"/>
      <c r="BI1091" s="258"/>
      <c r="BJ1091" s="258"/>
      <c r="BK1091" s="258"/>
      <c r="BL1091" s="297"/>
      <c r="BM1091" s="258"/>
      <c r="BN1091" s="258"/>
      <c r="BO1091" s="258"/>
      <c r="BP1091" s="258"/>
      <c r="BQ1091" s="258"/>
      <c r="BR1091" s="258"/>
      <c r="BS1091" s="258"/>
      <c r="BT1091" s="258"/>
      <c r="BU1091" s="258"/>
      <c r="BV1091" s="259"/>
      <c r="BW1091" s="260"/>
      <c r="BX1091" s="258"/>
      <c r="BY1091" s="258"/>
      <c r="BZ1091" s="258"/>
      <c r="CA1091" s="258"/>
    </row>
    <row r="1092" spans="2:79" x14ac:dyDescent="0.25">
      <c r="B1092" s="263"/>
      <c r="C1092" s="261"/>
      <c r="I1092" s="220"/>
      <c r="J1092" s="253"/>
      <c r="K1092" s="254"/>
      <c r="L1092" s="254"/>
      <c r="M1092" s="255"/>
      <c r="N1092" s="326"/>
      <c r="O1092" s="256"/>
      <c r="P1092" s="256"/>
      <c r="Q1092" s="256"/>
      <c r="R1092" s="256"/>
      <c r="S1092" s="256"/>
      <c r="T1092" s="256"/>
      <c r="U1092" s="256"/>
      <c r="V1092" s="257"/>
      <c r="W1092" s="257"/>
      <c r="X1092" s="257"/>
      <c r="Y1092" s="257"/>
      <c r="Z1092" s="257"/>
      <c r="AA1092" s="257"/>
      <c r="AB1092" s="253"/>
      <c r="AC1092" s="258"/>
      <c r="AD1092" s="253"/>
      <c r="AE1092" s="253"/>
      <c r="AF1092" s="253"/>
      <c r="AG1092" s="253"/>
      <c r="AH1092" s="253"/>
      <c r="AI1092" s="253"/>
      <c r="AJ1092" s="253"/>
      <c r="AK1092" s="258"/>
      <c r="AL1092" s="258"/>
      <c r="AM1092" s="258"/>
      <c r="AN1092" s="258"/>
      <c r="AO1092" s="258"/>
      <c r="AP1092" s="258"/>
      <c r="AQ1092" s="258"/>
      <c r="AR1092" s="258"/>
      <c r="AS1092" s="258"/>
      <c r="AT1092" s="258"/>
      <c r="AU1092" s="258"/>
      <c r="AV1092" s="258"/>
      <c r="AW1092" s="258"/>
      <c r="AX1092" s="258"/>
      <c r="AY1092" s="258"/>
      <c r="AZ1092" s="258"/>
      <c r="BA1092" s="258"/>
      <c r="BB1092" s="258"/>
      <c r="BC1092" s="258"/>
      <c r="BD1092" s="258"/>
      <c r="BE1092" s="258"/>
      <c r="BF1092" s="258"/>
      <c r="BG1092" s="258"/>
      <c r="BH1092" s="258"/>
      <c r="BI1092" s="258"/>
      <c r="BJ1092" s="258"/>
      <c r="BK1092" s="258"/>
      <c r="BL1092" s="297"/>
      <c r="BM1092" s="258"/>
      <c r="BN1092" s="258"/>
      <c r="BO1092" s="258"/>
      <c r="BP1092" s="258"/>
      <c r="BQ1092" s="258"/>
      <c r="BR1092" s="258"/>
      <c r="BS1092" s="258"/>
      <c r="BT1092" s="258"/>
      <c r="BU1092" s="258"/>
      <c r="BV1092" s="259"/>
      <c r="BW1092" s="260"/>
      <c r="BX1092" s="258"/>
      <c r="BY1092" s="258"/>
      <c r="BZ1092" s="258"/>
      <c r="CA1092" s="258"/>
    </row>
    <row r="1093" spans="2:79" x14ac:dyDescent="0.25">
      <c r="B1093" s="263"/>
      <c r="C1093" s="261"/>
      <c r="I1093" s="220"/>
      <c r="J1093" s="253"/>
      <c r="K1093" s="254"/>
      <c r="L1093" s="254"/>
      <c r="M1093" s="255"/>
      <c r="N1093" s="326"/>
      <c r="O1093" s="256"/>
      <c r="P1093" s="256"/>
      <c r="Q1093" s="256"/>
      <c r="R1093" s="256"/>
      <c r="S1093" s="256"/>
      <c r="T1093" s="256"/>
      <c r="U1093" s="256"/>
      <c r="V1093" s="257"/>
      <c r="W1093" s="257"/>
      <c r="X1093" s="257"/>
      <c r="Y1093" s="257"/>
      <c r="Z1093" s="257"/>
      <c r="AA1093" s="257"/>
      <c r="AB1093" s="253"/>
      <c r="AC1093" s="258"/>
      <c r="AD1093" s="253"/>
      <c r="AE1093" s="253"/>
      <c r="AF1093" s="253"/>
      <c r="AG1093" s="253"/>
      <c r="AH1093" s="253"/>
      <c r="AI1093" s="253"/>
      <c r="AJ1093" s="253"/>
      <c r="AK1093" s="258"/>
      <c r="AL1093" s="258"/>
      <c r="AM1093" s="258"/>
      <c r="AN1093" s="258"/>
      <c r="AO1093" s="258"/>
      <c r="AP1093" s="258"/>
      <c r="AQ1093" s="258"/>
      <c r="AR1093" s="258"/>
      <c r="AS1093" s="258"/>
      <c r="AT1093" s="258"/>
      <c r="AU1093" s="258"/>
      <c r="AV1093" s="258"/>
      <c r="AW1093" s="258"/>
      <c r="AX1093" s="258"/>
      <c r="AY1093" s="258"/>
      <c r="AZ1093" s="258"/>
      <c r="BA1093" s="258"/>
      <c r="BB1093" s="258"/>
      <c r="BC1093" s="258"/>
      <c r="BD1093" s="258"/>
      <c r="BE1093" s="258"/>
      <c r="BF1093" s="258"/>
      <c r="BG1093" s="258"/>
      <c r="BH1093" s="258"/>
      <c r="BI1093" s="258"/>
      <c r="BJ1093" s="258"/>
      <c r="BK1093" s="258"/>
      <c r="BL1093" s="297"/>
      <c r="BM1093" s="258"/>
      <c r="BN1093" s="258"/>
      <c r="BO1093" s="258"/>
      <c r="BP1093" s="258"/>
      <c r="BQ1093" s="258"/>
      <c r="BR1093" s="258"/>
      <c r="BS1093" s="258"/>
      <c r="BT1093" s="258"/>
      <c r="BU1093" s="258"/>
      <c r="BV1093" s="259"/>
      <c r="BW1093" s="260"/>
      <c r="BX1093" s="258"/>
      <c r="BY1093" s="258"/>
      <c r="BZ1093" s="258"/>
      <c r="CA1093" s="258"/>
    </row>
    <row r="1094" spans="2:79" x14ac:dyDescent="0.25">
      <c r="B1094" s="263"/>
      <c r="C1094" s="261"/>
      <c r="I1094" s="220"/>
      <c r="J1094" s="253"/>
      <c r="K1094" s="254"/>
      <c r="L1094" s="254"/>
      <c r="M1094" s="255"/>
      <c r="N1094" s="326"/>
      <c r="O1094" s="256"/>
      <c r="P1094" s="256"/>
      <c r="Q1094" s="256"/>
      <c r="R1094" s="256"/>
      <c r="S1094" s="256"/>
      <c r="T1094" s="256"/>
      <c r="U1094" s="256"/>
      <c r="V1094" s="257"/>
      <c r="W1094" s="257"/>
      <c r="X1094" s="257"/>
      <c r="Y1094" s="257"/>
      <c r="Z1094" s="257"/>
      <c r="AA1094" s="257"/>
      <c r="AB1094" s="253"/>
      <c r="AC1094" s="258"/>
      <c r="AD1094" s="253"/>
      <c r="AE1094" s="253"/>
      <c r="AF1094" s="253"/>
      <c r="AG1094" s="253"/>
      <c r="AH1094" s="253"/>
      <c r="AI1094" s="253"/>
      <c r="AJ1094" s="253"/>
      <c r="AK1094" s="258"/>
      <c r="AL1094" s="258"/>
      <c r="AM1094" s="258"/>
      <c r="AN1094" s="258"/>
      <c r="AO1094" s="258"/>
      <c r="AP1094" s="258"/>
      <c r="AQ1094" s="258"/>
      <c r="AR1094" s="258"/>
      <c r="AS1094" s="258"/>
      <c r="AT1094" s="258"/>
      <c r="AU1094" s="258"/>
      <c r="AV1094" s="258"/>
      <c r="AW1094" s="258"/>
      <c r="AX1094" s="258"/>
      <c r="AY1094" s="258"/>
      <c r="AZ1094" s="258"/>
      <c r="BA1094" s="258"/>
      <c r="BB1094" s="258"/>
      <c r="BC1094" s="258"/>
      <c r="BD1094" s="258"/>
      <c r="BE1094" s="258"/>
      <c r="BF1094" s="258"/>
      <c r="BG1094" s="258"/>
      <c r="BH1094" s="258"/>
      <c r="BI1094" s="258"/>
      <c r="BJ1094" s="258"/>
      <c r="BK1094" s="258"/>
      <c r="BL1094" s="297"/>
      <c r="BM1094" s="258"/>
      <c r="BN1094" s="258"/>
      <c r="BO1094" s="258"/>
      <c r="BP1094" s="258"/>
      <c r="BQ1094" s="258"/>
      <c r="BR1094" s="258"/>
      <c r="BS1094" s="258"/>
      <c r="BT1094" s="258"/>
      <c r="BU1094" s="258"/>
      <c r="BV1094" s="259"/>
      <c r="BW1094" s="260"/>
      <c r="BX1094" s="258"/>
      <c r="BY1094" s="258"/>
      <c r="BZ1094" s="258"/>
      <c r="CA1094" s="258"/>
    </row>
    <row r="1095" spans="2:79" x14ac:dyDescent="0.25">
      <c r="B1095" s="263"/>
      <c r="C1095" s="261"/>
      <c r="I1095" s="220"/>
      <c r="J1095" s="253"/>
      <c r="K1095" s="254"/>
      <c r="L1095" s="254"/>
      <c r="M1095" s="255"/>
      <c r="N1095" s="326"/>
      <c r="O1095" s="256"/>
      <c r="P1095" s="256"/>
      <c r="Q1095" s="256"/>
      <c r="R1095" s="256"/>
      <c r="S1095" s="256"/>
      <c r="T1095" s="256"/>
      <c r="U1095" s="256"/>
      <c r="V1095" s="257"/>
      <c r="W1095" s="257"/>
      <c r="X1095" s="257"/>
      <c r="Y1095" s="257"/>
      <c r="Z1095" s="257"/>
      <c r="AA1095" s="257"/>
      <c r="AB1095" s="253"/>
      <c r="AC1095" s="258"/>
      <c r="AD1095" s="253"/>
      <c r="AE1095" s="253"/>
      <c r="AF1095" s="253"/>
      <c r="AG1095" s="253"/>
      <c r="AH1095" s="253"/>
      <c r="AI1095" s="253"/>
      <c r="AJ1095" s="253"/>
      <c r="AK1095" s="258"/>
      <c r="AL1095" s="258"/>
      <c r="AM1095" s="258"/>
      <c r="AN1095" s="258"/>
      <c r="AO1095" s="258"/>
      <c r="AP1095" s="258"/>
      <c r="AQ1095" s="258"/>
      <c r="AR1095" s="258"/>
      <c r="AS1095" s="258"/>
      <c r="AT1095" s="258"/>
      <c r="AU1095" s="258"/>
      <c r="AV1095" s="258"/>
      <c r="AW1095" s="258"/>
      <c r="AX1095" s="258"/>
      <c r="AY1095" s="258"/>
      <c r="AZ1095" s="258"/>
      <c r="BA1095" s="258"/>
      <c r="BB1095" s="258"/>
      <c r="BC1095" s="258"/>
      <c r="BD1095" s="258"/>
      <c r="BE1095" s="258"/>
      <c r="BF1095" s="258"/>
      <c r="BG1095" s="258"/>
      <c r="BH1095" s="258"/>
      <c r="BI1095" s="258"/>
      <c r="BJ1095" s="258"/>
      <c r="BK1095" s="258"/>
      <c r="BL1095" s="297"/>
      <c r="BM1095" s="258"/>
      <c r="BN1095" s="258"/>
      <c r="BO1095" s="258"/>
      <c r="BP1095" s="258"/>
      <c r="BQ1095" s="258"/>
      <c r="BR1095" s="258"/>
      <c r="BS1095" s="258"/>
      <c r="BT1095" s="258"/>
      <c r="BU1095" s="258"/>
      <c r="BV1095" s="259"/>
      <c r="BW1095" s="260"/>
      <c r="BX1095" s="258"/>
      <c r="BY1095" s="258"/>
      <c r="BZ1095" s="258"/>
      <c r="CA1095" s="258"/>
    </row>
    <row r="1096" spans="2:79" x14ac:dyDescent="0.25">
      <c r="B1096" s="263"/>
      <c r="C1096" s="261"/>
      <c r="I1096" s="220"/>
      <c r="J1096" s="253"/>
      <c r="K1096" s="254"/>
      <c r="L1096" s="254"/>
      <c r="M1096" s="255"/>
      <c r="N1096" s="326"/>
      <c r="O1096" s="256"/>
      <c r="P1096" s="256"/>
      <c r="Q1096" s="256"/>
      <c r="R1096" s="256"/>
      <c r="S1096" s="256"/>
      <c r="T1096" s="256"/>
      <c r="U1096" s="256"/>
      <c r="V1096" s="257"/>
      <c r="W1096" s="257"/>
      <c r="X1096" s="257"/>
      <c r="Y1096" s="257"/>
      <c r="Z1096" s="257"/>
      <c r="AA1096" s="257"/>
      <c r="AB1096" s="253"/>
      <c r="AC1096" s="258"/>
      <c r="AD1096" s="253"/>
      <c r="AE1096" s="253"/>
      <c r="AF1096" s="253"/>
      <c r="AG1096" s="253"/>
      <c r="AH1096" s="253"/>
      <c r="AI1096" s="253"/>
      <c r="AJ1096" s="253"/>
      <c r="AK1096" s="258"/>
      <c r="AL1096" s="258"/>
      <c r="AM1096" s="258"/>
      <c r="AN1096" s="258"/>
      <c r="AO1096" s="258"/>
      <c r="AP1096" s="258"/>
      <c r="AQ1096" s="258"/>
      <c r="AR1096" s="258"/>
      <c r="AS1096" s="258"/>
      <c r="AT1096" s="258"/>
      <c r="AU1096" s="258"/>
      <c r="AV1096" s="258"/>
      <c r="AW1096" s="258"/>
      <c r="AX1096" s="258"/>
      <c r="AY1096" s="258"/>
      <c r="AZ1096" s="258"/>
      <c r="BA1096" s="258"/>
      <c r="BB1096" s="258"/>
      <c r="BC1096" s="258"/>
      <c r="BD1096" s="258"/>
      <c r="BE1096" s="258"/>
      <c r="BF1096" s="258"/>
      <c r="BG1096" s="258"/>
      <c r="BH1096" s="258"/>
      <c r="BI1096" s="258"/>
      <c r="BJ1096" s="258"/>
      <c r="BK1096" s="258"/>
      <c r="BL1096" s="297"/>
      <c r="BM1096" s="258"/>
      <c r="BN1096" s="258"/>
      <c r="BO1096" s="258"/>
      <c r="BP1096" s="258"/>
      <c r="BQ1096" s="258"/>
      <c r="BR1096" s="258"/>
      <c r="BS1096" s="258"/>
      <c r="BT1096" s="258"/>
      <c r="BU1096" s="258"/>
      <c r="BV1096" s="259"/>
      <c r="BW1096" s="260"/>
      <c r="BX1096" s="258"/>
      <c r="BY1096" s="258"/>
      <c r="BZ1096" s="258"/>
      <c r="CA1096" s="258"/>
    </row>
    <row r="1097" spans="2:79" x14ac:dyDescent="0.25">
      <c r="B1097" s="263"/>
      <c r="C1097" s="261"/>
      <c r="I1097" s="220"/>
      <c r="J1097" s="253"/>
      <c r="K1097" s="254"/>
      <c r="L1097" s="254"/>
      <c r="M1097" s="255"/>
      <c r="N1097" s="326"/>
      <c r="O1097" s="256"/>
      <c r="P1097" s="256"/>
      <c r="Q1097" s="256"/>
      <c r="R1097" s="256"/>
      <c r="S1097" s="256"/>
      <c r="T1097" s="256"/>
      <c r="U1097" s="256"/>
      <c r="V1097" s="257"/>
      <c r="W1097" s="257"/>
      <c r="X1097" s="257"/>
      <c r="Y1097" s="257"/>
      <c r="Z1097" s="257"/>
      <c r="AA1097" s="257"/>
      <c r="AB1097" s="253"/>
      <c r="AC1097" s="258"/>
      <c r="AD1097" s="253"/>
      <c r="AE1097" s="253"/>
      <c r="AF1097" s="253"/>
      <c r="AG1097" s="253"/>
      <c r="AH1097" s="253"/>
      <c r="AI1097" s="253"/>
      <c r="AJ1097" s="253"/>
      <c r="AK1097" s="258"/>
      <c r="AL1097" s="258"/>
      <c r="AM1097" s="258"/>
      <c r="AN1097" s="258"/>
      <c r="AO1097" s="258"/>
      <c r="AP1097" s="258"/>
      <c r="AQ1097" s="258"/>
      <c r="AR1097" s="258"/>
      <c r="AS1097" s="258"/>
      <c r="AT1097" s="258"/>
      <c r="AU1097" s="258"/>
      <c r="AV1097" s="258"/>
      <c r="AW1097" s="258"/>
      <c r="AX1097" s="258"/>
      <c r="AY1097" s="258"/>
      <c r="AZ1097" s="258"/>
      <c r="BA1097" s="258"/>
      <c r="BB1097" s="258"/>
      <c r="BC1097" s="258"/>
      <c r="BD1097" s="258"/>
      <c r="BE1097" s="258"/>
      <c r="BF1097" s="258"/>
      <c r="BG1097" s="258"/>
      <c r="BH1097" s="258"/>
      <c r="BI1097" s="258"/>
      <c r="BJ1097" s="258"/>
      <c r="BK1097" s="258"/>
      <c r="BL1097" s="297"/>
      <c r="BM1097" s="258"/>
      <c r="BN1097" s="258"/>
      <c r="BO1097" s="258"/>
      <c r="BP1097" s="258"/>
      <c r="BQ1097" s="258"/>
      <c r="BR1097" s="258"/>
      <c r="BS1097" s="258"/>
      <c r="BT1097" s="258"/>
      <c r="BU1097" s="258"/>
      <c r="BV1097" s="259"/>
      <c r="BW1097" s="260"/>
      <c r="BX1097" s="258"/>
      <c r="BY1097" s="258"/>
      <c r="BZ1097" s="258"/>
      <c r="CA1097" s="258"/>
    </row>
    <row r="1098" spans="2:79" x14ac:dyDescent="0.25">
      <c r="B1098" s="263"/>
      <c r="C1098" s="261"/>
      <c r="I1098" s="220"/>
      <c r="J1098" s="253"/>
      <c r="K1098" s="254"/>
      <c r="L1098" s="254"/>
      <c r="M1098" s="255"/>
      <c r="N1098" s="326"/>
      <c r="O1098" s="256"/>
      <c r="P1098" s="256"/>
      <c r="Q1098" s="256"/>
      <c r="R1098" s="256"/>
      <c r="S1098" s="256"/>
      <c r="T1098" s="256"/>
      <c r="U1098" s="256"/>
      <c r="V1098" s="257"/>
      <c r="W1098" s="257"/>
      <c r="X1098" s="257"/>
      <c r="Y1098" s="257"/>
      <c r="Z1098" s="257"/>
      <c r="AA1098" s="257"/>
      <c r="AB1098" s="253"/>
      <c r="AC1098" s="258"/>
      <c r="AD1098" s="253"/>
      <c r="AE1098" s="253"/>
      <c r="AF1098" s="253"/>
      <c r="AG1098" s="253"/>
      <c r="AH1098" s="253"/>
      <c r="AI1098" s="253"/>
      <c r="AJ1098" s="253"/>
      <c r="AK1098" s="258"/>
      <c r="AL1098" s="258"/>
      <c r="AM1098" s="258"/>
      <c r="AN1098" s="258"/>
      <c r="AO1098" s="258"/>
      <c r="AP1098" s="258"/>
      <c r="AQ1098" s="258"/>
      <c r="AR1098" s="258"/>
      <c r="AS1098" s="258"/>
      <c r="AT1098" s="258"/>
      <c r="AU1098" s="258"/>
      <c r="AV1098" s="258"/>
      <c r="AW1098" s="258"/>
      <c r="AX1098" s="258"/>
      <c r="AY1098" s="258"/>
      <c r="AZ1098" s="258"/>
      <c r="BA1098" s="258"/>
      <c r="BB1098" s="258"/>
      <c r="BC1098" s="258"/>
      <c r="BD1098" s="258"/>
      <c r="BE1098" s="258"/>
      <c r="BF1098" s="258"/>
      <c r="BG1098" s="258"/>
      <c r="BH1098" s="258"/>
      <c r="BI1098" s="258"/>
      <c r="BJ1098" s="258"/>
      <c r="BK1098" s="258"/>
      <c r="BL1098" s="297"/>
      <c r="BM1098" s="258"/>
      <c r="BN1098" s="258"/>
      <c r="BO1098" s="258"/>
      <c r="BP1098" s="258"/>
      <c r="BQ1098" s="258"/>
      <c r="BR1098" s="258"/>
      <c r="BS1098" s="258"/>
      <c r="BT1098" s="258"/>
      <c r="BU1098" s="258"/>
      <c r="BV1098" s="259"/>
      <c r="BW1098" s="260"/>
      <c r="BX1098" s="258"/>
      <c r="BY1098" s="258"/>
      <c r="BZ1098" s="258"/>
      <c r="CA1098" s="258"/>
    </row>
    <row r="1099" spans="2:79" x14ac:dyDescent="0.25">
      <c r="B1099" s="263"/>
      <c r="C1099" s="261"/>
      <c r="I1099" s="220"/>
      <c r="J1099" s="253"/>
      <c r="K1099" s="254"/>
      <c r="L1099" s="254"/>
      <c r="M1099" s="255"/>
      <c r="N1099" s="326"/>
      <c r="O1099" s="256"/>
      <c r="P1099" s="256"/>
      <c r="Q1099" s="256"/>
      <c r="R1099" s="256"/>
      <c r="S1099" s="256"/>
      <c r="T1099" s="256"/>
      <c r="U1099" s="256"/>
      <c r="V1099" s="257"/>
      <c r="W1099" s="257"/>
      <c r="X1099" s="257"/>
      <c r="Y1099" s="257"/>
      <c r="Z1099" s="257"/>
      <c r="AA1099" s="257"/>
      <c r="AB1099" s="253"/>
      <c r="AC1099" s="258"/>
      <c r="AD1099" s="253"/>
      <c r="AE1099" s="253"/>
      <c r="AF1099" s="253"/>
      <c r="AG1099" s="253"/>
      <c r="AH1099" s="253"/>
      <c r="AI1099" s="253"/>
      <c r="AJ1099" s="253"/>
      <c r="AK1099" s="258"/>
      <c r="AL1099" s="258"/>
      <c r="AM1099" s="258"/>
      <c r="AN1099" s="258"/>
      <c r="AO1099" s="258"/>
      <c r="AP1099" s="258"/>
      <c r="AQ1099" s="258"/>
      <c r="AR1099" s="258"/>
      <c r="AS1099" s="258"/>
      <c r="AT1099" s="258"/>
      <c r="AU1099" s="258"/>
      <c r="AV1099" s="258"/>
      <c r="AW1099" s="258"/>
      <c r="AX1099" s="258"/>
      <c r="AY1099" s="258"/>
      <c r="AZ1099" s="258"/>
      <c r="BA1099" s="258"/>
      <c r="BB1099" s="258"/>
      <c r="BC1099" s="258"/>
      <c r="BD1099" s="258"/>
      <c r="BE1099" s="258"/>
      <c r="BF1099" s="258"/>
      <c r="BG1099" s="258"/>
      <c r="BH1099" s="258"/>
      <c r="BI1099" s="258"/>
      <c r="BJ1099" s="258"/>
      <c r="BK1099" s="258"/>
      <c r="BL1099" s="297"/>
      <c r="BM1099" s="258"/>
      <c r="BN1099" s="258"/>
      <c r="BO1099" s="258"/>
      <c r="BP1099" s="258"/>
      <c r="BQ1099" s="258"/>
      <c r="BR1099" s="258"/>
      <c r="BS1099" s="258"/>
      <c r="BT1099" s="258"/>
      <c r="BU1099" s="258"/>
      <c r="BV1099" s="259"/>
      <c r="BW1099" s="260"/>
      <c r="BX1099" s="258"/>
      <c r="BY1099" s="258"/>
      <c r="BZ1099" s="258"/>
      <c r="CA1099" s="258"/>
    </row>
    <row r="1100" spans="2:79" x14ac:dyDescent="0.25">
      <c r="B1100" s="263"/>
      <c r="C1100" s="261"/>
      <c r="I1100" s="220"/>
      <c r="J1100" s="253"/>
      <c r="K1100" s="254"/>
      <c r="L1100" s="254"/>
      <c r="M1100" s="255"/>
      <c r="N1100" s="326"/>
      <c r="O1100" s="256"/>
      <c r="P1100" s="256"/>
      <c r="Q1100" s="256"/>
      <c r="R1100" s="256"/>
      <c r="S1100" s="256"/>
      <c r="T1100" s="256"/>
      <c r="U1100" s="256"/>
      <c r="V1100" s="257"/>
      <c r="W1100" s="257"/>
      <c r="X1100" s="257"/>
      <c r="Y1100" s="257"/>
      <c r="Z1100" s="257"/>
      <c r="AA1100" s="257"/>
      <c r="AB1100" s="253"/>
      <c r="AC1100" s="258"/>
      <c r="AD1100" s="253"/>
      <c r="AE1100" s="253"/>
      <c r="AF1100" s="253"/>
      <c r="AG1100" s="253"/>
      <c r="AH1100" s="253"/>
      <c r="AI1100" s="253"/>
      <c r="AJ1100" s="253"/>
      <c r="AK1100" s="258"/>
      <c r="AL1100" s="258"/>
      <c r="AM1100" s="258"/>
      <c r="AN1100" s="258"/>
      <c r="AO1100" s="258"/>
      <c r="AP1100" s="258"/>
      <c r="AQ1100" s="258"/>
      <c r="AR1100" s="258"/>
      <c r="AS1100" s="258"/>
      <c r="AT1100" s="258"/>
      <c r="AU1100" s="258"/>
      <c r="AV1100" s="258"/>
      <c r="AW1100" s="258"/>
      <c r="AX1100" s="258"/>
      <c r="AY1100" s="258"/>
      <c r="AZ1100" s="258"/>
      <c r="BA1100" s="258"/>
      <c r="BB1100" s="258"/>
      <c r="BC1100" s="258"/>
      <c r="BD1100" s="258"/>
      <c r="BE1100" s="258"/>
      <c r="BF1100" s="258"/>
      <c r="BG1100" s="258"/>
      <c r="BH1100" s="258"/>
      <c r="BI1100" s="258"/>
      <c r="BJ1100" s="258"/>
      <c r="BK1100" s="258"/>
      <c r="BL1100" s="297"/>
      <c r="BM1100" s="258"/>
      <c r="BN1100" s="258"/>
      <c r="BO1100" s="258"/>
      <c r="BP1100" s="258"/>
      <c r="BQ1100" s="258"/>
      <c r="BR1100" s="258"/>
      <c r="BS1100" s="258"/>
      <c r="BT1100" s="258"/>
      <c r="BU1100" s="258"/>
      <c r="BV1100" s="259"/>
      <c r="BW1100" s="260"/>
      <c r="BX1100" s="258"/>
      <c r="BY1100" s="258"/>
      <c r="BZ1100" s="258"/>
      <c r="CA1100" s="258"/>
    </row>
    <row r="1101" spans="2:79" x14ac:dyDescent="0.25">
      <c r="B1101" s="263"/>
      <c r="C1101" s="261"/>
      <c r="I1101" s="220"/>
      <c r="J1101" s="253"/>
      <c r="K1101" s="254"/>
      <c r="L1101" s="254"/>
      <c r="M1101" s="255"/>
      <c r="N1101" s="326"/>
      <c r="O1101" s="256"/>
      <c r="P1101" s="256"/>
      <c r="Q1101" s="256"/>
      <c r="R1101" s="256"/>
      <c r="S1101" s="256"/>
      <c r="T1101" s="256"/>
      <c r="U1101" s="256"/>
      <c r="V1101" s="257"/>
      <c r="W1101" s="257"/>
      <c r="X1101" s="257"/>
      <c r="Y1101" s="257"/>
      <c r="Z1101" s="257"/>
      <c r="AA1101" s="257"/>
      <c r="AB1101" s="253"/>
      <c r="AC1101" s="258"/>
      <c r="AD1101" s="253"/>
      <c r="AE1101" s="253"/>
      <c r="AF1101" s="253"/>
      <c r="AG1101" s="253"/>
      <c r="AH1101" s="253"/>
      <c r="AI1101" s="253"/>
      <c r="AJ1101" s="253"/>
      <c r="AK1101" s="258"/>
      <c r="AL1101" s="258"/>
      <c r="AM1101" s="258"/>
      <c r="AN1101" s="258"/>
      <c r="AO1101" s="258"/>
      <c r="AP1101" s="258"/>
      <c r="AQ1101" s="258"/>
      <c r="AR1101" s="258"/>
      <c r="AS1101" s="258"/>
      <c r="AT1101" s="258"/>
      <c r="AU1101" s="258"/>
      <c r="AV1101" s="258"/>
      <c r="AW1101" s="258"/>
      <c r="AX1101" s="258"/>
      <c r="AY1101" s="258"/>
      <c r="AZ1101" s="258"/>
      <c r="BA1101" s="258"/>
      <c r="BB1101" s="258"/>
      <c r="BC1101" s="258"/>
      <c r="BD1101" s="258"/>
      <c r="BE1101" s="258"/>
      <c r="BF1101" s="258"/>
      <c r="BG1101" s="258"/>
      <c r="BH1101" s="258"/>
      <c r="BI1101" s="258"/>
      <c r="BJ1101" s="258"/>
      <c r="BK1101" s="258"/>
      <c r="BL1101" s="297"/>
      <c r="BM1101" s="258"/>
      <c r="BN1101" s="258"/>
      <c r="BO1101" s="258"/>
      <c r="BP1101" s="258"/>
      <c r="BQ1101" s="258"/>
      <c r="BR1101" s="258"/>
      <c r="BS1101" s="258"/>
      <c r="BT1101" s="258"/>
      <c r="BU1101" s="258"/>
      <c r="BV1101" s="259"/>
      <c r="BW1101" s="260"/>
      <c r="BX1101" s="258"/>
      <c r="BY1101" s="258"/>
      <c r="BZ1101" s="258"/>
      <c r="CA1101" s="258"/>
    </row>
    <row r="1102" spans="2:79" x14ac:dyDescent="0.25">
      <c r="B1102" s="263"/>
      <c r="C1102" s="261"/>
      <c r="I1102" s="220"/>
      <c r="J1102" s="253"/>
      <c r="K1102" s="254"/>
      <c r="L1102" s="254"/>
      <c r="M1102" s="255"/>
      <c r="N1102" s="326"/>
      <c r="O1102" s="256"/>
      <c r="P1102" s="256"/>
      <c r="Q1102" s="256"/>
      <c r="R1102" s="256"/>
      <c r="S1102" s="256"/>
      <c r="T1102" s="256"/>
      <c r="U1102" s="256"/>
      <c r="V1102" s="257"/>
      <c r="W1102" s="257"/>
      <c r="X1102" s="257"/>
      <c r="Y1102" s="257"/>
      <c r="Z1102" s="257"/>
      <c r="AA1102" s="257"/>
      <c r="AB1102" s="253"/>
      <c r="AC1102" s="258"/>
      <c r="AD1102" s="253"/>
      <c r="AE1102" s="253"/>
      <c r="AF1102" s="253"/>
      <c r="AG1102" s="253"/>
      <c r="AH1102" s="253"/>
      <c r="AI1102" s="253"/>
      <c r="AJ1102" s="253"/>
      <c r="AK1102" s="258"/>
      <c r="AL1102" s="258"/>
      <c r="AM1102" s="258"/>
      <c r="AN1102" s="258"/>
      <c r="AO1102" s="258"/>
      <c r="AP1102" s="258"/>
      <c r="AQ1102" s="258"/>
      <c r="AR1102" s="258"/>
      <c r="AS1102" s="258"/>
      <c r="AT1102" s="258"/>
      <c r="AU1102" s="258"/>
      <c r="AV1102" s="258"/>
      <c r="AW1102" s="258"/>
      <c r="AX1102" s="258"/>
      <c r="AY1102" s="258"/>
      <c r="AZ1102" s="258"/>
      <c r="BA1102" s="258"/>
      <c r="BB1102" s="258"/>
      <c r="BC1102" s="258"/>
      <c r="BD1102" s="258"/>
      <c r="BE1102" s="258"/>
      <c r="BF1102" s="258"/>
      <c r="BG1102" s="258"/>
      <c r="BH1102" s="258"/>
      <c r="BI1102" s="258"/>
      <c r="BJ1102" s="258"/>
      <c r="BK1102" s="258"/>
      <c r="BL1102" s="297"/>
      <c r="BM1102" s="258"/>
      <c r="BN1102" s="258"/>
      <c r="BO1102" s="258"/>
      <c r="BP1102" s="258"/>
      <c r="BQ1102" s="258"/>
      <c r="BR1102" s="258"/>
      <c r="BS1102" s="258"/>
      <c r="BT1102" s="258"/>
      <c r="BU1102" s="258"/>
      <c r="BV1102" s="259"/>
      <c r="BW1102" s="260"/>
      <c r="BX1102" s="258"/>
      <c r="BY1102" s="258"/>
      <c r="BZ1102" s="258"/>
      <c r="CA1102" s="258"/>
    </row>
    <row r="1103" spans="2:79" x14ac:dyDescent="0.25">
      <c r="B1103" s="263"/>
      <c r="C1103" s="261"/>
      <c r="I1103" s="220"/>
      <c r="J1103" s="253"/>
      <c r="K1103" s="254"/>
      <c r="L1103" s="254"/>
      <c r="M1103" s="255"/>
      <c r="N1103" s="326"/>
      <c r="O1103" s="256"/>
      <c r="P1103" s="256"/>
      <c r="Q1103" s="256"/>
      <c r="R1103" s="256"/>
      <c r="S1103" s="256"/>
      <c r="T1103" s="256"/>
      <c r="U1103" s="256"/>
      <c r="V1103" s="257"/>
      <c r="W1103" s="257"/>
      <c r="X1103" s="257"/>
      <c r="Y1103" s="257"/>
      <c r="Z1103" s="257"/>
      <c r="AA1103" s="257"/>
      <c r="AB1103" s="253"/>
      <c r="AC1103" s="258"/>
      <c r="AD1103" s="253"/>
      <c r="AE1103" s="253"/>
      <c r="AF1103" s="253"/>
      <c r="AG1103" s="253"/>
      <c r="AH1103" s="253"/>
      <c r="AI1103" s="253"/>
      <c r="AJ1103" s="253"/>
      <c r="AK1103" s="258"/>
      <c r="AL1103" s="258"/>
      <c r="AM1103" s="258"/>
      <c r="AN1103" s="258"/>
      <c r="AO1103" s="258"/>
      <c r="AP1103" s="258"/>
      <c r="AQ1103" s="258"/>
      <c r="AR1103" s="258"/>
      <c r="AS1103" s="258"/>
      <c r="AT1103" s="258"/>
      <c r="AU1103" s="258"/>
      <c r="AV1103" s="258"/>
      <c r="AW1103" s="258"/>
      <c r="AX1103" s="258"/>
      <c r="AY1103" s="258"/>
      <c r="AZ1103" s="258"/>
      <c r="BA1103" s="258"/>
      <c r="BB1103" s="258"/>
      <c r="BC1103" s="258"/>
      <c r="BD1103" s="258"/>
      <c r="BE1103" s="258"/>
      <c r="BF1103" s="258"/>
      <c r="BG1103" s="258"/>
      <c r="BH1103" s="258"/>
      <c r="BI1103" s="258"/>
      <c r="BJ1103" s="258"/>
      <c r="BK1103" s="258"/>
      <c r="BL1103" s="297"/>
      <c r="BM1103" s="258"/>
      <c r="BN1103" s="258"/>
      <c r="BO1103" s="258"/>
      <c r="BP1103" s="258"/>
      <c r="BQ1103" s="258"/>
      <c r="BR1103" s="258"/>
      <c r="BS1103" s="258"/>
      <c r="BT1103" s="258"/>
      <c r="BU1103" s="258"/>
      <c r="BV1103" s="259"/>
      <c r="BW1103" s="260"/>
      <c r="BX1103" s="258"/>
      <c r="BY1103" s="258"/>
      <c r="BZ1103" s="258"/>
      <c r="CA1103" s="258"/>
    </row>
    <row r="1104" spans="2:79" x14ac:dyDescent="0.25">
      <c r="B1104" s="263"/>
      <c r="C1104" s="261"/>
      <c r="I1104" s="220"/>
      <c r="J1104" s="253"/>
      <c r="K1104" s="254"/>
      <c r="L1104" s="254"/>
      <c r="M1104" s="255"/>
      <c r="N1104" s="326"/>
      <c r="O1104" s="256"/>
      <c r="P1104" s="256"/>
      <c r="Q1104" s="256"/>
      <c r="R1104" s="256"/>
      <c r="S1104" s="256"/>
      <c r="T1104" s="256"/>
      <c r="U1104" s="256"/>
      <c r="V1104" s="257"/>
      <c r="W1104" s="257"/>
      <c r="X1104" s="257"/>
      <c r="Y1104" s="257"/>
      <c r="Z1104" s="257"/>
      <c r="AA1104" s="257"/>
      <c r="AB1104" s="253"/>
      <c r="AC1104" s="258"/>
      <c r="AD1104" s="253"/>
      <c r="AE1104" s="253"/>
      <c r="AF1104" s="253"/>
      <c r="AG1104" s="253"/>
      <c r="AH1104" s="253"/>
      <c r="AI1104" s="253"/>
      <c r="AJ1104" s="253"/>
      <c r="AK1104" s="258"/>
      <c r="AL1104" s="258"/>
      <c r="AM1104" s="258"/>
      <c r="AN1104" s="258"/>
      <c r="AO1104" s="258"/>
      <c r="AP1104" s="258"/>
      <c r="AQ1104" s="258"/>
      <c r="AR1104" s="258"/>
      <c r="AS1104" s="258"/>
      <c r="AT1104" s="258"/>
      <c r="AU1104" s="258"/>
      <c r="AV1104" s="258"/>
      <c r="AW1104" s="258"/>
      <c r="AX1104" s="258"/>
      <c r="AY1104" s="258"/>
      <c r="AZ1104" s="258"/>
      <c r="BA1104" s="258"/>
      <c r="BB1104" s="258"/>
      <c r="BC1104" s="258"/>
      <c r="BD1104" s="258"/>
      <c r="BE1104" s="258"/>
      <c r="BF1104" s="258"/>
      <c r="BG1104" s="258"/>
      <c r="BH1104" s="258"/>
      <c r="BI1104" s="258"/>
      <c r="BJ1104" s="258"/>
      <c r="BK1104" s="258"/>
      <c r="BL1104" s="297"/>
      <c r="BM1104" s="258"/>
      <c r="BN1104" s="258"/>
      <c r="BO1104" s="258"/>
      <c r="BP1104" s="258"/>
      <c r="BQ1104" s="258"/>
      <c r="BR1104" s="258"/>
      <c r="BS1104" s="258"/>
      <c r="BT1104" s="258"/>
      <c r="BU1104" s="258"/>
      <c r="BV1104" s="259"/>
      <c r="BW1104" s="260"/>
      <c r="BX1104" s="258"/>
      <c r="BY1104" s="258"/>
      <c r="BZ1104" s="258"/>
      <c r="CA1104" s="258"/>
    </row>
    <row r="1105" spans="2:79" x14ac:dyDescent="0.25">
      <c r="B1105" s="263"/>
      <c r="C1105" s="261"/>
      <c r="I1105" s="220"/>
      <c r="J1105" s="253"/>
      <c r="K1105" s="254"/>
      <c r="L1105" s="254"/>
      <c r="M1105" s="255"/>
      <c r="N1105" s="326"/>
      <c r="O1105" s="256"/>
      <c r="P1105" s="256"/>
      <c r="Q1105" s="256"/>
      <c r="R1105" s="256"/>
      <c r="S1105" s="256"/>
      <c r="T1105" s="256"/>
      <c r="U1105" s="256"/>
      <c r="V1105" s="257"/>
      <c r="W1105" s="257"/>
      <c r="X1105" s="257"/>
      <c r="Y1105" s="257"/>
      <c r="Z1105" s="257"/>
      <c r="AA1105" s="257"/>
      <c r="AB1105" s="253"/>
      <c r="AC1105" s="258"/>
      <c r="AD1105" s="253"/>
      <c r="AE1105" s="253"/>
      <c r="AF1105" s="253"/>
      <c r="AG1105" s="253"/>
      <c r="AH1105" s="253"/>
      <c r="AI1105" s="253"/>
      <c r="AJ1105" s="253"/>
      <c r="AK1105" s="258"/>
      <c r="AL1105" s="258"/>
      <c r="AM1105" s="258"/>
      <c r="AN1105" s="258"/>
      <c r="AO1105" s="258"/>
      <c r="AP1105" s="258"/>
      <c r="AQ1105" s="258"/>
      <c r="AR1105" s="258"/>
      <c r="AS1105" s="258"/>
      <c r="AT1105" s="258"/>
      <c r="AU1105" s="258"/>
      <c r="AV1105" s="258"/>
      <c r="AW1105" s="258"/>
      <c r="AX1105" s="258"/>
      <c r="AY1105" s="258"/>
      <c r="AZ1105" s="258"/>
      <c r="BA1105" s="258"/>
      <c r="BB1105" s="258"/>
      <c r="BC1105" s="258"/>
      <c r="BD1105" s="258"/>
      <c r="BE1105" s="258"/>
      <c r="BF1105" s="258"/>
      <c r="BG1105" s="258"/>
      <c r="BH1105" s="258"/>
      <c r="BI1105" s="258"/>
      <c r="BJ1105" s="258"/>
      <c r="BK1105" s="258"/>
      <c r="BL1105" s="297"/>
      <c r="BM1105" s="258"/>
      <c r="BN1105" s="258"/>
      <c r="BO1105" s="258"/>
      <c r="BP1105" s="258"/>
      <c r="BQ1105" s="258"/>
      <c r="BR1105" s="258"/>
      <c r="BS1105" s="258"/>
      <c r="BT1105" s="258"/>
      <c r="BU1105" s="258"/>
      <c r="BV1105" s="259"/>
      <c r="BW1105" s="260"/>
      <c r="BX1105" s="258"/>
      <c r="BY1105" s="258"/>
      <c r="BZ1105" s="258"/>
      <c r="CA1105" s="258"/>
    </row>
    <row r="1106" spans="2:79" x14ac:dyDescent="0.25">
      <c r="B1106" s="263"/>
      <c r="C1106" s="261"/>
      <c r="I1106" s="220"/>
      <c r="J1106" s="253"/>
      <c r="K1106" s="254"/>
      <c r="L1106" s="254"/>
      <c r="M1106" s="255"/>
      <c r="N1106" s="326"/>
      <c r="O1106" s="256"/>
      <c r="P1106" s="256"/>
      <c r="Q1106" s="256"/>
      <c r="R1106" s="256"/>
      <c r="S1106" s="256"/>
      <c r="T1106" s="256"/>
      <c r="U1106" s="256"/>
      <c r="V1106" s="257"/>
      <c r="W1106" s="257"/>
      <c r="X1106" s="257"/>
      <c r="Y1106" s="257"/>
      <c r="Z1106" s="257"/>
      <c r="AA1106" s="257"/>
      <c r="AB1106" s="253"/>
      <c r="AC1106" s="258"/>
      <c r="AD1106" s="253"/>
      <c r="AE1106" s="253"/>
      <c r="AF1106" s="253"/>
      <c r="AG1106" s="253"/>
      <c r="AH1106" s="253"/>
      <c r="AI1106" s="253"/>
      <c r="AJ1106" s="253"/>
      <c r="AK1106" s="258"/>
      <c r="AL1106" s="258"/>
      <c r="AM1106" s="258"/>
      <c r="AN1106" s="258"/>
      <c r="AO1106" s="258"/>
      <c r="AP1106" s="258"/>
      <c r="AQ1106" s="258"/>
      <c r="AR1106" s="258"/>
      <c r="AS1106" s="258"/>
      <c r="AT1106" s="258"/>
      <c r="AU1106" s="258"/>
      <c r="AV1106" s="258"/>
      <c r="AW1106" s="258"/>
      <c r="AX1106" s="258"/>
      <c r="AY1106" s="258"/>
      <c r="AZ1106" s="258"/>
      <c r="BA1106" s="258"/>
      <c r="BB1106" s="258"/>
      <c r="BC1106" s="258"/>
      <c r="BD1106" s="258"/>
      <c r="BE1106" s="258"/>
      <c r="BF1106" s="258"/>
      <c r="BG1106" s="258"/>
      <c r="BH1106" s="258"/>
      <c r="BI1106" s="258"/>
      <c r="BJ1106" s="258"/>
      <c r="BK1106" s="258"/>
      <c r="BL1106" s="297"/>
      <c r="BM1106" s="258"/>
      <c r="BN1106" s="258"/>
      <c r="BO1106" s="258"/>
      <c r="BP1106" s="258"/>
      <c r="BQ1106" s="258"/>
      <c r="BR1106" s="258"/>
      <c r="BS1106" s="258"/>
      <c r="BT1106" s="258"/>
      <c r="BU1106" s="258"/>
      <c r="BV1106" s="259"/>
      <c r="BW1106" s="260"/>
      <c r="BX1106" s="258"/>
      <c r="BY1106" s="258"/>
      <c r="BZ1106" s="258"/>
      <c r="CA1106" s="258"/>
    </row>
    <row r="1107" spans="2:79" x14ac:dyDescent="0.25">
      <c r="B1107" s="263"/>
      <c r="C1107" s="261"/>
      <c r="I1107" s="220"/>
      <c r="J1107" s="253"/>
      <c r="K1107" s="254"/>
      <c r="L1107" s="254"/>
      <c r="M1107" s="255"/>
      <c r="N1107" s="326"/>
      <c r="O1107" s="256"/>
      <c r="P1107" s="256"/>
      <c r="Q1107" s="256"/>
      <c r="R1107" s="256"/>
      <c r="S1107" s="256"/>
      <c r="T1107" s="256"/>
      <c r="U1107" s="256"/>
      <c r="V1107" s="257"/>
      <c r="W1107" s="257"/>
      <c r="X1107" s="257"/>
      <c r="Y1107" s="257"/>
      <c r="Z1107" s="257"/>
      <c r="AA1107" s="257"/>
      <c r="AB1107" s="253"/>
      <c r="AC1107" s="258"/>
      <c r="AD1107" s="253"/>
      <c r="AE1107" s="253"/>
      <c r="AF1107" s="253"/>
      <c r="AG1107" s="253"/>
      <c r="AH1107" s="253"/>
      <c r="AI1107" s="253"/>
      <c r="AJ1107" s="253"/>
      <c r="AK1107" s="258"/>
      <c r="AL1107" s="258"/>
      <c r="AM1107" s="258"/>
      <c r="AN1107" s="258"/>
      <c r="AO1107" s="258"/>
      <c r="AP1107" s="258"/>
      <c r="AQ1107" s="258"/>
      <c r="AR1107" s="258"/>
      <c r="AS1107" s="258"/>
      <c r="AT1107" s="258"/>
      <c r="AU1107" s="258"/>
      <c r="AV1107" s="258"/>
      <c r="AW1107" s="258"/>
      <c r="AX1107" s="258"/>
      <c r="AY1107" s="258"/>
      <c r="AZ1107" s="258"/>
      <c r="BA1107" s="258"/>
      <c r="BB1107" s="258"/>
      <c r="BC1107" s="258"/>
      <c r="BD1107" s="258"/>
      <c r="BE1107" s="258"/>
      <c r="BF1107" s="258"/>
      <c r="BG1107" s="258"/>
      <c r="BH1107" s="258"/>
      <c r="BI1107" s="258"/>
      <c r="BJ1107" s="258"/>
      <c r="BK1107" s="258"/>
      <c r="BL1107" s="297"/>
      <c r="BM1107" s="258"/>
      <c r="BN1107" s="258"/>
      <c r="BO1107" s="258"/>
      <c r="BP1107" s="258"/>
      <c r="BQ1107" s="258"/>
      <c r="BR1107" s="258"/>
      <c r="BS1107" s="258"/>
      <c r="BT1107" s="258"/>
      <c r="BU1107" s="258"/>
      <c r="BV1107" s="259"/>
      <c r="BW1107" s="260"/>
      <c r="BX1107" s="258"/>
      <c r="BY1107" s="258"/>
      <c r="BZ1107" s="258"/>
      <c r="CA1107" s="258"/>
    </row>
    <row r="1108" spans="2:79" x14ac:dyDescent="0.25">
      <c r="B1108" s="263"/>
      <c r="C1108" s="261"/>
      <c r="I1108" s="220"/>
      <c r="J1108" s="253"/>
      <c r="K1108" s="254"/>
      <c r="L1108" s="254"/>
      <c r="M1108" s="255"/>
      <c r="N1108" s="326"/>
      <c r="O1108" s="256"/>
      <c r="P1108" s="256"/>
      <c r="Q1108" s="256"/>
      <c r="R1108" s="256"/>
      <c r="S1108" s="256"/>
      <c r="T1108" s="256"/>
      <c r="U1108" s="256"/>
      <c r="V1108" s="257"/>
      <c r="W1108" s="257"/>
      <c r="X1108" s="257"/>
      <c r="Y1108" s="257"/>
      <c r="Z1108" s="257"/>
      <c r="AA1108" s="257"/>
      <c r="AB1108" s="253"/>
      <c r="AC1108" s="258"/>
      <c r="AD1108" s="253"/>
      <c r="AE1108" s="253"/>
      <c r="AF1108" s="253"/>
      <c r="AG1108" s="253"/>
      <c r="AH1108" s="253"/>
      <c r="AI1108" s="253"/>
      <c r="AJ1108" s="253"/>
      <c r="AK1108" s="258"/>
      <c r="AL1108" s="258"/>
      <c r="AM1108" s="258"/>
      <c r="AN1108" s="258"/>
      <c r="AO1108" s="258"/>
      <c r="AP1108" s="258"/>
      <c r="AQ1108" s="258"/>
      <c r="AR1108" s="258"/>
      <c r="AS1108" s="258"/>
      <c r="AT1108" s="258"/>
      <c r="AU1108" s="258"/>
      <c r="AV1108" s="258"/>
      <c r="AW1108" s="258"/>
      <c r="AX1108" s="258"/>
      <c r="AY1108" s="258"/>
      <c r="AZ1108" s="258"/>
      <c r="BA1108" s="258"/>
      <c r="BB1108" s="258"/>
      <c r="BC1108" s="258"/>
      <c r="BD1108" s="258"/>
      <c r="BE1108" s="258"/>
      <c r="BF1108" s="258"/>
      <c r="BG1108" s="258"/>
      <c r="BH1108" s="258"/>
      <c r="BI1108" s="258"/>
      <c r="BJ1108" s="258"/>
      <c r="BK1108" s="258"/>
      <c r="BL1108" s="297"/>
      <c r="BM1108" s="258"/>
      <c r="BN1108" s="258"/>
      <c r="BO1108" s="258"/>
      <c r="BP1108" s="258"/>
      <c r="BQ1108" s="258"/>
      <c r="BR1108" s="258"/>
      <c r="BS1108" s="258"/>
      <c r="BT1108" s="258"/>
      <c r="BU1108" s="258"/>
      <c r="BV1108" s="259"/>
      <c r="BW1108" s="260"/>
      <c r="BX1108" s="258"/>
      <c r="BY1108" s="258"/>
      <c r="BZ1108" s="258"/>
      <c r="CA1108" s="258"/>
    </row>
    <row r="1109" spans="2:79" x14ac:dyDescent="0.25">
      <c r="B1109" s="263"/>
      <c r="C1109" s="261"/>
      <c r="I1109" s="220"/>
      <c r="J1109" s="253"/>
      <c r="K1109" s="254"/>
      <c r="L1109" s="254"/>
      <c r="M1109" s="255"/>
      <c r="N1109" s="326"/>
      <c r="O1109" s="256"/>
      <c r="P1109" s="256"/>
      <c r="Q1109" s="256"/>
      <c r="R1109" s="256"/>
      <c r="S1109" s="256"/>
      <c r="T1109" s="256"/>
      <c r="U1109" s="256"/>
      <c r="V1109" s="257"/>
      <c r="W1109" s="257"/>
      <c r="X1109" s="257"/>
      <c r="Y1109" s="257"/>
      <c r="Z1109" s="257"/>
      <c r="AA1109" s="257"/>
      <c r="AB1109" s="253"/>
      <c r="AC1109" s="258"/>
      <c r="AD1109" s="253"/>
      <c r="AE1109" s="253"/>
      <c r="AF1109" s="253"/>
      <c r="AG1109" s="253"/>
      <c r="AH1109" s="253"/>
      <c r="AI1109" s="253"/>
      <c r="AJ1109" s="253"/>
      <c r="AK1109" s="258"/>
      <c r="AL1109" s="258"/>
      <c r="AM1109" s="258"/>
      <c r="AN1109" s="258"/>
      <c r="AO1109" s="258"/>
      <c r="AP1109" s="258"/>
      <c r="AQ1109" s="258"/>
      <c r="AR1109" s="258"/>
      <c r="AS1109" s="258"/>
      <c r="AT1109" s="258"/>
      <c r="AU1109" s="258"/>
      <c r="AV1109" s="258"/>
      <c r="AW1109" s="258"/>
      <c r="AX1109" s="258"/>
      <c r="AY1109" s="258"/>
      <c r="AZ1109" s="258"/>
      <c r="BA1109" s="258"/>
      <c r="BB1109" s="258"/>
      <c r="BC1109" s="258"/>
      <c r="BD1109" s="258"/>
      <c r="BE1109" s="258"/>
      <c r="BF1109" s="258"/>
      <c r="BG1109" s="258"/>
      <c r="BH1109" s="258"/>
      <c r="BI1109" s="258"/>
      <c r="BJ1109" s="258"/>
      <c r="BK1109" s="258"/>
      <c r="BL1109" s="297"/>
      <c r="BM1109" s="258"/>
      <c r="BN1109" s="258"/>
      <c r="BO1109" s="258"/>
      <c r="BP1109" s="258"/>
      <c r="BQ1109" s="258"/>
      <c r="BR1109" s="258"/>
      <c r="BS1109" s="258"/>
      <c r="BT1109" s="258"/>
      <c r="BU1109" s="258"/>
      <c r="BV1109" s="259"/>
      <c r="BW1109" s="260"/>
      <c r="BX1109" s="258"/>
      <c r="BY1109" s="258"/>
      <c r="BZ1109" s="258"/>
      <c r="CA1109" s="258"/>
    </row>
    <row r="1110" spans="2:79" x14ac:dyDescent="0.25">
      <c r="B1110" s="263"/>
      <c r="C1110" s="261"/>
      <c r="I1110" s="220"/>
      <c r="J1110" s="253"/>
      <c r="K1110" s="254"/>
      <c r="L1110" s="254"/>
      <c r="M1110" s="255"/>
      <c r="N1110" s="326"/>
      <c r="O1110" s="256"/>
      <c r="P1110" s="256"/>
      <c r="Q1110" s="256"/>
      <c r="R1110" s="256"/>
      <c r="S1110" s="256"/>
      <c r="T1110" s="256"/>
      <c r="U1110" s="256"/>
      <c r="V1110" s="257"/>
      <c r="W1110" s="257"/>
      <c r="X1110" s="257"/>
      <c r="Y1110" s="257"/>
      <c r="Z1110" s="257"/>
      <c r="AA1110" s="257"/>
      <c r="AB1110" s="253"/>
      <c r="AC1110" s="258"/>
      <c r="AD1110" s="253"/>
      <c r="AE1110" s="253"/>
      <c r="AF1110" s="253"/>
      <c r="AG1110" s="253"/>
      <c r="AH1110" s="253"/>
      <c r="AI1110" s="253"/>
      <c r="AJ1110" s="253"/>
      <c r="AK1110" s="258"/>
      <c r="AL1110" s="258"/>
      <c r="AM1110" s="258"/>
      <c r="AN1110" s="258"/>
      <c r="AO1110" s="258"/>
      <c r="AP1110" s="258"/>
      <c r="AQ1110" s="258"/>
      <c r="AR1110" s="258"/>
      <c r="AS1110" s="258"/>
      <c r="AT1110" s="258"/>
      <c r="AU1110" s="258"/>
      <c r="AV1110" s="258"/>
      <c r="AW1110" s="258"/>
      <c r="AX1110" s="258"/>
      <c r="AY1110" s="258"/>
      <c r="AZ1110" s="258"/>
      <c r="BA1110" s="258"/>
      <c r="BB1110" s="258"/>
      <c r="BC1110" s="258"/>
      <c r="BD1110" s="258"/>
      <c r="BE1110" s="258"/>
      <c r="BF1110" s="258"/>
      <c r="BG1110" s="258"/>
      <c r="BH1110" s="258"/>
      <c r="BI1110" s="258"/>
      <c r="BJ1110" s="258"/>
      <c r="BK1110" s="258"/>
      <c r="BL1110" s="297"/>
      <c r="BM1110" s="258"/>
      <c r="BN1110" s="258"/>
      <c r="BO1110" s="258"/>
      <c r="BP1110" s="258"/>
      <c r="BQ1110" s="258"/>
      <c r="BR1110" s="258"/>
      <c r="BS1110" s="258"/>
      <c r="BT1110" s="258"/>
      <c r="BU1110" s="258"/>
      <c r="BV1110" s="259"/>
      <c r="BW1110" s="260"/>
      <c r="BX1110" s="258"/>
      <c r="BY1110" s="258"/>
      <c r="BZ1110" s="258"/>
      <c r="CA1110" s="258"/>
    </row>
    <row r="1111" spans="2:79" x14ac:dyDescent="0.25">
      <c r="B1111" s="263"/>
      <c r="C1111" s="261"/>
      <c r="I1111" s="220"/>
      <c r="J1111" s="253"/>
      <c r="K1111" s="254"/>
      <c r="L1111" s="254"/>
      <c r="M1111" s="255"/>
      <c r="N1111" s="326"/>
      <c r="O1111" s="256"/>
      <c r="P1111" s="256"/>
      <c r="Q1111" s="256"/>
      <c r="R1111" s="256"/>
      <c r="S1111" s="256"/>
      <c r="T1111" s="256"/>
      <c r="U1111" s="256"/>
      <c r="V1111" s="257"/>
      <c r="W1111" s="257"/>
      <c r="X1111" s="257"/>
      <c r="Y1111" s="257"/>
      <c r="Z1111" s="257"/>
      <c r="AA1111" s="257"/>
      <c r="AB1111" s="253"/>
      <c r="AC1111" s="258"/>
      <c r="AD1111" s="253"/>
      <c r="AE1111" s="253"/>
      <c r="AF1111" s="253"/>
      <c r="AG1111" s="253"/>
      <c r="AH1111" s="253"/>
      <c r="AI1111" s="253"/>
      <c r="AJ1111" s="253"/>
      <c r="AK1111" s="258"/>
      <c r="AL1111" s="258"/>
      <c r="AM1111" s="258"/>
      <c r="AN1111" s="258"/>
      <c r="AO1111" s="258"/>
      <c r="AP1111" s="258"/>
      <c r="AQ1111" s="258"/>
      <c r="AR1111" s="258"/>
      <c r="AS1111" s="258"/>
      <c r="AT1111" s="258"/>
      <c r="AU1111" s="258"/>
      <c r="AV1111" s="258"/>
      <c r="AW1111" s="258"/>
      <c r="AX1111" s="258"/>
      <c r="AY1111" s="258"/>
      <c r="AZ1111" s="258"/>
      <c r="BA1111" s="258"/>
      <c r="BB1111" s="258"/>
      <c r="BC1111" s="258"/>
      <c r="BD1111" s="258"/>
      <c r="BE1111" s="258"/>
      <c r="BF1111" s="258"/>
      <c r="BG1111" s="258"/>
      <c r="BH1111" s="258"/>
      <c r="BI1111" s="258"/>
      <c r="BJ1111" s="258"/>
      <c r="BK1111" s="258"/>
      <c r="BL1111" s="297"/>
      <c r="BM1111" s="258"/>
      <c r="BN1111" s="258"/>
      <c r="BO1111" s="258"/>
      <c r="BP1111" s="258"/>
      <c r="BQ1111" s="258"/>
      <c r="BR1111" s="258"/>
      <c r="BS1111" s="258"/>
      <c r="BT1111" s="258"/>
      <c r="BU1111" s="258"/>
      <c r="BV1111" s="259"/>
      <c r="BW1111" s="260"/>
      <c r="BX1111" s="258"/>
      <c r="BY1111" s="258"/>
      <c r="BZ1111" s="258"/>
      <c r="CA1111" s="258"/>
    </row>
    <row r="1112" spans="2:79" x14ac:dyDescent="0.25">
      <c r="B1112" s="263"/>
      <c r="C1112" s="261"/>
      <c r="I1112" s="220"/>
      <c r="J1112" s="253"/>
      <c r="K1112" s="254"/>
      <c r="L1112" s="254"/>
      <c r="M1112" s="255"/>
      <c r="N1112" s="326"/>
      <c r="O1112" s="256"/>
      <c r="P1112" s="256"/>
      <c r="Q1112" s="256"/>
      <c r="R1112" s="256"/>
      <c r="S1112" s="256"/>
      <c r="T1112" s="256"/>
      <c r="U1112" s="256"/>
      <c r="V1112" s="257"/>
      <c r="W1112" s="257"/>
      <c r="X1112" s="257"/>
      <c r="Y1112" s="257"/>
      <c r="Z1112" s="257"/>
      <c r="AA1112" s="257"/>
      <c r="AB1112" s="253"/>
      <c r="AC1112" s="258"/>
      <c r="AD1112" s="253"/>
      <c r="AE1112" s="253"/>
      <c r="AF1112" s="253"/>
      <c r="AG1112" s="253"/>
      <c r="AH1112" s="253"/>
      <c r="AI1112" s="253"/>
      <c r="AJ1112" s="253"/>
      <c r="AK1112" s="258"/>
      <c r="AL1112" s="258"/>
      <c r="AM1112" s="258"/>
      <c r="AN1112" s="258"/>
      <c r="AO1112" s="258"/>
      <c r="AP1112" s="258"/>
      <c r="AQ1112" s="258"/>
      <c r="AR1112" s="258"/>
      <c r="AS1112" s="258"/>
      <c r="AT1112" s="258"/>
      <c r="AU1112" s="258"/>
      <c r="AV1112" s="258"/>
      <c r="AW1112" s="258"/>
      <c r="AX1112" s="258"/>
      <c r="AY1112" s="258"/>
      <c r="AZ1112" s="258"/>
      <c r="BA1112" s="258"/>
      <c r="BB1112" s="258"/>
      <c r="BC1112" s="258"/>
      <c r="BD1112" s="258"/>
      <c r="BE1112" s="258"/>
      <c r="BF1112" s="258"/>
      <c r="BG1112" s="258"/>
      <c r="BH1112" s="258"/>
      <c r="BI1112" s="258"/>
      <c r="BJ1112" s="258"/>
      <c r="BK1112" s="258"/>
      <c r="BL1112" s="297"/>
      <c r="BM1112" s="258"/>
      <c r="BN1112" s="258"/>
      <c r="BO1112" s="258"/>
      <c r="BP1112" s="258"/>
      <c r="BQ1112" s="258"/>
      <c r="BR1112" s="258"/>
      <c r="BS1112" s="258"/>
      <c r="BT1112" s="258"/>
      <c r="BU1112" s="258"/>
      <c r="BV1112" s="259"/>
      <c r="BW1112" s="260"/>
      <c r="BX1112" s="258"/>
      <c r="BY1112" s="258"/>
      <c r="BZ1112" s="258"/>
      <c r="CA1112" s="258"/>
    </row>
    <row r="1113" spans="2:79" x14ac:dyDescent="0.25">
      <c r="B1113" s="263"/>
      <c r="C1113" s="261"/>
      <c r="I1113" s="220"/>
      <c r="J1113" s="253"/>
      <c r="K1113" s="254"/>
      <c r="L1113" s="254"/>
      <c r="M1113" s="255"/>
      <c r="N1113" s="326"/>
      <c r="O1113" s="256"/>
      <c r="P1113" s="256"/>
      <c r="Q1113" s="256"/>
      <c r="R1113" s="256"/>
      <c r="S1113" s="256"/>
      <c r="T1113" s="256"/>
      <c r="U1113" s="256"/>
      <c r="V1113" s="257"/>
      <c r="W1113" s="257"/>
      <c r="X1113" s="257"/>
      <c r="Y1113" s="257"/>
      <c r="Z1113" s="257"/>
      <c r="AA1113" s="257"/>
      <c r="AB1113" s="253"/>
      <c r="AC1113" s="258"/>
      <c r="AD1113" s="253"/>
      <c r="AE1113" s="253"/>
      <c r="AF1113" s="253"/>
      <c r="AG1113" s="253"/>
      <c r="AH1113" s="253"/>
      <c r="AI1113" s="253"/>
      <c r="AJ1113" s="253"/>
      <c r="AK1113" s="258"/>
      <c r="AL1113" s="258"/>
      <c r="AM1113" s="258"/>
      <c r="AN1113" s="258"/>
      <c r="AO1113" s="258"/>
      <c r="AP1113" s="258"/>
      <c r="AQ1113" s="258"/>
      <c r="AR1113" s="258"/>
      <c r="AS1113" s="258"/>
      <c r="AT1113" s="258"/>
      <c r="AU1113" s="258"/>
      <c r="AV1113" s="258"/>
      <c r="AW1113" s="258"/>
      <c r="AX1113" s="258"/>
      <c r="AY1113" s="258"/>
      <c r="AZ1113" s="258"/>
      <c r="BA1113" s="258"/>
      <c r="BB1113" s="258"/>
      <c r="BC1113" s="258"/>
      <c r="BD1113" s="258"/>
      <c r="BE1113" s="258"/>
      <c r="BF1113" s="258"/>
      <c r="BG1113" s="258"/>
      <c r="BH1113" s="258"/>
      <c r="BI1113" s="258"/>
      <c r="BJ1113" s="258"/>
      <c r="BK1113" s="258"/>
      <c r="BL1113" s="297"/>
      <c r="BM1113" s="258"/>
      <c r="BN1113" s="258"/>
      <c r="BO1113" s="258"/>
      <c r="BP1113" s="258"/>
      <c r="BQ1113" s="258"/>
      <c r="BR1113" s="258"/>
      <c r="BS1113" s="258"/>
      <c r="BT1113" s="258"/>
      <c r="BU1113" s="258"/>
      <c r="BV1113" s="259"/>
      <c r="BW1113" s="260"/>
      <c r="BX1113" s="258"/>
      <c r="BY1113" s="258"/>
      <c r="BZ1113" s="258"/>
      <c r="CA1113" s="258"/>
    </row>
    <row r="1114" spans="2:79" x14ac:dyDescent="0.25">
      <c r="B1114" s="263"/>
      <c r="C1114" s="261"/>
      <c r="I1114" s="220"/>
      <c r="J1114" s="253"/>
      <c r="K1114" s="254"/>
      <c r="L1114" s="254"/>
      <c r="M1114" s="255"/>
      <c r="N1114" s="326"/>
      <c r="O1114" s="256"/>
      <c r="P1114" s="256"/>
      <c r="Q1114" s="256"/>
      <c r="R1114" s="256"/>
      <c r="S1114" s="256"/>
      <c r="T1114" s="256"/>
      <c r="U1114" s="256"/>
      <c r="V1114" s="257"/>
      <c r="W1114" s="257"/>
      <c r="X1114" s="257"/>
      <c r="Y1114" s="257"/>
      <c r="Z1114" s="257"/>
      <c r="AA1114" s="257"/>
      <c r="AB1114" s="253"/>
      <c r="AC1114" s="258"/>
      <c r="AD1114" s="253"/>
      <c r="AE1114" s="253"/>
      <c r="AF1114" s="253"/>
      <c r="AG1114" s="253"/>
      <c r="AH1114" s="253"/>
      <c r="AI1114" s="253"/>
      <c r="AJ1114" s="253"/>
      <c r="AK1114" s="258"/>
      <c r="AL1114" s="258"/>
      <c r="AM1114" s="258"/>
      <c r="AN1114" s="258"/>
      <c r="AO1114" s="258"/>
      <c r="AP1114" s="258"/>
      <c r="AQ1114" s="258"/>
      <c r="AR1114" s="258"/>
      <c r="AS1114" s="258"/>
      <c r="AT1114" s="258"/>
      <c r="AU1114" s="258"/>
      <c r="AV1114" s="258"/>
      <c r="AW1114" s="258"/>
      <c r="AX1114" s="258"/>
      <c r="AY1114" s="258"/>
      <c r="AZ1114" s="258"/>
      <c r="BA1114" s="258"/>
      <c r="BB1114" s="258"/>
      <c r="BC1114" s="258"/>
      <c r="BD1114" s="258"/>
      <c r="BE1114" s="258"/>
      <c r="BF1114" s="258"/>
      <c r="BG1114" s="258"/>
      <c r="BH1114" s="258"/>
      <c r="BI1114" s="258"/>
      <c r="BJ1114" s="258"/>
      <c r="BK1114" s="258"/>
      <c r="BL1114" s="297"/>
      <c r="BM1114" s="258"/>
      <c r="BN1114" s="258"/>
      <c r="BO1114" s="258"/>
      <c r="BP1114" s="258"/>
      <c r="BQ1114" s="258"/>
      <c r="BR1114" s="258"/>
      <c r="BS1114" s="258"/>
      <c r="BT1114" s="258"/>
      <c r="BU1114" s="258"/>
      <c r="BV1114" s="259"/>
      <c r="BW1114" s="260"/>
      <c r="BX1114" s="258"/>
      <c r="BY1114" s="258"/>
      <c r="BZ1114" s="258"/>
      <c r="CA1114" s="258"/>
    </row>
    <row r="1115" spans="2:79" x14ac:dyDescent="0.25">
      <c r="B1115" s="263"/>
      <c r="C1115" s="261"/>
      <c r="I1115" s="220"/>
      <c r="J1115" s="253"/>
      <c r="K1115" s="254"/>
      <c r="L1115" s="254"/>
      <c r="M1115" s="255"/>
      <c r="N1115" s="326"/>
      <c r="O1115" s="256"/>
      <c r="P1115" s="256"/>
      <c r="Q1115" s="256"/>
      <c r="R1115" s="256"/>
      <c r="S1115" s="256"/>
      <c r="T1115" s="256"/>
      <c r="U1115" s="256"/>
      <c r="V1115" s="257"/>
      <c r="W1115" s="257"/>
      <c r="X1115" s="257"/>
      <c r="Y1115" s="257"/>
      <c r="Z1115" s="257"/>
      <c r="AA1115" s="257"/>
      <c r="AB1115" s="253"/>
      <c r="AC1115" s="258"/>
      <c r="AD1115" s="253"/>
      <c r="AE1115" s="253"/>
      <c r="AF1115" s="253"/>
      <c r="AG1115" s="253"/>
      <c r="AH1115" s="253"/>
      <c r="AI1115" s="253"/>
      <c r="AJ1115" s="253"/>
      <c r="AK1115" s="258"/>
      <c r="AL1115" s="258"/>
      <c r="AM1115" s="258"/>
      <c r="AN1115" s="258"/>
      <c r="AO1115" s="258"/>
      <c r="AP1115" s="258"/>
      <c r="AQ1115" s="258"/>
      <c r="AR1115" s="258"/>
      <c r="AS1115" s="258"/>
      <c r="AT1115" s="258"/>
      <c r="AU1115" s="258"/>
      <c r="AV1115" s="258"/>
      <c r="AW1115" s="258"/>
      <c r="AX1115" s="258"/>
      <c r="AY1115" s="258"/>
      <c r="AZ1115" s="258"/>
      <c r="BA1115" s="258"/>
      <c r="BB1115" s="258"/>
      <c r="BC1115" s="258"/>
      <c r="BD1115" s="258"/>
      <c r="BE1115" s="258"/>
      <c r="BF1115" s="258"/>
      <c r="BG1115" s="258"/>
      <c r="BH1115" s="258"/>
      <c r="BI1115" s="258"/>
      <c r="BJ1115" s="258"/>
      <c r="BK1115" s="258"/>
      <c r="BL1115" s="297"/>
      <c r="BM1115" s="258"/>
      <c r="BN1115" s="258"/>
      <c r="BO1115" s="258"/>
      <c r="BP1115" s="258"/>
      <c r="BQ1115" s="258"/>
      <c r="BR1115" s="258"/>
      <c r="BS1115" s="258"/>
      <c r="BT1115" s="258"/>
      <c r="BU1115" s="258"/>
      <c r="BV1115" s="259"/>
      <c r="BW1115" s="260"/>
      <c r="BX1115" s="258"/>
      <c r="BY1115" s="258"/>
      <c r="BZ1115" s="258"/>
      <c r="CA1115" s="258"/>
    </row>
    <row r="1116" spans="2:79" x14ac:dyDescent="0.25">
      <c r="B1116" s="263"/>
      <c r="C1116" s="261"/>
      <c r="I1116" s="220"/>
      <c r="J1116" s="253"/>
      <c r="K1116" s="254"/>
      <c r="L1116" s="254"/>
      <c r="M1116" s="255"/>
      <c r="N1116" s="326"/>
      <c r="O1116" s="256"/>
      <c r="P1116" s="256"/>
      <c r="Q1116" s="256"/>
      <c r="R1116" s="256"/>
      <c r="S1116" s="256"/>
      <c r="T1116" s="256"/>
      <c r="U1116" s="256"/>
      <c r="V1116" s="257"/>
      <c r="W1116" s="257"/>
      <c r="X1116" s="257"/>
      <c r="Y1116" s="257"/>
      <c r="Z1116" s="257"/>
      <c r="AA1116" s="257"/>
      <c r="AB1116" s="253"/>
      <c r="AC1116" s="258"/>
      <c r="AD1116" s="253"/>
      <c r="AE1116" s="253"/>
      <c r="AF1116" s="253"/>
      <c r="AG1116" s="253"/>
      <c r="AH1116" s="253"/>
      <c r="AI1116" s="253"/>
      <c r="AJ1116" s="253"/>
      <c r="AK1116" s="258"/>
      <c r="AL1116" s="258"/>
      <c r="AM1116" s="258"/>
      <c r="AN1116" s="258"/>
      <c r="AO1116" s="258"/>
      <c r="AP1116" s="258"/>
      <c r="AQ1116" s="258"/>
      <c r="AR1116" s="258"/>
      <c r="AS1116" s="258"/>
      <c r="AT1116" s="258"/>
      <c r="AU1116" s="258"/>
      <c r="AV1116" s="258"/>
      <c r="AW1116" s="258"/>
      <c r="AX1116" s="258"/>
      <c r="AY1116" s="258"/>
      <c r="AZ1116" s="258"/>
      <c r="BA1116" s="258"/>
      <c r="BB1116" s="258"/>
      <c r="BC1116" s="258"/>
      <c r="BD1116" s="258"/>
      <c r="BE1116" s="258"/>
      <c r="BF1116" s="258"/>
      <c r="BG1116" s="258"/>
      <c r="BH1116" s="258"/>
      <c r="BI1116" s="258"/>
      <c r="BJ1116" s="258"/>
      <c r="BK1116" s="258"/>
      <c r="BL1116" s="297"/>
      <c r="BM1116" s="258"/>
      <c r="BN1116" s="258"/>
      <c r="BO1116" s="258"/>
      <c r="BP1116" s="258"/>
      <c r="BQ1116" s="258"/>
      <c r="BR1116" s="258"/>
      <c r="BS1116" s="258"/>
      <c r="BT1116" s="258"/>
      <c r="BU1116" s="258"/>
      <c r="BV1116" s="259"/>
      <c r="BW1116" s="260"/>
      <c r="BX1116" s="258"/>
      <c r="BY1116" s="258"/>
      <c r="BZ1116" s="258"/>
      <c r="CA1116" s="258"/>
    </row>
    <row r="1117" spans="2:79" x14ac:dyDescent="0.25">
      <c r="B1117" s="263"/>
      <c r="C1117" s="261"/>
      <c r="I1117" s="220"/>
      <c r="J1117" s="253"/>
      <c r="K1117" s="254"/>
      <c r="L1117" s="254"/>
      <c r="M1117" s="255"/>
      <c r="N1117" s="326"/>
      <c r="O1117" s="256"/>
      <c r="P1117" s="256"/>
      <c r="Q1117" s="256"/>
      <c r="R1117" s="256"/>
      <c r="S1117" s="256"/>
      <c r="T1117" s="256"/>
      <c r="U1117" s="256"/>
      <c r="V1117" s="257"/>
      <c r="W1117" s="257"/>
      <c r="X1117" s="257"/>
      <c r="Y1117" s="257"/>
      <c r="Z1117" s="257"/>
      <c r="AA1117" s="257"/>
      <c r="AB1117" s="253"/>
      <c r="AC1117" s="258"/>
      <c r="AD1117" s="253"/>
      <c r="AE1117" s="253"/>
      <c r="AF1117" s="253"/>
      <c r="AG1117" s="253"/>
      <c r="AH1117" s="253"/>
      <c r="AI1117" s="253"/>
      <c r="AJ1117" s="253"/>
      <c r="AK1117" s="258"/>
      <c r="AL1117" s="258"/>
      <c r="AM1117" s="258"/>
      <c r="AN1117" s="258"/>
      <c r="AO1117" s="258"/>
      <c r="AP1117" s="258"/>
      <c r="AQ1117" s="258"/>
      <c r="AR1117" s="258"/>
      <c r="AS1117" s="258"/>
      <c r="AT1117" s="258"/>
      <c r="AU1117" s="258"/>
      <c r="AV1117" s="258"/>
      <c r="AW1117" s="258"/>
      <c r="AX1117" s="258"/>
      <c r="AY1117" s="258"/>
      <c r="AZ1117" s="258"/>
      <c r="BA1117" s="258"/>
      <c r="BB1117" s="258"/>
      <c r="BC1117" s="258"/>
      <c r="BD1117" s="258"/>
      <c r="BE1117" s="258"/>
      <c r="BF1117" s="258"/>
      <c r="BG1117" s="258"/>
      <c r="BH1117" s="258"/>
      <c r="BI1117" s="258"/>
      <c r="BJ1117" s="258"/>
      <c r="BK1117" s="258"/>
      <c r="BL1117" s="297"/>
      <c r="BM1117" s="258"/>
      <c r="BN1117" s="258"/>
      <c r="BO1117" s="258"/>
      <c r="BP1117" s="258"/>
      <c r="BQ1117" s="258"/>
      <c r="BR1117" s="258"/>
      <c r="BS1117" s="258"/>
      <c r="BT1117" s="258"/>
      <c r="BU1117" s="258"/>
      <c r="BV1117" s="259"/>
      <c r="BW1117" s="260"/>
      <c r="BX1117" s="258"/>
      <c r="BY1117" s="258"/>
      <c r="BZ1117" s="258"/>
      <c r="CA1117" s="258"/>
    </row>
    <row r="1118" spans="2:79" x14ac:dyDescent="0.25">
      <c r="B1118" s="263"/>
      <c r="C1118" s="261"/>
      <c r="I1118" s="220"/>
      <c r="J1118" s="253"/>
      <c r="K1118" s="254"/>
      <c r="L1118" s="254"/>
      <c r="M1118" s="255"/>
      <c r="N1118" s="326"/>
      <c r="O1118" s="256"/>
      <c r="P1118" s="256"/>
      <c r="Q1118" s="256"/>
      <c r="R1118" s="256"/>
      <c r="S1118" s="256"/>
      <c r="T1118" s="256"/>
      <c r="U1118" s="256"/>
      <c r="V1118" s="257"/>
      <c r="W1118" s="257"/>
      <c r="X1118" s="257"/>
      <c r="Y1118" s="257"/>
      <c r="Z1118" s="257"/>
      <c r="AA1118" s="257"/>
      <c r="AB1118" s="253"/>
      <c r="AC1118" s="258"/>
      <c r="AD1118" s="253"/>
      <c r="AE1118" s="253"/>
      <c r="AF1118" s="253"/>
      <c r="AG1118" s="253"/>
      <c r="AH1118" s="253"/>
      <c r="AI1118" s="253"/>
      <c r="AJ1118" s="253"/>
      <c r="AK1118" s="258"/>
      <c r="AL1118" s="258"/>
      <c r="AM1118" s="258"/>
      <c r="AN1118" s="258"/>
      <c r="AO1118" s="258"/>
      <c r="AP1118" s="258"/>
      <c r="AQ1118" s="258"/>
      <c r="AR1118" s="258"/>
      <c r="AS1118" s="258"/>
      <c r="AT1118" s="258"/>
      <c r="AU1118" s="258"/>
      <c r="AV1118" s="258"/>
      <c r="AW1118" s="258"/>
      <c r="AX1118" s="258"/>
      <c r="AY1118" s="258"/>
      <c r="AZ1118" s="258"/>
      <c r="BA1118" s="258"/>
      <c r="BB1118" s="258"/>
      <c r="BC1118" s="258"/>
      <c r="BD1118" s="258"/>
      <c r="BE1118" s="258"/>
      <c r="BF1118" s="258"/>
      <c r="BG1118" s="258"/>
      <c r="BH1118" s="258"/>
      <c r="BI1118" s="258"/>
      <c r="BJ1118" s="258"/>
      <c r="BK1118" s="258"/>
      <c r="BL1118" s="297"/>
      <c r="BM1118" s="258"/>
      <c r="BN1118" s="258"/>
      <c r="BO1118" s="258"/>
      <c r="BP1118" s="258"/>
      <c r="BQ1118" s="258"/>
      <c r="BR1118" s="258"/>
      <c r="BS1118" s="258"/>
      <c r="BT1118" s="258"/>
      <c r="BU1118" s="258"/>
      <c r="BV1118" s="259"/>
      <c r="BW1118" s="260"/>
      <c r="BX1118" s="258"/>
      <c r="BY1118" s="258"/>
      <c r="BZ1118" s="258"/>
      <c r="CA1118" s="258"/>
    </row>
    <row r="1119" spans="2:79" x14ac:dyDescent="0.25">
      <c r="B1119" s="263"/>
      <c r="C1119" s="261"/>
      <c r="I1119" s="220"/>
      <c r="J1119" s="253"/>
      <c r="K1119" s="254"/>
      <c r="L1119" s="254"/>
      <c r="M1119" s="255"/>
      <c r="N1119" s="326"/>
      <c r="O1119" s="256"/>
      <c r="P1119" s="256"/>
      <c r="Q1119" s="256"/>
      <c r="R1119" s="256"/>
      <c r="S1119" s="256"/>
      <c r="T1119" s="256"/>
      <c r="U1119" s="256"/>
      <c r="V1119" s="257"/>
      <c r="W1119" s="257"/>
      <c r="X1119" s="257"/>
      <c r="Y1119" s="257"/>
      <c r="Z1119" s="257"/>
      <c r="AA1119" s="257"/>
      <c r="AB1119" s="253"/>
      <c r="AC1119" s="258"/>
      <c r="AD1119" s="253"/>
      <c r="AE1119" s="253"/>
      <c r="AF1119" s="253"/>
      <c r="AG1119" s="253"/>
      <c r="AH1119" s="253"/>
      <c r="AI1119" s="253"/>
      <c r="AJ1119" s="253"/>
      <c r="AK1119" s="258"/>
      <c r="AL1119" s="258"/>
      <c r="AM1119" s="258"/>
      <c r="AN1119" s="258"/>
      <c r="AO1119" s="258"/>
      <c r="AP1119" s="258"/>
      <c r="AQ1119" s="258"/>
      <c r="AR1119" s="258"/>
      <c r="AS1119" s="258"/>
      <c r="AT1119" s="258"/>
      <c r="AU1119" s="258"/>
      <c r="AV1119" s="258"/>
      <c r="AW1119" s="258"/>
      <c r="AX1119" s="258"/>
      <c r="AY1119" s="258"/>
      <c r="AZ1119" s="258"/>
      <c r="BA1119" s="258"/>
      <c r="BB1119" s="258"/>
      <c r="BC1119" s="258"/>
      <c r="BD1119" s="258"/>
      <c r="BE1119" s="258"/>
      <c r="BF1119" s="258"/>
      <c r="BG1119" s="258"/>
      <c r="BH1119" s="258"/>
      <c r="BI1119" s="258"/>
      <c r="BJ1119" s="258"/>
      <c r="BK1119" s="258"/>
      <c r="BL1119" s="297"/>
      <c r="BM1119" s="258"/>
      <c r="BN1119" s="258"/>
      <c r="BO1119" s="258"/>
      <c r="BP1119" s="258"/>
      <c r="BQ1119" s="258"/>
      <c r="BR1119" s="258"/>
      <c r="BS1119" s="258"/>
      <c r="BT1119" s="258"/>
      <c r="BU1119" s="258"/>
      <c r="BV1119" s="259"/>
      <c r="BW1119" s="260"/>
      <c r="BX1119" s="258"/>
      <c r="BY1119" s="258"/>
      <c r="BZ1119" s="258"/>
      <c r="CA1119" s="258"/>
    </row>
    <row r="1120" spans="2:79" x14ac:dyDescent="0.25">
      <c r="B1120" s="263"/>
      <c r="C1120" s="261"/>
      <c r="I1120" s="220"/>
      <c r="J1120" s="253"/>
      <c r="K1120" s="254"/>
      <c r="L1120" s="254"/>
      <c r="M1120" s="255"/>
      <c r="N1120" s="326"/>
      <c r="O1120" s="256"/>
      <c r="P1120" s="256"/>
      <c r="Q1120" s="256"/>
      <c r="R1120" s="256"/>
      <c r="S1120" s="256"/>
      <c r="T1120" s="256"/>
      <c r="U1120" s="256"/>
      <c r="V1120" s="257"/>
      <c r="W1120" s="257"/>
      <c r="X1120" s="257"/>
      <c r="Y1120" s="257"/>
      <c r="Z1120" s="257"/>
      <c r="AA1120" s="257"/>
      <c r="AB1120" s="253"/>
      <c r="AC1120" s="258"/>
      <c r="AD1120" s="253"/>
      <c r="AE1120" s="253"/>
      <c r="AF1120" s="253"/>
      <c r="AG1120" s="253"/>
      <c r="AH1120" s="253"/>
      <c r="AI1120" s="253"/>
      <c r="AJ1120" s="253"/>
      <c r="AK1120" s="258"/>
      <c r="AL1120" s="258"/>
      <c r="AM1120" s="258"/>
      <c r="AN1120" s="258"/>
      <c r="AO1120" s="258"/>
      <c r="AP1120" s="258"/>
      <c r="AQ1120" s="258"/>
      <c r="AR1120" s="258"/>
      <c r="AS1120" s="258"/>
      <c r="AT1120" s="258"/>
      <c r="AU1120" s="258"/>
      <c r="AV1120" s="258"/>
      <c r="AW1120" s="258"/>
      <c r="AX1120" s="258"/>
      <c r="AY1120" s="258"/>
      <c r="AZ1120" s="258"/>
      <c r="BA1120" s="258"/>
      <c r="BB1120" s="258"/>
      <c r="BC1120" s="258"/>
      <c r="BD1120" s="258"/>
      <c r="BE1120" s="258"/>
      <c r="BF1120" s="258"/>
      <c r="BG1120" s="258"/>
      <c r="BH1120" s="258"/>
      <c r="BI1120" s="258"/>
      <c r="BJ1120" s="258"/>
      <c r="BK1120" s="258"/>
      <c r="BL1120" s="297"/>
      <c r="BM1120" s="258"/>
      <c r="BN1120" s="258"/>
      <c r="BO1120" s="258"/>
      <c r="BP1120" s="258"/>
      <c r="BQ1120" s="258"/>
      <c r="BR1120" s="258"/>
      <c r="BS1120" s="258"/>
      <c r="BT1120" s="258"/>
      <c r="BU1120" s="258"/>
      <c r="BV1120" s="259"/>
      <c r="BW1120" s="260"/>
      <c r="BX1120" s="258"/>
      <c r="BY1120" s="258"/>
      <c r="BZ1120" s="258"/>
      <c r="CA1120" s="258"/>
    </row>
    <row r="1121" spans="2:79" x14ac:dyDescent="0.25">
      <c r="B1121" s="263"/>
      <c r="C1121" s="261"/>
      <c r="I1121" s="220"/>
      <c r="J1121" s="253"/>
      <c r="K1121" s="254"/>
      <c r="L1121" s="254"/>
      <c r="M1121" s="255"/>
      <c r="N1121" s="326"/>
      <c r="O1121" s="256"/>
      <c r="P1121" s="256"/>
      <c r="Q1121" s="256"/>
      <c r="R1121" s="256"/>
      <c r="S1121" s="256"/>
      <c r="T1121" s="256"/>
      <c r="U1121" s="256"/>
      <c r="V1121" s="257"/>
      <c r="W1121" s="257"/>
      <c r="X1121" s="257"/>
      <c r="Y1121" s="257"/>
      <c r="Z1121" s="257"/>
      <c r="AA1121" s="257"/>
      <c r="AB1121" s="253"/>
      <c r="AC1121" s="258"/>
      <c r="AD1121" s="253"/>
      <c r="AE1121" s="253"/>
      <c r="AF1121" s="253"/>
      <c r="AG1121" s="253"/>
      <c r="AH1121" s="253"/>
      <c r="AI1121" s="253"/>
      <c r="AJ1121" s="253"/>
      <c r="AK1121" s="258"/>
      <c r="AL1121" s="258"/>
      <c r="AM1121" s="258"/>
      <c r="AN1121" s="258"/>
      <c r="AO1121" s="258"/>
      <c r="AP1121" s="258"/>
      <c r="AQ1121" s="258"/>
      <c r="AR1121" s="258"/>
      <c r="AS1121" s="258"/>
      <c r="AT1121" s="258"/>
      <c r="AU1121" s="258"/>
      <c r="AV1121" s="258"/>
      <c r="AW1121" s="258"/>
      <c r="AX1121" s="258"/>
      <c r="AY1121" s="258"/>
      <c r="AZ1121" s="258"/>
      <c r="BA1121" s="258"/>
      <c r="BB1121" s="258"/>
      <c r="BC1121" s="258"/>
      <c r="BD1121" s="258"/>
      <c r="BE1121" s="258"/>
      <c r="BF1121" s="258"/>
      <c r="BG1121" s="258"/>
      <c r="BH1121" s="258"/>
      <c r="BI1121" s="258"/>
      <c r="BJ1121" s="258"/>
      <c r="BK1121" s="258"/>
      <c r="BL1121" s="297"/>
      <c r="BM1121" s="258"/>
      <c r="BN1121" s="258"/>
      <c r="BO1121" s="258"/>
      <c r="BP1121" s="258"/>
      <c r="BQ1121" s="258"/>
      <c r="BR1121" s="258"/>
      <c r="BS1121" s="258"/>
      <c r="BT1121" s="258"/>
      <c r="BU1121" s="258"/>
      <c r="BV1121" s="259"/>
      <c r="BW1121" s="260"/>
      <c r="BX1121" s="258"/>
      <c r="BY1121" s="258"/>
      <c r="BZ1121" s="258"/>
      <c r="CA1121" s="258"/>
    </row>
    <row r="1122" spans="2:79" x14ac:dyDescent="0.25">
      <c r="B1122" s="263"/>
      <c r="C1122" s="261"/>
      <c r="I1122" s="220"/>
      <c r="J1122" s="253"/>
      <c r="K1122" s="254"/>
      <c r="L1122" s="254"/>
      <c r="M1122" s="255"/>
      <c r="N1122" s="326"/>
      <c r="O1122" s="256"/>
      <c r="P1122" s="256"/>
      <c r="Q1122" s="256"/>
      <c r="R1122" s="256"/>
      <c r="S1122" s="256"/>
      <c r="T1122" s="256"/>
      <c r="U1122" s="256"/>
      <c r="V1122" s="257"/>
      <c r="W1122" s="257"/>
      <c r="X1122" s="257"/>
      <c r="Y1122" s="257"/>
      <c r="Z1122" s="257"/>
      <c r="AA1122" s="257"/>
      <c r="AB1122" s="253"/>
      <c r="AC1122" s="258"/>
      <c r="AD1122" s="253"/>
      <c r="AE1122" s="253"/>
      <c r="AF1122" s="253"/>
      <c r="AG1122" s="253"/>
      <c r="AH1122" s="253"/>
      <c r="AI1122" s="253"/>
      <c r="AJ1122" s="253"/>
      <c r="AK1122" s="258"/>
      <c r="AL1122" s="258"/>
      <c r="AM1122" s="258"/>
      <c r="AN1122" s="258"/>
      <c r="AO1122" s="258"/>
      <c r="AP1122" s="258"/>
      <c r="AQ1122" s="258"/>
      <c r="AR1122" s="258"/>
      <c r="AS1122" s="258"/>
      <c r="AT1122" s="258"/>
      <c r="AU1122" s="258"/>
      <c r="AV1122" s="258"/>
      <c r="AW1122" s="258"/>
      <c r="AX1122" s="258"/>
      <c r="AY1122" s="258"/>
      <c r="AZ1122" s="258"/>
      <c r="BA1122" s="258"/>
      <c r="BB1122" s="258"/>
      <c r="BC1122" s="258"/>
      <c r="BD1122" s="258"/>
      <c r="BE1122" s="258"/>
      <c r="BF1122" s="258"/>
      <c r="BG1122" s="258"/>
      <c r="BH1122" s="258"/>
      <c r="BI1122" s="258"/>
      <c r="BJ1122" s="258"/>
      <c r="BK1122" s="258"/>
      <c r="BL1122" s="297"/>
      <c r="BM1122" s="258"/>
      <c r="BN1122" s="258"/>
      <c r="BO1122" s="258"/>
      <c r="BP1122" s="258"/>
      <c r="BQ1122" s="258"/>
      <c r="BR1122" s="258"/>
      <c r="BS1122" s="258"/>
      <c r="BT1122" s="258"/>
      <c r="BU1122" s="258"/>
      <c r="BV1122" s="259"/>
      <c r="BW1122" s="260"/>
      <c r="BX1122" s="258"/>
      <c r="BY1122" s="258"/>
      <c r="BZ1122" s="258"/>
      <c r="CA1122" s="258"/>
    </row>
    <row r="1123" spans="2:79" x14ac:dyDescent="0.25">
      <c r="B1123" s="263"/>
      <c r="C1123" s="261"/>
      <c r="I1123" s="220"/>
      <c r="J1123" s="253"/>
      <c r="K1123" s="254"/>
      <c r="L1123" s="254"/>
      <c r="M1123" s="255"/>
      <c r="N1123" s="326"/>
      <c r="O1123" s="256"/>
      <c r="P1123" s="256"/>
      <c r="Q1123" s="256"/>
      <c r="R1123" s="256"/>
      <c r="S1123" s="256"/>
      <c r="T1123" s="256"/>
      <c r="U1123" s="256"/>
      <c r="V1123" s="257"/>
      <c r="W1123" s="257"/>
      <c r="X1123" s="257"/>
      <c r="Y1123" s="257"/>
      <c r="Z1123" s="257"/>
      <c r="AA1123" s="257"/>
      <c r="AB1123" s="253"/>
      <c r="AC1123" s="258"/>
      <c r="AD1123" s="253"/>
      <c r="AE1123" s="253"/>
      <c r="AF1123" s="253"/>
      <c r="AG1123" s="253"/>
      <c r="AH1123" s="253"/>
      <c r="AI1123" s="253"/>
      <c r="AJ1123" s="253"/>
      <c r="AK1123" s="258"/>
      <c r="AL1123" s="258"/>
      <c r="AM1123" s="258"/>
      <c r="AN1123" s="258"/>
      <c r="AO1123" s="258"/>
      <c r="AP1123" s="258"/>
      <c r="AQ1123" s="258"/>
      <c r="AR1123" s="258"/>
      <c r="AS1123" s="258"/>
      <c r="AT1123" s="258"/>
      <c r="AU1123" s="258"/>
      <c r="AV1123" s="258"/>
      <c r="AW1123" s="258"/>
      <c r="AX1123" s="258"/>
      <c r="AY1123" s="258"/>
      <c r="AZ1123" s="258"/>
      <c r="BA1123" s="258"/>
      <c r="BB1123" s="258"/>
      <c r="BC1123" s="258"/>
      <c r="BD1123" s="258"/>
      <c r="BE1123" s="258"/>
      <c r="BF1123" s="258"/>
      <c r="BG1123" s="258"/>
      <c r="BH1123" s="258"/>
      <c r="BI1123" s="258"/>
      <c r="BJ1123" s="258"/>
      <c r="BK1123" s="258"/>
      <c r="BL1123" s="297"/>
      <c r="BM1123" s="258"/>
      <c r="BN1123" s="258"/>
      <c r="BO1123" s="258"/>
      <c r="BP1123" s="258"/>
      <c r="BQ1123" s="258"/>
      <c r="BR1123" s="258"/>
      <c r="BS1123" s="258"/>
      <c r="BT1123" s="258"/>
      <c r="BU1123" s="258"/>
      <c r="BV1123" s="259"/>
      <c r="BW1123" s="260"/>
      <c r="BX1123" s="258"/>
      <c r="BY1123" s="258"/>
      <c r="BZ1123" s="258"/>
      <c r="CA1123" s="258"/>
    </row>
    <row r="1124" spans="2:79" x14ac:dyDescent="0.25">
      <c r="B1124" s="263"/>
      <c r="C1124" s="261"/>
      <c r="I1124" s="220"/>
      <c r="J1124" s="253"/>
      <c r="K1124" s="254"/>
      <c r="L1124" s="254"/>
      <c r="M1124" s="255"/>
      <c r="N1124" s="326"/>
      <c r="O1124" s="256"/>
      <c r="P1124" s="256"/>
      <c r="Q1124" s="256"/>
      <c r="R1124" s="256"/>
      <c r="S1124" s="256"/>
      <c r="T1124" s="256"/>
      <c r="U1124" s="256"/>
      <c r="V1124" s="257"/>
      <c r="W1124" s="257"/>
      <c r="X1124" s="257"/>
      <c r="Y1124" s="257"/>
      <c r="Z1124" s="257"/>
      <c r="AA1124" s="257"/>
      <c r="AB1124" s="253"/>
      <c r="AC1124" s="258"/>
      <c r="AD1124" s="253"/>
      <c r="AE1124" s="253"/>
      <c r="AF1124" s="253"/>
      <c r="AG1124" s="253"/>
      <c r="AH1124" s="253"/>
      <c r="AI1124" s="253"/>
      <c r="AJ1124" s="253"/>
      <c r="AK1124" s="258"/>
      <c r="AL1124" s="258"/>
      <c r="AM1124" s="258"/>
      <c r="AN1124" s="258"/>
      <c r="AO1124" s="258"/>
      <c r="AP1124" s="258"/>
      <c r="AQ1124" s="258"/>
      <c r="AR1124" s="258"/>
      <c r="AS1124" s="258"/>
      <c r="AT1124" s="258"/>
      <c r="AU1124" s="258"/>
      <c r="AV1124" s="258"/>
      <c r="AW1124" s="258"/>
      <c r="AX1124" s="258"/>
      <c r="AY1124" s="258"/>
      <c r="AZ1124" s="258"/>
      <c r="BA1124" s="258"/>
      <c r="BB1124" s="258"/>
      <c r="BC1124" s="258"/>
      <c r="BD1124" s="258"/>
      <c r="BE1124" s="258"/>
      <c r="BF1124" s="258"/>
      <c r="BG1124" s="258"/>
      <c r="BH1124" s="258"/>
      <c r="BI1124" s="258"/>
      <c r="BJ1124" s="258"/>
      <c r="BK1124" s="258"/>
      <c r="BL1124" s="297"/>
      <c r="BM1124" s="258"/>
      <c r="BN1124" s="258"/>
      <c r="BO1124" s="258"/>
      <c r="BP1124" s="258"/>
      <c r="BQ1124" s="258"/>
      <c r="BR1124" s="258"/>
      <c r="BS1124" s="258"/>
      <c r="BT1124" s="258"/>
      <c r="BU1124" s="258"/>
      <c r="BV1124" s="259"/>
      <c r="BW1124" s="260"/>
      <c r="BX1124" s="258"/>
      <c r="BY1124" s="258"/>
      <c r="BZ1124" s="258"/>
      <c r="CA1124" s="258"/>
    </row>
    <row r="1125" spans="2:79" x14ac:dyDescent="0.25">
      <c r="B1125" s="263"/>
      <c r="C1125" s="261"/>
      <c r="I1125" s="220"/>
      <c r="J1125" s="253"/>
      <c r="K1125" s="254"/>
      <c r="L1125" s="254"/>
      <c r="M1125" s="255"/>
      <c r="N1125" s="326"/>
      <c r="O1125" s="256"/>
      <c r="P1125" s="256"/>
      <c r="Q1125" s="256"/>
      <c r="R1125" s="256"/>
      <c r="S1125" s="256"/>
      <c r="T1125" s="256"/>
      <c r="U1125" s="256"/>
      <c r="V1125" s="257"/>
      <c r="W1125" s="257"/>
      <c r="X1125" s="257"/>
      <c r="Y1125" s="257"/>
      <c r="Z1125" s="257"/>
      <c r="AA1125" s="257"/>
      <c r="AB1125" s="253"/>
      <c r="AC1125" s="258"/>
      <c r="AD1125" s="253"/>
      <c r="AE1125" s="253"/>
      <c r="AF1125" s="253"/>
      <c r="AG1125" s="253"/>
      <c r="AH1125" s="253"/>
      <c r="AI1125" s="253"/>
      <c r="AJ1125" s="253"/>
      <c r="AK1125" s="258"/>
      <c r="AL1125" s="258"/>
      <c r="AM1125" s="258"/>
      <c r="AN1125" s="258"/>
      <c r="AO1125" s="258"/>
      <c r="AP1125" s="258"/>
      <c r="AQ1125" s="258"/>
      <c r="AR1125" s="258"/>
      <c r="AS1125" s="258"/>
      <c r="AT1125" s="258"/>
      <c r="AU1125" s="258"/>
      <c r="AV1125" s="258"/>
      <c r="AW1125" s="258"/>
      <c r="AX1125" s="258"/>
      <c r="AY1125" s="258"/>
      <c r="AZ1125" s="258"/>
      <c r="BA1125" s="258"/>
      <c r="BB1125" s="258"/>
      <c r="BC1125" s="258"/>
      <c r="BD1125" s="258"/>
      <c r="BE1125" s="258"/>
      <c r="BF1125" s="258"/>
      <c r="BG1125" s="258"/>
      <c r="BH1125" s="258"/>
      <c r="BI1125" s="258"/>
      <c r="BJ1125" s="258"/>
      <c r="BK1125" s="258"/>
      <c r="BL1125" s="297"/>
      <c r="BM1125" s="258"/>
      <c r="BN1125" s="258"/>
      <c r="BO1125" s="258"/>
      <c r="BP1125" s="258"/>
      <c r="BQ1125" s="258"/>
      <c r="BR1125" s="258"/>
      <c r="BS1125" s="258"/>
      <c r="BT1125" s="258"/>
      <c r="BU1125" s="258"/>
      <c r="BV1125" s="259"/>
      <c r="BW1125" s="260"/>
      <c r="BX1125" s="258"/>
      <c r="BY1125" s="258"/>
      <c r="BZ1125" s="258"/>
      <c r="CA1125" s="258"/>
    </row>
    <row r="1126" spans="2:79" x14ac:dyDescent="0.25">
      <c r="B1126" s="263"/>
      <c r="C1126" s="261"/>
      <c r="I1126" s="220"/>
      <c r="J1126" s="253"/>
      <c r="K1126" s="254"/>
      <c r="L1126" s="254"/>
      <c r="M1126" s="255"/>
      <c r="N1126" s="326"/>
      <c r="O1126" s="256"/>
      <c r="P1126" s="256"/>
      <c r="Q1126" s="256"/>
      <c r="R1126" s="256"/>
      <c r="S1126" s="256"/>
      <c r="T1126" s="256"/>
      <c r="U1126" s="256"/>
      <c r="V1126" s="257"/>
      <c r="W1126" s="257"/>
      <c r="X1126" s="257"/>
      <c r="Y1126" s="257"/>
      <c r="Z1126" s="257"/>
      <c r="AA1126" s="257"/>
      <c r="AB1126" s="253"/>
      <c r="AC1126" s="258"/>
      <c r="AD1126" s="253"/>
      <c r="AE1126" s="253"/>
      <c r="AF1126" s="253"/>
      <c r="AG1126" s="253"/>
      <c r="AH1126" s="253"/>
      <c r="AI1126" s="253"/>
      <c r="AJ1126" s="253"/>
      <c r="AK1126" s="258"/>
      <c r="AL1126" s="258"/>
      <c r="AM1126" s="258"/>
      <c r="AN1126" s="258"/>
      <c r="AO1126" s="258"/>
      <c r="AP1126" s="258"/>
      <c r="AQ1126" s="258"/>
      <c r="AR1126" s="258"/>
      <c r="AS1126" s="258"/>
      <c r="AT1126" s="258"/>
      <c r="AU1126" s="258"/>
      <c r="AV1126" s="258"/>
      <c r="AW1126" s="258"/>
      <c r="AX1126" s="258"/>
      <c r="AY1126" s="258"/>
      <c r="AZ1126" s="258"/>
      <c r="BA1126" s="258"/>
      <c r="BB1126" s="258"/>
      <c r="BC1126" s="258"/>
      <c r="BD1126" s="258"/>
      <c r="BE1126" s="258"/>
      <c r="BF1126" s="258"/>
      <c r="BG1126" s="258"/>
      <c r="BH1126" s="258"/>
      <c r="BI1126" s="258"/>
      <c r="BJ1126" s="258"/>
      <c r="BK1126" s="258"/>
      <c r="BL1126" s="297"/>
      <c r="BM1126" s="258"/>
      <c r="BN1126" s="258"/>
      <c r="BO1126" s="258"/>
      <c r="BP1126" s="258"/>
      <c r="BQ1126" s="258"/>
      <c r="BR1126" s="258"/>
      <c r="BS1126" s="258"/>
      <c r="BT1126" s="258"/>
      <c r="BU1126" s="258"/>
      <c r="BV1126" s="259"/>
      <c r="BW1126" s="260"/>
      <c r="BX1126" s="258"/>
      <c r="BY1126" s="258"/>
      <c r="BZ1126" s="258"/>
      <c r="CA1126" s="258"/>
    </row>
    <row r="1127" spans="2:79" x14ac:dyDescent="0.25">
      <c r="B1127" s="263"/>
      <c r="C1127" s="261"/>
      <c r="I1127" s="220"/>
      <c r="J1127" s="253"/>
      <c r="K1127" s="254"/>
      <c r="L1127" s="254"/>
      <c r="M1127" s="255"/>
      <c r="N1127" s="326"/>
      <c r="O1127" s="256"/>
      <c r="P1127" s="256"/>
      <c r="Q1127" s="256"/>
      <c r="R1127" s="256"/>
      <c r="S1127" s="256"/>
      <c r="T1127" s="256"/>
      <c r="U1127" s="256"/>
      <c r="V1127" s="257"/>
      <c r="W1127" s="257"/>
      <c r="X1127" s="257"/>
      <c r="Y1127" s="257"/>
      <c r="Z1127" s="257"/>
      <c r="AA1127" s="257"/>
      <c r="AB1127" s="253"/>
      <c r="AC1127" s="258"/>
      <c r="AD1127" s="253"/>
      <c r="AE1127" s="253"/>
      <c r="AF1127" s="253"/>
      <c r="AG1127" s="253"/>
      <c r="AH1127" s="253"/>
      <c r="AI1127" s="253"/>
      <c r="AJ1127" s="253"/>
      <c r="AK1127" s="258"/>
      <c r="AL1127" s="258"/>
      <c r="AM1127" s="258"/>
      <c r="AN1127" s="258"/>
      <c r="AO1127" s="258"/>
      <c r="AP1127" s="258"/>
      <c r="AQ1127" s="258"/>
      <c r="AR1127" s="258"/>
      <c r="AS1127" s="258"/>
      <c r="AT1127" s="258"/>
      <c r="AU1127" s="258"/>
      <c r="AV1127" s="258"/>
      <c r="AW1127" s="258"/>
      <c r="AX1127" s="258"/>
      <c r="AY1127" s="258"/>
      <c r="AZ1127" s="258"/>
      <c r="BA1127" s="258"/>
      <c r="BB1127" s="258"/>
      <c r="BC1127" s="258"/>
      <c r="BD1127" s="258"/>
      <c r="BE1127" s="258"/>
      <c r="BF1127" s="258"/>
      <c r="BG1127" s="258"/>
      <c r="BH1127" s="258"/>
      <c r="BI1127" s="258"/>
      <c r="BJ1127" s="258"/>
      <c r="BK1127" s="258"/>
      <c r="BL1127" s="297"/>
      <c r="BM1127" s="258"/>
      <c r="BN1127" s="258"/>
      <c r="BO1127" s="258"/>
      <c r="BP1127" s="258"/>
      <c r="BQ1127" s="258"/>
      <c r="BR1127" s="258"/>
      <c r="BS1127" s="258"/>
      <c r="BT1127" s="258"/>
      <c r="BU1127" s="258"/>
      <c r="BV1127" s="259"/>
      <c r="BW1127" s="260"/>
      <c r="BX1127" s="258"/>
      <c r="BY1127" s="258"/>
      <c r="BZ1127" s="258"/>
      <c r="CA1127" s="258"/>
    </row>
    <row r="1128" spans="2:79" x14ac:dyDescent="0.25">
      <c r="B1128" s="263"/>
      <c r="C1128" s="261"/>
      <c r="I1128" s="220"/>
      <c r="J1128" s="253"/>
      <c r="K1128" s="254"/>
      <c r="L1128" s="254"/>
      <c r="M1128" s="255"/>
      <c r="N1128" s="326"/>
      <c r="O1128" s="256"/>
      <c r="P1128" s="256"/>
      <c r="Q1128" s="256"/>
      <c r="R1128" s="256"/>
      <c r="S1128" s="256"/>
      <c r="T1128" s="256"/>
      <c r="U1128" s="256"/>
      <c r="V1128" s="257"/>
      <c r="W1128" s="257"/>
      <c r="X1128" s="257"/>
      <c r="Y1128" s="257"/>
      <c r="Z1128" s="257"/>
      <c r="AA1128" s="257"/>
      <c r="AB1128" s="253"/>
      <c r="AC1128" s="258"/>
      <c r="AD1128" s="253"/>
      <c r="AE1128" s="253"/>
      <c r="AF1128" s="253"/>
      <c r="AG1128" s="253"/>
      <c r="AH1128" s="253"/>
      <c r="AI1128" s="253"/>
      <c r="AJ1128" s="253"/>
      <c r="AK1128" s="258"/>
      <c r="AL1128" s="258"/>
      <c r="AM1128" s="258"/>
      <c r="AN1128" s="258"/>
      <c r="AO1128" s="258"/>
      <c r="AP1128" s="258"/>
      <c r="AQ1128" s="258"/>
      <c r="AR1128" s="258"/>
      <c r="AS1128" s="258"/>
      <c r="AT1128" s="258"/>
      <c r="AU1128" s="258"/>
      <c r="AV1128" s="258"/>
      <c r="AW1128" s="258"/>
      <c r="AX1128" s="258"/>
      <c r="AY1128" s="258"/>
      <c r="AZ1128" s="258"/>
      <c r="BA1128" s="258"/>
      <c r="BB1128" s="258"/>
      <c r="BC1128" s="258"/>
      <c r="BD1128" s="258"/>
      <c r="BE1128" s="258"/>
      <c r="BF1128" s="258"/>
      <c r="BG1128" s="258"/>
      <c r="BH1128" s="258"/>
      <c r="BI1128" s="258"/>
      <c r="BJ1128" s="258"/>
      <c r="BK1128" s="258"/>
      <c r="BL1128" s="297"/>
      <c r="BM1128" s="258"/>
      <c r="BN1128" s="258"/>
      <c r="BO1128" s="258"/>
      <c r="BP1128" s="258"/>
      <c r="BQ1128" s="258"/>
      <c r="BR1128" s="258"/>
      <c r="BS1128" s="258"/>
      <c r="BT1128" s="258"/>
      <c r="BU1128" s="258"/>
      <c r="BV1128" s="259"/>
      <c r="BW1128" s="260"/>
      <c r="BX1128" s="258"/>
      <c r="BY1128" s="258"/>
      <c r="BZ1128" s="258"/>
      <c r="CA1128" s="258"/>
    </row>
    <row r="1129" spans="2:79" x14ac:dyDescent="0.25">
      <c r="B1129" s="263"/>
      <c r="C1129" s="261"/>
      <c r="I1129" s="220"/>
      <c r="J1129" s="253"/>
      <c r="K1129" s="254"/>
      <c r="L1129" s="254"/>
      <c r="M1129" s="255"/>
      <c r="N1129" s="326"/>
      <c r="O1129" s="256"/>
      <c r="P1129" s="256"/>
      <c r="Q1129" s="256"/>
      <c r="R1129" s="256"/>
      <c r="S1129" s="256"/>
      <c r="T1129" s="256"/>
      <c r="U1129" s="256"/>
      <c r="V1129" s="257"/>
      <c r="W1129" s="257"/>
      <c r="X1129" s="257"/>
      <c r="Y1129" s="257"/>
      <c r="Z1129" s="257"/>
      <c r="AA1129" s="257"/>
      <c r="AB1129" s="253"/>
      <c r="AC1129" s="258"/>
      <c r="AD1129" s="253"/>
      <c r="AE1129" s="253"/>
      <c r="AF1129" s="253"/>
      <c r="AG1129" s="253"/>
      <c r="AH1129" s="253"/>
      <c r="AI1129" s="253"/>
      <c r="AJ1129" s="253"/>
      <c r="AK1129" s="258"/>
      <c r="AL1129" s="258"/>
      <c r="AM1129" s="258"/>
      <c r="AN1129" s="258"/>
      <c r="AO1129" s="258"/>
      <c r="AP1129" s="258"/>
      <c r="AQ1129" s="258"/>
      <c r="AR1129" s="258"/>
      <c r="AS1129" s="258"/>
      <c r="AT1129" s="258"/>
      <c r="AU1129" s="258"/>
      <c r="AV1129" s="258"/>
      <c r="AW1129" s="258"/>
      <c r="AX1129" s="258"/>
      <c r="AY1129" s="258"/>
      <c r="AZ1129" s="258"/>
      <c r="BA1129" s="258"/>
      <c r="BB1129" s="258"/>
      <c r="BC1129" s="258"/>
      <c r="BD1129" s="258"/>
      <c r="BE1129" s="258"/>
      <c r="BF1129" s="258"/>
      <c r="BG1129" s="258"/>
      <c r="BH1129" s="258"/>
      <c r="BI1129" s="258"/>
      <c r="BJ1129" s="258"/>
      <c r="BK1129" s="258"/>
      <c r="BL1129" s="297"/>
      <c r="BM1129" s="258"/>
      <c r="BN1129" s="258"/>
      <c r="BO1129" s="258"/>
      <c r="BP1129" s="258"/>
      <c r="BQ1129" s="258"/>
      <c r="BR1129" s="258"/>
      <c r="BS1129" s="258"/>
      <c r="BT1129" s="258"/>
      <c r="BU1129" s="258"/>
      <c r="BV1129" s="259"/>
      <c r="BW1129" s="260"/>
      <c r="BX1129" s="258"/>
      <c r="BY1129" s="258"/>
      <c r="BZ1129" s="258"/>
      <c r="CA1129" s="258"/>
    </row>
    <row r="1130" spans="2:79" x14ac:dyDescent="0.25">
      <c r="B1130" s="263"/>
      <c r="C1130" s="261"/>
      <c r="I1130" s="220"/>
      <c r="J1130" s="253"/>
      <c r="K1130" s="254"/>
      <c r="L1130" s="254"/>
      <c r="M1130" s="255"/>
      <c r="N1130" s="326"/>
      <c r="O1130" s="256"/>
      <c r="P1130" s="256"/>
      <c r="Q1130" s="256"/>
      <c r="R1130" s="256"/>
      <c r="S1130" s="256"/>
      <c r="T1130" s="256"/>
      <c r="U1130" s="256"/>
      <c r="V1130" s="257"/>
      <c r="W1130" s="257"/>
      <c r="X1130" s="257"/>
      <c r="Y1130" s="257"/>
      <c r="Z1130" s="257"/>
      <c r="AA1130" s="257"/>
      <c r="AB1130" s="253"/>
      <c r="AC1130" s="258"/>
      <c r="AD1130" s="253"/>
      <c r="AE1130" s="253"/>
      <c r="AF1130" s="253"/>
      <c r="AG1130" s="253"/>
      <c r="AH1130" s="253"/>
      <c r="AI1130" s="253"/>
      <c r="AJ1130" s="253"/>
      <c r="AK1130" s="258"/>
      <c r="AL1130" s="258"/>
      <c r="AM1130" s="258"/>
      <c r="AN1130" s="258"/>
      <c r="AO1130" s="258"/>
      <c r="AP1130" s="258"/>
      <c r="AQ1130" s="258"/>
      <c r="AR1130" s="258"/>
      <c r="AS1130" s="258"/>
      <c r="AT1130" s="258"/>
      <c r="AU1130" s="258"/>
      <c r="AV1130" s="258"/>
      <c r="AW1130" s="258"/>
      <c r="AX1130" s="258"/>
      <c r="AY1130" s="258"/>
      <c r="AZ1130" s="258"/>
      <c r="BA1130" s="258"/>
      <c r="BB1130" s="258"/>
      <c r="BC1130" s="258"/>
      <c r="BD1130" s="258"/>
      <c r="BE1130" s="258"/>
      <c r="BF1130" s="258"/>
      <c r="BG1130" s="258"/>
      <c r="BH1130" s="258"/>
      <c r="BI1130" s="258"/>
      <c r="BJ1130" s="258"/>
      <c r="BK1130" s="258"/>
      <c r="BL1130" s="297"/>
      <c r="BM1130" s="258"/>
      <c r="BN1130" s="258"/>
      <c r="BO1130" s="258"/>
      <c r="BP1130" s="258"/>
      <c r="BQ1130" s="258"/>
      <c r="BR1130" s="258"/>
      <c r="BS1130" s="258"/>
      <c r="BT1130" s="258"/>
      <c r="BU1130" s="258"/>
      <c r="BV1130" s="259"/>
      <c r="BW1130" s="260"/>
      <c r="BX1130" s="258"/>
      <c r="BY1130" s="258"/>
      <c r="BZ1130" s="258"/>
      <c r="CA1130" s="258"/>
    </row>
    <row r="1131" spans="2:79" x14ac:dyDescent="0.25">
      <c r="B1131" s="263"/>
      <c r="C1131" s="261"/>
      <c r="I1131" s="220"/>
      <c r="J1131" s="253"/>
      <c r="K1131" s="254"/>
      <c r="L1131" s="254"/>
      <c r="M1131" s="255"/>
      <c r="N1131" s="326"/>
      <c r="O1131" s="256"/>
      <c r="P1131" s="256"/>
      <c r="Q1131" s="256"/>
      <c r="R1131" s="256"/>
      <c r="S1131" s="256"/>
      <c r="T1131" s="256"/>
      <c r="U1131" s="256"/>
      <c r="V1131" s="257"/>
      <c r="W1131" s="257"/>
      <c r="X1131" s="257"/>
      <c r="Y1131" s="257"/>
      <c r="Z1131" s="257"/>
      <c r="AA1131" s="257"/>
      <c r="AB1131" s="253"/>
      <c r="AC1131" s="258"/>
      <c r="AD1131" s="253"/>
      <c r="AE1131" s="253"/>
      <c r="AF1131" s="253"/>
      <c r="AG1131" s="253"/>
      <c r="AH1131" s="253"/>
      <c r="AI1131" s="253"/>
      <c r="AJ1131" s="253"/>
      <c r="AK1131" s="258"/>
      <c r="AL1131" s="258"/>
      <c r="AM1131" s="258"/>
      <c r="AN1131" s="258"/>
      <c r="AO1131" s="258"/>
      <c r="AP1131" s="258"/>
      <c r="AQ1131" s="258"/>
      <c r="AR1131" s="258"/>
      <c r="AS1131" s="258"/>
      <c r="AT1131" s="258"/>
      <c r="AU1131" s="258"/>
      <c r="AV1131" s="258"/>
      <c r="AW1131" s="258"/>
      <c r="AX1131" s="258"/>
      <c r="AY1131" s="258"/>
      <c r="AZ1131" s="258"/>
      <c r="BA1131" s="258"/>
      <c r="BB1131" s="258"/>
      <c r="BC1131" s="258"/>
      <c r="BD1131" s="258"/>
      <c r="BE1131" s="258"/>
      <c r="BF1131" s="258"/>
      <c r="BG1131" s="258"/>
      <c r="BH1131" s="258"/>
      <c r="BI1131" s="258"/>
      <c r="BJ1131" s="258"/>
      <c r="BK1131" s="258"/>
      <c r="BL1131" s="297"/>
      <c r="BM1131" s="258"/>
      <c r="BN1131" s="258"/>
      <c r="BO1131" s="258"/>
      <c r="BP1131" s="258"/>
      <c r="BQ1131" s="258"/>
      <c r="BR1131" s="258"/>
      <c r="BS1131" s="258"/>
      <c r="BT1131" s="258"/>
      <c r="BU1131" s="258"/>
      <c r="BV1131" s="259"/>
      <c r="BW1131" s="260"/>
      <c r="BX1131" s="258"/>
      <c r="BY1131" s="258"/>
      <c r="BZ1131" s="258"/>
      <c r="CA1131" s="258"/>
    </row>
    <row r="1132" spans="2:79" x14ac:dyDescent="0.25">
      <c r="B1132" s="263"/>
      <c r="C1132" s="261"/>
      <c r="I1132" s="220"/>
      <c r="J1132" s="253"/>
      <c r="K1132" s="254"/>
      <c r="L1132" s="254"/>
      <c r="M1132" s="255"/>
      <c r="N1132" s="326"/>
      <c r="O1132" s="256"/>
      <c r="P1132" s="256"/>
      <c r="Q1132" s="256"/>
      <c r="R1132" s="256"/>
      <c r="S1132" s="256"/>
      <c r="T1132" s="256"/>
      <c r="U1132" s="256"/>
      <c r="V1132" s="257"/>
      <c r="W1132" s="257"/>
      <c r="X1132" s="257"/>
      <c r="Y1132" s="257"/>
      <c r="Z1132" s="257"/>
      <c r="AA1132" s="257"/>
      <c r="AB1132" s="253"/>
      <c r="AC1132" s="258"/>
      <c r="AD1132" s="253"/>
      <c r="AE1132" s="253"/>
      <c r="AF1132" s="253"/>
      <c r="AG1132" s="253"/>
      <c r="AH1132" s="253"/>
      <c r="AI1132" s="253"/>
      <c r="AJ1132" s="253"/>
      <c r="AK1132" s="258"/>
      <c r="AL1132" s="258"/>
      <c r="AM1132" s="258"/>
      <c r="AN1132" s="258"/>
      <c r="AO1132" s="258"/>
      <c r="AP1132" s="258"/>
      <c r="AQ1132" s="258"/>
      <c r="AR1132" s="258"/>
      <c r="AS1132" s="258"/>
      <c r="AT1132" s="258"/>
      <c r="AU1132" s="258"/>
      <c r="AV1132" s="258"/>
      <c r="AW1132" s="258"/>
      <c r="AX1132" s="258"/>
      <c r="AY1132" s="258"/>
      <c r="AZ1132" s="258"/>
      <c r="BA1132" s="258"/>
      <c r="BB1132" s="258"/>
      <c r="BC1132" s="258"/>
      <c r="BD1132" s="258"/>
      <c r="BE1132" s="258"/>
      <c r="BF1132" s="258"/>
      <c r="BG1132" s="258"/>
      <c r="BH1132" s="258"/>
      <c r="BI1132" s="258"/>
      <c r="BJ1132" s="258"/>
      <c r="BK1132" s="258"/>
      <c r="BL1132" s="297"/>
      <c r="BM1132" s="258"/>
      <c r="BN1132" s="258"/>
      <c r="BO1132" s="258"/>
      <c r="BP1132" s="258"/>
      <c r="BQ1132" s="258"/>
      <c r="BR1132" s="258"/>
      <c r="BS1132" s="258"/>
      <c r="BT1132" s="258"/>
      <c r="BU1132" s="258"/>
      <c r="BV1132" s="259"/>
      <c r="BW1132" s="260"/>
      <c r="BX1132" s="258"/>
      <c r="BY1132" s="258"/>
      <c r="BZ1132" s="258"/>
      <c r="CA1132" s="258"/>
    </row>
    <row r="1133" spans="2:79" x14ac:dyDescent="0.25">
      <c r="B1133" s="263"/>
      <c r="C1133" s="261"/>
      <c r="I1133" s="220"/>
      <c r="J1133" s="253"/>
      <c r="K1133" s="254"/>
      <c r="L1133" s="254"/>
      <c r="M1133" s="255"/>
      <c r="N1133" s="326"/>
      <c r="O1133" s="256"/>
      <c r="P1133" s="256"/>
      <c r="Q1133" s="256"/>
      <c r="R1133" s="256"/>
      <c r="S1133" s="256"/>
      <c r="T1133" s="256"/>
      <c r="U1133" s="256"/>
      <c r="V1133" s="257"/>
      <c r="W1133" s="257"/>
      <c r="X1133" s="257"/>
      <c r="Y1133" s="257"/>
      <c r="Z1133" s="257"/>
      <c r="AA1133" s="257"/>
      <c r="AB1133" s="253"/>
      <c r="AC1133" s="258"/>
      <c r="AD1133" s="253"/>
      <c r="AE1133" s="253"/>
      <c r="AF1133" s="253"/>
      <c r="AG1133" s="253"/>
      <c r="AH1133" s="253"/>
      <c r="AI1133" s="253"/>
      <c r="AJ1133" s="253"/>
      <c r="AK1133" s="258"/>
      <c r="AL1133" s="258"/>
      <c r="AM1133" s="258"/>
      <c r="AN1133" s="258"/>
      <c r="AO1133" s="258"/>
      <c r="AP1133" s="258"/>
      <c r="AQ1133" s="258"/>
      <c r="AR1133" s="258"/>
      <c r="AS1133" s="258"/>
      <c r="AT1133" s="258"/>
      <c r="AU1133" s="258"/>
      <c r="AV1133" s="258"/>
      <c r="AW1133" s="258"/>
      <c r="AX1133" s="258"/>
      <c r="AY1133" s="258"/>
      <c r="AZ1133" s="258"/>
      <c r="BA1133" s="258"/>
      <c r="BB1133" s="258"/>
      <c r="BC1133" s="258"/>
      <c r="BD1133" s="258"/>
      <c r="BE1133" s="258"/>
      <c r="BF1133" s="258"/>
      <c r="BG1133" s="258"/>
      <c r="BH1133" s="258"/>
      <c r="BI1133" s="258"/>
      <c r="BJ1133" s="258"/>
      <c r="BK1133" s="258"/>
      <c r="BL1133" s="297"/>
      <c r="BM1133" s="258"/>
      <c r="BN1133" s="258"/>
      <c r="BO1133" s="258"/>
      <c r="BP1133" s="258"/>
      <c r="BQ1133" s="258"/>
      <c r="BR1133" s="258"/>
      <c r="BS1133" s="258"/>
      <c r="BT1133" s="258"/>
      <c r="BU1133" s="258"/>
      <c r="BV1133" s="259"/>
      <c r="BW1133" s="260"/>
      <c r="BX1133" s="258"/>
      <c r="BY1133" s="258"/>
      <c r="BZ1133" s="258"/>
      <c r="CA1133" s="258"/>
    </row>
    <row r="1134" spans="2:79" x14ac:dyDescent="0.25">
      <c r="B1134" s="263"/>
      <c r="C1134" s="261"/>
      <c r="I1134" s="220"/>
      <c r="J1134" s="253"/>
      <c r="K1134" s="254"/>
      <c r="L1134" s="254"/>
      <c r="M1134" s="255"/>
      <c r="N1134" s="326"/>
      <c r="O1134" s="256"/>
      <c r="P1134" s="256"/>
      <c r="Q1134" s="256"/>
      <c r="R1134" s="256"/>
      <c r="S1134" s="256"/>
      <c r="T1134" s="256"/>
      <c r="U1134" s="256"/>
      <c r="V1134" s="257"/>
      <c r="W1134" s="257"/>
      <c r="X1134" s="257"/>
      <c r="Y1134" s="257"/>
      <c r="Z1134" s="257"/>
      <c r="AA1134" s="257"/>
      <c r="AB1134" s="253"/>
      <c r="AC1134" s="258"/>
      <c r="AD1134" s="253"/>
      <c r="AE1134" s="253"/>
      <c r="AF1134" s="253"/>
      <c r="AG1134" s="253"/>
      <c r="AH1134" s="253"/>
      <c r="AI1134" s="253"/>
      <c r="AJ1134" s="253"/>
      <c r="AK1134" s="258"/>
      <c r="AL1134" s="258"/>
      <c r="AM1134" s="258"/>
      <c r="AN1134" s="258"/>
      <c r="AO1134" s="258"/>
      <c r="AP1134" s="258"/>
      <c r="AQ1134" s="258"/>
      <c r="AR1134" s="258"/>
      <c r="AS1134" s="258"/>
      <c r="AT1134" s="258"/>
      <c r="AU1134" s="258"/>
      <c r="AV1134" s="258"/>
      <c r="AW1134" s="258"/>
      <c r="AX1134" s="258"/>
      <c r="AY1134" s="258"/>
      <c r="AZ1134" s="258"/>
      <c r="BA1134" s="258"/>
      <c r="BB1134" s="258"/>
      <c r="BC1134" s="258"/>
      <c r="BD1134" s="258"/>
      <c r="BE1134" s="258"/>
      <c r="BF1134" s="258"/>
      <c r="BG1134" s="258"/>
      <c r="BH1134" s="258"/>
      <c r="BI1134" s="258"/>
      <c r="BJ1134" s="258"/>
      <c r="BK1134" s="258"/>
      <c r="BL1134" s="297"/>
      <c r="BM1134" s="258"/>
      <c r="BN1134" s="258"/>
      <c r="BO1134" s="258"/>
      <c r="BP1134" s="258"/>
      <c r="BQ1134" s="258"/>
      <c r="BR1134" s="258"/>
      <c r="BS1134" s="258"/>
      <c r="BT1134" s="258"/>
      <c r="BU1134" s="258"/>
      <c r="BV1134" s="259"/>
      <c r="BW1134" s="260"/>
      <c r="BX1134" s="258"/>
      <c r="BY1134" s="258"/>
      <c r="BZ1134" s="258"/>
      <c r="CA1134" s="258"/>
    </row>
    <row r="1135" spans="2:79" x14ac:dyDescent="0.25">
      <c r="B1135" s="263"/>
      <c r="C1135" s="261"/>
      <c r="I1135" s="220"/>
      <c r="J1135" s="253"/>
      <c r="K1135" s="254"/>
      <c r="L1135" s="254"/>
      <c r="M1135" s="255"/>
      <c r="N1135" s="326"/>
      <c r="O1135" s="256"/>
      <c r="P1135" s="256"/>
      <c r="Q1135" s="256"/>
      <c r="R1135" s="256"/>
      <c r="S1135" s="256"/>
      <c r="T1135" s="256"/>
      <c r="U1135" s="256"/>
      <c r="V1135" s="257"/>
      <c r="W1135" s="257"/>
      <c r="X1135" s="257"/>
      <c r="Y1135" s="257"/>
      <c r="Z1135" s="257"/>
      <c r="AA1135" s="257"/>
      <c r="AB1135" s="253"/>
      <c r="AC1135" s="258"/>
      <c r="AD1135" s="253"/>
      <c r="AE1135" s="253"/>
      <c r="AF1135" s="253"/>
      <c r="AG1135" s="253"/>
      <c r="AH1135" s="253"/>
      <c r="AI1135" s="253"/>
      <c r="AJ1135" s="253"/>
      <c r="AK1135" s="258"/>
      <c r="AL1135" s="258"/>
      <c r="AM1135" s="258"/>
      <c r="AN1135" s="258"/>
      <c r="AO1135" s="258"/>
      <c r="AP1135" s="258"/>
      <c r="AQ1135" s="258"/>
      <c r="AR1135" s="258"/>
      <c r="AS1135" s="258"/>
      <c r="AT1135" s="258"/>
      <c r="AU1135" s="258"/>
      <c r="AV1135" s="258"/>
      <c r="AW1135" s="258"/>
      <c r="AX1135" s="258"/>
      <c r="AY1135" s="258"/>
      <c r="AZ1135" s="258"/>
      <c r="BA1135" s="258"/>
      <c r="BB1135" s="258"/>
      <c r="BC1135" s="258"/>
      <c r="BD1135" s="258"/>
      <c r="BE1135" s="258"/>
      <c r="BF1135" s="258"/>
      <c r="BG1135" s="258"/>
      <c r="BH1135" s="258"/>
      <c r="BI1135" s="258"/>
      <c r="BJ1135" s="258"/>
      <c r="BK1135" s="258"/>
      <c r="BL1135" s="297"/>
      <c r="BM1135" s="258"/>
      <c r="BN1135" s="258"/>
      <c r="BO1135" s="258"/>
      <c r="BP1135" s="258"/>
      <c r="BQ1135" s="258"/>
      <c r="BR1135" s="258"/>
      <c r="BS1135" s="258"/>
      <c r="BT1135" s="258"/>
      <c r="BU1135" s="258"/>
      <c r="BV1135" s="259"/>
      <c r="BW1135" s="260"/>
      <c r="BX1135" s="258"/>
      <c r="BY1135" s="258"/>
      <c r="BZ1135" s="258"/>
      <c r="CA1135" s="258"/>
    </row>
    <row r="1136" spans="2:79" x14ac:dyDescent="0.25">
      <c r="B1136" s="263"/>
      <c r="C1136" s="261"/>
      <c r="I1136" s="220"/>
      <c r="J1136" s="253"/>
      <c r="K1136" s="254"/>
      <c r="L1136" s="254"/>
      <c r="M1136" s="255"/>
      <c r="N1136" s="326"/>
      <c r="O1136" s="256"/>
      <c r="P1136" s="256"/>
      <c r="Q1136" s="256"/>
      <c r="R1136" s="256"/>
      <c r="S1136" s="256"/>
      <c r="T1136" s="256"/>
      <c r="U1136" s="256"/>
      <c r="V1136" s="257"/>
      <c r="W1136" s="257"/>
      <c r="X1136" s="257"/>
      <c r="Y1136" s="257"/>
      <c r="Z1136" s="257"/>
      <c r="AA1136" s="257"/>
      <c r="AB1136" s="253"/>
      <c r="AC1136" s="258"/>
      <c r="AD1136" s="253"/>
      <c r="AE1136" s="253"/>
      <c r="AF1136" s="253"/>
      <c r="AG1136" s="253"/>
      <c r="AH1136" s="253"/>
      <c r="AI1136" s="253"/>
      <c r="AJ1136" s="253"/>
      <c r="AK1136" s="258"/>
      <c r="AL1136" s="258"/>
      <c r="AM1136" s="258"/>
      <c r="AN1136" s="258"/>
      <c r="AO1136" s="258"/>
      <c r="AP1136" s="258"/>
      <c r="AQ1136" s="258"/>
      <c r="AR1136" s="258"/>
      <c r="AS1136" s="258"/>
      <c r="AT1136" s="258"/>
      <c r="AU1136" s="258"/>
      <c r="AV1136" s="258"/>
      <c r="AW1136" s="258"/>
      <c r="AX1136" s="258"/>
      <c r="AY1136" s="258"/>
      <c r="AZ1136" s="258"/>
      <c r="BA1136" s="258"/>
      <c r="BB1136" s="258"/>
      <c r="BC1136" s="258"/>
      <c r="BD1136" s="258"/>
      <c r="BE1136" s="258"/>
      <c r="BF1136" s="258"/>
      <c r="BG1136" s="258"/>
      <c r="BH1136" s="258"/>
      <c r="BI1136" s="258"/>
      <c r="BJ1136" s="258"/>
      <c r="BK1136" s="258"/>
      <c r="BL1136" s="297"/>
      <c r="BM1136" s="258"/>
      <c r="BN1136" s="258"/>
      <c r="BO1136" s="258"/>
      <c r="BP1136" s="258"/>
      <c r="BQ1136" s="258"/>
      <c r="BR1136" s="258"/>
      <c r="BS1136" s="258"/>
      <c r="BT1136" s="258"/>
      <c r="BU1136" s="258"/>
      <c r="BV1136" s="259"/>
      <c r="BW1136" s="260"/>
      <c r="BX1136" s="258"/>
      <c r="BY1136" s="258"/>
      <c r="BZ1136" s="258"/>
      <c r="CA1136" s="258"/>
    </row>
    <row r="1137" spans="2:79" x14ac:dyDescent="0.25">
      <c r="B1137" s="263"/>
      <c r="C1137" s="261"/>
      <c r="I1137" s="220"/>
      <c r="J1137" s="253"/>
      <c r="K1137" s="254"/>
      <c r="L1137" s="254"/>
      <c r="M1137" s="255"/>
      <c r="N1137" s="326"/>
      <c r="O1137" s="256"/>
      <c r="P1137" s="256"/>
      <c r="Q1137" s="256"/>
      <c r="R1137" s="256"/>
      <c r="S1137" s="256"/>
      <c r="T1137" s="256"/>
      <c r="U1137" s="256"/>
      <c r="V1137" s="257"/>
      <c r="W1137" s="257"/>
      <c r="X1137" s="257"/>
      <c r="Y1137" s="257"/>
      <c r="Z1137" s="257"/>
      <c r="AA1137" s="257"/>
      <c r="AB1137" s="253"/>
      <c r="AC1137" s="258"/>
      <c r="AD1137" s="253"/>
      <c r="AE1137" s="253"/>
      <c r="AF1137" s="253"/>
      <c r="AG1137" s="253"/>
      <c r="AH1137" s="253"/>
      <c r="AI1137" s="253"/>
      <c r="AJ1137" s="253"/>
      <c r="AK1137" s="258"/>
      <c r="AL1137" s="258"/>
      <c r="AM1137" s="258"/>
      <c r="AN1137" s="258"/>
      <c r="AO1137" s="258"/>
      <c r="AP1137" s="258"/>
      <c r="AQ1137" s="258"/>
      <c r="AR1137" s="258"/>
      <c r="AS1137" s="258"/>
      <c r="AT1137" s="258"/>
      <c r="AU1137" s="258"/>
      <c r="AV1137" s="258"/>
      <c r="AW1137" s="258"/>
      <c r="AX1137" s="258"/>
      <c r="AY1137" s="258"/>
      <c r="AZ1137" s="258"/>
      <c r="BA1137" s="258"/>
      <c r="BB1137" s="258"/>
      <c r="BC1137" s="258"/>
      <c r="BD1137" s="258"/>
      <c r="BE1137" s="258"/>
      <c r="BF1137" s="258"/>
      <c r="BG1137" s="258"/>
      <c r="BH1137" s="258"/>
      <c r="BI1137" s="258"/>
      <c r="BJ1137" s="258"/>
      <c r="BK1137" s="258"/>
      <c r="BL1137" s="297"/>
      <c r="BM1137" s="258"/>
      <c r="BN1137" s="258"/>
      <c r="BO1137" s="258"/>
      <c r="BP1137" s="258"/>
      <c r="BQ1137" s="258"/>
      <c r="BR1137" s="258"/>
      <c r="BS1137" s="258"/>
      <c r="BT1137" s="258"/>
      <c r="BU1137" s="258"/>
      <c r="BV1137" s="259"/>
      <c r="BW1137" s="260"/>
      <c r="BX1137" s="258"/>
      <c r="BY1137" s="258"/>
      <c r="BZ1137" s="258"/>
      <c r="CA1137" s="258"/>
    </row>
    <row r="1138" spans="2:79" x14ac:dyDescent="0.25">
      <c r="B1138" s="263"/>
      <c r="C1138" s="261"/>
      <c r="I1138" s="220"/>
      <c r="J1138" s="253"/>
      <c r="K1138" s="254"/>
      <c r="L1138" s="254"/>
      <c r="M1138" s="255"/>
      <c r="N1138" s="326"/>
      <c r="O1138" s="256"/>
      <c r="P1138" s="256"/>
      <c r="Q1138" s="256"/>
      <c r="R1138" s="256"/>
      <c r="S1138" s="256"/>
      <c r="T1138" s="256"/>
      <c r="U1138" s="256"/>
      <c r="V1138" s="257"/>
      <c r="W1138" s="257"/>
      <c r="X1138" s="257"/>
      <c r="Y1138" s="257"/>
      <c r="Z1138" s="257"/>
      <c r="AA1138" s="257"/>
      <c r="AB1138" s="253"/>
      <c r="AC1138" s="258"/>
      <c r="AD1138" s="253"/>
      <c r="AE1138" s="253"/>
      <c r="AF1138" s="253"/>
      <c r="AG1138" s="253"/>
      <c r="AH1138" s="253"/>
      <c r="AI1138" s="253"/>
      <c r="AJ1138" s="253"/>
      <c r="AK1138" s="258"/>
      <c r="AL1138" s="258"/>
      <c r="AM1138" s="258"/>
      <c r="AN1138" s="258"/>
      <c r="AO1138" s="258"/>
      <c r="AP1138" s="258"/>
      <c r="AQ1138" s="258"/>
      <c r="AR1138" s="258"/>
      <c r="AS1138" s="258"/>
      <c r="AT1138" s="258"/>
      <c r="AU1138" s="258"/>
      <c r="AV1138" s="258"/>
      <c r="AW1138" s="258"/>
      <c r="AX1138" s="258"/>
      <c r="AY1138" s="258"/>
      <c r="AZ1138" s="258"/>
      <c r="BA1138" s="258"/>
      <c r="BB1138" s="258"/>
      <c r="BC1138" s="258"/>
      <c r="BD1138" s="258"/>
      <c r="BE1138" s="258"/>
      <c r="BF1138" s="258"/>
      <c r="BG1138" s="258"/>
      <c r="BH1138" s="258"/>
      <c r="BI1138" s="258"/>
      <c r="BJ1138" s="258"/>
      <c r="BK1138" s="258"/>
      <c r="BL1138" s="297"/>
      <c r="BM1138" s="258"/>
      <c r="BN1138" s="258"/>
      <c r="BO1138" s="258"/>
      <c r="BP1138" s="258"/>
      <c r="BQ1138" s="258"/>
      <c r="BR1138" s="258"/>
      <c r="BS1138" s="258"/>
      <c r="BT1138" s="258"/>
      <c r="BU1138" s="258"/>
      <c r="BV1138" s="259"/>
      <c r="BW1138" s="260"/>
      <c r="BX1138" s="258"/>
      <c r="BY1138" s="258"/>
      <c r="BZ1138" s="258"/>
      <c r="CA1138" s="258"/>
    </row>
    <row r="1139" spans="2:79" x14ac:dyDescent="0.25">
      <c r="B1139" s="263"/>
      <c r="C1139" s="261"/>
      <c r="I1139" s="220"/>
      <c r="J1139" s="253"/>
      <c r="K1139" s="254"/>
      <c r="L1139" s="254"/>
      <c r="M1139" s="255"/>
      <c r="N1139" s="326"/>
      <c r="O1139" s="256"/>
      <c r="P1139" s="256"/>
      <c r="Q1139" s="256"/>
      <c r="R1139" s="256"/>
      <c r="S1139" s="256"/>
      <c r="T1139" s="256"/>
      <c r="U1139" s="256"/>
      <c r="V1139" s="257"/>
      <c r="W1139" s="257"/>
      <c r="X1139" s="257"/>
      <c r="Y1139" s="257"/>
      <c r="Z1139" s="257"/>
      <c r="AA1139" s="257"/>
      <c r="AB1139" s="253"/>
      <c r="AC1139" s="258"/>
      <c r="AD1139" s="253"/>
      <c r="AE1139" s="253"/>
      <c r="AF1139" s="253"/>
      <c r="AG1139" s="253"/>
      <c r="AH1139" s="253"/>
      <c r="AI1139" s="253"/>
      <c r="AJ1139" s="253"/>
      <c r="AK1139" s="258"/>
      <c r="AL1139" s="258"/>
      <c r="AM1139" s="258"/>
      <c r="AN1139" s="258"/>
      <c r="AO1139" s="258"/>
      <c r="AP1139" s="258"/>
      <c r="AQ1139" s="258"/>
      <c r="AR1139" s="258"/>
      <c r="AS1139" s="258"/>
      <c r="AT1139" s="258"/>
      <c r="AU1139" s="258"/>
      <c r="AV1139" s="258"/>
      <c r="AW1139" s="258"/>
      <c r="AX1139" s="258"/>
      <c r="AY1139" s="258"/>
      <c r="AZ1139" s="258"/>
      <c r="BA1139" s="258"/>
      <c r="BB1139" s="258"/>
      <c r="BC1139" s="258"/>
      <c r="BD1139" s="258"/>
      <c r="BE1139" s="258"/>
      <c r="BF1139" s="258"/>
      <c r="BG1139" s="258"/>
      <c r="BH1139" s="258"/>
      <c r="BI1139" s="258"/>
      <c r="BJ1139" s="258"/>
      <c r="BK1139" s="258"/>
      <c r="BL1139" s="297"/>
      <c r="BM1139" s="258"/>
      <c r="BN1139" s="258"/>
      <c r="BO1139" s="258"/>
      <c r="BP1139" s="258"/>
      <c r="BQ1139" s="258"/>
      <c r="BR1139" s="258"/>
      <c r="BS1139" s="258"/>
      <c r="BT1139" s="258"/>
      <c r="BU1139" s="258"/>
      <c r="BV1139" s="259"/>
      <c r="BW1139" s="260"/>
      <c r="BX1139" s="258"/>
      <c r="BY1139" s="258"/>
      <c r="BZ1139" s="258"/>
      <c r="CA1139" s="258"/>
    </row>
    <row r="1140" spans="2:79" x14ac:dyDescent="0.25">
      <c r="B1140" s="263"/>
      <c r="C1140" s="261"/>
      <c r="I1140" s="220"/>
      <c r="J1140" s="253"/>
      <c r="K1140" s="254"/>
      <c r="L1140" s="254"/>
      <c r="M1140" s="255"/>
      <c r="N1140" s="326"/>
      <c r="O1140" s="256"/>
      <c r="P1140" s="256"/>
      <c r="Q1140" s="256"/>
      <c r="R1140" s="256"/>
      <c r="S1140" s="256"/>
      <c r="T1140" s="256"/>
      <c r="U1140" s="256"/>
      <c r="V1140" s="257"/>
      <c r="W1140" s="257"/>
      <c r="X1140" s="257"/>
      <c r="Y1140" s="257"/>
      <c r="Z1140" s="257"/>
      <c r="AA1140" s="257"/>
      <c r="AB1140" s="253"/>
      <c r="AC1140" s="258"/>
      <c r="AD1140" s="253"/>
      <c r="AE1140" s="253"/>
      <c r="AF1140" s="253"/>
      <c r="AG1140" s="253"/>
      <c r="AH1140" s="253"/>
      <c r="AI1140" s="253"/>
      <c r="AJ1140" s="253"/>
      <c r="AK1140" s="258"/>
      <c r="AL1140" s="258"/>
      <c r="AM1140" s="258"/>
      <c r="AN1140" s="258"/>
      <c r="AO1140" s="258"/>
      <c r="AP1140" s="258"/>
      <c r="AQ1140" s="258"/>
      <c r="AR1140" s="258"/>
      <c r="AS1140" s="258"/>
      <c r="AT1140" s="258"/>
      <c r="AU1140" s="258"/>
      <c r="AV1140" s="258"/>
      <c r="AW1140" s="258"/>
      <c r="AX1140" s="258"/>
      <c r="AY1140" s="258"/>
      <c r="AZ1140" s="258"/>
      <c r="BA1140" s="258"/>
      <c r="BB1140" s="258"/>
      <c r="BC1140" s="258"/>
      <c r="BD1140" s="258"/>
      <c r="BE1140" s="258"/>
      <c r="BF1140" s="258"/>
      <c r="BG1140" s="258"/>
      <c r="BH1140" s="258"/>
      <c r="BI1140" s="258"/>
      <c r="BJ1140" s="258"/>
      <c r="BK1140" s="258"/>
      <c r="BL1140" s="297"/>
      <c r="BM1140" s="258"/>
      <c r="BN1140" s="258"/>
      <c r="BO1140" s="258"/>
      <c r="BP1140" s="258"/>
      <c r="BQ1140" s="258"/>
      <c r="BR1140" s="258"/>
      <c r="BS1140" s="258"/>
      <c r="BT1140" s="258"/>
      <c r="BU1140" s="258"/>
      <c r="BV1140" s="259"/>
      <c r="BW1140" s="260"/>
      <c r="BX1140" s="258"/>
      <c r="BY1140" s="258"/>
      <c r="BZ1140" s="258"/>
      <c r="CA1140" s="258"/>
    </row>
    <row r="1141" spans="2:79" x14ac:dyDescent="0.25">
      <c r="B1141" s="263"/>
      <c r="C1141" s="261"/>
      <c r="I1141" s="220"/>
      <c r="J1141" s="253"/>
      <c r="K1141" s="254"/>
      <c r="L1141" s="254"/>
      <c r="M1141" s="255"/>
      <c r="N1141" s="326"/>
      <c r="O1141" s="256"/>
      <c r="P1141" s="256"/>
      <c r="Q1141" s="256"/>
      <c r="R1141" s="256"/>
      <c r="S1141" s="256"/>
      <c r="T1141" s="256"/>
      <c r="U1141" s="256"/>
      <c r="V1141" s="257"/>
      <c r="W1141" s="257"/>
      <c r="X1141" s="257"/>
      <c r="Y1141" s="257"/>
      <c r="Z1141" s="257"/>
      <c r="AA1141" s="257"/>
      <c r="AB1141" s="253"/>
      <c r="AC1141" s="258"/>
      <c r="AD1141" s="253"/>
      <c r="AE1141" s="253"/>
      <c r="AF1141" s="253"/>
      <c r="AG1141" s="253"/>
      <c r="AH1141" s="253"/>
      <c r="AI1141" s="253"/>
      <c r="AJ1141" s="253"/>
      <c r="AK1141" s="258"/>
      <c r="AL1141" s="258"/>
      <c r="AM1141" s="258"/>
      <c r="AN1141" s="258"/>
      <c r="AO1141" s="258"/>
      <c r="AP1141" s="258"/>
      <c r="AQ1141" s="258"/>
      <c r="AR1141" s="258"/>
      <c r="AS1141" s="258"/>
      <c r="AT1141" s="258"/>
      <c r="AU1141" s="258"/>
      <c r="AV1141" s="258"/>
      <c r="AW1141" s="258"/>
      <c r="AX1141" s="258"/>
      <c r="AY1141" s="258"/>
      <c r="AZ1141" s="258"/>
      <c r="BA1141" s="258"/>
      <c r="BB1141" s="258"/>
      <c r="BC1141" s="258"/>
      <c r="BD1141" s="258"/>
      <c r="BE1141" s="258"/>
      <c r="BF1141" s="258"/>
      <c r="BG1141" s="258"/>
      <c r="BH1141" s="258"/>
      <c r="BI1141" s="258"/>
      <c r="BJ1141" s="258"/>
      <c r="BK1141" s="258"/>
      <c r="BL1141" s="297"/>
      <c r="BM1141" s="258"/>
      <c r="BN1141" s="258"/>
      <c r="BO1141" s="258"/>
      <c r="BP1141" s="258"/>
      <c r="BQ1141" s="258"/>
      <c r="BR1141" s="258"/>
      <c r="BS1141" s="258"/>
      <c r="BT1141" s="258"/>
      <c r="BU1141" s="258"/>
      <c r="BV1141" s="259"/>
      <c r="BW1141" s="260"/>
      <c r="BX1141" s="258"/>
      <c r="BY1141" s="258"/>
      <c r="BZ1141" s="258"/>
      <c r="CA1141" s="258"/>
    </row>
    <row r="1142" spans="2:79" x14ac:dyDescent="0.25">
      <c r="B1142" s="263"/>
      <c r="C1142" s="261"/>
      <c r="I1142" s="220"/>
      <c r="J1142" s="253"/>
      <c r="K1142" s="254"/>
      <c r="L1142" s="254"/>
      <c r="M1142" s="255"/>
      <c r="N1142" s="326"/>
      <c r="O1142" s="256"/>
      <c r="P1142" s="256"/>
      <c r="Q1142" s="256"/>
      <c r="R1142" s="256"/>
      <c r="S1142" s="256"/>
      <c r="T1142" s="256"/>
      <c r="U1142" s="256"/>
      <c r="V1142" s="257"/>
      <c r="W1142" s="257"/>
      <c r="X1142" s="257"/>
      <c r="Y1142" s="257"/>
      <c r="Z1142" s="257"/>
      <c r="AA1142" s="257"/>
      <c r="AB1142" s="253"/>
      <c r="AC1142" s="258"/>
      <c r="AD1142" s="253"/>
      <c r="AE1142" s="253"/>
      <c r="AF1142" s="253"/>
      <c r="AG1142" s="253"/>
      <c r="AH1142" s="253"/>
      <c r="AI1142" s="253"/>
      <c r="AJ1142" s="253"/>
      <c r="AK1142" s="258"/>
      <c r="AL1142" s="258"/>
      <c r="AM1142" s="258"/>
      <c r="AN1142" s="258"/>
      <c r="AO1142" s="258"/>
      <c r="AP1142" s="258"/>
      <c r="AQ1142" s="258"/>
      <c r="AR1142" s="258"/>
      <c r="AS1142" s="258"/>
      <c r="AT1142" s="258"/>
      <c r="AU1142" s="258"/>
      <c r="AV1142" s="258"/>
      <c r="AW1142" s="258"/>
      <c r="AX1142" s="258"/>
      <c r="AY1142" s="258"/>
      <c r="AZ1142" s="258"/>
      <c r="BA1142" s="258"/>
      <c r="BB1142" s="258"/>
      <c r="BC1142" s="258"/>
      <c r="BD1142" s="258"/>
      <c r="BE1142" s="258"/>
      <c r="BF1142" s="258"/>
      <c r="BG1142" s="258"/>
      <c r="BH1142" s="258"/>
      <c r="BI1142" s="258"/>
      <c r="BJ1142" s="258"/>
      <c r="BK1142" s="258"/>
      <c r="BL1142" s="297"/>
      <c r="BM1142" s="258"/>
      <c r="BN1142" s="258"/>
      <c r="BO1142" s="258"/>
      <c r="BP1142" s="258"/>
      <c r="BQ1142" s="258"/>
      <c r="BR1142" s="258"/>
      <c r="BS1142" s="258"/>
      <c r="BT1142" s="258"/>
      <c r="BU1142" s="258"/>
      <c r="BV1142" s="259"/>
      <c r="BW1142" s="260"/>
      <c r="BX1142" s="258"/>
      <c r="BY1142" s="258"/>
      <c r="BZ1142" s="258"/>
      <c r="CA1142" s="258"/>
    </row>
    <row r="1143" spans="2:79" x14ac:dyDescent="0.25">
      <c r="B1143" s="263"/>
      <c r="C1143" s="261"/>
      <c r="I1143" s="220"/>
      <c r="J1143" s="253"/>
      <c r="K1143" s="254"/>
      <c r="L1143" s="254"/>
      <c r="M1143" s="255"/>
      <c r="N1143" s="326"/>
      <c r="O1143" s="256"/>
      <c r="P1143" s="256"/>
      <c r="Q1143" s="256"/>
      <c r="R1143" s="256"/>
      <c r="S1143" s="256"/>
      <c r="T1143" s="256"/>
      <c r="U1143" s="256"/>
      <c r="V1143" s="257"/>
      <c r="W1143" s="257"/>
      <c r="X1143" s="257"/>
      <c r="Y1143" s="257"/>
      <c r="Z1143" s="257"/>
      <c r="AA1143" s="257"/>
      <c r="AB1143" s="253"/>
      <c r="AC1143" s="258"/>
      <c r="AD1143" s="253"/>
      <c r="AE1143" s="253"/>
      <c r="AF1143" s="253"/>
      <c r="AG1143" s="253"/>
      <c r="AH1143" s="253"/>
      <c r="AI1143" s="253"/>
      <c r="AJ1143" s="253"/>
      <c r="AK1143" s="258"/>
      <c r="AL1143" s="258"/>
      <c r="AM1143" s="258"/>
      <c r="AN1143" s="258"/>
      <c r="AO1143" s="258"/>
      <c r="AP1143" s="258"/>
      <c r="AQ1143" s="258"/>
      <c r="AR1143" s="258"/>
      <c r="AS1143" s="258"/>
      <c r="AT1143" s="258"/>
      <c r="AU1143" s="258"/>
      <c r="AV1143" s="258"/>
      <c r="AW1143" s="258"/>
      <c r="AX1143" s="258"/>
      <c r="AY1143" s="258"/>
      <c r="AZ1143" s="258"/>
      <c r="BA1143" s="258"/>
      <c r="BB1143" s="258"/>
      <c r="BC1143" s="258"/>
      <c r="BD1143" s="258"/>
      <c r="BE1143" s="258"/>
      <c r="BF1143" s="258"/>
      <c r="BG1143" s="258"/>
      <c r="BH1143" s="258"/>
      <c r="BI1143" s="258"/>
      <c r="BJ1143" s="258"/>
      <c r="BK1143" s="258"/>
      <c r="BL1143" s="297"/>
      <c r="BM1143" s="258"/>
      <c r="BN1143" s="258"/>
      <c r="BO1143" s="258"/>
      <c r="BP1143" s="258"/>
      <c r="BQ1143" s="258"/>
      <c r="BR1143" s="258"/>
      <c r="BS1143" s="258"/>
      <c r="BT1143" s="258"/>
      <c r="BU1143" s="258"/>
      <c r="BV1143" s="259"/>
      <c r="BW1143" s="260"/>
      <c r="BX1143" s="258"/>
      <c r="BY1143" s="258"/>
      <c r="BZ1143" s="258"/>
      <c r="CA1143" s="258"/>
    </row>
    <row r="1144" spans="2:79" x14ac:dyDescent="0.25">
      <c r="B1144" s="263"/>
      <c r="C1144" s="261"/>
      <c r="I1144" s="220"/>
      <c r="J1144" s="253"/>
      <c r="K1144" s="254"/>
      <c r="L1144" s="254"/>
      <c r="M1144" s="255"/>
      <c r="N1144" s="326"/>
      <c r="O1144" s="256"/>
      <c r="P1144" s="256"/>
      <c r="Q1144" s="256"/>
      <c r="R1144" s="256"/>
      <c r="S1144" s="256"/>
      <c r="T1144" s="256"/>
      <c r="U1144" s="256"/>
      <c r="V1144" s="257"/>
      <c r="W1144" s="257"/>
      <c r="X1144" s="257"/>
      <c r="Y1144" s="257"/>
      <c r="Z1144" s="257"/>
      <c r="AA1144" s="257"/>
      <c r="AB1144" s="253"/>
      <c r="AC1144" s="258"/>
      <c r="AD1144" s="253"/>
      <c r="AE1144" s="253"/>
      <c r="AF1144" s="253"/>
      <c r="AG1144" s="253"/>
      <c r="AH1144" s="253"/>
      <c r="AI1144" s="253"/>
      <c r="AJ1144" s="253"/>
      <c r="AK1144" s="258"/>
      <c r="AL1144" s="258"/>
      <c r="AM1144" s="258"/>
      <c r="AN1144" s="258"/>
      <c r="AO1144" s="258"/>
      <c r="AP1144" s="258"/>
      <c r="AQ1144" s="258"/>
      <c r="AR1144" s="258"/>
      <c r="AS1144" s="258"/>
      <c r="AT1144" s="258"/>
      <c r="AU1144" s="258"/>
      <c r="AV1144" s="258"/>
      <c r="AW1144" s="258"/>
      <c r="AX1144" s="258"/>
      <c r="AY1144" s="258"/>
      <c r="AZ1144" s="258"/>
      <c r="BA1144" s="258"/>
      <c r="BB1144" s="258"/>
      <c r="BC1144" s="258"/>
      <c r="BD1144" s="258"/>
      <c r="BE1144" s="258"/>
      <c r="BF1144" s="258"/>
      <c r="BG1144" s="258"/>
      <c r="BH1144" s="258"/>
      <c r="BI1144" s="258"/>
      <c r="BJ1144" s="258"/>
      <c r="BK1144" s="258"/>
      <c r="BL1144" s="297"/>
      <c r="BM1144" s="258"/>
      <c r="BN1144" s="258"/>
      <c r="BO1144" s="258"/>
      <c r="BP1144" s="258"/>
      <c r="BQ1144" s="258"/>
      <c r="BR1144" s="258"/>
      <c r="BS1144" s="258"/>
      <c r="BT1144" s="258"/>
      <c r="BU1144" s="258"/>
      <c r="BV1144" s="259"/>
      <c r="BW1144" s="260"/>
      <c r="BX1144" s="258"/>
      <c r="BY1144" s="258"/>
      <c r="BZ1144" s="258"/>
      <c r="CA1144" s="258"/>
    </row>
    <row r="1145" spans="2:79" x14ac:dyDescent="0.25">
      <c r="B1145" s="263"/>
      <c r="C1145" s="261"/>
      <c r="I1145" s="220"/>
      <c r="J1145" s="253"/>
      <c r="K1145" s="254"/>
      <c r="L1145" s="254"/>
      <c r="M1145" s="255"/>
      <c r="N1145" s="326"/>
      <c r="O1145" s="256"/>
      <c r="P1145" s="256"/>
      <c r="Q1145" s="256"/>
      <c r="R1145" s="256"/>
      <c r="S1145" s="256"/>
      <c r="T1145" s="256"/>
      <c r="U1145" s="256"/>
      <c r="V1145" s="257"/>
      <c r="W1145" s="257"/>
      <c r="X1145" s="257"/>
      <c r="Y1145" s="257"/>
      <c r="Z1145" s="257"/>
      <c r="AA1145" s="257"/>
      <c r="AB1145" s="253"/>
      <c r="AC1145" s="258"/>
      <c r="AD1145" s="253"/>
      <c r="AE1145" s="253"/>
      <c r="AF1145" s="253"/>
      <c r="AG1145" s="253"/>
      <c r="AH1145" s="253"/>
      <c r="AI1145" s="253"/>
      <c r="AJ1145" s="253"/>
      <c r="AK1145" s="258"/>
      <c r="AL1145" s="258"/>
      <c r="AM1145" s="258"/>
      <c r="AN1145" s="258"/>
      <c r="AO1145" s="258"/>
      <c r="AP1145" s="258"/>
      <c r="AQ1145" s="258"/>
      <c r="AR1145" s="258"/>
      <c r="AS1145" s="258"/>
      <c r="AT1145" s="258"/>
      <c r="AU1145" s="258"/>
      <c r="AV1145" s="258"/>
      <c r="AW1145" s="258"/>
      <c r="AX1145" s="258"/>
      <c r="AY1145" s="258"/>
      <c r="AZ1145" s="258"/>
      <c r="BA1145" s="258"/>
      <c r="BB1145" s="258"/>
      <c r="BC1145" s="258"/>
      <c r="BD1145" s="258"/>
      <c r="BE1145" s="258"/>
      <c r="BF1145" s="258"/>
      <c r="BG1145" s="258"/>
      <c r="BH1145" s="258"/>
      <c r="BI1145" s="258"/>
      <c r="BJ1145" s="258"/>
      <c r="BK1145" s="258"/>
      <c r="BL1145" s="297"/>
      <c r="BM1145" s="258"/>
      <c r="BN1145" s="258"/>
      <c r="BO1145" s="258"/>
      <c r="BP1145" s="258"/>
      <c r="BQ1145" s="258"/>
      <c r="BR1145" s="258"/>
      <c r="BS1145" s="258"/>
      <c r="BT1145" s="258"/>
      <c r="BU1145" s="258"/>
      <c r="BV1145" s="259"/>
      <c r="BW1145" s="260"/>
      <c r="BX1145" s="258"/>
      <c r="BY1145" s="258"/>
      <c r="BZ1145" s="258"/>
      <c r="CA1145" s="258"/>
    </row>
    <row r="1146" spans="2:79" x14ac:dyDescent="0.25">
      <c r="B1146" s="263"/>
      <c r="C1146" s="261"/>
      <c r="I1146" s="220"/>
      <c r="J1146" s="253"/>
      <c r="K1146" s="254"/>
      <c r="L1146" s="254"/>
      <c r="M1146" s="255"/>
      <c r="N1146" s="326"/>
      <c r="O1146" s="256"/>
      <c r="P1146" s="256"/>
      <c r="Q1146" s="256"/>
      <c r="R1146" s="256"/>
      <c r="S1146" s="256"/>
      <c r="T1146" s="256"/>
      <c r="U1146" s="256"/>
      <c r="V1146" s="257"/>
      <c r="W1146" s="257"/>
      <c r="X1146" s="257"/>
      <c r="Y1146" s="257"/>
      <c r="Z1146" s="257"/>
      <c r="AA1146" s="257"/>
      <c r="AB1146" s="253"/>
      <c r="AC1146" s="258"/>
      <c r="AD1146" s="253"/>
      <c r="AE1146" s="253"/>
      <c r="AF1146" s="253"/>
      <c r="AG1146" s="253"/>
      <c r="AH1146" s="253"/>
      <c r="AI1146" s="253"/>
      <c r="AJ1146" s="253"/>
      <c r="AK1146" s="258"/>
      <c r="AL1146" s="258"/>
      <c r="AM1146" s="258"/>
      <c r="AN1146" s="258"/>
      <c r="AO1146" s="258"/>
      <c r="AP1146" s="258"/>
      <c r="AQ1146" s="258"/>
      <c r="AR1146" s="258"/>
      <c r="AS1146" s="258"/>
      <c r="AT1146" s="258"/>
      <c r="AU1146" s="258"/>
      <c r="AV1146" s="258"/>
      <c r="AW1146" s="258"/>
      <c r="AX1146" s="258"/>
      <c r="AY1146" s="258"/>
      <c r="AZ1146" s="258"/>
      <c r="BA1146" s="258"/>
      <c r="BB1146" s="258"/>
      <c r="BC1146" s="258"/>
      <c r="BD1146" s="258"/>
      <c r="BE1146" s="258"/>
      <c r="BF1146" s="258"/>
      <c r="BG1146" s="258"/>
      <c r="BH1146" s="258"/>
      <c r="BI1146" s="258"/>
      <c r="BJ1146" s="258"/>
      <c r="BK1146" s="258"/>
      <c r="BL1146" s="297"/>
      <c r="BM1146" s="258"/>
      <c r="BN1146" s="258"/>
      <c r="BO1146" s="258"/>
      <c r="BP1146" s="258"/>
      <c r="BQ1146" s="258"/>
      <c r="BR1146" s="258"/>
      <c r="BS1146" s="258"/>
      <c r="BT1146" s="258"/>
      <c r="BU1146" s="258"/>
      <c r="BV1146" s="259"/>
      <c r="BW1146" s="260"/>
      <c r="BX1146" s="258"/>
      <c r="BY1146" s="258"/>
      <c r="BZ1146" s="258"/>
      <c r="CA1146" s="258"/>
    </row>
    <row r="1147" spans="2:79" x14ac:dyDescent="0.25">
      <c r="B1147" s="263"/>
      <c r="C1147" s="261"/>
      <c r="I1147" s="220"/>
      <c r="J1147" s="253"/>
      <c r="K1147" s="254"/>
      <c r="L1147" s="254"/>
      <c r="M1147" s="255"/>
      <c r="N1147" s="326"/>
      <c r="O1147" s="256"/>
      <c r="P1147" s="256"/>
      <c r="Q1147" s="256"/>
      <c r="R1147" s="256"/>
      <c r="S1147" s="256"/>
      <c r="T1147" s="256"/>
      <c r="U1147" s="256"/>
      <c r="V1147" s="257"/>
      <c r="W1147" s="257"/>
      <c r="X1147" s="257"/>
      <c r="Y1147" s="257"/>
      <c r="Z1147" s="257"/>
      <c r="AA1147" s="257"/>
      <c r="AB1147" s="253"/>
      <c r="AC1147" s="258"/>
      <c r="AD1147" s="253"/>
      <c r="AE1147" s="253"/>
      <c r="AF1147" s="253"/>
      <c r="AG1147" s="253"/>
      <c r="AH1147" s="253"/>
      <c r="AI1147" s="253"/>
      <c r="AJ1147" s="253"/>
      <c r="AK1147" s="258"/>
      <c r="AL1147" s="258"/>
      <c r="AM1147" s="258"/>
      <c r="AN1147" s="258"/>
      <c r="AO1147" s="258"/>
      <c r="AP1147" s="258"/>
      <c r="AQ1147" s="258"/>
      <c r="AR1147" s="258"/>
      <c r="AS1147" s="258"/>
      <c r="AT1147" s="258"/>
      <c r="AU1147" s="258"/>
      <c r="AV1147" s="258"/>
      <c r="AW1147" s="258"/>
      <c r="AX1147" s="258"/>
      <c r="AY1147" s="258"/>
      <c r="AZ1147" s="258"/>
      <c r="BA1147" s="258"/>
      <c r="BB1147" s="258"/>
      <c r="BC1147" s="258"/>
      <c r="BD1147" s="258"/>
      <c r="BE1147" s="258"/>
      <c r="BF1147" s="258"/>
      <c r="BG1147" s="258"/>
      <c r="BH1147" s="258"/>
      <c r="BI1147" s="258"/>
      <c r="BJ1147" s="258"/>
      <c r="BK1147" s="258"/>
      <c r="BL1147" s="297"/>
      <c r="BM1147" s="258"/>
      <c r="BN1147" s="258"/>
      <c r="BO1147" s="258"/>
      <c r="BP1147" s="258"/>
      <c r="BQ1147" s="258"/>
      <c r="BR1147" s="258"/>
      <c r="BS1147" s="258"/>
      <c r="BT1147" s="258"/>
      <c r="BU1147" s="258"/>
      <c r="BV1147" s="259"/>
      <c r="BW1147" s="260"/>
      <c r="BX1147" s="258"/>
      <c r="BY1147" s="258"/>
      <c r="BZ1147" s="258"/>
      <c r="CA1147" s="258"/>
    </row>
    <row r="1148" spans="2:79" x14ac:dyDescent="0.25">
      <c r="B1148" s="263"/>
      <c r="C1148" s="261"/>
      <c r="I1148" s="220"/>
      <c r="J1148" s="253"/>
      <c r="K1148" s="254"/>
      <c r="L1148" s="254"/>
      <c r="M1148" s="255"/>
      <c r="N1148" s="326"/>
      <c r="O1148" s="256"/>
      <c r="P1148" s="256"/>
      <c r="Q1148" s="256"/>
      <c r="R1148" s="256"/>
      <c r="S1148" s="256"/>
      <c r="T1148" s="256"/>
      <c r="U1148" s="256"/>
      <c r="V1148" s="257"/>
      <c r="W1148" s="257"/>
      <c r="X1148" s="257"/>
      <c r="Y1148" s="257"/>
      <c r="Z1148" s="257"/>
      <c r="AA1148" s="257"/>
      <c r="AB1148" s="253"/>
      <c r="AC1148" s="258"/>
      <c r="AD1148" s="253"/>
      <c r="AE1148" s="253"/>
      <c r="AF1148" s="253"/>
      <c r="AG1148" s="253"/>
      <c r="AH1148" s="253"/>
      <c r="AI1148" s="253"/>
      <c r="AJ1148" s="253"/>
      <c r="AK1148" s="258"/>
      <c r="AL1148" s="258"/>
      <c r="AM1148" s="258"/>
      <c r="AN1148" s="258"/>
      <c r="AO1148" s="258"/>
      <c r="AP1148" s="258"/>
      <c r="AQ1148" s="258"/>
      <c r="AR1148" s="258"/>
      <c r="AS1148" s="258"/>
      <c r="AT1148" s="258"/>
      <c r="AU1148" s="258"/>
      <c r="AV1148" s="258"/>
      <c r="AW1148" s="258"/>
      <c r="AX1148" s="258"/>
      <c r="AY1148" s="258"/>
      <c r="AZ1148" s="258"/>
      <c r="BA1148" s="258"/>
      <c r="BB1148" s="258"/>
      <c r="BC1148" s="258"/>
      <c r="BD1148" s="258"/>
      <c r="BE1148" s="258"/>
      <c r="BF1148" s="258"/>
      <c r="BG1148" s="258"/>
      <c r="BH1148" s="258"/>
      <c r="BI1148" s="258"/>
      <c r="BJ1148" s="258"/>
      <c r="BK1148" s="258"/>
      <c r="BL1148" s="297"/>
      <c r="BM1148" s="258"/>
      <c r="BN1148" s="258"/>
      <c r="BO1148" s="258"/>
      <c r="BP1148" s="258"/>
      <c r="BQ1148" s="258"/>
      <c r="BR1148" s="258"/>
      <c r="BS1148" s="258"/>
      <c r="BT1148" s="258"/>
      <c r="BU1148" s="258"/>
      <c r="BV1148" s="259"/>
      <c r="BW1148" s="260"/>
      <c r="BX1148" s="258"/>
      <c r="BY1148" s="258"/>
      <c r="BZ1148" s="258"/>
      <c r="CA1148" s="258"/>
    </row>
    <row r="1149" spans="2:79" x14ac:dyDescent="0.25">
      <c r="B1149" s="263"/>
      <c r="C1149" s="261"/>
      <c r="I1149" s="220"/>
      <c r="J1149" s="253"/>
      <c r="K1149" s="254"/>
      <c r="L1149" s="254"/>
      <c r="M1149" s="255"/>
      <c r="N1149" s="326"/>
      <c r="O1149" s="256"/>
      <c r="P1149" s="256"/>
      <c r="Q1149" s="256"/>
      <c r="R1149" s="256"/>
      <c r="S1149" s="256"/>
      <c r="T1149" s="256"/>
      <c r="U1149" s="256"/>
      <c r="V1149" s="257"/>
      <c r="W1149" s="257"/>
      <c r="X1149" s="257"/>
      <c r="Y1149" s="257"/>
      <c r="Z1149" s="257"/>
      <c r="AA1149" s="257"/>
      <c r="AB1149" s="253"/>
      <c r="AC1149" s="258"/>
      <c r="AD1149" s="253"/>
      <c r="AE1149" s="253"/>
      <c r="AF1149" s="253"/>
      <c r="AG1149" s="253"/>
      <c r="AH1149" s="253"/>
      <c r="AI1149" s="253"/>
      <c r="AJ1149" s="253"/>
      <c r="AK1149" s="258"/>
      <c r="AL1149" s="258"/>
      <c r="AM1149" s="258"/>
      <c r="AN1149" s="258"/>
      <c r="AO1149" s="258"/>
      <c r="AP1149" s="258"/>
      <c r="AQ1149" s="258"/>
      <c r="AR1149" s="258"/>
      <c r="AS1149" s="258"/>
      <c r="AT1149" s="258"/>
      <c r="AU1149" s="258"/>
      <c r="AV1149" s="258"/>
      <c r="AW1149" s="258"/>
      <c r="AX1149" s="258"/>
      <c r="AY1149" s="258"/>
      <c r="AZ1149" s="258"/>
      <c r="BA1149" s="258"/>
      <c r="BB1149" s="258"/>
      <c r="BC1149" s="258"/>
      <c r="BD1149" s="258"/>
      <c r="BE1149" s="258"/>
      <c r="BF1149" s="258"/>
      <c r="BG1149" s="258"/>
      <c r="BH1149" s="258"/>
      <c r="BI1149" s="258"/>
      <c r="BJ1149" s="258"/>
      <c r="BK1149" s="258"/>
      <c r="BL1149" s="297"/>
      <c r="BM1149" s="258"/>
      <c r="BN1149" s="258"/>
      <c r="BO1149" s="258"/>
      <c r="BP1149" s="258"/>
      <c r="BQ1149" s="258"/>
      <c r="BR1149" s="258"/>
      <c r="BS1149" s="258"/>
      <c r="BT1149" s="258"/>
      <c r="BU1149" s="258"/>
      <c r="BV1149" s="259"/>
      <c r="BW1149" s="260"/>
      <c r="BX1149" s="258"/>
      <c r="BY1149" s="258"/>
      <c r="BZ1149" s="258"/>
      <c r="CA1149" s="258"/>
    </row>
    <row r="1150" spans="2:79" x14ac:dyDescent="0.25">
      <c r="B1150" s="263"/>
      <c r="C1150" s="261"/>
      <c r="I1150" s="220"/>
      <c r="J1150" s="253"/>
      <c r="K1150" s="254"/>
      <c r="L1150" s="254"/>
      <c r="M1150" s="255"/>
      <c r="N1150" s="326"/>
      <c r="O1150" s="256"/>
      <c r="P1150" s="256"/>
      <c r="Q1150" s="256"/>
      <c r="R1150" s="256"/>
      <c r="S1150" s="256"/>
      <c r="T1150" s="256"/>
      <c r="U1150" s="256"/>
      <c r="V1150" s="257"/>
      <c r="W1150" s="257"/>
      <c r="X1150" s="257"/>
      <c r="Y1150" s="257"/>
      <c r="Z1150" s="257"/>
      <c r="AA1150" s="257"/>
      <c r="AB1150" s="253"/>
      <c r="AC1150" s="258"/>
      <c r="AD1150" s="253"/>
      <c r="AE1150" s="253"/>
      <c r="AF1150" s="253"/>
      <c r="AG1150" s="253"/>
      <c r="AH1150" s="253"/>
      <c r="AI1150" s="253"/>
      <c r="AJ1150" s="253"/>
      <c r="AK1150" s="258"/>
      <c r="AL1150" s="258"/>
      <c r="AM1150" s="258"/>
      <c r="AN1150" s="258"/>
      <c r="AO1150" s="258"/>
      <c r="AP1150" s="258"/>
      <c r="AQ1150" s="258"/>
      <c r="AR1150" s="258"/>
      <c r="AS1150" s="258"/>
      <c r="AT1150" s="258"/>
      <c r="AU1150" s="258"/>
      <c r="AV1150" s="258"/>
      <c r="AW1150" s="258"/>
      <c r="AX1150" s="258"/>
      <c r="AY1150" s="258"/>
      <c r="AZ1150" s="258"/>
      <c r="BA1150" s="258"/>
      <c r="BB1150" s="258"/>
      <c r="BC1150" s="258"/>
      <c r="BD1150" s="258"/>
      <c r="BE1150" s="258"/>
      <c r="BF1150" s="258"/>
      <c r="BG1150" s="258"/>
      <c r="BH1150" s="258"/>
      <c r="BI1150" s="258"/>
      <c r="BJ1150" s="258"/>
      <c r="BK1150" s="258"/>
      <c r="BL1150" s="297"/>
      <c r="BM1150" s="258"/>
      <c r="BN1150" s="258"/>
      <c r="BO1150" s="258"/>
      <c r="BP1150" s="258"/>
      <c r="BQ1150" s="258"/>
      <c r="BR1150" s="258"/>
      <c r="BS1150" s="258"/>
      <c r="BT1150" s="258"/>
      <c r="BU1150" s="258"/>
      <c r="BV1150" s="259"/>
      <c r="BW1150" s="260"/>
      <c r="BX1150" s="258"/>
      <c r="BY1150" s="258"/>
      <c r="BZ1150" s="258"/>
      <c r="CA1150" s="258"/>
    </row>
    <row r="1151" spans="2:79" x14ac:dyDescent="0.25">
      <c r="B1151" s="263"/>
      <c r="C1151" s="261"/>
      <c r="I1151" s="220"/>
      <c r="J1151" s="253"/>
      <c r="K1151" s="254"/>
      <c r="L1151" s="254"/>
      <c r="M1151" s="255"/>
      <c r="N1151" s="326"/>
      <c r="O1151" s="256"/>
      <c r="P1151" s="256"/>
      <c r="Q1151" s="256"/>
      <c r="R1151" s="256"/>
      <c r="S1151" s="256"/>
      <c r="T1151" s="256"/>
      <c r="U1151" s="256"/>
      <c r="V1151" s="257"/>
      <c r="W1151" s="257"/>
      <c r="X1151" s="257"/>
      <c r="Y1151" s="257"/>
      <c r="Z1151" s="257"/>
      <c r="AA1151" s="257"/>
      <c r="AB1151" s="253"/>
      <c r="AC1151" s="258"/>
      <c r="AD1151" s="253"/>
      <c r="AE1151" s="253"/>
      <c r="AF1151" s="253"/>
      <c r="AG1151" s="253"/>
      <c r="AH1151" s="253"/>
      <c r="AI1151" s="253"/>
      <c r="AJ1151" s="253"/>
      <c r="AK1151" s="258"/>
      <c r="AL1151" s="258"/>
      <c r="AM1151" s="258"/>
      <c r="AN1151" s="258"/>
      <c r="AO1151" s="258"/>
      <c r="AP1151" s="258"/>
      <c r="AQ1151" s="258"/>
      <c r="AR1151" s="258"/>
      <c r="AS1151" s="258"/>
      <c r="AT1151" s="258"/>
      <c r="AU1151" s="258"/>
      <c r="AV1151" s="258"/>
      <c r="AW1151" s="258"/>
      <c r="AX1151" s="258"/>
      <c r="AY1151" s="258"/>
      <c r="AZ1151" s="258"/>
      <c r="BA1151" s="258"/>
      <c r="BB1151" s="258"/>
      <c r="BC1151" s="258"/>
      <c r="BD1151" s="258"/>
      <c r="BE1151" s="258"/>
      <c r="BF1151" s="258"/>
      <c r="BG1151" s="258"/>
      <c r="BH1151" s="258"/>
      <c r="BI1151" s="258"/>
      <c r="BJ1151" s="258"/>
      <c r="BK1151" s="258"/>
      <c r="BL1151" s="297"/>
      <c r="BM1151" s="258"/>
      <c r="BN1151" s="258"/>
      <c r="BO1151" s="258"/>
      <c r="BP1151" s="258"/>
      <c r="BQ1151" s="258"/>
      <c r="BR1151" s="258"/>
      <c r="BS1151" s="258"/>
      <c r="BT1151" s="258"/>
      <c r="BU1151" s="258"/>
      <c r="BV1151" s="259"/>
      <c r="BW1151" s="260"/>
      <c r="BX1151" s="258"/>
      <c r="BY1151" s="258"/>
      <c r="BZ1151" s="258"/>
      <c r="CA1151" s="258"/>
    </row>
    <row r="1152" spans="2:79" x14ac:dyDescent="0.25">
      <c r="B1152" s="263"/>
      <c r="C1152" s="261"/>
      <c r="I1152" s="220"/>
      <c r="J1152" s="253"/>
      <c r="K1152" s="254"/>
      <c r="L1152" s="254"/>
      <c r="M1152" s="255"/>
      <c r="N1152" s="326"/>
      <c r="O1152" s="256"/>
      <c r="P1152" s="256"/>
      <c r="Q1152" s="256"/>
      <c r="R1152" s="256"/>
      <c r="S1152" s="256"/>
      <c r="T1152" s="256"/>
      <c r="U1152" s="256"/>
      <c r="V1152" s="257"/>
      <c r="W1152" s="257"/>
      <c r="X1152" s="257"/>
      <c r="Y1152" s="257"/>
      <c r="Z1152" s="257"/>
      <c r="AA1152" s="257"/>
      <c r="AB1152" s="253"/>
      <c r="AC1152" s="258"/>
      <c r="AD1152" s="253"/>
      <c r="AE1152" s="253"/>
      <c r="AF1152" s="253"/>
      <c r="AG1152" s="253"/>
      <c r="AH1152" s="253"/>
      <c r="AI1152" s="253"/>
      <c r="AJ1152" s="253"/>
      <c r="AK1152" s="258"/>
      <c r="AL1152" s="258"/>
      <c r="AM1152" s="258"/>
      <c r="AN1152" s="258"/>
      <c r="AO1152" s="258"/>
      <c r="AP1152" s="258"/>
      <c r="AQ1152" s="258"/>
      <c r="AR1152" s="258"/>
      <c r="AS1152" s="258"/>
      <c r="AT1152" s="258"/>
      <c r="AU1152" s="258"/>
      <c r="AV1152" s="258"/>
      <c r="AW1152" s="258"/>
      <c r="AX1152" s="258"/>
      <c r="AY1152" s="258"/>
      <c r="AZ1152" s="258"/>
      <c r="BA1152" s="258"/>
      <c r="BB1152" s="258"/>
      <c r="BC1152" s="258"/>
      <c r="BD1152" s="258"/>
      <c r="BE1152" s="258"/>
      <c r="BF1152" s="258"/>
      <c r="BG1152" s="258"/>
      <c r="BH1152" s="258"/>
      <c r="BI1152" s="258"/>
      <c r="BJ1152" s="258"/>
      <c r="BK1152" s="258"/>
      <c r="BL1152" s="297"/>
      <c r="BM1152" s="258"/>
      <c r="BN1152" s="258"/>
      <c r="BO1152" s="258"/>
      <c r="BP1152" s="258"/>
      <c r="BQ1152" s="258"/>
      <c r="BR1152" s="258"/>
      <c r="BS1152" s="258"/>
      <c r="BT1152" s="258"/>
      <c r="BU1152" s="258"/>
      <c r="BV1152" s="259"/>
      <c r="BW1152" s="260"/>
      <c r="BX1152" s="258"/>
      <c r="BY1152" s="258"/>
      <c r="BZ1152" s="258"/>
      <c r="CA1152" s="258"/>
    </row>
    <row r="1153" spans="2:79" x14ac:dyDescent="0.25">
      <c r="B1153" s="263"/>
      <c r="C1153" s="261"/>
      <c r="I1153" s="220"/>
      <c r="J1153" s="253"/>
      <c r="K1153" s="254"/>
      <c r="L1153" s="254"/>
      <c r="M1153" s="255"/>
      <c r="N1153" s="326"/>
      <c r="O1153" s="256"/>
      <c r="P1153" s="256"/>
      <c r="Q1153" s="256"/>
      <c r="R1153" s="256"/>
      <c r="S1153" s="256"/>
      <c r="T1153" s="256"/>
      <c r="U1153" s="256"/>
      <c r="V1153" s="257"/>
      <c r="W1153" s="257"/>
      <c r="X1153" s="257"/>
      <c r="Y1153" s="257"/>
      <c r="Z1153" s="257"/>
      <c r="AA1153" s="257"/>
      <c r="AB1153" s="253"/>
      <c r="AC1153" s="258"/>
      <c r="AD1153" s="253"/>
      <c r="AE1153" s="253"/>
      <c r="AF1153" s="253"/>
      <c r="AG1153" s="253"/>
      <c r="AH1153" s="253"/>
      <c r="AI1153" s="253"/>
      <c r="AJ1153" s="253"/>
      <c r="AK1153" s="258"/>
      <c r="AL1153" s="258"/>
      <c r="AM1153" s="258"/>
      <c r="AN1153" s="258"/>
      <c r="AO1153" s="258"/>
      <c r="AP1153" s="258"/>
      <c r="AQ1153" s="258"/>
      <c r="AR1153" s="258"/>
      <c r="AS1153" s="258"/>
      <c r="AT1153" s="258"/>
      <c r="AU1153" s="258"/>
      <c r="AV1153" s="258"/>
      <c r="AW1153" s="258"/>
      <c r="AX1153" s="258"/>
      <c r="AY1153" s="258"/>
      <c r="AZ1153" s="258"/>
      <c r="BA1153" s="258"/>
      <c r="BB1153" s="258"/>
      <c r="BC1153" s="258"/>
      <c r="BD1153" s="258"/>
      <c r="BE1153" s="258"/>
      <c r="BF1153" s="258"/>
      <c r="BG1153" s="258"/>
      <c r="BH1153" s="258"/>
      <c r="BI1153" s="258"/>
      <c r="BJ1153" s="258"/>
      <c r="BK1153" s="258"/>
      <c r="BL1153" s="297"/>
      <c r="BM1153" s="258"/>
      <c r="BN1153" s="258"/>
      <c r="BO1153" s="258"/>
      <c r="BP1153" s="258"/>
      <c r="BQ1153" s="258"/>
      <c r="BR1153" s="258"/>
      <c r="BS1153" s="258"/>
      <c r="BT1153" s="258"/>
      <c r="BU1153" s="258"/>
      <c r="BV1153" s="259"/>
      <c r="BW1153" s="260"/>
      <c r="BX1153" s="258"/>
      <c r="BY1153" s="258"/>
      <c r="BZ1153" s="258"/>
      <c r="CA1153" s="258"/>
    </row>
    <row r="1154" spans="2:79" x14ac:dyDescent="0.25">
      <c r="B1154" s="263"/>
      <c r="C1154" s="261"/>
      <c r="I1154" s="220"/>
      <c r="J1154" s="253"/>
      <c r="K1154" s="254"/>
      <c r="L1154" s="254"/>
      <c r="M1154" s="255"/>
      <c r="N1154" s="326"/>
      <c r="O1154" s="256"/>
      <c r="P1154" s="256"/>
      <c r="Q1154" s="256"/>
      <c r="R1154" s="256"/>
      <c r="S1154" s="256"/>
      <c r="T1154" s="256"/>
      <c r="U1154" s="256"/>
      <c r="V1154" s="257"/>
      <c r="W1154" s="257"/>
      <c r="X1154" s="257"/>
      <c r="Y1154" s="257"/>
      <c r="Z1154" s="257"/>
      <c r="AA1154" s="257"/>
      <c r="AB1154" s="253"/>
      <c r="AC1154" s="258"/>
      <c r="AD1154" s="253"/>
      <c r="AE1154" s="253"/>
      <c r="AF1154" s="253"/>
      <c r="AG1154" s="253"/>
      <c r="AH1154" s="253"/>
      <c r="AI1154" s="253"/>
      <c r="AJ1154" s="253"/>
      <c r="AK1154" s="258"/>
      <c r="AL1154" s="258"/>
      <c r="AM1154" s="258"/>
      <c r="AN1154" s="258"/>
      <c r="AO1154" s="258"/>
      <c r="AP1154" s="258"/>
      <c r="AQ1154" s="258"/>
      <c r="AR1154" s="258"/>
      <c r="AS1154" s="258"/>
      <c r="AT1154" s="258"/>
      <c r="AU1154" s="258"/>
      <c r="AV1154" s="258"/>
      <c r="AW1154" s="258"/>
      <c r="AX1154" s="258"/>
      <c r="AY1154" s="258"/>
      <c r="AZ1154" s="258"/>
      <c r="BA1154" s="258"/>
      <c r="BB1154" s="258"/>
      <c r="BC1154" s="258"/>
      <c r="BD1154" s="258"/>
      <c r="BE1154" s="258"/>
      <c r="BF1154" s="258"/>
      <c r="BG1154" s="258"/>
      <c r="BH1154" s="258"/>
      <c r="BI1154" s="258"/>
      <c r="BJ1154" s="258"/>
      <c r="BK1154" s="258"/>
      <c r="BL1154" s="297"/>
      <c r="BM1154" s="258"/>
      <c r="BN1154" s="258"/>
      <c r="BO1154" s="258"/>
      <c r="BP1154" s="258"/>
      <c r="BQ1154" s="258"/>
      <c r="BR1154" s="258"/>
      <c r="BS1154" s="258"/>
      <c r="BT1154" s="258"/>
      <c r="BU1154" s="258"/>
      <c r="BV1154" s="259"/>
      <c r="BW1154" s="260"/>
      <c r="BX1154" s="258"/>
      <c r="BY1154" s="258"/>
      <c r="BZ1154" s="258"/>
      <c r="CA1154" s="258"/>
    </row>
    <row r="1155" spans="2:79" x14ac:dyDescent="0.25">
      <c r="B1155" s="263"/>
      <c r="C1155" s="261"/>
      <c r="I1155" s="220"/>
      <c r="J1155" s="253"/>
      <c r="K1155" s="254"/>
      <c r="L1155" s="254"/>
      <c r="M1155" s="255"/>
      <c r="N1155" s="326"/>
      <c r="O1155" s="256"/>
      <c r="P1155" s="256"/>
      <c r="Q1155" s="256"/>
      <c r="R1155" s="256"/>
      <c r="S1155" s="256"/>
      <c r="T1155" s="256"/>
      <c r="U1155" s="256"/>
      <c r="V1155" s="257"/>
      <c r="W1155" s="257"/>
      <c r="X1155" s="257"/>
      <c r="Y1155" s="257"/>
      <c r="Z1155" s="257"/>
      <c r="AA1155" s="257"/>
      <c r="AB1155" s="253"/>
      <c r="AC1155" s="258"/>
      <c r="AD1155" s="253"/>
      <c r="AE1155" s="253"/>
      <c r="AF1155" s="253"/>
      <c r="AG1155" s="253"/>
      <c r="AH1155" s="253"/>
      <c r="AI1155" s="253"/>
      <c r="AJ1155" s="253"/>
      <c r="AK1155" s="258"/>
      <c r="AL1155" s="258"/>
      <c r="AM1155" s="258"/>
      <c r="AN1155" s="258"/>
      <c r="AO1155" s="258"/>
      <c r="AP1155" s="258"/>
      <c r="AQ1155" s="258"/>
      <c r="AR1155" s="258"/>
      <c r="AS1155" s="258"/>
      <c r="AT1155" s="258"/>
      <c r="AU1155" s="258"/>
      <c r="AV1155" s="258"/>
      <c r="AW1155" s="258"/>
      <c r="AX1155" s="258"/>
      <c r="AY1155" s="258"/>
      <c r="AZ1155" s="258"/>
      <c r="BA1155" s="258"/>
      <c r="BB1155" s="258"/>
      <c r="BC1155" s="258"/>
      <c r="BD1155" s="258"/>
      <c r="BE1155" s="258"/>
      <c r="BF1155" s="258"/>
      <c r="BG1155" s="258"/>
      <c r="BH1155" s="258"/>
      <c r="BI1155" s="258"/>
      <c r="BJ1155" s="258"/>
      <c r="BK1155" s="258"/>
      <c r="BL1155" s="297"/>
      <c r="BM1155" s="258"/>
      <c r="BN1155" s="258"/>
      <c r="BO1155" s="258"/>
      <c r="BP1155" s="258"/>
      <c r="BQ1155" s="258"/>
      <c r="BR1155" s="258"/>
      <c r="BS1155" s="258"/>
      <c r="BT1155" s="258"/>
      <c r="BU1155" s="258"/>
      <c r="BV1155" s="259"/>
      <c r="BW1155" s="260"/>
      <c r="BX1155" s="258"/>
      <c r="BY1155" s="258"/>
      <c r="BZ1155" s="258"/>
      <c r="CA1155" s="258"/>
    </row>
    <row r="1156" spans="2:79" x14ac:dyDescent="0.25">
      <c r="B1156" s="263"/>
      <c r="C1156" s="261"/>
      <c r="I1156" s="220"/>
      <c r="J1156" s="253"/>
      <c r="K1156" s="254"/>
      <c r="L1156" s="254"/>
      <c r="M1156" s="255"/>
      <c r="N1156" s="326"/>
      <c r="O1156" s="256"/>
      <c r="P1156" s="256"/>
      <c r="Q1156" s="256"/>
      <c r="R1156" s="256"/>
      <c r="S1156" s="256"/>
      <c r="T1156" s="256"/>
      <c r="U1156" s="256"/>
      <c r="V1156" s="257"/>
      <c r="W1156" s="257"/>
      <c r="X1156" s="257"/>
      <c r="Y1156" s="257"/>
      <c r="Z1156" s="257"/>
      <c r="AA1156" s="257"/>
      <c r="AB1156" s="253"/>
      <c r="AC1156" s="258"/>
      <c r="AD1156" s="253"/>
      <c r="AE1156" s="253"/>
      <c r="AF1156" s="253"/>
      <c r="AG1156" s="253"/>
      <c r="AH1156" s="253"/>
      <c r="AI1156" s="253"/>
      <c r="AJ1156" s="253"/>
      <c r="AK1156" s="258"/>
      <c r="AL1156" s="258"/>
      <c r="AM1156" s="258"/>
      <c r="AN1156" s="258"/>
      <c r="AO1156" s="258"/>
      <c r="AP1156" s="258"/>
      <c r="AQ1156" s="258"/>
      <c r="AR1156" s="258"/>
      <c r="AS1156" s="258"/>
      <c r="AT1156" s="258"/>
      <c r="AU1156" s="258"/>
      <c r="AV1156" s="258"/>
      <c r="AW1156" s="258"/>
      <c r="AX1156" s="258"/>
      <c r="AY1156" s="258"/>
      <c r="AZ1156" s="258"/>
      <c r="BA1156" s="258"/>
      <c r="BB1156" s="258"/>
      <c r="BC1156" s="258"/>
      <c r="BD1156" s="258"/>
      <c r="BE1156" s="258"/>
      <c r="BF1156" s="258"/>
      <c r="BG1156" s="258"/>
      <c r="BH1156" s="258"/>
      <c r="BI1156" s="258"/>
      <c r="BJ1156" s="258"/>
      <c r="BK1156" s="258"/>
      <c r="BL1156" s="297"/>
      <c r="BM1156" s="258"/>
      <c r="BN1156" s="258"/>
      <c r="BO1156" s="258"/>
      <c r="BP1156" s="258"/>
      <c r="BQ1156" s="258"/>
      <c r="BR1156" s="258"/>
      <c r="BS1156" s="258"/>
      <c r="BT1156" s="258"/>
      <c r="BU1156" s="258"/>
      <c r="BV1156" s="259"/>
      <c r="BW1156" s="260"/>
      <c r="BX1156" s="258"/>
      <c r="BY1156" s="258"/>
      <c r="BZ1156" s="258"/>
      <c r="CA1156" s="258"/>
    </row>
    <row r="1157" spans="2:79" x14ac:dyDescent="0.25">
      <c r="B1157" s="263"/>
      <c r="C1157" s="261"/>
      <c r="I1157" s="220"/>
      <c r="J1157" s="253"/>
      <c r="K1157" s="254"/>
      <c r="L1157" s="254"/>
      <c r="M1157" s="255"/>
      <c r="N1157" s="326"/>
      <c r="O1157" s="256"/>
      <c r="P1157" s="256"/>
      <c r="Q1157" s="256"/>
      <c r="R1157" s="256"/>
      <c r="S1157" s="256"/>
      <c r="T1157" s="256"/>
      <c r="U1157" s="256"/>
      <c r="V1157" s="257"/>
      <c r="W1157" s="257"/>
      <c r="X1157" s="257"/>
      <c r="Y1157" s="257"/>
      <c r="Z1157" s="257"/>
      <c r="AA1157" s="257"/>
      <c r="AB1157" s="253"/>
      <c r="AC1157" s="258"/>
      <c r="AD1157" s="253"/>
      <c r="AE1157" s="253"/>
      <c r="AF1157" s="253"/>
      <c r="AG1157" s="253"/>
      <c r="AH1157" s="253"/>
      <c r="AI1157" s="253"/>
      <c r="AJ1157" s="253"/>
      <c r="AK1157" s="258"/>
      <c r="AL1157" s="258"/>
      <c r="AM1157" s="258"/>
      <c r="AN1157" s="258"/>
      <c r="AO1157" s="258"/>
      <c r="AP1157" s="258"/>
      <c r="AQ1157" s="258"/>
      <c r="AR1157" s="258"/>
      <c r="AS1157" s="258"/>
      <c r="AT1157" s="258"/>
      <c r="AU1157" s="258"/>
      <c r="AV1157" s="258"/>
      <c r="AW1157" s="258"/>
      <c r="AX1157" s="258"/>
      <c r="AY1157" s="258"/>
      <c r="AZ1157" s="258"/>
      <c r="BA1157" s="258"/>
      <c r="BB1157" s="258"/>
      <c r="BC1157" s="258"/>
      <c r="BD1157" s="258"/>
      <c r="BE1157" s="258"/>
      <c r="BF1157" s="258"/>
      <c r="BG1157" s="258"/>
      <c r="BH1157" s="258"/>
      <c r="BI1157" s="258"/>
      <c r="BJ1157" s="258"/>
      <c r="BK1157" s="258"/>
      <c r="BL1157" s="297"/>
      <c r="BM1157" s="258"/>
      <c r="BN1157" s="258"/>
      <c r="BO1157" s="258"/>
      <c r="BP1157" s="258"/>
      <c r="BQ1157" s="258"/>
      <c r="BR1157" s="258"/>
      <c r="BS1157" s="258"/>
      <c r="BT1157" s="258"/>
      <c r="BU1157" s="258"/>
      <c r="BV1157" s="259"/>
      <c r="BW1157" s="260"/>
      <c r="BX1157" s="258"/>
      <c r="BY1157" s="258"/>
      <c r="BZ1157" s="258"/>
      <c r="CA1157" s="258"/>
    </row>
    <row r="1158" spans="2:79" x14ac:dyDescent="0.25">
      <c r="B1158" s="263"/>
      <c r="C1158" s="261"/>
      <c r="I1158" s="220"/>
      <c r="J1158" s="253"/>
      <c r="K1158" s="254"/>
      <c r="L1158" s="254"/>
      <c r="M1158" s="255"/>
      <c r="N1158" s="326"/>
      <c r="O1158" s="256"/>
      <c r="P1158" s="256"/>
      <c r="Q1158" s="256"/>
      <c r="R1158" s="256"/>
      <c r="S1158" s="256"/>
      <c r="T1158" s="256"/>
      <c r="U1158" s="256"/>
      <c r="V1158" s="257"/>
      <c r="W1158" s="257"/>
      <c r="X1158" s="257"/>
      <c r="Y1158" s="257"/>
      <c r="Z1158" s="257"/>
      <c r="AA1158" s="257"/>
      <c r="AB1158" s="253"/>
      <c r="AC1158" s="258"/>
      <c r="AD1158" s="253"/>
      <c r="AE1158" s="253"/>
      <c r="AF1158" s="253"/>
      <c r="AG1158" s="253"/>
      <c r="AH1158" s="253"/>
      <c r="AI1158" s="253"/>
      <c r="AJ1158" s="253"/>
      <c r="AK1158" s="258"/>
      <c r="AL1158" s="258"/>
      <c r="AM1158" s="258"/>
      <c r="AN1158" s="258"/>
      <c r="AO1158" s="258"/>
      <c r="AP1158" s="258"/>
      <c r="AQ1158" s="258"/>
      <c r="AR1158" s="258"/>
      <c r="AS1158" s="258"/>
      <c r="AT1158" s="258"/>
      <c r="AU1158" s="258"/>
      <c r="AV1158" s="258"/>
      <c r="AW1158" s="258"/>
      <c r="AX1158" s="258"/>
      <c r="AY1158" s="258"/>
      <c r="AZ1158" s="258"/>
      <c r="BA1158" s="258"/>
      <c r="BB1158" s="258"/>
      <c r="BC1158" s="258"/>
      <c r="BD1158" s="258"/>
      <c r="BE1158" s="258"/>
      <c r="BF1158" s="258"/>
      <c r="BG1158" s="258"/>
      <c r="BH1158" s="258"/>
      <c r="BI1158" s="258"/>
      <c r="BJ1158" s="258"/>
      <c r="BK1158" s="258"/>
      <c r="BL1158" s="297"/>
      <c r="BM1158" s="258"/>
      <c r="BN1158" s="258"/>
      <c r="BO1158" s="258"/>
      <c r="BP1158" s="258"/>
      <c r="BQ1158" s="258"/>
      <c r="BR1158" s="258"/>
      <c r="BS1158" s="258"/>
      <c r="BT1158" s="258"/>
      <c r="BU1158" s="258"/>
      <c r="BV1158" s="259"/>
      <c r="BW1158" s="260"/>
      <c r="BX1158" s="258"/>
      <c r="BY1158" s="258"/>
      <c r="BZ1158" s="258"/>
      <c r="CA1158" s="258"/>
    </row>
    <row r="1159" spans="2:79" x14ac:dyDescent="0.25">
      <c r="B1159" s="263"/>
      <c r="C1159" s="261"/>
      <c r="I1159" s="220"/>
      <c r="J1159" s="253"/>
      <c r="K1159" s="254"/>
      <c r="L1159" s="254"/>
      <c r="M1159" s="255"/>
      <c r="N1159" s="326"/>
      <c r="O1159" s="256"/>
      <c r="P1159" s="256"/>
      <c r="Q1159" s="256"/>
      <c r="R1159" s="256"/>
      <c r="S1159" s="256"/>
      <c r="T1159" s="256"/>
      <c r="U1159" s="256"/>
      <c r="V1159" s="257"/>
      <c r="W1159" s="257"/>
      <c r="X1159" s="257"/>
      <c r="Y1159" s="257"/>
      <c r="Z1159" s="257"/>
      <c r="AA1159" s="257"/>
      <c r="AB1159" s="253"/>
      <c r="AC1159" s="258"/>
      <c r="AD1159" s="253"/>
      <c r="AE1159" s="253"/>
      <c r="AF1159" s="253"/>
      <c r="AG1159" s="253"/>
      <c r="AH1159" s="253"/>
      <c r="AI1159" s="253"/>
      <c r="AJ1159" s="253"/>
      <c r="AK1159" s="258"/>
      <c r="AL1159" s="258"/>
      <c r="AM1159" s="258"/>
      <c r="AN1159" s="258"/>
      <c r="AO1159" s="258"/>
      <c r="AP1159" s="258"/>
      <c r="AQ1159" s="258"/>
      <c r="AR1159" s="258"/>
      <c r="AS1159" s="258"/>
      <c r="AT1159" s="258"/>
      <c r="AU1159" s="258"/>
      <c r="AV1159" s="258"/>
      <c r="AW1159" s="258"/>
      <c r="AX1159" s="258"/>
      <c r="AY1159" s="258"/>
      <c r="AZ1159" s="258"/>
      <c r="BA1159" s="258"/>
      <c r="BB1159" s="258"/>
      <c r="BC1159" s="258"/>
      <c r="BD1159" s="258"/>
      <c r="BE1159" s="258"/>
      <c r="BF1159" s="258"/>
      <c r="BG1159" s="258"/>
      <c r="BH1159" s="258"/>
      <c r="BI1159" s="258"/>
      <c r="BJ1159" s="258"/>
      <c r="BK1159" s="258"/>
      <c r="BL1159" s="297"/>
      <c r="BM1159" s="258"/>
      <c r="BN1159" s="258"/>
      <c r="BO1159" s="258"/>
      <c r="BP1159" s="258"/>
      <c r="BQ1159" s="258"/>
      <c r="BR1159" s="258"/>
      <c r="BS1159" s="258"/>
      <c r="BT1159" s="258"/>
      <c r="BU1159" s="258"/>
      <c r="BV1159" s="259"/>
      <c r="BW1159" s="260"/>
      <c r="BX1159" s="258"/>
      <c r="BY1159" s="258"/>
      <c r="BZ1159" s="258"/>
      <c r="CA1159" s="258"/>
    </row>
    <row r="1160" spans="2:79" x14ac:dyDescent="0.25">
      <c r="B1160" s="263"/>
      <c r="C1160" s="261"/>
      <c r="I1160" s="220"/>
      <c r="J1160" s="253"/>
      <c r="K1160" s="254"/>
      <c r="L1160" s="254"/>
      <c r="M1160" s="255"/>
      <c r="N1160" s="326"/>
      <c r="O1160" s="256"/>
      <c r="P1160" s="256"/>
      <c r="Q1160" s="256"/>
      <c r="R1160" s="256"/>
      <c r="S1160" s="256"/>
      <c r="T1160" s="256"/>
      <c r="U1160" s="256"/>
      <c r="V1160" s="257"/>
      <c r="W1160" s="257"/>
      <c r="X1160" s="257"/>
      <c r="Y1160" s="257"/>
      <c r="Z1160" s="257"/>
      <c r="AA1160" s="257"/>
      <c r="AB1160" s="253"/>
      <c r="AC1160" s="258"/>
      <c r="AD1160" s="253"/>
      <c r="AE1160" s="253"/>
      <c r="AF1160" s="253"/>
      <c r="AG1160" s="253"/>
      <c r="AH1160" s="253"/>
      <c r="AI1160" s="253"/>
      <c r="AJ1160" s="253"/>
      <c r="AK1160" s="258"/>
      <c r="AL1160" s="258"/>
      <c r="AM1160" s="258"/>
      <c r="AN1160" s="258"/>
      <c r="AO1160" s="258"/>
      <c r="AP1160" s="258"/>
      <c r="AQ1160" s="258"/>
      <c r="AR1160" s="258"/>
      <c r="AS1160" s="258"/>
      <c r="AT1160" s="258"/>
      <c r="AU1160" s="258"/>
      <c r="AV1160" s="258"/>
      <c r="AW1160" s="258"/>
      <c r="AX1160" s="258"/>
      <c r="AY1160" s="258"/>
      <c r="AZ1160" s="258"/>
      <c r="BA1160" s="258"/>
      <c r="BB1160" s="258"/>
      <c r="BC1160" s="258"/>
      <c r="BD1160" s="258"/>
      <c r="BE1160" s="258"/>
      <c r="BF1160" s="258"/>
      <c r="BG1160" s="258"/>
      <c r="BH1160" s="258"/>
      <c r="BI1160" s="258"/>
      <c r="BJ1160" s="258"/>
      <c r="BK1160" s="258"/>
      <c r="BL1160" s="297"/>
      <c r="BM1160" s="258"/>
      <c r="BN1160" s="258"/>
      <c r="BO1160" s="258"/>
      <c r="BP1160" s="258"/>
      <c r="BQ1160" s="258"/>
      <c r="BR1160" s="258"/>
      <c r="BS1160" s="258"/>
      <c r="BT1160" s="258"/>
      <c r="BU1160" s="258"/>
      <c r="BV1160" s="259"/>
      <c r="BW1160" s="260"/>
      <c r="BX1160" s="258"/>
      <c r="BY1160" s="258"/>
      <c r="BZ1160" s="258"/>
      <c r="CA1160" s="258"/>
    </row>
    <row r="1161" spans="2:79" x14ac:dyDescent="0.25">
      <c r="B1161" s="263"/>
      <c r="C1161" s="261"/>
      <c r="I1161" s="220"/>
      <c r="J1161" s="253"/>
      <c r="K1161" s="254"/>
      <c r="L1161" s="254"/>
      <c r="M1161" s="255"/>
      <c r="N1161" s="326"/>
      <c r="O1161" s="256"/>
      <c r="P1161" s="256"/>
      <c r="Q1161" s="256"/>
      <c r="R1161" s="256"/>
      <c r="S1161" s="256"/>
      <c r="T1161" s="256"/>
      <c r="U1161" s="256"/>
      <c r="V1161" s="257"/>
      <c r="W1161" s="257"/>
      <c r="X1161" s="257"/>
      <c r="Y1161" s="257"/>
      <c r="Z1161" s="257"/>
      <c r="AA1161" s="257"/>
      <c r="AB1161" s="253"/>
      <c r="AC1161" s="258"/>
      <c r="AD1161" s="253"/>
      <c r="AE1161" s="253"/>
      <c r="AF1161" s="253"/>
      <c r="AG1161" s="253"/>
      <c r="AH1161" s="253"/>
      <c r="AI1161" s="253"/>
      <c r="AJ1161" s="253"/>
      <c r="AK1161" s="258"/>
      <c r="AL1161" s="258"/>
      <c r="AM1161" s="258"/>
      <c r="AN1161" s="258"/>
      <c r="AO1161" s="258"/>
      <c r="AP1161" s="258"/>
      <c r="AQ1161" s="258"/>
      <c r="AR1161" s="258"/>
      <c r="AS1161" s="258"/>
      <c r="AT1161" s="258"/>
      <c r="AU1161" s="258"/>
      <c r="AV1161" s="258"/>
      <c r="AW1161" s="258"/>
      <c r="AX1161" s="258"/>
      <c r="AY1161" s="258"/>
      <c r="AZ1161" s="258"/>
      <c r="BA1161" s="258"/>
      <c r="BB1161" s="258"/>
      <c r="BC1161" s="258"/>
      <c r="BD1161" s="258"/>
      <c r="BE1161" s="258"/>
      <c r="BF1161" s="258"/>
      <c r="BG1161" s="258"/>
      <c r="BH1161" s="258"/>
      <c r="BI1161" s="258"/>
      <c r="BJ1161" s="258"/>
      <c r="BK1161" s="258"/>
      <c r="BL1161" s="297"/>
      <c r="BM1161" s="258"/>
      <c r="BN1161" s="258"/>
      <c r="BO1161" s="258"/>
      <c r="BP1161" s="258"/>
      <c r="BQ1161" s="258"/>
      <c r="BR1161" s="258"/>
      <c r="BS1161" s="258"/>
      <c r="BT1161" s="258"/>
      <c r="BU1161" s="258"/>
      <c r="BV1161" s="259"/>
      <c r="BW1161" s="260"/>
      <c r="BX1161" s="258"/>
      <c r="BY1161" s="258"/>
      <c r="BZ1161" s="258"/>
      <c r="CA1161" s="258"/>
    </row>
    <row r="1162" spans="2:79" x14ac:dyDescent="0.25">
      <c r="B1162" s="263"/>
      <c r="C1162" s="261"/>
      <c r="I1162" s="220"/>
      <c r="J1162" s="253"/>
      <c r="K1162" s="254"/>
      <c r="L1162" s="254"/>
      <c r="M1162" s="255"/>
      <c r="N1162" s="326"/>
      <c r="O1162" s="256"/>
      <c r="P1162" s="256"/>
      <c r="Q1162" s="256"/>
      <c r="R1162" s="256"/>
      <c r="S1162" s="256"/>
      <c r="T1162" s="256"/>
      <c r="U1162" s="256"/>
      <c r="V1162" s="257"/>
      <c r="W1162" s="257"/>
      <c r="X1162" s="257"/>
      <c r="Y1162" s="257"/>
      <c r="Z1162" s="257"/>
      <c r="AA1162" s="257"/>
      <c r="AB1162" s="253"/>
      <c r="AC1162" s="258"/>
      <c r="AD1162" s="253"/>
      <c r="AE1162" s="253"/>
      <c r="AF1162" s="253"/>
      <c r="AG1162" s="253"/>
      <c r="AH1162" s="253"/>
      <c r="AI1162" s="253"/>
      <c r="AJ1162" s="253"/>
      <c r="AK1162" s="258"/>
      <c r="AL1162" s="258"/>
      <c r="AM1162" s="258"/>
      <c r="AN1162" s="258"/>
      <c r="AO1162" s="258"/>
      <c r="AP1162" s="258"/>
      <c r="AQ1162" s="258"/>
      <c r="AR1162" s="258"/>
      <c r="AS1162" s="258"/>
      <c r="AT1162" s="258"/>
      <c r="AU1162" s="258"/>
      <c r="AV1162" s="258"/>
      <c r="AW1162" s="258"/>
      <c r="AX1162" s="258"/>
      <c r="AY1162" s="258"/>
      <c r="AZ1162" s="258"/>
      <c r="BA1162" s="258"/>
      <c r="BB1162" s="258"/>
      <c r="BC1162" s="258"/>
      <c r="BD1162" s="258"/>
      <c r="BE1162" s="258"/>
      <c r="BF1162" s="258"/>
      <c r="BG1162" s="258"/>
      <c r="BH1162" s="258"/>
      <c r="BI1162" s="258"/>
      <c r="BJ1162" s="258"/>
      <c r="BK1162" s="258"/>
      <c r="BL1162" s="297"/>
      <c r="BM1162" s="258"/>
      <c r="BN1162" s="258"/>
      <c r="BO1162" s="258"/>
      <c r="BP1162" s="258"/>
      <c r="BQ1162" s="258"/>
      <c r="BR1162" s="258"/>
      <c r="BS1162" s="258"/>
      <c r="BT1162" s="258"/>
      <c r="BU1162" s="258"/>
      <c r="BV1162" s="259"/>
      <c r="BW1162" s="260"/>
      <c r="BX1162" s="258"/>
      <c r="BY1162" s="258"/>
      <c r="BZ1162" s="258"/>
      <c r="CA1162" s="258"/>
    </row>
    <row r="1163" spans="2:79" x14ac:dyDescent="0.25">
      <c r="B1163" s="263"/>
      <c r="C1163" s="261"/>
      <c r="I1163" s="220"/>
      <c r="J1163" s="253"/>
      <c r="K1163" s="254"/>
      <c r="L1163" s="254"/>
      <c r="M1163" s="255"/>
      <c r="N1163" s="326"/>
      <c r="O1163" s="256"/>
      <c r="P1163" s="256"/>
      <c r="Q1163" s="256"/>
      <c r="R1163" s="256"/>
      <c r="S1163" s="256"/>
      <c r="T1163" s="256"/>
      <c r="U1163" s="256"/>
      <c r="V1163" s="257"/>
      <c r="W1163" s="257"/>
      <c r="X1163" s="257"/>
      <c r="Y1163" s="257"/>
      <c r="Z1163" s="257"/>
      <c r="AA1163" s="257"/>
      <c r="AB1163" s="253"/>
      <c r="AC1163" s="258"/>
      <c r="AD1163" s="253"/>
      <c r="AE1163" s="253"/>
      <c r="AF1163" s="253"/>
      <c r="AG1163" s="253"/>
      <c r="AH1163" s="253"/>
      <c r="AI1163" s="253"/>
      <c r="AJ1163" s="253"/>
      <c r="AK1163" s="258"/>
      <c r="AL1163" s="258"/>
      <c r="AM1163" s="258"/>
      <c r="AN1163" s="258"/>
      <c r="AO1163" s="258"/>
      <c r="AP1163" s="258"/>
      <c r="AQ1163" s="258"/>
      <c r="AR1163" s="258"/>
      <c r="AS1163" s="258"/>
      <c r="AT1163" s="258"/>
      <c r="AU1163" s="258"/>
      <c r="AV1163" s="258"/>
      <c r="AW1163" s="258"/>
      <c r="AX1163" s="258"/>
      <c r="AY1163" s="258"/>
      <c r="AZ1163" s="258"/>
      <c r="BA1163" s="258"/>
      <c r="BB1163" s="258"/>
      <c r="BC1163" s="258"/>
      <c r="BD1163" s="258"/>
      <c r="BE1163" s="258"/>
      <c r="BF1163" s="258"/>
      <c r="BG1163" s="258"/>
      <c r="BH1163" s="258"/>
      <c r="BI1163" s="258"/>
      <c r="BJ1163" s="258"/>
      <c r="BK1163" s="258"/>
      <c r="BL1163" s="297"/>
      <c r="BM1163" s="258"/>
      <c r="BN1163" s="258"/>
      <c r="BO1163" s="258"/>
      <c r="BP1163" s="258"/>
      <c r="BQ1163" s="258"/>
      <c r="BR1163" s="258"/>
      <c r="BS1163" s="258"/>
      <c r="BT1163" s="258"/>
      <c r="BU1163" s="258"/>
      <c r="BV1163" s="259"/>
      <c r="BW1163" s="260"/>
      <c r="BX1163" s="258"/>
      <c r="BY1163" s="258"/>
      <c r="BZ1163" s="258"/>
      <c r="CA1163" s="258"/>
    </row>
    <row r="1164" spans="2:79" x14ac:dyDescent="0.25">
      <c r="B1164" s="263"/>
      <c r="C1164" s="261"/>
      <c r="I1164" s="220"/>
      <c r="J1164" s="253"/>
      <c r="K1164" s="254"/>
      <c r="L1164" s="254"/>
      <c r="M1164" s="255"/>
      <c r="N1164" s="326"/>
      <c r="O1164" s="256"/>
      <c r="P1164" s="256"/>
      <c r="Q1164" s="256"/>
      <c r="R1164" s="256"/>
      <c r="S1164" s="256"/>
      <c r="T1164" s="256"/>
      <c r="U1164" s="256"/>
      <c r="V1164" s="257"/>
      <c r="W1164" s="257"/>
      <c r="X1164" s="257"/>
      <c r="Y1164" s="257"/>
      <c r="Z1164" s="257"/>
      <c r="AA1164" s="257"/>
      <c r="AB1164" s="253"/>
      <c r="AC1164" s="258"/>
      <c r="AD1164" s="253"/>
      <c r="AE1164" s="253"/>
      <c r="AF1164" s="253"/>
      <c r="AG1164" s="253"/>
      <c r="AH1164" s="253"/>
      <c r="AI1164" s="253"/>
      <c r="AJ1164" s="253"/>
      <c r="AK1164" s="258"/>
      <c r="AL1164" s="258"/>
      <c r="AM1164" s="258"/>
      <c r="AN1164" s="258"/>
      <c r="AO1164" s="258"/>
      <c r="AP1164" s="258"/>
      <c r="AQ1164" s="258"/>
      <c r="AR1164" s="258"/>
      <c r="AS1164" s="258"/>
      <c r="AT1164" s="258"/>
      <c r="AU1164" s="258"/>
      <c r="AV1164" s="258"/>
      <c r="AW1164" s="258"/>
      <c r="AX1164" s="258"/>
      <c r="AY1164" s="258"/>
      <c r="AZ1164" s="258"/>
      <c r="BA1164" s="258"/>
      <c r="BB1164" s="258"/>
      <c r="BC1164" s="258"/>
      <c r="BD1164" s="258"/>
      <c r="BE1164" s="258"/>
      <c r="BF1164" s="258"/>
      <c r="BG1164" s="258"/>
      <c r="BH1164" s="258"/>
      <c r="BI1164" s="258"/>
      <c r="BJ1164" s="258"/>
      <c r="BK1164" s="258"/>
      <c r="BL1164" s="297"/>
      <c r="BM1164" s="258"/>
      <c r="BN1164" s="258"/>
      <c r="BO1164" s="258"/>
      <c r="BP1164" s="258"/>
      <c r="BQ1164" s="258"/>
      <c r="BR1164" s="258"/>
      <c r="BS1164" s="258"/>
      <c r="BT1164" s="258"/>
      <c r="BU1164" s="258"/>
      <c r="BV1164" s="259"/>
      <c r="BW1164" s="260"/>
      <c r="BX1164" s="258"/>
      <c r="BY1164" s="258"/>
      <c r="BZ1164" s="258"/>
      <c r="CA1164" s="258"/>
    </row>
    <row r="1165" spans="2:79" x14ac:dyDescent="0.25">
      <c r="B1165" s="263"/>
      <c r="C1165" s="261"/>
      <c r="I1165" s="220"/>
      <c r="J1165" s="253"/>
      <c r="K1165" s="254"/>
      <c r="L1165" s="254"/>
      <c r="M1165" s="255"/>
      <c r="N1165" s="326"/>
      <c r="O1165" s="256"/>
      <c r="P1165" s="256"/>
      <c r="Q1165" s="256"/>
      <c r="R1165" s="256"/>
      <c r="S1165" s="256"/>
      <c r="T1165" s="256"/>
      <c r="U1165" s="256"/>
      <c r="V1165" s="257"/>
      <c r="W1165" s="257"/>
      <c r="X1165" s="257"/>
      <c r="Y1165" s="257"/>
      <c r="Z1165" s="257"/>
      <c r="AA1165" s="257"/>
      <c r="AB1165" s="253"/>
      <c r="AC1165" s="258"/>
      <c r="AD1165" s="253"/>
      <c r="AE1165" s="253"/>
      <c r="AF1165" s="253"/>
      <c r="AG1165" s="253"/>
      <c r="AH1165" s="253"/>
      <c r="AI1165" s="253"/>
      <c r="AJ1165" s="253"/>
      <c r="AK1165" s="258"/>
      <c r="AL1165" s="258"/>
      <c r="AM1165" s="258"/>
      <c r="AN1165" s="258"/>
      <c r="AO1165" s="258"/>
      <c r="AP1165" s="258"/>
      <c r="AQ1165" s="258"/>
      <c r="AR1165" s="258"/>
      <c r="AS1165" s="258"/>
      <c r="AT1165" s="258"/>
      <c r="AU1165" s="258"/>
      <c r="AV1165" s="258"/>
      <c r="AW1165" s="258"/>
      <c r="AX1165" s="258"/>
      <c r="AY1165" s="258"/>
      <c r="AZ1165" s="258"/>
      <c r="BA1165" s="258"/>
      <c r="BB1165" s="258"/>
      <c r="BC1165" s="258"/>
      <c r="BD1165" s="258"/>
      <c r="BE1165" s="258"/>
      <c r="BF1165" s="258"/>
      <c r="BG1165" s="258"/>
      <c r="BH1165" s="258"/>
      <c r="BI1165" s="258"/>
      <c r="BJ1165" s="258"/>
      <c r="BK1165" s="258"/>
      <c r="BL1165" s="297"/>
      <c r="BM1165" s="258"/>
      <c r="BN1165" s="258"/>
      <c r="BO1165" s="258"/>
      <c r="BP1165" s="258"/>
      <c r="BQ1165" s="258"/>
      <c r="BR1165" s="258"/>
      <c r="BS1165" s="258"/>
      <c r="BT1165" s="258"/>
      <c r="BU1165" s="258"/>
      <c r="BV1165" s="259"/>
      <c r="BW1165" s="260"/>
      <c r="BX1165" s="258"/>
      <c r="BY1165" s="258"/>
      <c r="BZ1165" s="258"/>
      <c r="CA1165" s="258"/>
    </row>
    <row r="1166" spans="2:79" x14ac:dyDescent="0.25">
      <c r="B1166" s="263"/>
      <c r="C1166" s="261"/>
      <c r="I1166" s="220"/>
      <c r="J1166" s="253"/>
      <c r="K1166" s="254"/>
      <c r="L1166" s="254"/>
      <c r="M1166" s="255"/>
      <c r="N1166" s="326"/>
      <c r="O1166" s="256"/>
      <c r="P1166" s="256"/>
      <c r="Q1166" s="256"/>
      <c r="R1166" s="256"/>
      <c r="S1166" s="256"/>
      <c r="T1166" s="256"/>
      <c r="U1166" s="256"/>
      <c r="V1166" s="257"/>
      <c r="W1166" s="257"/>
      <c r="X1166" s="257"/>
      <c r="Y1166" s="257"/>
      <c r="Z1166" s="257"/>
      <c r="AA1166" s="257"/>
      <c r="AB1166" s="253"/>
      <c r="AC1166" s="258"/>
      <c r="AD1166" s="253"/>
      <c r="AE1166" s="253"/>
      <c r="AF1166" s="253"/>
      <c r="AG1166" s="253"/>
      <c r="AH1166" s="253"/>
      <c r="AI1166" s="253"/>
      <c r="AJ1166" s="253"/>
      <c r="AK1166" s="258"/>
      <c r="AL1166" s="258"/>
      <c r="AM1166" s="258"/>
      <c r="AN1166" s="258"/>
      <c r="AO1166" s="258"/>
      <c r="AP1166" s="258"/>
      <c r="AQ1166" s="258"/>
      <c r="AR1166" s="258"/>
      <c r="AS1166" s="258"/>
      <c r="AT1166" s="258"/>
      <c r="AU1166" s="258"/>
      <c r="AV1166" s="258"/>
      <c r="AW1166" s="258"/>
      <c r="AX1166" s="258"/>
      <c r="AY1166" s="258"/>
      <c r="AZ1166" s="258"/>
      <c r="BA1166" s="258"/>
      <c r="BB1166" s="258"/>
      <c r="BC1166" s="258"/>
      <c r="BD1166" s="258"/>
      <c r="BE1166" s="258"/>
      <c r="BF1166" s="258"/>
      <c r="BG1166" s="258"/>
      <c r="BH1166" s="258"/>
      <c r="BI1166" s="258"/>
      <c r="BJ1166" s="258"/>
      <c r="BK1166" s="258"/>
      <c r="BL1166" s="297"/>
      <c r="BM1166" s="258"/>
      <c r="BN1166" s="258"/>
      <c r="BO1166" s="258"/>
      <c r="BP1166" s="258"/>
      <c r="BQ1166" s="258"/>
      <c r="BR1166" s="258"/>
      <c r="BS1166" s="258"/>
      <c r="BT1166" s="258"/>
      <c r="BU1166" s="258"/>
      <c r="BV1166" s="259"/>
      <c r="BW1166" s="260"/>
      <c r="BX1166" s="258"/>
      <c r="BY1166" s="258"/>
      <c r="BZ1166" s="258"/>
      <c r="CA1166" s="258"/>
    </row>
    <row r="1167" spans="2:79" x14ac:dyDescent="0.25">
      <c r="B1167" s="263"/>
      <c r="C1167" s="261"/>
      <c r="I1167" s="220"/>
      <c r="J1167" s="253"/>
      <c r="K1167" s="254"/>
      <c r="L1167" s="254"/>
      <c r="M1167" s="255"/>
      <c r="N1167" s="326"/>
      <c r="O1167" s="256"/>
      <c r="P1167" s="256"/>
      <c r="Q1167" s="256"/>
      <c r="R1167" s="256"/>
      <c r="S1167" s="256"/>
      <c r="T1167" s="256"/>
      <c r="U1167" s="256"/>
      <c r="V1167" s="257"/>
      <c r="W1167" s="257"/>
      <c r="X1167" s="257"/>
      <c r="Y1167" s="257"/>
      <c r="Z1167" s="257"/>
      <c r="AA1167" s="257"/>
      <c r="AB1167" s="253"/>
      <c r="AC1167" s="258"/>
      <c r="AD1167" s="253"/>
      <c r="AE1167" s="253"/>
      <c r="AF1167" s="253"/>
      <c r="AG1167" s="253"/>
      <c r="AH1167" s="253"/>
      <c r="AI1167" s="253"/>
      <c r="AJ1167" s="253"/>
      <c r="AK1167" s="258"/>
      <c r="AL1167" s="258"/>
      <c r="AM1167" s="258"/>
      <c r="AN1167" s="258"/>
      <c r="AO1167" s="258"/>
      <c r="AP1167" s="258"/>
      <c r="AQ1167" s="258"/>
      <c r="AR1167" s="258"/>
      <c r="AS1167" s="258"/>
      <c r="AT1167" s="258"/>
      <c r="AU1167" s="258"/>
      <c r="AV1167" s="258"/>
      <c r="AW1167" s="258"/>
      <c r="AX1167" s="258"/>
      <c r="AY1167" s="258"/>
      <c r="AZ1167" s="258"/>
      <c r="BA1167" s="258"/>
      <c r="BB1167" s="258"/>
      <c r="BC1167" s="258"/>
      <c r="BD1167" s="258"/>
      <c r="BE1167" s="258"/>
      <c r="BF1167" s="258"/>
      <c r="BG1167" s="258"/>
      <c r="BH1167" s="258"/>
      <c r="BI1167" s="258"/>
      <c r="BJ1167" s="258"/>
      <c r="BK1167" s="258"/>
      <c r="BL1167" s="297"/>
      <c r="BM1167" s="258"/>
      <c r="BN1167" s="258"/>
      <c r="BO1167" s="258"/>
      <c r="BP1167" s="258"/>
      <c r="BQ1167" s="258"/>
      <c r="BR1167" s="258"/>
      <c r="BS1167" s="258"/>
      <c r="BT1167" s="258"/>
      <c r="BU1167" s="258"/>
      <c r="BV1167" s="259"/>
      <c r="BW1167" s="260"/>
      <c r="BX1167" s="258"/>
      <c r="BY1167" s="258"/>
      <c r="BZ1167" s="258"/>
      <c r="CA1167" s="258"/>
    </row>
    <row r="1168" spans="2:79" x14ac:dyDescent="0.25">
      <c r="B1168" s="263"/>
      <c r="C1168" s="261"/>
      <c r="I1168" s="220"/>
      <c r="J1168" s="253"/>
      <c r="K1168" s="254"/>
      <c r="L1168" s="254"/>
      <c r="M1168" s="255"/>
      <c r="N1168" s="326"/>
      <c r="O1168" s="256"/>
      <c r="P1168" s="256"/>
      <c r="Q1168" s="256"/>
      <c r="R1168" s="256"/>
      <c r="S1168" s="256"/>
      <c r="T1168" s="256"/>
      <c r="U1168" s="256"/>
      <c r="V1168" s="257"/>
      <c r="W1168" s="257"/>
      <c r="X1168" s="257"/>
      <c r="Y1168" s="257"/>
      <c r="Z1168" s="257"/>
      <c r="AA1168" s="257"/>
      <c r="AB1168" s="253"/>
      <c r="AC1168" s="258"/>
      <c r="AD1168" s="253"/>
      <c r="AE1168" s="253"/>
      <c r="AF1168" s="253"/>
      <c r="AG1168" s="253"/>
      <c r="AH1168" s="253"/>
      <c r="AI1168" s="253"/>
      <c r="AJ1168" s="253"/>
      <c r="AK1168" s="258"/>
      <c r="AL1168" s="258"/>
      <c r="AM1168" s="258"/>
      <c r="AN1168" s="258"/>
      <c r="AO1168" s="258"/>
      <c r="AP1168" s="258"/>
      <c r="AQ1168" s="258"/>
      <c r="AR1168" s="258"/>
      <c r="AS1168" s="258"/>
      <c r="AT1168" s="258"/>
      <c r="AU1168" s="258"/>
      <c r="AV1168" s="258"/>
      <c r="AW1168" s="258"/>
      <c r="AX1168" s="258"/>
      <c r="AY1168" s="258"/>
      <c r="AZ1168" s="258"/>
      <c r="BA1168" s="258"/>
      <c r="BB1168" s="258"/>
      <c r="BC1168" s="258"/>
      <c r="BD1168" s="258"/>
      <c r="BE1168" s="258"/>
      <c r="BF1168" s="258"/>
      <c r="BG1168" s="258"/>
      <c r="BH1168" s="258"/>
      <c r="BI1168" s="258"/>
      <c r="BJ1168" s="258"/>
      <c r="BK1168" s="258"/>
      <c r="BL1168" s="297"/>
      <c r="BM1168" s="258"/>
      <c r="BN1168" s="258"/>
      <c r="BO1168" s="258"/>
      <c r="BP1168" s="258"/>
      <c r="BQ1168" s="258"/>
      <c r="BR1168" s="258"/>
      <c r="BS1168" s="258"/>
      <c r="BT1168" s="258"/>
      <c r="BU1168" s="258"/>
      <c r="BV1168" s="259"/>
      <c r="BW1168" s="260"/>
      <c r="BX1168" s="258"/>
      <c r="BY1168" s="258"/>
      <c r="BZ1168" s="258"/>
      <c r="CA1168" s="258"/>
    </row>
    <row r="1169" spans="2:79" x14ac:dyDescent="0.25">
      <c r="B1169" s="263"/>
      <c r="C1169" s="261"/>
      <c r="I1169" s="220"/>
      <c r="J1169" s="253"/>
      <c r="K1169" s="254"/>
      <c r="L1169" s="254"/>
      <c r="M1169" s="255"/>
      <c r="N1169" s="326"/>
      <c r="O1169" s="256"/>
      <c r="P1169" s="256"/>
      <c r="Q1169" s="256"/>
      <c r="R1169" s="256"/>
      <c r="S1169" s="256"/>
      <c r="T1169" s="256"/>
      <c r="U1169" s="256"/>
      <c r="V1169" s="257"/>
      <c r="W1169" s="257"/>
      <c r="X1169" s="257"/>
      <c r="Y1169" s="257"/>
      <c r="Z1169" s="257"/>
      <c r="AA1169" s="257"/>
      <c r="AB1169" s="253"/>
      <c r="AC1169" s="258"/>
      <c r="AD1169" s="253"/>
      <c r="AE1169" s="253"/>
      <c r="AF1169" s="253"/>
      <c r="AG1169" s="253"/>
      <c r="AH1169" s="253"/>
      <c r="AI1169" s="253"/>
      <c r="AJ1169" s="253"/>
      <c r="AK1169" s="258"/>
      <c r="AL1169" s="258"/>
      <c r="AM1169" s="258"/>
      <c r="AN1169" s="258"/>
      <c r="AO1169" s="258"/>
      <c r="AP1169" s="258"/>
      <c r="AQ1169" s="258"/>
      <c r="AR1169" s="258"/>
      <c r="AS1169" s="258"/>
      <c r="AT1169" s="258"/>
      <c r="AU1169" s="258"/>
      <c r="AV1169" s="258"/>
      <c r="AW1169" s="258"/>
      <c r="AX1169" s="258"/>
      <c r="AY1169" s="258"/>
      <c r="AZ1169" s="258"/>
      <c r="BA1169" s="258"/>
      <c r="BB1169" s="258"/>
      <c r="BC1169" s="258"/>
      <c r="BD1169" s="258"/>
      <c r="BE1169" s="258"/>
      <c r="BF1169" s="258"/>
      <c r="BG1169" s="258"/>
      <c r="BH1169" s="258"/>
      <c r="BI1169" s="258"/>
      <c r="BJ1169" s="258"/>
      <c r="BK1169" s="258"/>
      <c r="BL1169" s="297"/>
      <c r="BM1169" s="258"/>
      <c r="BN1169" s="258"/>
      <c r="BO1169" s="258"/>
      <c r="BP1169" s="258"/>
      <c r="BQ1169" s="258"/>
      <c r="BR1169" s="258"/>
      <c r="BS1169" s="258"/>
      <c r="BT1169" s="258"/>
      <c r="BU1169" s="258"/>
      <c r="BV1169" s="259"/>
      <c r="BW1169" s="260"/>
      <c r="BX1169" s="258"/>
      <c r="BY1169" s="258"/>
      <c r="BZ1169" s="258"/>
      <c r="CA1169" s="258"/>
    </row>
    <row r="1170" spans="2:79" x14ac:dyDescent="0.25">
      <c r="B1170" s="263"/>
      <c r="C1170" s="261"/>
      <c r="I1170" s="220"/>
      <c r="J1170" s="253"/>
      <c r="K1170" s="254"/>
      <c r="L1170" s="254"/>
      <c r="M1170" s="255"/>
      <c r="N1170" s="326"/>
      <c r="O1170" s="256"/>
      <c r="P1170" s="256"/>
      <c r="Q1170" s="256"/>
      <c r="R1170" s="256"/>
      <c r="S1170" s="256"/>
      <c r="T1170" s="256"/>
      <c r="U1170" s="256"/>
      <c r="V1170" s="257"/>
      <c r="W1170" s="257"/>
      <c r="X1170" s="257"/>
      <c r="Y1170" s="257"/>
      <c r="Z1170" s="257"/>
      <c r="AA1170" s="257"/>
      <c r="AB1170" s="253"/>
      <c r="AC1170" s="258"/>
      <c r="AD1170" s="253"/>
      <c r="AE1170" s="253"/>
      <c r="AF1170" s="253"/>
      <c r="AG1170" s="253"/>
      <c r="AH1170" s="253"/>
      <c r="AI1170" s="253"/>
      <c r="AJ1170" s="253"/>
      <c r="AK1170" s="258"/>
      <c r="AL1170" s="258"/>
      <c r="AM1170" s="258"/>
      <c r="AN1170" s="258"/>
      <c r="AO1170" s="258"/>
      <c r="AP1170" s="258"/>
      <c r="AQ1170" s="258"/>
      <c r="AR1170" s="258"/>
      <c r="AS1170" s="258"/>
      <c r="AT1170" s="258"/>
      <c r="AU1170" s="258"/>
      <c r="AV1170" s="258"/>
      <c r="AW1170" s="258"/>
      <c r="AX1170" s="258"/>
      <c r="AY1170" s="258"/>
      <c r="AZ1170" s="258"/>
      <c r="BA1170" s="258"/>
      <c r="BB1170" s="258"/>
      <c r="BC1170" s="258"/>
      <c r="BD1170" s="258"/>
      <c r="BE1170" s="258"/>
      <c r="BF1170" s="258"/>
      <c r="BG1170" s="258"/>
      <c r="BH1170" s="258"/>
      <c r="BI1170" s="258"/>
      <c r="BJ1170" s="258"/>
      <c r="BK1170" s="258"/>
      <c r="BL1170" s="297"/>
      <c r="BM1170" s="258"/>
      <c r="BN1170" s="258"/>
      <c r="BO1170" s="258"/>
      <c r="BP1170" s="258"/>
      <c r="BQ1170" s="258"/>
      <c r="BR1170" s="258"/>
      <c r="BS1170" s="258"/>
      <c r="BT1170" s="258"/>
      <c r="BU1170" s="258"/>
      <c r="BV1170" s="259"/>
      <c r="BW1170" s="260"/>
      <c r="BX1170" s="258"/>
      <c r="BY1170" s="258"/>
      <c r="BZ1170" s="258"/>
      <c r="CA1170" s="258"/>
    </row>
    <row r="1171" spans="2:79" x14ac:dyDescent="0.25">
      <c r="B1171" s="263"/>
      <c r="C1171" s="261"/>
      <c r="I1171" s="220"/>
      <c r="J1171" s="253"/>
      <c r="K1171" s="254"/>
      <c r="L1171" s="254"/>
      <c r="M1171" s="255"/>
      <c r="N1171" s="326"/>
      <c r="O1171" s="256"/>
      <c r="P1171" s="256"/>
      <c r="Q1171" s="256"/>
      <c r="R1171" s="256"/>
      <c r="S1171" s="256"/>
      <c r="T1171" s="256"/>
      <c r="U1171" s="256"/>
      <c r="V1171" s="257"/>
      <c r="W1171" s="257"/>
      <c r="X1171" s="257"/>
      <c r="Y1171" s="257"/>
      <c r="Z1171" s="257"/>
      <c r="AA1171" s="257"/>
      <c r="AB1171" s="253"/>
      <c r="AC1171" s="258"/>
      <c r="AD1171" s="253"/>
      <c r="AE1171" s="253"/>
      <c r="AF1171" s="253"/>
      <c r="AG1171" s="253"/>
      <c r="AH1171" s="253"/>
      <c r="AI1171" s="253"/>
      <c r="AJ1171" s="253"/>
      <c r="AK1171" s="258"/>
      <c r="AL1171" s="258"/>
      <c r="AM1171" s="258"/>
      <c r="AN1171" s="258"/>
      <c r="AO1171" s="258"/>
      <c r="AP1171" s="258"/>
      <c r="AQ1171" s="258"/>
      <c r="AR1171" s="258"/>
      <c r="AS1171" s="258"/>
      <c r="AT1171" s="258"/>
      <c r="AU1171" s="258"/>
      <c r="AV1171" s="258"/>
      <c r="AW1171" s="258"/>
      <c r="AX1171" s="258"/>
      <c r="AY1171" s="258"/>
      <c r="AZ1171" s="258"/>
      <c r="BA1171" s="258"/>
      <c r="BB1171" s="258"/>
      <c r="BC1171" s="258"/>
      <c r="BD1171" s="258"/>
      <c r="BE1171" s="258"/>
      <c r="BF1171" s="258"/>
      <c r="BG1171" s="258"/>
      <c r="BH1171" s="258"/>
      <c r="BI1171" s="258"/>
      <c r="BJ1171" s="258"/>
      <c r="BK1171" s="258"/>
      <c r="BL1171" s="297"/>
      <c r="BM1171" s="258"/>
      <c r="BN1171" s="258"/>
      <c r="BO1171" s="258"/>
      <c r="BP1171" s="258"/>
      <c r="BQ1171" s="258"/>
      <c r="BR1171" s="258"/>
      <c r="BS1171" s="258"/>
      <c r="BT1171" s="258"/>
      <c r="BU1171" s="258"/>
      <c r="BV1171" s="259"/>
      <c r="BW1171" s="260"/>
      <c r="BX1171" s="258"/>
      <c r="BY1171" s="258"/>
      <c r="BZ1171" s="258"/>
      <c r="CA1171" s="258"/>
    </row>
    <row r="1172" spans="2:79" x14ac:dyDescent="0.25">
      <c r="B1172" s="263"/>
      <c r="C1172" s="261"/>
      <c r="I1172" s="220"/>
      <c r="J1172" s="253"/>
      <c r="K1172" s="254"/>
      <c r="L1172" s="254"/>
      <c r="M1172" s="255"/>
      <c r="N1172" s="326"/>
      <c r="O1172" s="256"/>
      <c r="P1172" s="256"/>
      <c r="Q1172" s="256"/>
      <c r="R1172" s="256"/>
      <c r="S1172" s="256"/>
      <c r="T1172" s="256"/>
      <c r="U1172" s="256"/>
      <c r="V1172" s="257"/>
      <c r="W1172" s="257"/>
      <c r="X1172" s="257"/>
      <c r="Y1172" s="257"/>
      <c r="Z1172" s="257"/>
      <c r="AA1172" s="257"/>
      <c r="AB1172" s="253"/>
      <c r="AC1172" s="258"/>
      <c r="AD1172" s="253"/>
      <c r="AE1172" s="253"/>
      <c r="AF1172" s="253"/>
      <c r="AG1172" s="253"/>
      <c r="AH1172" s="253"/>
      <c r="AI1172" s="253"/>
      <c r="AJ1172" s="253"/>
      <c r="AK1172" s="258"/>
      <c r="AL1172" s="258"/>
      <c r="AM1172" s="258"/>
      <c r="AN1172" s="258"/>
      <c r="AO1172" s="258"/>
      <c r="AP1172" s="258"/>
      <c r="AQ1172" s="258"/>
      <c r="AR1172" s="258"/>
      <c r="AS1172" s="258"/>
      <c r="AT1172" s="258"/>
      <c r="AU1172" s="258"/>
      <c r="AV1172" s="258"/>
      <c r="AW1172" s="258"/>
      <c r="AX1172" s="258"/>
      <c r="AY1172" s="258"/>
      <c r="AZ1172" s="258"/>
      <c r="BA1172" s="258"/>
      <c r="BB1172" s="258"/>
      <c r="BC1172" s="258"/>
      <c r="BD1172" s="258"/>
      <c r="BE1172" s="258"/>
      <c r="BF1172" s="258"/>
      <c r="BG1172" s="258"/>
      <c r="BH1172" s="258"/>
      <c r="BI1172" s="258"/>
      <c r="BJ1172" s="258"/>
      <c r="BK1172" s="258"/>
      <c r="BL1172" s="297"/>
      <c r="BM1172" s="258"/>
      <c r="BN1172" s="258"/>
      <c r="BO1172" s="258"/>
      <c r="BP1172" s="258"/>
      <c r="BQ1172" s="258"/>
      <c r="BR1172" s="258"/>
      <c r="BS1172" s="258"/>
      <c r="BT1172" s="258"/>
      <c r="BU1172" s="258"/>
      <c r="BV1172" s="259"/>
      <c r="BW1172" s="260"/>
      <c r="BX1172" s="258"/>
      <c r="BY1172" s="258"/>
      <c r="BZ1172" s="258"/>
      <c r="CA1172" s="258"/>
    </row>
    <row r="1173" spans="2:79" x14ac:dyDescent="0.25">
      <c r="B1173" s="263"/>
      <c r="C1173" s="261"/>
      <c r="I1173" s="220"/>
      <c r="J1173" s="253"/>
      <c r="K1173" s="254"/>
      <c r="L1173" s="254"/>
      <c r="M1173" s="255"/>
      <c r="N1173" s="326"/>
      <c r="O1173" s="256"/>
      <c r="P1173" s="256"/>
      <c r="Q1173" s="256"/>
      <c r="R1173" s="256"/>
      <c r="S1173" s="256"/>
      <c r="T1173" s="256"/>
      <c r="U1173" s="256"/>
      <c r="V1173" s="257"/>
      <c r="W1173" s="257"/>
      <c r="X1173" s="257"/>
      <c r="Y1173" s="257"/>
      <c r="Z1173" s="257"/>
      <c r="AA1173" s="257"/>
      <c r="AB1173" s="253"/>
      <c r="AC1173" s="258"/>
      <c r="AD1173" s="253"/>
      <c r="AE1173" s="253"/>
      <c r="AF1173" s="253"/>
      <c r="AG1173" s="253"/>
      <c r="AH1173" s="253"/>
      <c r="AI1173" s="253"/>
      <c r="AJ1173" s="253"/>
      <c r="AK1173" s="258"/>
      <c r="AL1173" s="258"/>
      <c r="AM1173" s="258"/>
      <c r="AN1173" s="258"/>
      <c r="AO1173" s="258"/>
      <c r="AP1173" s="258"/>
      <c r="AQ1173" s="258"/>
      <c r="AR1173" s="258"/>
      <c r="AS1173" s="258"/>
      <c r="AT1173" s="258"/>
      <c r="AU1173" s="258"/>
      <c r="AV1173" s="258"/>
      <c r="AW1173" s="258"/>
      <c r="AX1173" s="258"/>
      <c r="AY1173" s="258"/>
      <c r="AZ1173" s="258"/>
      <c r="BA1173" s="258"/>
      <c r="BB1173" s="258"/>
      <c r="BC1173" s="258"/>
      <c r="BD1173" s="258"/>
      <c r="BE1173" s="258"/>
      <c r="BF1173" s="258"/>
      <c r="BG1173" s="258"/>
      <c r="BH1173" s="258"/>
      <c r="BI1173" s="258"/>
      <c r="BJ1173" s="258"/>
      <c r="BK1173" s="258"/>
      <c r="BL1173" s="297"/>
      <c r="BM1173" s="258"/>
      <c r="BN1173" s="258"/>
      <c r="BO1173" s="258"/>
      <c r="BP1173" s="258"/>
      <c r="BQ1173" s="258"/>
      <c r="BR1173" s="258"/>
      <c r="BS1173" s="258"/>
      <c r="BT1173" s="258"/>
      <c r="BU1173" s="258"/>
      <c r="BV1173" s="259"/>
      <c r="BW1173" s="260"/>
      <c r="BX1173" s="258"/>
      <c r="BY1173" s="258"/>
      <c r="BZ1173" s="258"/>
      <c r="CA1173" s="258"/>
    </row>
    <row r="1174" spans="2:79" x14ac:dyDescent="0.25">
      <c r="B1174" s="263"/>
      <c r="C1174" s="261"/>
      <c r="I1174" s="220"/>
      <c r="J1174" s="253"/>
      <c r="K1174" s="254"/>
      <c r="L1174" s="254"/>
      <c r="M1174" s="255"/>
      <c r="N1174" s="326"/>
      <c r="O1174" s="256"/>
      <c r="P1174" s="256"/>
      <c r="Q1174" s="256"/>
      <c r="R1174" s="256"/>
      <c r="S1174" s="256"/>
      <c r="T1174" s="256"/>
      <c r="U1174" s="256"/>
      <c r="V1174" s="257"/>
      <c r="W1174" s="257"/>
      <c r="X1174" s="257"/>
      <c r="Y1174" s="257"/>
      <c r="Z1174" s="257"/>
      <c r="AA1174" s="257"/>
      <c r="AB1174" s="253"/>
      <c r="AC1174" s="258"/>
      <c r="AD1174" s="253"/>
      <c r="AE1174" s="253"/>
      <c r="AF1174" s="253"/>
      <c r="AG1174" s="253"/>
      <c r="AH1174" s="253"/>
      <c r="AI1174" s="253"/>
      <c r="AJ1174" s="253"/>
      <c r="AK1174" s="258"/>
      <c r="AL1174" s="258"/>
      <c r="AM1174" s="258"/>
      <c r="AN1174" s="258"/>
      <c r="AO1174" s="258"/>
      <c r="AP1174" s="258"/>
      <c r="AQ1174" s="258"/>
      <c r="AR1174" s="258"/>
      <c r="AS1174" s="258"/>
      <c r="AT1174" s="258"/>
      <c r="AU1174" s="258"/>
      <c r="AV1174" s="258"/>
      <c r="AW1174" s="258"/>
      <c r="AX1174" s="258"/>
      <c r="AY1174" s="258"/>
      <c r="AZ1174" s="258"/>
      <c r="BA1174" s="258"/>
      <c r="BB1174" s="258"/>
      <c r="BC1174" s="258"/>
      <c r="BD1174" s="258"/>
      <c r="BE1174" s="258"/>
      <c r="BF1174" s="258"/>
      <c r="BG1174" s="258"/>
      <c r="BH1174" s="258"/>
      <c r="BI1174" s="258"/>
      <c r="BJ1174" s="258"/>
      <c r="BK1174" s="258"/>
      <c r="BL1174" s="297"/>
      <c r="BM1174" s="258"/>
      <c r="BN1174" s="258"/>
      <c r="BO1174" s="258"/>
      <c r="BP1174" s="258"/>
      <c r="BQ1174" s="258"/>
      <c r="BR1174" s="258"/>
      <c r="BS1174" s="258"/>
      <c r="BT1174" s="258"/>
      <c r="BU1174" s="258"/>
      <c r="BV1174" s="259"/>
      <c r="BW1174" s="260"/>
      <c r="BX1174" s="258"/>
      <c r="BY1174" s="258"/>
      <c r="BZ1174" s="258"/>
      <c r="CA1174" s="258"/>
    </row>
    <row r="1175" spans="2:79" x14ac:dyDescent="0.25">
      <c r="B1175" s="263"/>
      <c r="C1175" s="261"/>
      <c r="I1175" s="220"/>
      <c r="J1175" s="253"/>
      <c r="K1175" s="254"/>
      <c r="L1175" s="254"/>
      <c r="M1175" s="255"/>
      <c r="N1175" s="326"/>
      <c r="O1175" s="256"/>
      <c r="P1175" s="256"/>
      <c r="Q1175" s="256"/>
      <c r="R1175" s="256"/>
      <c r="S1175" s="256"/>
      <c r="T1175" s="256"/>
      <c r="U1175" s="256"/>
      <c r="V1175" s="257"/>
      <c r="W1175" s="257"/>
      <c r="X1175" s="257"/>
      <c r="Y1175" s="257"/>
      <c r="Z1175" s="257"/>
      <c r="AA1175" s="257"/>
      <c r="AB1175" s="253"/>
      <c r="AC1175" s="258"/>
      <c r="AD1175" s="253"/>
      <c r="AE1175" s="253"/>
      <c r="AF1175" s="253"/>
      <c r="AG1175" s="253"/>
      <c r="AH1175" s="253"/>
      <c r="AI1175" s="253"/>
      <c r="AJ1175" s="253"/>
      <c r="AK1175" s="258"/>
      <c r="AL1175" s="258"/>
      <c r="AM1175" s="258"/>
      <c r="AN1175" s="258"/>
      <c r="AO1175" s="258"/>
      <c r="AP1175" s="258"/>
      <c r="AQ1175" s="258"/>
      <c r="AR1175" s="258"/>
      <c r="AS1175" s="258"/>
      <c r="AT1175" s="258"/>
      <c r="AU1175" s="258"/>
      <c r="AV1175" s="258"/>
      <c r="AW1175" s="258"/>
      <c r="AX1175" s="258"/>
      <c r="AY1175" s="258"/>
      <c r="AZ1175" s="258"/>
      <c r="BA1175" s="258"/>
      <c r="BB1175" s="258"/>
      <c r="BC1175" s="258"/>
      <c r="BD1175" s="258"/>
      <c r="BE1175" s="258"/>
      <c r="BF1175" s="258"/>
      <c r="BG1175" s="258"/>
      <c r="BH1175" s="258"/>
      <c r="BI1175" s="258"/>
      <c r="BJ1175" s="258"/>
      <c r="BK1175" s="258"/>
      <c r="BL1175" s="297"/>
      <c r="BM1175" s="258"/>
      <c r="BN1175" s="258"/>
      <c r="BO1175" s="258"/>
      <c r="BP1175" s="258"/>
      <c r="BQ1175" s="258"/>
      <c r="BR1175" s="258"/>
      <c r="BS1175" s="258"/>
      <c r="BT1175" s="258"/>
      <c r="BU1175" s="258"/>
      <c r="BV1175" s="259"/>
      <c r="BW1175" s="260"/>
      <c r="BX1175" s="258"/>
      <c r="BY1175" s="258"/>
      <c r="BZ1175" s="258"/>
      <c r="CA1175" s="258"/>
    </row>
    <row r="1176" spans="2:79" x14ac:dyDescent="0.25">
      <c r="B1176" s="263"/>
      <c r="C1176" s="261"/>
      <c r="I1176" s="220"/>
      <c r="J1176" s="253"/>
      <c r="K1176" s="254"/>
      <c r="L1176" s="254"/>
      <c r="M1176" s="255"/>
      <c r="N1176" s="326"/>
      <c r="O1176" s="256"/>
      <c r="P1176" s="256"/>
      <c r="Q1176" s="256"/>
      <c r="R1176" s="256"/>
      <c r="S1176" s="256"/>
      <c r="T1176" s="256"/>
      <c r="U1176" s="256"/>
      <c r="V1176" s="257"/>
      <c r="W1176" s="257"/>
      <c r="X1176" s="257"/>
      <c r="Y1176" s="257"/>
      <c r="Z1176" s="257"/>
      <c r="AA1176" s="257"/>
      <c r="AB1176" s="253"/>
      <c r="AC1176" s="258"/>
      <c r="AD1176" s="253"/>
      <c r="AE1176" s="253"/>
      <c r="AF1176" s="253"/>
      <c r="AG1176" s="253"/>
      <c r="AH1176" s="253"/>
      <c r="AI1176" s="253"/>
      <c r="AJ1176" s="253"/>
      <c r="AK1176" s="258"/>
      <c r="AL1176" s="258"/>
      <c r="AM1176" s="258"/>
      <c r="AN1176" s="258"/>
      <c r="AO1176" s="258"/>
      <c r="AP1176" s="258"/>
      <c r="AQ1176" s="258"/>
      <c r="AR1176" s="258"/>
      <c r="AS1176" s="258"/>
      <c r="AT1176" s="258"/>
      <c r="AU1176" s="258"/>
      <c r="AV1176" s="258"/>
      <c r="AW1176" s="258"/>
      <c r="AX1176" s="258"/>
      <c r="AY1176" s="258"/>
      <c r="AZ1176" s="258"/>
      <c r="BA1176" s="258"/>
      <c r="BB1176" s="258"/>
      <c r="BC1176" s="258"/>
      <c r="BD1176" s="258"/>
      <c r="BE1176" s="258"/>
      <c r="BF1176" s="258"/>
      <c r="BG1176" s="258"/>
      <c r="BH1176" s="258"/>
      <c r="BI1176" s="258"/>
      <c r="BJ1176" s="258"/>
      <c r="BK1176" s="258"/>
      <c r="BL1176" s="297"/>
      <c r="BM1176" s="258"/>
      <c r="BN1176" s="258"/>
      <c r="BO1176" s="258"/>
      <c r="BP1176" s="258"/>
      <c r="BQ1176" s="258"/>
      <c r="BR1176" s="258"/>
      <c r="BS1176" s="258"/>
      <c r="BT1176" s="258"/>
      <c r="BU1176" s="258"/>
      <c r="BV1176" s="259"/>
      <c r="BW1176" s="260"/>
      <c r="BX1176" s="258"/>
      <c r="BY1176" s="258"/>
      <c r="BZ1176" s="258"/>
      <c r="CA1176" s="258"/>
    </row>
    <row r="1177" spans="2:79" x14ac:dyDescent="0.25">
      <c r="B1177" s="263"/>
      <c r="C1177" s="261"/>
      <c r="I1177" s="220"/>
      <c r="J1177" s="253"/>
      <c r="K1177" s="254"/>
      <c r="L1177" s="254"/>
      <c r="M1177" s="255"/>
      <c r="N1177" s="326"/>
      <c r="O1177" s="256"/>
      <c r="P1177" s="256"/>
      <c r="Q1177" s="256"/>
      <c r="R1177" s="256"/>
      <c r="S1177" s="256"/>
      <c r="T1177" s="256"/>
      <c r="U1177" s="256"/>
      <c r="V1177" s="257"/>
      <c r="W1177" s="257"/>
      <c r="X1177" s="257"/>
      <c r="Y1177" s="257"/>
      <c r="Z1177" s="257"/>
      <c r="AA1177" s="257"/>
      <c r="AB1177" s="253"/>
      <c r="AC1177" s="258"/>
      <c r="AD1177" s="253"/>
      <c r="AE1177" s="253"/>
      <c r="AF1177" s="253"/>
      <c r="AG1177" s="253"/>
      <c r="AH1177" s="253"/>
      <c r="AI1177" s="253"/>
      <c r="AJ1177" s="253"/>
      <c r="AK1177" s="258"/>
      <c r="AL1177" s="258"/>
      <c r="AM1177" s="258"/>
      <c r="AN1177" s="258"/>
      <c r="AO1177" s="258"/>
      <c r="AP1177" s="258"/>
      <c r="AQ1177" s="258"/>
      <c r="AR1177" s="258"/>
      <c r="AS1177" s="258"/>
      <c r="AT1177" s="258"/>
      <c r="AU1177" s="258"/>
      <c r="AV1177" s="258"/>
      <c r="AW1177" s="258"/>
      <c r="AX1177" s="258"/>
      <c r="AY1177" s="258"/>
      <c r="AZ1177" s="258"/>
      <c r="BA1177" s="258"/>
      <c r="BB1177" s="258"/>
      <c r="BC1177" s="258"/>
      <c r="BD1177" s="258"/>
      <c r="BE1177" s="258"/>
      <c r="BF1177" s="258"/>
      <c r="BG1177" s="258"/>
      <c r="BH1177" s="258"/>
      <c r="BI1177" s="258"/>
      <c r="BJ1177" s="258"/>
      <c r="BK1177" s="258"/>
      <c r="BL1177" s="297"/>
      <c r="BM1177" s="258"/>
      <c r="BN1177" s="258"/>
      <c r="BO1177" s="258"/>
      <c r="BP1177" s="258"/>
      <c r="BQ1177" s="258"/>
      <c r="BR1177" s="258"/>
      <c r="BS1177" s="258"/>
      <c r="BT1177" s="258"/>
      <c r="BU1177" s="258"/>
      <c r="BV1177" s="259"/>
      <c r="BW1177" s="260"/>
      <c r="BX1177" s="258"/>
      <c r="BY1177" s="258"/>
      <c r="BZ1177" s="258"/>
      <c r="CA1177" s="258"/>
    </row>
    <row r="1178" spans="2:79" x14ac:dyDescent="0.25">
      <c r="B1178" s="263"/>
      <c r="C1178" s="261"/>
      <c r="I1178" s="220"/>
      <c r="J1178" s="253"/>
      <c r="K1178" s="254"/>
      <c r="L1178" s="254"/>
      <c r="M1178" s="255"/>
      <c r="N1178" s="326"/>
      <c r="O1178" s="256"/>
      <c r="P1178" s="256"/>
      <c r="Q1178" s="256"/>
      <c r="R1178" s="256"/>
      <c r="S1178" s="256"/>
      <c r="T1178" s="256"/>
      <c r="U1178" s="256"/>
      <c r="V1178" s="257"/>
      <c r="W1178" s="257"/>
      <c r="X1178" s="257"/>
      <c r="Y1178" s="257"/>
      <c r="Z1178" s="257"/>
      <c r="AA1178" s="257"/>
      <c r="AB1178" s="253"/>
      <c r="AC1178" s="258"/>
      <c r="AD1178" s="253"/>
      <c r="AE1178" s="253"/>
      <c r="AF1178" s="253"/>
      <c r="AG1178" s="253"/>
      <c r="AH1178" s="253"/>
      <c r="AI1178" s="253"/>
      <c r="AJ1178" s="253"/>
      <c r="AK1178" s="258"/>
      <c r="AL1178" s="258"/>
      <c r="AM1178" s="258"/>
      <c r="AN1178" s="258"/>
      <c r="AO1178" s="258"/>
      <c r="AP1178" s="258"/>
      <c r="AQ1178" s="258"/>
      <c r="AR1178" s="258"/>
      <c r="AS1178" s="258"/>
      <c r="AT1178" s="258"/>
      <c r="AU1178" s="258"/>
      <c r="AV1178" s="258"/>
      <c r="AW1178" s="258"/>
      <c r="AX1178" s="258"/>
      <c r="AY1178" s="258"/>
      <c r="AZ1178" s="258"/>
      <c r="BA1178" s="258"/>
      <c r="BB1178" s="258"/>
      <c r="BC1178" s="258"/>
      <c r="BD1178" s="258"/>
      <c r="BE1178" s="258"/>
      <c r="BF1178" s="258"/>
      <c r="BG1178" s="258"/>
      <c r="BH1178" s="258"/>
      <c r="BI1178" s="258"/>
      <c r="BJ1178" s="258"/>
      <c r="BK1178" s="258"/>
      <c r="BL1178" s="297"/>
      <c r="BM1178" s="258"/>
      <c r="BN1178" s="258"/>
      <c r="BO1178" s="258"/>
      <c r="BP1178" s="258"/>
      <c r="BQ1178" s="258"/>
      <c r="BR1178" s="258"/>
      <c r="BS1178" s="258"/>
      <c r="BT1178" s="258"/>
      <c r="BU1178" s="258"/>
      <c r="BV1178" s="259"/>
      <c r="BW1178" s="260"/>
      <c r="BX1178" s="258"/>
      <c r="BY1178" s="258"/>
      <c r="BZ1178" s="258"/>
      <c r="CA1178" s="258"/>
    </row>
    <row r="1179" spans="2:79" x14ac:dyDescent="0.25">
      <c r="B1179" s="263"/>
      <c r="C1179" s="261"/>
      <c r="I1179" s="220"/>
      <c r="J1179" s="253"/>
      <c r="K1179" s="254"/>
      <c r="L1179" s="254"/>
      <c r="M1179" s="255"/>
      <c r="N1179" s="326"/>
      <c r="O1179" s="256"/>
      <c r="P1179" s="256"/>
      <c r="Q1179" s="256"/>
      <c r="R1179" s="256"/>
      <c r="S1179" s="256"/>
      <c r="T1179" s="256"/>
      <c r="U1179" s="256"/>
      <c r="V1179" s="257"/>
      <c r="W1179" s="257"/>
      <c r="X1179" s="257"/>
      <c r="Y1179" s="257"/>
      <c r="Z1179" s="257"/>
      <c r="AA1179" s="257"/>
      <c r="AB1179" s="253"/>
      <c r="AC1179" s="258"/>
      <c r="AD1179" s="253"/>
      <c r="AE1179" s="253"/>
      <c r="AF1179" s="253"/>
      <c r="AG1179" s="253"/>
      <c r="AH1179" s="253"/>
      <c r="AI1179" s="253"/>
      <c r="AJ1179" s="253"/>
      <c r="AK1179" s="258"/>
      <c r="AL1179" s="258"/>
      <c r="AM1179" s="258"/>
      <c r="AN1179" s="258"/>
      <c r="AO1179" s="258"/>
      <c r="AP1179" s="258"/>
      <c r="AQ1179" s="258"/>
      <c r="AR1179" s="258"/>
      <c r="AS1179" s="258"/>
      <c r="AT1179" s="258"/>
      <c r="AU1179" s="258"/>
      <c r="AV1179" s="258"/>
      <c r="AW1179" s="258"/>
      <c r="AX1179" s="258"/>
      <c r="AY1179" s="258"/>
      <c r="AZ1179" s="258"/>
      <c r="BA1179" s="258"/>
      <c r="BB1179" s="258"/>
      <c r="BC1179" s="258"/>
      <c r="BD1179" s="258"/>
      <c r="BE1179" s="258"/>
      <c r="BF1179" s="258"/>
      <c r="BG1179" s="258"/>
      <c r="BH1179" s="258"/>
      <c r="BI1179" s="258"/>
      <c r="BJ1179" s="258"/>
      <c r="BK1179" s="258"/>
      <c r="BL1179" s="297"/>
      <c r="BM1179" s="258"/>
      <c r="BN1179" s="258"/>
      <c r="BO1179" s="258"/>
      <c r="BP1179" s="258"/>
      <c r="BQ1179" s="258"/>
      <c r="BR1179" s="258"/>
      <c r="BS1179" s="258"/>
      <c r="BT1179" s="258"/>
      <c r="BU1179" s="258"/>
      <c r="BV1179" s="259"/>
      <c r="BW1179" s="260"/>
      <c r="BX1179" s="258"/>
      <c r="BY1179" s="258"/>
      <c r="BZ1179" s="258"/>
      <c r="CA1179" s="258"/>
    </row>
    <row r="1180" spans="2:79" x14ac:dyDescent="0.25">
      <c r="B1180" s="263"/>
      <c r="C1180" s="261"/>
      <c r="I1180" s="220"/>
      <c r="J1180" s="253"/>
      <c r="K1180" s="254"/>
      <c r="L1180" s="254"/>
      <c r="M1180" s="255"/>
      <c r="N1180" s="326"/>
      <c r="O1180" s="256"/>
      <c r="P1180" s="256"/>
      <c r="Q1180" s="256"/>
      <c r="R1180" s="256"/>
      <c r="S1180" s="256"/>
      <c r="T1180" s="256"/>
      <c r="U1180" s="256"/>
      <c r="V1180" s="257"/>
      <c r="W1180" s="257"/>
      <c r="X1180" s="257"/>
      <c r="Y1180" s="257"/>
      <c r="Z1180" s="257"/>
      <c r="AA1180" s="257"/>
      <c r="AB1180" s="253"/>
      <c r="AC1180" s="258"/>
      <c r="AD1180" s="253"/>
      <c r="AE1180" s="253"/>
      <c r="AF1180" s="253"/>
      <c r="AG1180" s="253"/>
      <c r="AH1180" s="253"/>
      <c r="AI1180" s="253"/>
      <c r="AJ1180" s="253"/>
      <c r="AK1180" s="258"/>
      <c r="AL1180" s="258"/>
      <c r="AM1180" s="258"/>
      <c r="AN1180" s="258"/>
      <c r="AO1180" s="258"/>
      <c r="AP1180" s="258"/>
      <c r="AQ1180" s="258"/>
      <c r="AR1180" s="258"/>
      <c r="AS1180" s="258"/>
      <c r="AT1180" s="258"/>
      <c r="AU1180" s="258"/>
      <c r="AV1180" s="258"/>
      <c r="AW1180" s="258"/>
      <c r="AX1180" s="258"/>
      <c r="AY1180" s="258"/>
      <c r="AZ1180" s="258"/>
      <c r="BA1180" s="258"/>
      <c r="BB1180" s="258"/>
      <c r="BC1180" s="258"/>
      <c r="BD1180" s="258"/>
      <c r="BE1180" s="258"/>
      <c r="BF1180" s="258"/>
      <c r="BG1180" s="258"/>
      <c r="BH1180" s="258"/>
      <c r="BI1180" s="258"/>
      <c r="BJ1180" s="258"/>
      <c r="BK1180" s="258"/>
      <c r="BL1180" s="297"/>
      <c r="BM1180" s="258"/>
      <c r="BN1180" s="258"/>
      <c r="BO1180" s="258"/>
      <c r="BP1180" s="258"/>
      <c r="BQ1180" s="258"/>
      <c r="BR1180" s="258"/>
      <c r="BS1180" s="258"/>
      <c r="BT1180" s="258"/>
      <c r="BU1180" s="258"/>
      <c r="BV1180" s="259"/>
      <c r="BW1180" s="260"/>
      <c r="BX1180" s="258"/>
      <c r="BY1180" s="258"/>
      <c r="BZ1180" s="258"/>
      <c r="CA1180" s="258"/>
    </row>
    <row r="1181" spans="2:79" x14ac:dyDescent="0.25">
      <c r="B1181" s="263"/>
      <c r="C1181" s="261"/>
      <c r="I1181" s="220"/>
      <c r="J1181" s="253"/>
      <c r="K1181" s="254"/>
      <c r="L1181" s="254"/>
      <c r="M1181" s="255"/>
      <c r="N1181" s="326"/>
      <c r="O1181" s="256"/>
      <c r="P1181" s="256"/>
      <c r="Q1181" s="256"/>
      <c r="R1181" s="256"/>
      <c r="S1181" s="256"/>
      <c r="T1181" s="256"/>
      <c r="U1181" s="256"/>
      <c r="V1181" s="257"/>
      <c r="W1181" s="257"/>
      <c r="X1181" s="257"/>
      <c r="Y1181" s="257"/>
      <c r="Z1181" s="257"/>
      <c r="AA1181" s="257"/>
      <c r="AB1181" s="253"/>
      <c r="AC1181" s="258"/>
      <c r="AD1181" s="253"/>
      <c r="AE1181" s="253"/>
      <c r="AF1181" s="253"/>
      <c r="AG1181" s="253"/>
      <c r="AH1181" s="253"/>
      <c r="AI1181" s="253"/>
      <c r="AJ1181" s="253"/>
      <c r="AK1181" s="258"/>
      <c r="AL1181" s="258"/>
      <c r="AM1181" s="258"/>
      <c r="AN1181" s="258"/>
      <c r="AO1181" s="258"/>
      <c r="AP1181" s="258"/>
      <c r="AQ1181" s="258"/>
      <c r="AR1181" s="258"/>
      <c r="AS1181" s="258"/>
      <c r="AT1181" s="258"/>
      <c r="AU1181" s="258"/>
      <c r="AV1181" s="258"/>
      <c r="AW1181" s="258"/>
      <c r="AX1181" s="258"/>
      <c r="AY1181" s="258"/>
      <c r="AZ1181" s="258"/>
      <c r="BA1181" s="258"/>
      <c r="BB1181" s="258"/>
      <c r="BC1181" s="258"/>
      <c r="BD1181" s="258"/>
      <c r="BE1181" s="258"/>
      <c r="BF1181" s="258"/>
      <c r="BG1181" s="258"/>
      <c r="BH1181" s="258"/>
      <c r="BI1181" s="258"/>
      <c r="BJ1181" s="258"/>
      <c r="BK1181" s="258"/>
      <c r="BL1181" s="297"/>
      <c r="BM1181" s="258"/>
      <c r="BN1181" s="258"/>
      <c r="BO1181" s="258"/>
      <c r="BP1181" s="258"/>
      <c r="BQ1181" s="258"/>
      <c r="BR1181" s="258"/>
      <c r="BS1181" s="258"/>
      <c r="BT1181" s="258"/>
      <c r="BU1181" s="258"/>
      <c r="BV1181" s="259"/>
      <c r="BW1181" s="260"/>
      <c r="BX1181" s="258"/>
      <c r="BY1181" s="258"/>
      <c r="BZ1181" s="258"/>
      <c r="CA1181" s="258"/>
    </row>
    <row r="1182" spans="2:79" x14ac:dyDescent="0.25">
      <c r="B1182" s="263"/>
      <c r="C1182" s="261"/>
      <c r="I1182" s="220"/>
      <c r="J1182" s="253"/>
      <c r="K1182" s="254"/>
      <c r="L1182" s="254"/>
      <c r="M1182" s="255"/>
      <c r="N1182" s="326"/>
      <c r="O1182" s="256"/>
      <c r="P1182" s="256"/>
      <c r="Q1182" s="256"/>
      <c r="R1182" s="256"/>
      <c r="S1182" s="256"/>
      <c r="T1182" s="256"/>
      <c r="U1182" s="256"/>
      <c r="V1182" s="257"/>
      <c r="W1182" s="257"/>
      <c r="X1182" s="257"/>
      <c r="Y1182" s="257"/>
      <c r="Z1182" s="257"/>
      <c r="AA1182" s="257"/>
      <c r="AB1182" s="253"/>
      <c r="AC1182" s="258"/>
      <c r="AD1182" s="253"/>
      <c r="AE1182" s="253"/>
      <c r="AF1182" s="253"/>
      <c r="AG1182" s="253"/>
      <c r="AH1182" s="253"/>
      <c r="AI1182" s="253"/>
      <c r="AJ1182" s="253"/>
      <c r="AK1182" s="258"/>
      <c r="AL1182" s="258"/>
      <c r="AM1182" s="258"/>
      <c r="AN1182" s="258"/>
      <c r="AO1182" s="258"/>
      <c r="AP1182" s="258"/>
      <c r="AQ1182" s="258"/>
      <c r="AR1182" s="258"/>
      <c r="AS1182" s="258"/>
      <c r="AT1182" s="258"/>
      <c r="AU1182" s="258"/>
      <c r="AV1182" s="258"/>
      <c r="AW1182" s="258"/>
      <c r="AX1182" s="258"/>
      <c r="AY1182" s="258"/>
      <c r="AZ1182" s="258"/>
      <c r="BA1182" s="258"/>
      <c r="BB1182" s="258"/>
      <c r="BC1182" s="258"/>
      <c r="BD1182" s="258"/>
      <c r="BE1182" s="258"/>
      <c r="BF1182" s="258"/>
      <c r="BG1182" s="258"/>
      <c r="BH1182" s="258"/>
      <c r="BI1182" s="258"/>
      <c r="BJ1182" s="258"/>
      <c r="BK1182" s="258"/>
      <c r="BL1182" s="297"/>
      <c r="BM1182" s="258"/>
      <c r="BN1182" s="258"/>
      <c r="BO1182" s="258"/>
      <c r="BP1182" s="258"/>
      <c r="BQ1182" s="258"/>
      <c r="BR1182" s="258"/>
      <c r="BS1182" s="258"/>
      <c r="BT1182" s="258"/>
      <c r="BU1182" s="258"/>
      <c r="BV1182" s="259"/>
      <c r="BW1182" s="260"/>
      <c r="BX1182" s="258"/>
      <c r="BY1182" s="258"/>
      <c r="BZ1182" s="258"/>
      <c r="CA1182" s="258"/>
    </row>
    <row r="1183" spans="2:79" x14ac:dyDescent="0.25">
      <c r="B1183" s="263"/>
      <c r="C1183" s="261"/>
      <c r="I1183" s="220"/>
      <c r="J1183" s="253"/>
      <c r="K1183" s="254"/>
      <c r="L1183" s="254"/>
      <c r="M1183" s="255"/>
      <c r="N1183" s="326"/>
      <c r="O1183" s="256"/>
      <c r="P1183" s="256"/>
      <c r="Q1183" s="256"/>
      <c r="R1183" s="256"/>
      <c r="S1183" s="256"/>
      <c r="T1183" s="256"/>
      <c r="U1183" s="256"/>
      <c r="V1183" s="257"/>
      <c r="W1183" s="257"/>
      <c r="X1183" s="257"/>
      <c r="Y1183" s="257"/>
      <c r="Z1183" s="257"/>
      <c r="AA1183" s="257"/>
      <c r="AB1183" s="253"/>
      <c r="AC1183" s="258"/>
      <c r="AD1183" s="253"/>
      <c r="AE1183" s="253"/>
      <c r="AF1183" s="253"/>
      <c r="AG1183" s="253"/>
      <c r="AH1183" s="253"/>
      <c r="AI1183" s="253"/>
      <c r="AJ1183" s="253"/>
      <c r="AK1183" s="258"/>
      <c r="AL1183" s="258"/>
      <c r="AM1183" s="258"/>
      <c r="AN1183" s="258"/>
      <c r="AO1183" s="258"/>
      <c r="AP1183" s="258"/>
      <c r="AQ1183" s="258"/>
      <c r="AR1183" s="258"/>
      <c r="AS1183" s="258"/>
      <c r="AT1183" s="258"/>
      <c r="AU1183" s="258"/>
      <c r="AV1183" s="258"/>
      <c r="AW1183" s="258"/>
      <c r="AX1183" s="258"/>
      <c r="AY1183" s="258"/>
      <c r="AZ1183" s="258"/>
      <c r="BA1183" s="258"/>
      <c r="BB1183" s="258"/>
      <c r="BC1183" s="258"/>
      <c r="BD1183" s="258"/>
      <c r="BE1183" s="258"/>
      <c r="BF1183" s="258"/>
      <c r="BG1183" s="258"/>
      <c r="BH1183" s="258"/>
      <c r="BI1183" s="258"/>
      <c r="BJ1183" s="258"/>
      <c r="BK1183" s="258"/>
      <c r="BL1183" s="297"/>
      <c r="BM1183" s="258"/>
      <c r="BN1183" s="258"/>
      <c r="BO1183" s="258"/>
      <c r="BP1183" s="258"/>
      <c r="BQ1183" s="258"/>
      <c r="BR1183" s="258"/>
      <c r="BS1183" s="258"/>
      <c r="BT1183" s="258"/>
      <c r="BU1183" s="258"/>
      <c r="BV1183" s="259"/>
      <c r="BW1183" s="260"/>
      <c r="BX1183" s="258"/>
      <c r="BY1183" s="258"/>
      <c r="BZ1183" s="258"/>
      <c r="CA1183" s="258"/>
    </row>
    <row r="1184" spans="2:79" x14ac:dyDescent="0.25">
      <c r="B1184" s="263"/>
      <c r="C1184" s="261"/>
      <c r="I1184" s="220"/>
      <c r="J1184" s="253"/>
      <c r="K1184" s="254"/>
      <c r="L1184" s="254"/>
      <c r="M1184" s="255"/>
      <c r="N1184" s="326"/>
      <c r="O1184" s="256"/>
      <c r="P1184" s="256"/>
      <c r="Q1184" s="256"/>
      <c r="R1184" s="256"/>
      <c r="S1184" s="256"/>
      <c r="T1184" s="256"/>
      <c r="U1184" s="256"/>
      <c r="V1184" s="257"/>
      <c r="W1184" s="257"/>
      <c r="X1184" s="257"/>
      <c r="Y1184" s="257"/>
      <c r="Z1184" s="257"/>
      <c r="AA1184" s="257"/>
      <c r="AB1184" s="253"/>
      <c r="AC1184" s="258"/>
      <c r="AD1184" s="253"/>
      <c r="AE1184" s="253"/>
      <c r="AF1184" s="253"/>
      <c r="AG1184" s="253"/>
      <c r="AH1184" s="253"/>
      <c r="AI1184" s="253"/>
      <c r="AJ1184" s="253"/>
      <c r="AK1184" s="258"/>
      <c r="AL1184" s="258"/>
      <c r="AM1184" s="258"/>
      <c r="AN1184" s="258"/>
      <c r="AO1184" s="258"/>
      <c r="AP1184" s="258"/>
      <c r="AQ1184" s="258"/>
      <c r="AR1184" s="258"/>
      <c r="AS1184" s="258"/>
      <c r="AT1184" s="258"/>
      <c r="AU1184" s="258"/>
      <c r="AV1184" s="258"/>
      <c r="AW1184" s="258"/>
      <c r="AX1184" s="258"/>
      <c r="AY1184" s="258"/>
      <c r="AZ1184" s="258"/>
      <c r="BA1184" s="258"/>
      <c r="BB1184" s="258"/>
      <c r="BC1184" s="258"/>
      <c r="BD1184" s="258"/>
      <c r="BE1184" s="258"/>
      <c r="BF1184" s="258"/>
      <c r="BG1184" s="258"/>
      <c r="BH1184" s="258"/>
      <c r="BI1184" s="258"/>
      <c r="BJ1184" s="258"/>
      <c r="BK1184" s="258"/>
      <c r="BL1184" s="297"/>
      <c r="BM1184" s="258"/>
      <c r="BN1184" s="258"/>
      <c r="BO1184" s="258"/>
      <c r="BP1184" s="258"/>
      <c r="BQ1184" s="258"/>
      <c r="BR1184" s="258"/>
      <c r="BS1184" s="258"/>
      <c r="BT1184" s="258"/>
      <c r="BU1184" s="258"/>
      <c r="BV1184" s="259"/>
      <c r="BW1184" s="260"/>
      <c r="BX1184" s="258"/>
      <c r="BY1184" s="258"/>
      <c r="BZ1184" s="258"/>
      <c r="CA1184" s="258"/>
    </row>
    <row r="1185" spans="2:79" x14ac:dyDescent="0.25">
      <c r="B1185" s="263"/>
      <c r="C1185" s="261"/>
      <c r="I1185" s="220"/>
      <c r="J1185" s="253"/>
      <c r="K1185" s="254"/>
      <c r="L1185" s="254"/>
      <c r="M1185" s="255"/>
      <c r="N1185" s="326"/>
      <c r="O1185" s="256"/>
      <c r="P1185" s="256"/>
      <c r="Q1185" s="256"/>
      <c r="R1185" s="256"/>
      <c r="S1185" s="256"/>
      <c r="T1185" s="256"/>
      <c r="U1185" s="256"/>
      <c r="V1185" s="257"/>
      <c r="W1185" s="257"/>
      <c r="X1185" s="257"/>
      <c r="Y1185" s="257"/>
      <c r="Z1185" s="257"/>
      <c r="AA1185" s="257"/>
      <c r="AB1185" s="253"/>
      <c r="AC1185" s="258"/>
      <c r="AD1185" s="253"/>
      <c r="AE1185" s="253"/>
      <c r="AF1185" s="253"/>
      <c r="AG1185" s="253"/>
      <c r="AH1185" s="253"/>
      <c r="AI1185" s="253"/>
      <c r="AJ1185" s="253"/>
      <c r="AK1185" s="258"/>
      <c r="AL1185" s="258"/>
      <c r="AM1185" s="258"/>
      <c r="AN1185" s="258"/>
      <c r="AO1185" s="258"/>
      <c r="AP1185" s="258"/>
      <c r="AQ1185" s="258"/>
      <c r="AR1185" s="258"/>
      <c r="AS1185" s="258"/>
      <c r="AT1185" s="258"/>
      <c r="AU1185" s="258"/>
      <c r="AV1185" s="258"/>
      <c r="AW1185" s="258"/>
      <c r="AX1185" s="258"/>
      <c r="AY1185" s="258"/>
      <c r="AZ1185" s="258"/>
      <c r="BA1185" s="258"/>
      <c r="BB1185" s="258"/>
      <c r="BC1185" s="258"/>
      <c r="BD1185" s="258"/>
      <c r="BE1185" s="258"/>
      <c r="BF1185" s="258"/>
      <c r="BG1185" s="258"/>
      <c r="BH1185" s="258"/>
      <c r="BI1185" s="258"/>
      <c r="BJ1185" s="258"/>
      <c r="BK1185" s="258"/>
      <c r="BL1185" s="297"/>
      <c r="BM1185" s="258"/>
      <c r="BN1185" s="258"/>
      <c r="BO1185" s="258"/>
      <c r="BP1185" s="258"/>
      <c r="BQ1185" s="258"/>
      <c r="BR1185" s="258"/>
      <c r="BS1185" s="258"/>
      <c r="BT1185" s="258"/>
      <c r="BU1185" s="258"/>
      <c r="BV1185" s="259"/>
      <c r="BW1185" s="260"/>
      <c r="BX1185" s="258"/>
      <c r="BY1185" s="258"/>
      <c r="BZ1185" s="258"/>
      <c r="CA1185" s="258"/>
    </row>
    <row r="1186" spans="2:79" x14ac:dyDescent="0.25">
      <c r="B1186" s="263"/>
      <c r="C1186" s="261"/>
      <c r="I1186" s="220"/>
      <c r="J1186" s="253"/>
      <c r="K1186" s="254"/>
      <c r="L1186" s="254"/>
      <c r="M1186" s="255"/>
      <c r="N1186" s="326"/>
      <c r="O1186" s="256"/>
      <c r="P1186" s="256"/>
      <c r="Q1186" s="256"/>
      <c r="R1186" s="256"/>
      <c r="S1186" s="256"/>
      <c r="T1186" s="256"/>
      <c r="U1186" s="256"/>
      <c r="V1186" s="257"/>
      <c r="W1186" s="257"/>
      <c r="X1186" s="257"/>
      <c r="Y1186" s="257"/>
      <c r="Z1186" s="257"/>
      <c r="AA1186" s="257"/>
      <c r="AB1186" s="253"/>
      <c r="AC1186" s="258"/>
      <c r="AD1186" s="253"/>
      <c r="AE1186" s="253"/>
      <c r="AF1186" s="253"/>
      <c r="AG1186" s="253"/>
      <c r="AH1186" s="253"/>
      <c r="AI1186" s="253"/>
      <c r="AJ1186" s="253"/>
      <c r="AK1186" s="258"/>
      <c r="AL1186" s="258"/>
      <c r="AM1186" s="258"/>
      <c r="AN1186" s="258"/>
      <c r="AO1186" s="258"/>
      <c r="AP1186" s="258"/>
      <c r="AQ1186" s="258"/>
      <c r="AR1186" s="258"/>
      <c r="AS1186" s="258"/>
      <c r="AT1186" s="258"/>
      <c r="AU1186" s="258"/>
      <c r="AV1186" s="258"/>
      <c r="AW1186" s="258"/>
      <c r="AX1186" s="258"/>
      <c r="AY1186" s="258"/>
      <c r="AZ1186" s="258"/>
      <c r="BA1186" s="258"/>
      <c r="BB1186" s="258"/>
      <c r="BC1186" s="258"/>
      <c r="BD1186" s="258"/>
      <c r="BE1186" s="258"/>
      <c r="BF1186" s="258"/>
      <c r="BG1186" s="258"/>
      <c r="BH1186" s="258"/>
      <c r="BI1186" s="258"/>
      <c r="BJ1186" s="258"/>
      <c r="BK1186" s="258"/>
      <c r="BL1186" s="297"/>
      <c r="BM1186" s="258"/>
      <c r="BN1186" s="258"/>
      <c r="BO1186" s="258"/>
      <c r="BP1186" s="258"/>
      <c r="BQ1186" s="258"/>
      <c r="BR1186" s="258"/>
      <c r="BS1186" s="258"/>
      <c r="BT1186" s="258"/>
      <c r="BU1186" s="258"/>
      <c r="BV1186" s="259"/>
      <c r="BW1186" s="260"/>
      <c r="BX1186" s="258"/>
      <c r="BY1186" s="258"/>
      <c r="BZ1186" s="258"/>
      <c r="CA1186" s="258"/>
    </row>
    <row r="1187" spans="2:79" x14ac:dyDescent="0.25">
      <c r="B1187" s="263"/>
      <c r="C1187" s="261"/>
      <c r="I1187" s="220"/>
      <c r="J1187" s="253"/>
      <c r="K1187" s="254"/>
      <c r="L1187" s="254"/>
      <c r="M1187" s="255"/>
      <c r="N1187" s="326"/>
      <c r="O1187" s="256"/>
      <c r="P1187" s="256"/>
      <c r="Q1187" s="256"/>
      <c r="R1187" s="256"/>
      <c r="S1187" s="256"/>
      <c r="T1187" s="256"/>
      <c r="U1187" s="256"/>
      <c r="V1187" s="257"/>
      <c r="W1187" s="257"/>
      <c r="X1187" s="257"/>
      <c r="Y1187" s="257"/>
      <c r="Z1187" s="257"/>
      <c r="AA1187" s="257"/>
      <c r="AB1187" s="253"/>
      <c r="AC1187" s="258"/>
      <c r="AD1187" s="253"/>
      <c r="AE1187" s="253"/>
      <c r="AF1187" s="253"/>
      <c r="AG1187" s="253"/>
      <c r="AH1187" s="253"/>
      <c r="AI1187" s="253"/>
      <c r="AJ1187" s="253"/>
      <c r="AK1187" s="258"/>
      <c r="AL1187" s="258"/>
      <c r="AM1187" s="258"/>
      <c r="AN1187" s="258"/>
      <c r="AO1187" s="258"/>
      <c r="AP1187" s="258"/>
      <c r="AQ1187" s="258"/>
      <c r="AR1187" s="258"/>
      <c r="AS1187" s="258"/>
      <c r="AT1187" s="258"/>
      <c r="AU1187" s="258"/>
      <c r="AV1187" s="258"/>
      <c r="AW1187" s="258"/>
      <c r="AX1187" s="258"/>
      <c r="AY1187" s="258"/>
      <c r="AZ1187" s="258"/>
      <c r="BA1187" s="258"/>
      <c r="BB1187" s="258"/>
      <c r="BC1187" s="258"/>
      <c r="BD1187" s="258"/>
      <c r="BE1187" s="258"/>
      <c r="BF1187" s="258"/>
      <c r="BG1187" s="258"/>
      <c r="BH1187" s="258"/>
      <c r="BI1187" s="258"/>
      <c r="BJ1187" s="258"/>
      <c r="BK1187" s="258"/>
      <c r="BL1187" s="297"/>
      <c r="BM1187" s="258"/>
      <c r="BN1187" s="258"/>
      <c r="BO1187" s="258"/>
      <c r="BP1187" s="258"/>
      <c r="BQ1187" s="258"/>
      <c r="BR1187" s="258"/>
      <c r="BS1187" s="258"/>
      <c r="BT1187" s="258"/>
      <c r="BU1187" s="258"/>
      <c r="BV1187" s="259"/>
      <c r="BW1187" s="260"/>
      <c r="BX1187" s="258"/>
      <c r="BY1187" s="258"/>
      <c r="BZ1187" s="258"/>
      <c r="CA1187" s="258"/>
    </row>
    <row r="1188" spans="2:79" x14ac:dyDescent="0.25">
      <c r="B1188" s="263"/>
      <c r="C1188" s="261"/>
      <c r="I1188" s="220"/>
      <c r="J1188" s="253"/>
      <c r="K1188" s="254"/>
      <c r="L1188" s="254"/>
      <c r="M1188" s="255"/>
      <c r="N1188" s="326"/>
      <c r="O1188" s="256"/>
      <c r="P1188" s="256"/>
      <c r="Q1188" s="256"/>
      <c r="R1188" s="256"/>
      <c r="S1188" s="256"/>
      <c r="T1188" s="256"/>
      <c r="U1188" s="256"/>
      <c r="V1188" s="257"/>
      <c r="W1188" s="257"/>
      <c r="X1188" s="257"/>
      <c r="Y1188" s="257"/>
      <c r="Z1188" s="257"/>
      <c r="AA1188" s="257"/>
      <c r="AB1188" s="253"/>
      <c r="AC1188" s="258"/>
      <c r="AD1188" s="253"/>
      <c r="AE1188" s="253"/>
      <c r="AF1188" s="253"/>
      <c r="AG1188" s="253"/>
      <c r="AH1188" s="253"/>
      <c r="AI1188" s="253"/>
      <c r="AJ1188" s="253"/>
      <c r="AK1188" s="258"/>
      <c r="AL1188" s="258"/>
      <c r="AM1188" s="258"/>
      <c r="AN1188" s="258"/>
      <c r="AO1188" s="258"/>
      <c r="AP1188" s="258"/>
      <c r="AQ1188" s="258"/>
      <c r="AR1188" s="258"/>
      <c r="AS1188" s="258"/>
      <c r="AT1188" s="258"/>
      <c r="AU1188" s="258"/>
      <c r="AV1188" s="258"/>
      <c r="AW1188" s="258"/>
      <c r="AX1188" s="258"/>
      <c r="AY1188" s="258"/>
      <c r="AZ1188" s="258"/>
      <c r="BA1188" s="258"/>
      <c r="BB1188" s="258"/>
      <c r="BC1188" s="258"/>
      <c r="BD1188" s="258"/>
      <c r="BE1188" s="258"/>
      <c r="BF1188" s="258"/>
      <c r="BG1188" s="258"/>
      <c r="BH1188" s="258"/>
      <c r="BI1188" s="258"/>
      <c r="BJ1188" s="258"/>
      <c r="BK1188" s="258"/>
      <c r="BL1188" s="297"/>
      <c r="BM1188" s="258"/>
      <c r="BN1188" s="258"/>
      <c r="BO1188" s="258"/>
      <c r="BP1188" s="258"/>
      <c r="BQ1188" s="258"/>
      <c r="BR1188" s="258"/>
      <c r="BS1188" s="258"/>
      <c r="BT1188" s="258"/>
      <c r="BU1188" s="258"/>
      <c r="BV1188" s="259"/>
      <c r="BW1188" s="260"/>
      <c r="BX1188" s="258"/>
      <c r="BY1188" s="258"/>
      <c r="BZ1188" s="258"/>
      <c r="CA1188" s="258"/>
    </row>
    <row r="1189" spans="2:79" x14ac:dyDescent="0.25">
      <c r="B1189" s="263"/>
      <c r="C1189" s="261"/>
      <c r="I1189" s="220"/>
      <c r="J1189" s="253"/>
      <c r="K1189" s="254"/>
      <c r="L1189" s="254"/>
      <c r="M1189" s="255"/>
      <c r="N1189" s="326"/>
      <c r="O1189" s="256"/>
      <c r="P1189" s="256"/>
      <c r="Q1189" s="256"/>
      <c r="R1189" s="256"/>
      <c r="S1189" s="256"/>
      <c r="T1189" s="256"/>
      <c r="U1189" s="256"/>
      <c r="V1189" s="257"/>
      <c r="W1189" s="257"/>
      <c r="X1189" s="257"/>
      <c r="Y1189" s="257"/>
      <c r="Z1189" s="257"/>
      <c r="AA1189" s="257"/>
      <c r="AB1189" s="253"/>
      <c r="AC1189" s="258"/>
      <c r="AD1189" s="253"/>
      <c r="AE1189" s="253"/>
      <c r="AF1189" s="253"/>
      <c r="AG1189" s="253"/>
      <c r="AH1189" s="253"/>
      <c r="AI1189" s="253"/>
      <c r="AJ1189" s="253"/>
      <c r="AK1189" s="258"/>
      <c r="AL1189" s="258"/>
      <c r="AM1189" s="258"/>
      <c r="AN1189" s="258"/>
      <c r="AO1189" s="258"/>
      <c r="AP1189" s="258"/>
      <c r="AQ1189" s="258"/>
      <c r="AR1189" s="258"/>
      <c r="AS1189" s="258"/>
      <c r="AT1189" s="258"/>
      <c r="AU1189" s="258"/>
      <c r="AV1189" s="258"/>
      <c r="AW1189" s="258"/>
      <c r="AX1189" s="258"/>
      <c r="AY1189" s="258"/>
      <c r="AZ1189" s="258"/>
      <c r="BA1189" s="258"/>
      <c r="BB1189" s="258"/>
      <c r="BC1189" s="258"/>
      <c r="BD1189" s="258"/>
      <c r="BE1189" s="258"/>
      <c r="BF1189" s="258"/>
      <c r="BG1189" s="258"/>
      <c r="BH1189" s="258"/>
      <c r="BI1189" s="258"/>
      <c r="BJ1189" s="258"/>
      <c r="BK1189" s="258"/>
      <c r="BL1189" s="297"/>
      <c r="BM1189" s="258"/>
      <c r="BN1189" s="258"/>
      <c r="BO1189" s="258"/>
      <c r="BP1189" s="258"/>
      <c r="BQ1189" s="258"/>
      <c r="BR1189" s="258"/>
      <c r="BS1189" s="258"/>
      <c r="BT1189" s="258"/>
      <c r="BU1189" s="258"/>
      <c r="BV1189" s="259"/>
      <c r="BW1189" s="260"/>
      <c r="BX1189" s="258"/>
      <c r="BY1189" s="258"/>
      <c r="BZ1189" s="258"/>
      <c r="CA1189" s="258"/>
    </row>
    <row r="1190" spans="2:79" x14ac:dyDescent="0.25">
      <c r="B1190" s="263"/>
      <c r="C1190" s="261"/>
      <c r="I1190" s="220"/>
      <c r="J1190" s="253"/>
      <c r="K1190" s="254"/>
      <c r="L1190" s="254"/>
      <c r="M1190" s="255"/>
      <c r="N1190" s="326"/>
      <c r="O1190" s="256"/>
      <c r="P1190" s="256"/>
      <c r="Q1190" s="256"/>
      <c r="R1190" s="256"/>
      <c r="S1190" s="256"/>
      <c r="T1190" s="256"/>
      <c r="U1190" s="256"/>
      <c r="V1190" s="257"/>
      <c r="W1190" s="257"/>
      <c r="X1190" s="257"/>
      <c r="Y1190" s="257"/>
      <c r="Z1190" s="257"/>
      <c r="AA1190" s="257"/>
      <c r="AB1190" s="253"/>
      <c r="AC1190" s="258"/>
      <c r="AD1190" s="253"/>
      <c r="AE1190" s="253"/>
      <c r="AF1190" s="253"/>
      <c r="AG1190" s="253"/>
      <c r="AH1190" s="253"/>
      <c r="AI1190" s="253"/>
      <c r="AJ1190" s="253"/>
      <c r="AK1190" s="258"/>
      <c r="AL1190" s="258"/>
      <c r="AM1190" s="258"/>
      <c r="AN1190" s="258"/>
      <c r="AO1190" s="258"/>
      <c r="AP1190" s="258"/>
      <c r="AQ1190" s="258"/>
      <c r="AR1190" s="258"/>
      <c r="AS1190" s="258"/>
      <c r="AT1190" s="258"/>
      <c r="AU1190" s="258"/>
      <c r="AV1190" s="258"/>
      <c r="AW1190" s="258"/>
      <c r="AX1190" s="258"/>
      <c r="AY1190" s="258"/>
      <c r="AZ1190" s="258"/>
      <c r="BA1190" s="258"/>
      <c r="BB1190" s="258"/>
      <c r="BC1190" s="258"/>
      <c r="BD1190" s="258"/>
      <c r="BE1190" s="258"/>
      <c r="BF1190" s="258"/>
      <c r="BG1190" s="258"/>
      <c r="BH1190" s="258"/>
      <c r="BI1190" s="258"/>
      <c r="BJ1190" s="258"/>
      <c r="BK1190" s="258"/>
      <c r="BL1190" s="297"/>
      <c r="BM1190" s="258"/>
      <c r="BN1190" s="258"/>
      <c r="BO1190" s="258"/>
      <c r="BP1190" s="258"/>
      <c r="BQ1190" s="258"/>
      <c r="BR1190" s="258"/>
      <c r="BS1190" s="258"/>
      <c r="BT1190" s="258"/>
      <c r="BU1190" s="258"/>
      <c r="BV1190" s="259"/>
      <c r="BW1190" s="260"/>
      <c r="BX1190" s="258"/>
      <c r="BY1190" s="258"/>
      <c r="BZ1190" s="258"/>
      <c r="CA1190" s="258"/>
    </row>
    <row r="1191" spans="2:79" x14ac:dyDescent="0.25">
      <c r="B1191" s="263"/>
      <c r="C1191" s="261"/>
      <c r="I1191" s="220"/>
      <c r="J1191" s="253"/>
      <c r="K1191" s="254"/>
      <c r="L1191" s="254"/>
      <c r="M1191" s="255"/>
      <c r="N1191" s="326"/>
      <c r="O1191" s="256"/>
      <c r="P1191" s="256"/>
      <c r="Q1191" s="256"/>
      <c r="R1191" s="256"/>
      <c r="S1191" s="256"/>
      <c r="T1191" s="256"/>
      <c r="U1191" s="256"/>
      <c r="V1191" s="257"/>
      <c r="W1191" s="257"/>
      <c r="X1191" s="257"/>
      <c r="Y1191" s="257"/>
      <c r="Z1191" s="257"/>
      <c r="AA1191" s="257"/>
      <c r="AB1191" s="253"/>
      <c r="AC1191" s="258"/>
      <c r="AD1191" s="253"/>
      <c r="AE1191" s="253"/>
      <c r="AF1191" s="253"/>
      <c r="AG1191" s="253"/>
      <c r="AH1191" s="253"/>
      <c r="AI1191" s="253"/>
      <c r="AJ1191" s="253"/>
      <c r="AK1191" s="258"/>
      <c r="AL1191" s="258"/>
      <c r="AM1191" s="258"/>
      <c r="AN1191" s="258"/>
      <c r="AO1191" s="258"/>
      <c r="AP1191" s="258"/>
      <c r="AQ1191" s="258"/>
      <c r="AR1191" s="258"/>
      <c r="AS1191" s="258"/>
      <c r="AT1191" s="258"/>
      <c r="AU1191" s="258"/>
      <c r="AV1191" s="258"/>
      <c r="AW1191" s="258"/>
      <c r="AX1191" s="258"/>
      <c r="AY1191" s="258"/>
      <c r="AZ1191" s="258"/>
      <c r="BA1191" s="258"/>
      <c r="BB1191" s="258"/>
      <c r="BC1191" s="258"/>
      <c r="BD1191" s="258"/>
      <c r="BE1191" s="258"/>
      <c r="BF1191" s="258"/>
      <c r="BG1191" s="258"/>
      <c r="BH1191" s="258"/>
      <c r="BI1191" s="258"/>
      <c r="BJ1191" s="258"/>
      <c r="BK1191" s="258"/>
      <c r="BL1191" s="297"/>
      <c r="BM1191" s="258"/>
      <c r="BN1191" s="258"/>
      <c r="BO1191" s="258"/>
      <c r="BP1191" s="258"/>
      <c r="BQ1191" s="258"/>
      <c r="BR1191" s="258"/>
      <c r="BS1191" s="258"/>
      <c r="BT1191" s="258"/>
      <c r="BU1191" s="258"/>
      <c r="BV1191" s="259"/>
      <c r="BW1191" s="260"/>
      <c r="BX1191" s="258"/>
      <c r="BY1191" s="258"/>
      <c r="BZ1191" s="258"/>
      <c r="CA1191" s="258"/>
    </row>
    <row r="1192" spans="2:79" x14ac:dyDescent="0.25">
      <c r="B1192" s="263"/>
      <c r="C1192" s="261"/>
      <c r="I1192" s="220"/>
      <c r="J1192" s="253"/>
      <c r="K1192" s="254"/>
      <c r="L1192" s="254"/>
      <c r="M1192" s="255"/>
      <c r="N1192" s="326"/>
      <c r="O1192" s="256"/>
      <c r="P1192" s="256"/>
      <c r="Q1192" s="256"/>
      <c r="R1192" s="256"/>
      <c r="S1192" s="256"/>
      <c r="T1192" s="256"/>
      <c r="U1192" s="256"/>
      <c r="V1192" s="257"/>
      <c r="W1192" s="257"/>
      <c r="X1192" s="257"/>
      <c r="Y1192" s="257"/>
      <c r="Z1192" s="257"/>
      <c r="AA1192" s="257"/>
      <c r="AB1192" s="253"/>
      <c r="AC1192" s="258"/>
      <c r="AD1192" s="253"/>
      <c r="AE1192" s="253"/>
      <c r="AF1192" s="253"/>
      <c r="AG1192" s="253"/>
      <c r="AH1192" s="253"/>
      <c r="AI1192" s="253"/>
      <c r="AJ1192" s="253"/>
      <c r="AK1192" s="258"/>
      <c r="AL1192" s="258"/>
      <c r="AM1192" s="258"/>
      <c r="AN1192" s="258"/>
      <c r="AO1192" s="258"/>
      <c r="AP1192" s="258"/>
      <c r="AQ1192" s="258"/>
      <c r="AR1192" s="258"/>
      <c r="AS1192" s="258"/>
      <c r="AT1192" s="258"/>
      <c r="AU1192" s="258"/>
      <c r="AV1192" s="258"/>
      <c r="AW1192" s="258"/>
      <c r="AX1192" s="258"/>
      <c r="AY1192" s="258"/>
      <c r="AZ1192" s="258"/>
      <c r="BA1192" s="258"/>
      <c r="BB1192" s="258"/>
      <c r="BC1192" s="258"/>
      <c r="BD1192" s="258"/>
      <c r="BE1192" s="258"/>
      <c r="BF1192" s="258"/>
      <c r="BG1192" s="258"/>
      <c r="BH1192" s="258"/>
      <c r="BI1192" s="258"/>
      <c r="BJ1192" s="258"/>
      <c r="BK1192" s="258"/>
      <c r="BL1192" s="297"/>
      <c r="BM1192" s="258"/>
      <c r="BN1192" s="258"/>
      <c r="BO1192" s="258"/>
      <c r="BP1192" s="258"/>
      <c r="BQ1192" s="258"/>
      <c r="BR1192" s="258"/>
      <c r="BS1192" s="258"/>
      <c r="BT1192" s="258"/>
      <c r="BU1192" s="258"/>
      <c r="BV1192" s="259"/>
      <c r="BW1192" s="260"/>
      <c r="BX1192" s="258"/>
      <c r="BY1192" s="258"/>
      <c r="BZ1192" s="258"/>
      <c r="CA1192" s="258"/>
    </row>
    <row r="1193" spans="2:79" x14ac:dyDescent="0.25">
      <c r="B1193" s="263"/>
      <c r="C1193" s="261"/>
      <c r="I1193" s="220"/>
      <c r="J1193" s="253"/>
      <c r="K1193" s="254"/>
      <c r="L1193" s="254"/>
      <c r="M1193" s="255"/>
      <c r="N1193" s="326"/>
      <c r="O1193" s="256"/>
      <c r="P1193" s="256"/>
      <c r="Q1193" s="256"/>
      <c r="R1193" s="256"/>
      <c r="S1193" s="256"/>
      <c r="T1193" s="256"/>
      <c r="U1193" s="256"/>
      <c r="V1193" s="257"/>
      <c r="W1193" s="257"/>
      <c r="X1193" s="257"/>
      <c r="Y1193" s="257"/>
      <c r="Z1193" s="257"/>
      <c r="AA1193" s="257"/>
      <c r="AB1193" s="253"/>
      <c r="AC1193" s="258"/>
      <c r="AD1193" s="253"/>
      <c r="AE1193" s="253"/>
      <c r="AF1193" s="253"/>
      <c r="AG1193" s="253"/>
      <c r="AH1193" s="253"/>
      <c r="AI1193" s="253"/>
      <c r="AJ1193" s="253"/>
      <c r="AK1193" s="258"/>
      <c r="AL1193" s="258"/>
      <c r="AM1193" s="258"/>
      <c r="AN1193" s="258"/>
      <c r="AO1193" s="258"/>
      <c r="AP1193" s="258"/>
      <c r="AQ1193" s="258"/>
      <c r="AR1193" s="258"/>
      <c r="AS1193" s="258"/>
      <c r="AT1193" s="258"/>
      <c r="AU1193" s="258"/>
      <c r="AV1193" s="258"/>
      <c r="AW1193" s="258"/>
      <c r="AX1193" s="258"/>
      <c r="AY1193" s="258"/>
      <c r="AZ1193" s="258"/>
      <c r="BA1193" s="258"/>
      <c r="BB1193" s="258"/>
      <c r="BC1193" s="258"/>
      <c r="BD1193" s="258"/>
      <c r="BE1193" s="258"/>
      <c r="BF1193" s="258"/>
      <c r="BG1193" s="258"/>
      <c r="BH1193" s="258"/>
      <c r="BI1193" s="258"/>
      <c r="BJ1193" s="258"/>
      <c r="BK1193" s="258"/>
      <c r="BL1193" s="297"/>
      <c r="BM1193" s="258"/>
      <c r="BN1193" s="258"/>
      <c r="BO1193" s="258"/>
      <c r="BP1193" s="258"/>
      <c r="BQ1193" s="258"/>
      <c r="BR1193" s="258"/>
      <c r="BS1193" s="258"/>
      <c r="BT1193" s="258"/>
      <c r="BU1193" s="258"/>
      <c r="BV1193" s="259"/>
      <c r="BW1193" s="260"/>
      <c r="BX1193" s="258"/>
      <c r="BY1193" s="258"/>
      <c r="BZ1193" s="258"/>
      <c r="CA1193" s="258"/>
    </row>
    <row r="1194" spans="2:79" x14ac:dyDescent="0.25">
      <c r="B1194" s="263"/>
      <c r="C1194" s="261"/>
      <c r="I1194" s="220"/>
      <c r="J1194" s="253"/>
      <c r="K1194" s="254"/>
      <c r="L1194" s="254"/>
      <c r="M1194" s="255"/>
      <c r="N1194" s="326"/>
      <c r="O1194" s="256"/>
      <c r="P1194" s="256"/>
      <c r="Q1194" s="256"/>
      <c r="R1194" s="256"/>
      <c r="S1194" s="256"/>
      <c r="T1194" s="256"/>
      <c r="U1194" s="256"/>
      <c r="V1194" s="257"/>
      <c r="W1194" s="257"/>
      <c r="X1194" s="257"/>
      <c r="Y1194" s="257"/>
      <c r="Z1194" s="257"/>
      <c r="AA1194" s="257"/>
      <c r="AB1194" s="253"/>
      <c r="AC1194" s="258"/>
      <c r="AD1194" s="253"/>
      <c r="AE1194" s="253"/>
      <c r="AF1194" s="253"/>
      <c r="AG1194" s="253"/>
      <c r="AH1194" s="253"/>
      <c r="AI1194" s="253"/>
      <c r="AJ1194" s="253"/>
      <c r="AK1194" s="258"/>
      <c r="AL1194" s="258"/>
      <c r="AM1194" s="258"/>
      <c r="AN1194" s="258"/>
      <c r="AO1194" s="258"/>
      <c r="AP1194" s="258"/>
      <c r="AQ1194" s="258"/>
      <c r="AR1194" s="258"/>
      <c r="AS1194" s="258"/>
      <c r="AT1194" s="258"/>
      <c r="AU1194" s="258"/>
      <c r="AV1194" s="258"/>
      <c r="AW1194" s="258"/>
      <c r="AX1194" s="258"/>
      <c r="AY1194" s="258"/>
      <c r="AZ1194" s="258"/>
      <c r="BA1194" s="258"/>
      <c r="BB1194" s="258"/>
      <c r="BC1194" s="258"/>
      <c r="BD1194" s="258"/>
      <c r="BE1194" s="258"/>
      <c r="BF1194" s="258"/>
      <c r="BG1194" s="258"/>
      <c r="BH1194" s="258"/>
      <c r="BI1194" s="258"/>
      <c r="BJ1194" s="258"/>
      <c r="BK1194" s="258"/>
      <c r="BL1194" s="297"/>
      <c r="BM1194" s="258"/>
      <c r="BN1194" s="258"/>
      <c r="BO1194" s="258"/>
      <c r="BP1194" s="258"/>
      <c r="BQ1194" s="258"/>
      <c r="BR1194" s="258"/>
      <c r="BS1194" s="258"/>
      <c r="BT1194" s="258"/>
      <c r="BU1194" s="258"/>
      <c r="BV1194" s="259"/>
      <c r="BW1194" s="260"/>
      <c r="BX1194" s="258"/>
      <c r="BY1194" s="258"/>
      <c r="BZ1194" s="258"/>
      <c r="CA1194" s="258"/>
    </row>
    <row r="1195" spans="2:79" x14ac:dyDescent="0.25">
      <c r="B1195" s="263"/>
      <c r="C1195" s="261"/>
      <c r="I1195" s="220"/>
      <c r="J1195" s="253"/>
      <c r="K1195" s="254"/>
      <c r="L1195" s="254"/>
      <c r="M1195" s="255"/>
      <c r="N1195" s="326"/>
      <c r="O1195" s="256"/>
      <c r="P1195" s="256"/>
      <c r="Q1195" s="256"/>
      <c r="R1195" s="256"/>
      <c r="S1195" s="256"/>
      <c r="T1195" s="256"/>
      <c r="U1195" s="256"/>
      <c r="V1195" s="257"/>
      <c r="W1195" s="257"/>
      <c r="X1195" s="257"/>
      <c r="Y1195" s="257"/>
      <c r="Z1195" s="257"/>
      <c r="AA1195" s="257"/>
      <c r="AB1195" s="253"/>
      <c r="AC1195" s="258"/>
      <c r="AD1195" s="253"/>
      <c r="AE1195" s="253"/>
      <c r="AF1195" s="253"/>
      <c r="AG1195" s="253"/>
      <c r="AH1195" s="253"/>
      <c r="AI1195" s="253"/>
      <c r="AJ1195" s="253"/>
      <c r="AK1195" s="258"/>
      <c r="AL1195" s="258"/>
      <c r="AM1195" s="258"/>
      <c r="AN1195" s="258"/>
      <c r="AO1195" s="258"/>
      <c r="AP1195" s="258"/>
      <c r="AQ1195" s="258"/>
      <c r="AR1195" s="258"/>
      <c r="AS1195" s="258"/>
      <c r="AT1195" s="258"/>
      <c r="AU1195" s="258"/>
      <c r="AV1195" s="258"/>
      <c r="AW1195" s="258"/>
      <c r="AX1195" s="258"/>
      <c r="AY1195" s="258"/>
      <c r="AZ1195" s="258"/>
      <c r="BA1195" s="258"/>
      <c r="BB1195" s="258"/>
      <c r="BC1195" s="258"/>
      <c r="BD1195" s="258"/>
      <c r="BE1195" s="258"/>
      <c r="BF1195" s="258"/>
      <c r="BG1195" s="258"/>
      <c r="BH1195" s="258"/>
      <c r="BI1195" s="258"/>
      <c r="BJ1195" s="258"/>
      <c r="BK1195" s="258"/>
      <c r="BL1195" s="297"/>
      <c r="BM1195" s="258"/>
      <c r="BN1195" s="258"/>
      <c r="BO1195" s="258"/>
      <c r="BP1195" s="258"/>
      <c r="BQ1195" s="258"/>
      <c r="BR1195" s="258"/>
      <c r="BS1195" s="258"/>
      <c r="BT1195" s="258"/>
      <c r="BU1195" s="258"/>
      <c r="BV1195" s="259"/>
      <c r="BW1195" s="260"/>
      <c r="BX1195" s="258"/>
      <c r="BY1195" s="258"/>
      <c r="BZ1195" s="258"/>
      <c r="CA1195" s="258"/>
    </row>
    <row r="1196" spans="2:79" x14ac:dyDescent="0.25">
      <c r="B1196" s="263"/>
      <c r="C1196" s="261"/>
      <c r="I1196" s="220"/>
      <c r="J1196" s="253"/>
      <c r="K1196" s="254"/>
      <c r="L1196" s="254"/>
      <c r="M1196" s="255"/>
      <c r="N1196" s="326"/>
      <c r="O1196" s="256"/>
      <c r="P1196" s="256"/>
      <c r="Q1196" s="256"/>
      <c r="R1196" s="256"/>
      <c r="S1196" s="256"/>
      <c r="T1196" s="256"/>
      <c r="U1196" s="256"/>
      <c r="V1196" s="257"/>
      <c r="W1196" s="257"/>
      <c r="X1196" s="257"/>
      <c r="Y1196" s="257"/>
      <c r="Z1196" s="257"/>
      <c r="AA1196" s="257"/>
      <c r="AB1196" s="253"/>
      <c r="AC1196" s="258"/>
      <c r="AD1196" s="253"/>
      <c r="AE1196" s="253"/>
      <c r="AF1196" s="253"/>
      <c r="AG1196" s="253"/>
      <c r="AH1196" s="253"/>
      <c r="AI1196" s="253"/>
      <c r="AJ1196" s="253"/>
      <c r="AK1196" s="258"/>
      <c r="AL1196" s="258"/>
      <c r="AM1196" s="258"/>
      <c r="AN1196" s="258"/>
      <c r="AO1196" s="258"/>
      <c r="AP1196" s="258"/>
      <c r="AQ1196" s="258"/>
      <c r="AR1196" s="258"/>
      <c r="AS1196" s="258"/>
      <c r="AT1196" s="258"/>
      <c r="AU1196" s="258"/>
      <c r="AV1196" s="258"/>
      <c r="AW1196" s="258"/>
      <c r="AX1196" s="258"/>
      <c r="AY1196" s="258"/>
      <c r="AZ1196" s="258"/>
      <c r="BA1196" s="258"/>
      <c r="BB1196" s="258"/>
      <c r="BC1196" s="258"/>
      <c r="BD1196" s="258"/>
      <c r="BE1196" s="258"/>
      <c r="BF1196" s="258"/>
      <c r="BG1196" s="258"/>
      <c r="BH1196" s="258"/>
      <c r="BI1196" s="258"/>
      <c r="BJ1196" s="258"/>
      <c r="BK1196" s="258"/>
      <c r="BL1196" s="297"/>
      <c r="BM1196" s="258"/>
      <c r="BN1196" s="258"/>
      <c r="BO1196" s="258"/>
      <c r="BP1196" s="258"/>
      <c r="BQ1196" s="258"/>
      <c r="BR1196" s="258"/>
      <c r="BS1196" s="258"/>
      <c r="BT1196" s="258"/>
      <c r="BU1196" s="258"/>
      <c r="BV1196" s="259"/>
      <c r="BW1196" s="260"/>
      <c r="BX1196" s="258"/>
      <c r="BY1196" s="258"/>
      <c r="BZ1196" s="258"/>
      <c r="CA1196" s="258"/>
    </row>
    <row r="1197" spans="2:79" x14ac:dyDescent="0.25">
      <c r="B1197" s="263"/>
      <c r="C1197" s="261"/>
      <c r="I1197" s="220"/>
      <c r="J1197" s="253"/>
      <c r="K1197" s="254"/>
      <c r="L1197" s="254"/>
      <c r="M1197" s="255"/>
      <c r="N1197" s="326"/>
      <c r="O1197" s="256"/>
      <c r="P1197" s="256"/>
      <c r="Q1197" s="256"/>
      <c r="R1197" s="256"/>
      <c r="S1197" s="256"/>
      <c r="T1197" s="256"/>
      <c r="U1197" s="256"/>
      <c r="V1197" s="257"/>
      <c r="W1197" s="257"/>
      <c r="X1197" s="257"/>
      <c r="Y1197" s="257"/>
      <c r="Z1197" s="257"/>
      <c r="AA1197" s="257"/>
      <c r="AB1197" s="253"/>
      <c r="AC1197" s="258"/>
      <c r="AD1197" s="253"/>
      <c r="AE1197" s="253"/>
      <c r="AF1197" s="253"/>
      <c r="AG1197" s="253"/>
      <c r="AH1197" s="253"/>
      <c r="AI1197" s="253"/>
      <c r="AJ1197" s="253"/>
      <c r="AK1197" s="258"/>
      <c r="AL1197" s="258"/>
      <c r="AM1197" s="258"/>
      <c r="AN1197" s="258"/>
      <c r="AO1197" s="258"/>
      <c r="AP1197" s="258"/>
      <c r="AQ1197" s="258"/>
      <c r="AR1197" s="258"/>
      <c r="AS1197" s="258"/>
      <c r="AT1197" s="258"/>
      <c r="AU1197" s="258"/>
      <c r="AV1197" s="258"/>
      <c r="AW1197" s="258"/>
      <c r="AX1197" s="258"/>
      <c r="AY1197" s="258"/>
      <c r="AZ1197" s="258"/>
      <c r="BA1197" s="258"/>
      <c r="BB1197" s="258"/>
      <c r="BC1197" s="258"/>
      <c r="BD1197" s="258"/>
      <c r="BE1197" s="258"/>
      <c r="BF1197" s="258"/>
      <c r="BG1197" s="258"/>
      <c r="BH1197" s="258"/>
      <c r="BI1197" s="258"/>
      <c r="BJ1197" s="258"/>
      <c r="BK1197" s="258"/>
      <c r="BL1197" s="297"/>
      <c r="BM1197" s="258"/>
      <c r="BN1197" s="258"/>
      <c r="BO1197" s="258"/>
      <c r="BP1197" s="258"/>
      <c r="BQ1197" s="258"/>
      <c r="BR1197" s="258"/>
      <c r="BS1197" s="258"/>
      <c r="BT1197" s="258"/>
      <c r="BU1197" s="258"/>
      <c r="BV1197" s="259"/>
      <c r="BW1197" s="260"/>
      <c r="BX1197" s="258"/>
      <c r="BY1197" s="258"/>
      <c r="BZ1197" s="258"/>
      <c r="CA1197" s="258"/>
    </row>
    <row r="1198" spans="2:79" x14ac:dyDescent="0.25">
      <c r="B1198" s="263"/>
      <c r="C1198" s="261"/>
      <c r="I1198" s="220"/>
      <c r="J1198" s="253"/>
      <c r="K1198" s="254"/>
      <c r="L1198" s="254"/>
      <c r="M1198" s="255"/>
      <c r="N1198" s="326"/>
      <c r="O1198" s="256"/>
      <c r="P1198" s="256"/>
      <c r="Q1198" s="256"/>
      <c r="R1198" s="256"/>
      <c r="S1198" s="256"/>
      <c r="T1198" s="256"/>
      <c r="U1198" s="256"/>
      <c r="V1198" s="257"/>
      <c r="W1198" s="257"/>
      <c r="X1198" s="257"/>
      <c r="Y1198" s="257"/>
      <c r="Z1198" s="257"/>
      <c r="AA1198" s="257"/>
      <c r="AB1198" s="253"/>
      <c r="AC1198" s="258"/>
      <c r="AD1198" s="253"/>
      <c r="AE1198" s="253"/>
      <c r="AF1198" s="253"/>
      <c r="AG1198" s="253"/>
      <c r="AH1198" s="253"/>
      <c r="AI1198" s="253"/>
      <c r="AJ1198" s="253"/>
      <c r="AK1198" s="258"/>
      <c r="AL1198" s="258"/>
      <c r="AM1198" s="258"/>
      <c r="AN1198" s="258"/>
      <c r="AO1198" s="258"/>
      <c r="AP1198" s="258"/>
      <c r="AQ1198" s="258"/>
      <c r="AR1198" s="258"/>
      <c r="AS1198" s="258"/>
      <c r="AT1198" s="258"/>
      <c r="AU1198" s="258"/>
      <c r="AV1198" s="258"/>
      <c r="AW1198" s="258"/>
      <c r="AX1198" s="258"/>
      <c r="AY1198" s="258"/>
      <c r="AZ1198" s="258"/>
      <c r="BA1198" s="258"/>
      <c r="BB1198" s="258"/>
      <c r="BC1198" s="258"/>
      <c r="BD1198" s="258"/>
      <c r="BE1198" s="258"/>
      <c r="BF1198" s="258"/>
      <c r="BG1198" s="258"/>
      <c r="BH1198" s="258"/>
      <c r="BI1198" s="258"/>
      <c r="BJ1198" s="258"/>
      <c r="BK1198" s="258"/>
      <c r="BL1198" s="297"/>
      <c r="BM1198" s="258"/>
      <c r="BN1198" s="258"/>
      <c r="BO1198" s="258"/>
      <c r="BP1198" s="258"/>
      <c r="BQ1198" s="258"/>
      <c r="BR1198" s="258"/>
      <c r="BS1198" s="258"/>
      <c r="BT1198" s="258"/>
      <c r="BU1198" s="258"/>
      <c r="BV1198" s="259"/>
      <c r="BW1198" s="260"/>
      <c r="BX1198" s="258"/>
      <c r="BY1198" s="258"/>
      <c r="BZ1198" s="258"/>
      <c r="CA1198" s="258"/>
    </row>
    <row r="1199" spans="2:79" x14ac:dyDescent="0.25">
      <c r="B1199" s="263"/>
      <c r="C1199" s="261"/>
      <c r="I1199" s="220"/>
      <c r="J1199" s="253"/>
      <c r="K1199" s="254"/>
      <c r="L1199" s="254"/>
      <c r="M1199" s="255"/>
      <c r="N1199" s="326"/>
      <c r="O1199" s="256"/>
      <c r="P1199" s="256"/>
      <c r="Q1199" s="256"/>
      <c r="R1199" s="256"/>
      <c r="S1199" s="256"/>
      <c r="T1199" s="256"/>
      <c r="U1199" s="256"/>
      <c r="V1199" s="257"/>
      <c r="W1199" s="257"/>
      <c r="X1199" s="257"/>
      <c r="Y1199" s="257"/>
      <c r="Z1199" s="257"/>
      <c r="AA1199" s="257"/>
      <c r="AB1199" s="253"/>
      <c r="AC1199" s="258"/>
      <c r="AD1199" s="253"/>
      <c r="AE1199" s="253"/>
      <c r="AF1199" s="253"/>
      <c r="AG1199" s="253"/>
      <c r="AH1199" s="253"/>
      <c r="AI1199" s="253"/>
      <c r="AJ1199" s="253"/>
      <c r="AK1199" s="258"/>
      <c r="AL1199" s="258"/>
      <c r="AM1199" s="258"/>
      <c r="AN1199" s="258"/>
      <c r="AO1199" s="258"/>
      <c r="AP1199" s="258"/>
      <c r="AQ1199" s="258"/>
      <c r="AR1199" s="258"/>
      <c r="AS1199" s="258"/>
      <c r="AT1199" s="258"/>
      <c r="AU1199" s="258"/>
      <c r="AV1199" s="258"/>
      <c r="AW1199" s="258"/>
      <c r="AX1199" s="258"/>
      <c r="AY1199" s="258"/>
      <c r="AZ1199" s="258"/>
      <c r="BA1199" s="258"/>
      <c r="BB1199" s="258"/>
      <c r="BC1199" s="258"/>
      <c r="BD1199" s="258"/>
      <c r="BE1199" s="258"/>
      <c r="BF1199" s="258"/>
      <c r="BG1199" s="258"/>
      <c r="BH1199" s="258"/>
      <c r="BI1199" s="258"/>
      <c r="BJ1199" s="258"/>
      <c r="BK1199" s="258"/>
      <c r="BL1199" s="297"/>
      <c r="BM1199" s="258"/>
      <c r="BN1199" s="258"/>
      <c r="BO1199" s="258"/>
      <c r="BP1199" s="258"/>
      <c r="BQ1199" s="258"/>
      <c r="BR1199" s="258"/>
      <c r="BS1199" s="258"/>
      <c r="BT1199" s="258"/>
      <c r="BU1199" s="258"/>
      <c r="BV1199" s="259"/>
      <c r="BW1199" s="260"/>
      <c r="BX1199" s="258"/>
      <c r="BY1199" s="258"/>
      <c r="BZ1199" s="258"/>
      <c r="CA1199" s="258"/>
    </row>
    <row r="1200" spans="2:79" x14ac:dyDescent="0.25">
      <c r="B1200" s="263"/>
      <c r="C1200" s="261"/>
      <c r="I1200" s="220"/>
      <c r="J1200" s="253"/>
      <c r="K1200" s="254"/>
      <c r="L1200" s="254"/>
      <c r="M1200" s="255"/>
      <c r="N1200" s="326"/>
      <c r="O1200" s="256"/>
      <c r="P1200" s="256"/>
      <c r="Q1200" s="256"/>
      <c r="R1200" s="256"/>
      <c r="S1200" s="256"/>
      <c r="T1200" s="256"/>
      <c r="U1200" s="256"/>
      <c r="V1200" s="257"/>
      <c r="W1200" s="257"/>
      <c r="X1200" s="257"/>
      <c r="Y1200" s="257"/>
      <c r="Z1200" s="257"/>
      <c r="AA1200" s="257"/>
      <c r="AB1200" s="253"/>
      <c r="AC1200" s="258"/>
      <c r="AD1200" s="253"/>
      <c r="AE1200" s="253"/>
      <c r="AF1200" s="253"/>
      <c r="AG1200" s="253"/>
      <c r="AH1200" s="253"/>
      <c r="AI1200" s="253"/>
      <c r="AJ1200" s="253"/>
      <c r="AK1200" s="258"/>
      <c r="AL1200" s="258"/>
      <c r="AM1200" s="258"/>
      <c r="AN1200" s="258"/>
      <c r="AO1200" s="258"/>
      <c r="AP1200" s="258"/>
      <c r="AQ1200" s="258"/>
      <c r="AR1200" s="258"/>
      <c r="AS1200" s="258"/>
      <c r="AT1200" s="258"/>
      <c r="AU1200" s="258"/>
      <c r="AV1200" s="258"/>
      <c r="AW1200" s="258"/>
      <c r="AX1200" s="258"/>
      <c r="AY1200" s="258"/>
      <c r="AZ1200" s="258"/>
      <c r="BA1200" s="258"/>
      <c r="BB1200" s="258"/>
      <c r="BC1200" s="258"/>
      <c r="BD1200" s="258"/>
      <c r="BE1200" s="258"/>
      <c r="BF1200" s="258"/>
      <c r="BG1200" s="258"/>
      <c r="BH1200" s="258"/>
      <c r="BI1200" s="258"/>
      <c r="BJ1200" s="258"/>
      <c r="BK1200" s="258"/>
      <c r="BL1200" s="297"/>
      <c r="BM1200" s="258"/>
      <c r="BN1200" s="258"/>
      <c r="BO1200" s="258"/>
      <c r="BP1200" s="258"/>
      <c r="BQ1200" s="258"/>
      <c r="BR1200" s="258"/>
      <c r="BS1200" s="258"/>
      <c r="BT1200" s="258"/>
      <c r="BU1200" s="258"/>
      <c r="BV1200" s="259"/>
      <c r="BW1200" s="260"/>
      <c r="BX1200" s="258"/>
      <c r="BY1200" s="258"/>
      <c r="BZ1200" s="258"/>
      <c r="CA1200" s="258"/>
    </row>
    <row r="1201" spans="2:79" x14ac:dyDescent="0.25">
      <c r="B1201" s="263"/>
      <c r="C1201" s="261"/>
      <c r="I1201" s="220"/>
      <c r="J1201" s="253"/>
      <c r="K1201" s="254"/>
      <c r="L1201" s="254"/>
      <c r="M1201" s="255"/>
      <c r="N1201" s="326"/>
      <c r="O1201" s="256"/>
      <c r="P1201" s="256"/>
      <c r="Q1201" s="256"/>
      <c r="R1201" s="256"/>
      <c r="S1201" s="256"/>
      <c r="T1201" s="256"/>
      <c r="U1201" s="256"/>
      <c r="V1201" s="257"/>
      <c r="W1201" s="257"/>
      <c r="X1201" s="257"/>
      <c r="Y1201" s="257"/>
      <c r="Z1201" s="257"/>
      <c r="AA1201" s="257"/>
      <c r="AB1201" s="253"/>
      <c r="AC1201" s="258"/>
      <c r="AD1201" s="253"/>
      <c r="AE1201" s="253"/>
      <c r="AF1201" s="253"/>
      <c r="AG1201" s="253"/>
      <c r="AH1201" s="253"/>
      <c r="AI1201" s="253"/>
      <c r="AJ1201" s="253"/>
      <c r="AK1201" s="258"/>
      <c r="AL1201" s="258"/>
      <c r="AM1201" s="258"/>
      <c r="AN1201" s="258"/>
      <c r="AO1201" s="258"/>
      <c r="AP1201" s="258"/>
      <c r="AQ1201" s="258"/>
      <c r="AR1201" s="258"/>
      <c r="AS1201" s="258"/>
      <c r="AT1201" s="258"/>
      <c r="AU1201" s="258"/>
      <c r="AV1201" s="258"/>
      <c r="AW1201" s="258"/>
      <c r="AX1201" s="258"/>
      <c r="AY1201" s="258"/>
      <c r="AZ1201" s="258"/>
      <c r="BA1201" s="258"/>
      <c r="BB1201" s="258"/>
      <c r="BC1201" s="258"/>
      <c r="BD1201" s="258"/>
      <c r="BE1201" s="258"/>
      <c r="BF1201" s="258"/>
      <c r="BG1201" s="258"/>
      <c r="BH1201" s="258"/>
      <c r="BI1201" s="258"/>
      <c r="BJ1201" s="258"/>
      <c r="BK1201" s="258"/>
      <c r="BL1201" s="297"/>
      <c r="BM1201" s="258"/>
      <c r="BN1201" s="258"/>
      <c r="BO1201" s="258"/>
      <c r="BP1201" s="258"/>
      <c r="BQ1201" s="258"/>
      <c r="BR1201" s="258"/>
      <c r="BS1201" s="258"/>
      <c r="BT1201" s="258"/>
      <c r="BU1201" s="258"/>
      <c r="BV1201" s="259"/>
      <c r="BW1201" s="260"/>
      <c r="BX1201" s="258"/>
      <c r="BY1201" s="258"/>
      <c r="BZ1201" s="258"/>
      <c r="CA1201" s="258"/>
    </row>
    <row r="1202" spans="2:79" x14ac:dyDescent="0.25">
      <c r="B1202" s="263"/>
      <c r="C1202" s="261"/>
      <c r="I1202" s="220"/>
      <c r="J1202" s="253"/>
      <c r="K1202" s="254"/>
      <c r="L1202" s="254"/>
      <c r="M1202" s="255"/>
      <c r="N1202" s="326"/>
      <c r="O1202" s="256"/>
      <c r="P1202" s="256"/>
      <c r="Q1202" s="256"/>
      <c r="R1202" s="256"/>
      <c r="S1202" s="256"/>
      <c r="T1202" s="256"/>
      <c r="U1202" s="256"/>
      <c r="V1202" s="257"/>
      <c r="W1202" s="257"/>
      <c r="X1202" s="257"/>
      <c r="Y1202" s="257"/>
      <c r="Z1202" s="257"/>
      <c r="AA1202" s="257"/>
      <c r="AB1202" s="253"/>
      <c r="AC1202" s="258"/>
      <c r="AD1202" s="253"/>
      <c r="AE1202" s="253"/>
      <c r="AF1202" s="253"/>
      <c r="AG1202" s="253"/>
      <c r="AH1202" s="253"/>
      <c r="AI1202" s="253"/>
      <c r="AJ1202" s="253"/>
      <c r="AK1202" s="258"/>
      <c r="AL1202" s="258"/>
      <c r="AM1202" s="258"/>
      <c r="AN1202" s="258"/>
      <c r="AO1202" s="258"/>
      <c r="AP1202" s="258"/>
      <c r="AQ1202" s="258"/>
      <c r="AR1202" s="258"/>
      <c r="AS1202" s="258"/>
      <c r="AT1202" s="258"/>
      <c r="AU1202" s="258"/>
      <c r="AV1202" s="258"/>
      <c r="AW1202" s="258"/>
      <c r="AX1202" s="258"/>
      <c r="AY1202" s="258"/>
      <c r="AZ1202" s="258"/>
      <c r="BA1202" s="258"/>
      <c r="BB1202" s="258"/>
      <c r="BC1202" s="258"/>
      <c r="BD1202" s="258"/>
      <c r="BE1202" s="258"/>
      <c r="BF1202" s="258"/>
      <c r="BG1202" s="258"/>
      <c r="BH1202" s="258"/>
      <c r="BI1202" s="258"/>
      <c r="BJ1202" s="258"/>
      <c r="BK1202" s="258"/>
      <c r="BL1202" s="297"/>
      <c r="BM1202" s="258"/>
      <c r="BN1202" s="258"/>
      <c r="BO1202" s="258"/>
      <c r="BP1202" s="258"/>
      <c r="BQ1202" s="258"/>
      <c r="BR1202" s="258"/>
      <c r="BS1202" s="258"/>
      <c r="BT1202" s="258"/>
      <c r="BU1202" s="258"/>
      <c r="BV1202" s="259"/>
      <c r="BW1202" s="260"/>
      <c r="BX1202" s="258"/>
      <c r="BY1202" s="258"/>
      <c r="BZ1202" s="258"/>
      <c r="CA1202" s="258"/>
    </row>
    <row r="1203" spans="2:79" x14ac:dyDescent="0.25">
      <c r="B1203" s="263"/>
      <c r="C1203" s="261"/>
      <c r="I1203" s="220"/>
      <c r="J1203" s="253"/>
      <c r="K1203" s="254"/>
      <c r="L1203" s="254"/>
      <c r="M1203" s="255"/>
      <c r="N1203" s="326"/>
      <c r="O1203" s="256"/>
      <c r="P1203" s="256"/>
      <c r="Q1203" s="256"/>
      <c r="R1203" s="256"/>
      <c r="S1203" s="256"/>
      <c r="T1203" s="256"/>
      <c r="U1203" s="256"/>
      <c r="V1203" s="257"/>
      <c r="W1203" s="257"/>
      <c r="X1203" s="257"/>
      <c r="Y1203" s="257"/>
      <c r="Z1203" s="257"/>
      <c r="AA1203" s="257"/>
      <c r="AB1203" s="253"/>
      <c r="AC1203" s="258"/>
      <c r="AD1203" s="253"/>
      <c r="AE1203" s="253"/>
      <c r="AF1203" s="253"/>
      <c r="AG1203" s="253"/>
      <c r="AH1203" s="253"/>
      <c r="AI1203" s="253"/>
      <c r="AJ1203" s="253"/>
      <c r="AK1203" s="258"/>
      <c r="AL1203" s="258"/>
      <c r="AM1203" s="258"/>
      <c r="AN1203" s="258"/>
      <c r="AO1203" s="258"/>
      <c r="AP1203" s="258"/>
      <c r="AQ1203" s="258"/>
      <c r="AR1203" s="258"/>
      <c r="AS1203" s="258"/>
      <c r="AT1203" s="258"/>
      <c r="AU1203" s="258"/>
      <c r="AV1203" s="258"/>
      <c r="AW1203" s="258"/>
      <c r="AX1203" s="258"/>
      <c r="AY1203" s="258"/>
      <c r="AZ1203" s="258"/>
      <c r="BA1203" s="258"/>
      <c r="BB1203" s="258"/>
      <c r="BC1203" s="258"/>
      <c r="BD1203" s="258"/>
      <c r="BE1203" s="258"/>
      <c r="BF1203" s="258"/>
      <c r="BG1203" s="258"/>
      <c r="BH1203" s="258"/>
      <c r="BI1203" s="258"/>
      <c r="BJ1203" s="258"/>
      <c r="BK1203" s="258"/>
      <c r="BL1203" s="297"/>
      <c r="BM1203" s="258"/>
      <c r="BN1203" s="258"/>
      <c r="BO1203" s="258"/>
      <c r="BP1203" s="258"/>
      <c r="BQ1203" s="258"/>
      <c r="BR1203" s="258"/>
      <c r="BS1203" s="258"/>
      <c r="BT1203" s="258"/>
      <c r="BU1203" s="258"/>
      <c r="BV1203" s="259"/>
      <c r="BW1203" s="260"/>
      <c r="BX1203" s="258"/>
      <c r="BY1203" s="258"/>
      <c r="BZ1203" s="258"/>
      <c r="CA1203" s="258"/>
    </row>
    <row r="1204" spans="2:79" x14ac:dyDescent="0.25">
      <c r="B1204" s="263"/>
      <c r="C1204" s="261"/>
      <c r="I1204" s="220"/>
      <c r="J1204" s="253"/>
      <c r="K1204" s="254"/>
      <c r="L1204" s="254"/>
      <c r="M1204" s="255"/>
      <c r="N1204" s="326"/>
      <c r="O1204" s="256"/>
      <c r="P1204" s="256"/>
      <c r="Q1204" s="256"/>
      <c r="R1204" s="256"/>
      <c r="S1204" s="256"/>
      <c r="T1204" s="256"/>
      <c r="U1204" s="256"/>
      <c r="V1204" s="257"/>
      <c r="W1204" s="257"/>
      <c r="X1204" s="257"/>
      <c r="Y1204" s="257"/>
      <c r="Z1204" s="257"/>
      <c r="AA1204" s="257"/>
      <c r="AB1204" s="253"/>
      <c r="AC1204" s="258"/>
      <c r="AD1204" s="253"/>
      <c r="AE1204" s="253"/>
      <c r="AF1204" s="253"/>
      <c r="AG1204" s="253"/>
      <c r="AH1204" s="253"/>
      <c r="AI1204" s="253"/>
      <c r="AJ1204" s="253"/>
      <c r="AK1204" s="258"/>
      <c r="AL1204" s="258"/>
      <c r="AM1204" s="258"/>
      <c r="AN1204" s="258"/>
      <c r="AO1204" s="258"/>
      <c r="AP1204" s="258"/>
      <c r="AQ1204" s="258"/>
      <c r="AR1204" s="258"/>
      <c r="AS1204" s="258"/>
      <c r="AT1204" s="258"/>
      <c r="AU1204" s="258"/>
      <c r="AV1204" s="258"/>
      <c r="AW1204" s="258"/>
      <c r="AX1204" s="258"/>
      <c r="AY1204" s="258"/>
      <c r="AZ1204" s="258"/>
      <c r="BA1204" s="258"/>
      <c r="BB1204" s="258"/>
      <c r="BC1204" s="258"/>
      <c r="BD1204" s="258"/>
      <c r="BE1204" s="258"/>
      <c r="BF1204" s="258"/>
      <c r="BG1204" s="258"/>
      <c r="BH1204" s="258"/>
      <c r="BI1204" s="258"/>
      <c r="BJ1204" s="258"/>
      <c r="BK1204" s="258"/>
      <c r="BL1204" s="297"/>
      <c r="BM1204" s="258"/>
      <c r="BN1204" s="258"/>
      <c r="BO1204" s="258"/>
      <c r="BP1204" s="258"/>
      <c r="BQ1204" s="258"/>
      <c r="BR1204" s="258"/>
      <c r="BS1204" s="258"/>
      <c r="BT1204" s="258"/>
      <c r="BU1204" s="258"/>
      <c r="BV1204" s="259"/>
      <c r="BW1204" s="260"/>
      <c r="BX1204" s="258"/>
      <c r="BY1204" s="258"/>
      <c r="BZ1204" s="258"/>
      <c r="CA1204" s="258"/>
    </row>
    <row r="1205" spans="2:79" x14ac:dyDescent="0.25">
      <c r="B1205" s="263"/>
      <c r="C1205" s="261"/>
      <c r="I1205" s="220"/>
      <c r="J1205" s="253"/>
      <c r="K1205" s="254"/>
      <c r="L1205" s="254"/>
      <c r="M1205" s="255"/>
      <c r="N1205" s="326"/>
      <c r="O1205" s="256"/>
      <c r="P1205" s="256"/>
      <c r="Q1205" s="256"/>
      <c r="R1205" s="256"/>
      <c r="S1205" s="256"/>
      <c r="T1205" s="256"/>
      <c r="U1205" s="256"/>
      <c r="V1205" s="257"/>
      <c r="W1205" s="257"/>
      <c r="X1205" s="257"/>
      <c r="Y1205" s="257"/>
      <c r="Z1205" s="257"/>
      <c r="AA1205" s="257"/>
      <c r="AB1205" s="253"/>
      <c r="AC1205" s="258"/>
      <c r="AD1205" s="253"/>
      <c r="AE1205" s="253"/>
      <c r="AF1205" s="253"/>
      <c r="AG1205" s="253"/>
      <c r="AH1205" s="253"/>
      <c r="AI1205" s="253"/>
      <c r="AJ1205" s="253"/>
      <c r="AK1205" s="258"/>
      <c r="AL1205" s="258"/>
      <c r="AM1205" s="258"/>
      <c r="AN1205" s="258"/>
      <c r="AO1205" s="258"/>
      <c r="AP1205" s="258"/>
      <c r="AQ1205" s="258"/>
      <c r="AR1205" s="258"/>
      <c r="AS1205" s="258"/>
      <c r="AT1205" s="258"/>
      <c r="AU1205" s="258"/>
      <c r="AV1205" s="258"/>
      <c r="AW1205" s="258"/>
      <c r="AX1205" s="258"/>
      <c r="AY1205" s="258"/>
      <c r="AZ1205" s="258"/>
      <c r="BA1205" s="258"/>
      <c r="BB1205" s="258"/>
      <c r="BC1205" s="258"/>
      <c r="BD1205" s="258"/>
      <c r="BE1205" s="258"/>
      <c r="BF1205" s="258"/>
      <c r="BG1205" s="258"/>
      <c r="BH1205" s="258"/>
      <c r="BI1205" s="258"/>
      <c r="BJ1205" s="258"/>
      <c r="BK1205" s="258"/>
      <c r="BL1205" s="297"/>
      <c r="BM1205" s="258"/>
      <c r="BN1205" s="258"/>
      <c r="BO1205" s="258"/>
      <c r="BP1205" s="258"/>
      <c r="BQ1205" s="258"/>
      <c r="BR1205" s="258"/>
      <c r="BS1205" s="258"/>
      <c r="BT1205" s="258"/>
      <c r="BU1205" s="258"/>
      <c r="BV1205" s="259"/>
      <c r="BW1205" s="260"/>
      <c r="BX1205" s="258"/>
      <c r="BY1205" s="258"/>
      <c r="BZ1205" s="258"/>
      <c r="CA1205" s="258"/>
    </row>
    <row r="1206" spans="2:79" x14ac:dyDescent="0.25">
      <c r="B1206" s="263"/>
      <c r="C1206" s="261"/>
      <c r="I1206" s="220"/>
      <c r="J1206" s="253"/>
      <c r="K1206" s="254"/>
      <c r="L1206" s="254"/>
      <c r="M1206" s="255"/>
      <c r="N1206" s="326"/>
      <c r="O1206" s="256"/>
      <c r="P1206" s="256"/>
      <c r="Q1206" s="256"/>
      <c r="R1206" s="256"/>
      <c r="S1206" s="256"/>
      <c r="T1206" s="256"/>
      <c r="U1206" s="256"/>
      <c r="V1206" s="257"/>
      <c r="W1206" s="257"/>
      <c r="X1206" s="257"/>
      <c r="Y1206" s="257"/>
      <c r="Z1206" s="257"/>
      <c r="AA1206" s="257"/>
      <c r="AB1206" s="253"/>
      <c r="AC1206" s="258"/>
      <c r="AD1206" s="253"/>
      <c r="AE1206" s="253"/>
      <c r="AF1206" s="253"/>
      <c r="AG1206" s="253"/>
      <c r="AH1206" s="253"/>
      <c r="AI1206" s="253"/>
      <c r="AJ1206" s="253"/>
      <c r="AK1206" s="258"/>
      <c r="AL1206" s="258"/>
      <c r="AM1206" s="258"/>
      <c r="AN1206" s="258"/>
      <c r="AO1206" s="258"/>
      <c r="AP1206" s="258"/>
      <c r="AQ1206" s="258"/>
      <c r="AR1206" s="258"/>
      <c r="AS1206" s="258"/>
      <c r="AT1206" s="258"/>
      <c r="AU1206" s="258"/>
      <c r="AV1206" s="258"/>
      <c r="AW1206" s="258"/>
      <c r="AX1206" s="258"/>
      <c r="AY1206" s="258"/>
      <c r="AZ1206" s="258"/>
      <c r="BA1206" s="258"/>
      <c r="BB1206" s="258"/>
      <c r="BC1206" s="258"/>
      <c r="BD1206" s="258"/>
      <c r="BE1206" s="258"/>
      <c r="BF1206" s="258"/>
      <c r="BG1206" s="258"/>
      <c r="BH1206" s="258"/>
      <c r="BI1206" s="258"/>
      <c r="BJ1206" s="258"/>
      <c r="BK1206" s="258"/>
      <c r="BL1206" s="297"/>
      <c r="BM1206" s="258"/>
      <c r="BN1206" s="258"/>
      <c r="BO1206" s="258"/>
      <c r="BP1206" s="258"/>
      <c r="BQ1206" s="258"/>
      <c r="BR1206" s="258"/>
      <c r="BS1206" s="258"/>
      <c r="BT1206" s="258"/>
      <c r="BU1206" s="258"/>
      <c r="BV1206" s="259"/>
      <c r="BW1206" s="260"/>
      <c r="BX1206" s="258"/>
      <c r="BY1206" s="258"/>
      <c r="BZ1206" s="258"/>
      <c r="CA1206" s="258"/>
    </row>
    <row r="1207" spans="2:79" x14ac:dyDescent="0.25">
      <c r="B1207" s="263"/>
      <c r="C1207" s="261"/>
      <c r="I1207" s="220"/>
      <c r="J1207" s="253"/>
      <c r="K1207" s="254"/>
      <c r="L1207" s="254"/>
      <c r="M1207" s="255"/>
      <c r="N1207" s="326"/>
      <c r="O1207" s="256"/>
      <c r="P1207" s="256"/>
      <c r="Q1207" s="256"/>
      <c r="R1207" s="256"/>
      <c r="S1207" s="256"/>
      <c r="T1207" s="256"/>
      <c r="U1207" s="256"/>
      <c r="V1207" s="257"/>
      <c r="W1207" s="257"/>
      <c r="X1207" s="257"/>
      <c r="Y1207" s="257"/>
      <c r="Z1207" s="257"/>
      <c r="AA1207" s="257"/>
      <c r="AB1207" s="253"/>
      <c r="AC1207" s="258"/>
      <c r="AD1207" s="253"/>
      <c r="AE1207" s="253"/>
      <c r="AF1207" s="253"/>
      <c r="AG1207" s="253"/>
      <c r="AH1207" s="253"/>
      <c r="AI1207" s="253"/>
      <c r="AJ1207" s="253"/>
      <c r="AK1207" s="258"/>
      <c r="AL1207" s="258"/>
      <c r="AM1207" s="258"/>
      <c r="AN1207" s="258"/>
      <c r="AO1207" s="258"/>
      <c r="AP1207" s="258"/>
      <c r="AQ1207" s="258"/>
      <c r="AR1207" s="258"/>
      <c r="AS1207" s="258"/>
      <c r="AT1207" s="258"/>
      <c r="AU1207" s="258"/>
      <c r="AV1207" s="258"/>
      <c r="AW1207" s="258"/>
      <c r="AX1207" s="258"/>
      <c r="AY1207" s="258"/>
      <c r="AZ1207" s="258"/>
      <c r="BA1207" s="258"/>
      <c r="BB1207" s="258"/>
      <c r="BC1207" s="258"/>
      <c r="BD1207" s="258"/>
      <c r="BE1207" s="258"/>
      <c r="BF1207" s="258"/>
      <c r="BG1207" s="258"/>
      <c r="BH1207" s="258"/>
      <c r="BI1207" s="258"/>
      <c r="BJ1207" s="258"/>
      <c r="BK1207" s="258"/>
      <c r="BL1207" s="297"/>
      <c r="BM1207" s="258"/>
      <c r="BN1207" s="258"/>
      <c r="BO1207" s="258"/>
      <c r="BP1207" s="258"/>
      <c r="BQ1207" s="258"/>
      <c r="BR1207" s="258"/>
      <c r="BS1207" s="258"/>
      <c r="BT1207" s="258"/>
      <c r="BU1207" s="258"/>
      <c r="BV1207" s="259"/>
      <c r="BW1207" s="260"/>
      <c r="BX1207" s="258"/>
      <c r="BY1207" s="258"/>
      <c r="BZ1207" s="258"/>
      <c r="CA1207" s="258"/>
    </row>
    <row r="1208" spans="2:79" x14ac:dyDescent="0.25">
      <c r="B1208" s="263"/>
      <c r="C1208" s="261"/>
      <c r="I1208" s="220"/>
      <c r="J1208" s="253"/>
      <c r="K1208" s="254"/>
      <c r="L1208" s="254"/>
      <c r="M1208" s="255"/>
      <c r="N1208" s="326"/>
      <c r="O1208" s="256"/>
      <c r="P1208" s="256"/>
      <c r="Q1208" s="256"/>
      <c r="R1208" s="256"/>
      <c r="S1208" s="256"/>
      <c r="T1208" s="256"/>
      <c r="U1208" s="256"/>
      <c r="V1208" s="257"/>
      <c r="W1208" s="257"/>
      <c r="X1208" s="257"/>
      <c r="Y1208" s="257"/>
      <c r="Z1208" s="257"/>
      <c r="AA1208" s="257"/>
      <c r="AB1208" s="253"/>
      <c r="AC1208" s="258"/>
      <c r="AD1208" s="253"/>
      <c r="AE1208" s="253"/>
      <c r="AF1208" s="253"/>
      <c r="AG1208" s="253"/>
      <c r="AH1208" s="253"/>
      <c r="AI1208" s="253"/>
      <c r="AJ1208" s="253"/>
      <c r="AK1208" s="258"/>
      <c r="AL1208" s="258"/>
      <c r="AM1208" s="258"/>
      <c r="AN1208" s="258"/>
      <c r="AO1208" s="258"/>
      <c r="AP1208" s="258"/>
      <c r="AQ1208" s="258"/>
      <c r="AR1208" s="258"/>
      <c r="AS1208" s="258"/>
      <c r="AT1208" s="258"/>
      <c r="AU1208" s="258"/>
      <c r="AV1208" s="258"/>
      <c r="AW1208" s="258"/>
      <c r="AX1208" s="258"/>
      <c r="AY1208" s="258"/>
      <c r="AZ1208" s="258"/>
      <c r="BA1208" s="258"/>
      <c r="BB1208" s="258"/>
      <c r="BC1208" s="258"/>
      <c r="BD1208" s="258"/>
      <c r="BE1208" s="258"/>
      <c r="BF1208" s="258"/>
      <c r="BG1208" s="258"/>
      <c r="BH1208" s="258"/>
      <c r="BI1208" s="258"/>
      <c r="BJ1208" s="258"/>
      <c r="BK1208" s="258"/>
      <c r="BL1208" s="297"/>
      <c r="BM1208" s="258"/>
      <c r="BN1208" s="258"/>
      <c r="BO1208" s="258"/>
      <c r="BP1208" s="258"/>
      <c r="BQ1208" s="258"/>
      <c r="BR1208" s="258"/>
      <c r="BS1208" s="258"/>
      <c r="BT1208" s="258"/>
      <c r="BU1208" s="258"/>
      <c r="BV1208" s="259"/>
      <c r="BW1208" s="260"/>
      <c r="BX1208" s="258"/>
      <c r="BY1208" s="258"/>
      <c r="BZ1208" s="258"/>
      <c r="CA1208" s="258"/>
    </row>
    <row r="1209" spans="2:79" x14ac:dyDescent="0.25">
      <c r="B1209" s="263"/>
      <c r="C1209" s="261"/>
      <c r="I1209" s="220"/>
      <c r="J1209" s="253"/>
      <c r="K1209" s="254"/>
      <c r="L1209" s="254"/>
      <c r="M1209" s="255"/>
      <c r="N1209" s="326"/>
      <c r="O1209" s="256"/>
      <c r="P1209" s="256"/>
      <c r="Q1209" s="256"/>
      <c r="R1209" s="256"/>
      <c r="S1209" s="256"/>
      <c r="T1209" s="256"/>
      <c r="U1209" s="256"/>
      <c r="V1209" s="257"/>
      <c r="W1209" s="257"/>
      <c r="X1209" s="257"/>
      <c r="Y1209" s="257"/>
      <c r="Z1209" s="257"/>
      <c r="AA1209" s="257"/>
      <c r="AB1209" s="253"/>
      <c r="AC1209" s="258"/>
      <c r="AD1209" s="253"/>
      <c r="AE1209" s="253"/>
      <c r="AF1209" s="253"/>
      <c r="AG1209" s="253"/>
      <c r="AH1209" s="253"/>
      <c r="AI1209" s="253"/>
      <c r="AJ1209" s="253"/>
      <c r="AK1209" s="258"/>
      <c r="AL1209" s="258"/>
      <c r="AM1209" s="258"/>
      <c r="AN1209" s="258"/>
      <c r="AO1209" s="258"/>
      <c r="AP1209" s="258"/>
      <c r="AQ1209" s="258"/>
      <c r="AR1209" s="258"/>
      <c r="AS1209" s="258"/>
      <c r="AT1209" s="258"/>
      <c r="AU1209" s="258"/>
      <c r="AV1209" s="258"/>
      <c r="AW1209" s="258"/>
      <c r="AX1209" s="258"/>
      <c r="AY1209" s="258"/>
      <c r="AZ1209" s="258"/>
      <c r="BA1209" s="258"/>
      <c r="BB1209" s="258"/>
      <c r="BC1209" s="258"/>
      <c r="BD1209" s="258"/>
      <c r="BE1209" s="258"/>
      <c r="BF1209" s="258"/>
      <c r="BG1209" s="258"/>
      <c r="BH1209" s="258"/>
      <c r="BI1209" s="258"/>
      <c r="BJ1209" s="258"/>
      <c r="BK1209" s="258"/>
      <c r="BL1209" s="297"/>
      <c r="BM1209" s="258"/>
      <c r="BN1209" s="258"/>
      <c r="BO1209" s="258"/>
      <c r="BP1209" s="258"/>
      <c r="BQ1209" s="258"/>
      <c r="BR1209" s="258"/>
      <c r="BS1209" s="258"/>
      <c r="BT1209" s="258"/>
      <c r="BU1209" s="258"/>
      <c r="BV1209" s="259"/>
      <c r="BW1209" s="260"/>
      <c r="BX1209" s="258"/>
      <c r="BY1209" s="258"/>
      <c r="BZ1209" s="258"/>
      <c r="CA1209" s="258"/>
    </row>
    <row r="1210" spans="2:79" x14ac:dyDescent="0.25">
      <c r="B1210" s="263"/>
      <c r="C1210" s="261"/>
      <c r="I1210" s="220"/>
      <c r="J1210" s="253"/>
      <c r="K1210" s="254"/>
      <c r="L1210" s="254"/>
      <c r="M1210" s="255"/>
      <c r="N1210" s="326"/>
      <c r="O1210" s="256"/>
      <c r="P1210" s="256"/>
      <c r="Q1210" s="256"/>
      <c r="R1210" s="256"/>
      <c r="S1210" s="256"/>
      <c r="T1210" s="256"/>
      <c r="U1210" s="256"/>
      <c r="V1210" s="257"/>
      <c r="W1210" s="257"/>
      <c r="X1210" s="257"/>
      <c r="Y1210" s="257"/>
      <c r="Z1210" s="257"/>
      <c r="AA1210" s="257"/>
      <c r="AB1210" s="253"/>
      <c r="AC1210" s="258"/>
      <c r="AD1210" s="253"/>
      <c r="AE1210" s="253"/>
      <c r="AF1210" s="253"/>
      <c r="AG1210" s="253"/>
      <c r="AH1210" s="253"/>
      <c r="AI1210" s="253"/>
      <c r="AJ1210" s="253"/>
      <c r="AK1210" s="258"/>
      <c r="AL1210" s="258"/>
      <c r="AM1210" s="258"/>
      <c r="AN1210" s="258"/>
      <c r="AO1210" s="258"/>
      <c r="AP1210" s="258"/>
      <c r="AQ1210" s="258"/>
      <c r="AR1210" s="258"/>
      <c r="AS1210" s="258"/>
      <c r="AT1210" s="258"/>
      <c r="AU1210" s="258"/>
      <c r="AV1210" s="258"/>
      <c r="AW1210" s="258"/>
      <c r="AX1210" s="258"/>
      <c r="AY1210" s="258"/>
      <c r="AZ1210" s="258"/>
      <c r="BA1210" s="258"/>
      <c r="BB1210" s="258"/>
      <c r="BC1210" s="258"/>
      <c r="BD1210" s="258"/>
      <c r="BE1210" s="258"/>
      <c r="BF1210" s="258"/>
      <c r="BG1210" s="258"/>
      <c r="BH1210" s="258"/>
      <c r="BI1210" s="258"/>
      <c r="BJ1210" s="258"/>
      <c r="BK1210" s="258"/>
      <c r="BL1210" s="297"/>
      <c r="BM1210" s="258"/>
      <c r="BN1210" s="258"/>
      <c r="BO1210" s="258"/>
      <c r="BP1210" s="258"/>
      <c r="BQ1210" s="258"/>
      <c r="BR1210" s="258"/>
      <c r="BS1210" s="258"/>
      <c r="BT1210" s="258"/>
      <c r="BU1210" s="258"/>
      <c r="BV1210" s="259"/>
      <c r="BW1210" s="260"/>
      <c r="BX1210" s="258"/>
      <c r="BY1210" s="258"/>
      <c r="BZ1210" s="258"/>
      <c r="CA1210" s="258"/>
    </row>
    <row r="1211" spans="2:79" x14ac:dyDescent="0.25">
      <c r="B1211" s="263"/>
      <c r="C1211" s="261"/>
      <c r="I1211" s="220"/>
      <c r="J1211" s="253"/>
      <c r="K1211" s="254"/>
      <c r="L1211" s="254"/>
      <c r="M1211" s="255"/>
      <c r="N1211" s="326"/>
      <c r="O1211" s="256"/>
      <c r="P1211" s="256"/>
      <c r="Q1211" s="256"/>
      <c r="R1211" s="256"/>
      <c r="S1211" s="256"/>
      <c r="T1211" s="256"/>
      <c r="U1211" s="256"/>
      <c r="V1211" s="257"/>
      <c r="W1211" s="257"/>
      <c r="X1211" s="257"/>
      <c r="Y1211" s="257"/>
      <c r="Z1211" s="257"/>
      <c r="AA1211" s="257"/>
      <c r="AB1211" s="253"/>
      <c r="AC1211" s="258"/>
      <c r="AD1211" s="253"/>
      <c r="AE1211" s="253"/>
      <c r="AF1211" s="253"/>
      <c r="AG1211" s="253"/>
      <c r="AH1211" s="253"/>
      <c r="AI1211" s="253"/>
      <c r="AJ1211" s="253"/>
      <c r="AK1211" s="258"/>
      <c r="AL1211" s="258"/>
      <c r="AM1211" s="258"/>
      <c r="AN1211" s="258"/>
      <c r="AO1211" s="258"/>
      <c r="AP1211" s="258"/>
      <c r="AQ1211" s="258"/>
      <c r="AR1211" s="258"/>
      <c r="AS1211" s="258"/>
      <c r="AT1211" s="258"/>
      <c r="AU1211" s="258"/>
      <c r="AV1211" s="258"/>
      <c r="AW1211" s="258"/>
      <c r="AX1211" s="258"/>
      <c r="AY1211" s="258"/>
      <c r="AZ1211" s="258"/>
      <c r="BA1211" s="258"/>
      <c r="BB1211" s="258"/>
      <c r="BC1211" s="258"/>
      <c r="BD1211" s="258"/>
      <c r="BE1211" s="258"/>
      <c r="BF1211" s="258"/>
      <c r="BG1211" s="258"/>
      <c r="BH1211" s="258"/>
      <c r="BI1211" s="258"/>
      <c r="BJ1211" s="258"/>
      <c r="BK1211" s="258"/>
      <c r="BL1211" s="297"/>
      <c r="BM1211" s="258"/>
      <c r="BN1211" s="258"/>
      <c r="BO1211" s="258"/>
      <c r="BP1211" s="258"/>
      <c r="BQ1211" s="258"/>
      <c r="BR1211" s="258"/>
      <c r="BS1211" s="258"/>
      <c r="BT1211" s="258"/>
      <c r="BU1211" s="258"/>
      <c r="BV1211" s="259"/>
      <c r="BW1211" s="260"/>
      <c r="BX1211" s="258"/>
      <c r="BY1211" s="258"/>
      <c r="BZ1211" s="258"/>
      <c r="CA1211" s="258"/>
    </row>
    <row r="1212" spans="2:79" x14ac:dyDescent="0.25">
      <c r="B1212" s="263"/>
      <c r="C1212" s="261"/>
      <c r="I1212" s="220"/>
      <c r="J1212" s="253"/>
      <c r="K1212" s="254"/>
      <c r="L1212" s="254"/>
      <c r="M1212" s="255"/>
      <c r="N1212" s="326"/>
      <c r="O1212" s="256"/>
      <c r="P1212" s="256"/>
      <c r="Q1212" s="256"/>
      <c r="R1212" s="256"/>
      <c r="S1212" s="256"/>
      <c r="T1212" s="256"/>
      <c r="U1212" s="256"/>
      <c r="V1212" s="257"/>
      <c r="W1212" s="257"/>
      <c r="X1212" s="257"/>
      <c r="Y1212" s="257"/>
      <c r="Z1212" s="257"/>
      <c r="AA1212" s="257"/>
      <c r="AB1212" s="253"/>
      <c r="AC1212" s="258"/>
      <c r="AD1212" s="253"/>
      <c r="AE1212" s="253"/>
      <c r="AF1212" s="253"/>
      <c r="AG1212" s="253"/>
      <c r="AH1212" s="253"/>
      <c r="AI1212" s="253"/>
      <c r="AJ1212" s="253"/>
      <c r="AK1212" s="258"/>
      <c r="AL1212" s="258"/>
      <c r="AM1212" s="258"/>
      <c r="AN1212" s="258"/>
      <c r="AO1212" s="258"/>
      <c r="AP1212" s="258"/>
      <c r="AQ1212" s="258"/>
      <c r="AR1212" s="258"/>
      <c r="AS1212" s="258"/>
      <c r="AT1212" s="258"/>
      <c r="AU1212" s="258"/>
      <c r="AV1212" s="258"/>
      <c r="AW1212" s="258"/>
      <c r="AX1212" s="258"/>
      <c r="AY1212" s="258"/>
      <c r="AZ1212" s="258"/>
      <c r="BA1212" s="258"/>
      <c r="BB1212" s="258"/>
      <c r="BC1212" s="258"/>
      <c r="BD1212" s="258"/>
      <c r="BE1212" s="258"/>
      <c r="BF1212" s="258"/>
      <c r="BG1212" s="258"/>
      <c r="BH1212" s="258"/>
      <c r="BI1212" s="258"/>
      <c r="BJ1212" s="258"/>
      <c r="BK1212" s="258"/>
      <c r="BL1212" s="297"/>
      <c r="BM1212" s="258"/>
      <c r="BN1212" s="258"/>
      <c r="BO1212" s="258"/>
      <c r="BP1212" s="258"/>
      <c r="BQ1212" s="258"/>
      <c r="BR1212" s="258"/>
      <c r="BS1212" s="258"/>
      <c r="BT1212" s="258"/>
      <c r="BU1212" s="258"/>
      <c r="BV1212" s="259"/>
      <c r="BW1212" s="260"/>
      <c r="BX1212" s="258"/>
      <c r="BY1212" s="258"/>
      <c r="BZ1212" s="258"/>
      <c r="CA1212" s="258"/>
    </row>
    <row r="1213" spans="2:79" x14ac:dyDescent="0.25">
      <c r="B1213" s="263"/>
      <c r="C1213" s="261"/>
      <c r="I1213" s="220"/>
      <c r="J1213" s="253"/>
      <c r="K1213" s="254"/>
      <c r="L1213" s="254"/>
      <c r="M1213" s="255"/>
      <c r="N1213" s="326"/>
      <c r="O1213" s="256"/>
      <c r="P1213" s="256"/>
      <c r="Q1213" s="256"/>
      <c r="R1213" s="256"/>
      <c r="S1213" s="256"/>
      <c r="T1213" s="256"/>
      <c r="U1213" s="256"/>
      <c r="V1213" s="257"/>
      <c r="W1213" s="257"/>
      <c r="X1213" s="257"/>
      <c r="Y1213" s="257"/>
      <c r="Z1213" s="257"/>
      <c r="AA1213" s="257"/>
      <c r="AB1213" s="253"/>
      <c r="AC1213" s="258"/>
      <c r="AD1213" s="253"/>
      <c r="AE1213" s="253"/>
      <c r="AF1213" s="253"/>
      <c r="AG1213" s="253"/>
      <c r="AH1213" s="253"/>
      <c r="AI1213" s="253"/>
      <c r="AJ1213" s="253"/>
      <c r="AK1213" s="258"/>
      <c r="AL1213" s="258"/>
      <c r="AM1213" s="258"/>
      <c r="AN1213" s="258"/>
      <c r="AO1213" s="258"/>
      <c r="AP1213" s="258"/>
      <c r="AQ1213" s="258"/>
      <c r="AR1213" s="258"/>
      <c r="AS1213" s="258"/>
      <c r="AT1213" s="258"/>
      <c r="AU1213" s="258"/>
      <c r="AV1213" s="258"/>
      <c r="AW1213" s="258"/>
      <c r="AX1213" s="258"/>
      <c r="AY1213" s="258"/>
      <c r="AZ1213" s="258"/>
      <c r="BA1213" s="258"/>
      <c r="BB1213" s="258"/>
      <c r="BC1213" s="258"/>
      <c r="BD1213" s="258"/>
      <c r="BE1213" s="258"/>
      <c r="BF1213" s="258"/>
      <c r="BG1213" s="258"/>
      <c r="BH1213" s="258"/>
      <c r="BI1213" s="258"/>
      <c r="BJ1213" s="258"/>
      <c r="BK1213" s="258"/>
      <c r="BL1213" s="297"/>
      <c r="BM1213" s="258"/>
      <c r="BN1213" s="258"/>
      <c r="BO1213" s="258"/>
      <c r="BP1213" s="258"/>
      <c r="BQ1213" s="258"/>
      <c r="BR1213" s="258"/>
      <c r="BS1213" s="258"/>
      <c r="BT1213" s="258"/>
      <c r="BU1213" s="258"/>
      <c r="BV1213" s="259"/>
      <c r="BW1213" s="260"/>
      <c r="BX1213" s="258"/>
      <c r="BY1213" s="258"/>
      <c r="BZ1213" s="258"/>
      <c r="CA1213" s="258"/>
    </row>
    <row r="1214" spans="2:79" x14ac:dyDescent="0.25">
      <c r="B1214" s="263"/>
      <c r="C1214" s="261"/>
      <c r="I1214" s="220"/>
      <c r="J1214" s="253"/>
      <c r="K1214" s="254"/>
      <c r="L1214" s="254"/>
      <c r="M1214" s="255"/>
      <c r="N1214" s="326"/>
      <c r="O1214" s="256"/>
      <c r="P1214" s="256"/>
      <c r="Q1214" s="256"/>
      <c r="R1214" s="256"/>
      <c r="S1214" s="256"/>
      <c r="T1214" s="256"/>
      <c r="U1214" s="256"/>
      <c r="V1214" s="257"/>
      <c r="W1214" s="257"/>
      <c r="X1214" s="257"/>
      <c r="Y1214" s="257"/>
      <c r="Z1214" s="257"/>
      <c r="AA1214" s="257"/>
      <c r="AB1214" s="253"/>
      <c r="AC1214" s="258"/>
      <c r="AD1214" s="253"/>
      <c r="AE1214" s="253"/>
      <c r="AF1214" s="253"/>
      <c r="AG1214" s="253"/>
      <c r="AH1214" s="253"/>
      <c r="AI1214" s="253"/>
      <c r="AJ1214" s="253"/>
      <c r="AK1214" s="258"/>
      <c r="AL1214" s="258"/>
      <c r="AM1214" s="258"/>
      <c r="AN1214" s="258"/>
      <c r="AO1214" s="258"/>
      <c r="AP1214" s="258"/>
      <c r="AQ1214" s="258"/>
      <c r="AR1214" s="258"/>
      <c r="AS1214" s="258"/>
      <c r="AT1214" s="258"/>
      <c r="AU1214" s="258"/>
      <c r="AV1214" s="258"/>
      <c r="AW1214" s="258"/>
      <c r="AX1214" s="258"/>
      <c r="AY1214" s="258"/>
      <c r="AZ1214" s="258"/>
      <c r="BA1214" s="258"/>
      <c r="BB1214" s="258"/>
      <c r="BC1214" s="258"/>
      <c r="BD1214" s="258"/>
      <c r="BE1214" s="258"/>
      <c r="BF1214" s="258"/>
      <c r="BG1214" s="258"/>
      <c r="BH1214" s="258"/>
      <c r="BI1214" s="258"/>
      <c r="BJ1214" s="258"/>
      <c r="BK1214" s="258"/>
      <c r="BL1214" s="297"/>
      <c r="BM1214" s="258"/>
      <c r="BN1214" s="258"/>
      <c r="BO1214" s="258"/>
      <c r="BP1214" s="258"/>
      <c r="BQ1214" s="258"/>
      <c r="BR1214" s="258"/>
      <c r="BS1214" s="258"/>
      <c r="BT1214" s="258"/>
      <c r="BU1214" s="258"/>
      <c r="BV1214" s="259"/>
      <c r="BW1214" s="260"/>
      <c r="BX1214" s="258"/>
      <c r="BY1214" s="258"/>
      <c r="BZ1214" s="258"/>
      <c r="CA1214" s="258"/>
    </row>
    <row r="1215" spans="2:79" x14ac:dyDescent="0.25">
      <c r="B1215" s="263"/>
      <c r="C1215" s="261"/>
      <c r="I1215" s="220"/>
      <c r="J1215" s="253"/>
      <c r="K1215" s="254"/>
      <c r="L1215" s="254"/>
      <c r="M1215" s="255"/>
      <c r="N1215" s="326"/>
      <c r="O1215" s="256"/>
      <c r="P1215" s="256"/>
      <c r="Q1215" s="256"/>
      <c r="R1215" s="256"/>
      <c r="S1215" s="256"/>
      <c r="T1215" s="256"/>
      <c r="U1215" s="256"/>
      <c r="V1215" s="257"/>
      <c r="W1215" s="257"/>
      <c r="X1215" s="257"/>
      <c r="Y1215" s="257"/>
      <c r="Z1215" s="257"/>
      <c r="AA1215" s="257"/>
      <c r="AB1215" s="253"/>
      <c r="AC1215" s="258"/>
      <c r="AD1215" s="253"/>
      <c r="AE1215" s="253"/>
      <c r="AF1215" s="253"/>
      <c r="AG1215" s="253"/>
      <c r="AH1215" s="253"/>
      <c r="AI1215" s="253"/>
      <c r="AJ1215" s="253"/>
      <c r="AK1215" s="258"/>
      <c r="AL1215" s="258"/>
      <c r="AM1215" s="258"/>
      <c r="AN1215" s="258"/>
      <c r="AO1215" s="258"/>
      <c r="AP1215" s="258"/>
      <c r="AQ1215" s="258"/>
      <c r="AR1215" s="258"/>
      <c r="AS1215" s="258"/>
      <c r="AT1215" s="258"/>
      <c r="AU1215" s="258"/>
      <c r="AV1215" s="258"/>
      <c r="AW1215" s="258"/>
      <c r="AX1215" s="258"/>
      <c r="AY1215" s="258"/>
      <c r="AZ1215" s="258"/>
      <c r="BA1215" s="258"/>
      <c r="BB1215" s="258"/>
      <c r="BC1215" s="258"/>
      <c r="BD1215" s="258"/>
      <c r="BE1215" s="258"/>
      <c r="BF1215" s="258"/>
      <c r="BG1215" s="258"/>
      <c r="BH1215" s="258"/>
      <c r="BI1215" s="258"/>
      <c r="BJ1215" s="258"/>
      <c r="BK1215" s="258"/>
      <c r="BL1215" s="297"/>
      <c r="BM1215" s="258"/>
      <c r="BN1215" s="258"/>
      <c r="BO1215" s="258"/>
      <c r="BP1215" s="258"/>
      <c r="BQ1215" s="258"/>
      <c r="BR1215" s="258"/>
      <c r="BS1215" s="258"/>
      <c r="BT1215" s="258"/>
      <c r="BU1215" s="258"/>
      <c r="BV1215" s="259"/>
      <c r="BW1215" s="260"/>
      <c r="BX1215" s="258"/>
      <c r="BY1215" s="258"/>
      <c r="BZ1215" s="258"/>
      <c r="CA1215" s="258"/>
    </row>
    <row r="1216" spans="2:79" x14ac:dyDescent="0.25">
      <c r="B1216" s="263"/>
      <c r="C1216" s="261"/>
      <c r="I1216" s="220"/>
      <c r="J1216" s="253"/>
      <c r="K1216" s="254"/>
      <c r="L1216" s="254"/>
      <c r="M1216" s="255"/>
      <c r="N1216" s="326"/>
      <c r="O1216" s="256"/>
      <c r="P1216" s="256"/>
      <c r="Q1216" s="256"/>
      <c r="R1216" s="256"/>
      <c r="S1216" s="256"/>
      <c r="T1216" s="256"/>
      <c r="U1216" s="256"/>
      <c r="V1216" s="257"/>
      <c r="W1216" s="257"/>
      <c r="X1216" s="257"/>
      <c r="Y1216" s="257"/>
      <c r="Z1216" s="257"/>
      <c r="AA1216" s="257"/>
      <c r="AB1216" s="253"/>
      <c r="AC1216" s="258"/>
      <c r="AD1216" s="253"/>
      <c r="AE1216" s="253"/>
      <c r="AF1216" s="253"/>
      <c r="AG1216" s="253"/>
      <c r="AH1216" s="253"/>
      <c r="AI1216" s="253"/>
      <c r="AJ1216" s="253"/>
      <c r="AK1216" s="258"/>
      <c r="AL1216" s="258"/>
      <c r="AM1216" s="258"/>
      <c r="AN1216" s="258"/>
      <c r="AO1216" s="258"/>
      <c r="AP1216" s="258"/>
      <c r="AQ1216" s="258"/>
      <c r="AR1216" s="258"/>
      <c r="AS1216" s="258"/>
      <c r="AT1216" s="258"/>
      <c r="AU1216" s="258"/>
      <c r="AV1216" s="258"/>
      <c r="AW1216" s="258"/>
      <c r="AX1216" s="258"/>
      <c r="AY1216" s="258"/>
      <c r="AZ1216" s="258"/>
      <c r="BA1216" s="258"/>
      <c r="BB1216" s="258"/>
      <c r="BC1216" s="258"/>
      <c r="BD1216" s="258"/>
      <c r="BE1216" s="258"/>
      <c r="BF1216" s="258"/>
      <c r="BG1216" s="258"/>
      <c r="BH1216" s="258"/>
      <c r="BI1216" s="258"/>
      <c r="BJ1216" s="258"/>
      <c r="BK1216" s="258"/>
      <c r="BL1216" s="297"/>
      <c r="BM1216" s="258"/>
      <c r="BN1216" s="258"/>
      <c r="BO1216" s="258"/>
      <c r="BP1216" s="258"/>
      <c r="BQ1216" s="258"/>
      <c r="BR1216" s="258"/>
      <c r="BS1216" s="258"/>
      <c r="BT1216" s="258"/>
      <c r="BU1216" s="258"/>
      <c r="BV1216" s="259"/>
      <c r="BW1216" s="260"/>
      <c r="BX1216" s="258"/>
      <c r="BY1216" s="258"/>
      <c r="BZ1216" s="258"/>
      <c r="CA1216" s="258"/>
    </row>
    <row r="1217" spans="2:79" x14ac:dyDescent="0.25">
      <c r="B1217" s="263"/>
      <c r="C1217" s="261"/>
      <c r="I1217" s="220"/>
      <c r="J1217" s="253"/>
      <c r="K1217" s="254"/>
      <c r="L1217" s="254"/>
      <c r="M1217" s="255"/>
      <c r="N1217" s="326"/>
      <c r="O1217" s="256"/>
      <c r="P1217" s="256"/>
      <c r="Q1217" s="256"/>
      <c r="R1217" s="256"/>
      <c r="S1217" s="256"/>
      <c r="T1217" s="256"/>
      <c r="U1217" s="256"/>
      <c r="V1217" s="257"/>
      <c r="W1217" s="257"/>
      <c r="X1217" s="257"/>
      <c r="Y1217" s="257"/>
      <c r="Z1217" s="257"/>
      <c r="AA1217" s="257"/>
      <c r="AB1217" s="253"/>
      <c r="AC1217" s="258"/>
      <c r="AD1217" s="253"/>
      <c r="AE1217" s="253"/>
      <c r="AF1217" s="253"/>
      <c r="AG1217" s="253"/>
      <c r="AH1217" s="253"/>
      <c r="AI1217" s="253"/>
      <c r="AJ1217" s="253"/>
      <c r="AK1217" s="258"/>
      <c r="AL1217" s="258"/>
      <c r="AM1217" s="258"/>
      <c r="AN1217" s="258"/>
      <c r="AO1217" s="258"/>
      <c r="AP1217" s="258"/>
      <c r="AQ1217" s="258"/>
      <c r="AR1217" s="258"/>
      <c r="AS1217" s="258"/>
      <c r="AT1217" s="258"/>
      <c r="AU1217" s="258"/>
      <c r="AV1217" s="258"/>
      <c r="AW1217" s="258"/>
      <c r="AX1217" s="258"/>
      <c r="AY1217" s="258"/>
      <c r="AZ1217" s="258"/>
      <c r="BA1217" s="258"/>
      <c r="BB1217" s="258"/>
      <c r="BC1217" s="258"/>
      <c r="BD1217" s="258"/>
      <c r="BE1217" s="258"/>
      <c r="BF1217" s="258"/>
      <c r="BG1217" s="258"/>
      <c r="BH1217" s="258"/>
      <c r="BI1217" s="258"/>
      <c r="BJ1217" s="258"/>
      <c r="BK1217" s="258"/>
      <c r="BL1217" s="297"/>
      <c r="BM1217" s="258"/>
      <c r="BN1217" s="258"/>
      <c r="BO1217" s="258"/>
      <c r="BP1217" s="258"/>
      <c r="BQ1217" s="258"/>
      <c r="BR1217" s="258"/>
      <c r="BS1217" s="258"/>
      <c r="BT1217" s="258"/>
      <c r="BU1217" s="258"/>
      <c r="BV1217" s="259"/>
      <c r="BW1217" s="260"/>
      <c r="BX1217" s="258"/>
      <c r="BY1217" s="258"/>
      <c r="BZ1217" s="258"/>
      <c r="CA1217" s="258"/>
    </row>
    <row r="1218" spans="2:79" x14ac:dyDescent="0.25">
      <c r="B1218" s="263"/>
      <c r="C1218" s="261"/>
      <c r="I1218" s="220"/>
      <c r="J1218" s="253"/>
      <c r="K1218" s="254"/>
      <c r="L1218" s="254"/>
      <c r="M1218" s="255"/>
      <c r="N1218" s="326"/>
      <c r="O1218" s="256"/>
      <c r="P1218" s="256"/>
      <c r="Q1218" s="256"/>
      <c r="R1218" s="256"/>
      <c r="S1218" s="256"/>
      <c r="T1218" s="256"/>
      <c r="U1218" s="256"/>
      <c r="V1218" s="257"/>
      <c r="W1218" s="257"/>
      <c r="X1218" s="257"/>
      <c r="Y1218" s="257"/>
      <c r="Z1218" s="257"/>
      <c r="AA1218" s="257"/>
      <c r="AB1218" s="253"/>
      <c r="AC1218" s="258"/>
      <c r="AD1218" s="253"/>
      <c r="AE1218" s="253"/>
      <c r="AF1218" s="253"/>
      <c r="AG1218" s="253"/>
      <c r="AH1218" s="253"/>
      <c r="AI1218" s="253"/>
      <c r="AJ1218" s="253"/>
      <c r="AK1218" s="258"/>
      <c r="AL1218" s="258"/>
      <c r="AM1218" s="258"/>
      <c r="AN1218" s="258"/>
      <c r="AO1218" s="258"/>
      <c r="AP1218" s="258"/>
      <c r="AQ1218" s="258"/>
      <c r="AR1218" s="258"/>
      <c r="AS1218" s="258"/>
      <c r="AT1218" s="258"/>
      <c r="AU1218" s="258"/>
      <c r="AV1218" s="258"/>
      <c r="AW1218" s="258"/>
      <c r="AX1218" s="258"/>
      <c r="AY1218" s="258"/>
      <c r="AZ1218" s="258"/>
      <c r="BA1218" s="258"/>
      <c r="BB1218" s="258"/>
      <c r="BC1218" s="258"/>
      <c r="BD1218" s="258"/>
      <c r="BE1218" s="258"/>
      <c r="BF1218" s="258"/>
      <c r="BG1218" s="258"/>
      <c r="BH1218" s="258"/>
      <c r="BI1218" s="258"/>
      <c r="BJ1218" s="258"/>
      <c r="BK1218" s="258"/>
      <c r="BL1218" s="297"/>
      <c r="BM1218" s="258"/>
      <c r="BN1218" s="258"/>
      <c r="BO1218" s="258"/>
      <c r="BP1218" s="258"/>
      <c r="BQ1218" s="258"/>
      <c r="BR1218" s="258"/>
      <c r="BS1218" s="258"/>
      <c r="BT1218" s="258"/>
      <c r="BU1218" s="258"/>
      <c r="BV1218" s="259"/>
      <c r="BW1218" s="260"/>
      <c r="BX1218" s="258"/>
      <c r="BY1218" s="258"/>
      <c r="BZ1218" s="258"/>
      <c r="CA1218" s="258"/>
    </row>
    <row r="1219" spans="2:79" x14ac:dyDescent="0.25">
      <c r="B1219" s="263"/>
      <c r="C1219" s="261"/>
      <c r="I1219" s="220"/>
      <c r="J1219" s="253"/>
      <c r="K1219" s="254"/>
      <c r="L1219" s="254"/>
      <c r="M1219" s="255"/>
      <c r="N1219" s="326"/>
      <c r="O1219" s="256"/>
      <c r="P1219" s="256"/>
      <c r="Q1219" s="256"/>
      <c r="R1219" s="256"/>
      <c r="S1219" s="256"/>
      <c r="T1219" s="256"/>
      <c r="U1219" s="256"/>
      <c r="V1219" s="257"/>
      <c r="W1219" s="257"/>
      <c r="X1219" s="257"/>
      <c r="Y1219" s="257"/>
      <c r="Z1219" s="257"/>
      <c r="AA1219" s="257"/>
      <c r="AB1219" s="253"/>
      <c r="AC1219" s="258"/>
      <c r="AD1219" s="253"/>
      <c r="AE1219" s="253"/>
      <c r="AF1219" s="253"/>
      <c r="AG1219" s="253"/>
      <c r="AH1219" s="253"/>
      <c r="AI1219" s="253"/>
      <c r="AJ1219" s="253"/>
      <c r="AK1219" s="258"/>
      <c r="AL1219" s="258"/>
      <c r="AM1219" s="258"/>
      <c r="AN1219" s="258"/>
      <c r="AO1219" s="258"/>
      <c r="AP1219" s="258"/>
      <c r="AQ1219" s="258"/>
      <c r="AR1219" s="258"/>
      <c r="AS1219" s="258"/>
      <c r="AT1219" s="258"/>
      <c r="AU1219" s="258"/>
      <c r="AV1219" s="258"/>
      <c r="AW1219" s="258"/>
      <c r="AX1219" s="258"/>
      <c r="AY1219" s="258"/>
      <c r="AZ1219" s="258"/>
      <c r="BA1219" s="258"/>
      <c r="BB1219" s="258"/>
      <c r="BC1219" s="258"/>
      <c r="BD1219" s="258"/>
      <c r="BE1219" s="258"/>
      <c r="BF1219" s="258"/>
      <c r="BG1219" s="258"/>
      <c r="BH1219" s="258"/>
      <c r="BI1219" s="258"/>
      <c r="BJ1219" s="258"/>
      <c r="BK1219" s="258"/>
      <c r="BL1219" s="297"/>
      <c r="BM1219" s="258"/>
      <c r="BN1219" s="258"/>
      <c r="BO1219" s="258"/>
      <c r="BP1219" s="258"/>
      <c r="BQ1219" s="258"/>
      <c r="BR1219" s="258"/>
      <c r="BS1219" s="258"/>
      <c r="BT1219" s="258"/>
      <c r="BU1219" s="258"/>
      <c r="BV1219" s="259"/>
      <c r="BW1219" s="260"/>
      <c r="BX1219" s="258"/>
      <c r="BY1219" s="258"/>
      <c r="BZ1219" s="258"/>
      <c r="CA1219" s="258"/>
    </row>
    <row r="1220" spans="2:79" x14ac:dyDescent="0.25">
      <c r="B1220" s="263"/>
      <c r="C1220" s="261"/>
      <c r="I1220" s="220"/>
      <c r="J1220" s="253"/>
      <c r="K1220" s="254"/>
      <c r="L1220" s="254"/>
      <c r="M1220" s="255"/>
      <c r="N1220" s="326"/>
      <c r="O1220" s="256"/>
      <c r="P1220" s="256"/>
      <c r="Q1220" s="256"/>
      <c r="R1220" s="256"/>
      <c r="S1220" s="256"/>
      <c r="T1220" s="256"/>
      <c r="U1220" s="256"/>
      <c r="V1220" s="257"/>
      <c r="W1220" s="257"/>
      <c r="X1220" s="257"/>
      <c r="Y1220" s="257"/>
      <c r="Z1220" s="257"/>
      <c r="AA1220" s="257"/>
      <c r="AB1220" s="253"/>
      <c r="AC1220" s="258"/>
      <c r="AD1220" s="253"/>
      <c r="AE1220" s="253"/>
      <c r="AF1220" s="253"/>
      <c r="AG1220" s="253"/>
      <c r="AH1220" s="253"/>
      <c r="AI1220" s="253"/>
      <c r="AJ1220" s="253"/>
      <c r="AK1220" s="258"/>
      <c r="AL1220" s="258"/>
      <c r="AM1220" s="258"/>
      <c r="AN1220" s="258"/>
      <c r="AO1220" s="258"/>
      <c r="AP1220" s="258"/>
      <c r="AQ1220" s="258"/>
      <c r="AR1220" s="258"/>
      <c r="AS1220" s="258"/>
      <c r="AT1220" s="258"/>
      <c r="AU1220" s="258"/>
      <c r="AV1220" s="258"/>
      <c r="AW1220" s="258"/>
      <c r="AX1220" s="258"/>
      <c r="AY1220" s="258"/>
      <c r="AZ1220" s="258"/>
      <c r="BA1220" s="258"/>
      <c r="BB1220" s="258"/>
      <c r="BC1220" s="258"/>
      <c r="BD1220" s="258"/>
      <c r="BE1220" s="258"/>
      <c r="BF1220" s="258"/>
      <c r="BG1220" s="258"/>
      <c r="BH1220" s="258"/>
      <c r="BI1220" s="258"/>
      <c r="BJ1220" s="258"/>
      <c r="BK1220" s="258"/>
      <c r="BL1220" s="297"/>
      <c r="BM1220" s="258"/>
      <c r="BN1220" s="258"/>
      <c r="BO1220" s="258"/>
      <c r="BP1220" s="258"/>
      <c r="BQ1220" s="258"/>
      <c r="BR1220" s="258"/>
      <c r="BS1220" s="258"/>
      <c r="BT1220" s="258"/>
      <c r="BU1220" s="258"/>
      <c r="BV1220" s="259"/>
      <c r="BW1220" s="260"/>
      <c r="BX1220" s="258"/>
      <c r="BY1220" s="258"/>
      <c r="BZ1220" s="258"/>
      <c r="CA1220" s="258"/>
    </row>
    <row r="1221" spans="2:79" x14ac:dyDescent="0.25">
      <c r="B1221" s="263"/>
      <c r="C1221" s="261"/>
      <c r="I1221" s="220"/>
      <c r="J1221" s="253"/>
      <c r="K1221" s="254"/>
      <c r="L1221" s="254"/>
      <c r="M1221" s="255"/>
      <c r="N1221" s="326"/>
      <c r="O1221" s="256"/>
      <c r="P1221" s="256"/>
      <c r="Q1221" s="256"/>
      <c r="R1221" s="256"/>
      <c r="S1221" s="256"/>
      <c r="T1221" s="256"/>
      <c r="U1221" s="256"/>
      <c r="V1221" s="257"/>
      <c r="W1221" s="257"/>
      <c r="X1221" s="257"/>
      <c r="Y1221" s="257"/>
      <c r="Z1221" s="257"/>
      <c r="AA1221" s="257"/>
      <c r="AB1221" s="253"/>
      <c r="AC1221" s="258"/>
      <c r="AD1221" s="253"/>
      <c r="AE1221" s="253"/>
      <c r="AF1221" s="253"/>
      <c r="AG1221" s="253"/>
      <c r="AH1221" s="253"/>
      <c r="AI1221" s="253"/>
      <c r="AJ1221" s="253"/>
      <c r="AK1221" s="258"/>
      <c r="AL1221" s="258"/>
      <c r="AM1221" s="258"/>
      <c r="AN1221" s="258"/>
      <c r="AO1221" s="258"/>
      <c r="AP1221" s="258"/>
      <c r="AQ1221" s="258"/>
      <c r="AR1221" s="258"/>
      <c r="AS1221" s="258"/>
      <c r="AT1221" s="258"/>
      <c r="AU1221" s="258"/>
      <c r="AV1221" s="258"/>
      <c r="AW1221" s="258"/>
      <c r="AX1221" s="258"/>
      <c r="AY1221" s="258"/>
      <c r="AZ1221" s="258"/>
      <c r="BA1221" s="258"/>
      <c r="BB1221" s="258"/>
      <c r="BC1221" s="258"/>
      <c r="BD1221" s="258"/>
      <c r="BE1221" s="258"/>
      <c r="BF1221" s="258"/>
      <c r="BG1221" s="258"/>
      <c r="BH1221" s="258"/>
      <c r="BI1221" s="258"/>
      <c r="BJ1221" s="258"/>
      <c r="BK1221" s="258"/>
      <c r="BL1221" s="297"/>
      <c r="BM1221" s="258"/>
      <c r="BN1221" s="258"/>
      <c r="BO1221" s="258"/>
      <c r="BP1221" s="258"/>
      <c r="BQ1221" s="258"/>
      <c r="BR1221" s="258"/>
      <c r="BS1221" s="258"/>
      <c r="BT1221" s="258"/>
      <c r="BU1221" s="258"/>
      <c r="BV1221" s="259"/>
      <c r="BW1221" s="260"/>
      <c r="BX1221" s="258"/>
      <c r="BY1221" s="258"/>
      <c r="BZ1221" s="258"/>
      <c r="CA1221" s="258"/>
    </row>
    <row r="1222" spans="2:79" x14ac:dyDescent="0.25">
      <c r="B1222" s="263"/>
      <c r="C1222" s="261"/>
      <c r="I1222" s="220"/>
      <c r="J1222" s="253"/>
      <c r="K1222" s="254"/>
      <c r="L1222" s="254"/>
      <c r="M1222" s="255"/>
      <c r="N1222" s="326"/>
      <c r="O1222" s="256"/>
      <c r="P1222" s="256"/>
      <c r="Q1222" s="256"/>
      <c r="R1222" s="256"/>
      <c r="S1222" s="256"/>
      <c r="T1222" s="256"/>
      <c r="U1222" s="256"/>
      <c r="V1222" s="257"/>
      <c r="W1222" s="257"/>
      <c r="X1222" s="257"/>
      <c r="Y1222" s="257"/>
      <c r="Z1222" s="257"/>
      <c r="AA1222" s="257"/>
      <c r="AB1222" s="253"/>
      <c r="AC1222" s="258"/>
      <c r="AD1222" s="253"/>
      <c r="AE1222" s="253"/>
      <c r="AF1222" s="253"/>
      <c r="AG1222" s="253"/>
      <c r="AH1222" s="253"/>
      <c r="AI1222" s="253"/>
      <c r="AJ1222" s="253"/>
      <c r="AK1222" s="258"/>
      <c r="AL1222" s="258"/>
      <c r="AM1222" s="258"/>
      <c r="AN1222" s="258"/>
      <c r="AO1222" s="258"/>
      <c r="AP1222" s="258"/>
      <c r="AQ1222" s="258"/>
      <c r="AR1222" s="258"/>
      <c r="AS1222" s="258"/>
      <c r="AT1222" s="258"/>
      <c r="AU1222" s="258"/>
      <c r="AV1222" s="258"/>
      <c r="AW1222" s="258"/>
      <c r="AX1222" s="258"/>
      <c r="AY1222" s="258"/>
      <c r="AZ1222" s="258"/>
      <c r="BA1222" s="258"/>
      <c r="BB1222" s="258"/>
      <c r="BC1222" s="258"/>
      <c r="BD1222" s="258"/>
      <c r="BE1222" s="258"/>
      <c r="BF1222" s="258"/>
      <c r="BG1222" s="258"/>
      <c r="BH1222" s="258"/>
      <c r="BI1222" s="258"/>
      <c r="BJ1222" s="258"/>
      <c r="BK1222" s="258"/>
      <c r="BL1222" s="297"/>
      <c r="BM1222" s="258"/>
      <c r="BN1222" s="258"/>
      <c r="BO1222" s="258"/>
      <c r="BP1222" s="258"/>
      <c r="BQ1222" s="258"/>
      <c r="BR1222" s="258"/>
      <c r="BS1222" s="258"/>
      <c r="BT1222" s="258"/>
      <c r="BU1222" s="258"/>
      <c r="BV1222" s="259"/>
      <c r="BW1222" s="260"/>
      <c r="BX1222" s="258"/>
      <c r="BY1222" s="258"/>
      <c r="BZ1222" s="258"/>
      <c r="CA1222" s="258"/>
    </row>
    <row r="1223" spans="2:79" x14ac:dyDescent="0.25">
      <c r="B1223" s="263"/>
      <c r="C1223" s="261"/>
      <c r="I1223" s="220"/>
      <c r="J1223" s="253"/>
      <c r="K1223" s="254"/>
      <c r="L1223" s="254"/>
      <c r="M1223" s="255"/>
      <c r="N1223" s="326"/>
      <c r="O1223" s="256"/>
      <c r="P1223" s="256"/>
      <c r="Q1223" s="256"/>
      <c r="R1223" s="256"/>
      <c r="S1223" s="256"/>
      <c r="T1223" s="256"/>
      <c r="U1223" s="256"/>
      <c r="V1223" s="257"/>
      <c r="W1223" s="257"/>
      <c r="X1223" s="257"/>
      <c r="Y1223" s="257"/>
      <c r="Z1223" s="257"/>
      <c r="AA1223" s="257"/>
      <c r="AB1223" s="253"/>
      <c r="AC1223" s="258"/>
      <c r="AD1223" s="253"/>
      <c r="AE1223" s="253"/>
      <c r="AF1223" s="253"/>
      <c r="AG1223" s="253"/>
      <c r="AH1223" s="253"/>
      <c r="AI1223" s="253"/>
      <c r="AJ1223" s="253"/>
      <c r="AK1223" s="258"/>
      <c r="AL1223" s="258"/>
      <c r="AM1223" s="258"/>
      <c r="AN1223" s="258"/>
      <c r="AO1223" s="258"/>
      <c r="AP1223" s="258"/>
      <c r="AQ1223" s="258"/>
      <c r="AR1223" s="258"/>
      <c r="AS1223" s="258"/>
      <c r="AT1223" s="258"/>
      <c r="AU1223" s="258"/>
      <c r="AV1223" s="258"/>
      <c r="AW1223" s="258"/>
      <c r="AX1223" s="258"/>
      <c r="AY1223" s="258"/>
      <c r="AZ1223" s="258"/>
      <c r="BA1223" s="258"/>
      <c r="BB1223" s="258"/>
      <c r="BC1223" s="258"/>
      <c r="BD1223" s="258"/>
      <c r="BE1223" s="258"/>
      <c r="BF1223" s="258"/>
      <c r="BG1223" s="258"/>
      <c r="BH1223" s="258"/>
      <c r="BI1223" s="258"/>
      <c r="BJ1223" s="258"/>
      <c r="BK1223" s="258"/>
      <c r="BL1223" s="297"/>
      <c r="BM1223" s="258"/>
      <c r="BN1223" s="258"/>
      <c r="BO1223" s="258"/>
      <c r="BP1223" s="258"/>
      <c r="BQ1223" s="258"/>
      <c r="BR1223" s="258"/>
      <c r="BS1223" s="258"/>
      <c r="BT1223" s="258"/>
      <c r="BU1223" s="258"/>
      <c r="BV1223" s="259"/>
      <c r="BW1223" s="260"/>
      <c r="BX1223" s="258"/>
      <c r="BY1223" s="258"/>
      <c r="BZ1223" s="258"/>
      <c r="CA1223" s="258"/>
    </row>
    <row r="1224" spans="2:79" x14ac:dyDescent="0.25">
      <c r="B1224" s="263"/>
      <c r="C1224" s="261"/>
      <c r="I1224" s="220"/>
      <c r="J1224" s="253"/>
      <c r="K1224" s="254"/>
      <c r="L1224" s="254"/>
      <c r="M1224" s="255"/>
      <c r="N1224" s="326"/>
      <c r="O1224" s="256"/>
      <c r="P1224" s="256"/>
      <c r="Q1224" s="256"/>
      <c r="R1224" s="256"/>
      <c r="S1224" s="256"/>
      <c r="T1224" s="256"/>
      <c r="U1224" s="256"/>
      <c r="V1224" s="257"/>
      <c r="W1224" s="257"/>
      <c r="X1224" s="257"/>
      <c r="Y1224" s="257"/>
      <c r="Z1224" s="257"/>
      <c r="AA1224" s="257"/>
      <c r="AB1224" s="253"/>
      <c r="AC1224" s="258"/>
      <c r="AD1224" s="253"/>
      <c r="AE1224" s="253"/>
      <c r="AF1224" s="253"/>
      <c r="AG1224" s="253"/>
      <c r="AH1224" s="253"/>
      <c r="AI1224" s="253"/>
      <c r="AJ1224" s="253"/>
      <c r="AK1224" s="258"/>
      <c r="AL1224" s="258"/>
      <c r="AM1224" s="258"/>
      <c r="AN1224" s="258"/>
      <c r="AO1224" s="258"/>
      <c r="AP1224" s="258"/>
      <c r="AQ1224" s="258"/>
      <c r="AR1224" s="258"/>
      <c r="AS1224" s="258"/>
      <c r="AT1224" s="258"/>
      <c r="AU1224" s="258"/>
      <c r="AV1224" s="258"/>
      <c r="AW1224" s="258"/>
      <c r="AX1224" s="258"/>
      <c r="AY1224" s="258"/>
      <c r="AZ1224" s="258"/>
      <c r="BA1224" s="258"/>
      <c r="BB1224" s="258"/>
      <c r="BC1224" s="258"/>
      <c r="BD1224" s="258"/>
      <c r="BE1224" s="258"/>
      <c r="BF1224" s="258"/>
      <c r="BG1224" s="258"/>
      <c r="BH1224" s="258"/>
      <c r="BI1224" s="258"/>
      <c r="BJ1224" s="258"/>
      <c r="BK1224" s="258"/>
      <c r="BL1224" s="297"/>
      <c r="BM1224" s="258"/>
      <c r="BN1224" s="258"/>
      <c r="BO1224" s="258"/>
      <c r="BP1224" s="258"/>
      <c r="BQ1224" s="258"/>
      <c r="BR1224" s="258"/>
      <c r="BS1224" s="258"/>
      <c r="BT1224" s="258"/>
      <c r="BU1224" s="258"/>
      <c r="BV1224" s="259"/>
      <c r="BW1224" s="260"/>
      <c r="BX1224" s="258"/>
      <c r="BY1224" s="258"/>
      <c r="BZ1224" s="258"/>
      <c r="CA1224" s="258"/>
    </row>
    <row r="1225" spans="2:79" x14ac:dyDescent="0.25">
      <c r="B1225" s="263"/>
      <c r="C1225" s="261"/>
      <c r="I1225" s="220"/>
      <c r="J1225" s="253"/>
      <c r="K1225" s="254"/>
      <c r="L1225" s="254"/>
      <c r="M1225" s="255"/>
      <c r="N1225" s="326"/>
      <c r="O1225" s="256"/>
      <c r="P1225" s="256"/>
      <c r="Q1225" s="256"/>
      <c r="R1225" s="256"/>
      <c r="S1225" s="256"/>
      <c r="T1225" s="256"/>
      <c r="U1225" s="256"/>
      <c r="V1225" s="257"/>
      <c r="W1225" s="257"/>
      <c r="X1225" s="257"/>
      <c r="Y1225" s="257"/>
      <c r="Z1225" s="257"/>
      <c r="AA1225" s="257"/>
      <c r="AB1225" s="253"/>
      <c r="AC1225" s="258"/>
      <c r="AD1225" s="253"/>
      <c r="AE1225" s="253"/>
      <c r="AF1225" s="253"/>
      <c r="AG1225" s="253"/>
      <c r="AH1225" s="253"/>
      <c r="AI1225" s="253"/>
      <c r="AJ1225" s="253"/>
      <c r="AK1225" s="258"/>
      <c r="AL1225" s="258"/>
      <c r="AM1225" s="258"/>
      <c r="AN1225" s="258"/>
      <c r="AO1225" s="258"/>
      <c r="AP1225" s="258"/>
      <c r="AQ1225" s="258"/>
      <c r="AR1225" s="258"/>
      <c r="AS1225" s="258"/>
      <c r="AT1225" s="258"/>
      <c r="AU1225" s="258"/>
      <c r="AV1225" s="258"/>
      <c r="AW1225" s="258"/>
      <c r="AX1225" s="258"/>
      <c r="AY1225" s="258"/>
      <c r="AZ1225" s="258"/>
      <c r="BA1225" s="258"/>
      <c r="BB1225" s="258"/>
      <c r="BC1225" s="258"/>
      <c r="BD1225" s="258"/>
      <c r="BE1225" s="258"/>
      <c r="BF1225" s="258"/>
      <c r="BG1225" s="258"/>
      <c r="BH1225" s="258"/>
      <c r="BI1225" s="258"/>
      <c r="BJ1225" s="258"/>
      <c r="BK1225" s="258"/>
      <c r="BL1225" s="297"/>
      <c r="BM1225" s="258"/>
      <c r="BN1225" s="258"/>
      <c r="BO1225" s="258"/>
      <c r="BP1225" s="258"/>
      <c r="BQ1225" s="258"/>
      <c r="BR1225" s="258"/>
      <c r="BS1225" s="258"/>
      <c r="BT1225" s="258"/>
      <c r="BU1225" s="258"/>
      <c r="BV1225" s="259"/>
      <c r="BW1225" s="260"/>
      <c r="BX1225" s="258"/>
      <c r="BY1225" s="258"/>
      <c r="BZ1225" s="258"/>
      <c r="CA1225" s="258"/>
    </row>
    <row r="1226" spans="2:79" x14ac:dyDescent="0.25">
      <c r="B1226" s="263"/>
      <c r="C1226" s="261"/>
      <c r="I1226" s="220"/>
      <c r="J1226" s="253"/>
      <c r="K1226" s="254"/>
      <c r="L1226" s="254"/>
      <c r="M1226" s="255"/>
      <c r="N1226" s="326"/>
      <c r="O1226" s="256"/>
      <c r="P1226" s="256"/>
      <c r="Q1226" s="256"/>
      <c r="R1226" s="256"/>
      <c r="S1226" s="256"/>
      <c r="T1226" s="256"/>
      <c r="U1226" s="256"/>
      <c r="V1226" s="257"/>
      <c r="W1226" s="257"/>
      <c r="X1226" s="257"/>
      <c r="Y1226" s="257"/>
      <c r="Z1226" s="257"/>
      <c r="AA1226" s="257"/>
      <c r="AB1226" s="253"/>
      <c r="AC1226" s="258"/>
      <c r="AD1226" s="253"/>
      <c r="AE1226" s="253"/>
      <c r="AF1226" s="253"/>
      <c r="AG1226" s="253"/>
      <c r="AH1226" s="253"/>
      <c r="AI1226" s="253"/>
      <c r="AJ1226" s="253"/>
      <c r="AK1226" s="258"/>
      <c r="AL1226" s="258"/>
      <c r="AM1226" s="258"/>
      <c r="AN1226" s="258"/>
      <c r="AO1226" s="258"/>
      <c r="AP1226" s="258"/>
      <c r="AQ1226" s="258"/>
      <c r="AR1226" s="258"/>
      <c r="AS1226" s="258"/>
      <c r="AT1226" s="258"/>
      <c r="AU1226" s="258"/>
      <c r="AV1226" s="258"/>
      <c r="AW1226" s="258"/>
      <c r="AX1226" s="258"/>
      <c r="AY1226" s="258"/>
      <c r="AZ1226" s="258"/>
      <c r="BA1226" s="258"/>
      <c r="BB1226" s="258"/>
      <c r="BC1226" s="258"/>
      <c r="BD1226" s="258"/>
      <c r="BE1226" s="258"/>
      <c r="BF1226" s="258"/>
      <c r="BG1226" s="258"/>
      <c r="BH1226" s="258"/>
      <c r="BI1226" s="258"/>
      <c r="BJ1226" s="258"/>
      <c r="BK1226" s="258"/>
      <c r="BL1226" s="297"/>
      <c r="BM1226" s="258"/>
      <c r="BN1226" s="258"/>
      <c r="BO1226" s="258"/>
      <c r="BP1226" s="258"/>
      <c r="BQ1226" s="258"/>
      <c r="BR1226" s="258"/>
      <c r="BS1226" s="258"/>
      <c r="BT1226" s="258"/>
      <c r="BU1226" s="258"/>
      <c r="BV1226" s="259"/>
      <c r="BW1226" s="260"/>
      <c r="BX1226" s="258"/>
      <c r="BY1226" s="258"/>
      <c r="BZ1226" s="258"/>
      <c r="CA1226" s="258"/>
    </row>
    <row r="1227" spans="2:79" x14ac:dyDescent="0.25">
      <c r="B1227" s="263"/>
      <c r="C1227" s="261"/>
      <c r="I1227" s="220"/>
      <c r="J1227" s="253"/>
      <c r="K1227" s="254"/>
      <c r="L1227" s="254"/>
      <c r="M1227" s="255"/>
      <c r="N1227" s="326"/>
      <c r="O1227" s="256"/>
      <c r="P1227" s="256"/>
      <c r="Q1227" s="256"/>
      <c r="R1227" s="256"/>
      <c r="S1227" s="256"/>
      <c r="T1227" s="256"/>
      <c r="U1227" s="256"/>
      <c r="V1227" s="257"/>
      <c r="W1227" s="257"/>
      <c r="X1227" s="257"/>
      <c r="Y1227" s="257"/>
      <c r="Z1227" s="257"/>
      <c r="AA1227" s="257"/>
      <c r="AB1227" s="253"/>
      <c r="AC1227" s="258"/>
      <c r="AD1227" s="253"/>
      <c r="AE1227" s="253"/>
      <c r="AF1227" s="253"/>
      <c r="AG1227" s="253"/>
      <c r="AH1227" s="253"/>
      <c r="AI1227" s="253"/>
      <c r="AJ1227" s="253"/>
      <c r="AK1227" s="258"/>
      <c r="AL1227" s="258"/>
      <c r="AM1227" s="258"/>
      <c r="AN1227" s="258"/>
      <c r="AO1227" s="258"/>
      <c r="AP1227" s="258"/>
      <c r="AQ1227" s="258"/>
      <c r="AR1227" s="258"/>
      <c r="AS1227" s="258"/>
      <c r="AT1227" s="258"/>
      <c r="AU1227" s="258"/>
      <c r="AV1227" s="258"/>
      <c r="AW1227" s="258"/>
      <c r="AX1227" s="258"/>
      <c r="AY1227" s="258"/>
      <c r="AZ1227" s="258"/>
      <c r="BA1227" s="258"/>
      <c r="BB1227" s="258"/>
      <c r="BC1227" s="258"/>
      <c r="BD1227" s="258"/>
      <c r="BE1227" s="258"/>
      <c r="BF1227" s="258"/>
      <c r="BG1227" s="258"/>
      <c r="BH1227" s="258"/>
      <c r="BI1227" s="258"/>
      <c r="BJ1227" s="258"/>
      <c r="BK1227" s="258"/>
      <c r="BL1227" s="297"/>
      <c r="BM1227" s="258"/>
      <c r="BN1227" s="258"/>
      <c r="BO1227" s="258"/>
      <c r="BP1227" s="258"/>
      <c r="BQ1227" s="258"/>
      <c r="BR1227" s="258"/>
      <c r="BS1227" s="258"/>
      <c r="BT1227" s="258"/>
      <c r="BU1227" s="258"/>
      <c r="BV1227" s="259"/>
      <c r="BW1227" s="260"/>
      <c r="BX1227" s="258"/>
      <c r="BY1227" s="258"/>
      <c r="BZ1227" s="258"/>
      <c r="CA1227" s="258"/>
    </row>
    <row r="1228" spans="2:79" x14ac:dyDescent="0.25">
      <c r="B1228" s="263"/>
      <c r="C1228" s="261"/>
      <c r="I1228" s="220"/>
      <c r="J1228" s="253"/>
      <c r="K1228" s="254"/>
      <c r="L1228" s="254"/>
      <c r="M1228" s="255"/>
      <c r="N1228" s="326"/>
      <c r="O1228" s="256"/>
      <c r="P1228" s="256"/>
      <c r="Q1228" s="256"/>
      <c r="R1228" s="256"/>
      <c r="S1228" s="256"/>
      <c r="T1228" s="256"/>
      <c r="U1228" s="256"/>
      <c r="V1228" s="257"/>
      <c r="W1228" s="257"/>
      <c r="X1228" s="257"/>
      <c r="Y1228" s="257"/>
      <c r="Z1228" s="257"/>
      <c r="AA1228" s="257"/>
      <c r="AB1228" s="253"/>
      <c r="AC1228" s="258"/>
      <c r="AD1228" s="253"/>
      <c r="AE1228" s="253"/>
      <c r="AF1228" s="253"/>
      <c r="AG1228" s="253"/>
      <c r="AH1228" s="253"/>
      <c r="AI1228" s="253"/>
      <c r="AJ1228" s="253"/>
      <c r="AK1228" s="258"/>
      <c r="AL1228" s="258"/>
      <c r="AM1228" s="258"/>
      <c r="AN1228" s="258"/>
      <c r="AO1228" s="258"/>
      <c r="AP1228" s="258"/>
      <c r="AQ1228" s="258"/>
      <c r="AR1228" s="258"/>
      <c r="AS1228" s="258"/>
      <c r="AT1228" s="258"/>
      <c r="AU1228" s="258"/>
      <c r="AV1228" s="258"/>
      <c r="AW1228" s="258"/>
      <c r="AX1228" s="258"/>
      <c r="AY1228" s="258"/>
      <c r="AZ1228" s="258"/>
      <c r="BA1228" s="258"/>
      <c r="BB1228" s="258"/>
      <c r="BC1228" s="258"/>
      <c r="BD1228" s="258"/>
      <c r="BE1228" s="258"/>
      <c r="BF1228" s="258"/>
      <c r="BG1228" s="258"/>
      <c r="BH1228" s="258"/>
      <c r="BI1228" s="258"/>
      <c r="BJ1228" s="258"/>
      <c r="BK1228" s="258"/>
      <c r="BL1228" s="297"/>
      <c r="BM1228" s="258"/>
      <c r="BN1228" s="258"/>
      <c r="BO1228" s="258"/>
      <c r="BP1228" s="258"/>
      <c r="BQ1228" s="258"/>
      <c r="BR1228" s="258"/>
      <c r="BS1228" s="258"/>
      <c r="BT1228" s="258"/>
      <c r="BU1228" s="258"/>
      <c r="BV1228" s="259"/>
      <c r="BW1228" s="260"/>
      <c r="BX1228" s="258"/>
      <c r="BY1228" s="258"/>
      <c r="BZ1228" s="258"/>
      <c r="CA1228" s="258"/>
    </row>
    <row r="1229" spans="2:79" x14ac:dyDescent="0.25">
      <c r="B1229" s="263"/>
      <c r="C1229" s="261"/>
      <c r="I1229" s="220"/>
      <c r="J1229" s="253"/>
      <c r="K1229" s="254"/>
      <c r="L1229" s="254"/>
      <c r="M1229" s="255"/>
      <c r="N1229" s="326"/>
      <c r="O1229" s="256"/>
      <c r="P1229" s="256"/>
      <c r="Q1229" s="256"/>
      <c r="R1229" s="256"/>
      <c r="S1229" s="256"/>
      <c r="T1229" s="256"/>
      <c r="U1229" s="256"/>
      <c r="V1229" s="257"/>
      <c r="W1229" s="257"/>
      <c r="X1229" s="257"/>
      <c r="Y1229" s="257"/>
      <c r="Z1229" s="257"/>
      <c r="AA1229" s="257"/>
      <c r="AB1229" s="253"/>
      <c r="AC1229" s="258"/>
      <c r="AD1229" s="253"/>
      <c r="AE1229" s="253"/>
      <c r="AF1229" s="253"/>
      <c r="AG1229" s="253"/>
      <c r="AH1229" s="253"/>
      <c r="AI1229" s="253"/>
      <c r="AJ1229" s="253"/>
      <c r="AK1229" s="258"/>
      <c r="AL1229" s="258"/>
      <c r="AM1229" s="258"/>
      <c r="AN1229" s="258"/>
      <c r="AO1229" s="258"/>
      <c r="AP1229" s="258"/>
      <c r="AQ1229" s="258"/>
      <c r="AR1229" s="258"/>
      <c r="AS1229" s="258"/>
      <c r="AT1229" s="258"/>
      <c r="AU1229" s="258"/>
      <c r="AV1229" s="258"/>
      <c r="AW1229" s="258"/>
      <c r="AX1229" s="258"/>
      <c r="AY1229" s="258"/>
      <c r="AZ1229" s="258"/>
      <c r="BA1229" s="258"/>
      <c r="BB1229" s="258"/>
      <c r="BC1229" s="258"/>
      <c r="BD1229" s="258"/>
      <c r="BE1229" s="258"/>
      <c r="BF1229" s="258"/>
      <c r="BG1229" s="258"/>
      <c r="BH1229" s="258"/>
      <c r="BI1229" s="258"/>
      <c r="BJ1229" s="258"/>
      <c r="BK1229" s="258"/>
      <c r="BL1229" s="297"/>
      <c r="BM1229" s="258"/>
      <c r="BN1229" s="258"/>
      <c r="BO1229" s="258"/>
      <c r="BP1229" s="258"/>
      <c r="BQ1229" s="258"/>
      <c r="BR1229" s="258"/>
      <c r="BS1229" s="258"/>
      <c r="BT1229" s="258"/>
      <c r="BU1229" s="258"/>
      <c r="BV1229" s="259"/>
      <c r="BW1229" s="260"/>
      <c r="BX1229" s="258"/>
      <c r="BY1229" s="258"/>
      <c r="BZ1229" s="258"/>
      <c r="CA1229" s="258"/>
    </row>
    <row r="1230" spans="2:79" x14ac:dyDescent="0.25">
      <c r="B1230" s="263"/>
      <c r="C1230" s="261"/>
      <c r="I1230" s="220"/>
      <c r="J1230" s="253"/>
      <c r="K1230" s="254"/>
      <c r="L1230" s="254"/>
      <c r="M1230" s="255"/>
      <c r="N1230" s="326"/>
      <c r="O1230" s="256"/>
      <c r="P1230" s="256"/>
      <c r="Q1230" s="256"/>
      <c r="R1230" s="256"/>
      <c r="S1230" s="256"/>
      <c r="T1230" s="256"/>
      <c r="U1230" s="256"/>
      <c r="V1230" s="257"/>
      <c r="W1230" s="257"/>
      <c r="X1230" s="257"/>
      <c r="Y1230" s="257"/>
      <c r="Z1230" s="257"/>
      <c r="AA1230" s="257"/>
      <c r="AB1230" s="253"/>
      <c r="AC1230" s="258"/>
      <c r="AD1230" s="253"/>
      <c r="AE1230" s="253"/>
      <c r="AF1230" s="253"/>
      <c r="AG1230" s="253"/>
      <c r="AH1230" s="253"/>
      <c r="AI1230" s="253"/>
      <c r="AJ1230" s="253"/>
      <c r="AK1230" s="258"/>
      <c r="AL1230" s="258"/>
      <c r="AM1230" s="258"/>
      <c r="AN1230" s="258"/>
      <c r="AO1230" s="258"/>
      <c r="AP1230" s="258"/>
      <c r="AQ1230" s="258"/>
      <c r="AR1230" s="258"/>
      <c r="AS1230" s="258"/>
      <c r="AT1230" s="258"/>
      <c r="AU1230" s="258"/>
      <c r="AV1230" s="258"/>
      <c r="AW1230" s="258"/>
      <c r="AX1230" s="258"/>
      <c r="AY1230" s="258"/>
      <c r="AZ1230" s="258"/>
      <c r="BA1230" s="258"/>
      <c r="BB1230" s="258"/>
      <c r="BC1230" s="258"/>
      <c r="BD1230" s="258"/>
      <c r="BE1230" s="258"/>
      <c r="BF1230" s="258"/>
      <c r="BG1230" s="258"/>
      <c r="BH1230" s="258"/>
      <c r="BI1230" s="258"/>
      <c r="BJ1230" s="258"/>
      <c r="BK1230" s="258"/>
      <c r="BL1230" s="297"/>
      <c r="BM1230" s="258"/>
      <c r="BN1230" s="258"/>
      <c r="BO1230" s="258"/>
      <c r="BP1230" s="258"/>
      <c r="BQ1230" s="258"/>
      <c r="BR1230" s="258"/>
      <c r="BS1230" s="258"/>
      <c r="BT1230" s="258"/>
      <c r="BU1230" s="258"/>
      <c r="BV1230" s="259"/>
      <c r="BW1230" s="260"/>
      <c r="BX1230" s="258"/>
      <c r="BY1230" s="258"/>
      <c r="BZ1230" s="258"/>
      <c r="CA1230" s="258"/>
    </row>
    <row r="1231" spans="2:79" x14ac:dyDescent="0.25">
      <c r="B1231" s="263"/>
      <c r="C1231" s="261"/>
      <c r="I1231" s="220"/>
      <c r="J1231" s="253"/>
      <c r="K1231" s="254"/>
      <c r="L1231" s="254"/>
      <c r="M1231" s="255"/>
      <c r="N1231" s="326"/>
      <c r="O1231" s="256"/>
      <c r="P1231" s="256"/>
      <c r="Q1231" s="256"/>
      <c r="R1231" s="256"/>
      <c r="S1231" s="256"/>
      <c r="T1231" s="256"/>
      <c r="U1231" s="256"/>
      <c r="V1231" s="257"/>
      <c r="W1231" s="257"/>
      <c r="X1231" s="257"/>
      <c r="Y1231" s="257"/>
      <c r="Z1231" s="257"/>
      <c r="AA1231" s="257"/>
      <c r="AB1231" s="253"/>
      <c r="AC1231" s="258"/>
      <c r="AD1231" s="253"/>
      <c r="AE1231" s="253"/>
      <c r="AF1231" s="253"/>
      <c r="AG1231" s="253"/>
      <c r="AH1231" s="253"/>
      <c r="AI1231" s="253"/>
      <c r="AJ1231" s="253"/>
      <c r="AK1231" s="258"/>
      <c r="AL1231" s="258"/>
      <c r="AM1231" s="258"/>
      <c r="AN1231" s="258"/>
      <c r="AO1231" s="258"/>
      <c r="AP1231" s="258"/>
      <c r="AQ1231" s="258"/>
      <c r="AR1231" s="258"/>
      <c r="AS1231" s="258"/>
      <c r="AT1231" s="258"/>
      <c r="AU1231" s="258"/>
      <c r="AV1231" s="258"/>
      <c r="AW1231" s="258"/>
      <c r="AX1231" s="258"/>
      <c r="AY1231" s="258"/>
      <c r="AZ1231" s="258"/>
      <c r="BA1231" s="258"/>
      <c r="BB1231" s="258"/>
      <c r="BC1231" s="258"/>
      <c r="BD1231" s="258"/>
      <c r="BE1231" s="258"/>
      <c r="BF1231" s="258"/>
      <c r="BG1231" s="258"/>
      <c r="BH1231" s="258"/>
      <c r="BI1231" s="258"/>
      <c r="BJ1231" s="258"/>
      <c r="BK1231" s="258"/>
      <c r="BL1231" s="297"/>
      <c r="BM1231" s="258"/>
      <c r="BN1231" s="258"/>
      <c r="BO1231" s="258"/>
      <c r="BP1231" s="258"/>
      <c r="BQ1231" s="258"/>
      <c r="BR1231" s="258"/>
      <c r="BS1231" s="258"/>
      <c r="BT1231" s="258"/>
      <c r="BU1231" s="258"/>
      <c r="BV1231" s="259"/>
      <c r="BW1231" s="260"/>
      <c r="BX1231" s="258"/>
      <c r="BY1231" s="258"/>
      <c r="BZ1231" s="258"/>
      <c r="CA1231" s="258"/>
    </row>
    <row r="1232" spans="2:79" x14ac:dyDescent="0.25">
      <c r="B1232" s="263"/>
      <c r="C1232" s="261"/>
      <c r="I1232" s="220"/>
      <c r="J1232" s="253"/>
      <c r="K1232" s="254"/>
      <c r="L1232" s="254"/>
      <c r="M1232" s="255"/>
      <c r="N1232" s="326"/>
      <c r="O1232" s="256"/>
      <c r="P1232" s="256"/>
      <c r="Q1232" s="256"/>
      <c r="R1232" s="256"/>
      <c r="S1232" s="256"/>
      <c r="T1232" s="256"/>
      <c r="U1232" s="256"/>
      <c r="V1232" s="257"/>
      <c r="W1232" s="257"/>
      <c r="X1232" s="257"/>
      <c r="Y1232" s="257"/>
      <c r="Z1232" s="257"/>
      <c r="AA1232" s="257"/>
      <c r="AB1232" s="253"/>
      <c r="AC1232" s="258"/>
      <c r="AD1232" s="253"/>
      <c r="AE1232" s="253"/>
      <c r="AF1232" s="253"/>
      <c r="AG1232" s="253"/>
      <c r="AH1232" s="253"/>
      <c r="AI1232" s="253"/>
      <c r="AJ1232" s="253"/>
      <c r="AK1232" s="258"/>
      <c r="AL1232" s="258"/>
      <c r="AM1232" s="258"/>
      <c r="AN1232" s="258"/>
      <c r="AO1232" s="258"/>
      <c r="AP1232" s="258"/>
      <c r="AQ1232" s="258"/>
      <c r="AR1232" s="258"/>
      <c r="AS1232" s="258"/>
      <c r="AT1232" s="258"/>
      <c r="AU1232" s="258"/>
      <c r="AV1232" s="258"/>
      <c r="AW1232" s="258"/>
      <c r="AX1232" s="258"/>
      <c r="AY1232" s="258"/>
      <c r="AZ1232" s="258"/>
      <c r="BA1232" s="258"/>
      <c r="BB1232" s="258"/>
      <c r="BC1232" s="258"/>
      <c r="BD1232" s="258"/>
      <c r="BE1232" s="258"/>
      <c r="BF1232" s="258"/>
      <c r="BG1232" s="258"/>
      <c r="BH1232" s="258"/>
      <c r="BI1232" s="258"/>
      <c r="BJ1232" s="258"/>
      <c r="BK1232" s="258"/>
      <c r="BL1232" s="297"/>
      <c r="BM1232" s="258"/>
      <c r="BN1232" s="258"/>
      <c r="BO1232" s="258"/>
      <c r="BP1232" s="258"/>
      <c r="BQ1232" s="258"/>
      <c r="BR1232" s="258"/>
      <c r="BS1232" s="258"/>
      <c r="BT1232" s="258"/>
      <c r="BU1232" s="258"/>
      <c r="BV1232" s="259"/>
      <c r="BW1232" s="260"/>
      <c r="BX1232" s="258"/>
      <c r="BY1232" s="258"/>
      <c r="BZ1232" s="258"/>
      <c r="CA1232" s="258"/>
    </row>
    <row r="1233" spans="2:79" x14ac:dyDescent="0.25">
      <c r="B1233" s="263"/>
      <c r="C1233" s="261"/>
      <c r="I1233" s="220"/>
      <c r="J1233" s="253"/>
      <c r="K1233" s="254"/>
      <c r="L1233" s="254"/>
      <c r="M1233" s="255"/>
      <c r="N1233" s="326"/>
      <c r="O1233" s="256"/>
      <c r="P1233" s="256"/>
      <c r="Q1233" s="256"/>
      <c r="R1233" s="256"/>
      <c r="S1233" s="256"/>
      <c r="T1233" s="256"/>
      <c r="U1233" s="256"/>
      <c r="V1233" s="257"/>
      <c r="W1233" s="257"/>
      <c r="X1233" s="257"/>
      <c r="Y1233" s="257"/>
      <c r="Z1233" s="257"/>
      <c r="AA1233" s="257"/>
      <c r="AB1233" s="253"/>
      <c r="AC1233" s="258"/>
      <c r="AD1233" s="253"/>
      <c r="AE1233" s="253"/>
      <c r="AF1233" s="253"/>
      <c r="AG1233" s="253"/>
      <c r="AH1233" s="253"/>
      <c r="AI1233" s="253"/>
      <c r="AJ1233" s="253"/>
      <c r="AK1233" s="258"/>
      <c r="AL1233" s="258"/>
      <c r="AM1233" s="258"/>
      <c r="AN1233" s="258"/>
      <c r="AO1233" s="258"/>
      <c r="AP1233" s="258"/>
      <c r="AQ1233" s="258"/>
      <c r="AR1233" s="258"/>
      <c r="AS1233" s="258"/>
      <c r="AT1233" s="258"/>
      <c r="AU1233" s="258"/>
      <c r="AV1233" s="258"/>
      <c r="AW1233" s="258"/>
      <c r="AX1233" s="258"/>
      <c r="AY1233" s="258"/>
      <c r="AZ1233" s="258"/>
      <c r="BA1233" s="258"/>
      <c r="BB1233" s="258"/>
      <c r="BC1233" s="258"/>
      <c r="BD1233" s="258"/>
      <c r="BE1233" s="258"/>
      <c r="BF1233" s="258"/>
      <c r="BG1233" s="258"/>
      <c r="BH1233" s="258"/>
      <c r="BI1233" s="258"/>
      <c r="BJ1233" s="258"/>
      <c r="BK1233" s="258"/>
      <c r="BL1233" s="297"/>
      <c r="BM1233" s="258"/>
      <c r="BN1233" s="258"/>
      <c r="BO1233" s="258"/>
      <c r="BP1233" s="258"/>
      <c r="BQ1233" s="258"/>
      <c r="BR1233" s="258"/>
      <c r="BS1233" s="258"/>
      <c r="BT1233" s="258"/>
      <c r="BU1233" s="258"/>
      <c r="BV1233" s="259"/>
      <c r="BW1233" s="260"/>
      <c r="BX1233" s="258"/>
      <c r="BY1233" s="258"/>
      <c r="BZ1233" s="258"/>
      <c r="CA1233" s="258"/>
    </row>
    <row r="1234" spans="2:79" x14ac:dyDescent="0.25">
      <c r="B1234" s="263"/>
      <c r="C1234" s="261"/>
      <c r="I1234" s="220"/>
      <c r="J1234" s="253"/>
      <c r="K1234" s="254"/>
      <c r="L1234" s="254"/>
      <c r="M1234" s="255"/>
      <c r="N1234" s="326"/>
      <c r="O1234" s="256"/>
      <c r="P1234" s="256"/>
      <c r="Q1234" s="256"/>
      <c r="R1234" s="256"/>
      <c r="S1234" s="256"/>
      <c r="T1234" s="256"/>
      <c r="U1234" s="256"/>
      <c r="V1234" s="257"/>
      <c r="W1234" s="257"/>
      <c r="X1234" s="257"/>
      <c r="Y1234" s="257"/>
      <c r="Z1234" s="257"/>
      <c r="AA1234" s="257"/>
      <c r="AB1234" s="253"/>
      <c r="AC1234" s="258"/>
      <c r="AD1234" s="253"/>
      <c r="AE1234" s="253"/>
      <c r="AF1234" s="253"/>
      <c r="AG1234" s="253"/>
      <c r="AH1234" s="253"/>
      <c r="AI1234" s="253"/>
      <c r="AJ1234" s="253"/>
      <c r="AK1234" s="258"/>
      <c r="AL1234" s="258"/>
      <c r="AM1234" s="258"/>
      <c r="AN1234" s="258"/>
      <c r="AO1234" s="258"/>
      <c r="AP1234" s="258"/>
      <c r="AQ1234" s="258"/>
      <c r="AR1234" s="258"/>
      <c r="AS1234" s="258"/>
      <c r="AT1234" s="258"/>
      <c r="AU1234" s="258"/>
      <c r="AV1234" s="258"/>
      <c r="AW1234" s="258"/>
      <c r="AX1234" s="258"/>
      <c r="AY1234" s="258"/>
      <c r="AZ1234" s="258"/>
      <c r="BA1234" s="258"/>
      <c r="BB1234" s="258"/>
      <c r="BC1234" s="258"/>
      <c r="BD1234" s="258"/>
      <c r="BE1234" s="258"/>
      <c r="BF1234" s="258"/>
      <c r="BG1234" s="258"/>
      <c r="BH1234" s="258"/>
      <c r="BI1234" s="258"/>
      <c r="BJ1234" s="258"/>
      <c r="BK1234" s="258"/>
      <c r="BL1234" s="297"/>
      <c r="BM1234" s="258"/>
      <c r="BN1234" s="258"/>
      <c r="BO1234" s="258"/>
      <c r="BP1234" s="258"/>
      <c r="BQ1234" s="258"/>
      <c r="BR1234" s="258"/>
      <c r="BS1234" s="258"/>
      <c r="BT1234" s="258"/>
      <c r="BU1234" s="258"/>
      <c r="BV1234" s="259"/>
      <c r="BW1234" s="260"/>
      <c r="BX1234" s="258"/>
      <c r="BY1234" s="258"/>
      <c r="BZ1234" s="258"/>
      <c r="CA1234" s="258"/>
    </row>
    <row r="1235" spans="2:79" x14ac:dyDescent="0.25">
      <c r="B1235" s="263"/>
      <c r="C1235" s="261"/>
      <c r="I1235" s="220"/>
      <c r="J1235" s="253"/>
      <c r="K1235" s="254"/>
      <c r="L1235" s="254"/>
      <c r="M1235" s="255"/>
      <c r="N1235" s="326"/>
      <c r="O1235" s="256"/>
      <c r="P1235" s="256"/>
      <c r="Q1235" s="256"/>
      <c r="R1235" s="256"/>
      <c r="S1235" s="256"/>
      <c r="T1235" s="256"/>
      <c r="U1235" s="256"/>
      <c r="V1235" s="257"/>
      <c r="W1235" s="257"/>
      <c r="X1235" s="257"/>
      <c r="Y1235" s="257"/>
      <c r="Z1235" s="257"/>
      <c r="AA1235" s="257"/>
      <c r="AB1235" s="253"/>
      <c r="AC1235" s="258"/>
      <c r="AD1235" s="253"/>
      <c r="AE1235" s="253"/>
      <c r="AF1235" s="253"/>
      <c r="AG1235" s="253"/>
      <c r="AH1235" s="253"/>
      <c r="AI1235" s="253"/>
      <c r="AJ1235" s="253"/>
      <c r="AK1235" s="258"/>
      <c r="AL1235" s="258"/>
      <c r="AM1235" s="258"/>
      <c r="AN1235" s="258"/>
      <c r="AO1235" s="258"/>
      <c r="AP1235" s="258"/>
      <c r="AQ1235" s="258"/>
      <c r="AR1235" s="258"/>
      <c r="AS1235" s="258"/>
      <c r="AT1235" s="258"/>
      <c r="AU1235" s="258"/>
      <c r="AV1235" s="258"/>
      <c r="AW1235" s="258"/>
      <c r="AX1235" s="258"/>
      <c r="AY1235" s="258"/>
      <c r="AZ1235" s="258"/>
      <c r="BA1235" s="258"/>
      <c r="BB1235" s="258"/>
      <c r="BC1235" s="258"/>
      <c r="BD1235" s="258"/>
      <c r="BE1235" s="258"/>
      <c r="BF1235" s="258"/>
      <c r="BG1235" s="258"/>
      <c r="BH1235" s="258"/>
      <c r="BI1235" s="258"/>
      <c r="BJ1235" s="258"/>
      <c r="BK1235" s="258"/>
      <c r="BL1235" s="297"/>
      <c r="BM1235" s="258"/>
      <c r="BN1235" s="258"/>
      <c r="BO1235" s="258"/>
      <c r="BP1235" s="258"/>
      <c r="BQ1235" s="258"/>
      <c r="BR1235" s="258"/>
      <c r="BS1235" s="258"/>
      <c r="BT1235" s="258"/>
      <c r="BU1235" s="258"/>
      <c r="BV1235" s="259"/>
      <c r="BW1235" s="260"/>
      <c r="BX1235" s="258"/>
      <c r="BY1235" s="258"/>
      <c r="BZ1235" s="258"/>
      <c r="CA1235" s="258"/>
    </row>
    <row r="1236" spans="2:79" x14ac:dyDescent="0.25">
      <c r="B1236" s="263"/>
      <c r="C1236" s="261"/>
      <c r="I1236" s="220"/>
      <c r="J1236" s="253"/>
      <c r="K1236" s="254"/>
      <c r="L1236" s="254"/>
      <c r="M1236" s="255"/>
      <c r="N1236" s="326"/>
      <c r="O1236" s="256"/>
      <c r="P1236" s="256"/>
      <c r="Q1236" s="256"/>
      <c r="R1236" s="256"/>
      <c r="S1236" s="256"/>
      <c r="T1236" s="256"/>
      <c r="U1236" s="256"/>
      <c r="V1236" s="257"/>
      <c r="W1236" s="257"/>
      <c r="X1236" s="257"/>
      <c r="Y1236" s="257"/>
      <c r="Z1236" s="257"/>
      <c r="AA1236" s="257"/>
      <c r="AB1236" s="253"/>
      <c r="AC1236" s="258"/>
      <c r="AD1236" s="253"/>
      <c r="AE1236" s="253"/>
      <c r="AF1236" s="253"/>
      <c r="AG1236" s="253"/>
      <c r="AH1236" s="253"/>
      <c r="AI1236" s="253"/>
      <c r="AJ1236" s="253"/>
      <c r="AK1236" s="258"/>
      <c r="AL1236" s="258"/>
      <c r="AM1236" s="258"/>
      <c r="AN1236" s="258"/>
      <c r="AO1236" s="258"/>
      <c r="AP1236" s="258"/>
      <c r="AQ1236" s="258"/>
      <c r="AR1236" s="258"/>
      <c r="AS1236" s="258"/>
      <c r="AT1236" s="258"/>
      <c r="AU1236" s="258"/>
      <c r="AV1236" s="258"/>
      <c r="AW1236" s="258"/>
      <c r="AX1236" s="258"/>
      <c r="AY1236" s="258"/>
      <c r="AZ1236" s="258"/>
      <c r="BA1236" s="258"/>
      <c r="BB1236" s="258"/>
      <c r="BC1236" s="258"/>
      <c r="BD1236" s="258"/>
      <c r="BE1236" s="258"/>
      <c r="BF1236" s="258"/>
      <c r="BG1236" s="258"/>
      <c r="BH1236" s="258"/>
      <c r="BI1236" s="258"/>
      <c r="BJ1236" s="258"/>
      <c r="BK1236" s="258"/>
      <c r="BL1236" s="297"/>
      <c r="BM1236" s="258"/>
      <c r="BN1236" s="258"/>
      <c r="BO1236" s="258"/>
      <c r="BP1236" s="258"/>
      <c r="BQ1236" s="258"/>
      <c r="BR1236" s="258"/>
      <c r="BS1236" s="258"/>
      <c r="BT1236" s="258"/>
      <c r="BU1236" s="258"/>
      <c r="BV1236" s="259"/>
      <c r="BW1236" s="260"/>
      <c r="BX1236" s="258"/>
      <c r="BY1236" s="258"/>
      <c r="BZ1236" s="258"/>
      <c r="CA1236" s="258"/>
    </row>
    <row r="1237" spans="2:79" x14ac:dyDescent="0.25">
      <c r="B1237" s="263"/>
      <c r="C1237" s="261"/>
      <c r="I1237" s="220"/>
      <c r="J1237" s="253"/>
      <c r="K1237" s="254"/>
      <c r="L1237" s="254"/>
      <c r="M1237" s="255"/>
      <c r="N1237" s="326"/>
      <c r="O1237" s="256"/>
      <c r="P1237" s="256"/>
      <c r="Q1237" s="256"/>
      <c r="R1237" s="256"/>
      <c r="S1237" s="256"/>
      <c r="T1237" s="256"/>
      <c r="U1237" s="256"/>
      <c r="V1237" s="257"/>
      <c r="W1237" s="257"/>
      <c r="X1237" s="257"/>
      <c r="Y1237" s="257"/>
      <c r="Z1237" s="257"/>
      <c r="AA1237" s="257"/>
      <c r="AB1237" s="253"/>
      <c r="AC1237" s="258"/>
      <c r="AD1237" s="253"/>
      <c r="AE1237" s="253"/>
      <c r="AF1237" s="253"/>
      <c r="AG1237" s="253"/>
      <c r="AH1237" s="253"/>
      <c r="AI1237" s="253"/>
      <c r="AJ1237" s="253"/>
      <c r="AK1237" s="258"/>
      <c r="AL1237" s="258"/>
      <c r="AM1237" s="258"/>
      <c r="AN1237" s="258"/>
      <c r="AO1237" s="258"/>
      <c r="AP1237" s="258"/>
      <c r="AQ1237" s="258"/>
      <c r="AR1237" s="258"/>
      <c r="AS1237" s="258"/>
      <c r="AT1237" s="258"/>
      <c r="AU1237" s="258"/>
      <c r="AV1237" s="258"/>
      <c r="AW1237" s="258"/>
      <c r="AX1237" s="258"/>
      <c r="AY1237" s="258"/>
      <c r="AZ1237" s="258"/>
      <c r="BA1237" s="258"/>
      <c r="BB1237" s="258"/>
      <c r="BC1237" s="258"/>
      <c r="BD1237" s="258"/>
      <c r="BE1237" s="258"/>
      <c r="BF1237" s="258"/>
      <c r="BG1237" s="258"/>
      <c r="BH1237" s="258"/>
      <c r="BI1237" s="258"/>
      <c r="BJ1237" s="258"/>
      <c r="BK1237" s="258"/>
      <c r="BL1237" s="297"/>
      <c r="BM1237" s="258"/>
      <c r="BN1237" s="258"/>
      <c r="BO1237" s="258"/>
      <c r="BP1237" s="258"/>
      <c r="BQ1237" s="258"/>
      <c r="BR1237" s="258"/>
      <c r="BS1237" s="258"/>
      <c r="BT1237" s="258"/>
      <c r="BU1237" s="258"/>
      <c r="BV1237" s="259"/>
      <c r="BW1237" s="260"/>
      <c r="BX1237" s="258"/>
      <c r="BY1237" s="258"/>
      <c r="BZ1237" s="258"/>
      <c r="CA1237" s="258"/>
    </row>
    <row r="1238" spans="2:79" x14ac:dyDescent="0.25">
      <c r="B1238" s="263"/>
      <c r="C1238" s="261"/>
      <c r="I1238" s="220"/>
      <c r="J1238" s="253"/>
      <c r="K1238" s="254"/>
      <c r="L1238" s="254"/>
      <c r="M1238" s="255"/>
      <c r="N1238" s="326"/>
      <c r="O1238" s="256"/>
      <c r="P1238" s="256"/>
      <c r="Q1238" s="256"/>
      <c r="R1238" s="256"/>
      <c r="S1238" s="256"/>
      <c r="T1238" s="256"/>
      <c r="U1238" s="256"/>
      <c r="V1238" s="257"/>
      <c r="W1238" s="257"/>
      <c r="X1238" s="257"/>
      <c r="Y1238" s="257"/>
      <c r="Z1238" s="257"/>
      <c r="AA1238" s="257"/>
      <c r="AB1238" s="253"/>
      <c r="AC1238" s="258"/>
      <c r="AD1238" s="253"/>
      <c r="AE1238" s="253"/>
      <c r="AF1238" s="253"/>
      <c r="AG1238" s="253"/>
      <c r="AH1238" s="253"/>
      <c r="AI1238" s="253"/>
      <c r="AJ1238" s="253"/>
      <c r="AK1238" s="258"/>
      <c r="AL1238" s="258"/>
      <c r="AM1238" s="258"/>
      <c r="AN1238" s="258"/>
      <c r="AO1238" s="258"/>
      <c r="AP1238" s="258"/>
      <c r="AQ1238" s="258"/>
      <c r="AR1238" s="258"/>
      <c r="AS1238" s="258"/>
      <c r="AT1238" s="258"/>
      <c r="AU1238" s="258"/>
      <c r="AV1238" s="258"/>
      <c r="AW1238" s="258"/>
      <c r="AX1238" s="258"/>
      <c r="AY1238" s="258"/>
      <c r="AZ1238" s="258"/>
      <c r="BA1238" s="258"/>
      <c r="BB1238" s="258"/>
      <c r="BC1238" s="258"/>
      <c r="BD1238" s="258"/>
      <c r="BE1238" s="258"/>
      <c r="BF1238" s="258"/>
      <c r="BG1238" s="258"/>
      <c r="BH1238" s="258"/>
      <c r="BI1238" s="258"/>
      <c r="BJ1238" s="258"/>
      <c r="BK1238" s="258"/>
      <c r="BL1238" s="297"/>
      <c r="BM1238" s="258"/>
      <c r="BN1238" s="258"/>
      <c r="BO1238" s="258"/>
      <c r="BP1238" s="258"/>
      <c r="BQ1238" s="258"/>
      <c r="BR1238" s="258"/>
      <c r="BS1238" s="258"/>
      <c r="BT1238" s="258"/>
      <c r="BU1238" s="258"/>
      <c r="BV1238" s="259"/>
      <c r="BW1238" s="260"/>
      <c r="BX1238" s="258"/>
      <c r="BY1238" s="258"/>
      <c r="BZ1238" s="258"/>
      <c r="CA1238" s="258"/>
    </row>
    <row r="1239" spans="2:79" x14ac:dyDescent="0.25">
      <c r="B1239" s="263"/>
      <c r="C1239" s="261"/>
      <c r="I1239" s="220"/>
      <c r="J1239" s="253"/>
      <c r="K1239" s="254"/>
      <c r="L1239" s="254"/>
      <c r="M1239" s="255"/>
      <c r="N1239" s="326"/>
      <c r="O1239" s="256"/>
      <c r="P1239" s="256"/>
      <c r="Q1239" s="256"/>
      <c r="R1239" s="256"/>
      <c r="S1239" s="256"/>
      <c r="T1239" s="256"/>
      <c r="U1239" s="256"/>
      <c r="V1239" s="257"/>
      <c r="W1239" s="257"/>
      <c r="X1239" s="257"/>
      <c r="Y1239" s="257"/>
      <c r="Z1239" s="257"/>
      <c r="AA1239" s="257"/>
      <c r="AB1239" s="253"/>
      <c r="AC1239" s="258"/>
      <c r="AD1239" s="253"/>
      <c r="AE1239" s="253"/>
      <c r="AF1239" s="253"/>
      <c r="AG1239" s="253"/>
      <c r="AH1239" s="253"/>
      <c r="AI1239" s="253"/>
      <c r="AJ1239" s="253"/>
      <c r="AK1239" s="258"/>
      <c r="AL1239" s="258"/>
      <c r="AM1239" s="258"/>
      <c r="AN1239" s="258"/>
      <c r="AO1239" s="258"/>
      <c r="AP1239" s="258"/>
      <c r="AQ1239" s="258"/>
      <c r="AR1239" s="258"/>
      <c r="AS1239" s="258"/>
      <c r="AT1239" s="258"/>
      <c r="AU1239" s="258"/>
      <c r="AV1239" s="258"/>
      <c r="AW1239" s="258"/>
      <c r="AX1239" s="258"/>
      <c r="AY1239" s="258"/>
      <c r="AZ1239" s="258"/>
      <c r="BA1239" s="258"/>
      <c r="BB1239" s="258"/>
      <c r="BC1239" s="258"/>
      <c r="BD1239" s="258"/>
      <c r="BE1239" s="258"/>
      <c r="BF1239" s="258"/>
      <c r="BG1239" s="258"/>
      <c r="BH1239" s="258"/>
      <c r="BI1239" s="258"/>
      <c r="BJ1239" s="258"/>
      <c r="BK1239" s="258"/>
      <c r="BL1239" s="297"/>
      <c r="BM1239" s="258"/>
      <c r="BN1239" s="258"/>
      <c r="BO1239" s="258"/>
      <c r="BP1239" s="258"/>
      <c r="BQ1239" s="258"/>
      <c r="BR1239" s="258"/>
      <c r="BS1239" s="258"/>
      <c r="BT1239" s="258"/>
      <c r="BU1239" s="258"/>
      <c r="BV1239" s="259"/>
      <c r="BW1239" s="260"/>
      <c r="BX1239" s="258"/>
      <c r="BY1239" s="258"/>
      <c r="BZ1239" s="258"/>
      <c r="CA1239" s="258"/>
    </row>
    <row r="1240" spans="2:79" x14ac:dyDescent="0.25">
      <c r="B1240" s="263"/>
      <c r="C1240" s="261"/>
      <c r="I1240" s="220"/>
      <c r="J1240" s="253"/>
      <c r="K1240" s="254"/>
      <c r="L1240" s="254"/>
      <c r="M1240" s="255"/>
      <c r="N1240" s="326"/>
      <c r="O1240" s="256"/>
      <c r="P1240" s="256"/>
      <c r="Q1240" s="256"/>
      <c r="R1240" s="256"/>
      <c r="S1240" s="256"/>
      <c r="T1240" s="256"/>
      <c r="U1240" s="256"/>
      <c r="V1240" s="257"/>
      <c r="W1240" s="257"/>
      <c r="X1240" s="257"/>
      <c r="Y1240" s="257"/>
      <c r="Z1240" s="257"/>
      <c r="AA1240" s="257"/>
      <c r="AB1240" s="253"/>
      <c r="AC1240" s="258"/>
      <c r="AD1240" s="253"/>
      <c r="AE1240" s="253"/>
      <c r="AF1240" s="253"/>
      <c r="AG1240" s="253"/>
      <c r="AH1240" s="253"/>
      <c r="AI1240" s="253"/>
      <c r="AJ1240" s="253"/>
      <c r="AK1240" s="258"/>
      <c r="AL1240" s="258"/>
      <c r="AM1240" s="258"/>
      <c r="AN1240" s="258"/>
      <c r="AO1240" s="258"/>
      <c r="AP1240" s="258"/>
      <c r="AQ1240" s="258"/>
      <c r="AR1240" s="258"/>
      <c r="AS1240" s="258"/>
      <c r="AT1240" s="258"/>
      <c r="AU1240" s="258"/>
      <c r="AV1240" s="258"/>
      <c r="AW1240" s="258"/>
      <c r="AX1240" s="258"/>
      <c r="AY1240" s="258"/>
      <c r="AZ1240" s="258"/>
      <c r="BA1240" s="258"/>
      <c r="BB1240" s="258"/>
      <c r="BC1240" s="258"/>
      <c r="BD1240" s="258"/>
      <c r="BE1240" s="258"/>
      <c r="BF1240" s="258"/>
      <c r="BG1240" s="258"/>
      <c r="BH1240" s="258"/>
      <c r="BI1240" s="258"/>
      <c r="BJ1240" s="258"/>
      <c r="BK1240" s="258"/>
      <c r="BL1240" s="297"/>
      <c r="BM1240" s="258"/>
      <c r="BN1240" s="258"/>
      <c r="BO1240" s="258"/>
      <c r="BP1240" s="258"/>
      <c r="BQ1240" s="258"/>
      <c r="BR1240" s="258"/>
      <c r="BS1240" s="258"/>
      <c r="BT1240" s="258"/>
      <c r="BU1240" s="258"/>
      <c r="BV1240" s="259"/>
      <c r="BW1240" s="260"/>
      <c r="BX1240" s="258"/>
      <c r="BY1240" s="258"/>
      <c r="BZ1240" s="258"/>
      <c r="CA1240" s="258"/>
    </row>
    <row r="1241" spans="2:79" x14ac:dyDescent="0.25">
      <c r="B1241" s="263"/>
      <c r="C1241" s="261"/>
      <c r="I1241" s="220"/>
      <c r="J1241" s="253"/>
      <c r="K1241" s="254"/>
      <c r="L1241" s="254"/>
      <c r="M1241" s="255"/>
      <c r="N1241" s="326"/>
      <c r="O1241" s="256"/>
      <c r="P1241" s="256"/>
      <c r="Q1241" s="256"/>
      <c r="R1241" s="256"/>
      <c r="S1241" s="256"/>
      <c r="T1241" s="256"/>
      <c r="U1241" s="256"/>
      <c r="V1241" s="257"/>
      <c r="W1241" s="257"/>
      <c r="X1241" s="257"/>
      <c r="Y1241" s="257"/>
      <c r="Z1241" s="257"/>
      <c r="AA1241" s="257"/>
      <c r="AB1241" s="253"/>
      <c r="AC1241" s="258"/>
      <c r="AD1241" s="253"/>
      <c r="AE1241" s="253"/>
      <c r="AF1241" s="253"/>
      <c r="AG1241" s="253"/>
      <c r="AH1241" s="253"/>
      <c r="AI1241" s="253"/>
      <c r="AJ1241" s="253"/>
      <c r="AK1241" s="258"/>
      <c r="AL1241" s="258"/>
      <c r="AM1241" s="258"/>
      <c r="AN1241" s="258"/>
      <c r="AO1241" s="258"/>
      <c r="AP1241" s="258"/>
      <c r="AQ1241" s="258"/>
      <c r="AR1241" s="258"/>
      <c r="AS1241" s="258"/>
      <c r="AT1241" s="258"/>
      <c r="AU1241" s="258"/>
      <c r="AV1241" s="258"/>
      <c r="AW1241" s="258"/>
      <c r="AX1241" s="258"/>
      <c r="AY1241" s="258"/>
      <c r="AZ1241" s="258"/>
      <c r="BA1241" s="258"/>
      <c r="BB1241" s="258"/>
      <c r="BC1241" s="258"/>
      <c r="BD1241" s="258"/>
      <c r="BE1241" s="258"/>
      <c r="BF1241" s="258"/>
      <c r="BG1241" s="258"/>
      <c r="BH1241" s="258"/>
      <c r="BI1241" s="258"/>
      <c r="BJ1241" s="258"/>
      <c r="BK1241" s="258"/>
      <c r="BL1241" s="297"/>
      <c r="BM1241" s="258"/>
      <c r="BN1241" s="258"/>
      <c r="BO1241" s="258"/>
      <c r="BP1241" s="258"/>
      <c r="BQ1241" s="258"/>
      <c r="BR1241" s="258"/>
      <c r="BS1241" s="258"/>
      <c r="BT1241" s="258"/>
      <c r="BU1241" s="258"/>
      <c r="BV1241" s="259"/>
      <c r="BW1241" s="260"/>
      <c r="BX1241" s="258"/>
      <c r="BY1241" s="258"/>
      <c r="BZ1241" s="258"/>
      <c r="CA1241" s="258"/>
    </row>
    <row r="1242" spans="2:79" x14ac:dyDescent="0.25">
      <c r="B1242" s="263"/>
      <c r="C1242" s="261"/>
      <c r="I1242" s="220"/>
      <c r="J1242" s="253"/>
      <c r="K1242" s="254"/>
      <c r="L1242" s="254"/>
      <c r="M1242" s="255"/>
      <c r="N1242" s="326"/>
      <c r="O1242" s="256"/>
      <c r="P1242" s="256"/>
      <c r="Q1242" s="256"/>
      <c r="R1242" s="256"/>
      <c r="S1242" s="256"/>
      <c r="T1242" s="256"/>
      <c r="U1242" s="256"/>
      <c r="V1242" s="257"/>
      <c r="W1242" s="257"/>
      <c r="X1242" s="257"/>
      <c r="Y1242" s="257"/>
      <c r="Z1242" s="257"/>
      <c r="AA1242" s="257"/>
      <c r="AB1242" s="253"/>
      <c r="AC1242" s="258"/>
      <c r="AD1242" s="253"/>
      <c r="AE1242" s="253"/>
      <c r="AF1242" s="253"/>
      <c r="AG1242" s="253"/>
      <c r="AH1242" s="253"/>
      <c r="AI1242" s="253"/>
      <c r="AJ1242" s="253"/>
      <c r="AK1242" s="258"/>
      <c r="AL1242" s="258"/>
      <c r="AM1242" s="258"/>
      <c r="AN1242" s="258"/>
      <c r="AO1242" s="258"/>
      <c r="AP1242" s="258"/>
      <c r="AQ1242" s="258"/>
      <c r="AR1242" s="258"/>
      <c r="AS1242" s="258"/>
      <c r="AT1242" s="258"/>
      <c r="AU1242" s="258"/>
      <c r="AV1242" s="258"/>
      <c r="AW1242" s="258"/>
      <c r="AX1242" s="258"/>
      <c r="AY1242" s="258"/>
      <c r="AZ1242" s="258"/>
      <c r="BA1242" s="258"/>
      <c r="BB1242" s="258"/>
      <c r="BC1242" s="258"/>
      <c r="BD1242" s="258"/>
      <c r="BE1242" s="258"/>
      <c r="BF1242" s="258"/>
      <c r="BG1242" s="258"/>
      <c r="BH1242" s="258"/>
      <c r="BI1242" s="258"/>
      <c r="BJ1242" s="258"/>
      <c r="BK1242" s="258"/>
      <c r="BL1242" s="297"/>
      <c r="BM1242" s="258"/>
      <c r="BN1242" s="258"/>
      <c r="BO1242" s="258"/>
      <c r="BP1242" s="258"/>
      <c r="BQ1242" s="258"/>
      <c r="BR1242" s="258"/>
      <c r="BS1242" s="258"/>
      <c r="BT1242" s="258"/>
      <c r="BU1242" s="258"/>
      <c r="BV1242" s="259"/>
      <c r="BW1242" s="260"/>
      <c r="BX1242" s="258"/>
      <c r="BY1242" s="258"/>
      <c r="BZ1242" s="258"/>
      <c r="CA1242" s="258"/>
    </row>
    <row r="1243" spans="2:79" x14ac:dyDescent="0.25">
      <c r="B1243" s="263"/>
      <c r="C1243" s="261"/>
      <c r="I1243" s="220"/>
      <c r="J1243" s="253"/>
      <c r="K1243" s="254"/>
      <c r="L1243" s="254"/>
      <c r="M1243" s="255"/>
      <c r="N1243" s="326"/>
      <c r="O1243" s="256"/>
      <c r="P1243" s="256"/>
      <c r="Q1243" s="256"/>
      <c r="R1243" s="256"/>
      <c r="S1243" s="256"/>
      <c r="T1243" s="256"/>
      <c r="U1243" s="256"/>
      <c r="V1243" s="257"/>
      <c r="W1243" s="257"/>
      <c r="X1243" s="257"/>
      <c r="Y1243" s="257"/>
      <c r="Z1243" s="257"/>
      <c r="AA1243" s="257"/>
      <c r="AB1243" s="253"/>
      <c r="AC1243" s="258"/>
      <c r="AD1243" s="253"/>
      <c r="AE1243" s="253"/>
      <c r="AF1243" s="253"/>
      <c r="AG1243" s="253"/>
      <c r="AH1243" s="253"/>
      <c r="AI1243" s="253"/>
      <c r="AJ1243" s="253"/>
      <c r="AK1243" s="258"/>
      <c r="AL1243" s="258"/>
      <c r="AM1243" s="258"/>
      <c r="AN1243" s="258"/>
      <c r="AO1243" s="258"/>
      <c r="AP1243" s="258"/>
      <c r="AQ1243" s="258"/>
      <c r="AR1243" s="258"/>
      <c r="AS1243" s="258"/>
      <c r="AT1243" s="258"/>
      <c r="AU1243" s="258"/>
      <c r="AV1243" s="258"/>
      <c r="AW1243" s="258"/>
      <c r="AX1243" s="258"/>
      <c r="AY1243" s="258"/>
      <c r="AZ1243" s="258"/>
      <c r="BA1243" s="258"/>
      <c r="BB1243" s="258"/>
      <c r="BC1243" s="258"/>
      <c r="BD1243" s="258"/>
      <c r="BE1243" s="258"/>
      <c r="BF1243" s="258"/>
      <c r="BG1243" s="258"/>
      <c r="BH1243" s="258"/>
      <c r="BI1243" s="258"/>
      <c r="BJ1243" s="258"/>
      <c r="BK1243" s="258"/>
      <c r="BL1243" s="297"/>
      <c r="BM1243" s="258"/>
      <c r="BN1243" s="258"/>
      <c r="BO1243" s="258"/>
      <c r="BP1243" s="258"/>
      <c r="BQ1243" s="258"/>
      <c r="BR1243" s="258"/>
      <c r="BS1243" s="258"/>
      <c r="BT1243" s="258"/>
      <c r="BU1243" s="258"/>
      <c r="BV1243" s="259"/>
      <c r="BW1243" s="260"/>
      <c r="BX1243" s="258"/>
      <c r="BY1243" s="258"/>
      <c r="BZ1243" s="258"/>
      <c r="CA1243" s="258"/>
    </row>
    <row r="1244" spans="2:79" x14ac:dyDescent="0.25">
      <c r="B1244" s="263"/>
      <c r="C1244" s="261"/>
      <c r="I1244" s="220"/>
      <c r="J1244" s="253"/>
      <c r="K1244" s="254"/>
      <c r="L1244" s="254"/>
      <c r="M1244" s="255"/>
      <c r="N1244" s="326"/>
      <c r="O1244" s="256"/>
      <c r="P1244" s="256"/>
      <c r="Q1244" s="256"/>
      <c r="R1244" s="256"/>
      <c r="S1244" s="256"/>
      <c r="T1244" s="256"/>
      <c r="U1244" s="256"/>
      <c r="V1244" s="257"/>
      <c r="W1244" s="257"/>
      <c r="X1244" s="257"/>
      <c r="Y1244" s="257"/>
      <c r="Z1244" s="257"/>
      <c r="AA1244" s="257"/>
      <c r="AB1244" s="253"/>
      <c r="AC1244" s="258"/>
      <c r="AD1244" s="253"/>
      <c r="AE1244" s="253"/>
      <c r="AF1244" s="253"/>
      <c r="AG1244" s="253"/>
      <c r="AH1244" s="253"/>
      <c r="AI1244" s="253"/>
      <c r="AJ1244" s="253"/>
      <c r="AK1244" s="258"/>
      <c r="AL1244" s="258"/>
      <c r="AM1244" s="258"/>
      <c r="AN1244" s="258"/>
      <c r="AO1244" s="258"/>
      <c r="AP1244" s="258"/>
      <c r="AQ1244" s="258"/>
      <c r="AR1244" s="258"/>
      <c r="AS1244" s="258"/>
      <c r="AT1244" s="258"/>
      <c r="AU1244" s="258"/>
      <c r="AV1244" s="258"/>
      <c r="AW1244" s="258"/>
      <c r="AX1244" s="258"/>
      <c r="AY1244" s="258"/>
      <c r="AZ1244" s="258"/>
      <c r="BA1244" s="258"/>
      <c r="BB1244" s="258"/>
      <c r="BC1244" s="258"/>
      <c r="BD1244" s="258"/>
      <c r="BE1244" s="258"/>
      <c r="BF1244" s="258"/>
      <c r="BG1244" s="258"/>
      <c r="BH1244" s="258"/>
      <c r="BI1244" s="258"/>
      <c r="BJ1244" s="258"/>
      <c r="BK1244" s="258"/>
      <c r="BL1244" s="297"/>
      <c r="BM1244" s="258"/>
      <c r="BN1244" s="258"/>
      <c r="BO1244" s="258"/>
      <c r="BP1244" s="258"/>
      <c r="BQ1244" s="258"/>
      <c r="BR1244" s="258"/>
      <c r="BS1244" s="258"/>
      <c r="BT1244" s="258"/>
      <c r="BU1244" s="258"/>
      <c r="BV1244" s="259"/>
      <c r="BW1244" s="260"/>
      <c r="BX1244" s="258"/>
      <c r="BY1244" s="258"/>
      <c r="BZ1244" s="258"/>
      <c r="CA1244" s="258"/>
    </row>
    <row r="1245" spans="2:79" x14ac:dyDescent="0.25">
      <c r="B1245" s="263"/>
      <c r="C1245" s="261"/>
      <c r="I1245" s="220"/>
      <c r="J1245" s="253"/>
      <c r="K1245" s="254"/>
      <c r="L1245" s="254"/>
      <c r="M1245" s="255"/>
      <c r="N1245" s="326"/>
      <c r="O1245" s="256"/>
      <c r="P1245" s="256"/>
      <c r="Q1245" s="256"/>
      <c r="R1245" s="256"/>
      <c r="S1245" s="256"/>
      <c r="T1245" s="256"/>
      <c r="U1245" s="256"/>
      <c r="V1245" s="257"/>
      <c r="W1245" s="257"/>
      <c r="X1245" s="257"/>
      <c r="Y1245" s="257"/>
      <c r="Z1245" s="257"/>
      <c r="AA1245" s="257"/>
      <c r="AB1245" s="253"/>
      <c r="AC1245" s="258"/>
      <c r="AD1245" s="253"/>
      <c r="AE1245" s="253"/>
      <c r="AF1245" s="253"/>
      <c r="AG1245" s="253"/>
      <c r="AH1245" s="253"/>
      <c r="AI1245" s="253"/>
      <c r="AJ1245" s="253"/>
      <c r="AK1245" s="258"/>
      <c r="AL1245" s="258"/>
      <c r="AM1245" s="258"/>
      <c r="AN1245" s="258"/>
      <c r="AO1245" s="258"/>
      <c r="AP1245" s="258"/>
      <c r="AQ1245" s="258"/>
      <c r="AR1245" s="258"/>
      <c r="AS1245" s="258"/>
      <c r="AT1245" s="258"/>
      <c r="AU1245" s="258"/>
      <c r="AV1245" s="258"/>
      <c r="AW1245" s="258"/>
      <c r="AX1245" s="258"/>
      <c r="AY1245" s="258"/>
      <c r="AZ1245" s="258"/>
      <c r="BA1245" s="258"/>
      <c r="BB1245" s="258"/>
      <c r="BC1245" s="258"/>
      <c r="BD1245" s="258"/>
      <c r="BE1245" s="258"/>
      <c r="BF1245" s="258"/>
      <c r="BG1245" s="258"/>
      <c r="BH1245" s="258"/>
      <c r="BI1245" s="258"/>
      <c r="BJ1245" s="258"/>
      <c r="BK1245" s="258"/>
      <c r="BL1245" s="297"/>
      <c r="BM1245" s="258"/>
      <c r="BN1245" s="258"/>
      <c r="BO1245" s="258"/>
      <c r="BP1245" s="258"/>
      <c r="BQ1245" s="258"/>
      <c r="BR1245" s="258"/>
      <c r="BS1245" s="258"/>
      <c r="BT1245" s="258"/>
      <c r="BU1245" s="258"/>
      <c r="BV1245" s="259"/>
      <c r="BW1245" s="260"/>
      <c r="BX1245" s="258"/>
      <c r="BY1245" s="258"/>
      <c r="BZ1245" s="258"/>
      <c r="CA1245" s="258"/>
    </row>
    <row r="1246" spans="2:79" x14ac:dyDescent="0.25">
      <c r="B1246" s="263"/>
      <c r="C1246" s="261"/>
      <c r="I1246" s="220"/>
      <c r="J1246" s="253"/>
      <c r="K1246" s="254"/>
      <c r="L1246" s="254"/>
      <c r="M1246" s="255"/>
      <c r="N1246" s="326"/>
      <c r="O1246" s="256"/>
      <c r="P1246" s="256"/>
      <c r="Q1246" s="256"/>
      <c r="R1246" s="256"/>
      <c r="S1246" s="256"/>
      <c r="T1246" s="256"/>
      <c r="U1246" s="256"/>
      <c r="V1246" s="257"/>
      <c r="W1246" s="257"/>
      <c r="X1246" s="257"/>
      <c r="Y1246" s="257"/>
      <c r="Z1246" s="257"/>
      <c r="AA1246" s="257"/>
      <c r="AB1246" s="253"/>
      <c r="AC1246" s="258"/>
      <c r="AD1246" s="253"/>
      <c r="AE1246" s="253"/>
      <c r="AF1246" s="253"/>
      <c r="AG1246" s="253"/>
      <c r="AH1246" s="253"/>
      <c r="AI1246" s="253"/>
      <c r="AJ1246" s="253"/>
      <c r="AK1246" s="258"/>
      <c r="AL1246" s="258"/>
      <c r="AM1246" s="258"/>
      <c r="AN1246" s="258"/>
      <c r="AO1246" s="258"/>
      <c r="AP1246" s="258"/>
      <c r="AQ1246" s="258"/>
      <c r="AR1246" s="258"/>
      <c r="AS1246" s="258"/>
      <c r="AT1246" s="258"/>
      <c r="AU1246" s="258"/>
      <c r="AV1246" s="258"/>
      <c r="AW1246" s="258"/>
      <c r="AX1246" s="258"/>
      <c r="AY1246" s="258"/>
      <c r="AZ1246" s="258"/>
      <c r="BA1246" s="258"/>
      <c r="BB1246" s="258"/>
      <c r="BC1246" s="258"/>
      <c r="BD1246" s="258"/>
      <c r="BE1246" s="258"/>
      <c r="BF1246" s="258"/>
      <c r="BG1246" s="258"/>
      <c r="BH1246" s="258"/>
      <c r="BI1246" s="258"/>
      <c r="BJ1246" s="258"/>
      <c r="BK1246" s="258"/>
      <c r="BL1246" s="297"/>
      <c r="BM1246" s="258"/>
      <c r="BN1246" s="258"/>
      <c r="BO1246" s="258"/>
      <c r="BP1246" s="258"/>
      <c r="BQ1246" s="258"/>
      <c r="BR1246" s="258"/>
      <c r="BS1246" s="258"/>
      <c r="BT1246" s="258"/>
      <c r="BU1246" s="258"/>
      <c r="BV1246" s="259"/>
      <c r="BW1246" s="260"/>
      <c r="BX1246" s="258"/>
      <c r="BY1246" s="258"/>
      <c r="BZ1246" s="258"/>
      <c r="CA1246" s="258"/>
    </row>
    <row r="1247" spans="2:79" x14ac:dyDescent="0.25">
      <c r="B1247" s="263"/>
      <c r="C1247" s="261"/>
      <c r="I1247" s="220"/>
      <c r="J1247" s="253"/>
      <c r="K1247" s="254"/>
      <c r="L1247" s="254"/>
      <c r="M1247" s="255"/>
      <c r="N1247" s="326"/>
      <c r="O1247" s="256"/>
      <c r="P1247" s="256"/>
      <c r="Q1247" s="256"/>
      <c r="R1247" s="256"/>
      <c r="S1247" s="256"/>
      <c r="T1247" s="256"/>
      <c r="U1247" s="256"/>
      <c r="V1247" s="257"/>
      <c r="W1247" s="257"/>
      <c r="X1247" s="257"/>
      <c r="Y1247" s="257"/>
      <c r="Z1247" s="257"/>
      <c r="AA1247" s="257"/>
      <c r="AB1247" s="253"/>
      <c r="AC1247" s="258"/>
      <c r="AD1247" s="253"/>
      <c r="AE1247" s="253"/>
      <c r="AF1247" s="253"/>
      <c r="AG1247" s="253"/>
      <c r="AH1247" s="253"/>
      <c r="AI1247" s="253"/>
      <c r="AJ1247" s="253"/>
      <c r="AK1247" s="258"/>
      <c r="AL1247" s="258"/>
      <c r="AM1247" s="258"/>
      <c r="AN1247" s="258"/>
      <c r="AO1247" s="258"/>
      <c r="AP1247" s="258"/>
      <c r="AQ1247" s="258"/>
      <c r="AR1247" s="258"/>
      <c r="AS1247" s="258"/>
      <c r="AT1247" s="258"/>
      <c r="AU1247" s="258"/>
      <c r="AV1247" s="258"/>
      <c r="AW1247" s="258"/>
      <c r="AX1247" s="258"/>
      <c r="AY1247" s="258"/>
      <c r="AZ1247" s="258"/>
      <c r="BA1247" s="258"/>
      <c r="BB1247" s="258"/>
      <c r="BC1247" s="258"/>
      <c r="BD1247" s="258"/>
      <c r="BE1247" s="258"/>
      <c r="BF1247" s="258"/>
      <c r="BG1247" s="258"/>
      <c r="BH1247" s="258"/>
      <c r="BI1247" s="258"/>
      <c r="BJ1247" s="258"/>
      <c r="BK1247" s="258"/>
      <c r="BL1247" s="297"/>
      <c r="BM1247" s="258"/>
      <c r="BN1247" s="258"/>
      <c r="BO1247" s="258"/>
      <c r="BP1247" s="258"/>
      <c r="BQ1247" s="258"/>
      <c r="BR1247" s="258"/>
      <c r="BS1247" s="258"/>
      <c r="BT1247" s="258"/>
      <c r="BU1247" s="258"/>
      <c r="BV1247" s="259"/>
      <c r="BW1247" s="260"/>
      <c r="BX1247" s="258"/>
      <c r="BY1247" s="258"/>
      <c r="BZ1247" s="258"/>
      <c r="CA1247" s="258"/>
    </row>
    <row r="1248" spans="2:79" x14ac:dyDescent="0.25">
      <c r="B1248" s="263"/>
      <c r="C1248" s="261"/>
      <c r="I1248" s="220"/>
      <c r="J1248" s="253"/>
      <c r="K1248" s="254"/>
      <c r="L1248" s="254"/>
      <c r="M1248" s="255"/>
      <c r="N1248" s="326"/>
      <c r="O1248" s="256"/>
      <c r="P1248" s="256"/>
      <c r="Q1248" s="256"/>
      <c r="R1248" s="256"/>
      <c r="S1248" s="256"/>
      <c r="T1248" s="256"/>
      <c r="U1248" s="256"/>
      <c r="V1248" s="257"/>
      <c r="W1248" s="257"/>
      <c r="X1248" s="257"/>
      <c r="Y1248" s="257"/>
      <c r="Z1248" s="257"/>
      <c r="AA1248" s="257"/>
      <c r="AB1248" s="253"/>
      <c r="AC1248" s="258"/>
      <c r="AD1248" s="253"/>
      <c r="AE1248" s="253"/>
      <c r="AF1248" s="253"/>
      <c r="AG1248" s="253"/>
      <c r="AH1248" s="253"/>
      <c r="AI1248" s="253"/>
      <c r="AJ1248" s="253"/>
      <c r="AK1248" s="258"/>
      <c r="AL1248" s="258"/>
      <c r="AM1248" s="258"/>
      <c r="AN1248" s="258"/>
      <c r="AO1248" s="258"/>
      <c r="AP1248" s="258"/>
      <c r="AQ1248" s="258"/>
      <c r="AR1248" s="258"/>
      <c r="AS1248" s="258"/>
      <c r="AT1248" s="258"/>
      <c r="AU1248" s="258"/>
      <c r="AV1248" s="258"/>
      <c r="AW1248" s="258"/>
      <c r="AX1248" s="258"/>
      <c r="AY1248" s="258"/>
      <c r="AZ1248" s="258"/>
      <c r="BA1248" s="258"/>
      <c r="BB1248" s="258"/>
      <c r="BC1248" s="258"/>
      <c r="BD1248" s="258"/>
      <c r="BE1248" s="258"/>
      <c r="BF1248" s="258"/>
      <c r="BG1248" s="258"/>
      <c r="BH1248" s="258"/>
      <c r="BI1248" s="258"/>
      <c r="BJ1248" s="258"/>
      <c r="BK1248" s="258"/>
      <c r="BL1248" s="297"/>
      <c r="BM1248" s="258"/>
      <c r="BN1248" s="258"/>
      <c r="BO1248" s="258"/>
      <c r="BP1248" s="258"/>
      <c r="BQ1248" s="258"/>
      <c r="BR1248" s="258"/>
      <c r="BS1248" s="258"/>
      <c r="BT1248" s="258"/>
      <c r="BU1248" s="258"/>
      <c r="BV1248" s="259"/>
      <c r="BW1248" s="260"/>
      <c r="BX1248" s="258"/>
      <c r="BY1248" s="258"/>
      <c r="BZ1248" s="258"/>
      <c r="CA1248" s="258"/>
    </row>
    <row r="1249" spans="2:79" x14ac:dyDescent="0.25">
      <c r="B1249" s="263"/>
      <c r="C1249" s="261"/>
      <c r="I1249" s="220"/>
      <c r="J1249" s="253"/>
      <c r="K1249" s="254"/>
      <c r="L1249" s="254"/>
      <c r="M1249" s="255"/>
      <c r="N1249" s="326"/>
      <c r="O1249" s="256"/>
      <c r="P1249" s="256"/>
      <c r="Q1249" s="256"/>
      <c r="R1249" s="256"/>
      <c r="S1249" s="256"/>
      <c r="T1249" s="256"/>
      <c r="U1249" s="256"/>
      <c r="V1249" s="257"/>
      <c r="W1249" s="257"/>
      <c r="X1249" s="257"/>
      <c r="Y1249" s="257"/>
      <c r="Z1249" s="257"/>
      <c r="AA1249" s="257"/>
      <c r="AB1249" s="253"/>
      <c r="AC1249" s="258"/>
      <c r="AD1249" s="253"/>
      <c r="AE1249" s="253"/>
      <c r="AF1249" s="253"/>
      <c r="AG1249" s="253"/>
      <c r="AH1249" s="253"/>
      <c r="AI1249" s="253"/>
      <c r="AJ1249" s="253"/>
      <c r="AK1249" s="258"/>
      <c r="AL1249" s="258"/>
      <c r="AM1249" s="258"/>
      <c r="AN1249" s="258"/>
      <c r="AO1249" s="258"/>
      <c r="AP1249" s="258"/>
      <c r="AQ1249" s="258"/>
      <c r="AR1249" s="258"/>
      <c r="AS1249" s="258"/>
      <c r="AT1249" s="258"/>
      <c r="AU1249" s="258"/>
      <c r="AV1249" s="258"/>
      <c r="AW1249" s="258"/>
      <c r="AX1249" s="258"/>
      <c r="AY1249" s="258"/>
      <c r="AZ1249" s="258"/>
      <c r="BA1249" s="258"/>
      <c r="BB1249" s="258"/>
      <c r="BC1249" s="258"/>
      <c r="BD1249" s="258"/>
      <c r="BE1249" s="258"/>
      <c r="BF1249" s="258"/>
      <c r="BG1249" s="258"/>
      <c r="BH1249" s="258"/>
      <c r="BI1249" s="258"/>
      <c r="BJ1249" s="258"/>
      <c r="BK1249" s="258"/>
      <c r="BL1249" s="297"/>
      <c r="BM1249" s="258"/>
      <c r="BN1249" s="258"/>
      <c r="BO1249" s="258"/>
      <c r="BP1249" s="258"/>
      <c r="BQ1249" s="258"/>
      <c r="BR1249" s="258"/>
      <c r="BS1249" s="258"/>
      <c r="BT1249" s="258"/>
      <c r="BU1249" s="258"/>
      <c r="BV1249" s="259"/>
      <c r="BW1249" s="260"/>
      <c r="BX1249" s="258"/>
      <c r="BY1249" s="258"/>
      <c r="BZ1249" s="258"/>
      <c r="CA1249" s="258"/>
    </row>
    <row r="1250" spans="2:79" x14ac:dyDescent="0.25">
      <c r="B1250" s="263"/>
      <c r="C1250" s="261"/>
      <c r="I1250" s="220"/>
      <c r="J1250" s="253"/>
      <c r="K1250" s="254"/>
      <c r="L1250" s="254"/>
      <c r="M1250" s="255"/>
      <c r="N1250" s="326"/>
      <c r="O1250" s="256"/>
      <c r="P1250" s="256"/>
      <c r="Q1250" s="256"/>
      <c r="R1250" s="256"/>
      <c r="S1250" s="256"/>
      <c r="T1250" s="256"/>
      <c r="U1250" s="256"/>
      <c r="V1250" s="257"/>
      <c r="W1250" s="257"/>
      <c r="X1250" s="257"/>
      <c r="Y1250" s="257"/>
      <c r="Z1250" s="257"/>
      <c r="AA1250" s="257"/>
      <c r="AB1250" s="253"/>
      <c r="AC1250" s="258"/>
      <c r="AD1250" s="253"/>
      <c r="AE1250" s="253"/>
      <c r="AF1250" s="253"/>
      <c r="AG1250" s="253"/>
      <c r="AH1250" s="253"/>
      <c r="AI1250" s="253"/>
      <c r="AJ1250" s="253"/>
      <c r="AK1250" s="258"/>
      <c r="AL1250" s="258"/>
      <c r="AM1250" s="258"/>
      <c r="AN1250" s="258"/>
      <c r="AO1250" s="258"/>
      <c r="AP1250" s="258"/>
      <c r="AQ1250" s="258"/>
      <c r="AR1250" s="258"/>
      <c r="AS1250" s="258"/>
      <c r="AT1250" s="258"/>
      <c r="AU1250" s="258"/>
      <c r="AV1250" s="258"/>
      <c r="AW1250" s="258"/>
      <c r="AX1250" s="258"/>
      <c r="AY1250" s="258"/>
      <c r="AZ1250" s="258"/>
      <c r="BA1250" s="258"/>
      <c r="BB1250" s="258"/>
      <c r="BC1250" s="258"/>
      <c r="BD1250" s="258"/>
      <c r="BE1250" s="258"/>
      <c r="BF1250" s="258"/>
      <c r="BG1250" s="258"/>
      <c r="BH1250" s="258"/>
      <c r="BI1250" s="258"/>
      <c r="BJ1250" s="258"/>
      <c r="BK1250" s="258"/>
      <c r="BL1250" s="297"/>
      <c r="BM1250" s="258"/>
      <c r="BN1250" s="258"/>
      <c r="BO1250" s="258"/>
      <c r="BP1250" s="258"/>
      <c r="BQ1250" s="258"/>
      <c r="BR1250" s="258"/>
      <c r="BS1250" s="258"/>
      <c r="BT1250" s="258"/>
      <c r="BU1250" s="258"/>
      <c r="BV1250" s="259"/>
      <c r="BW1250" s="260"/>
      <c r="BX1250" s="258"/>
      <c r="BY1250" s="258"/>
      <c r="BZ1250" s="258"/>
      <c r="CA1250" s="258"/>
    </row>
    <row r="1251" spans="2:79" x14ac:dyDescent="0.25">
      <c r="B1251" s="263"/>
      <c r="C1251" s="261"/>
      <c r="I1251" s="220"/>
      <c r="J1251" s="253"/>
      <c r="K1251" s="254"/>
      <c r="L1251" s="254"/>
      <c r="M1251" s="255"/>
      <c r="N1251" s="326"/>
      <c r="O1251" s="256"/>
      <c r="P1251" s="256"/>
      <c r="Q1251" s="256"/>
      <c r="R1251" s="256"/>
      <c r="S1251" s="256"/>
      <c r="T1251" s="256"/>
      <c r="U1251" s="256"/>
      <c r="V1251" s="257"/>
      <c r="W1251" s="257"/>
      <c r="X1251" s="257"/>
      <c r="Y1251" s="257"/>
      <c r="Z1251" s="257"/>
      <c r="AA1251" s="257"/>
      <c r="AB1251" s="253"/>
      <c r="AC1251" s="258"/>
      <c r="AD1251" s="253"/>
      <c r="AE1251" s="253"/>
      <c r="AF1251" s="253"/>
      <c r="AG1251" s="253"/>
      <c r="AH1251" s="253"/>
      <c r="AI1251" s="253"/>
      <c r="AJ1251" s="253"/>
      <c r="AK1251" s="258"/>
      <c r="AL1251" s="258"/>
      <c r="AM1251" s="258"/>
      <c r="AN1251" s="258"/>
      <c r="AO1251" s="258"/>
      <c r="AP1251" s="258"/>
      <c r="AQ1251" s="258"/>
      <c r="AR1251" s="258"/>
      <c r="AS1251" s="258"/>
      <c r="AT1251" s="258"/>
      <c r="AU1251" s="258"/>
      <c r="AV1251" s="258"/>
      <c r="AW1251" s="258"/>
      <c r="AX1251" s="258"/>
      <c r="AY1251" s="258"/>
      <c r="AZ1251" s="258"/>
      <c r="BA1251" s="258"/>
      <c r="BB1251" s="258"/>
      <c r="BC1251" s="258"/>
      <c r="BD1251" s="258"/>
      <c r="BE1251" s="258"/>
      <c r="BF1251" s="258"/>
      <c r="BG1251" s="258"/>
      <c r="BH1251" s="258"/>
      <c r="BI1251" s="258"/>
      <c r="BJ1251" s="258"/>
      <c r="BK1251" s="258"/>
      <c r="BL1251" s="297"/>
      <c r="BM1251" s="258"/>
      <c r="BN1251" s="258"/>
      <c r="BO1251" s="258"/>
      <c r="BP1251" s="258"/>
      <c r="BQ1251" s="258"/>
      <c r="BR1251" s="258"/>
      <c r="BS1251" s="258"/>
      <c r="BT1251" s="258"/>
      <c r="BU1251" s="258"/>
      <c r="BV1251" s="259"/>
      <c r="BW1251" s="260"/>
      <c r="BX1251" s="258"/>
      <c r="BY1251" s="258"/>
      <c r="BZ1251" s="258"/>
      <c r="CA1251" s="258"/>
    </row>
    <row r="1252" spans="2:79" x14ac:dyDescent="0.25">
      <c r="B1252" s="263"/>
      <c r="C1252" s="261"/>
      <c r="I1252" s="220"/>
      <c r="J1252" s="253"/>
      <c r="K1252" s="254"/>
      <c r="L1252" s="254"/>
      <c r="M1252" s="255"/>
      <c r="N1252" s="326"/>
      <c r="O1252" s="256"/>
      <c r="P1252" s="256"/>
      <c r="Q1252" s="256"/>
      <c r="R1252" s="256"/>
      <c r="S1252" s="256"/>
      <c r="T1252" s="256"/>
      <c r="U1252" s="256"/>
      <c r="V1252" s="257"/>
      <c r="W1252" s="257"/>
      <c r="X1252" s="257"/>
      <c r="Y1252" s="257"/>
      <c r="Z1252" s="257"/>
      <c r="AA1252" s="257"/>
      <c r="AB1252" s="253"/>
      <c r="AC1252" s="258"/>
      <c r="AD1252" s="253"/>
      <c r="AE1252" s="253"/>
      <c r="AF1252" s="253"/>
      <c r="AG1252" s="253"/>
      <c r="AH1252" s="253"/>
      <c r="AI1252" s="253"/>
      <c r="AJ1252" s="253"/>
      <c r="AK1252" s="258"/>
      <c r="AL1252" s="258"/>
      <c r="AM1252" s="258"/>
      <c r="AN1252" s="258"/>
      <c r="AO1252" s="258"/>
      <c r="AP1252" s="258"/>
      <c r="AQ1252" s="258"/>
      <c r="AR1252" s="258"/>
      <c r="AS1252" s="258"/>
      <c r="AT1252" s="258"/>
      <c r="AU1252" s="258"/>
      <c r="AV1252" s="258"/>
      <c r="AW1252" s="258"/>
      <c r="AX1252" s="258"/>
      <c r="AY1252" s="258"/>
      <c r="AZ1252" s="258"/>
      <c r="BA1252" s="258"/>
      <c r="BB1252" s="258"/>
      <c r="BC1252" s="258"/>
      <c r="BD1252" s="258"/>
      <c r="BE1252" s="258"/>
      <c r="BF1252" s="258"/>
      <c r="BG1252" s="258"/>
      <c r="BH1252" s="258"/>
      <c r="BI1252" s="258"/>
      <c r="BJ1252" s="258"/>
      <c r="BK1252" s="258"/>
      <c r="BL1252" s="297"/>
      <c r="BM1252" s="258"/>
      <c r="BN1252" s="258"/>
      <c r="BO1252" s="258"/>
      <c r="BP1252" s="258"/>
      <c r="BQ1252" s="258"/>
      <c r="BR1252" s="258"/>
      <c r="BS1252" s="258"/>
      <c r="BT1252" s="258"/>
      <c r="BU1252" s="258"/>
      <c r="BV1252" s="259"/>
      <c r="BW1252" s="260"/>
      <c r="BX1252" s="258"/>
      <c r="BY1252" s="258"/>
      <c r="BZ1252" s="258"/>
      <c r="CA1252" s="258"/>
    </row>
    <row r="1253" spans="2:79" x14ac:dyDescent="0.25">
      <c r="B1253" s="263"/>
      <c r="C1253" s="261"/>
      <c r="I1253" s="220"/>
      <c r="J1253" s="253"/>
      <c r="K1253" s="254"/>
      <c r="L1253" s="254"/>
      <c r="M1253" s="255"/>
      <c r="N1253" s="326"/>
      <c r="O1253" s="256"/>
      <c r="P1253" s="256"/>
      <c r="Q1253" s="256"/>
      <c r="R1253" s="256"/>
      <c r="S1253" s="256"/>
      <c r="T1253" s="256"/>
      <c r="U1253" s="256"/>
      <c r="V1253" s="257"/>
      <c r="W1253" s="257"/>
      <c r="X1253" s="257"/>
      <c r="Y1253" s="257"/>
      <c r="Z1253" s="257"/>
      <c r="AA1253" s="257"/>
      <c r="AB1253" s="253"/>
      <c r="AC1253" s="258"/>
      <c r="AD1253" s="253"/>
      <c r="AE1253" s="253"/>
      <c r="AF1253" s="253"/>
      <c r="AG1253" s="253"/>
      <c r="AH1253" s="253"/>
      <c r="AI1253" s="253"/>
      <c r="AJ1253" s="253"/>
      <c r="AK1253" s="258"/>
      <c r="AL1253" s="258"/>
      <c r="AM1253" s="258"/>
      <c r="AN1253" s="258"/>
      <c r="AO1253" s="258"/>
      <c r="AP1253" s="258"/>
      <c r="AQ1253" s="258"/>
      <c r="AR1253" s="258"/>
      <c r="AS1253" s="258"/>
      <c r="AT1253" s="258"/>
      <c r="AU1253" s="258"/>
      <c r="AV1253" s="258"/>
      <c r="AW1253" s="258"/>
      <c r="AX1253" s="258"/>
      <c r="AY1253" s="258"/>
      <c r="AZ1253" s="258"/>
      <c r="BA1253" s="258"/>
      <c r="BB1253" s="258"/>
      <c r="BC1253" s="258"/>
      <c r="BD1253" s="258"/>
      <c r="BE1253" s="258"/>
      <c r="BF1253" s="258"/>
      <c r="BG1253" s="258"/>
      <c r="BH1253" s="258"/>
      <c r="BI1253" s="258"/>
      <c r="BJ1253" s="258"/>
      <c r="BK1253" s="258"/>
      <c r="BL1253" s="297"/>
      <c r="BM1253" s="258"/>
      <c r="BN1253" s="258"/>
      <c r="BO1253" s="258"/>
      <c r="BP1253" s="258"/>
      <c r="BQ1253" s="258"/>
      <c r="BR1253" s="258"/>
      <c r="BS1253" s="258"/>
      <c r="BT1253" s="258"/>
      <c r="BU1253" s="258"/>
      <c r="BV1253" s="259"/>
      <c r="BW1253" s="260"/>
      <c r="BX1253" s="258"/>
      <c r="BY1253" s="258"/>
      <c r="BZ1253" s="258"/>
      <c r="CA1253" s="258"/>
    </row>
    <row r="1254" spans="2:79" x14ac:dyDescent="0.25">
      <c r="B1254" s="263"/>
      <c r="C1254" s="261"/>
      <c r="I1254" s="220"/>
      <c r="J1254" s="253"/>
      <c r="K1254" s="254"/>
      <c r="L1254" s="254"/>
      <c r="M1254" s="255"/>
      <c r="N1254" s="326"/>
      <c r="O1254" s="256"/>
      <c r="P1254" s="256"/>
      <c r="Q1254" s="256"/>
      <c r="R1254" s="256"/>
      <c r="S1254" s="256"/>
      <c r="T1254" s="256"/>
      <c r="U1254" s="256"/>
      <c r="V1254" s="257"/>
      <c r="W1254" s="257"/>
      <c r="X1254" s="257"/>
      <c r="Y1254" s="257"/>
      <c r="Z1254" s="257"/>
      <c r="AA1254" s="257"/>
      <c r="AB1254" s="253"/>
      <c r="AC1254" s="258"/>
      <c r="AD1254" s="253"/>
      <c r="AE1254" s="253"/>
      <c r="AF1254" s="253"/>
      <c r="AG1254" s="253"/>
      <c r="AH1254" s="253"/>
      <c r="AI1254" s="253"/>
      <c r="AJ1254" s="253"/>
      <c r="AK1254" s="258"/>
      <c r="AL1254" s="258"/>
      <c r="AM1254" s="258"/>
      <c r="AN1254" s="258"/>
      <c r="AO1254" s="258"/>
      <c r="AP1254" s="258"/>
      <c r="AQ1254" s="258"/>
      <c r="AR1254" s="258"/>
      <c r="AS1254" s="258"/>
      <c r="AT1254" s="258"/>
      <c r="AU1254" s="258"/>
      <c r="AV1254" s="258"/>
      <c r="AW1254" s="258"/>
      <c r="AX1254" s="258"/>
      <c r="AY1254" s="258"/>
      <c r="AZ1254" s="258"/>
      <c r="BA1254" s="258"/>
      <c r="BB1254" s="258"/>
      <c r="BC1254" s="258"/>
      <c r="BD1254" s="258"/>
      <c r="BE1254" s="258"/>
      <c r="BF1254" s="258"/>
      <c r="BG1254" s="258"/>
      <c r="BH1254" s="258"/>
      <c r="BI1254" s="258"/>
      <c r="BJ1254" s="258"/>
      <c r="BK1254" s="258"/>
      <c r="BL1254" s="297"/>
      <c r="BM1254" s="258"/>
      <c r="BN1254" s="258"/>
      <c r="BO1254" s="258"/>
      <c r="BP1254" s="258"/>
      <c r="BQ1254" s="258"/>
      <c r="BR1254" s="258"/>
      <c r="BS1254" s="258"/>
      <c r="BT1254" s="258"/>
      <c r="BU1254" s="258"/>
      <c r="BV1254" s="259"/>
      <c r="BW1254" s="260"/>
      <c r="BX1254" s="258"/>
      <c r="BY1254" s="258"/>
      <c r="BZ1254" s="258"/>
      <c r="CA1254" s="258"/>
    </row>
    <row r="1255" spans="2:79" x14ac:dyDescent="0.25">
      <c r="B1255" s="263"/>
      <c r="C1255" s="261"/>
      <c r="I1255" s="220"/>
      <c r="J1255" s="253"/>
      <c r="K1255" s="254"/>
      <c r="L1255" s="254"/>
      <c r="M1255" s="255"/>
      <c r="N1255" s="326"/>
      <c r="O1255" s="256"/>
      <c r="P1255" s="256"/>
      <c r="Q1255" s="256"/>
      <c r="R1255" s="256"/>
      <c r="S1255" s="256"/>
      <c r="T1255" s="256"/>
      <c r="U1255" s="256"/>
      <c r="V1255" s="257"/>
      <c r="W1255" s="257"/>
      <c r="X1255" s="257"/>
      <c r="Y1255" s="257"/>
      <c r="Z1255" s="257"/>
      <c r="AA1255" s="257"/>
      <c r="AB1255" s="253"/>
      <c r="AC1255" s="258"/>
      <c r="AD1255" s="253"/>
      <c r="AE1255" s="253"/>
      <c r="AF1255" s="253"/>
      <c r="AG1255" s="253"/>
      <c r="AH1255" s="253"/>
      <c r="AI1255" s="253"/>
      <c r="AJ1255" s="253"/>
      <c r="AK1255" s="258"/>
      <c r="AL1255" s="258"/>
      <c r="AM1255" s="258"/>
      <c r="AN1255" s="258"/>
      <c r="AO1255" s="258"/>
      <c r="AP1255" s="258"/>
      <c r="AQ1255" s="258"/>
      <c r="AR1255" s="258"/>
      <c r="AS1255" s="258"/>
      <c r="AT1255" s="258"/>
      <c r="AU1255" s="258"/>
      <c r="AV1255" s="258"/>
      <c r="AW1255" s="258"/>
      <c r="AX1255" s="258"/>
      <c r="AY1255" s="258"/>
      <c r="AZ1255" s="258"/>
      <c r="BA1255" s="258"/>
      <c r="BB1255" s="258"/>
      <c r="BC1255" s="258"/>
      <c r="BD1255" s="258"/>
      <c r="BE1255" s="258"/>
      <c r="BF1255" s="258"/>
      <c r="BG1255" s="258"/>
      <c r="BH1255" s="258"/>
      <c r="BI1255" s="258"/>
      <c r="BJ1255" s="258"/>
      <c r="BK1255" s="258"/>
      <c r="BL1255" s="297"/>
      <c r="BM1255" s="258"/>
      <c r="BN1255" s="258"/>
      <c r="BO1255" s="258"/>
      <c r="BP1255" s="258"/>
      <c r="BQ1255" s="258"/>
      <c r="BR1255" s="258"/>
      <c r="BS1255" s="258"/>
      <c r="BT1255" s="258"/>
      <c r="BU1255" s="258"/>
      <c r="BV1255" s="259"/>
      <c r="BW1255" s="260"/>
      <c r="BX1255" s="258"/>
      <c r="BY1255" s="258"/>
      <c r="BZ1255" s="258"/>
      <c r="CA1255" s="258"/>
    </row>
    <row r="1256" spans="2:79" x14ac:dyDescent="0.25">
      <c r="B1256" s="263"/>
      <c r="C1256" s="261"/>
      <c r="I1256" s="220"/>
      <c r="J1256" s="253"/>
      <c r="K1256" s="254"/>
      <c r="L1256" s="254"/>
      <c r="M1256" s="255"/>
      <c r="N1256" s="326"/>
      <c r="O1256" s="256"/>
      <c r="P1256" s="256"/>
      <c r="Q1256" s="256"/>
      <c r="R1256" s="256"/>
      <c r="S1256" s="256"/>
      <c r="T1256" s="256"/>
      <c r="U1256" s="256"/>
      <c r="V1256" s="257"/>
      <c r="W1256" s="257"/>
      <c r="X1256" s="257"/>
      <c r="Y1256" s="257"/>
      <c r="Z1256" s="257"/>
      <c r="AA1256" s="257"/>
      <c r="AB1256" s="253"/>
      <c r="AC1256" s="258"/>
      <c r="AD1256" s="253"/>
      <c r="AE1256" s="253"/>
      <c r="AF1256" s="253"/>
      <c r="AG1256" s="253"/>
      <c r="AH1256" s="253"/>
      <c r="AI1256" s="253"/>
      <c r="AJ1256" s="253"/>
      <c r="AK1256" s="258"/>
      <c r="AL1256" s="258"/>
      <c r="AM1256" s="258"/>
      <c r="AN1256" s="258"/>
      <c r="AO1256" s="258"/>
      <c r="AP1256" s="258"/>
      <c r="AQ1256" s="258"/>
      <c r="AR1256" s="258"/>
      <c r="AS1256" s="258"/>
      <c r="AT1256" s="258"/>
      <c r="AU1256" s="258"/>
      <c r="AV1256" s="258"/>
      <c r="AW1256" s="258"/>
      <c r="AX1256" s="258"/>
      <c r="AY1256" s="258"/>
      <c r="AZ1256" s="258"/>
      <c r="BA1256" s="258"/>
      <c r="BB1256" s="258"/>
      <c r="BC1256" s="258"/>
      <c r="BD1256" s="258"/>
      <c r="BE1256" s="258"/>
      <c r="BF1256" s="258"/>
      <c r="BG1256" s="258"/>
      <c r="BH1256" s="258"/>
      <c r="BI1256" s="258"/>
      <c r="BJ1256" s="258"/>
      <c r="BK1256" s="258"/>
      <c r="BL1256" s="297"/>
      <c r="BM1256" s="258"/>
      <c r="BN1256" s="258"/>
      <c r="BO1256" s="258"/>
      <c r="BP1256" s="258"/>
      <c r="BQ1256" s="258"/>
      <c r="BR1256" s="258"/>
      <c r="BS1256" s="258"/>
      <c r="BT1256" s="258"/>
      <c r="BU1256" s="258"/>
      <c r="BV1256" s="259"/>
      <c r="BW1256" s="260"/>
      <c r="BX1256" s="258"/>
      <c r="BY1256" s="258"/>
      <c r="BZ1256" s="258"/>
      <c r="CA1256" s="258"/>
    </row>
    <row r="1257" spans="2:79" x14ac:dyDescent="0.25">
      <c r="B1257" s="263"/>
      <c r="C1257" s="261"/>
      <c r="I1257" s="220"/>
      <c r="J1257" s="253"/>
      <c r="K1257" s="254"/>
      <c r="L1257" s="254"/>
      <c r="M1257" s="255"/>
      <c r="N1257" s="326"/>
      <c r="O1257" s="256"/>
      <c r="P1257" s="256"/>
      <c r="Q1257" s="256"/>
      <c r="R1257" s="256"/>
      <c r="S1257" s="256"/>
      <c r="T1257" s="256"/>
      <c r="U1257" s="256"/>
      <c r="V1257" s="257"/>
      <c r="W1257" s="257"/>
      <c r="X1257" s="257"/>
      <c r="Y1257" s="257"/>
      <c r="Z1257" s="257"/>
      <c r="AA1257" s="257"/>
      <c r="AB1257" s="253"/>
      <c r="AC1257" s="258"/>
      <c r="AD1257" s="253"/>
      <c r="AE1257" s="253"/>
      <c r="AF1257" s="253"/>
      <c r="AG1257" s="253"/>
      <c r="AH1257" s="253"/>
      <c r="AI1257" s="253"/>
      <c r="AJ1257" s="253"/>
      <c r="AK1257" s="258"/>
      <c r="AL1257" s="258"/>
      <c r="AM1257" s="258"/>
      <c r="AN1257" s="258"/>
      <c r="AO1257" s="258"/>
      <c r="AP1257" s="258"/>
      <c r="AQ1257" s="258"/>
      <c r="AR1257" s="258"/>
      <c r="AS1257" s="258"/>
      <c r="AT1257" s="258"/>
      <c r="AU1257" s="258"/>
      <c r="AV1257" s="258"/>
      <c r="AW1257" s="258"/>
      <c r="AX1257" s="258"/>
      <c r="AY1257" s="258"/>
      <c r="AZ1257" s="258"/>
      <c r="BA1257" s="258"/>
      <c r="BB1257" s="258"/>
      <c r="BC1257" s="258"/>
      <c r="BD1257" s="258"/>
      <c r="BE1257" s="258"/>
      <c r="BF1257" s="258"/>
      <c r="BG1257" s="258"/>
      <c r="BH1257" s="258"/>
      <c r="BI1257" s="258"/>
      <c r="BJ1257" s="258"/>
      <c r="BK1257" s="258"/>
      <c r="BL1257" s="297"/>
      <c r="BM1257" s="258"/>
      <c r="BN1257" s="258"/>
      <c r="BO1257" s="258"/>
      <c r="BP1257" s="258"/>
      <c r="BQ1257" s="258"/>
      <c r="BR1257" s="258"/>
      <c r="BS1257" s="258"/>
      <c r="BT1257" s="258"/>
      <c r="BU1257" s="258"/>
      <c r="BV1257" s="259"/>
      <c r="BW1257" s="260"/>
      <c r="BX1257" s="258"/>
      <c r="BY1257" s="258"/>
      <c r="BZ1257" s="258"/>
      <c r="CA1257" s="258"/>
    </row>
    <row r="1258" spans="2:79" x14ac:dyDescent="0.25">
      <c r="B1258" s="263"/>
      <c r="C1258" s="261"/>
      <c r="I1258" s="220"/>
      <c r="J1258" s="253"/>
      <c r="K1258" s="254"/>
      <c r="L1258" s="254"/>
      <c r="M1258" s="255"/>
      <c r="N1258" s="326"/>
      <c r="O1258" s="256"/>
      <c r="P1258" s="256"/>
      <c r="Q1258" s="256"/>
      <c r="R1258" s="256"/>
      <c r="S1258" s="256"/>
      <c r="T1258" s="256"/>
      <c r="U1258" s="256"/>
      <c r="V1258" s="257"/>
      <c r="W1258" s="257"/>
      <c r="X1258" s="257"/>
      <c r="Y1258" s="257"/>
      <c r="Z1258" s="257"/>
      <c r="AA1258" s="257"/>
      <c r="AB1258" s="253"/>
      <c r="AC1258" s="258"/>
      <c r="AD1258" s="253"/>
      <c r="AE1258" s="253"/>
      <c r="AF1258" s="253"/>
      <c r="AG1258" s="253"/>
      <c r="AH1258" s="253"/>
      <c r="AI1258" s="253"/>
      <c r="AJ1258" s="253"/>
      <c r="AK1258" s="258"/>
      <c r="AL1258" s="258"/>
      <c r="AM1258" s="258"/>
      <c r="AN1258" s="258"/>
      <c r="AO1258" s="258"/>
      <c r="AP1258" s="258"/>
      <c r="AQ1258" s="258"/>
      <c r="AR1258" s="258"/>
      <c r="AS1258" s="258"/>
      <c r="AT1258" s="258"/>
      <c r="AU1258" s="258"/>
      <c r="AV1258" s="258"/>
      <c r="AW1258" s="258"/>
      <c r="AX1258" s="258"/>
      <c r="AY1258" s="258"/>
      <c r="AZ1258" s="258"/>
      <c r="BA1258" s="258"/>
      <c r="BB1258" s="258"/>
      <c r="BC1258" s="258"/>
      <c r="BD1258" s="258"/>
      <c r="BE1258" s="258"/>
      <c r="BF1258" s="258"/>
      <c r="BG1258" s="258"/>
      <c r="BH1258" s="258"/>
      <c r="BI1258" s="258"/>
      <c r="BJ1258" s="258"/>
      <c r="BK1258" s="258"/>
      <c r="BL1258" s="297"/>
      <c r="BM1258" s="258"/>
      <c r="BN1258" s="258"/>
      <c r="BO1258" s="258"/>
      <c r="BP1258" s="258"/>
      <c r="BQ1258" s="258"/>
      <c r="BR1258" s="258"/>
      <c r="BS1258" s="258"/>
      <c r="BT1258" s="258"/>
      <c r="BU1258" s="258"/>
      <c r="BV1258" s="259"/>
      <c r="BW1258" s="260"/>
      <c r="BX1258" s="258"/>
      <c r="BY1258" s="258"/>
      <c r="BZ1258" s="258"/>
      <c r="CA1258" s="258"/>
    </row>
    <row r="1259" spans="2:79" x14ac:dyDescent="0.25">
      <c r="B1259" s="263"/>
      <c r="C1259" s="261"/>
      <c r="I1259" s="220"/>
      <c r="J1259" s="253"/>
      <c r="K1259" s="254"/>
      <c r="L1259" s="254"/>
      <c r="M1259" s="255"/>
      <c r="N1259" s="326"/>
      <c r="O1259" s="256"/>
      <c r="P1259" s="256"/>
      <c r="Q1259" s="256"/>
      <c r="R1259" s="256"/>
      <c r="S1259" s="256"/>
      <c r="T1259" s="256"/>
      <c r="U1259" s="256"/>
      <c r="V1259" s="257"/>
      <c r="W1259" s="257"/>
      <c r="X1259" s="257"/>
      <c r="Y1259" s="257"/>
      <c r="Z1259" s="257"/>
      <c r="AA1259" s="257"/>
      <c r="AB1259" s="253"/>
      <c r="AC1259" s="258"/>
      <c r="AD1259" s="253"/>
      <c r="AE1259" s="253"/>
      <c r="AF1259" s="253"/>
      <c r="AG1259" s="253"/>
      <c r="AH1259" s="253"/>
      <c r="AI1259" s="253"/>
      <c r="AJ1259" s="253"/>
      <c r="AK1259" s="258"/>
      <c r="AL1259" s="258"/>
      <c r="AM1259" s="258"/>
      <c r="AN1259" s="258"/>
      <c r="AO1259" s="258"/>
      <c r="AP1259" s="258"/>
      <c r="AQ1259" s="258"/>
      <c r="AR1259" s="258"/>
      <c r="AS1259" s="258"/>
      <c r="AT1259" s="258"/>
      <c r="AU1259" s="258"/>
      <c r="AV1259" s="258"/>
      <c r="AW1259" s="258"/>
      <c r="AX1259" s="258"/>
      <c r="AY1259" s="258"/>
      <c r="AZ1259" s="258"/>
      <c r="BA1259" s="258"/>
      <c r="BB1259" s="258"/>
      <c r="BC1259" s="258"/>
      <c r="BD1259" s="258"/>
      <c r="BE1259" s="258"/>
      <c r="BF1259" s="258"/>
      <c r="BG1259" s="258"/>
      <c r="BH1259" s="258"/>
      <c r="BI1259" s="258"/>
      <c r="BJ1259" s="258"/>
      <c r="BK1259" s="258"/>
      <c r="BL1259" s="297"/>
      <c r="BM1259" s="258"/>
      <c r="BN1259" s="258"/>
      <c r="BO1259" s="258"/>
      <c r="BP1259" s="258"/>
      <c r="BQ1259" s="258"/>
      <c r="BR1259" s="258"/>
      <c r="BS1259" s="258"/>
      <c r="BT1259" s="258"/>
      <c r="BU1259" s="258"/>
      <c r="BV1259" s="259"/>
      <c r="BW1259" s="260"/>
      <c r="BX1259" s="258"/>
      <c r="BY1259" s="258"/>
      <c r="BZ1259" s="258"/>
      <c r="CA1259" s="258"/>
    </row>
    <row r="1260" spans="2:79" x14ac:dyDescent="0.25">
      <c r="B1260" s="263"/>
      <c r="C1260" s="261"/>
      <c r="I1260" s="220"/>
      <c r="J1260" s="253"/>
      <c r="K1260" s="254"/>
      <c r="L1260" s="254"/>
      <c r="M1260" s="255"/>
      <c r="N1260" s="326"/>
      <c r="O1260" s="256"/>
      <c r="P1260" s="256"/>
      <c r="Q1260" s="256"/>
      <c r="R1260" s="256"/>
      <c r="S1260" s="256"/>
      <c r="T1260" s="256"/>
      <c r="U1260" s="256"/>
      <c r="V1260" s="257"/>
      <c r="W1260" s="257"/>
      <c r="X1260" s="257"/>
      <c r="Y1260" s="257"/>
      <c r="Z1260" s="257"/>
      <c r="AA1260" s="257"/>
      <c r="AB1260" s="253"/>
      <c r="AC1260" s="258"/>
      <c r="AD1260" s="253"/>
      <c r="AE1260" s="253"/>
      <c r="AF1260" s="253"/>
      <c r="AG1260" s="253"/>
      <c r="AH1260" s="253"/>
      <c r="AI1260" s="253"/>
      <c r="AJ1260" s="253"/>
      <c r="AK1260" s="258"/>
      <c r="AL1260" s="258"/>
      <c r="AM1260" s="258"/>
      <c r="AN1260" s="258"/>
      <c r="AO1260" s="258"/>
      <c r="AP1260" s="258"/>
      <c r="AQ1260" s="258"/>
      <c r="AR1260" s="258"/>
      <c r="AS1260" s="258"/>
      <c r="AT1260" s="258"/>
      <c r="AU1260" s="258"/>
      <c r="AV1260" s="258"/>
      <c r="AW1260" s="258"/>
      <c r="AX1260" s="258"/>
      <c r="AY1260" s="258"/>
      <c r="AZ1260" s="258"/>
      <c r="BA1260" s="258"/>
      <c r="BB1260" s="258"/>
      <c r="BC1260" s="258"/>
      <c r="BD1260" s="258"/>
      <c r="BE1260" s="258"/>
      <c r="BF1260" s="258"/>
      <c r="BG1260" s="258"/>
      <c r="BH1260" s="258"/>
      <c r="BI1260" s="258"/>
      <c r="BJ1260" s="258"/>
      <c r="BK1260" s="258"/>
      <c r="BL1260" s="297"/>
      <c r="BM1260" s="258"/>
      <c r="BN1260" s="258"/>
      <c r="BO1260" s="258"/>
      <c r="BP1260" s="258"/>
      <c r="BQ1260" s="258"/>
      <c r="BR1260" s="258"/>
      <c r="BS1260" s="258"/>
      <c r="BT1260" s="258"/>
      <c r="BU1260" s="258"/>
      <c r="BV1260" s="259"/>
      <c r="BW1260" s="260"/>
      <c r="BX1260" s="258"/>
      <c r="BY1260" s="258"/>
      <c r="BZ1260" s="258"/>
      <c r="CA1260" s="258"/>
    </row>
    <row r="1261" spans="2:79" x14ac:dyDescent="0.25">
      <c r="B1261" s="263"/>
      <c r="C1261" s="261"/>
      <c r="I1261" s="220"/>
      <c r="J1261" s="253"/>
      <c r="K1261" s="254"/>
      <c r="L1261" s="254"/>
      <c r="M1261" s="255"/>
      <c r="N1261" s="326"/>
      <c r="O1261" s="256"/>
      <c r="P1261" s="256"/>
      <c r="Q1261" s="256"/>
      <c r="R1261" s="256"/>
      <c r="S1261" s="256"/>
      <c r="T1261" s="256"/>
      <c r="U1261" s="256"/>
      <c r="V1261" s="257"/>
      <c r="W1261" s="257"/>
      <c r="X1261" s="257"/>
      <c r="Y1261" s="257"/>
      <c r="Z1261" s="257"/>
      <c r="AA1261" s="257"/>
      <c r="AB1261" s="253"/>
      <c r="AC1261" s="258"/>
      <c r="AD1261" s="253"/>
      <c r="AE1261" s="253"/>
      <c r="AF1261" s="253"/>
      <c r="AG1261" s="253"/>
      <c r="AH1261" s="253"/>
      <c r="AI1261" s="253"/>
      <c r="AJ1261" s="253"/>
      <c r="AK1261" s="258"/>
      <c r="AL1261" s="258"/>
      <c r="AM1261" s="258"/>
      <c r="AN1261" s="258"/>
      <c r="AO1261" s="258"/>
      <c r="AP1261" s="258"/>
      <c r="AQ1261" s="258"/>
      <c r="AR1261" s="258"/>
      <c r="AS1261" s="258"/>
      <c r="AT1261" s="258"/>
      <c r="AU1261" s="258"/>
      <c r="AV1261" s="258"/>
      <c r="AW1261" s="258"/>
      <c r="AX1261" s="258"/>
      <c r="AY1261" s="258"/>
      <c r="AZ1261" s="258"/>
      <c r="BA1261" s="258"/>
      <c r="BB1261" s="258"/>
      <c r="BC1261" s="258"/>
      <c r="BD1261" s="258"/>
      <c r="BE1261" s="258"/>
      <c r="BF1261" s="258"/>
      <c r="BG1261" s="258"/>
      <c r="BH1261" s="258"/>
      <c r="BI1261" s="258"/>
      <c r="BJ1261" s="258"/>
      <c r="BK1261" s="258"/>
      <c r="BL1261" s="297"/>
      <c r="BM1261" s="258"/>
      <c r="BN1261" s="258"/>
      <c r="BO1261" s="258"/>
      <c r="BP1261" s="258"/>
      <c r="BQ1261" s="258"/>
      <c r="BR1261" s="258"/>
      <c r="BS1261" s="258"/>
      <c r="BT1261" s="258"/>
      <c r="BU1261" s="258"/>
      <c r="BV1261" s="259"/>
      <c r="BW1261" s="260"/>
      <c r="BX1261" s="258"/>
      <c r="BY1261" s="258"/>
      <c r="BZ1261" s="258"/>
      <c r="CA1261" s="258"/>
    </row>
    <row r="1262" spans="2:79" x14ac:dyDescent="0.25">
      <c r="B1262" s="263"/>
      <c r="C1262" s="261"/>
      <c r="I1262" s="220"/>
      <c r="J1262" s="253"/>
      <c r="K1262" s="254"/>
      <c r="L1262" s="254"/>
      <c r="M1262" s="255"/>
      <c r="N1262" s="326"/>
      <c r="O1262" s="256"/>
      <c r="P1262" s="256"/>
      <c r="Q1262" s="256"/>
      <c r="R1262" s="256"/>
      <c r="S1262" s="256"/>
      <c r="T1262" s="256"/>
      <c r="U1262" s="256"/>
      <c r="V1262" s="257"/>
      <c r="W1262" s="257"/>
      <c r="X1262" s="257"/>
      <c r="Y1262" s="257"/>
      <c r="Z1262" s="257"/>
      <c r="AA1262" s="257"/>
      <c r="AB1262" s="253"/>
      <c r="AC1262" s="258"/>
      <c r="AD1262" s="253"/>
      <c r="AE1262" s="253"/>
      <c r="AF1262" s="253"/>
      <c r="AG1262" s="253"/>
      <c r="AH1262" s="253"/>
      <c r="AI1262" s="253"/>
      <c r="AJ1262" s="253"/>
      <c r="AK1262" s="258"/>
      <c r="AL1262" s="258"/>
      <c r="AM1262" s="258"/>
      <c r="AN1262" s="258"/>
      <c r="AO1262" s="258"/>
      <c r="AP1262" s="258"/>
      <c r="AQ1262" s="258"/>
      <c r="AR1262" s="258"/>
      <c r="AS1262" s="258"/>
      <c r="AT1262" s="258"/>
      <c r="AU1262" s="258"/>
      <c r="AV1262" s="258"/>
      <c r="AW1262" s="258"/>
      <c r="AX1262" s="258"/>
      <c r="AY1262" s="258"/>
      <c r="AZ1262" s="258"/>
      <c r="BA1262" s="258"/>
      <c r="BB1262" s="258"/>
      <c r="BC1262" s="258"/>
      <c r="BD1262" s="258"/>
      <c r="BE1262" s="258"/>
      <c r="BF1262" s="258"/>
      <c r="BG1262" s="258"/>
      <c r="BH1262" s="258"/>
      <c r="BI1262" s="258"/>
      <c r="BJ1262" s="258"/>
      <c r="BK1262" s="258"/>
      <c r="BL1262" s="297"/>
      <c r="BM1262" s="258"/>
      <c r="BN1262" s="258"/>
      <c r="BO1262" s="258"/>
      <c r="BP1262" s="258"/>
      <c r="BQ1262" s="258"/>
      <c r="BR1262" s="258"/>
      <c r="BS1262" s="258"/>
      <c r="BT1262" s="258"/>
      <c r="BU1262" s="258"/>
      <c r="BV1262" s="259"/>
      <c r="BW1262" s="260"/>
      <c r="BX1262" s="258"/>
      <c r="BY1262" s="258"/>
      <c r="BZ1262" s="258"/>
      <c r="CA1262" s="258"/>
    </row>
    <row r="1263" spans="2:79" x14ac:dyDescent="0.25">
      <c r="B1263" s="263"/>
      <c r="C1263" s="261"/>
      <c r="I1263" s="220"/>
      <c r="J1263" s="253"/>
      <c r="K1263" s="254"/>
      <c r="L1263" s="254"/>
      <c r="M1263" s="255"/>
      <c r="N1263" s="326"/>
      <c r="O1263" s="256"/>
      <c r="P1263" s="256"/>
      <c r="Q1263" s="256"/>
      <c r="R1263" s="256"/>
      <c r="S1263" s="256"/>
      <c r="T1263" s="256"/>
      <c r="U1263" s="256"/>
      <c r="V1263" s="257"/>
      <c r="W1263" s="257"/>
      <c r="X1263" s="257"/>
      <c r="Y1263" s="257"/>
      <c r="Z1263" s="257"/>
      <c r="AA1263" s="257"/>
      <c r="AB1263" s="253"/>
      <c r="AC1263" s="258"/>
      <c r="AD1263" s="253"/>
      <c r="AE1263" s="253"/>
      <c r="AF1263" s="253"/>
      <c r="AG1263" s="253"/>
      <c r="AH1263" s="253"/>
      <c r="AI1263" s="253"/>
      <c r="AJ1263" s="253"/>
      <c r="AK1263" s="258"/>
      <c r="AL1263" s="258"/>
      <c r="AM1263" s="258"/>
      <c r="AN1263" s="258"/>
      <c r="AO1263" s="258"/>
      <c r="AP1263" s="258"/>
      <c r="AQ1263" s="258"/>
      <c r="AR1263" s="258"/>
      <c r="AS1263" s="258"/>
      <c r="AT1263" s="258"/>
      <c r="AU1263" s="258"/>
      <c r="AV1263" s="258"/>
      <c r="AW1263" s="258"/>
      <c r="AX1263" s="258"/>
      <c r="AY1263" s="258"/>
      <c r="AZ1263" s="258"/>
      <c r="BA1263" s="258"/>
      <c r="BB1263" s="258"/>
      <c r="BC1263" s="258"/>
      <c r="BD1263" s="258"/>
      <c r="BE1263" s="258"/>
      <c r="BF1263" s="258"/>
      <c r="BG1263" s="258"/>
      <c r="BH1263" s="258"/>
      <c r="BI1263" s="258"/>
      <c r="BJ1263" s="258"/>
      <c r="BK1263" s="258"/>
      <c r="BL1263" s="297"/>
      <c r="BM1263" s="258"/>
      <c r="BN1263" s="258"/>
      <c r="BO1263" s="258"/>
      <c r="BP1263" s="258"/>
      <c r="BQ1263" s="258"/>
      <c r="BR1263" s="258"/>
      <c r="BS1263" s="258"/>
      <c r="BT1263" s="258"/>
      <c r="BU1263" s="258"/>
      <c r="BV1263" s="259"/>
      <c r="BW1263" s="260"/>
      <c r="BX1263" s="258"/>
      <c r="BY1263" s="258"/>
      <c r="BZ1263" s="258"/>
      <c r="CA1263" s="258"/>
    </row>
    <row r="1264" spans="2:79" x14ac:dyDescent="0.25">
      <c r="B1264" s="263"/>
      <c r="C1264" s="261"/>
      <c r="I1264" s="220"/>
      <c r="J1264" s="253"/>
      <c r="K1264" s="254"/>
      <c r="L1264" s="254"/>
      <c r="M1264" s="255"/>
      <c r="N1264" s="326"/>
      <c r="O1264" s="256"/>
      <c r="P1264" s="256"/>
      <c r="Q1264" s="256"/>
      <c r="R1264" s="256"/>
      <c r="S1264" s="256"/>
      <c r="T1264" s="256"/>
      <c r="U1264" s="256"/>
      <c r="V1264" s="257"/>
      <c r="W1264" s="257"/>
      <c r="X1264" s="257"/>
      <c r="Y1264" s="257"/>
      <c r="Z1264" s="257"/>
      <c r="AA1264" s="257"/>
      <c r="AB1264" s="253"/>
      <c r="AC1264" s="258"/>
      <c r="AD1264" s="253"/>
      <c r="AE1264" s="253"/>
      <c r="AF1264" s="253"/>
      <c r="AG1264" s="253"/>
      <c r="AH1264" s="253"/>
      <c r="AI1264" s="253"/>
      <c r="AJ1264" s="253"/>
      <c r="AK1264" s="258"/>
      <c r="AL1264" s="258"/>
      <c r="AM1264" s="258"/>
      <c r="AN1264" s="258"/>
      <c r="AO1264" s="258"/>
      <c r="AP1264" s="258"/>
      <c r="AQ1264" s="258"/>
      <c r="AR1264" s="258"/>
      <c r="AS1264" s="258"/>
      <c r="AT1264" s="258"/>
      <c r="AU1264" s="258"/>
      <c r="AV1264" s="258"/>
      <c r="AW1264" s="258"/>
      <c r="AX1264" s="258"/>
      <c r="AY1264" s="258"/>
      <c r="AZ1264" s="258"/>
      <c r="BA1264" s="258"/>
      <c r="BB1264" s="258"/>
      <c r="BC1264" s="258"/>
      <c r="BD1264" s="258"/>
      <c r="BE1264" s="258"/>
      <c r="BF1264" s="258"/>
      <c r="BG1264" s="258"/>
      <c r="BH1264" s="258"/>
      <c r="BI1264" s="258"/>
      <c r="BJ1264" s="258"/>
      <c r="BK1264" s="258"/>
      <c r="BL1264" s="297"/>
      <c r="BM1264" s="258"/>
      <c r="BN1264" s="258"/>
      <c r="BO1264" s="258"/>
      <c r="BP1264" s="258"/>
      <c r="BQ1264" s="258"/>
      <c r="BR1264" s="258"/>
      <c r="BS1264" s="258"/>
      <c r="BT1264" s="258"/>
      <c r="BU1264" s="258"/>
      <c r="BV1264" s="259"/>
      <c r="BW1264" s="260"/>
      <c r="BX1264" s="258"/>
      <c r="BY1264" s="258"/>
      <c r="BZ1264" s="258"/>
      <c r="CA1264" s="258"/>
    </row>
    <row r="1265" spans="2:79" x14ac:dyDescent="0.25">
      <c r="B1265" s="263"/>
      <c r="C1265" s="261"/>
      <c r="I1265" s="220"/>
      <c r="J1265" s="253"/>
      <c r="K1265" s="254"/>
      <c r="L1265" s="254"/>
      <c r="M1265" s="255"/>
      <c r="N1265" s="326"/>
      <c r="O1265" s="256"/>
      <c r="P1265" s="256"/>
      <c r="Q1265" s="256"/>
      <c r="R1265" s="256"/>
      <c r="S1265" s="256"/>
      <c r="T1265" s="256"/>
      <c r="U1265" s="256"/>
      <c r="V1265" s="257"/>
      <c r="W1265" s="257"/>
      <c r="X1265" s="257"/>
      <c r="Y1265" s="257"/>
      <c r="Z1265" s="257"/>
      <c r="AA1265" s="257"/>
      <c r="AB1265" s="253"/>
      <c r="AC1265" s="258"/>
      <c r="AD1265" s="253"/>
      <c r="AE1265" s="253"/>
      <c r="AF1265" s="253"/>
      <c r="AG1265" s="253"/>
      <c r="AH1265" s="253"/>
      <c r="AI1265" s="253"/>
      <c r="AJ1265" s="253"/>
      <c r="AK1265" s="258"/>
      <c r="AL1265" s="258"/>
      <c r="AM1265" s="258"/>
      <c r="AN1265" s="258"/>
      <c r="AO1265" s="258"/>
      <c r="AP1265" s="258"/>
      <c r="AQ1265" s="258"/>
      <c r="AR1265" s="258"/>
      <c r="AS1265" s="258"/>
      <c r="AT1265" s="258"/>
      <c r="AU1265" s="258"/>
      <c r="AV1265" s="258"/>
      <c r="AW1265" s="258"/>
      <c r="AX1265" s="258"/>
      <c r="AY1265" s="258"/>
      <c r="AZ1265" s="258"/>
      <c r="BA1265" s="258"/>
      <c r="BB1265" s="258"/>
      <c r="BC1265" s="258"/>
      <c r="BD1265" s="258"/>
      <c r="BE1265" s="258"/>
      <c r="BF1265" s="258"/>
      <c r="BG1265" s="258"/>
      <c r="BH1265" s="258"/>
      <c r="BI1265" s="258"/>
      <c r="BJ1265" s="258"/>
      <c r="BK1265" s="258"/>
      <c r="BL1265" s="297"/>
      <c r="BM1265" s="258"/>
      <c r="BN1265" s="258"/>
      <c r="BO1265" s="258"/>
      <c r="BP1265" s="258"/>
      <c r="BQ1265" s="258"/>
      <c r="BR1265" s="258"/>
      <c r="BS1265" s="258"/>
      <c r="BT1265" s="258"/>
      <c r="BU1265" s="258"/>
      <c r="BV1265" s="259"/>
      <c r="BW1265" s="260"/>
      <c r="BX1265" s="258"/>
      <c r="BY1265" s="258"/>
      <c r="BZ1265" s="258"/>
      <c r="CA1265" s="258"/>
    </row>
    <row r="1266" spans="2:79" x14ac:dyDescent="0.25">
      <c r="B1266" s="263"/>
      <c r="C1266" s="261"/>
      <c r="I1266" s="220"/>
      <c r="J1266" s="253"/>
      <c r="K1266" s="254"/>
      <c r="L1266" s="254"/>
      <c r="M1266" s="255"/>
      <c r="N1266" s="326"/>
      <c r="O1266" s="256"/>
      <c r="P1266" s="256"/>
      <c r="Q1266" s="256"/>
      <c r="R1266" s="256"/>
      <c r="S1266" s="256"/>
      <c r="T1266" s="256"/>
      <c r="U1266" s="256"/>
      <c r="V1266" s="257"/>
      <c r="W1266" s="257"/>
      <c r="X1266" s="257"/>
      <c r="Y1266" s="257"/>
      <c r="Z1266" s="257"/>
      <c r="AA1266" s="257"/>
      <c r="AB1266" s="253"/>
      <c r="AC1266" s="258"/>
      <c r="AD1266" s="253"/>
      <c r="AE1266" s="253"/>
      <c r="AF1266" s="253"/>
      <c r="AG1266" s="253"/>
      <c r="AH1266" s="253"/>
      <c r="AI1266" s="253"/>
      <c r="AJ1266" s="253"/>
      <c r="AK1266" s="258"/>
      <c r="AL1266" s="258"/>
      <c r="AM1266" s="258"/>
      <c r="AN1266" s="258"/>
      <c r="AO1266" s="258"/>
      <c r="AP1266" s="258"/>
      <c r="AQ1266" s="258"/>
      <c r="AR1266" s="258"/>
      <c r="AS1266" s="258"/>
      <c r="AT1266" s="258"/>
      <c r="AU1266" s="258"/>
      <c r="AV1266" s="258"/>
      <c r="AW1266" s="258"/>
      <c r="AX1266" s="258"/>
      <c r="AY1266" s="258"/>
      <c r="AZ1266" s="258"/>
      <c r="BA1266" s="258"/>
      <c r="BB1266" s="258"/>
      <c r="BC1266" s="258"/>
      <c r="BD1266" s="258"/>
      <c r="BE1266" s="258"/>
      <c r="BF1266" s="258"/>
      <c r="BG1266" s="258"/>
      <c r="BH1266" s="258"/>
      <c r="BI1266" s="258"/>
      <c r="BJ1266" s="258"/>
      <c r="BK1266" s="258"/>
      <c r="BL1266" s="297"/>
      <c r="BM1266" s="258"/>
      <c r="BN1266" s="258"/>
      <c r="BO1266" s="258"/>
      <c r="BP1266" s="258"/>
      <c r="BQ1266" s="258"/>
      <c r="BR1266" s="258"/>
      <c r="BS1266" s="258"/>
      <c r="BT1266" s="258"/>
      <c r="BU1266" s="258"/>
      <c r="BV1266" s="259"/>
      <c r="BW1266" s="260"/>
      <c r="BX1266" s="258"/>
      <c r="BY1266" s="258"/>
      <c r="BZ1266" s="258"/>
      <c r="CA1266" s="258"/>
    </row>
    <row r="1267" spans="2:79" x14ac:dyDescent="0.25">
      <c r="B1267" s="263"/>
      <c r="C1267" s="261"/>
      <c r="I1267" s="220"/>
      <c r="J1267" s="253"/>
      <c r="K1267" s="254"/>
      <c r="L1267" s="254"/>
      <c r="M1267" s="255"/>
      <c r="N1267" s="326"/>
      <c r="O1267" s="256"/>
      <c r="P1267" s="256"/>
      <c r="Q1267" s="256"/>
      <c r="R1267" s="256"/>
      <c r="S1267" s="256"/>
      <c r="T1267" s="256"/>
      <c r="U1267" s="256"/>
      <c r="V1267" s="257"/>
      <c r="W1267" s="257"/>
      <c r="X1267" s="257"/>
      <c r="Y1267" s="257"/>
      <c r="Z1267" s="257"/>
      <c r="AA1267" s="257"/>
      <c r="AB1267" s="253"/>
      <c r="AC1267" s="258"/>
      <c r="AD1267" s="253"/>
      <c r="AE1267" s="253"/>
      <c r="AF1267" s="253"/>
      <c r="AG1267" s="253"/>
      <c r="AH1267" s="253"/>
      <c r="AI1267" s="253"/>
      <c r="AJ1267" s="253"/>
      <c r="AK1267" s="258"/>
      <c r="AL1267" s="258"/>
      <c r="AM1267" s="258"/>
      <c r="AN1267" s="258"/>
      <c r="AO1267" s="258"/>
      <c r="AP1267" s="258"/>
      <c r="AQ1267" s="258"/>
      <c r="AR1267" s="258"/>
      <c r="AS1267" s="258"/>
      <c r="AT1267" s="258"/>
      <c r="AU1267" s="258"/>
      <c r="AV1267" s="258"/>
      <c r="AW1267" s="258"/>
      <c r="AX1267" s="258"/>
      <c r="AY1267" s="258"/>
      <c r="AZ1267" s="258"/>
      <c r="BA1267" s="258"/>
      <c r="BB1267" s="258"/>
      <c r="BC1267" s="258"/>
      <c r="BD1267" s="258"/>
      <c r="BE1267" s="258"/>
      <c r="BF1267" s="258"/>
      <c r="BG1267" s="258"/>
      <c r="BH1267" s="258"/>
      <c r="BI1267" s="258"/>
      <c r="BJ1267" s="258"/>
      <c r="BK1267" s="258"/>
      <c r="BL1267" s="297"/>
      <c r="BM1267" s="258"/>
      <c r="BN1267" s="258"/>
      <c r="BO1267" s="258"/>
      <c r="BP1267" s="258"/>
      <c r="BQ1267" s="258"/>
      <c r="BR1267" s="258"/>
      <c r="BS1267" s="258"/>
      <c r="BT1267" s="258"/>
      <c r="BU1267" s="258"/>
      <c r="BV1267" s="259"/>
      <c r="BW1267" s="260"/>
      <c r="BX1267" s="258"/>
      <c r="BY1267" s="258"/>
      <c r="BZ1267" s="258"/>
      <c r="CA1267" s="258"/>
    </row>
    <row r="1268" spans="2:79" x14ac:dyDescent="0.25">
      <c r="B1268" s="263"/>
      <c r="C1268" s="261"/>
      <c r="I1268" s="220"/>
      <c r="J1268" s="253"/>
      <c r="K1268" s="254"/>
      <c r="L1268" s="254"/>
      <c r="M1268" s="255"/>
      <c r="N1268" s="326"/>
      <c r="O1268" s="256"/>
      <c r="P1268" s="256"/>
      <c r="Q1268" s="256"/>
      <c r="R1268" s="256"/>
      <c r="S1268" s="256"/>
      <c r="T1268" s="256"/>
      <c r="U1268" s="256"/>
      <c r="V1268" s="257"/>
      <c r="W1268" s="257"/>
      <c r="X1268" s="257"/>
      <c r="Y1268" s="257"/>
      <c r="Z1268" s="257"/>
      <c r="AA1268" s="257"/>
      <c r="AB1268" s="253"/>
      <c r="AC1268" s="258"/>
      <c r="AD1268" s="253"/>
      <c r="AE1268" s="253"/>
      <c r="AF1268" s="253"/>
      <c r="AG1268" s="253"/>
      <c r="AH1268" s="253"/>
      <c r="AI1268" s="253"/>
      <c r="AJ1268" s="253"/>
      <c r="AK1268" s="258"/>
      <c r="AL1268" s="258"/>
      <c r="AM1268" s="258"/>
      <c r="AN1268" s="258"/>
      <c r="AO1268" s="258"/>
      <c r="AP1268" s="258"/>
      <c r="AQ1268" s="258"/>
      <c r="AR1268" s="258"/>
      <c r="AS1268" s="258"/>
      <c r="AT1268" s="258"/>
      <c r="AU1268" s="258"/>
      <c r="AV1268" s="258"/>
      <c r="AW1268" s="258"/>
      <c r="AX1268" s="258"/>
      <c r="AY1268" s="258"/>
      <c r="AZ1268" s="258"/>
      <c r="BA1268" s="258"/>
      <c r="BB1268" s="258"/>
      <c r="BC1268" s="258"/>
      <c r="BD1268" s="258"/>
      <c r="BE1268" s="258"/>
      <c r="BF1268" s="258"/>
      <c r="BG1268" s="258"/>
      <c r="BH1268" s="258"/>
      <c r="BI1268" s="258"/>
      <c r="BJ1268" s="258"/>
      <c r="BK1268" s="258"/>
      <c r="BL1268" s="297"/>
      <c r="BM1268" s="258"/>
      <c r="BN1268" s="258"/>
      <c r="BO1268" s="258"/>
      <c r="BP1268" s="258"/>
      <c r="BQ1268" s="258"/>
      <c r="BR1268" s="258"/>
      <c r="BS1268" s="258"/>
      <c r="BT1268" s="258"/>
      <c r="BU1268" s="258"/>
      <c r="BV1268" s="259"/>
      <c r="BW1268" s="260"/>
      <c r="BX1268" s="258"/>
      <c r="BY1268" s="258"/>
      <c r="BZ1268" s="258"/>
      <c r="CA1268" s="258"/>
    </row>
    <row r="1269" spans="2:79" x14ac:dyDescent="0.25">
      <c r="B1269" s="263"/>
      <c r="C1269" s="261"/>
      <c r="I1269" s="220"/>
      <c r="J1269" s="253"/>
      <c r="K1269" s="254"/>
      <c r="L1269" s="254"/>
      <c r="M1269" s="255"/>
      <c r="N1269" s="326"/>
      <c r="O1269" s="256"/>
      <c r="P1269" s="256"/>
      <c r="Q1269" s="256"/>
      <c r="R1269" s="256"/>
      <c r="S1269" s="256"/>
      <c r="T1269" s="256"/>
      <c r="U1269" s="256"/>
      <c r="V1269" s="257"/>
      <c r="W1269" s="257"/>
      <c r="X1269" s="257"/>
      <c r="Y1269" s="257"/>
      <c r="Z1269" s="257"/>
      <c r="AA1269" s="257"/>
      <c r="AB1269" s="253"/>
      <c r="AC1269" s="258"/>
      <c r="AD1269" s="253"/>
      <c r="AE1269" s="253"/>
      <c r="AF1269" s="253"/>
      <c r="AG1269" s="253"/>
      <c r="AH1269" s="253"/>
      <c r="AI1269" s="253"/>
      <c r="AJ1269" s="253"/>
      <c r="AK1269" s="258"/>
      <c r="AL1269" s="258"/>
      <c r="AM1269" s="258"/>
      <c r="AN1269" s="258"/>
      <c r="AO1269" s="258"/>
      <c r="AP1269" s="258"/>
      <c r="AQ1269" s="258"/>
      <c r="AR1269" s="258"/>
      <c r="AS1269" s="258"/>
      <c r="AT1269" s="258"/>
      <c r="AU1269" s="258"/>
      <c r="AV1269" s="258"/>
      <c r="AW1269" s="258"/>
      <c r="AX1269" s="258"/>
      <c r="AY1269" s="258"/>
      <c r="AZ1269" s="258"/>
      <c r="BA1269" s="258"/>
      <c r="BB1269" s="258"/>
      <c r="BC1269" s="258"/>
      <c r="BD1269" s="258"/>
      <c r="BE1269" s="258"/>
      <c r="BF1269" s="258"/>
      <c r="BG1269" s="258"/>
      <c r="BH1269" s="258"/>
      <c r="BI1269" s="258"/>
      <c r="BJ1269" s="258"/>
      <c r="BK1269" s="258"/>
      <c r="BL1269" s="297"/>
      <c r="BM1269" s="258"/>
      <c r="BN1269" s="258"/>
      <c r="BO1269" s="258"/>
      <c r="BP1269" s="258"/>
      <c r="BQ1269" s="258"/>
      <c r="BR1269" s="258"/>
      <c r="BS1269" s="258"/>
      <c r="BT1269" s="258"/>
      <c r="BU1269" s="258"/>
      <c r="BV1269" s="259"/>
      <c r="BW1269" s="260"/>
      <c r="BX1269" s="258"/>
      <c r="BY1269" s="258"/>
      <c r="BZ1269" s="258"/>
      <c r="CA1269" s="258"/>
    </row>
    <row r="1270" spans="2:79" x14ac:dyDescent="0.25">
      <c r="B1270" s="263"/>
      <c r="C1270" s="261"/>
      <c r="I1270" s="220"/>
      <c r="J1270" s="253"/>
      <c r="K1270" s="254"/>
      <c r="L1270" s="254"/>
      <c r="M1270" s="255"/>
      <c r="N1270" s="326"/>
      <c r="O1270" s="256"/>
      <c r="P1270" s="256"/>
      <c r="Q1270" s="256"/>
      <c r="R1270" s="256"/>
      <c r="S1270" s="256"/>
      <c r="T1270" s="256"/>
      <c r="U1270" s="256"/>
      <c r="V1270" s="257"/>
      <c r="W1270" s="257"/>
      <c r="X1270" s="257"/>
      <c r="Y1270" s="257"/>
      <c r="Z1270" s="257"/>
      <c r="AA1270" s="257"/>
      <c r="AB1270" s="253"/>
      <c r="AC1270" s="258"/>
      <c r="AD1270" s="253"/>
      <c r="AE1270" s="253"/>
      <c r="AF1270" s="253"/>
      <c r="AG1270" s="253"/>
      <c r="AH1270" s="253"/>
      <c r="AI1270" s="253"/>
      <c r="AJ1270" s="253"/>
      <c r="AK1270" s="258"/>
      <c r="AL1270" s="258"/>
      <c r="AM1270" s="258"/>
      <c r="AN1270" s="258"/>
      <c r="AO1270" s="258"/>
      <c r="AP1270" s="258"/>
      <c r="AQ1270" s="258"/>
      <c r="AR1270" s="258"/>
      <c r="AS1270" s="258"/>
      <c r="AT1270" s="258"/>
      <c r="AU1270" s="258"/>
      <c r="AV1270" s="258"/>
      <c r="AW1270" s="258"/>
      <c r="AX1270" s="258"/>
      <c r="AY1270" s="258"/>
      <c r="AZ1270" s="258"/>
      <c r="BA1270" s="258"/>
      <c r="BB1270" s="258"/>
      <c r="BC1270" s="258"/>
      <c r="BD1270" s="258"/>
      <c r="BE1270" s="258"/>
      <c r="BF1270" s="258"/>
      <c r="BG1270" s="258"/>
      <c r="BH1270" s="258"/>
      <c r="BI1270" s="258"/>
      <c r="BJ1270" s="258"/>
      <c r="BK1270" s="258"/>
      <c r="BL1270" s="297"/>
      <c r="BM1270" s="258"/>
      <c r="BN1270" s="258"/>
      <c r="BO1270" s="258"/>
      <c r="BP1270" s="258"/>
      <c r="BQ1270" s="258"/>
      <c r="BR1270" s="258"/>
      <c r="BS1270" s="258"/>
      <c r="BT1270" s="258"/>
      <c r="BU1270" s="258"/>
      <c r="BV1270" s="259"/>
      <c r="BW1270" s="260"/>
      <c r="BX1270" s="258"/>
      <c r="BY1270" s="258"/>
      <c r="BZ1270" s="258"/>
      <c r="CA1270" s="258"/>
    </row>
    <row r="1271" spans="2:79" x14ac:dyDescent="0.25">
      <c r="B1271" s="263"/>
      <c r="C1271" s="261"/>
      <c r="I1271" s="220"/>
      <c r="J1271" s="253"/>
      <c r="K1271" s="254"/>
      <c r="L1271" s="254"/>
      <c r="M1271" s="255"/>
      <c r="N1271" s="326"/>
      <c r="O1271" s="256"/>
      <c r="P1271" s="256"/>
      <c r="Q1271" s="256"/>
      <c r="R1271" s="256"/>
      <c r="S1271" s="256"/>
      <c r="T1271" s="256"/>
      <c r="U1271" s="256"/>
      <c r="V1271" s="257"/>
      <c r="W1271" s="257"/>
      <c r="X1271" s="257"/>
      <c r="Y1271" s="257"/>
      <c r="Z1271" s="257"/>
      <c r="AA1271" s="257"/>
      <c r="AB1271" s="253"/>
      <c r="AC1271" s="258"/>
      <c r="AD1271" s="253"/>
      <c r="AE1271" s="253"/>
      <c r="AF1271" s="253"/>
      <c r="AG1271" s="253"/>
      <c r="AH1271" s="253"/>
      <c r="AI1271" s="253"/>
      <c r="AJ1271" s="253"/>
      <c r="AK1271" s="258"/>
      <c r="AL1271" s="258"/>
      <c r="AM1271" s="258"/>
      <c r="AN1271" s="258"/>
      <c r="AO1271" s="258"/>
      <c r="AP1271" s="258"/>
      <c r="AQ1271" s="258"/>
      <c r="AR1271" s="258"/>
      <c r="AS1271" s="258"/>
      <c r="AT1271" s="258"/>
      <c r="AU1271" s="258"/>
      <c r="AV1271" s="258"/>
      <c r="AW1271" s="258"/>
      <c r="AX1271" s="258"/>
      <c r="AY1271" s="258"/>
      <c r="AZ1271" s="258"/>
      <c r="BA1271" s="258"/>
      <c r="BB1271" s="258"/>
      <c r="BC1271" s="258"/>
      <c r="BD1271" s="258"/>
      <c r="BE1271" s="258"/>
      <c r="BF1271" s="258"/>
      <c r="BG1271" s="258"/>
      <c r="BH1271" s="258"/>
      <c r="BI1271" s="258"/>
      <c r="BJ1271" s="258"/>
      <c r="BK1271" s="258"/>
      <c r="BL1271" s="297"/>
      <c r="BM1271" s="258"/>
      <c r="BN1271" s="258"/>
      <c r="BO1271" s="258"/>
      <c r="BP1271" s="258"/>
      <c r="BQ1271" s="258"/>
      <c r="BR1271" s="258"/>
      <c r="BS1271" s="258"/>
      <c r="BT1271" s="258"/>
      <c r="BU1271" s="258"/>
      <c r="BV1271" s="259"/>
      <c r="BW1271" s="260"/>
      <c r="BX1271" s="258"/>
      <c r="BY1271" s="258"/>
      <c r="BZ1271" s="258"/>
      <c r="CA1271" s="258"/>
    </row>
    <row r="1272" spans="2:79" x14ac:dyDescent="0.25">
      <c r="B1272" s="263"/>
      <c r="C1272" s="261"/>
      <c r="I1272" s="220"/>
      <c r="J1272" s="253"/>
      <c r="K1272" s="254"/>
      <c r="L1272" s="254"/>
      <c r="M1272" s="255"/>
      <c r="N1272" s="326"/>
      <c r="O1272" s="256"/>
      <c r="P1272" s="256"/>
      <c r="Q1272" s="256"/>
      <c r="R1272" s="256"/>
      <c r="S1272" s="256"/>
      <c r="T1272" s="256"/>
      <c r="U1272" s="256"/>
      <c r="V1272" s="257"/>
      <c r="W1272" s="257"/>
      <c r="X1272" s="257"/>
      <c r="Y1272" s="257"/>
      <c r="Z1272" s="257"/>
      <c r="AA1272" s="257"/>
      <c r="AB1272" s="253"/>
      <c r="AC1272" s="258"/>
      <c r="AD1272" s="253"/>
      <c r="AE1272" s="253"/>
      <c r="AF1272" s="253"/>
      <c r="AG1272" s="253"/>
      <c r="AH1272" s="253"/>
      <c r="AI1272" s="253"/>
      <c r="AJ1272" s="253"/>
      <c r="AK1272" s="258"/>
      <c r="AL1272" s="258"/>
      <c r="AM1272" s="258"/>
      <c r="AN1272" s="258"/>
      <c r="AO1272" s="258"/>
      <c r="AP1272" s="258"/>
      <c r="AQ1272" s="258"/>
      <c r="AR1272" s="258"/>
      <c r="AS1272" s="258"/>
      <c r="AT1272" s="258"/>
      <c r="AU1272" s="258"/>
      <c r="AV1272" s="258"/>
      <c r="AW1272" s="258"/>
      <c r="AX1272" s="258"/>
      <c r="AY1272" s="258"/>
      <c r="AZ1272" s="258"/>
      <c r="BA1272" s="258"/>
      <c r="BB1272" s="258"/>
      <c r="BC1272" s="258"/>
      <c r="BD1272" s="258"/>
      <c r="BE1272" s="258"/>
      <c r="BF1272" s="258"/>
      <c r="BG1272" s="258"/>
      <c r="BH1272" s="258"/>
      <c r="BI1272" s="258"/>
      <c r="BJ1272" s="258"/>
      <c r="BK1272" s="258"/>
      <c r="BL1272" s="297"/>
      <c r="BM1272" s="258"/>
      <c r="BN1272" s="258"/>
      <c r="BO1272" s="258"/>
      <c r="BP1272" s="258"/>
      <c r="BQ1272" s="258"/>
      <c r="BR1272" s="258"/>
      <c r="BS1272" s="258"/>
      <c r="BT1272" s="258"/>
      <c r="BU1272" s="258"/>
      <c r="BV1272" s="259"/>
      <c r="BW1272" s="260"/>
      <c r="BX1272" s="258"/>
      <c r="BY1272" s="258"/>
      <c r="BZ1272" s="258"/>
      <c r="CA1272" s="258"/>
    </row>
    <row r="1273" spans="2:79" x14ac:dyDescent="0.25">
      <c r="B1273" s="263"/>
      <c r="C1273" s="261"/>
      <c r="I1273" s="220"/>
      <c r="J1273" s="253"/>
      <c r="K1273" s="254"/>
      <c r="L1273" s="254"/>
      <c r="M1273" s="255"/>
      <c r="N1273" s="326"/>
      <c r="O1273" s="256"/>
      <c r="P1273" s="256"/>
      <c r="Q1273" s="256"/>
      <c r="R1273" s="256"/>
      <c r="S1273" s="256"/>
      <c r="T1273" s="256"/>
      <c r="U1273" s="256"/>
      <c r="V1273" s="257"/>
      <c r="W1273" s="257"/>
      <c r="X1273" s="257"/>
      <c r="Y1273" s="257"/>
      <c r="Z1273" s="257"/>
      <c r="AA1273" s="257"/>
      <c r="AB1273" s="253"/>
      <c r="AC1273" s="258"/>
      <c r="AD1273" s="253"/>
      <c r="AE1273" s="253"/>
      <c r="AF1273" s="253"/>
      <c r="AG1273" s="253"/>
      <c r="AH1273" s="253"/>
      <c r="AI1273" s="253"/>
      <c r="AJ1273" s="253"/>
      <c r="AK1273" s="258"/>
      <c r="AL1273" s="258"/>
      <c r="AM1273" s="258"/>
      <c r="AN1273" s="258"/>
      <c r="AO1273" s="258"/>
      <c r="AP1273" s="258"/>
      <c r="AQ1273" s="258"/>
      <c r="AR1273" s="258"/>
      <c r="AS1273" s="258"/>
      <c r="AT1273" s="258"/>
      <c r="AU1273" s="258"/>
      <c r="AV1273" s="258"/>
      <c r="AW1273" s="258"/>
      <c r="AX1273" s="258"/>
      <c r="AY1273" s="258"/>
      <c r="AZ1273" s="258"/>
      <c r="BA1273" s="258"/>
      <c r="BB1273" s="258"/>
      <c r="BC1273" s="258"/>
      <c r="BD1273" s="258"/>
      <c r="BE1273" s="258"/>
      <c r="BF1273" s="258"/>
      <c r="BG1273" s="258"/>
      <c r="BH1273" s="258"/>
      <c r="BI1273" s="258"/>
      <c r="BJ1273" s="258"/>
      <c r="BK1273" s="258"/>
      <c r="BL1273" s="297"/>
      <c r="BM1273" s="258"/>
      <c r="BN1273" s="258"/>
      <c r="BO1273" s="258"/>
      <c r="BP1273" s="258"/>
      <c r="BQ1273" s="258"/>
      <c r="BR1273" s="258"/>
      <c r="BS1273" s="258"/>
      <c r="BT1273" s="258"/>
      <c r="BU1273" s="258"/>
      <c r="BV1273" s="259"/>
      <c r="BW1273" s="260"/>
      <c r="BX1273" s="258"/>
      <c r="BY1273" s="258"/>
      <c r="BZ1273" s="258"/>
      <c r="CA1273" s="258"/>
    </row>
    <row r="1274" spans="2:79" x14ac:dyDescent="0.25">
      <c r="B1274" s="263"/>
      <c r="C1274" s="261"/>
      <c r="I1274" s="220"/>
      <c r="J1274" s="253"/>
      <c r="K1274" s="254"/>
      <c r="L1274" s="254"/>
      <c r="M1274" s="255"/>
      <c r="N1274" s="326"/>
      <c r="O1274" s="256"/>
      <c r="P1274" s="256"/>
      <c r="Q1274" s="256"/>
      <c r="R1274" s="256"/>
      <c r="S1274" s="256"/>
      <c r="T1274" s="256"/>
      <c r="U1274" s="256"/>
      <c r="V1274" s="257"/>
      <c r="W1274" s="257"/>
      <c r="X1274" s="257"/>
      <c r="Y1274" s="257"/>
      <c r="Z1274" s="257"/>
      <c r="AA1274" s="257"/>
      <c r="AB1274" s="253"/>
      <c r="AC1274" s="258"/>
      <c r="AD1274" s="253"/>
      <c r="AE1274" s="253"/>
      <c r="AF1274" s="253"/>
      <c r="AG1274" s="253"/>
      <c r="AH1274" s="253"/>
      <c r="AI1274" s="253"/>
      <c r="AJ1274" s="253"/>
      <c r="AK1274" s="258"/>
      <c r="AL1274" s="258"/>
      <c r="AM1274" s="258"/>
      <c r="AN1274" s="258"/>
      <c r="AO1274" s="258"/>
      <c r="AP1274" s="258"/>
      <c r="AQ1274" s="258"/>
      <c r="AR1274" s="258"/>
      <c r="AS1274" s="258"/>
      <c r="AT1274" s="258"/>
      <c r="AU1274" s="258"/>
      <c r="AV1274" s="258"/>
      <c r="AW1274" s="258"/>
      <c r="AX1274" s="258"/>
      <c r="AY1274" s="258"/>
      <c r="AZ1274" s="258"/>
      <c r="BA1274" s="258"/>
      <c r="BB1274" s="258"/>
      <c r="BC1274" s="258"/>
      <c r="BD1274" s="258"/>
      <c r="BE1274" s="258"/>
      <c r="BF1274" s="258"/>
      <c r="BG1274" s="258"/>
      <c r="BH1274" s="258"/>
      <c r="BI1274" s="258"/>
      <c r="BJ1274" s="258"/>
      <c r="BK1274" s="258"/>
      <c r="BL1274" s="297"/>
      <c r="BM1274" s="258"/>
      <c r="BN1274" s="258"/>
      <c r="BO1274" s="258"/>
      <c r="BP1274" s="258"/>
      <c r="BQ1274" s="258"/>
      <c r="BR1274" s="258"/>
      <c r="BS1274" s="258"/>
      <c r="BT1274" s="258"/>
      <c r="BU1274" s="258"/>
      <c r="BV1274" s="259"/>
      <c r="BW1274" s="260"/>
      <c r="BX1274" s="258"/>
      <c r="BY1274" s="258"/>
      <c r="BZ1274" s="258"/>
      <c r="CA1274" s="258"/>
    </row>
    <row r="1275" spans="2:79" x14ac:dyDescent="0.25">
      <c r="B1275" s="263"/>
      <c r="C1275" s="261"/>
      <c r="I1275" s="220"/>
      <c r="J1275" s="253"/>
      <c r="K1275" s="254"/>
      <c r="L1275" s="254"/>
      <c r="M1275" s="255"/>
      <c r="N1275" s="326"/>
      <c r="O1275" s="256"/>
      <c r="P1275" s="256"/>
      <c r="Q1275" s="256"/>
      <c r="R1275" s="256"/>
      <c r="S1275" s="256"/>
      <c r="T1275" s="256"/>
      <c r="U1275" s="256"/>
      <c r="V1275" s="257"/>
      <c r="W1275" s="257"/>
      <c r="X1275" s="257"/>
      <c r="Y1275" s="257"/>
      <c r="Z1275" s="257"/>
      <c r="AA1275" s="257"/>
      <c r="AB1275" s="253"/>
      <c r="AC1275" s="258"/>
      <c r="AD1275" s="253"/>
      <c r="AE1275" s="253"/>
      <c r="AF1275" s="253"/>
      <c r="AG1275" s="253"/>
      <c r="AH1275" s="253"/>
      <c r="AI1275" s="253"/>
      <c r="AJ1275" s="253"/>
      <c r="AK1275" s="258"/>
      <c r="AL1275" s="258"/>
      <c r="AM1275" s="258"/>
      <c r="AN1275" s="258"/>
      <c r="AO1275" s="258"/>
      <c r="AP1275" s="258"/>
      <c r="AQ1275" s="258"/>
      <c r="AR1275" s="258"/>
      <c r="AS1275" s="258"/>
      <c r="AT1275" s="258"/>
      <c r="AU1275" s="258"/>
      <c r="AV1275" s="258"/>
      <c r="AW1275" s="258"/>
      <c r="AX1275" s="258"/>
      <c r="AY1275" s="258"/>
      <c r="AZ1275" s="258"/>
      <c r="BA1275" s="258"/>
      <c r="BB1275" s="258"/>
      <c r="BC1275" s="258"/>
      <c r="BD1275" s="258"/>
      <c r="BE1275" s="258"/>
      <c r="BF1275" s="258"/>
      <c r="BG1275" s="258"/>
      <c r="BH1275" s="258"/>
      <c r="BI1275" s="258"/>
      <c r="BJ1275" s="258"/>
      <c r="BK1275" s="258"/>
      <c r="BL1275" s="297"/>
      <c r="BM1275" s="258"/>
      <c r="BN1275" s="258"/>
      <c r="BO1275" s="258"/>
      <c r="BP1275" s="258"/>
      <c r="BQ1275" s="258"/>
      <c r="BR1275" s="258"/>
      <c r="BS1275" s="258"/>
      <c r="BT1275" s="258"/>
      <c r="BU1275" s="258"/>
      <c r="BV1275" s="259"/>
      <c r="BW1275" s="260"/>
      <c r="BX1275" s="258"/>
      <c r="BY1275" s="258"/>
      <c r="BZ1275" s="258"/>
      <c r="CA1275" s="258"/>
    </row>
    <row r="1276" spans="2:79" x14ac:dyDescent="0.25">
      <c r="B1276" s="263"/>
      <c r="C1276" s="261"/>
      <c r="I1276" s="220"/>
      <c r="J1276" s="253"/>
      <c r="K1276" s="254"/>
      <c r="L1276" s="254"/>
      <c r="M1276" s="255"/>
      <c r="N1276" s="326"/>
      <c r="O1276" s="256"/>
      <c r="P1276" s="256"/>
      <c r="Q1276" s="256"/>
      <c r="R1276" s="256"/>
      <c r="S1276" s="256"/>
      <c r="T1276" s="256"/>
      <c r="U1276" s="256"/>
      <c r="V1276" s="257"/>
      <c r="W1276" s="257"/>
      <c r="X1276" s="257"/>
      <c r="Y1276" s="257"/>
      <c r="Z1276" s="257"/>
      <c r="AA1276" s="257"/>
      <c r="AB1276" s="253"/>
      <c r="AC1276" s="258"/>
      <c r="AD1276" s="253"/>
      <c r="AE1276" s="253"/>
      <c r="AF1276" s="253"/>
      <c r="AG1276" s="253"/>
      <c r="AH1276" s="253"/>
      <c r="AI1276" s="253"/>
      <c r="AJ1276" s="253"/>
      <c r="AK1276" s="258"/>
      <c r="AL1276" s="258"/>
      <c r="AM1276" s="258"/>
      <c r="AN1276" s="258"/>
      <c r="AO1276" s="258"/>
      <c r="AP1276" s="258"/>
      <c r="AQ1276" s="258"/>
      <c r="AR1276" s="258"/>
      <c r="AS1276" s="258"/>
      <c r="AT1276" s="258"/>
      <c r="AU1276" s="258"/>
      <c r="AV1276" s="258"/>
      <c r="AW1276" s="258"/>
      <c r="AX1276" s="258"/>
      <c r="AY1276" s="258"/>
      <c r="AZ1276" s="258"/>
      <c r="BA1276" s="258"/>
      <c r="BB1276" s="258"/>
      <c r="BC1276" s="258"/>
      <c r="BD1276" s="258"/>
      <c r="BE1276" s="258"/>
      <c r="BF1276" s="258"/>
      <c r="BG1276" s="258"/>
      <c r="BH1276" s="258"/>
      <c r="BI1276" s="258"/>
      <c r="BJ1276" s="258"/>
      <c r="BK1276" s="258"/>
      <c r="BL1276" s="297"/>
      <c r="BM1276" s="258"/>
      <c r="BN1276" s="258"/>
      <c r="BO1276" s="258"/>
      <c r="BP1276" s="258"/>
      <c r="BQ1276" s="258"/>
      <c r="BR1276" s="258"/>
      <c r="BS1276" s="258"/>
      <c r="BT1276" s="258"/>
      <c r="BU1276" s="258"/>
      <c r="BV1276" s="259"/>
      <c r="BW1276" s="260"/>
      <c r="BX1276" s="258"/>
      <c r="BY1276" s="258"/>
      <c r="BZ1276" s="258"/>
      <c r="CA1276" s="258"/>
    </row>
    <row r="1277" spans="2:79" x14ac:dyDescent="0.25">
      <c r="B1277" s="263"/>
      <c r="C1277" s="261"/>
      <c r="I1277" s="220"/>
      <c r="J1277" s="253"/>
      <c r="K1277" s="254"/>
      <c r="L1277" s="254"/>
      <c r="M1277" s="255"/>
      <c r="N1277" s="326"/>
      <c r="O1277" s="256"/>
      <c r="P1277" s="256"/>
      <c r="Q1277" s="256"/>
      <c r="R1277" s="256"/>
      <c r="S1277" s="256"/>
      <c r="T1277" s="256"/>
      <c r="U1277" s="256"/>
      <c r="V1277" s="257"/>
      <c r="W1277" s="257"/>
      <c r="X1277" s="257"/>
      <c r="Y1277" s="257"/>
      <c r="Z1277" s="257"/>
      <c r="AA1277" s="257"/>
      <c r="AB1277" s="253"/>
      <c r="AC1277" s="258"/>
      <c r="AD1277" s="253"/>
      <c r="AE1277" s="253"/>
      <c r="AF1277" s="253"/>
      <c r="AG1277" s="253"/>
      <c r="AH1277" s="253"/>
      <c r="AI1277" s="253"/>
      <c r="AJ1277" s="253"/>
      <c r="AK1277" s="258"/>
      <c r="AL1277" s="258"/>
      <c r="AM1277" s="258"/>
      <c r="AN1277" s="258"/>
      <c r="AO1277" s="258"/>
      <c r="AP1277" s="258"/>
      <c r="AQ1277" s="258"/>
      <c r="AR1277" s="258"/>
      <c r="AS1277" s="258"/>
      <c r="AT1277" s="258"/>
      <c r="AU1277" s="258"/>
      <c r="AV1277" s="258"/>
      <c r="AW1277" s="258"/>
      <c r="AX1277" s="258"/>
      <c r="AY1277" s="258"/>
      <c r="AZ1277" s="258"/>
      <c r="BA1277" s="258"/>
      <c r="BB1277" s="258"/>
      <c r="BC1277" s="258"/>
      <c r="BD1277" s="258"/>
      <c r="BE1277" s="258"/>
      <c r="BF1277" s="258"/>
      <c r="BG1277" s="258"/>
      <c r="BH1277" s="258"/>
      <c r="BI1277" s="258"/>
      <c r="BJ1277" s="258"/>
      <c r="BK1277" s="258"/>
      <c r="BL1277" s="297"/>
      <c r="BM1277" s="258"/>
      <c r="BN1277" s="258"/>
      <c r="BO1277" s="258"/>
      <c r="BP1277" s="258"/>
      <c r="BQ1277" s="258"/>
      <c r="BR1277" s="258"/>
      <c r="BS1277" s="258"/>
      <c r="BT1277" s="258"/>
      <c r="BU1277" s="258"/>
      <c r="BV1277" s="259"/>
      <c r="BW1277" s="260"/>
      <c r="BX1277" s="258"/>
      <c r="BY1277" s="258"/>
      <c r="BZ1277" s="258"/>
      <c r="CA1277" s="258"/>
    </row>
    <row r="1278" spans="2:79" x14ac:dyDescent="0.25">
      <c r="B1278" s="263"/>
      <c r="C1278" s="261"/>
      <c r="I1278" s="220"/>
      <c r="J1278" s="253"/>
      <c r="K1278" s="254"/>
      <c r="L1278" s="254"/>
      <c r="M1278" s="255"/>
      <c r="N1278" s="326"/>
      <c r="O1278" s="256"/>
      <c r="P1278" s="256"/>
      <c r="Q1278" s="256"/>
      <c r="R1278" s="256"/>
      <c r="S1278" s="256"/>
      <c r="T1278" s="256"/>
      <c r="U1278" s="256"/>
      <c r="V1278" s="257"/>
      <c r="W1278" s="257"/>
      <c r="X1278" s="257"/>
      <c r="Y1278" s="257"/>
      <c r="Z1278" s="257"/>
      <c r="AA1278" s="257"/>
      <c r="AB1278" s="253"/>
      <c r="AC1278" s="258"/>
      <c r="AD1278" s="253"/>
      <c r="AE1278" s="253"/>
      <c r="AF1278" s="253"/>
      <c r="AG1278" s="253"/>
      <c r="AH1278" s="253"/>
      <c r="AI1278" s="253"/>
      <c r="AJ1278" s="253"/>
      <c r="AK1278" s="258"/>
      <c r="AL1278" s="258"/>
      <c r="AM1278" s="258"/>
      <c r="AN1278" s="258"/>
      <c r="AO1278" s="258"/>
      <c r="AP1278" s="258"/>
      <c r="AQ1278" s="258"/>
      <c r="AR1278" s="258"/>
      <c r="AS1278" s="258"/>
      <c r="AT1278" s="258"/>
      <c r="AU1278" s="258"/>
      <c r="AV1278" s="258"/>
      <c r="AW1278" s="258"/>
      <c r="AX1278" s="258"/>
      <c r="AY1278" s="258"/>
      <c r="AZ1278" s="258"/>
      <c r="BA1278" s="258"/>
      <c r="BB1278" s="258"/>
      <c r="BC1278" s="258"/>
      <c r="BD1278" s="258"/>
      <c r="BE1278" s="258"/>
      <c r="BF1278" s="258"/>
      <c r="BG1278" s="258"/>
      <c r="BH1278" s="258"/>
      <c r="BI1278" s="258"/>
      <c r="BJ1278" s="258"/>
      <c r="BK1278" s="258"/>
      <c r="BL1278" s="297"/>
      <c r="BM1278" s="258"/>
      <c r="BN1278" s="258"/>
      <c r="BO1278" s="258"/>
      <c r="BP1278" s="258"/>
      <c r="BQ1278" s="258"/>
      <c r="BR1278" s="258"/>
      <c r="BS1278" s="258"/>
      <c r="BT1278" s="258"/>
      <c r="BU1278" s="258"/>
      <c r="BV1278" s="259"/>
      <c r="BW1278" s="260"/>
      <c r="BX1278" s="258"/>
      <c r="BY1278" s="258"/>
      <c r="BZ1278" s="258"/>
      <c r="CA1278" s="258"/>
    </row>
    <row r="1279" spans="2:79" x14ac:dyDescent="0.25">
      <c r="B1279" s="263"/>
      <c r="C1279" s="261"/>
      <c r="I1279" s="220"/>
      <c r="J1279" s="253"/>
      <c r="K1279" s="254"/>
      <c r="L1279" s="254"/>
      <c r="M1279" s="255"/>
      <c r="N1279" s="326"/>
      <c r="O1279" s="256"/>
      <c r="P1279" s="256"/>
      <c r="Q1279" s="256"/>
      <c r="R1279" s="256"/>
      <c r="S1279" s="256"/>
      <c r="T1279" s="256"/>
      <c r="U1279" s="256"/>
      <c r="V1279" s="257"/>
      <c r="W1279" s="257"/>
      <c r="X1279" s="257"/>
      <c r="Y1279" s="257"/>
      <c r="Z1279" s="257"/>
      <c r="AA1279" s="257"/>
      <c r="AB1279" s="253"/>
      <c r="AC1279" s="258"/>
      <c r="AD1279" s="253"/>
      <c r="AE1279" s="253"/>
      <c r="AF1279" s="253"/>
      <c r="AG1279" s="253"/>
      <c r="AH1279" s="253"/>
      <c r="AI1279" s="253"/>
      <c r="AJ1279" s="253"/>
      <c r="AK1279" s="258"/>
      <c r="AL1279" s="258"/>
      <c r="AM1279" s="258"/>
      <c r="AN1279" s="258"/>
      <c r="AO1279" s="258"/>
      <c r="AP1279" s="258"/>
      <c r="AQ1279" s="258"/>
      <c r="AR1279" s="258"/>
      <c r="AS1279" s="258"/>
      <c r="AT1279" s="258"/>
      <c r="AU1279" s="258"/>
      <c r="AV1279" s="258"/>
      <c r="AW1279" s="258"/>
      <c r="AX1279" s="258"/>
      <c r="AY1279" s="258"/>
      <c r="AZ1279" s="258"/>
      <c r="BA1279" s="258"/>
      <c r="BB1279" s="258"/>
      <c r="BC1279" s="258"/>
      <c r="BD1279" s="258"/>
      <c r="BE1279" s="258"/>
      <c r="BF1279" s="258"/>
      <c r="BG1279" s="258"/>
      <c r="BH1279" s="258"/>
      <c r="BI1279" s="258"/>
      <c r="BJ1279" s="258"/>
      <c r="BK1279" s="258"/>
      <c r="BL1279" s="297"/>
      <c r="BM1279" s="258"/>
      <c r="BN1279" s="258"/>
      <c r="BO1279" s="258"/>
      <c r="BP1279" s="258"/>
      <c r="BQ1279" s="258"/>
      <c r="BR1279" s="258"/>
      <c r="BS1279" s="258"/>
      <c r="BT1279" s="258"/>
      <c r="BU1279" s="258"/>
      <c r="BV1279" s="259"/>
      <c r="BW1279" s="260"/>
      <c r="BX1279" s="258"/>
      <c r="BY1279" s="258"/>
      <c r="BZ1279" s="258"/>
      <c r="CA1279" s="258"/>
    </row>
    <row r="1280" spans="2:79" x14ac:dyDescent="0.25">
      <c r="B1280" s="263"/>
      <c r="C1280" s="261"/>
      <c r="I1280" s="220"/>
      <c r="J1280" s="253"/>
      <c r="K1280" s="254"/>
      <c r="L1280" s="254"/>
      <c r="M1280" s="255"/>
      <c r="N1280" s="326"/>
      <c r="O1280" s="256"/>
      <c r="P1280" s="256"/>
      <c r="Q1280" s="256"/>
      <c r="R1280" s="256"/>
      <c r="S1280" s="256"/>
      <c r="T1280" s="256"/>
      <c r="U1280" s="256"/>
      <c r="V1280" s="257"/>
      <c r="W1280" s="257"/>
      <c r="X1280" s="257"/>
      <c r="Y1280" s="257"/>
      <c r="Z1280" s="257"/>
      <c r="AA1280" s="257"/>
      <c r="AB1280" s="253"/>
      <c r="AC1280" s="258"/>
      <c r="AD1280" s="253"/>
      <c r="AE1280" s="253"/>
      <c r="AF1280" s="253"/>
      <c r="AG1280" s="253"/>
      <c r="AH1280" s="253"/>
      <c r="AI1280" s="253"/>
      <c r="AJ1280" s="253"/>
      <c r="AK1280" s="258"/>
      <c r="AL1280" s="258"/>
      <c r="AM1280" s="258"/>
      <c r="AN1280" s="258"/>
      <c r="AO1280" s="258"/>
      <c r="AP1280" s="258"/>
      <c r="AQ1280" s="258"/>
      <c r="AR1280" s="258"/>
      <c r="AS1280" s="258"/>
      <c r="AT1280" s="258"/>
      <c r="AU1280" s="258"/>
      <c r="AV1280" s="258"/>
      <c r="AW1280" s="258"/>
      <c r="AX1280" s="258"/>
      <c r="AY1280" s="258"/>
      <c r="AZ1280" s="258"/>
      <c r="BA1280" s="258"/>
      <c r="BB1280" s="258"/>
      <c r="BC1280" s="258"/>
      <c r="BD1280" s="258"/>
      <c r="BE1280" s="258"/>
      <c r="BF1280" s="258"/>
      <c r="BG1280" s="258"/>
      <c r="BH1280" s="258"/>
      <c r="BI1280" s="258"/>
      <c r="BJ1280" s="258"/>
      <c r="BK1280" s="258"/>
      <c r="BL1280" s="297"/>
      <c r="BM1280" s="258"/>
      <c r="BN1280" s="258"/>
      <c r="BO1280" s="258"/>
      <c r="BP1280" s="258"/>
      <c r="BQ1280" s="258"/>
      <c r="BR1280" s="258"/>
      <c r="BS1280" s="258"/>
      <c r="BT1280" s="258"/>
      <c r="BU1280" s="258"/>
      <c r="BV1280" s="259"/>
      <c r="BW1280" s="260"/>
      <c r="BX1280" s="258"/>
      <c r="BY1280" s="258"/>
      <c r="BZ1280" s="258"/>
      <c r="CA1280" s="258"/>
    </row>
    <row r="1281" spans="2:79" x14ac:dyDescent="0.25">
      <c r="B1281" s="263"/>
      <c r="C1281" s="261"/>
      <c r="I1281" s="220"/>
      <c r="J1281" s="253"/>
      <c r="K1281" s="254"/>
      <c r="L1281" s="254"/>
      <c r="M1281" s="255"/>
      <c r="N1281" s="326"/>
      <c r="O1281" s="256"/>
      <c r="P1281" s="256"/>
      <c r="Q1281" s="256"/>
      <c r="R1281" s="256"/>
      <c r="S1281" s="256"/>
      <c r="T1281" s="256"/>
      <c r="U1281" s="256"/>
      <c r="V1281" s="257"/>
      <c r="W1281" s="257"/>
      <c r="X1281" s="257"/>
      <c r="Y1281" s="257"/>
      <c r="Z1281" s="257"/>
      <c r="AA1281" s="257"/>
      <c r="AB1281" s="253"/>
      <c r="AC1281" s="258"/>
      <c r="AD1281" s="253"/>
      <c r="AE1281" s="253"/>
      <c r="AF1281" s="253"/>
      <c r="AG1281" s="253"/>
      <c r="AH1281" s="253"/>
      <c r="AI1281" s="253"/>
      <c r="AJ1281" s="253"/>
      <c r="AK1281" s="258"/>
      <c r="AL1281" s="258"/>
      <c r="AM1281" s="258"/>
      <c r="AN1281" s="258"/>
      <c r="AO1281" s="258"/>
      <c r="AP1281" s="258"/>
      <c r="AQ1281" s="258"/>
      <c r="AR1281" s="258"/>
      <c r="AS1281" s="258"/>
      <c r="AT1281" s="258"/>
      <c r="AU1281" s="258"/>
      <c r="AV1281" s="258"/>
      <c r="AW1281" s="258"/>
      <c r="AX1281" s="258"/>
      <c r="AY1281" s="258"/>
      <c r="AZ1281" s="258"/>
      <c r="BA1281" s="258"/>
      <c r="BB1281" s="258"/>
      <c r="BC1281" s="258"/>
      <c r="BD1281" s="258"/>
      <c r="BE1281" s="258"/>
      <c r="BF1281" s="258"/>
      <c r="BG1281" s="258"/>
      <c r="BH1281" s="258"/>
      <c r="BI1281" s="258"/>
      <c r="BJ1281" s="258"/>
      <c r="BK1281" s="258"/>
      <c r="BL1281" s="297"/>
      <c r="BM1281" s="258"/>
      <c r="BN1281" s="258"/>
      <c r="BO1281" s="258"/>
      <c r="BP1281" s="258"/>
      <c r="BQ1281" s="258"/>
      <c r="BR1281" s="258"/>
      <c r="BS1281" s="258"/>
      <c r="BT1281" s="258"/>
      <c r="BU1281" s="258"/>
      <c r="BV1281" s="259"/>
      <c r="BW1281" s="260"/>
      <c r="BX1281" s="258"/>
      <c r="BY1281" s="258"/>
      <c r="BZ1281" s="258"/>
      <c r="CA1281" s="258"/>
    </row>
    <row r="1282" spans="2:79" x14ac:dyDescent="0.25">
      <c r="B1282" s="263"/>
      <c r="C1282" s="261"/>
      <c r="I1282" s="220"/>
      <c r="J1282" s="253"/>
      <c r="K1282" s="254"/>
      <c r="L1282" s="254"/>
      <c r="M1282" s="255"/>
      <c r="N1282" s="326"/>
      <c r="O1282" s="256"/>
      <c r="P1282" s="256"/>
      <c r="Q1282" s="256"/>
      <c r="R1282" s="256"/>
      <c r="S1282" s="256"/>
      <c r="T1282" s="256"/>
      <c r="U1282" s="256"/>
      <c r="V1282" s="257"/>
      <c r="W1282" s="257"/>
      <c r="X1282" s="257"/>
      <c r="Y1282" s="257"/>
      <c r="Z1282" s="257"/>
      <c r="AA1282" s="257"/>
      <c r="AB1282" s="253"/>
      <c r="AC1282" s="258"/>
      <c r="AD1282" s="253"/>
      <c r="AE1282" s="253"/>
      <c r="AF1282" s="253"/>
      <c r="AG1282" s="253"/>
      <c r="AH1282" s="253"/>
      <c r="AI1282" s="253"/>
      <c r="AJ1282" s="253"/>
      <c r="AK1282" s="258"/>
      <c r="AL1282" s="258"/>
      <c r="AM1282" s="258"/>
      <c r="AN1282" s="258"/>
      <c r="AO1282" s="258"/>
      <c r="AP1282" s="258"/>
      <c r="AQ1282" s="258"/>
      <c r="AR1282" s="258"/>
      <c r="AS1282" s="258"/>
      <c r="AT1282" s="258"/>
      <c r="AU1282" s="258"/>
      <c r="AV1282" s="258"/>
      <c r="AW1282" s="258"/>
      <c r="AX1282" s="258"/>
      <c r="AY1282" s="258"/>
      <c r="AZ1282" s="258"/>
      <c r="BA1282" s="258"/>
      <c r="BB1282" s="258"/>
      <c r="BC1282" s="258"/>
      <c r="BD1282" s="258"/>
      <c r="BE1282" s="258"/>
      <c r="BF1282" s="258"/>
      <c r="BG1282" s="258"/>
      <c r="BH1282" s="258"/>
      <c r="BI1282" s="258"/>
      <c r="BJ1282" s="258"/>
      <c r="BK1282" s="258"/>
      <c r="BL1282" s="297"/>
      <c r="BM1282" s="258"/>
      <c r="BN1282" s="258"/>
      <c r="BO1282" s="258"/>
      <c r="BP1282" s="258"/>
      <c r="BQ1282" s="258"/>
      <c r="BR1282" s="258"/>
      <c r="BS1282" s="258"/>
      <c r="BT1282" s="258"/>
      <c r="BU1282" s="258"/>
      <c r="BV1282" s="259"/>
      <c r="BW1282" s="260"/>
      <c r="BX1282" s="258"/>
      <c r="BY1282" s="258"/>
      <c r="BZ1282" s="258"/>
      <c r="CA1282" s="258"/>
    </row>
    <row r="1283" spans="2:79" x14ac:dyDescent="0.25">
      <c r="B1283" s="263"/>
      <c r="C1283" s="261"/>
      <c r="I1283" s="220"/>
      <c r="J1283" s="253"/>
      <c r="K1283" s="254"/>
      <c r="L1283" s="254"/>
      <c r="M1283" s="255"/>
      <c r="N1283" s="326"/>
      <c r="O1283" s="256"/>
      <c r="P1283" s="256"/>
      <c r="Q1283" s="256"/>
      <c r="R1283" s="256"/>
      <c r="S1283" s="256"/>
      <c r="T1283" s="256"/>
      <c r="U1283" s="256"/>
      <c r="V1283" s="257"/>
      <c r="W1283" s="257"/>
      <c r="X1283" s="257"/>
      <c r="Y1283" s="257"/>
      <c r="Z1283" s="257"/>
      <c r="AA1283" s="257"/>
      <c r="AB1283" s="253"/>
      <c r="AC1283" s="258"/>
      <c r="AD1283" s="253"/>
      <c r="AE1283" s="253"/>
      <c r="AF1283" s="253"/>
      <c r="AG1283" s="253"/>
      <c r="AH1283" s="253"/>
      <c r="AI1283" s="253"/>
      <c r="AJ1283" s="253"/>
      <c r="AK1283" s="258"/>
      <c r="AL1283" s="258"/>
      <c r="AM1283" s="258"/>
      <c r="AN1283" s="258"/>
      <c r="AO1283" s="258"/>
      <c r="AP1283" s="258"/>
      <c r="AQ1283" s="258"/>
      <c r="AR1283" s="258"/>
      <c r="AS1283" s="258"/>
      <c r="AT1283" s="258"/>
      <c r="AU1283" s="258"/>
      <c r="AV1283" s="258"/>
      <c r="AW1283" s="258"/>
      <c r="AX1283" s="258"/>
      <c r="AY1283" s="258"/>
      <c r="AZ1283" s="258"/>
      <c r="BA1283" s="258"/>
      <c r="BB1283" s="258"/>
      <c r="BC1283" s="258"/>
      <c r="BD1283" s="258"/>
      <c r="BE1283" s="258"/>
      <c r="BF1283" s="258"/>
      <c r="BG1283" s="258"/>
      <c r="BH1283" s="258"/>
      <c r="BI1283" s="258"/>
      <c r="BJ1283" s="258"/>
      <c r="BK1283" s="258"/>
      <c r="BL1283" s="297"/>
      <c r="BM1283" s="258"/>
      <c r="BN1283" s="258"/>
      <c r="BO1283" s="258"/>
      <c r="BP1283" s="258"/>
      <c r="BQ1283" s="258"/>
      <c r="BR1283" s="258"/>
      <c r="BS1283" s="258"/>
      <c r="BT1283" s="258"/>
      <c r="BU1283" s="258"/>
      <c r="BV1283" s="259"/>
      <c r="BW1283" s="260"/>
      <c r="BX1283" s="258"/>
      <c r="BY1283" s="258"/>
      <c r="BZ1283" s="258"/>
      <c r="CA1283" s="258"/>
    </row>
    <row r="1284" spans="2:79" x14ac:dyDescent="0.25">
      <c r="B1284" s="263"/>
      <c r="C1284" s="261"/>
      <c r="I1284" s="220"/>
      <c r="J1284" s="253"/>
      <c r="K1284" s="254"/>
      <c r="L1284" s="254"/>
      <c r="M1284" s="255"/>
      <c r="N1284" s="326"/>
      <c r="O1284" s="256"/>
      <c r="P1284" s="256"/>
      <c r="Q1284" s="256"/>
      <c r="R1284" s="256"/>
      <c r="S1284" s="256"/>
      <c r="T1284" s="256"/>
      <c r="U1284" s="256"/>
      <c r="V1284" s="257"/>
      <c r="W1284" s="257"/>
      <c r="X1284" s="257"/>
      <c r="Y1284" s="257"/>
      <c r="Z1284" s="257"/>
      <c r="AA1284" s="257"/>
      <c r="AB1284" s="253"/>
      <c r="AC1284" s="258"/>
      <c r="AD1284" s="253"/>
      <c r="AE1284" s="253"/>
      <c r="AF1284" s="253"/>
      <c r="AG1284" s="253"/>
      <c r="AH1284" s="253"/>
      <c r="AI1284" s="253"/>
      <c r="AJ1284" s="253"/>
      <c r="AK1284" s="258"/>
      <c r="AL1284" s="258"/>
      <c r="AM1284" s="258"/>
      <c r="AN1284" s="258"/>
      <c r="AO1284" s="258"/>
      <c r="AP1284" s="258"/>
      <c r="AQ1284" s="258"/>
      <c r="AR1284" s="258"/>
      <c r="AS1284" s="258"/>
      <c r="AT1284" s="258"/>
      <c r="AU1284" s="258"/>
      <c r="AV1284" s="258"/>
      <c r="AW1284" s="258"/>
      <c r="AX1284" s="258"/>
      <c r="AY1284" s="258"/>
      <c r="AZ1284" s="258"/>
      <c r="BA1284" s="258"/>
      <c r="BB1284" s="258"/>
      <c r="BC1284" s="258"/>
      <c r="BD1284" s="258"/>
      <c r="BE1284" s="258"/>
      <c r="BF1284" s="258"/>
      <c r="BG1284" s="258"/>
      <c r="BH1284" s="258"/>
      <c r="BI1284" s="258"/>
      <c r="BJ1284" s="258"/>
      <c r="BK1284" s="258"/>
      <c r="BL1284" s="297"/>
      <c r="BM1284" s="258"/>
      <c r="BN1284" s="258"/>
      <c r="BO1284" s="258"/>
      <c r="BP1284" s="258"/>
      <c r="BQ1284" s="258"/>
      <c r="BR1284" s="258"/>
      <c r="BS1284" s="258"/>
      <c r="BT1284" s="258"/>
      <c r="BU1284" s="258"/>
      <c r="BV1284" s="259"/>
      <c r="BW1284" s="260"/>
      <c r="BX1284" s="258"/>
      <c r="BY1284" s="258"/>
      <c r="BZ1284" s="258"/>
      <c r="CA1284" s="258"/>
    </row>
    <row r="1285" spans="2:79" x14ac:dyDescent="0.25">
      <c r="B1285" s="263"/>
      <c r="C1285" s="261"/>
      <c r="I1285" s="220"/>
      <c r="J1285" s="253"/>
      <c r="K1285" s="254"/>
      <c r="L1285" s="254"/>
      <c r="M1285" s="255"/>
      <c r="N1285" s="326"/>
      <c r="O1285" s="256"/>
      <c r="P1285" s="256"/>
      <c r="Q1285" s="256"/>
      <c r="R1285" s="256"/>
      <c r="S1285" s="256"/>
      <c r="T1285" s="256"/>
      <c r="U1285" s="256"/>
      <c r="V1285" s="257"/>
      <c r="W1285" s="257"/>
      <c r="X1285" s="257"/>
      <c r="Y1285" s="257"/>
      <c r="Z1285" s="257"/>
      <c r="AA1285" s="257"/>
      <c r="AB1285" s="253"/>
      <c r="AC1285" s="258"/>
      <c r="AD1285" s="253"/>
      <c r="AE1285" s="253"/>
      <c r="AF1285" s="253"/>
      <c r="AG1285" s="253"/>
      <c r="AH1285" s="253"/>
      <c r="AI1285" s="253"/>
      <c r="AJ1285" s="253"/>
      <c r="AK1285" s="258"/>
      <c r="AL1285" s="258"/>
      <c r="AM1285" s="258"/>
      <c r="AN1285" s="258"/>
      <c r="AO1285" s="258"/>
      <c r="AP1285" s="258"/>
      <c r="AQ1285" s="258"/>
      <c r="AR1285" s="258"/>
      <c r="AS1285" s="258"/>
      <c r="AT1285" s="258"/>
      <c r="AU1285" s="258"/>
      <c r="AV1285" s="258"/>
      <c r="AW1285" s="258"/>
      <c r="AX1285" s="258"/>
      <c r="AY1285" s="258"/>
      <c r="AZ1285" s="258"/>
      <c r="BA1285" s="258"/>
      <c r="BB1285" s="258"/>
      <c r="BC1285" s="258"/>
      <c r="BD1285" s="258"/>
      <c r="BE1285" s="258"/>
      <c r="BF1285" s="258"/>
      <c r="BG1285" s="258"/>
      <c r="BH1285" s="258"/>
      <c r="BI1285" s="258"/>
      <c r="BJ1285" s="258"/>
      <c r="BK1285" s="258"/>
      <c r="BL1285" s="297"/>
      <c r="BM1285" s="258"/>
      <c r="BN1285" s="258"/>
      <c r="BO1285" s="258"/>
      <c r="BP1285" s="258"/>
      <c r="BQ1285" s="258"/>
      <c r="BR1285" s="258"/>
      <c r="BS1285" s="258"/>
      <c r="BT1285" s="258"/>
      <c r="BU1285" s="258"/>
      <c r="BV1285" s="259"/>
      <c r="BW1285" s="260"/>
      <c r="BX1285" s="258"/>
      <c r="BY1285" s="258"/>
      <c r="BZ1285" s="258"/>
      <c r="CA1285" s="258"/>
    </row>
    <row r="1286" spans="2:79" x14ac:dyDescent="0.25">
      <c r="B1286" s="263"/>
      <c r="C1286" s="261"/>
      <c r="I1286" s="220"/>
      <c r="J1286" s="253"/>
      <c r="K1286" s="254"/>
      <c r="L1286" s="254"/>
      <c r="M1286" s="255"/>
      <c r="N1286" s="326"/>
      <c r="O1286" s="256"/>
      <c r="P1286" s="256"/>
      <c r="Q1286" s="256"/>
      <c r="R1286" s="256"/>
      <c r="S1286" s="256"/>
      <c r="T1286" s="256"/>
      <c r="U1286" s="256"/>
      <c r="V1286" s="257"/>
      <c r="W1286" s="257"/>
      <c r="X1286" s="257"/>
      <c r="Y1286" s="257"/>
      <c r="Z1286" s="257"/>
      <c r="AA1286" s="257"/>
      <c r="AB1286" s="253"/>
      <c r="AC1286" s="258"/>
      <c r="AD1286" s="253"/>
      <c r="AE1286" s="253"/>
      <c r="AF1286" s="253"/>
      <c r="AG1286" s="253"/>
      <c r="AH1286" s="253"/>
      <c r="AI1286" s="253"/>
      <c r="AJ1286" s="253"/>
      <c r="AK1286" s="258"/>
      <c r="AL1286" s="258"/>
      <c r="AM1286" s="258"/>
      <c r="AN1286" s="258"/>
      <c r="AO1286" s="258"/>
      <c r="AP1286" s="258"/>
      <c r="AQ1286" s="258"/>
      <c r="AR1286" s="258"/>
      <c r="AS1286" s="258"/>
      <c r="AT1286" s="258"/>
      <c r="AU1286" s="258"/>
      <c r="AV1286" s="258"/>
      <c r="AW1286" s="258"/>
      <c r="AX1286" s="258"/>
      <c r="AY1286" s="258"/>
      <c r="AZ1286" s="258"/>
      <c r="BA1286" s="258"/>
      <c r="BB1286" s="258"/>
      <c r="BC1286" s="258"/>
      <c r="BD1286" s="258"/>
      <c r="BE1286" s="258"/>
      <c r="BF1286" s="258"/>
      <c r="BG1286" s="258"/>
      <c r="BH1286" s="258"/>
      <c r="BI1286" s="258"/>
      <c r="BJ1286" s="258"/>
      <c r="BK1286" s="258"/>
      <c r="BL1286" s="297"/>
      <c r="BM1286" s="258"/>
      <c r="BN1286" s="258"/>
      <c r="BO1286" s="258"/>
      <c r="BP1286" s="258"/>
      <c r="BQ1286" s="258"/>
      <c r="BR1286" s="258"/>
      <c r="BS1286" s="258"/>
      <c r="BT1286" s="258"/>
      <c r="BU1286" s="258"/>
      <c r="BV1286" s="259"/>
      <c r="BW1286" s="260"/>
      <c r="BX1286" s="258"/>
      <c r="BY1286" s="258"/>
      <c r="BZ1286" s="258"/>
      <c r="CA1286" s="258"/>
    </row>
    <row r="1287" spans="2:79" x14ac:dyDescent="0.25">
      <c r="B1287" s="263"/>
      <c r="C1287" s="261"/>
      <c r="I1287" s="220"/>
      <c r="J1287" s="253"/>
      <c r="K1287" s="254"/>
      <c r="L1287" s="254"/>
      <c r="M1287" s="255"/>
      <c r="N1287" s="326"/>
      <c r="O1287" s="256"/>
      <c r="P1287" s="256"/>
      <c r="Q1287" s="256"/>
      <c r="R1287" s="256"/>
      <c r="S1287" s="256"/>
      <c r="T1287" s="256"/>
      <c r="U1287" s="256"/>
      <c r="V1287" s="257"/>
      <c r="W1287" s="257"/>
      <c r="X1287" s="257"/>
      <c r="Y1287" s="257"/>
      <c r="Z1287" s="257"/>
      <c r="AA1287" s="257"/>
      <c r="AB1287" s="253"/>
      <c r="AC1287" s="258"/>
      <c r="AD1287" s="253"/>
      <c r="AE1287" s="253"/>
      <c r="AF1287" s="253"/>
      <c r="AG1287" s="253"/>
      <c r="AH1287" s="253"/>
      <c r="AI1287" s="253"/>
      <c r="AJ1287" s="253"/>
      <c r="AK1287" s="258"/>
      <c r="AL1287" s="258"/>
      <c r="AM1287" s="258"/>
      <c r="AN1287" s="258"/>
      <c r="AO1287" s="258"/>
      <c r="AP1287" s="258"/>
      <c r="AQ1287" s="258"/>
      <c r="AR1287" s="258"/>
      <c r="AS1287" s="258"/>
      <c r="AT1287" s="258"/>
      <c r="AU1287" s="258"/>
      <c r="AV1287" s="258"/>
      <c r="AW1287" s="258"/>
      <c r="AX1287" s="258"/>
      <c r="AY1287" s="258"/>
      <c r="AZ1287" s="258"/>
      <c r="BA1287" s="258"/>
      <c r="BB1287" s="258"/>
      <c r="BC1287" s="258"/>
      <c r="BD1287" s="258"/>
      <c r="BE1287" s="258"/>
      <c r="BF1287" s="258"/>
      <c r="BG1287" s="258"/>
      <c r="BH1287" s="258"/>
      <c r="BI1287" s="258"/>
      <c r="BJ1287" s="258"/>
      <c r="BK1287" s="258"/>
      <c r="BL1287" s="297"/>
      <c r="BM1287" s="258"/>
      <c r="BN1287" s="258"/>
      <c r="BO1287" s="258"/>
      <c r="BP1287" s="258"/>
      <c r="BQ1287" s="258"/>
      <c r="BR1287" s="258"/>
      <c r="BS1287" s="258"/>
      <c r="BT1287" s="258"/>
      <c r="BU1287" s="258"/>
      <c r="BV1287" s="259"/>
      <c r="BW1287" s="260"/>
      <c r="BX1287" s="258"/>
      <c r="BY1287" s="258"/>
      <c r="BZ1287" s="258"/>
      <c r="CA1287" s="258"/>
    </row>
    <row r="1288" spans="2:79" x14ac:dyDescent="0.25">
      <c r="B1288" s="263"/>
      <c r="C1288" s="261"/>
      <c r="I1288" s="220"/>
      <c r="J1288" s="253"/>
      <c r="K1288" s="254"/>
      <c r="L1288" s="254"/>
      <c r="M1288" s="255"/>
      <c r="N1288" s="326"/>
      <c r="O1288" s="256"/>
      <c r="P1288" s="256"/>
      <c r="Q1288" s="256"/>
      <c r="R1288" s="256"/>
      <c r="S1288" s="256"/>
      <c r="T1288" s="256"/>
      <c r="U1288" s="256"/>
      <c r="V1288" s="257"/>
      <c r="W1288" s="257"/>
      <c r="X1288" s="257"/>
      <c r="Y1288" s="257"/>
      <c r="Z1288" s="257"/>
      <c r="AA1288" s="257"/>
      <c r="AB1288" s="253"/>
      <c r="AC1288" s="258"/>
      <c r="AD1288" s="253"/>
      <c r="AE1288" s="253"/>
      <c r="AF1288" s="253"/>
      <c r="AG1288" s="253"/>
      <c r="AH1288" s="253"/>
      <c r="AI1288" s="253"/>
      <c r="AJ1288" s="253"/>
      <c r="AK1288" s="258"/>
      <c r="AL1288" s="258"/>
      <c r="AM1288" s="258"/>
      <c r="AN1288" s="258"/>
      <c r="AO1288" s="258"/>
      <c r="AP1288" s="258"/>
      <c r="AQ1288" s="258"/>
      <c r="AR1288" s="258"/>
      <c r="AS1288" s="258"/>
      <c r="AT1288" s="258"/>
      <c r="AU1288" s="258"/>
      <c r="AV1288" s="258"/>
      <c r="AW1288" s="258"/>
      <c r="AX1288" s="258"/>
      <c r="AY1288" s="258"/>
      <c r="AZ1288" s="258"/>
      <c r="BA1288" s="258"/>
      <c r="BB1288" s="258"/>
      <c r="BC1288" s="258"/>
      <c r="BD1288" s="258"/>
      <c r="BE1288" s="258"/>
      <c r="BF1288" s="258"/>
      <c r="BG1288" s="258"/>
      <c r="BH1288" s="258"/>
      <c r="BI1288" s="258"/>
      <c r="BJ1288" s="258"/>
      <c r="BK1288" s="258"/>
      <c r="BL1288" s="297"/>
      <c r="BM1288" s="258"/>
      <c r="BN1288" s="258"/>
      <c r="BO1288" s="258"/>
      <c r="BP1288" s="258"/>
      <c r="BQ1288" s="258"/>
      <c r="BR1288" s="258"/>
      <c r="BS1288" s="258"/>
      <c r="BT1288" s="258"/>
      <c r="BU1288" s="258"/>
      <c r="BV1288" s="259"/>
      <c r="BW1288" s="260"/>
      <c r="BX1288" s="258"/>
      <c r="BY1288" s="258"/>
      <c r="BZ1288" s="258"/>
      <c r="CA1288" s="258"/>
    </row>
    <row r="1289" spans="2:79" x14ac:dyDescent="0.25">
      <c r="B1289" s="263"/>
      <c r="C1289" s="261"/>
      <c r="I1289" s="220"/>
      <c r="J1289" s="253"/>
      <c r="K1289" s="254"/>
      <c r="L1289" s="254"/>
      <c r="M1289" s="255"/>
      <c r="N1289" s="326"/>
      <c r="O1289" s="256"/>
      <c r="P1289" s="256"/>
      <c r="Q1289" s="256"/>
      <c r="R1289" s="256"/>
      <c r="S1289" s="256"/>
      <c r="T1289" s="256"/>
      <c r="U1289" s="256"/>
      <c r="V1289" s="257"/>
      <c r="W1289" s="257"/>
      <c r="X1289" s="257"/>
      <c r="Y1289" s="257"/>
      <c r="Z1289" s="257"/>
      <c r="AA1289" s="257"/>
      <c r="AB1289" s="253"/>
      <c r="AC1289" s="258"/>
      <c r="AD1289" s="253"/>
      <c r="AE1289" s="253"/>
      <c r="AF1289" s="253"/>
      <c r="AG1289" s="253"/>
      <c r="AH1289" s="253"/>
      <c r="AI1289" s="253"/>
      <c r="AJ1289" s="253"/>
      <c r="AK1289" s="258"/>
      <c r="AL1289" s="258"/>
      <c r="AM1289" s="258"/>
      <c r="AN1289" s="258"/>
      <c r="AO1289" s="258"/>
      <c r="AP1289" s="258"/>
      <c r="AQ1289" s="258"/>
      <c r="AR1289" s="258"/>
      <c r="AS1289" s="258"/>
      <c r="AT1289" s="258"/>
      <c r="AU1289" s="258"/>
      <c r="AV1289" s="258"/>
      <c r="AW1289" s="258"/>
      <c r="AX1289" s="258"/>
      <c r="AY1289" s="258"/>
      <c r="AZ1289" s="258"/>
      <c r="BA1289" s="258"/>
      <c r="BB1289" s="258"/>
      <c r="BC1289" s="258"/>
      <c r="BD1289" s="258"/>
      <c r="BE1289" s="258"/>
      <c r="BF1289" s="258"/>
      <c r="BG1289" s="258"/>
      <c r="BH1289" s="258"/>
      <c r="BI1289" s="258"/>
      <c r="BJ1289" s="258"/>
      <c r="BK1289" s="258"/>
      <c r="BL1289" s="297"/>
      <c r="BM1289" s="258"/>
      <c r="BN1289" s="258"/>
      <c r="BO1289" s="258"/>
      <c r="BP1289" s="258"/>
      <c r="BQ1289" s="258"/>
      <c r="BR1289" s="258"/>
      <c r="BS1289" s="258"/>
      <c r="BT1289" s="258"/>
      <c r="BU1289" s="258"/>
      <c r="BV1289" s="259"/>
      <c r="BW1289" s="260"/>
      <c r="BX1289" s="258"/>
      <c r="BY1289" s="258"/>
      <c r="BZ1289" s="258"/>
      <c r="CA1289" s="258"/>
    </row>
    <row r="1290" spans="2:79" x14ac:dyDescent="0.25">
      <c r="B1290" s="263"/>
      <c r="C1290" s="261"/>
      <c r="I1290" s="220"/>
      <c r="J1290" s="253"/>
      <c r="K1290" s="254"/>
      <c r="L1290" s="254"/>
      <c r="M1290" s="255"/>
      <c r="N1290" s="326"/>
      <c r="O1290" s="256"/>
      <c r="P1290" s="256"/>
      <c r="Q1290" s="256"/>
      <c r="R1290" s="256"/>
      <c r="S1290" s="256"/>
      <c r="T1290" s="256"/>
      <c r="U1290" s="256"/>
      <c r="V1290" s="257"/>
      <c r="W1290" s="257"/>
      <c r="X1290" s="257"/>
      <c r="Y1290" s="257"/>
      <c r="Z1290" s="257"/>
      <c r="AA1290" s="257"/>
      <c r="AB1290" s="253"/>
      <c r="AC1290" s="258"/>
      <c r="AD1290" s="253"/>
      <c r="AE1290" s="253"/>
      <c r="AF1290" s="253"/>
      <c r="AG1290" s="253"/>
      <c r="AH1290" s="253"/>
      <c r="AI1290" s="253"/>
      <c r="AJ1290" s="253"/>
      <c r="AK1290" s="258"/>
      <c r="AL1290" s="258"/>
      <c r="AM1290" s="258"/>
      <c r="AN1290" s="258"/>
      <c r="AO1290" s="258"/>
      <c r="AP1290" s="258"/>
      <c r="AQ1290" s="258"/>
      <c r="AR1290" s="258"/>
      <c r="AS1290" s="258"/>
      <c r="AT1290" s="258"/>
      <c r="AU1290" s="258"/>
      <c r="AV1290" s="258"/>
      <c r="AW1290" s="258"/>
      <c r="AX1290" s="258"/>
      <c r="AY1290" s="258"/>
      <c r="AZ1290" s="258"/>
      <c r="BA1290" s="258"/>
      <c r="BB1290" s="258"/>
      <c r="BC1290" s="258"/>
      <c r="BD1290" s="258"/>
      <c r="BE1290" s="258"/>
      <c r="BF1290" s="258"/>
      <c r="BG1290" s="258"/>
      <c r="BH1290" s="258"/>
      <c r="BI1290" s="258"/>
      <c r="BJ1290" s="258"/>
      <c r="BK1290" s="258"/>
      <c r="BL1290" s="297"/>
      <c r="BM1290" s="258"/>
      <c r="BN1290" s="258"/>
      <c r="BO1290" s="258"/>
      <c r="BP1290" s="258"/>
      <c r="BQ1290" s="258"/>
      <c r="BR1290" s="258"/>
      <c r="BS1290" s="258"/>
      <c r="BT1290" s="258"/>
      <c r="BU1290" s="258"/>
      <c r="BV1290" s="259"/>
      <c r="BW1290" s="260"/>
      <c r="BX1290" s="258"/>
      <c r="BY1290" s="258"/>
      <c r="BZ1290" s="258"/>
      <c r="CA1290" s="258"/>
    </row>
    <row r="1291" spans="2:79" x14ac:dyDescent="0.25">
      <c r="B1291" s="263"/>
      <c r="C1291" s="261"/>
      <c r="I1291" s="220"/>
      <c r="J1291" s="253"/>
      <c r="K1291" s="254"/>
      <c r="L1291" s="254"/>
      <c r="M1291" s="255"/>
      <c r="N1291" s="326"/>
      <c r="O1291" s="256"/>
      <c r="P1291" s="256"/>
      <c r="Q1291" s="256"/>
      <c r="R1291" s="256"/>
      <c r="S1291" s="256"/>
      <c r="T1291" s="256"/>
      <c r="U1291" s="256"/>
      <c r="V1291" s="257"/>
      <c r="W1291" s="257"/>
      <c r="X1291" s="257"/>
      <c r="Y1291" s="257"/>
      <c r="Z1291" s="257"/>
      <c r="AA1291" s="257"/>
      <c r="AB1291" s="253"/>
      <c r="AC1291" s="258"/>
      <c r="AD1291" s="253"/>
      <c r="AE1291" s="253"/>
      <c r="AF1291" s="253"/>
      <c r="AG1291" s="253"/>
      <c r="AH1291" s="253"/>
      <c r="AI1291" s="253"/>
      <c r="AJ1291" s="253"/>
      <c r="AK1291" s="258"/>
      <c r="AL1291" s="258"/>
      <c r="AM1291" s="258"/>
      <c r="AN1291" s="258"/>
      <c r="AO1291" s="258"/>
      <c r="AP1291" s="258"/>
      <c r="AQ1291" s="258"/>
      <c r="AR1291" s="258"/>
      <c r="AS1291" s="258"/>
      <c r="AT1291" s="258"/>
      <c r="AU1291" s="258"/>
      <c r="AV1291" s="258"/>
      <c r="AW1291" s="258"/>
      <c r="AX1291" s="258"/>
      <c r="AY1291" s="258"/>
      <c r="AZ1291" s="258"/>
      <c r="BA1291" s="258"/>
      <c r="BB1291" s="258"/>
      <c r="BC1291" s="258"/>
      <c r="BD1291" s="258"/>
      <c r="BE1291" s="258"/>
      <c r="BF1291" s="258"/>
      <c r="BG1291" s="258"/>
      <c r="BH1291" s="258"/>
      <c r="BI1291" s="258"/>
      <c r="BJ1291" s="258"/>
      <c r="BK1291" s="258"/>
      <c r="BL1291" s="297"/>
      <c r="BM1291" s="258"/>
      <c r="BN1291" s="258"/>
      <c r="BO1291" s="258"/>
      <c r="BP1291" s="258"/>
      <c r="BQ1291" s="258"/>
      <c r="BR1291" s="258"/>
      <c r="BS1291" s="258"/>
      <c r="BT1291" s="258"/>
      <c r="BU1291" s="258"/>
      <c r="BV1291" s="259"/>
      <c r="BW1291" s="260"/>
      <c r="BX1291" s="258"/>
      <c r="BY1291" s="258"/>
      <c r="BZ1291" s="258"/>
      <c r="CA1291" s="258"/>
    </row>
    <row r="1292" spans="2:79" x14ac:dyDescent="0.25">
      <c r="B1292" s="263"/>
      <c r="C1292" s="261"/>
      <c r="I1292" s="220"/>
      <c r="J1292" s="253"/>
      <c r="K1292" s="254"/>
      <c r="L1292" s="254"/>
      <c r="M1292" s="255"/>
      <c r="N1292" s="326"/>
      <c r="O1292" s="256"/>
      <c r="P1292" s="256"/>
      <c r="Q1292" s="256"/>
      <c r="R1292" s="256"/>
      <c r="S1292" s="256"/>
      <c r="T1292" s="256"/>
      <c r="U1292" s="256"/>
      <c r="V1292" s="257"/>
      <c r="W1292" s="257"/>
      <c r="X1292" s="257"/>
      <c r="Y1292" s="257"/>
      <c r="Z1292" s="257"/>
      <c r="AA1292" s="257"/>
      <c r="AB1292" s="253"/>
      <c r="AC1292" s="258"/>
      <c r="AD1292" s="253"/>
      <c r="AE1292" s="253"/>
      <c r="AF1292" s="253"/>
      <c r="AG1292" s="253"/>
      <c r="AH1292" s="253"/>
      <c r="AI1292" s="253"/>
      <c r="AJ1292" s="253"/>
      <c r="AK1292" s="258"/>
      <c r="AL1292" s="258"/>
      <c r="AM1292" s="258"/>
      <c r="AN1292" s="258"/>
      <c r="AO1292" s="258"/>
      <c r="AP1292" s="258"/>
      <c r="AQ1292" s="258"/>
      <c r="AR1292" s="258"/>
      <c r="AS1292" s="258"/>
      <c r="AT1292" s="258"/>
      <c r="AU1292" s="258"/>
      <c r="AV1292" s="258"/>
      <c r="AW1292" s="258"/>
      <c r="AX1292" s="258"/>
      <c r="AY1292" s="258"/>
      <c r="AZ1292" s="258"/>
      <c r="BA1292" s="258"/>
      <c r="BB1292" s="258"/>
      <c r="BC1292" s="258"/>
      <c r="BD1292" s="258"/>
      <c r="BE1292" s="258"/>
      <c r="BF1292" s="258"/>
      <c r="BG1292" s="258"/>
      <c r="BH1292" s="258"/>
      <c r="BI1292" s="258"/>
      <c r="BJ1292" s="258"/>
      <c r="BK1292" s="258"/>
      <c r="BL1292" s="297"/>
      <c r="BM1292" s="258"/>
      <c r="BN1292" s="258"/>
      <c r="BO1292" s="258"/>
      <c r="BP1292" s="258"/>
      <c r="BQ1292" s="258"/>
      <c r="BR1292" s="258"/>
      <c r="BS1292" s="258"/>
      <c r="BT1292" s="258"/>
      <c r="BU1292" s="258"/>
      <c r="BV1292" s="259"/>
      <c r="BW1292" s="260"/>
      <c r="BX1292" s="258"/>
      <c r="BY1292" s="258"/>
      <c r="BZ1292" s="258"/>
      <c r="CA1292" s="258"/>
    </row>
    <row r="1293" spans="2:79" x14ac:dyDescent="0.25">
      <c r="B1293" s="263"/>
      <c r="C1293" s="261"/>
      <c r="I1293" s="220"/>
      <c r="J1293" s="253"/>
      <c r="K1293" s="254"/>
      <c r="L1293" s="254"/>
      <c r="M1293" s="255"/>
      <c r="N1293" s="326"/>
      <c r="O1293" s="256"/>
      <c r="P1293" s="256"/>
      <c r="Q1293" s="256"/>
      <c r="R1293" s="256"/>
      <c r="S1293" s="256"/>
      <c r="T1293" s="256"/>
      <c r="U1293" s="256"/>
      <c r="V1293" s="257"/>
      <c r="W1293" s="257"/>
      <c r="X1293" s="257"/>
      <c r="Y1293" s="257"/>
      <c r="Z1293" s="257"/>
      <c r="AA1293" s="257"/>
      <c r="AB1293" s="253"/>
      <c r="AC1293" s="258"/>
      <c r="AD1293" s="253"/>
      <c r="AE1293" s="253"/>
      <c r="AF1293" s="253"/>
      <c r="AG1293" s="253"/>
      <c r="AH1293" s="253"/>
      <c r="AI1293" s="253"/>
      <c r="AJ1293" s="253"/>
      <c r="AK1293" s="258"/>
      <c r="AL1293" s="258"/>
      <c r="AM1293" s="258"/>
      <c r="AN1293" s="258"/>
      <c r="AO1293" s="258"/>
      <c r="AP1293" s="258"/>
      <c r="AQ1293" s="258"/>
      <c r="AR1293" s="258"/>
      <c r="AS1293" s="258"/>
      <c r="AT1293" s="258"/>
      <c r="AU1293" s="258"/>
      <c r="AV1293" s="258"/>
      <c r="AW1293" s="258"/>
      <c r="AX1293" s="258"/>
      <c r="AY1293" s="258"/>
      <c r="AZ1293" s="258"/>
      <c r="BA1293" s="258"/>
      <c r="BB1293" s="258"/>
      <c r="BC1293" s="258"/>
      <c r="BD1293" s="258"/>
      <c r="BE1293" s="258"/>
      <c r="BF1293" s="258"/>
      <c r="BG1293" s="258"/>
      <c r="BH1293" s="258"/>
      <c r="BI1293" s="258"/>
      <c r="BJ1293" s="258"/>
      <c r="BK1293" s="258"/>
      <c r="BL1293" s="297"/>
      <c r="BM1293" s="258"/>
      <c r="BN1293" s="258"/>
      <c r="BO1293" s="258"/>
      <c r="BP1293" s="258"/>
      <c r="BQ1293" s="258"/>
      <c r="BR1293" s="258"/>
      <c r="BS1293" s="258"/>
      <c r="BT1293" s="258"/>
      <c r="BU1293" s="258"/>
      <c r="BV1293" s="259"/>
      <c r="BW1293" s="260"/>
      <c r="BX1293" s="258"/>
      <c r="BY1293" s="258"/>
      <c r="BZ1293" s="258"/>
      <c r="CA1293" s="258"/>
    </row>
    <row r="1294" spans="2:79" x14ac:dyDescent="0.25">
      <c r="B1294" s="263"/>
      <c r="C1294" s="261"/>
      <c r="I1294" s="220"/>
      <c r="J1294" s="253"/>
      <c r="K1294" s="254"/>
      <c r="L1294" s="254"/>
      <c r="M1294" s="255"/>
      <c r="N1294" s="326"/>
      <c r="O1294" s="256"/>
      <c r="P1294" s="256"/>
      <c r="Q1294" s="256"/>
      <c r="R1294" s="256"/>
      <c r="S1294" s="256"/>
      <c r="T1294" s="256"/>
      <c r="U1294" s="256"/>
      <c r="V1294" s="257"/>
      <c r="W1294" s="257"/>
      <c r="X1294" s="257"/>
      <c r="Y1294" s="257"/>
      <c r="Z1294" s="257"/>
      <c r="AA1294" s="257"/>
      <c r="AB1294" s="253"/>
      <c r="AC1294" s="258"/>
      <c r="AD1294" s="253"/>
      <c r="AE1294" s="253"/>
      <c r="AF1294" s="253"/>
      <c r="AG1294" s="253"/>
      <c r="AH1294" s="253"/>
      <c r="AI1294" s="253"/>
      <c r="AJ1294" s="253"/>
      <c r="AK1294" s="258"/>
      <c r="AL1294" s="258"/>
      <c r="AM1294" s="258"/>
      <c r="AN1294" s="258"/>
      <c r="AO1294" s="258"/>
      <c r="AP1294" s="258"/>
      <c r="AQ1294" s="258"/>
      <c r="AR1294" s="258"/>
      <c r="AS1294" s="258"/>
      <c r="AT1294" s="258"/>
      <c r="AU1294" s="258"/>
      <c r="AV1294" s="258"/>
      <c r="AW1294" s="258"/>
      <c r="AX1294" s="258"/>
      <c r="AY1294" s="258"/>
      <c r="AZ1294" s="258"/>
      <c r="BA1294" s="258"/>
      <c r="BB1294" s="258"/>
      <c r="BC1294" s="258"/>
      <c r="BD1294" s="258"/>
      <c r="BE1294" s="258"/>
      <c r="BF1294" s="258"/>
      <c r="BG1294" s="258"/>
      <c r="BH1294" s="258"/>
      <c r="BI1294" s="258"/>
      <c r="BJ1294" s="258"/>
      <c r="BK1294" s="258"/>
      <c r="BL1294" s="297"/>
      <c r="BM1294" s="258"/>
      <c r="BN1294" s="258"/>
      <c r="BO1294" s="258"/>
      <c r="BP1294" s="258"/>
      <c r="BQ1294" s="258"/>
      <c r="BR1294" s="258"/>
      <c r="BS1294" s="258"/>
      <c r="BT1294" s="258"/>
      <c r="BU1294" s="258"/>
      <c r="BV1294" s="259"/>
      <c r="BW1294" s="260"/>
      <c r="BX1294" s="258"/>
      <c r="BY1294" s="258"/>
      <c r="BZ1294" s="258"/>
      <c r="CA1294" s="258"/>
    </row>
    <row r="1295" spans="2:79" x14ac:dyDescent="0.25">
      <c r="B1295" s="263"/>
      <c r="C1295" s="261"/>
      <c r="I1295" s="220"/>
      <c r="J1295" s="253"/>
      <c r="K1295" s="254"/>
      <c r="L1295" s="254"/>
      <c r="M1295" s="255"/>
      <c r="N1295" s="326"/>
      <c r="O1295" s="256"/>
      <c r="P1295" s="256"/>
      <c r="Q1295" s="256"/>
      <c r="R1295" s="256"/>
      <c r="S1295" s="256"/>
      <c r="T1295" s="256"/>
      <c r="U1295" s="256"/>
      <c r="V1295" s="257"/>
      <c r="W1295" s="257"/>
      <c r="X1295" s="257"/>
      <c r="Y1295" s="257"/>
      <c r="Z1295" s="257"/>
      <c r="AA1295" s="257"/>
      <c r="AB1295" s="253"/>
      <c r="AC1295" s="258"/>
      <c r="AD1295" s="253"/>
      <c r="AE1295" s="253"/>
      <c r="AF1295" s="253"/>
      <c r="AG1295" s="253"/>
      <c r="AH1295" s="253"/>
      <c r="AI1295" s="253"/>
      <c r="AJ1295" s="253"/>
      <c r="AK1295" s="258"/>
      <c r="AL1295" s="258"/>
      <c r="AM1295" s="258"/>
      <c r="AN1295" s="258"/>
      <c r="AO1295" s="258"/>
      <c r="AP1295" s="258"/>
      <c r="AQ1295" s="258"/>
      <c r="AR1295" s="258"/>
      <c r="AS1295" s="258"/>
      <c r="AT1295" s="258"/>
      <c r="AU1295" s="258"/>
      <c r="AV1295" s="258"/>
      <c r="AW1295" s="258"/>
      <c r="AX1295" s="258"/>
      <c r="AY1295" s="258"/>
      <c r="AZ1295" s="258"/>
      <c r="BA1295" s="258"/>
      <c r="BB1295" s="258"/>
      <c r="BC1295" s="258"/>
      <c r="BD1295" s="258"/>
      <c r="BE1295" s="258"/>
      <c r="BF1295" s="258"/>
      <c r="BG1295" s="258"/>
      <c r="BH1295" s="258"/>
      <c r="BI1295" s="258"/>
      <c r="BJ1295" s="258"/>
      <c r="BK1295" s="258"/>
      <c r="BL1295" s="297"/>
      <c r="BM1295" s="258"/>
      <c r="BN1295" s="258"/>
      <c r="BO1295" s="258"/>
      <c r="BP1295" s="258"/>
      <c r="BQ1295" s="258"/>
      <c r="BR1295" s="258"/>
      <c r="BS1295" s="258"/>
      <c r="BT1295" s="258"/>
      <c r="BU1295" s="258"/>
      <c r="BV1295" s="259"/>
      <c r="BW1295" s="260"/>
      <c r="BX1295" s="258"/>
      <c r="BY1295" s="258"/>
      <c r="BZ1295" s="258"/>
      <c r="CA1295" s="258"/>
    </row>
    <row r="1296" spans="2:79" x14ac:dyDescent="0.25">
      <c r="B1296" s="263"/>
      <c r="C1296" s="261"/>
      <c r="I1296" s="220"/>
      <c r="J1296" s="253"/>
      <c r="K1296" s="254"/>
      <c r="L1296" s="254"/>
      <c r="M1296" s="255"/>
      <c r="N1296" s="326"/>
      <c r="O1296" s="256"/>
      <c r="P1296" s="256"/>
      <c r="Q1296" s="256"/>
      <c r="R1296" s="256"/>
      <c r="S1296" s="256"/>
      <c r="T1296" s="256"/>
      <c r="U1296" s="256"/>
      <c r="V1296" s="257"/>
      <c r="W1296" s="257"/>
      <c r="X1296" s="257"/>
      <c r="Y1296" s="257"/>
      <c r="Z1296" s="257"/>
      <c r="AA1296" s="257"/>
      <c r="AB1296" s="253"/>
      <c r="AC1296" s="258"/>
      <c r="AD1296" s="253"/>
      <c r="AE1296" s="253"/>
      <c r="AF1296" s="253"/>
      <c r="AG1296" s="253"/>
      <c r="AH1296" s="253"/>
      <c r="AI1296" s="253"/>
      <c r="AJ1296" s="253"/>
      <c r="AK1296" s="258"/>
      <c r="AL1296" s="258"/>
      <c r="AM1296" s="258"/>
      <c r="AN1296" s="258"/>
      <c r="AO1296" s="258"/>
      <c r="AP1296" s="258"/>
      <c r="AQ1296" s="258"/>
      <c r="AR1296" s="258"/>
      <c r="AS1296" s="258"/>
      <c r="AT1296" s="258"/>
      <c r="AU1296" s="258"/>
      <c r="AV1296" s="258"/>
      <c r="AW1296" s="258"/>
      <c r="AX1296" s="258"/>
      <c r="AY1296" s="258"/>
      <c r="AZ1296" s="258"/>
      <c r="BA1296" s="258"/>
      <c r="BB1296" s="258"/>
      <c r="BC1296" s="258"/>
      <c r="BD1296" s="258"/>
      <c r="BE1296" s="258"/>
      <c r="BF1296" s="258"/>
      <c r="BG1296" s="258"/>
      <c r="BH1296" s="258"/>
      <c r="BI1296" s="258"/>
      <c r="BJ1296" s="258"/>
      <c r="BK1296" s="258"/>
      <c r="BL1296" s="297"/>
      <c r="BM1296" s="258"/>
      <c r="BN1296" s="258"/>
      <c r="BO1296" s="258"/>
      <c r="BP1296" s="258"/>
      <c r="BQ1296" s="258"/>
      <c r="BR1296" s="258"/>
      <c r="BS1296" s="258"/>
      <c r="BT1296" s="258"/>
      <c r="BU1296" s="258"/>
      <c r="BV1296" s="259"/>
      <c r="BW1296" s="260"/>
      <c r="BX1296" s="258"/>
      <c r="BY1296" s="258"/>
      <c r="BZ1296" s="258"/>
      <c r="CA1296" s="258"/>
    </row>
    <row r="1297" spans="2:79" x14ac:dyDescent="0.25">
      <c r="B1297" s="263"/>
      <c r="C1297" s="261"/>
      <c r="I1297" s="220"/>
      <c r="J1297" s="253"/>
      <c r="K1297" s="254"/>
      <c r="L1297" s="254"/>
      <c r="M1297" s="255"/>
      <c r="N1297" s="326"/>
      <c r="O1297" s="256"/>
      <c r="P1297" s="256"/>
      <c r="Q1297" s="256"/>
      <c r="R1297" s="256"/>
      <c r="S1297" s="256"/>
      <c r="T1297" s="256"/>
      <c r="U1297" s="256"/>
      <c r="V1297" s="257"/>
      <c r="W1297" s="257"/>
      <c r="X1297" s="257"/>
      <c r="Y1297" s="257"/>
      <c r="Z1297" s="257"/>
      <c r="AA1297" s="257"/>
      <c r="AB1297" s="253"/>
      <c r="AC1297" s="258"/>
      <c r="AD1297" s="253"/>
      <c r="AE1297" s="253"/>
      <c r="AF1297" s="253"/>
      <c r="AG1297" s="253"/>
      <c r="AH1297" s="253"/>
      <c r="AI1297" s="253"/>
      <c r="AJ1297" s="253"/>
      <c r="AK1297" s="258"/>
      <c r="AL1297" s="258"/>
      <c r="AM1297" s="258"/>
      <c r="AN1297" s="258"/>
      <c r="AO1297" s="258"/>
      <c r="AP1297" s="258"/>
      <c r="AQ1297" s="258"/>
      <c r="AR1297" s="258"/>
      <c r="AS1297" s="258"/>
      <c r="AT1297" s="258"/>
      <c r="AU1297" s="258"/>
      <c r="AV1297" s="258"/>
      <c r="AW1297" s="258"/>
      <c r="AX1297" s="258"/>
      <c r="AY1297" s="258"/>
      <c r="AZ1297" s="258"/>
      <c r="BA1297" s="258"/>
      <c r="BB1297" s="258"/>
      <c r="BC1297" s="258"/>
      <c r="BD1297" s="258"/>
      <c r="BE1297" s="258"/>
      <c r="BF1297" s="258"/>
      <c r="BG1297" s="258"/>
      <c r="BH1297" s="258"/>
      <c r="BI1297" s="258"/>
      <c r="BJ1297" s="258"/>
      <c r="BK1297" s="258"/>
      <c r="BL1297" s="297"/>
      <c r="BM1297" s="258"/>
      <c r="BN1297" s="258"/>
      <c r="BO1297" s="258"/>
      <c r="BP1297" s="258"/>
      <c r="BQ1297" s="258"/>
      <c r="BR1297" s="258"/>
      <c r="BS1297" s="258"/>
      <c r="BT1297" s="258"/>
      <c r="BU1297" s="258"/>
      <c r="BV1297" s="259"/>
      <c r="BW1297" s="260"/>
      <c r="BX1297" s="258"/>
      <c r="BY1297" s="258"/>
      <c r="BZ1297" s="258"/>
      <c r="CA1297" s="258"/>
    </row>
    <row r="1298" spans="2:79" x14ac:dyDescent="0.25">
      <c r="B1298" s="263"/>
      <c r="C1298" s="261"/>
      <c r="I1298" s="220"/>
      <c r="J1298" s="253"/>
      <c r="K1298" s="254"/>
      <c r="L1298" s="254"/>
      <c r="M1298" s="255"/>
      <c r="N1298" s="326"/>
      <c r="O1298" s="256"/>
      <c r="P1298" s="256"/>
      <c r="Q1298" s="256"/>
      <c r="R1298" s="256"/>
      <c r="S1298" s="256"/>
      <c r="T1298" s="256"/>
      <c r="U1298" s="256"/>
      <c r="V1298" s="257"/>
      <c r="W1298" s="257"/>
      <c r="X1298" s="257"/>
      <c r="Y1298" s="257"/>
      <c r="Z1298" s="257"/>
      <c r="AA1298" s="257"/>
      <c r="AB1298" s="253"/>
      <c r="AC1298" s="258"/>
      <c r="AD1298" s="253"/>
      <c r="AE1298" s="253"/>
      <c r="AF1298" s="253"/>
      <c r="AG1298" s="253"/>
      <c r="AH1298" s="253"/>
      <c r="AI1298" s="253"/>
      <c r="AJ1298" s="253"/>
      <c r="AK1298" s="258"/>
      <c r="AL1298" s="258"/>
      <c r="AM1298" s="258"/>
      <c r="AN1298" s="258"/>
      <c r="AO1298" s="258"/>
      <c r="AP1298" s="258"/>
      <c r="AQ1298" s="258"/>
      <c r="AR1298" s="258"/>
      <c r="AS1298" s="258"/>
      <c r="AT1298" s="258"/>
      <c r="AU1298" s="258"/>
      <c r="AV1298" s="258"/>
      <c r="AW1298" s="258"/>
      <c r="AX1298" s="258"/>
      <c r="AY1298" s="258"/>
      <c r="AZ1298" s="258"/>
      <c r="BA1298" s="258"/>
      <c r="BB1298" s="258"/>
      <c r="BC1298" s="258"/>
      <c r="BD1298" s="258"/>
      <c r="BE1298" s="258"/>
      <c r="BF1298" s="258"/>
      <c r="BG1298" s="258"/>
      <c r="BH1298" s="258"/>
      <c r="BI1298" s="258"/>
      <c r="BJ1298" s="258"/>
      <c r="BK1298" s="258"/>
      <c r="BL1298" s="297"/>
      <c r="BM1298" s="258"/>
      <c r="BN1298" s="258"/>
      <c r="BO1298" s="258"/>
      <c r="BP1298" s="258"/>
      <c r="BQ1298" s="258"/>
      <c r="BR1298" s="258"/>
      <c r="BS1298" s="258"/>
      <c r="BT1298" s="258"/>
      <c r="BU1298" s="258"/>
      <c r="BV1298" s="259"/>
      <c r="BW1298" s="260"/>
      <c r="BX1298" s="258"/>
      <c r="BY1298" s="258"/>
      <c r="BZ1298" s="258"/>
      <c r="CA1298" s="258"/>
    </row>
    <row r="1299" spans="2:79" x14ac:dyDescent="0.25">
      <c r="B1299" s="263"/>
      <c r="C1299" s="261"/>
      <c r="I1299" s="220"/>
      <c r="J1299" s="253"/>
      <c r="K1299" s="254"/>
      <c r="L1299" s="254"/>
      <c r="M1299" s="255"/>
      <c r="N1299" s="326"/>
      <c r="O1299" s="256"/>
      <c r="P1299" s="256"/>
      <c r="Q1299" s="256"/>
      <c r="R1299" s="256"/>
      <c r="S1299" s="256"/>
      <c r="T1299" s="256"/>
      <c r="U1299" s="256"/>
      <c r="V1299" s="257"/>
      <c r="W1299" s="257"/>
      <c r="X1299" s="257"/>
      <c r="Y1299" s="257"/>
      <c r="Z1299" s="257"/>
      <c r="AA1299" s="257"/>
      <c r="AB1299" s="253"/>
      <c r="AC1299" s="258"/>
      <c r="AD1299" s="253"/>
      <c r="AE1299" s="253"/>
      <c r="AF1299" s="253"/>
      <c r="AG1299" s="253"/>
      <c r="AH1299" s="253"/>
      <c r="AI1299" s="253"/>
      <c r="AJ1299" s="253"/>
      <c r="AK1299" s="258"/>
      <c r="AL1299" s="258"/>
      <c r="AM1299" s="258"/>
      <c r="AN1299" s="258"/>
      <c r="AO1299" s="258"/>
      <c r="AP1299" s="258"/>
      <c r="AQ1299" s="258"/>
      <c r="AR1299" s="258"/>
      <c r="AS1299" s="258"/>
      <c r="AT1299" s="258"/>
      <c r="AU1299" s="258"/>
      <c r="AV1299" s="258"/>
      <c r="AW1299" s="258"/>
      <c r="AX1299" s="258"/>
      <c r="AY1299" s="258"/>
      <c r="AZ1299" s="258"/>
      <c r="BA1299" s="258"/>
      <c r="BB1299" s="258"/>
      <c r="BC1299" s="258"/>
      <c r="BD1299" s="258"/>
      <c r="BE1299" s="258"/>
      <c r="BF1299" s="258"/>
      <c r="BG1299" s="258"/>
      <c r="BH1299" s="258"/>
      <c r="BI1299" s="258"/>
      <c r="BJ1299" s="258"/>
      <c r="BK1299" s="258"/>
      <c r="BL1299" s="297"/>
      <c r="BM1299" s="258"/>
      <c r="BN1299" s="258"/>
      <c r="BO1299" s="258"/>
      <c r="BP1299" s="258"/>
      <c r="BQ1299" s="258"/>
      <c r="BR1299" s="258"/>
      <c r="BS1299" s="258"/>
      <c r="BT1299" s="258"/>
      <c r="BU1299" s="258"/>
      <c r="BV1299" s="259"/>
      <c r="BW1299" s="260"/>
      <c r="BX1299" s="258"/>
      <c r="BY1299" s="258"/>
      <c r="BZ1299" s="258"/>
      <c r="CA1299" s="258"/>
    </row>
    <row r="1300" spans="2:79" x14ac:dyDescent="0.25">
      <c r="B1300" s="263"/>
      <c r="C1300" s="261"/>
      <c r="I1300" s="220"/>
      <c r="J1300" s="253"/>
      <c r="K1300" s="254"/>
      <c r="L1300" s="254"/>
      <c r="M1300" s="255"/>
      <c r="N1300" s="326"/>
      <c r="O1300" s="256"/>
      <c r="P1300" s="256"/>
      <c r="Q1300" s="256"/>
      <c r="R1300" s="256"/>
      <c r="S1300" s="256"/>
      <c r="T1300" s="256"/>
      <c r="U1300" s="256"/>
      <c r="V1300" s="257"/>
      <c r="W1300" s="257"/>
      <c r="X1300" s="257"/>
      <c r="Y1300" s="257"/>
      <c r="Z1300" s="257"/>
      <c r="AA1300" s="257"/>
      <c r="AB1300" s="253"/>
      <c r="AC1300" s="258"/>
      <c r="AD1300" s="253"/>
      <c r="AE1300" s="253"/>
      <c r="AF1300" s="253"/>
      <c r="AG1300" s="253"/>
      <c r="AH1300" s="253"/>
      <c r="AI1300" s="253"/>
      <c r="AJ1300" s="253"/>
      <c r="AK1300" s="258"/>
      <c r="AL1300" s="258"/>
      <c r="AM1300" s="258"/>
      <c r="AN1300" s="258"/>
      <c r="AO1300" s="258"/>
      <c r="AP1300" s="258"/>
      <c r="AQ1300" s="258"/>
      <c r="AR1300" s="258"/>
      <c r="AS1300" s="258"/>
      <c r="AT1300" s="258"/>
      <c r="AU1300" s="258"/>
      <c r="AV1300" s="258"/>
      <c r="AW1300" s="258"/>
      <c r="AX1300" s="258"/>
      <c r="AY1300" s="258"/>
      <c r="AZ1300" s="258"/>
      <c r="BA1300" s="258"/>
      <c r="BB1300" s="258"/>
      <c r="BC1300" s="258"/>
      <c r="BD1300" s="258"/>
      <c r="BE1300" s="258"/>
      <c r="BF1300" s="258"/>
      <c r="BG1300" s="258"/>
      <c r="BH1300" s="258"/>
      <c r="BI1300" s="258"/>
      <c r="BJ1300" s="258"/>
      <c r="BK1300" s="258"/>
      <c r="BL1300" s="297"/>
      <c r="BM1300" s="258"/>
      <c r="BN1300" s="258"/>
      <c r="BO1300" s="258"/>
      <c r="BP1300" s="258"/>
      <c r="BQ1300" s="258"/>
      <c r="BR1300" s="258"/>
      <c r="BS1300" s="258"/>
      <c r="BT1300" s="258"/>
      <c r="BU1300" s="258"/>
      <c r="BV1300" s="259"/>
      <c r="BW1300" s="260"/>
      <c r="BX1300" s="258"/>
      <c r="BY1300" s="258"/>
      <c r="BZ1300" s="258"/>
      <c r="CA1300" s="258"/>
    </row>
    <row r="1301" spans="2:79" x14ac:dyDescent="0.25">
      <c r="B1301" s="263"/>
      <c r="C1301" s="261"/>
      <c r="I1301" s="220"/>
      <c r="J1301" s="253"/>
      <c r="K1301" s="254"/>
      <c r="L1301" s="254"/>
      <c r="M1301" s="255"/>
      <c r="N1301" s="326"/>
      <c r="O1301" s="256"/>
      <c r="P1301" s="256"/>
      <c r="Q1301" s="256"/>
      <c r="R1301" s="256"/>
      <c r="S1301" s="256"/>
      <c r="T1301" s="256"/>
      <c r="U1301" s="256"/>
      <c r="V1301" s="257"/>
      <c r="W1301" s="257"/>
      <c r="X1301" s="257"/>
      <c r="Y1301" s="257"/>
      <c r="Z1301" s="257"/>
      <c r="AA1301" s="257"/>
      <c r="AB1301" s="253"/>
      <c r="AC1301" s="258"/>
      <c r="AD1301" s="253"/>
      <c r="AE1301" s="253"/>
      <c r="AF1301" s="253"/>
      <c r="AG1301" s="253"/>
      <c r="AH1301" s="253"/>
      <c r="AI1301" s="253"/>
      <c r="AJ1301" s="253"/>
      <c r="AK1301" s="258"/>
      <c r="AL1301" s="258"/>
      <c r="AM1301" s="258"/>
      <c r="AN1301" s="258"/>
      <c r="AO1301" s="258"/>
      <c r="AP1301" s="258"/>
      <c r="AQ1301" s="258"/>
      <c r="AR1301" s="258"/>
      <c r="AS1301" s="258"/>
      <c r="AT1301" s="258"/>
      <c r="AU1301" s="258"/>
      <c r="AV1301" s="258"/>
      <c r="AW1301" s="258"/>
      <c r="AX1301" s="258"/>
      <c r="AY1301" s="258"/>
      <c r="AZ1301" s="258"/>
      <c r="BA1301" s="258"/>
      <c r="BB1301" s="258"/>
      <c r="BC1301" s="258"/>
      <c r="BD1301" s="258"/>
      <c r="BE1301" s="258"/>
      <c r="BF1301" s="258"/>
      <c r="BG1301" s="258"/>
      <c r="BH1301" s="258"/>
      <c r="BI1301" s="258"/>
      <c r="BJ1301" s="258"/>
      <c r="BK1301" s="258"/>
      <c r="BL1301" s="297"/>
      <c r="BM1301" s="258"/>
      <c r="BN1301" s="258"/>
      <c r="BO1301" s="258"/>
      <c r="BP1301" s="258"/>
      <c r="BQ1301" s="258"/>
      <c r="BR1301" s="258"/>
      <c r="BS1301" s="258"/>
      <c r="BT1301" s="258"/>
      <c r="BU1301" s="258"/>
      <c r="BV1301" s="259"/>
      <c r="BW1301" s="260"/>
      <c r="BX1301" s="258"/>
      <c r="BY1301" s="258"/>
      <c r="BZ1301" s="258"/>
      <c r="CA1301" s="258"/>
    </row>
    <row r="1302" spans="2:79" x14ac:dyDescent="0.25">
      <c r="B1302" s="263"/>
      <c r="C1302" s="261"/>
      <c r="I1302" s="220"/>
      <c r="J1302" s="253"/>
      <c r="K1302" s="254"/>
      <c r="L1302" s="254"/>
      <c r="M1302" s="255"/>
      <c r="N1302" s="326"/>
      <c r="O1302" s="256"/>
      <c r="P1302" s="256"/>
      <c r="Q1302" s="256"/>
      <c r="R1302" s="256"/>
      <c r="S1302" s="256"/>
      <c r="T1302" s="256"/>
      <c r="U1302" s="256"/>
      <c r="V1302" s="257"/>
      <c r="W1302" s="257"/>
      <c r="X1302" s="257"/>
      <c r="Y1302" s="257"/>
      <c r="Z1302" s="257"/>
      <c r="AA1302" s="257"/>
      <c r="AB1302" s="253"/>
      <c r="AC1302" s="258"/>
      <c r="AD1302" s="253"/>
      <c r="AE1302" s="253"/>
      <c r="AF1302" s="253"/>
      <c r="AG1302" s="253"/>
      <c r="AH1302" s="253"/>
      <c r="AI1302" s="253"/>
      <c r="AJ1302" s="253"/>
      <c r="AK1302" s="258"/>
      <c r="AL1302" s="258"/>
      <c r="AM1302" s="258"/>
      <c r="AN1302" s="258"/>
      <c r="AO1302" s="258"/>
      <c r="AP1302" s="258"/>
      <c r="AQ1302" s="258"/>
      <c r="AR1302" s="258"/>
      <c r="AS1302" s="258"/>
      <c r="AT1302" s="258"/>
      <c r="AU1302" s="258"/>
      <c r="AV1302" s="258"/>
      <c r="AW1302" s="258"/>
      <c r="AX1302" s="258"/>
      <c r="AY1302" s="258"/>
      <c r="AZ1302" s="258"/>
      <c r="BA1302" s="258"/>
      <c r="BB1302" s="258"/>
      <c r="BC1302" s="258"/>
      <c r="BD1302" s="258"/>
      <c r="BE1302" s="258"/>
      <c r="BF1302" s="258"/>
      <c r="BG1302" s="258"/>
      <c r="BH1302" s="258"/>
      <c r="BI1302" s="258"/>
      <c r="BJ1302" s="258"/>
      <c r="BK1302" s="258"/>
      <c r="BL1302" s="297"/>
      <c r="BM1302" s="258"/>
      <c r="BN1302" s="258"/>
      <c r="BO1302" s="258"/>
      <c r="BP1302" s="258"/>
      <c r="BQ1302" s="258"/>
      <c r="BR1302" s="258"/>
      <c r="BS1302" s="258"/>
      <c r="BT1302" s="258"/>
      <c r="BU1302" s="258"/>
      <c r="BV1302" s="259"/>
      <c r="BW1302" s="260"/>
      <c r="BX1302" s="258"/>
      <c r="BY1302" s="258"/>
      <c r="BZ1302" s="258"/>
      <c r="CA1302" s="258"/>
    </row>
    <row r="1303" spans="2:79" x14ac:dyDescent="0.25">
      <c r="B1303" s="263"/>
      <c r="C1303" s="261"/>
      <c r="I1303" s="220"/>
      <c r="J1303" s="253"/>
      <c r="K1303" s="254"/>
      <c r="L1303" s="254"/>
      <c r="M1303" s="255"/>
      <c r="N1303" s="326"/>
      <c r="O1303" s="256"/>
      <c r="P1303" s="256"/>
      <c r="Q1303" s="256"/>
      <c r="R1303" s="256"/>
      <c r="S1303" s="256"/>
      <c r="T1303" s="256"/>
      <c r="U1303" s="256"/>
      <c r="V1303" s="257"/>
      <c r="W1303" s="257"/>
      <c r="X1303" s="257"/>
      <c r="Y1303" s="257"/>
      <c r="Z1303" s="257"/>
      <c r="AA1303" s="257"/>
      <c r="AB1303" s="253"/>
      <c r="AC1303" s="258"/>
      <c r="AD1303" s="253"/>
      <c r="AE1303" s="253"/>
      <c r="AF1303" s="253"/>
      <c r="AG1303" s="253"/>
      <c r="AH1303" s="253"/>
      <c r="AI1303" s="253"/>
      <c r="AJ1303" s="253"/>
      <c r="AK1303" s="258"/>
      <c r="AL1303" s="258"/>
      <c r="AM1303" s="258"/>
      <c r="AN1303" s="258"/>
      <c r="AO1303" s="258"/>
      <c r="AP1303" s="258"/>
      <c r="AQ1303" s="258"/>
      <c r="AR1303" s="258"/>
      <c r="AS1303" s="258"/>
      <c r="AT1303" s="258"/>
      <c r="AU1303" s="258"/>
      <c r="AV1303" s="258"/>
      <c r="AW1303" s="258"/>
      <c r="AX1303" s="258"/>
      <c r="AY1303" s="258"/>
      <c r="AZ1303" s="258"/>
      <c r="BA1303" s="258"/>
      <c r="BB1303" s="258"/>
      <c r="BC1303" s="258"/>
      <c r="BD1303" s="258"/>
      <c r="BE1303" s="258"/>
      <c r="BF1303" s="258"/>
      <c r="BG1303" s="258"/>
      <c r="BH1303" s="258"/>
      <c r="BI1303" s="258"/>
      <c r="BJ1303" s="258"/>
      <c r="BK1303" s="258"/>
      <c r="BL1303" s="297"/>
      <c r="BM1303" s="258"/>
      <c r="BN1303" s="258"/>
      <c r="BO1303" s="258"/>
      <c r="BP1303" s="258"/>
      <c r="BQ1303" s="258"/>
      <c r="BR1303" s="258"/>
      <c r="BS1303" s="258"/>
      <c r="BT1303" s="258"/>
      <c r="BU1303" s="258"/>
      <c r="BV1303" s="259"/>
      <c r="BW1303" s="260"/>
      <c r="BX1303" s="258"/>
      <c r="BY1303" s="258"/>
      <c r="BZ1303" s="258"/>
      <c r="CA1303" s="258"/>
    </row>
    <row r="1304" spans="2:79" x14ac:dyDescent="0.25">
      <c r="B1304" s="263"/>
      <c r="C1304" s="261"/>
      <c r="I1304" s="220"/>
      <c r="J1304" s="253"/>
      <c r="K1304" s="254"/>
      <c r="L1304" s="254"/>
      <c r="M1304" s="255"/>
      <c r="N1304" s="326"/>
      <c r="O1304" s="256"/>
      <c r="P1304" s="256"/>
      <c r="Q1304" s="256"/>
      <c r="R1304" s="256"/>
      <c r="S1304" s="256"/>
      <c r="T1304" s="256"/>
      <c r="U1304" s="256"/>
      <c r="V1304" s="257"/>
      <c r="W1304" s="257"/>
      <c r="X1304" s="257"/>
      <c r="Y1304" s="257"/>
      <c r="Z1304" s="257"/>
      <c r="AA1304" s="257"/>
      <c r="AB1304" s="253"/>
      <c r="AC1304" s="258"/>
      <c r="AD1304" s="253"/>
      <c r="AE1304" s="253"/>
      <c r="AF1304" s="253"/>
      <c r="AG1304" s="253"/>
      <c r="AH1304" s="253"/>
      <c r="AI1304" s="253"/>
      <c r="AJ1304" s="253"/>
      <c r="AK1304" s="258"/>
      <c r="AL1304" s="258"/>
      <c r="AM1304" s="258"/>
      <c r="AN1304" s="258"/>
      <c r="AO1304" s="258"/>
      <c r="AP1304" s="258"/>
      <c r="AQ1304" s="258"/>
      <c r="AR1304" s="258"/>
      <c r="AS1304" s="258"/>
      <c r="AT1304" s="258"/>
      <c r="AU1304" s="258"/>
      <c r="AV1304" s="258"/>
      <c r="AW1304" s="258"/>
      <c r="AX1304" s="258"/>
      <c r="AY1304" s="258"/>
      <c r="AZ1304" s="258"/>
      <c r="BA1304" s="258"/>
      <c r="BB1304" s="258"/>
      <c r="BC1304" s="258"/>
      <c r="BD1304" s="258"/>
      <c r="BE1304" s="258"/>
      <c r="BF1304" s="258"/>
      <c r="BG1304" s="258"/>
      <c r="BH1304" s="258"/>
      <c r="BI1304" s="258"/>
      <c r="BJ1304" s="258"/>
      <c r="BK1304" s="258"/>
      <c r="BL1304" s="297"/>
      <c r="BM1304" s="258"/>
      <c r="BN1304" s="258"/>
      <c r="BO1304" s="258"/>
      <c r="BP1304" s="258"/>
      <c r="BQ1304" s="258"/>
      <c r="BR1304" s="258"/>
      <c r="BS1304" s="258"/>
      <c r="BT1304" s="258"/>
      <c r="BU1304" s="258"/>
      <c r="BV1304" s="259"/>
      <c r="BW1304" s="260"/>
      <c r="BX1304" s="258"/>
      <c r="BY1304" s="258"/>
      <c r="BZ1304" s="258"/>
      <c r="CA1304" s="258"/>
    </row>
    <row r="1305" spans="2:79" x14ac:dyDescent="0.25">
      <c r="B1305" s="263"/>
      <c r="C1305" s="261"/>
      <c r="I1305" s="220"/>
      <c r="J1305" s="253"/>
      <c r="K1305" s="254"/>
      <c r="L1305" s="254"/>
      <c r="M1305" s="255"/>
      <c r="N1305" s="326"/>
      <c r="O1305" s="256"/>
      <c r="P1305" s="256"/>
      <c r="Q1305" s="256"/>
      <c r="R1305" s="256"/>
      <c r="S1305" s="256"/>
      <c r="T1305" s="256"/>
      <c r="U1305" s="256"/>
      <c r="V1305" s="257"/>
      <c r="W1305" s="257"/>
      <c r="X1305" s="257"/>
      <c r="Y1305" s="257"/>
      <c r="Z1305" s="257"/>
      <c r="AA1305" s="257"/>
      <c r="AB1305" s="253"/>
      <c r="AC1305" s="258"/>
      <c r="AD1305" s="253"/>
      <c r="AE1305" s="253"/>
      <c r="AF1305" s="253"/>
      <c r="AG1305" s="253"/>
      <c r="AH1305" s="253"/>
      <c r="AI1305" s="253"/>
      <c r="AJ1305" s="253"/>
      <c r="AK1305" s="258"/>
      <c r="AL1305" s="258"/>
      <c r="AM1305" s="258"/>
      <c r="AN1305" s="258"/>
      <c r="AO1305" s="258"/>
      <c r="AP1305" s="258"/>
      <c r="AQ1305" s="258"/>
      <c r="AR1305" s="258"/>
      <c r="AS1305" s="258"/>
      <c r="AT1305" s="258"/>
      <c r="AU1305" s="258"/>
      <c r="AV1305" s="258"/>
      <c r="AW1305" s="258"/>
      <c r="AX1305" s="258"/>
      <c r="AY1305" s="258"/>
      <c r="AZ1305" s="258"/>
      <c r="BA1305" s="258"/>
      <c r="BB1305" s="258"/>
      <c r="BC1305" s="258"/>
      <c r="BD1305" s="258"/>
      <c r="BE1305" s="258"/>
      <c r="BF1305" s="258"/>
      <c r="BG1305" s="258"/>
      <c r="BH1305" s="258"/>
      <c r="BI1305" s="258"/>
      <c r="BJ1305" s="258"/>
      <c r="BK1305" s="258"/>
      <c r="BL1305" s="297"/>
      <c r="BM1305" s="258"/>
      <c r="BN1305" s="258"/>
      <c r="BO1305" s="258"/>
      <c r="BP1305" s="258"/>
      <c r="BQ1305" s="258"/>
      <c r="BR1305" s="258"/>
      <c r="BS1305" s="258"/>
      <c r="BT1305" s="258"/>
      <c r="BU1305" s="258"/>
      <c r="BV1305" s="259"/>
      <c r="BW1305" s="260"/>
      <c r="BX1305" s="258"/>
      <c r="BY1305" s="258"/>
      <c r="BZ1305" s="258"/>
      <c r="CA1305" s="258"/>
    </row>
    <row r="1306" spans="2:79" x14ac:dyDescent="0.25">
      <c r="B1306" s="263"/>
      <c r="C1306" s="261"/>
      <c r="I1306" s="220"/>
      <c r="J1306" s="253"/>
      <c r="K1306" s="254"/>
      <c r="L1306" s="254"/>
      <c r="M1306" s="255"/>
      <c r="N1306" s="326"/>
      <c r="O1306" s="256"/>
      <c r="P1306" s="256"/>
      <c r="Q1306" s="256"/>
      <c r="R1306" s="256"/>
      <c r="S1306" s="256"/>
      <c r="T1306" s="256"/>
      <c r="U1306" s="256"/>
      <c r="V1306" s="257"/>
      <c r="W1306" s="257"/>
      <c r="X1306" s="257"/>
      <c r="Y1306" s="257"/>
      <c r="Z1306" s="257"/>
      <c r="AA1306" s="257"/>
      <c r="AB1306" s="253"/>
      <c r="AC1306" s="258"/>
      <c r="AD1306" s="253"/>
      <c r="AE1306" s="253"/>
      <c r="AF1306" s="253"/>
      <c r="AG1306" s="253"/>
      <c r="AH1306" s="253"/>
      <c r="AI1306" s="253"/>
      <c r="AJ1306" s="253"/>
      <c r="AK1306" s="258"/>
      <c r="AL1306" s="258"/>
      <c r="AM1306" s="258"/>
      <c r="AN1306" s="258"/>
      <c r="AO1306" s="258"/>
      <c r="AP1306" s="258"/>
      <c r="AQ1306" s="258"/>
      <c r="AR1306" s="258"/>
      <c r="AS1306" s="258"/>
      <c r="AT1306" s="258"/>
      <c r="AU1306" s="258"/>
      <c r="AV1306" s="258"/>
      <c r="AW1306" s="258"/>
      <c r="AX1306" s="258"/>
      <c r="AY1306" s="258"/>
      <c r="AZ1306" s="258"/>
      <c r="BA1306" s="258"/>
      <c r="BB1306" s="258"/>
      <c r="BC1306" s="258"/>
      <c r="BD1306" s="258"/>
      <c r="BE1306" s="258"/>
      <c r="BF1306" s="258"/>
      <c r="BG1306" s="258"/>
      <c r="BH1306" s="258"/>
      <c r="BI1306" s="258"/>
      <c r="BJ1306" s="258"/>
      <c r="BK1306" s="258"/>
      <c r="BL1306" s="297"/>
      <c r="BM1306" s="258"/>
      <c r="BN1306" s="258"/>
      <c r="BO1306" s="258"/>
      <c r="BP1306" s="258"/>
      <c r="BQ1306" s="258"/>
      <c r="BR1306" s="258"/>
      <c r="BS1306" s="258"/>
      <c r="BT1306" s="258"/>
      <c r="BU1306" s="258"/>
      <c r="BV1306" s="259"/>
      <c r="BW1306" s="260"/>
      <c r="BX1306" s="258"/>
      <c r="BY1306" s="258"/>
      <c r="BZ1306" s="258"/>
      <c r="CA1306" s="258"/>
    </row>
    <row r="1307" spans="2:79" x14ac:dyDescent="0.25">
      <c r="B1307" s="263"/>
      <c r="C1307" s="261"/>
      <c r="I1307" s="220"/>
      <c r="J1307" s="253"/>
      <c r="K1307" s="254"/>
      <c r="L1307" s="254"/>
      <c r="M1307" s="255"/>
      <c r="N1307" s="326"/>
      <c r="O1307" s="256"/>
      <c r="P1307" s="256"/>
      <c r="Q1307" s="256"/>
      <c r="R1307" s="256"/>
      <c r="S1307" s="256"/>
      <c r="T1307" s="256"/>
      <c r="U1307" s="256"/>
      <c r="V1307" s="257"/>
      <c r="W1307" s="257"/>
      <c r="X1307" s="257"/>
      <c r="Y1307" s="257"/>
      <c r="Z1307" s="257"/>
      <c r="AA1307" s="257"/>
      <c r="AB1307" s="253"/>
      <c r="AC1307" s="258"/>
      <c r="AD1307" s="253"/>
      <c r="AE1307" s="253"/>
      <c r="AF1307" s="253"/>
      <c r="AG1307" s="253"/>
      <c r="AH1307" s="253"/>
      <c r="AI1307" s="253"/>
      <c r="AJ1307" s="253"/>
      <c r="AK1307" s="258"/>
      <c r="AL1307" s="258"/>
      <c r="AM1307" s="258"/>
      <c r="AN1307" s="258"/>
      <c r="AO1307" s="258"/>
      <c r="AP1307" s="258"/>
      <c r="AQ1307" s="258"/>
      <c r="AR1307" s="258"/>
      <c r="AS1307" s="258"/>
      <c r="AT1307" s="258"/>
      <c r="AU1307" s="258"/>
      <c r="AV1307" s="258"/>
      <c r="AW1307" s="258"/>
      <c r="AX1307" s="258"/>
      <c r="AY1307" s="258"/>
      <c r="AZ1307" s="258"/>
      <c r="BA1307" s="258"/>
      <c r="BB1307" s="258"/>
      <c r="BC1307" s="258"/>
      <c r="BD1307" s="258"/>
      <c r="BE1307" s="258"/>
      <c r="BF1307" s="258"/>
      <c r="BG1307" s="258"/>
      <c r="BH1307" s="258"/>
      <c r="BI1307" s="258"/>
      <c r="BJ1307" s="258"/>
      <c r="BK1307" s="258"/>
      <c r="BL1307" s="297"/>
      <c r="BM1307" s="258"/>
      <c r="BN1307" s="258"/>
      <c r="BO1307" s="258"/>
      <c r="BP1307" s="258"/>
      <c r="BQ1307" s="258"/>
      <c r="BR1307" s="258"/>
      <c r="BS1307" s="258"/>
      <c r="BT1307" s="258"/>
      <c r="BU1307" s="258"/>
      <c r="BV1307" s="259"/>
      <c r="BW1307" s="260"/>
      <c r="BX1307" s="258"/>
      <c r="BY1307" s="258"/>
      <c r="BZ1307" s="258"/>
      <c r="CA1307" s="258"/>
    </row>
    <row r="1308" spans="2:79" x14ac:dyDescent="0.25">
      <c r="B1308" s="263"/>
      <c r="C1308" s="261"/>
      <c r="I1308" s="220"/>
      <c r="J1308" s="253"/>
      <c r="K1308" s="254"/>
      <c r="L1308" s="254"/>
      <c r="M1308" s="255"/>
      <c r="N1308" s="326"/>
      <c r="O1308" s="256"/>
      <c r="P1308" s="256"/>
      <c r="Q1308" s="256"/>
      <c r="R1308" s="256"/>
      <c r="S1308" s="256"/>
      <c r="T1308" s="256"/>
      <c r="U1308" s="256"/>
      <c r="V1308" s="257"/>
      <c r="W1308" s="257"/>
      <c r="X1308" s="257"/>
      <c r="Y1308" s="257"/>
      <c r="Z1308" s="257"/>
      <c r="AA1308" s="257"/>
      <c r="AB1308" s="253"/>
      <c r="AC1308" s="258"/>
      <c r="AD1308" s="253"/>
      <c r="AE1308" s="253"/>
      <c r="AF1308" s="253"/>
      <c r="AG1308" s="253"/>
      <c r="AH1308" s="253"/>
      <c r="AI1308" s="253"/>
      <c r="AJ1308" s="253"/>
      <c r="AK1308" s="258"/>
      <c r="AL1308" s="258"/>
      <c r="AM1308" s="258"/>
      <c r="AN1308" s="258"/>
      <c r="AO1308" s="258"/>
      <c r="AP1308" s="258"/>
      <c r="AQ1308" s="258"/>
      <c r="AR1308" s="258"/>
      <c r="AS1308" s="258"/>
      <c r="AT1308" s="258"/>
      <c r="AU1308" s="258"/>
      <c r="AV1308" s="258"/>
      <c r="AW1308" s="258"/>
      <c r="AX1308" s="258"/>
      <c r="AY1308" s="258"/>
      <c r="AZ1308" s="258"/>
      <c r="BA1308" s="258"/>
      <c r="BB1308" s="258"/>
      <c r="BC1308" s="258"/>
      <c r="BD1308" s="258"/>
      <c r="BE1308" s="258"/>
      <c r="BF1308" s="258"/>
      <c r="BG1308" s="258"/>
      <c r="BH1308" s="258"/>
      <c r="BI1308" s="258"/>
      <c r="BJ1308" s="258"/>
      <c r="BK1308" s="258"/>
      <c r="BL1308" s="297"/>
      <c r="BM1308" s="258"/>
      <c r="BN1308" s="258"/>
      <c r="BO1308" s="258"/>
      <c r="BP1308" s="258"/>
      <c r="BQ1308" s="258"/>
      <c r="BR1308" s="258"/>
      <c r="BS1308" s="258"/>
      <c r="BT1308" s="258"/>
      <c r="BU1308" s="258"/>
      <c r="BV1308" s="259"/>
      <c r="BW1308" s="260"/>
      <c r="BX1308" s="258"/>
      <c r="BY1308" s="258"/>
      <c r="BZ1308" s="258"/>
      <c r="CA1308" s="258"/>
    </row>
    <row r="1309" spans="2:79" x14ac:dyDescent="0.25">
      <c r="B1309" s="263"/>
      <c r="C1309" s="261"/>
      <c r="I1309" s="220"/>
      <c r="J1309" s="253"/>
      <c r="K1309" s="254"/>
      <c r="L1309" s="254"/>
      <c r="M1309" s="255"/>
      <c r="N1309" s="326"/>
      <c r="O1309" s="256"/>
      <c r="P1309" s="256"/>
      <c r="Q1309" s="256"/>
      <c r="R1309" s="256"/>
      <c r="S1309" s="256"/>
      <c r="T1309" s="256"/>
      <c r="U1309" s="256"/>
      <c r="V1309" s="257"/>
      <c r="W1309" s="257"/>
      <c r="X1309" s="257"/>
      <c r="Y1309" s="257"/>
      <c r="Z1309" s="257"/>
      <c r="AA1309" s="257"/>
      <c r="AB1309" s="253"/>
      <c r="AC1309" s="258"/>
      <c r="AD1309" s="253"/>
      <c r="AE1309" s="253"/>
      <c r="AF1309" s="253"/>
      <c r="AG1309" s="253"/>
      <c r="AH1309" s="253"/>
      <c r="AI1309" s="253"/>
      <c r="AJ1309" s="253"/>
      <c r="AK1309" s="258"/>
      <c r="AL1309" s="258"/>
      <c r="AM1309" s="258"/>
      <c r="AN1309" s="258"/>
      <c r="AO1309" s="258"/>
      <c r="AP1309" s="258"/>
      <c r="AQ1309" s="258"/>
      <c r="AR1309" s="258"/>
      <c r="AS1309" s="258"/>
      <c r="AT1309" s="258"/>
      <c r="AU1309" s="258"/>
      <c r="AV1309" s="258"/>
      <c r="AW1309" s="258"/>
      <c r="AX1309" s="258"/>
      <c r="AY1309" s="258"/>
      <c r="AZ1309" s="258"/>
      <c r="BA1309" s="258"/>
      <c r="BB1309" s="258"/>
      <c r="BC1309" s="258"/>
      <c r="BD1309" s="258"/>
      <c r="BE1309" s="258"/>
      <c r="BF1309" s="258"/>
      <c r="BG1309" s="258"/>
      <c r="BH1309" s="258"/>
      <c r="BI1309" s="258"/>
      <c r="BJ1309" s="258"/>
      <c r="BK1309" s="258"/>
      <c r="BL1309" s="297"/>
      <c r="BM1309" s="258"/>
      <c r="BN1309" s="258"/>
      <c r="BO1309" s="258"/>
      <c r="BP1309" s="258"/>
      <c r="BQ1309" s="258"/>
      <c r="BR1309" s="258"/>
      <c r="BS1309" s="258"/>
      <c r="BT1309" s="258"/>
      <c r="BU1309" s="258"/>
      <c r="BV1309" s="259"/>
      <c r="BW1309" s="260"/>
      <c r="BX1309" s="258"/>
      <c r="BY1309" s="258"/>
      <c r="BZ1309" s="258"/>
      <c r="CA1309" s="258"/>
    </row>
    <row r="1310" spans="2:79" x14ac:dyDescent="0.25">
      <c r="B1310" s="263"/>
      <c r="C1310" s="261"/>
      <c r="I1310" s="220"/>
      <c r="J1310" s="253"/>
      <c r="K1310" s="254"/>
      <c r="L1310" s="254"/>
      <c r="M1310" s="255"/>
      <c r="N1310" s="326"/>
      <c r="O1310" s="256"/>
      <c r="P1310" s="256"/>
      <c r="Q1310" s="256"/>
      <c r="R1310" s="256"/>
      <c r="S1310" s="256"/>
      <c r="T1310" s="256"/>
      <c r="U1310" s="256"/>
      <c r="V1310" s="257"/>
      <c r="W1310" s="257"/>
      <c r="X1310" s="257"/>
      <c r="Y1310" s="257"/>
      <c r="Z1310" s="257"/>
      <c r="AA1310" s="257"/>
      <c r="AB1310" s="253"/>
      <c r="AC1310" s="258"/>
      <c r="AD1310" s="253"/>
      <c r="AE1310" s="253"/>
      <c r="AF1310" s="253"/>
      <c r="AG1310" s="253"/>
      <c r="AH1310" s="253"/>
      <c r="AI1310" s="253"/>
      <c r="AJ1310" s="253"/>
      <c r="AK1310" s="258"/>
      <c r="AL1310" s="258"/>
      <c r="AM1310" s="258"/>
      <c r="AN1310" s="258"/>
      <c r="AO1310" s="258"/>
      <c r="AP1310" s="258"/>
      <c r="AQ1310" s="258"/>
      <c r="AR1310" s="258"/>
      <c r="AS1310" s="258"/>
      <c r="AT1310" s="258"/>
      <c r="AU1310" s="258"/>
      <c r="AV1310" s="258"/>
      <c r="AW1310" s="258"/>
      <c r="AX1310" s="258"/>
      <c r="AY1310" s="258"/>
      <c r="AZ1310" s="258"/>
      <c r="BA1310" s="258"/>
      <c r="BB1310" s="258"/>
      <c r="BC1310" s="258"/>
      <c r="BD1310" s="258"/>
      <c r="BE1310" s="258"/>
      <c r="BF1310" s="258"/>
      <c r="BG1310" s="258"/>
      <c r="BH1310" s="258"/>
      <c r="BI1310" s="258"/>
      <c r="BJ1310" s="258"/>
      <c r="BK1310" s="258"/>
      <c r="BL1310" s="297"/>
      <c r="BM1310" s="258"/>
      <c r="BN1310" s="258"/>
      <c r="BO1310" s="258"/>
      <c r="BP1310" s="258"/>
      <c r="BQ1310" s="258"/>
      <c r="BR1310" s="258"/>
      <c r="BS1310" s="258"/>
      <c r="BT1310" s="258"/>
      <c r="BU1310" s="258"/>
      <c r="BV1310" s="259"/>
      <c r="BW1310" s="260"/>
      <c r="BX1310" s="258"/>
      <c r="BY1310" s="258"/>
      <c r="BZ1310" s="258"/>
      <c r="CA1310" s="258"/>
    </row>
    <row r="1311" spans="2:79" x14ac:dyDescent="0.25">
      <c r="B1311" s="263"/>
      <c r="C1311" s="261"/>
      <c r="I1311" s="220"/>
      <c r="J1311" s="253"/>
      <c r="K1311" s="254"/>
      <c r="L1311" s="254"/>
      <c r="M1311" s="255"/>
      <c r="N1311" s="326"/>
      <c r="O1311" s="256"/>
      <c r="P1311" s="256"/>
      <c r="Q1311" s="256"/>
      <c r="R1311" s="256"/>
      <c r="S1311" s="256"/>
      <c r="T1311" s="256"/>
      <c r="U1311" s="256"/>
      <c r="V1311" s="257"/>
      <c r="W1311" s="257"/>
      <c r="X1311" s="257"/>
      <c r="Y1311" s="257"/>
      <c r="Z1311" s="257"/>
      <c r="AA1311" s="257"/>
      <c r="AB1311" s="253"/>
      <c r="AC1311" s="258"/>
      <c r="AD1311" s="253"/>
      <c r="AE1311" s="253"/>
      <c r="AF1311" s="253"/>
      <c r="AG1311" s="253"/>
      <c r="AH1311" s="253"/>
      <c r="AI1311" s="253"/>
      <c r="AJ1311" s="253"/>
      <c r="AK1311" s="258"/>
      <c r="AL1311" s="258"/>
      <c r="AM1311" s="258"/>
      <c r="AN1311" s="258"/>
      <c r="AO1311" s="258"/>
      <c r="AP1311" s="258"/>
      <c r="AQ1311" s="258"/>
      <c r="AR1311" s="258"/>
      <c r="AS1311" s="258"/>
      <c r="AT1311" s="258"/>
      <c r="AU1311" s="258"/>
      <c r="AV1311" s="258"/>
      <c r="AW1311" s="258"/>
      <c r="AX1311" s="258"/>
      <c r="AY1311" s="258"/>
      <c r="AZ1311" s="258"/>
      <c r="BA1311" s="258"/>
      <c r="BB1311" s="258"/>
      <c r="BC1311" s="258"/>
      <c r="BD1311" s="258"/>
      <c r="BE1311" s="258"/>
      <c r="BF1311" s="258"/>
      <c r="BG1311" s="258"/>
      <c r="BH1311" s="258"/>
      <c r="BI1311" s="258"/>
      <c r="BJ1311" s="258"/>
      <c r="BK1311" s="258"/>
      <c r="BL1311" s="297"/>
      <c r="BM1311" s="258"/>
      <c r="BN1311" s="258"/>
      <c r="BO1311" s="258"/>
      <c r="BP1311" s="258"/>
      <c r="BQ1311" s="258"/>
      <c r="BR1311" s="258"/>
      <c r="BS1311" s="258"/>
      <c r="BT1311" s="258"/>
      <c r="BU1311" s="258"/>
      <c r="BV1311" s="259"/>
      <c r="BW1311" s="260"/>
      <c r="BX1311" s="258"/>
      <c r="BY1311" s="258"/>
      <c r="BZ1311" s="258"/>
      <c r="CA1311" s="258"/>
    </row>
    <row r="1312" spans="2:79" x14ac:dyDescent="0.25">
      <c r="B1312" s="263"/>
      <c r="C1312" s="261"/>
      <c r="I1312" s="220"/>
      <c r="J1312" s="253"/>
      <c r="K1312" s="254"/>
      <c r="L1312" s="254"/>
      <c r="M1312" s="255"/>
      <c r="N1312" s="326"/>
      <c r="O1312" s="256"/>
      <c r="P1312" s="256"/>
      <c r="Q1312" s="256"/>
      <c r="R1312" s="256"/>
      <c r="S1312" s="256"/>
      <c r="T1312" s="256"/>
      <c r="U1312" s="256"/>
      <c r="V1312" s="257"/>
      <c r="W1312" s="257"/>
      <c r="X1312" s="257"/>
      <c r="Y1312" s="257"/>
      <c r="Z1312" s="257"/>
      <c r="AA1312" s="257"/>
      <c r="AB1312" s="253"/>
      <c r="AC1312" s="258"/>
      <c r="AD1312" s="253"/>
      <c r="AE1312" s="253"/>
      <c r="AF1312" s="253"/>
      <c r="AG1312" s="253"/>
      <c r="AH1312" s="253"/>
      <c r="AI1312" s="253"/>
      <c r="AJ1312" s="253"/>
      <c r="AK1312" s="258"/>
      <c r="AL1312" s="258"/>
      <c r="AM1312" s="258"/>
      <c r="AN1312" s="258"/>
      <c r="AO1312" s="258"/>
      <c r="AP1312" s="258"/>
      <c r="AQ1312" s="258"/>
      <c r="AR1312" s="258"/>
      <c r="AS1312" s="258"/>
      <c r="AT1312" s="258"/>
      <c r="AU1312" s="258"/>
      <c r="AV1312" s="258"/>
      <c r="AW1312" s="258"/>
      <c r="AX1312" s="258"/>
      <c r="AY1312" s="258"/>
      <c r="AZ1312" s="258"/>
      <c r="BA1312" s="258"/>
      <c r="BB1312" s="258"/>
      <c r="BC1312" s="258"/>
      <c r="BD1312" s="258"/>
      <c r="BE1312" s="258"/>
      <c r="BF1312" s="258"/>
      <c r="BG1312" s="258"/>
      <c r="BH1312" s="258"/>
      <c r="BI1312" s="258"/>
      <c r="BJ1312" s="258"/>
      <c r="BK1312" s="258"/>
      <c r="BL1312" s="297"/>
      <c r="BM1312" s="258"/>
      <c r="BN1312" s="258"/>
      <c r="BO1312" s="258"/>
      <c r="BP1312" s="258"/>
      <c r="BQ1312" s="258"/>
      <c r="BR1312" s="258"/>
      <c r="BS1312" s="258"/>
      <c r="BT1312" s="258"/>
      <c r="BU1312" s="258"/>
      <c r="BV1312" s="259"/>
      <c r="BW1312" s="260"/>
      <c r="BX1312" s="258"/>
      <c r="BY1312" s="258"/>
      <c r="BZ1312" s="258"/>
      <c r="CA1312" s="258"/>
    </row>
    <row r="1313" spans="2:79" x14ac:dyDescent="0.25">
      <c r="B1313" s="263"/>
      <c r="C1313" s="261"/>
      <c r="I1313" s="220"/>
      <c r="J1313" s="253"/>
      <c r="K1313" s="254"/>
      <c r="L1313" s="254"/>
      <c r="M1313" s="255"/>
      <c r="N1313" s="326"/>
      <c r="O1313" s="256"/>
      <c r="P1313" s="256"/>
      <c r="Q1313" s="256"/>
      <c r="R1313" s="256"/>
      <c r="S1313" s="256"/>
      <c r="T1313" s="256"/>
      <c r="U1313" s="256"/>
      <c r="V1313" s="257"/>
      <c r="W1313" s="257"/>
      <c r="X1313" s="257"/>
      <c r="Y1313" s="257"/>
      <c r="Z1313" s="257"/>
      <c r="AA1313" s="257"/>
      <c r="AB1313" s="253"/>
      <c r="AC1313" s="258"/>
      <c r="AD1313" s="253"/>
      <c r="AE1313" s="253"/>
      <c r="AF1313" s="253"/>
      <c r="AG1313" s="253"/>
      <c r="AH1313" s="253"/>
      <c r="AI1313" s="253"/>
      <c r="AJ1313" s="253"/>
      <c r="AK1313" s="258"/>
      <c r="AL1313" s="258"/>
      <c r="AM1313" s="258"/>
      <c r="AN1313" s="258"/>
      <c r="AO1313" s="258"/>
      <c r="AP1313" s="258"/>
      <c r="AQ1313" s="258"/>
      <c r="AR1313" s="258"/>
      <c r="AS1313" s="258"/>
      <c r="AT1313" s="258"/>
      <c r="AU1313" s="258"/>
      <c r="AV1313" s="258"/>
      <c r="AW1313" s="258"/>
      <c r="AX1313" s="258"/>
      <c r="AY1313" s="258"/>
      <c r="AZ1313" s="258"/>
      <c r="BA1313" s="258"/>
      <c r="BB1313" s="258"/>
      <c r="BC1313" s="258"/>
      <c r="BD1313" s="258"/>
      <c r="BE1313" s="258"/>
      <c r="BF1313" s="258"/>
      <c r="BG1313" s="258"/>
      <c r="BH1313" s="258"/>
      <c r="BI1313" s="258"/>
      <c r="BJ1313" s="258"/>
      <c r="BK1313" s="258"/>
      <c r="BL1313" s="297"/>
      <c r="BM1313" s="258"/>
      <c r="BN1313" s="258"/>
      <c r="BO1313" s="258"/>
      <c r="BP1313" s="258"/>
      <c r="BQ1313" s="258"/>
      <c r="BR1313" s="258"/>
      <c r="BS1313" s="258"/>
      <c r="BT1313" s="258"/>
      <c r="BU1313" s="258"/>
      <c r="BV1313" s="259"/>
      <c r="BW1313" s="260"/>
      <c r="BX1313" s="258"/>
      <c r="BY1313" s="258"/>
      <c r="BZ1313" s="258"/>
      <c r="CA1313" s="258"/>
    </row>
    <row r="1314" spans="2:79" x14ac:dyDescent="0.25">
      <c r="B1314" s="263"/>
      <c r="C1314" s="261"/>
      <c r="I1314" s="220"/>
      <c r="J1314" s="253"/>
      <c r="K1314" s="254"/>
      <c r="L1314" s="254"/>
      <c r="M1314" s="255"/>
      <c r="N1314" s="326"/>
      <c r="O1314" s="256"/>
      <c r="P1314" s="256"/>
      <c r="Q1314" s="256"/>
      <c r="R1314" s="256"/>
      <c r="S1314" s="256"/>
      <c r="T1314" s="256"/>
      <c r="U1314" s="256"/>
      <c r="V1314" s="257"/>
      <c r="W1314" s="257"/>
      <c r="X1314" s="257"/>
      <c r="Y1314" s="257"/>
      <c r="Z1314" s="257"/>
      <c r="AA1314" s="257"/>
      <c r="AB1314" s="253"/>
      <c r="AC1314" s="258"/>
      <c r="AD1314" s="253"/>
      <c r="AE1314" s="253"/>
      <c r="AF1314" s="253"/>
      <c r="AG1314" s="253"/>
      <c r="AH1314" s="253"/>
      <c r="AI1314" s="253"/>
      <c r="AJ1314" s="253"/>
      <c r="AK1314" s="258"/>
      <c r="AL1314" s="258"/>
      <c r="AM1314" s="258"/>
      <c r="AN1314" s="258"/>
      <c r="AO1314" s="258"/>
      <c r="AP1314" s="258"/>
      <c r="AQ1314" s="258"/>
      <c r="AR1314" s="258"/>
      <c r="AS1314" s="258"/>
      <c r="AT1314" s="258"/>
      <c r="AU1314" s="258"/>
      <c r="AV1314" s="258"/>
      <c r="AW1314" s="258"/>
      <c r="AX1314" s="258"/>
      <c r="AY1314" s="258"/>
      <c r="AZ1314" s="258"/>
      <c r="BA1314" s="258"/>
      <c r="BB1314" s="258"/>
      <c r="BC1314" s="258"/>
      <c r="BD1314" s="258"/>
      <c r="BE1314" s="258"/>
      <c r="BF1314" s="258"/>
      <c r="BG1314" s="258"/>
      <c r="BH1314" s="258"/>
      <c r="BI1314" s="258"/>
      <c r="BJ1314" s="258"/>
      <c r="BK1314" s="258"/>
      <c r="BL1314" s="297"/>
      <c r="BM1314" s="258"/>
      <c r="BN1314" s="258"/>
      <c r="BO1314" s="258"/>
      <c r="BP1314" s="258"/>
      <c r="BQ1314" s="258"/>
      <c r="BR1314" s="258"/>
      <c r="BS1314" s="258"/>
      <c r="BT1314" s="258"/>
      <c r="BU1314" s="258"/>
      <c r="BV1314" s="259"/>
      <c r="BW1314" s="260"/>
      <c r="BX1314" s="258"/>
      <c r="BY1314" s="258"/>
      <c r="BZ1314" s="258"/>
      <c r="CA1314" s="258"/>
    </row>
    <row r="1315" spans="2:79" x14ac:dyDescent="0.25">
      <c r="B1315" s="263"/>
      <c r="C1315" s="261"/>
      <c r="I1315" s="220"/>
      <c r="J1315" s="253"/>
      <c r="K1315" s="254"/>
      <c r="L1315" s="254"/>
      <c r="M1315" s="255"/>
      <c r="N1315" s="326"/>
      <c r="O1315" s="256"/>
      <c r="P1315" s="256"/>
      <c r="Q1315" s="256"/>
      <c r="R1315" s="256"/>
      <c r="S1315" s="256"/>
      <c r="T1315" s="256"/>
      <c r="U1315" s="256"/>
      <c r="V1315" s="257"/>
      <c r="W1315" s="257"/>
      <c r="X1315" s="257"/>
      <c r="Y1315" s="257"/>
      <c r="Z1315" s="257"/>
      <c r="AA1315" s="257"/>
      <c r="AB1315" s="253"/>
      <c r="AC1315" s="258"/>
      <c r="AD1315" s="253"/>
      <c r="AE1315" s="253"/>
      <c r="AF1315" s="253"/>
      <c r="AG1315" s="253"/>
      <c r="AH1315" s="253"/>
      <c r="AI1315" s="253"/>
      <c r="AJ1315" s="253"/>
      <c r="AK1315" s="258"/>
      <c r="AL1315" s="258"/>
      <c r="AM1315" s="258"/>
      <c r="AN1315" s="258"/>
      <c r="AO1315" s="258"/>
      <c r="AP1315" s="258"/>
      <c r="AQ1315" s="258"/>
      <c r="AR1315" s="258"/>
      <c r="AS1315" s="258"/>
      <c r="AT1315" s="258"/>
      <c r="AU1315" s="258"/>
      <c r="AV1315" s="258"/>
      <c r="AW1315" s="258"/>
      <c r="AX1315" s="258"/>
      <c r="AY1315" s="258"/>
      <c r="AZ1315" s="258"/>
      <c r="BA1315" s="258"/>
      <c r="BB1315" s="258"/>
      <c r="BC1315" s="258"/>
      <c r="BD1315" s="258"/>
      <c r="BE1315" s="258"/>
      <c r="BF1315" s="258"/>
      <c r="BG1315" s="258"/>
      <c r="BH1315" s="258"/>
      <c r="BI1315" s="258"/>
      <c r="BJ1315" s="258"/>
      <c r="BK1315" s="258"/>
      <c r="BL1315" s="297"/>
      <c r="BM1315" s="258"/>
      <c r="BN1315" s="258"/>
      <c r="BO1315" s="258"/>
      <c r="BP1315" s="258"/>
      <c r="BQ1315" s="258"/>
      <c r="BR1315" s="258"/>
      <c r="BS1315" s="258"/>
      <c r="BT1315" s="258"/>
      <c r="BU1315" s="258"/>
      <c r="BV1315" s="259"/>
      <c r="BW1315" s="260"/>
      <c r="BX1315" s="258"/>
      <c r="BY1315" s="258"/>
      <c r="BZ1315" s="258"/>
      <c r="CA1315" s="258"/>
    </row>
    <row r="1316" spans="2:79" x14ac:dyDescent="0.25">
      <c r="B1316" s="263"/>
      <c r="C1316" s="261"/>
      <c r="I1316" s="220"/>
      <c r="J1316" s="253"/>
      <c r="K1316" s="254"/>
      <c r="L1316" s="254"/>
      <c r="M1316" s="255"/>
      <c r="N1316" s="326"/>
      <c r="O1316" s="256"/>
      <c r="P1316" s="256"/>
      <c r="Q1316" s="256"/>
      <c r="R1316" s="256"/>
      <c r="S1316" s="256"/>
      <c r="T1316" s="256"/>
      <c r="U1316" s="256"/>
      <c r="V1316" s="257"/>
      <c r="W1316" s="257"/>
      <c r="X1316" s="257"/>
      <c r="Y1316" s="257"/>
      <c r="Z1316" s="257"/>
      <c r="AA1316" s="257"/>
      <c r="AB1316" s="253"/>
      <c r="AC1316" s="258"/>
      <c r="AD1316" s="253"/>
      <c r="AE1316" s="253"/>
      <c r="AF1316" s="253"/>
      <c r="AG1316" s="253"/>
      <c r="AH1316" s="253"/>
      <c r="AI1316" s="253"/>
      <c r="AJ1316" s="253"/>
      <c r="AK1316" s="258"/>
      <c r="AL1316" s="258"/>
      <c r="AM1316" s="258"/>
      <c r="AN1316" s="258"/>
      <c r="AO1316" s="258"/>
      <c r="AP1316" s="258"/>
      <c r="AQ1316" s="258"/>
      <c r="AR1316" s="258"/>
      <c r="AS1316" s="258"/>
      <c r="AT1316" s="258"/>
      <c r="AU1316" s="258"/>
      <c r="AV1316" s="258"/>
      <c r="AW1316" s="258"/>
      <c r="AX1316" s="258"/>
      <c r="AY1316" s="258"/>
      <c r="AZ1316" s="258"/>
      <c r="BA1316" s="258"/>
      <c r="BB1316" s="258"/>
      <c r="BC1316" s="258"/>
      <c r="BD1316" s="258"/>
      <c r="BE1316" s="258"/>
      <c r="BF1316" s="258"/>
      <c r="BG1316" s="258"/>
      <c r="BH1316" s="258"/>
      <c r="BI1316" s="258"/>
      <c r="BJ1316" s="258"/>
      <c r="BK1316" s="258"/>
      <c r="BL1316" s="297"/>
      <c r="BM1316" s="258"/>
      <c r="BN1316" s="258"/>
      <c r="BO1316" s="258"/>
      <c r="BP1316" s="258"/>
      <c r="BQ1316" s="258"/>
      <c r="BR1316" s="258"/>
      <c r="BS1316" s="258"/>
      <c r="BT1316" s="258"/>
      <c r="BU1316" s="258"/>
      <c r="BV1316" s="259"/>
      <c r="BW1316" s="260"/>
      <c r="BX1316" s="258"/>
      <c r="BY1316" s="258"/>
      <c r="BZ1316" s="258"/>
      <c r="CA1316" s="258"/>
    </row>
    <row r="1317" spans="2:79" x14ac:dyDescent="0.25">
      <c r="B1317" s="263"/>
      <c r="C1317" s="261"/>
      <c r="I1317" s="220"/>
      <c r="J1317" s="253"/>
      <c r="K1317" s="254"/>
      <c r="L1317" s="254"/>
      <c r="M1317" s="255"/>
      <c r="N1317" s="326"/>
      <c r="O1317" s="256"/>
      <c r="P1317" s="256"/>
      <c r="Q1317" s="256"/>
      <c r="R1317" s="256"/>
      <c r="S1317" s="256"/>
      <c r="T1317" s="256"/>
      <c r="U1317" s="256"/>
      <c r="V1317" s="257"/>
      <c r="W1317" s="257"/>
      <c r="X1317" s="257"/>
      <c r="Y1317" s="257"/>
      <c r="Z1317" s="257"/>
      <c r="AA1317" s="257"/>
      <c r="AB1317" s="253"/>
      <c r="AC1317" s="258"/>
      <c r="AD1317" s="253"/>
      <c r="AE1317" s="253"/>
      <c r="AF1317" s="253"/>
      <c r="AG1317" s="253"/>
      <c r="AH1317" s="253"/>
      <c r="AI1317" s="253"/>
      <c r="AJ1317" s="253"/>
      <c r="AK1317" s="258"/>
      <c r="AL1317" s="258"/>
      <c r="AM1317" s="258"/>
      <c r="AN1317" s="258"/>
      <c r="AO1317" s="258"/>
      <c r="AP1317" s="258"/>
      <c r="AQ1317" s="258"/>
      <c r="AR1317" s="258"/>
      <c r="AS1317" s="258"/>
      <c r="AT1317" s="258"/>
      <c r="AU1317" s="258"/>
      <c r="AV1317" s="258"/>
      <c r="AW1317" s="258"/>
      <c r="AX1317" s="258"/>
      <c r="AY1317" s="258"/>
      <c r="AZ1317" s="258"/>
      <c r="BA1317" s="258"/>
      <c r="BB1317" s="258"/>
      <c r="BC1317" s="258"/>
      <c r="BD1317" s="258"/>
      <c r="BE1317" s="258"/>
      <c r="BF1317" s="258"/>
      <c r="BG1317" s="258"/>
      <c r="BH1317" s="258"/>
      <c r="BI1317" s="258"/>
      <c r="BJ1317" s="258"/>
      <c r="BK1317" s="258"/>
      <c r="BL1317" s="297"/>
      <c r="BM1317" s="258"/>
      <c r="BN1317" s="258"/>
      <c r="BO1317" s="258"/>
      <c r="BP1317" s="258"/>
      <c r="BQ1317" s="258"/>
      <c r="BR1317" s="258"/>
      <c r="BS1317" s="258"/>
      <c r="BT1317" s="258"/>
      <c r="BU1317" s="258"/>
      <c r="BV1317" s="259"/>
      <c r="BW1317" s="260"/>
      <c r="BX1317" s="258"/>
      <c r="BY1317" s="258"/>
      <c r="BZ1317" s="258"/>
      <c r="CA1317" s="258"/>
    </row>
    <row r="1318" spans="2:79" x14ac:dyDescent="0.25">
      <c r="B1318" s="263"/>
      <c r="C1318" s="261"/>
      <c r="I1318" s="220"/>
      <c r="J1318" s="253"/>
      <c r="K1318" s="254"/>
      <c r="L1318" s="254"/>
      <c r="M1318" s="255"/>
      <c r="N1318" s="326"/>
      <c r="O1318" s="256"/>
      <c r="P1318" s="256"/>
      <c r="Q1318" s="256"/>
      <c r="R1318" s="256"/>
      <c r="S1318" s="256"/>
      <c r="T1318" s="256"/>
      <c r="U1318" s="256"/>
      <c r="V1318" s="257"/>
      <c r="W1318" s="257"/>
      <c r="X1318" s="257"/>
      <c r="Y1318" s="257"/>
      <c r="Z1318" s="257"/>
      <c r="AA1318" s="257"/>
      <c r="AB1318" s="253"/>
      <c r="AC1318" s="258"/>
      <c r="AD1318" s="253"/>
      <c r="AE1318" s="253"/>
      <c r="AF1318" s="253"/>
      <c r="AG1318" s="253"/>
      <c r="AH1318" s="253"/>
      <c r="AI1318" s="253"/>
      <c r="AJ1318" s="253"/>
      <c r="AK1318" s="258"/>
      <c r="AL1318" s="258"/>
      <c r="AM1318" s="258"/>
      <c r="AN1318" s="258"/>
      <c r="AO1318" s="258"/>
      <c r="AP1318" s="258"/>
      <c r="AQ1318" s="258"/>
      <c r="AR1318" s="258"/>
      <c r="AS1318" s="258"/>
      <c r="AT1318" s="258"/>
      <c r="AU1318" s="258"/>
      <c r="AV1318" s="258"/>
      <c r="AW1318" s="258"/>
      <c r="AX1318" s="258"/>
      <c r="AY1318" s="258"/>
      <c r="AZ1318" s="258"/>
      <c r="BA1318" s="258"/>
      <c r="BB1318" s="258"/>
      <c r="BC1318" s="258"/>
      <c r="BD1318" s="258"/>
      <c r="BE1318" s="258"/>
      <c r="BF1318" s="258"/>
      <c r="BG1318" s="258"/>
      <c r="BH1318" s="258"/>
      <c r="BI1318" s="258"/>
      <c r="BJ1318" s="258"/>
      <c r="BK1318" s="258"/>
      <c r="BL1318" s="297"/>
      <c r="BM1318" s="258"/>
      <c r="BN1318" s="258"/>
      <c r="BO1318" s="258"/>
      <c r="BP1318" s="258"/>
      <c r="BQ1318" s="258"/>
      <c r="BR1318" s="258"/>
      <c r="BS1318" s="258"/>
      <c r="BT1318" s="258"/>
      <c r="BU1318" s="258"/>
      <c r="BV1318" s="259"/>
      <c r="BW1318" s="260"/>
      <c r="BX1318" s="258"/>
      <c r="BY1318" s="258"/>
      <c r="BZ1318" s="258"/>
      <c r="CA1318" s="258"/>
    </row>
    <row r="1319" spans="2:79" x14ac:dyDescent="0.25">
      <c r="B1319" s="263"/>
      <c r="C1319" s="261"/>
      <c r="I1319" s="220"/>
      <c r="J1319" s="253"/>
      <c r="K1319" s="254"/>
      <c r="L1319" s="254"/>
      <c r="M1319" s="255"/>
      <c r="N1319" s="326"/>
      <c r="O1319" s="256"/>
      <c r="P1319" s="256"/>
      <c r="Q1319" s="256"/>
      <c r="R1319" s="256"/>
      <c r="S1319" s="256"/>
      <c r="T1319" s="256"/>
      <c r="U1319" s="256"/>
      <c r="V1319" s="257"/>
      <c r="W1319" s="257"/>
      <c r="X1319" s="257"/>
      <c r="Y1319" s="257"/>
      <c r="Z1319" s="257"/>
      <c r="AA1319" s="257"/>
      <c r="AB1319" s="253"/>
      <c r="AC1319" s="258"/>
      <c r="AD1319" s="253"/>
      <c r="AE1319" s="253"/>
      <c r="AF1319" s="253"/>
      <c r="AG1319" s="253"/>
      <c r="AH1319" s="253"/>
      <c r="AI1319" s="253"/>
      <c r="AJ1319" s="253"/>
      <c r="AK1319" s="258"/>
      <c r="AL1319" s="258"/>
      <c r="AM1319" s="258"/>
      <c r="AN1319" s="258"/>
      <c r="AO1319" s="258"/>
      <c r="AP1319" s="258"/>
      <c r="AQ1319" s="258"/>
      <c r="AR1319" s="258"/>
      <c r="AS1319" s="258"/>
      <c r="AT1319" s="258"/>
      <c r="AU1319" s="258"/>
      <c r="AV1319" s="258"/>
      <c r="AW1319" s="258"/>
      <c r="AX1319" s="258"/>
      <c r="AY1319" s="258"/>
      <c r="AZ1319" s="258"/>
      <c r="BA1319" s="258"/>
      <c r="BB1319" s="258"/>
      <c r="BC1319" s="258"/>
      <c r="BD1319" s="258"/>
      <c r="BE1319" s="258"/>
      <c r="BF1319" s="258"/>
      <c r="BG1319" s="258"/>
      <c r="BH1319" s="258"/>
      <c r="BI1319" s="258"/>
      <c r="BJ1319" s="258"/>
      <c r="BK1319" s="258"/>
      <c r="BL1319" s="297"/>
      <c r="BM1319" s="258"/>
      <c r="BN1319" s="258"/>
      <c r="BO1319" s="258"/>
      <c r="BP1319" s="258"/>
      <c r="BQ1319" s="258"/>
      <c r="BR1319" s="258"/>
      <c r="BS1319" s="258"/>
      <c r="BT1319" s="258"/>
      <c r="BU1319" s="258"/>
      <c r="BV1319" s="259"/>
      <c r="BW1319" s="260"/>
      <c r="BX1319" s="258"/>
      <c r="BY1319" s="258"/>
      <c r="BZ1319" s="258"/>
      <c r="CA1319" s="258"/>
    </row>
    <row r="1320" spans="2:79" x14ac:dyDescent="0.25">
      <c r="B1320" s="263"/>
      <c r="C1320" s="261"/>
      <c r="I1320" s="220"/>
      <c r="J1320" s="253"/>
      <c r="K1320" s="254"/>
      <c r="L1320" s="254"/>
      <c r="M1320" s="255"/>
      <c r="N1320" s="326"/>
      <c r="O1320" s="256"/>
      <c r="P1320" s="256"/>
      <c r="Q1320" s="256"/>
      <c r="R1320" s="256"/>
      <c r="S1320" s="256"/>
      <c r="T1320" s="256"/>
      <c r="U1320" s="256"/>
      <c r="V1320" s="257"/>
      <c r="W1320" s="257"/>
      <c r="X1320" s="257"/>
      <c r="Y1320" s="257"/>
      <c r="Z1320" s="257"/>
      <c r="AA1320" s="257"/>
      <c r="AB1320" s="253"/>
      <c r="AC1320" s="258"/>
      <c r="AD1320" s="253"/>
      <c r="AE1320" s="253"/>
      <c r="AF1320" s="253"/>
      <c r="AG1320" s="253"/>
      <c r="AH1320" s="253"/>
      <c r="AI1320" s="253"/>
      <c r="AJ1320" s="253"/>
      <c r="AK1320" s="258"/>
      <c r="AL1320" s="258"/>
      <c r="AM1320" s="258"/>
      <c r="AN1320" s="258"/>
      <c r="AO1320" s="258"/>
      <c r="AP1320" s="258"/>
      <c r="AQ1320" s="258"/>
      <c r="AR1320" s="258"/>
      <c r="AS1320" s="258"/>
      <c r="AT1320" s="258"/>
      <c r="AU1320" s="258"/>
      <c r="AV1320" s="258"/>
      <c r="AW1320" s="258"/>
      <c r="AX1320" s="258"/>
      <c r="AY1320" s="258"/>
      <c r="AZ1320" s="258"/>
      <c r="BA1320" s="258"/>
      <c r="BB1320" s="258"/>
      <c r="BC1320" s="258"/>
      <c r="BD1320" s="258"/>
      <c r="BE1320" s="258"/>
      <c r="BF1320" s="258"/>
      <c r="BG1320" s="258"/>
      <c r="BH1320" s="258"/>
      <c r="BI1320" s="258"/>
      <c r="BJ1320" s="258"/>
      <c r="BK1320" s="258"/>
      <c r="BL1320" s="297"/>
      <c r="BM1320" s="258"/>
      <c r="BN1320" s="258"/>
      <c r="BO1320" s="258"/>
      <c r="BP1320" s="258"/>
      <c r="BQ1320" s="258"/>
      <c r="BR1320" s="258"/>
      <c r="BS1320" s="258"/>
      <c r="BT1320" s="258"/>
      <c r="BU1320" s="258"/>
      <c r="BV1320" s="259"/>
      <c r="BW1320" s="260"/>
      <c r="BX1320" s="258"/>
      <c r="BY1320" s="258"/>
      <c r="BZ1320" s="258"/>
      <c r="CA1320" s="258"/>
    </row>
    <row r="1321" spans="2:79" x14ac:dyDescent="0.25">
      <c r="B1321" s="263"/>
      <c r="C1321" s="261"/>
      <c r="I1321" s="220"/>
      <c r="J1321" s="253"/>
      <c r="K1321" s="254"/>
      <c r="L1321" s="254"/>
      <c r="M1321" s="255"/>
      <c r="N1321" s="326"/>
      <c r="O1321" s="256"/>
      <c r="P1321" s="256"/>
      <c r="Q1321" s="256"/>
      <c r="R1321" s="256"/>
      <c r="S1321" s="256"/>
      <c r="T1321" s="256"/>
      <c r="U1321" s="256"/>
      <c r="V1321" s="257"/>
      <c r="W1321" s="257"/>
      <c r="X1321" s="257"/>
      <c r="Y1321" s="257"/>
      <c r="Z1321" s="257"/>
      <c r="AA1321" s="257"/>
      <c r="AB1321" s="253"/>
      <c r="AC1321" s="258"/>
      <c r="AD1321" s="253"/>
      <c r="AE1321" s="253"/>
      <c r="AF1321" s="253"/>
      <c r="AG1321" s="253"/>
      <c r="AH1321" s="253"/>
      <c r="AI1321" s="253"/>
      <c r="AJ1321" s="253"/>
      <c r="AK1321" s="258"/>
      <c r="AL1321" s="258"/>
      <c r="AM1321" s="258"/>
      <c r="AN1321" s="258"/>
      <c r="AO1321" s="258"/>
      <c r="AP1321" s="258"/>
      <c r="AQ1321" s="258"/>
      <c r="AR1321" s="258"/>
      <c r="AS1321" s="258"/>
      <c r="AT1321" s="258"/>
      <c r="AU1321" s="258"/>
      <c r="AV1321" s="258"/>
      <c r="AW1321" s="258"/>
      <c r="AX1321" s="258"/>
      <c r="AY1321" s="258"/>
      <c r="AZ1321" s="258"/>
      <c r="BA1321" s="258"/>
      <c r="BB1321" s="258"/>
      <c r="BC1321" s="258"/>
      <c r="BD1321" s="258"/>
      <c r="BE1321" s="258"/>
      <c r="BF1321" s="258"/>
      <c r="BG1321" s="258"/>
      <c r="BH1321" s="258"/>
      <c r="BI1321" s="258"/>
      <c r="BJ1321" s="258"/>
      <c r="BK1321" s="258"/>
      <c r="BL1321" s="297"/>
      <c r="BM1321" s="258"/>
      <c r="BN1321" s="258"/>
      <c r="BO1321" s="258"/>
      <c r="BP1321" s="258"/>
      <c r="BQ1321" s="258"/>
      <c r="BR1321" s="258"/>
      <c r="BS1321" s="258"/>
      <c r="BT1321" s="258"/>
      <c r="BU1321" s="258"/>
      <c r="BV1321" s="259"/>
      <c r="BW1321" s="260"/>
      <c r="BX1321" s="258"/>
      <c r="BY1321" s="258"/>
      <c r="BZ1321" s="258"/>
      <c r="CA1321" s="258"/>
    </row>
    <row r="1322" spans="2:79" x14ac:dyDescent="0.25">
      <c r="B1322" s="263"/>
      <c r="C1322" s="261"/>
      <c r="I1322" s="220"/>
      <c r="J1322" s="253"/>
      <c r="K1322" s="254"/>
      <c r="L1322" s="254"/>
      <c r="M1322" s="255"/>
      <c r="N1322" s="326"/>
      <c r="O1322" s="256"/>
      <c r="P1322" s="256"/>
      <c r="Q1322" s="256"/>
      <c r="R1322" s="256"/>
      <c r="S1322" s="256"/>
      <c r="T1322" s="256"/>
      <c r="U1322" s="256"/>
      <c r="V1322" s="257"/>
      <c r="W1322" s="257"/>
      <c r="X1322" s="257"/>
      <c r="Y1322" s="257"/>
      <c r="Z1322" s="257"/>
      <c r="AA1322" s="257"/>
      <c r="AB1322" s="253"/>
      <c r="AC1322" s="258"/>
      <c r="AD1322" s="253"/>
      <c r="AE1322" s="253"/>
      <c r="AF1322" s="253"/>
      <c r="AG1322" s="253"/>
      <c r="AH1322" s="253"/>
      <c r="AI1322" s="253"/>
      <c r="AJ1322" s="253"/>
      <c r="AK1322" s="258"/>
      <c r="AL1322" s="258"/>
      <c r="AM1322" s="258"/>
      <c r="AN1322" s="258"/>
      <c r="AO1322" s="258"/>
      <c r="AP1322" s="258"/>
      <c r="AQ1322" s="258"/>
      <c r="AR1322" s="258"/>
      <c r="AS1322" s="258"/>
      <c r="AT1322" s="258"/>
      <c r="AU1322" s="258"/>
      <c r="AV1322" s="258"/>
      <c r="AW1322" s="258"/>
      <c r="AX1322" s="258"/>
      <c r="AY1322" s="258"/>
      <c r="AZ1322" s="258"/>
      <c r="BA1322" s="258"/>
      <c r="BB1322" s="258"/>
      <c r="BC1322" s="258"/>
      <c r="BD1322" s="258"/>
      <c r="BE1322" s="258"/>
      <c r="BF1322" s="258"/>
      <c r="BG1322" s="258"/>
      <c r="BH1322" s="258"/>
      <c r="BI1322" s="258"/>
      <c r="BJ1322" s="258"/>
      <c r="BK1322" s="258"/>
      <c r="BL1322" s="297"/>
      <c r="BM1322" s="258"/>
      <c r="BN1322" s="258"/>
      <c r="BO1322" s="258"/>
      <c r="BP1322" s="258"/>
      <c r="BQ1322" s="258"/>
      <c r="BR1322" s="258"/>
      <c r="BS1322" s="258"/>
      <c r="BT1322" s="258"/>
      <c r="BU1322" s="258"/>
      <c r="BV1322" s="259"/>
      <c r="BW1322" s="260"/>
      <c r="BX1322" s="258"/>
      <c r="BY1322" s="258"/>
      <c r="BZ1322" s="258"/>
      <c r="CA1322" s="258"/>
    </row>
    <row r="1323" spans="2:79" x14ac:dyDescent="0.25">
      <c r="B1323" s="263"/>
      <c r="C1323" s="261"/>
      <c r="I1323" s="220"/>
      <c r="J1323" s="253"/>
      <c r="K1323" s="254"/>
      <c r="L1323" s="254"/>
      <c r="M1323" s="255"/>
      <c r="N1323" s="326"/>
      <c r="O1323" s="256"/>
      <c r="P1323" s="256"/>
      <c r="Q1323" s="256"/>
      <c r="R1323" s="256"/>
      <c r="S1323" s="256"/>
      <c r="T1323" s="256"/>
      <c r="U1323" s="256"/>
      <c r="V1323" s="257"/>
      <c r="W1323" s="257"/>
      <c r="X1323" s="257"/>
      <c r="Y1323" s="257"/>
      <c r="Z1323" s="257"/>
      <c r="AA1323" s="257"/>
      <c r="AB1323" s="253"/>
      <c r="AC1323" s="258"/>
      <c r="AD1323" s="253"/>
      <c r="AE1323" s="253"/>
      <c r="AF1323" s="253"/>
      <c r="AG1323" s="253"/>
      <c r="AH1323" s="253"/>
      <c r="AI1323" s="253"/>
      <c r="AJ1323" s="253"/>
      <c r="AK1323" s="258"/>
      <c r="AL1323" s="258"/>
      <c r="AM1323" s="258"/>
      <c r="AN1323" s="258"/>
      <c r="AO1323" s="258"/>
      <c r="AP1323" s="258"/>
      <c r="AQ1323" s="258"/>
      <c r="AR1323" s="258"/>
      <c r="AS1323" s="258"/>
      <c r="AT1323" s="258"/>
      <c r="AU1323" s="258"/>
      <c r="AV1323" s="258"/>
      <c r="AW1323" s="258"/>
      <c r="AX1323" s="258"/>
      <c r="AY1323" s="258"/>
      <c r="AZ1323" s="258"/>
      <c r="BA1323" s="258"/>
      <c r="BB1323" s="258"/>
      <c r="BC1323" s="258"/>
      <c r="BD1323" s="258"/>
      <c r="BE1323" s="258"/>
      <c r="BF1323" s="258"/>
      <c r="BG1323" s="258"/>
      <c r="BH1323" s="258"/>
      <c r="BI1323" s="258"/>
      <c r="BJ1323" s="258"/>
      <c r="BK1323" s="258"/>
      <c r="BL1323" s="297"/>
      <c r="BM1323" s="258"/>
      <c r="BN1323" s="258"/>
      <c r="BO1323" s="258"/>
      <c r="BP1323" s="258"/>
      <c r="BQ1323" s="258"/>
      <c r="BR1323" s="258"/>
      <c r="BS1323" s="258"/>
      <c r="BT1323" s="258"/>
      <c r="BU1323" s="258"/>
      <c r="BV1323" s="259"/>
      <c r="BW1323" s="260"/>
      <c r="BX1323" s="258"/>
      <c r="BY1323" s="258"/>
      <c r="BZ1323" s="258"/>
      <c r="CA1323" s="258"/>
    </row>
    <row r="1324" spans="2:79" x14ac:dyDescent="0.25">
      <c r="B1324" s="263"/>
      <c r="C1324" s="261"/>
      <c r="I1324" s="220"/>
      <c r="J1324" s="253"/>
      <c r="K1324" s="254"/>
      <c r="L1324" s="254"/>
      <c r="M1324" s="255"/>
      <c r="N1324" s="326"/>
      <c r="O1324" s="256"/>
      <c r="P1324" s="256"/>
      <c r="Q1324" s="256"/>
      <c r="R1324" s="256"/>
      <c r="S1324" s="256"/>
      <c r="T1324" s="256"/>
      <c r="U1324" s="256"/>
      <c r="V1324" s="257"/>
      <c r="W1324" s="257"/>
      <c r="X1324" s="257"/>
      <c r="Y1324" s="257"/>
      <c r="Z1324" s="257"/>
      <c r="AA1324" s="257"/>
      <c r="AB1324" s="253"/>
      <c r="AC1324" s="258"/>
      <c r="AD1324" s="253"/>
      <c r="AE1324" s="253"/>
      <c r="AF1324" s="253"/>
      <c r="AG1324" s="253"/>
      <c r="AH1324" s="253"/>
      <c r="AI1324" s="253"/>
      <c r="AJ1324" s="253"/>
      <c r="AK1324" s="258"/>
      <c r="AL1324" s="258"/>
      <c r="AM1324" s="258"/>
      <c r="AN1324" s="258"/>
      <c r="AO1324" s="258"/>
      <c r="AP1324" s="258"/>
      <c r="AQ1324" s="258"/>
      <c r="AR1324" s="258"/>
      <c r="AS1324" s="258"/>
      <c r="AT1324" s="258"/>
      <c r="AU1324" s="258"/>
      <c r="AV1324" s="258"/>
      <c r="AW1324" s="258"/>
      <c r="AX1324" s="258"/>
      <c r="AY1324" s="258"/>
      <c r="AZ1324" s="258"/>
      <c r="BA1324" s="258"/>
      <c r="BB1324" s="258"/>
      <c r="BC1324" s="258"/>
      <c r="BD1324" s="258"/>
      <c r="BE1324" s="258"/>
      <c r="BF1324" s="258"/>
      <c r="BG1324" s="258"/>
      <c r="BH1324" s="258"/>
      <c r="BI1324" s="258"/>
      <c r="BJ1324" s="258"/>
      <c r="BK1324" s="258"/>
      <c r="BL1324" s="297"/>
      <c r="BM1324" s="258"/>
      <c r="BN1324" s="258"/>
      <c r="BO1324" s="258"/>
      <c r="BP1324" s="258"/>
      <c r="BQ1324" s="258"/>
      <c r="BR1324" s="258"/>
      <c r="BS1324" s="258"/>
      <c r="BT1324" s="258"/>
      <c r="BU1324" s="258"/>
      <c r="BV1324" s="259"/>
      <c r="BW1324" s="260"/>
      <c r="BX1324" s="258"/>
      <c r="BY1324" s="258"/>
      <c r="BZ1324" s="258"/>
      <c r="CA1324" s="258"/>
    </row>
    <row r="1325" spans="2:79" x14ac:dyDescent="0.25">
      <c r="B1325" s="263"/>
      <c r="C1325" s="261"/>
      <c r="I1325" s="220"/>
      <c r="J1325" s="253"/>
      <c r="K1325" s="254"/>
      <c r="L1325" s="254"/>
      <c r="M1325" s="255"/>
      <c r="N1325" s="326"/>
      <c r="O1325" s="256"/>
      <c r="P1325" s="256"/>
      <c r="Q1325" s="256"/>
      <c r="R1325" s="256"/>
      <c r="S1325" s="256"/>
      <c r="T1325" s="256"/>
      <c r="U1325" s="256"/>
      <c r="V1325" s="257"/>
      <c r="W1325" s="257"/>
      <c r="X1325" s="257"/>
      <c r="Y1325" s="257"/>
      <c r="Z1325" s="257"/>
      <c r="AA1325" s="257"/>
      <c r="AB1325" s="253"/>
      <c r="AC1325" s="258"/>
      <c r="AD1325" s="253"/>
      <c r="AE1325" s="253"/>
      <c r="AF1325" s="253"/>
      <c r="AG1325" s="253"/>
      <c r="AH1325" s="253"/>
      <c r="AI1325" s="253"/>
      <c r="AJ1325" s="253"/>
      <c r="AK1325" s="258"/>
      <c r="AL1325" s="258"/>
      <c r="AM1325" s="258"/>
      <c r="AN1325" s="258"/>
      <c r="AO1325" s="258"/>
      <c r="AP1325" s="258"/>
      <c r="AQ1325" s="258"/>
      <c r="AR1325" s="258"/>
      <c r="AS1325" s="258"/>
      <c r="AT1325" s="258"/>
      <c r="AU1325" s="258"/>
      <c r="AV1325" s="258"/>
      <c r="AW1325" s="258"/>
      <c r="AX1325" s="258"/>
      <c r="AY1325" s="258"/>
      <c r="AZ1325" s="258"/>
      <c r="BA1325" s="258"/>
      <c r="BB1325" s="258"/>
      <c r="BC1325" s="258"/>
      <c r="BD1325" s="258"/>
      <c r="BE1325" s="258"/>
      <c r="BF1325" s="258"/>
      <c r="BG1325" s="258"/>
      <c r="BH1325" s="258"/>
      <c r="BI1325" s="258"/>
      <c r="BJ1325" s="258"/>
      <c r="BK1325" s="258"/>
      <c r="BL1325" s="297"/>
      <c r="BM1325" s="258"/>
      <c r="BN1325" s="258"/>
      <c r="BO1325" s="258"/>
      <c r="BP1325" s="258"/>
      <c r="BQ1325" s="258"/>
      <c r="BR1325" s="258"/>
      <c r="BS1325" s="258"/>
      <c r="BT1325" s="258"/>
      <c r="BU1325" s="258"/>
      <c r="BV1325" s="259"/>
      <c r="BW1325" s="260"/>
      <c r="BX1325" s="258"/>
      <c r="BY1325" s="258"/>
      <c r="BZ1325" s="258"/>
      <c r="CA1325" s="258"/>
    </row>
    <row r="1326" spans="2:79" x14ac:dyDescent="0.25">
      <c r="B1326" s="263"/>
      <c r="C1326" s="261"/>
      <c r="I1326" s="220"/>
      <c r="J1326" s="253"/>
      <c r="K1326" s="254"/>
      <c r="L1326" s="254"/>
      <c r="M1326" s="255"/>
      <c r="N1326" s="326"/>
      <c r="O1326" s="256"/>
      <c r="P1326" s="256"/>
      <c r="Q1326" s="256"/>
      <c r="R1326" s="256"/>
      <c r="S1326" s="256"/>
      <c r="T1326" s="256"/>
      <c r="U1326" s="256"/>
      <c r="V1326" s="257"/>
      <c r="W1326" s="257"/>
      <c r="X1326" s="257"/>
      <c r="Y1326" s="257"/>
      <c r="Z1326" s="257"/>
      <c r="AA1326" s="257"/>
      <c r="AB1326" s="253"/>
      <c r="AC1326" s="258"/>
      <c r="AD1326" s="253"/>
      <c r="AE1326" s="253"/>
      <c r="AF1326" s="253"/>
      <c r="AG1326" s="253"/>
      <c r="AH1326" s="253"/>
      <c r="AI1326" s="253"/>
      <c r="AJ1326" s="253"/>
      <c r="AK1326" s="258"/>
      <c r="AL1326" s="258"/>
      <c r="AM1326" s="258"/>
      <c r="AN1326" s="258"/>
      <c r="AO1326" s="258"/>
      <c r="AP1326" s="258"/>
      <c r="AQ1326" s="258"/>
      <c r="AR1326" s="258"/>
      <c r="AS1326" s="258"/>
      <c r="AT1326" s="258"/>
      <c r="AU1326" s="258"/>
      <c r="AV1326" s="258"/>
      <c r="AW1326" s="258"/>
      <c r="AX1326" s="258"/>
      <c r="AY1326" s="258"/>
      <c r="AZ1326" s="258"/>
      <c r="BA1326" s="258"/>
      <c r="BB1326" s="258"/>
      <c r="BC1326" s="258"/>
      <c r="BD1326" s="258"/>
      <c r="BE1326" s="258"/>
      <c r="BF1326" s="258"/>
      <c r="BG1326" s="258"/>
      <c r="BH1326" s="258"/>
      <c r="BI1326" s="258"/>
      <c r="BJ1326" s="258"/>
      <c r="BK1326" s="258"/>
      <c r="BL1326" s="297"/>
      <c r="BM1326" s="258"/>
      <c r="BN1326" s="258"/>
      <c r="BO1326" s="258"/>
      <c r="BP1326" s="258"/>
      <c r="BQ1326" s="258"/>
      <c r="BR1326" s="258"/>
      <c r="BS1326" s="258"/>
      <c r="BT1326" s="258"/>
      <c r="BU1326" s="258"/>
      <c r="BV1326" s="259"/>
      <c r="BW1326" s="260"/>
      <c r="BX1326" s="258"/>
      <c r="BY1326" s="258"/>
      <c r="BZ1326" s="258"/>
      <c r="CA1326" s="258"/>
    </row>
    <row r="1327" spans="2:79" x14ac:dyDescent="0.25">
      <c r="B1327" s="263"/>
      <c r="C1327" s="261"/>
      <c r="I1327" s="220"/>
      <c r="J1327" s="253"/>
      <c r="K1327" s="254"/>
      <c r="L1327" s="254"/>
      <c r="M1327" s="255"/>
      <c r="N1327" s="326"/>
      <c r="O1327" s="256"/>
      <c r="P1327" s="256"/>
      <c r="Q1327" s="256"/>
      <c r="R1327" s="256"/>
      <c r="S1327" s="256"/>
      <c r="T1327" s="256"/>
      <c r="U1327" s="256"/>
      <c r="V1327" s="257"/>
      <c r="W1327" s="257"/>
      <c r="X1327" s="257"/>
      <c r="Y1327" s="257"/>
      <c r="Z1327" s="257"/>
      <c r="AA1327" s="257"/>
      <c r="AB1327" s="253"/>
      <c r="AC1327" s="258"/>
      <c r="AD1327" s="253"/>
      <c r="AE1327" s="253"/>
      <c r="AF1327" s="253"/>
      <c r="AG1327" s="253"/>
      <c r="AH1327" s="253"/>
      <c r="AI1327" s="253"/>
      <c r="AJ1327" s="253"/>
      <c r="AK1327" s="258"/>
      <c r="AL1327" s="258"/>
      <c r="AM1327" s="258"/>
      <c r="AN1327" s="258"/>
      <c r="AO1327" s="258"/>
      <c r="AP1327" s="258"/>
      <c r="AQ1327" s="258"/>
      <c r="AR1327" s="258"/>
      <c r="AS1327" s="258"/>
      <c r="AT1327" s="258"/>
      <c r="AU1327" s="258"/>
      <c r="AV1327" s="258"/>
      <c r="AW1327" s="258"/>
      <c r="AX1327" s="258"/>
      <c r="AY1327" s="258"/>
      <c r="AZ1327" s="258"/>
      <c r="BA1327" s="258"/>
      <c r="BB1327" s="258"/>
      <c r="BC1327" s="258"/>
      <c r="BD1327" s="258"/>
      <c r="BE1327" s="258"/>
      <c r="BF1327" s="258"/>
      <c r="BG1327" s="258"/>
      <c r="BH1327" s="258"/>
      <c r="BI1327" s="258"/>
      <c r="BJ1327" s="258"/>
      <c r="BK1327" s="258"/>
      <c r="BL1327" s="297"/>
      <c r="BM1327" s="258"/>
      <c r="BN1327" s="258"/>
      <c r="BO1327" s="258"/>
      <c r="BP1327" s="258"/>
      <c r="BQ1327" s="258"/>
      <c r="BR1327" s="258"/>
      <c r="BS1327" s="258"/>
      <c r="BT1327" s="258"/>
      <c r="BU1327" s="258"/>
      <c r="BV1327" s="259"/>
      <c r="BW1327" s="260"/>
      <c r="BX1327" s="258"/>
      <c r="BY1327" s="258"/>
      <c r="BZ1327" s="258"/>
      <c r="CA1327" s="258"/>
    </row>
    <row r="1328" spans="2:79" x14ac:dyDescent="0.25">
      <c r="B1328" s="263"/>
      <c r="C1328" s="261"/>
      <c r="I1328" s="220"/>
      <c r="J1328" s="253"/>
      <c r="K1328" s="254"/>
      <c r="L1328" s="254"/>
      <c r="M1328" s="255"/>
      <c r="N1328" s="326"/>
      <c r="O1328" s="256"/>
      <c r="P1328" s="256"/>
      <c r="Q1328" s="256"/>
      <c r="R1328" s="256"/>
      <c r="S1328" s="256"/>
      <c r="T1328" s="256"/>
      <c r="U1328" s="256"/>
      <c r="V1328" s="257"/>
      <c r="W1328" s="257"/>
      <c r="X1328" s="257"/>
      <c r="Y1328" s="257"/>
      <c r="Z1328" s="257"/>
      <c r="AA1328" s="257"/>
      <c r="AB1328" s="253"/>
      <c r="AC1328" s="258"/>
      <c r="AD1328" s="253"/>
      <c r="AE1328" s="253"/>
      <c r="AF1328" s="253"/>
      <c r="AG1328" s="253"/>
      <c r="AH1328" s="253"/>
      <c r="AI1328" s="253"/>
      <c r="AJ1328" s="253"/>
      <c r="AK1328" s="258"/>
      <c r="AL1328" s="258"/>
      <c r="AM1328" s="258"/>
      <c r="AN1328" s="258"/>
      <c r="AO1328" s="258"/>
      <c r="AP1328" s="258"/>
      <c r="AQ1328" s="258"/>
      <c r="AR1328" s="258"/>
      <c r="AS1328" s="258"/>
      <c r="AT1328" s="258"/>
      <c r="AU1328" s="258"/>
      <c r="AV1328" s="258"/>
      <c r="AW1328" s="258"/>
      <c r="AX1328" s="258"/>
      <c r="AY1328" s="258"/>
      <c r="AZ1328" s="258"/>
      <c r="BA1328" s="258"/>
      <c r="BB1328" s="258"/>
      <c r="BC1328" s="258"/>
      <c r="BD1328" s="258"/>
      <c r="BE1328" s="258"/>
      <c r="BF1328" s="258"/>
      <c r="BG1328" s="258"/>
      <c r="BH1328" s="258"/>
      <c r="BI1328" s="258"/>
      <c r="BJ1328" s="258"/>
      <c r="BK1328" s="258"/>
      <c r="BL1328" s="297"/>
      <c r="BM1328" s="258"/>
      <c r="BN1328" s="258"/>
      <c r="BO1328" s="258"/>
      <c r="BP1328" s="258"/>
      <c r="BQ1328" s="258"/>
      <c r="BR1328" s="258"/>
      <c r="BS1328" s="258"/>
      <c r="BT1328" s="258"/>
      <c r="BU1328" s="258"/>
      <c r="BV1328" s="259"/>
      <c r="BW1328" s="260"/>
      <c r="BX1328" s="258"/>
      <c r="BY1328" s="258"/>
      <c r="BZ1328" s="258"/>
      <c r="CA1328" s="258"/>
    </row>
    <row r="1329" spans="2:79" x14ac:dyDescent="0.25">
      <c r="B1329" s="263"/>
      <c r="C1329" s="261"/>
      <c r="I1329" s="220"/>
      <c r="J1329" s="253"/>
      <c r="K1329" s="254"/>
      <c r="L1329" s="254"/>
      <c r="M1329" s="255"/>
      <c r="N1329" s="326"/>
      <c r="O1329" s="256"/>
      <c r="P1329" s="256"/>
      <c r="Q1329" s="256"/>
      <c r="R1329" s="256"/>
      <c r="S1329" s="256"/>
      <c r="T1329" s="256"/>
      <c r="U1329" s="256"/>
      <c r="V1329" s="257"/>
      <c r="W1329" s="257"/>
      <c r="X1329" s="257"/>
      <c r="Y1329" s="257"/>
      <c r="Z1329" s="257"/>
      <c r="AA1329" s="257"/>
      <c r="AB1329" s="253"/>
      <c r="AC1329" s="258"/>
      <c r="AD1329" s="253"/>
      <c r="AE1329" s="253"/>
      <c r="AF1329" s="253"/>
      <c r="AG1329" s="253"/>
      <c r="AH1329" s="253"/>
      <c r="AI1329" s="253"/>
      <c r="AJ1329" s="253"/>
      <c r="AK1329" s="258"/>
      <c r="AL1329" s="258"/>
      <c r="AM1329" s="258"/>
      <c r="AN1329" s="258"/>
      <c r="AO1329" s="258"/>
      <c r="AP1329" s="258"/>
      <c r="AQ1329" s="258"/>
      <c r="AR1329" s="258"/>
      <c r="AS1329" s="258"/>
      <c r="AT1329" s="258"/>
      <c r="AU1329" s="258"/>
      <c r="AV1329" s="258"/>
      <c r="AW1329" s="258"/>
      <c r="AX1329" s="258"/>
      <c r="AY1329" s="258"/>
      <c r="AZ1329" s="258"/>
      <c r="BA1329" s="258"/>
      <c r="BB1329" s="258"/>
      <c r="BC1329" s="258"/>
      <c r="BD1329" s="258"/>
      <c r="BE1329" s="258"/>
      <c r="BF1329" s="258"/>
      <c r="BG1329" s="258"/>
      <c r="BH1329" s="258"/>
      <c r="BI1329" s="258"/>
      <c r="BJ1329" s="258"/>
      <c r="BK1329" s="258"/>
      <c r="BL1329" s="297"/>
      <c r="BM1329" s="258"/>
      <c r="BN1329" s="258"/>
      <c r="BO1329" s="258"/>
      <c r="BP1329" s="258"/>
      <c r="BQ1329" s="258"/>
      <c r="BR1329" s="258"/>
      <c r="BS1329" s="258"/>
      <c r="BT1329" s="258"/>
      <c r="BU1329" s="258"/>
      <c r="BV1329" s="259"/>
      <c r="BW1329" s="260"/>
      <c r="BX1329" s="258"/>
      <c r="BY1329" s="258"/>
      <c r="BZ1329" s="258"/>
      <c r="CA1329" s="258"/>
    </row>
    <row r="1330" spans="2:79" x14ac:dyDescent="0.25">
      <c r="B1330" s="263"/>
      <c r="C1330" s="261"/>
      <c r="I1330" s="220"/>
      <c r="J1330" s="253"/>
      <c r="K1330" s="254"/>
      <c r="L1330" s="254"/>
      <c r="M1330" s="255"/>
      <c r="N1330" s="326"/>
      <c r="O1330" s="256"/>
      <c r="P1330" s="256"/>
      <c r="Q1330" s="256"/>
      <c r="R1330" s="256"/>
      <c r="S1330" s="256"/>
      <c r="T1330" s="256"/>
      <c r="U1330" s="256"/>
      <c r="V1330" s="257"/>
      <c r="W1330" s="257"/>
      <c r="X1330" s="257"/>
      <c r="Y1330" s="257"/>
      <c r="Z1330" s="257"/>
      <c r="AA1330" s="257"/>
      <c r="AB1330" s="253"/>
      <c r="AC1330" s="258"/>
      <c r="AD1330" s="253"/>
      <c r="AE1330" s="253"/>
      <c r="AF1330" s="253"/>
      <c r="AG1330" s="253"/>
      <c r="AH1330" s="253"/>
      <c r="AI1330" s="253"/>
      <c r="AJ1330" s="253"/>
      <c r="AK1330" s="258"/>
      <c r="AL1330" s="258"/>
      <c r="AM1330" s="258"/>
      <c r="AN1330" s="258"/>
      <c r="AO1330" s="258"/>
      <c r="AP1330" s="258"/>
      <c r="AQ1330" s="258"/>
      <c r="AR1330" s="258"/>
      <c r="AS1330" s="258"/>
      <c r="AT1330" s="258"/>
      <c r="AU1330" s="258"/>
      <c r="AV1330" s="258"/>
      <c r="AW1330" s="258"/>
      <c r="AX1330" s="258"/>
      <c r="AY1330" s="258"/>
      <c r="AZ1330" s="258"/>
      <c r="BA1330" s="258"/>
      <c r="BB1330" s="258"/>
      <c r="BC1330" s="258"/>
      <c r="BD1330" s="258"/>
      <c r="BE1330" s="258"/>
      <c r="BF1330" s="258"/>
      <c r="BG1330" s="258"/>
      <c r="BH1330" s="258"/>
      <c r="BI1330" s="258"/>
      <c r="BJ1330" s="258"/>
      <c r="BK1330" s="258"/>
      <c r="BL1330" s="297"/>
      <c r="BM1330" s="258"/>
      <c r="BN1330" s="258"/>
      <c r="BO1330" s="258"/>
      <c r="BP1330" s="258"/>
      <c r="BQ1330" s="258"/>
      <c r="BR1330" s="258"/>
      <c r="BS1330" s="258"/>
      <c r="BT1330" s="258"/>
      <c r="BU1330" s="258"/>
      <c r="BV1330" s="259"/>
      <c r="BW1330" s="260"/>
      <c r="BX1330" s="258"/>
      <c r="BY1330" s="258"/>
      <c r="BZ1330" s="258"/>
      <c r="CA1330" s="258"/>
    </row>
    <row r="1331" spans="2:79" x14ac:dyDescent="0.25">
      <c r="B1331" s="263"/>
      <c r="C1331" s="261"/>
      <c r="I1331" s="220"/>
      <c r="J1331" s="253"/>
      <c r="K1331" s="254"/>
      <c r="L1331" s="254"/>
      <c r="M1331" s="255"/>
      <c r="N1331" s="326"/>
      <c r="O1331" s="256"/>
      <c r="P1331" s="256"/>
      <c r="Q1331" s="256"/>
      <c r="R1331" s="256"/>
      <c r="S1331" s="256"/>
      <c r="T1331" s="256"/>
      <c r="U1331" s="256"/>
      <c r="V1331" s="257"/>
      <c r="W1331" s="257"/>
      <c r="X1331" s="257"/>
      <c r="Y1331" s="257"/>
      <c r="Z1331" s="257"/>
      <c r="AA1331" s="257"/>
      <c r="AB1331" s="253"/>
      <c r="AC1331" s="258"/>
      <c r="AD1331" s="253"/>
      <c r="AE1331" s="253"/>
      <c r="AF1331" s="253"/>
      <c r="AG1331" s="253"/>
      <c r="AH1331" s="253"/>
      <c r="AI1331" s="253"/>
      <c r="AJ1331" s="253"/>
      <c r="AK1331" s="258"/>
      <c r="AL1331" s="258"/>
      <c r="AM1331" s="258"/>
      <c r="AN1331" s="258"/>
      <c r="AO1331" s="258"/>
      <c r="AP1331" s="258"/>
      <c r="AQ1331" s="258"/>
      <c r="AR1331" s="258"/>
      <c r="AS1331" s="258"/>
      <c r="AT1331" s="258"/>
      <c r="AU1331" s="258"/>
      <c r="AV1331" s="258"/>
      <c r="AW1331" s="258"/>
      <c r="AX1331" s="258"/>
      <c r="AY1331" s="258"/>
      <c r="AZ1331" s="258"/>
      <c r="BA1331" s="258"/>
      <c r="BB1331" s="258"/>
      <c r="BC1331" s="258"/>
      <c r="BD1331" s="258"/>
      <c r="BE1331" s="258"/>
      <c r="BF1331" s="258"/>
      <c r="BG1331" s="258"/>
      <c r="BH1331" s="258"/>
      <c r="BI1331" s="258"/>
      <c r="BJ1331" s="258"/>
      <c r="BK1331" s="258"/>
      <c r="BL1331" s="297"/>
      <c r="BM1331" s="258"/>
      <c r="BN1331" s="258"/>
      <c r="BO1331" s="258"/>
      <c r="BP1331" s="258"/>
      <c r="BQ1331" s="258"/>
      <c r="BR1331" s="258"/>
      <c r="BS1331" s="258"/>
      <c r="BT1331" s="258"/>
      <c r="BU1331" s="258"/>
      <c r="BV1331" s="259"/>
      <c r="BW1331" s="260"/>
      <c r="BX1331" s="258"/>
      <c r="BY1331" s="258"/>
      <c r="BZ1331" s="258"/>
      <c r="CA1331" s="258"/>
    </row>
    <row r="1332" spans="2:79" x14ac:dyDescent="0.25">
      <c r="B1332" s="263"/>
      <c r="C1332" s="261"/>
      <c r="I1332" s="220"/>
      <c r="J1332" s="253"/>
      <c r="K1332" s="254"/>
      <c r="L1332" s="254"/>
      <c r="M1332" s="255"/>
      <c r="N1332" s="326"/>
      <c r="O1332" s="256"/>
      <c r="P1332" s="256"/>
      <c r="Q1332" s="256"/>
      <c r="R1332" s="256"/>
      <c r="S1332" s="256"/>
      <c r="T1332" s="256"/>
      <c r="U1332" s="256"/>
      <c r="V1332" s="257"/>
      <c r="W1332" s="257"/>
      <c r="X1332" s="257"/>
      <c r="Y1332" s="257"/>
      <c r="Z1332" s="257"/>
      <c r="AA1332" s="257"/>
      <c r="AB1332" s="253"/>
      <c r="AC1332" s="258"/>
      <c r="AD1332" s="253"/>
      <c r="AE1332" s="253"/>
      <c r="AF1332" s="253"/>
      <c r="AG1332" s="253"/>
      <c r="AH1332" s="253"/>
      <c r="AI1332" s="253"/>
      <c r="AJ1332" s="253"/>
      <c r="AK1332" s="258"/>
      <c r="AL1332" s="258"/>
      <c r="AM1332" s="258"/>
      <c r="AN1332" s="258"/>
      <c r="AO1332" s="258"/>
      <c r="AP1332" s="258"/>
      <c r="AQ1332" s="258"/>
      <c r="AR1332" s="258"/>
      <c r="AS1332" s="258"/>
      <c r="AT1332" s="258"/>
      <c r="AU1332" s="258"/>
      <c r="AV1332" s="258"/>
      <c r="AW1332" s="258"/>
      <c r="AX1332" s="258"/>
      <c r="AY1332" s="258"/>
      <c r="AZ1332" s="258"/>
      <c r="BA1332" s="258"/>
      <c r="BB1332" s="258"/>
      <c r="BC1332" s="258"/>
      <c r="BD1332" s="258"/>
      <c r="BE1332" s="258"/>
      <c r="BF1332" s="258"/>
      <c r="BG1332" s="258"/>
      <c r="BH1332" s="258"/>
      <c r="BI1332" s="258"/>
      <c r="BJ1332" s="258"/>
      <c r="BK1332" s="258"/>
      <c r="BL1332" s="297"/>
      <c r="BM1332" s="258"/>
      <c r="BN1332" s="258"/>
      <c r="BO1332" s="258"/>
      <c r="BP1332" s="258"/>
      <c r="BQ1332" s="258"/>
      <c r="BR1332" s="258"/>
      <c r="BS1332" s="258"/>
      <c r="BT1332" s="258"/>
      <c r="BU1332" s="258"/>
      <c r="BV1332" s="259"/>
      <c r="BW1332" s="260"/>
      <c r="BX1332" s="258"/>
      <c r="BY1332" s="258"/>
      <c r="BZ1332" s="258"/>
      <c r="CA1332" s="258"/>
    </row>
    <row r="1333" spans="2:79" x14ac:dyDescent="0.25">
      <c r="B1333" s="263"/>
      <c r="C1333" s="261"/>
      <c r="I1333" s="220"/>
      <c r="J1333" s="253"/>
      <c r="K1333" s="254"/>
      <c r="L1333" s="254"/>
      <c r="M1333" s="255"/>
      <c r="N1333" s="326"/>
      <c r="O1333" s="256"/>
      <c r="P1333" s="256"/>
      <c r="Q1333" s="256"/>
      <c r="R1333" s="256"/>
      <c r="S1333" s="256"/>
      <c r="T1333" s="256"/>
      <c r="U1333" s="256"/>
      <c r="V1333" s="257"/>
      <c r="W1333" s="257"/>
      <c r="X1333" s="257"/>
      <c r="Y1333" s="257"/>
      <c r="Z1333" s="257"/>
      <c r="AA1333" s="257"/>
      <c r="AB1333" s="253"/>
      <c r="AC1333" s="258"/>
      <c r="AD1333" s="253"/>
      <c r="AE1333" s="253"/>
      <c r="AF1333" s="253"/>
      <c r="AG1333" s="253"/>
      <c r="AH1333" s="253"/>
      <c r="AI1333" s="253"/>
      <c r="AJ1333" s="253"/>
      <c r="AK1333" s="258"/>
      <c r="AL1333" s="258"/>
      <c r="AM1333" s="258"/>
      <c r="AN1333" s="258"/>
      <c r="AO1333" s="258"/>
      <c r="AP1333" s="258"/>
      <c r="AQ1333" s="258"/>
      <c r="AR1333" s="258"/>
      <c r="AS1333" s="258"/>
      <c r="AT1333" s="258"/>
      <c r="AU1333" s="258"/>
      <c r="AV1333" s="258"/>
      <c r="AW1333" s="258"/>
      <c r="AX1333" s="258"/>
      <c r="AY1333" s="258"/>
      <c r="AZ1333" s="258"/>
      <c r="BA1333" s="258"/>
      <c r="BB1333" s="258"/>
      <c r="BC1333" s="258"/>
      <c r="BD1333" s="258"/>
      <c r="BE1333" s="258"/>
      <c r="BF1333" s="258"/>
      <c r="BG1333" s="258"/>
      <c r="BH1333" s="258"/>
      <c r="BI1333" s="258"/>
      <c r="BJ1333" s="258"/>
      <c r="BK1333" s="258"/>
      <c r="BL1333" s="297"/>
      <c r="BM1333" s="258"/>
      <c r="BN1333" s="258"/>
      <c r="BO1333" s="258"/>
      <c r="BP1333" s="258"/>
      <c r="BQ1333" s="258"/>
      <c r="BR1333" s="258"/>
      <c r="BS1333" s="258"/>
      <c r="BT1333" s="258"/>
      <c r="BU1333" s="258"/>
      <c r="BV1333" s="259"/>
      <c r="BW1333" s="260"/>
      <c r="BX1333" s="258"/>
      <c r="BY1333" s="258"/>
      <c r="BZ1333" s="258"/>
      <c r="CA1333" s="258"/>
    </row>
    <row r="1334" spans="2:79" x14ac:dyDescent="0.25">
      <c r="B1334" s="263"/>
      <c r="C1334" s="261"/>
      <c r="I1334" s="220"/>
      <c r="J1334" s="253"/>
      <c r="K1334" s="254"/>
      <c r="L1334" s="254"/>
      <c r="M1334" s="255"/>
      <c r="N1334" s="326"/>
      <c r="O1334" s="256"/>
      <c r="P1334" s="256"/>
      <c r="Q1334" s="256"/>
      <c r="R1334" s="256"/>
      <c r="S1334" s="256"/>
      <c r="T1334" s="256"/>
      <c r="U1334" s="256"/>
      <c r="V1334" s="257"/>
      <c r="W1334" s="257"/>
      <c r="X1334" s="257"/>
      <c r="Y1334" s="257"/>
      <c r="Z1334" s="257"/>
      <c r="AA1334" s="257"/>
      <c r="AB1334" s="253"/>
      <c r="AC1334" s="258"/>
      <c r="AD1334" s="253"/>
      <c r="AE1334" s="253"/>
      <c r="AF1334" s="253"/>
      <c r="AG1334" s="253"/>
      <c r="AH1334" s="253"/>
      <c r="AI1334" s="253"/>
      <c r="AJ1334" s="253"/>
      <c r="AK1334" s="258"/>
      <c r="AL1334" s="258"/>
      <c r="AM1334" s="258"/>
      <c r="AN1334" s="258"/>
      <c r="AO1334" s="258"/>
      <c r="AP1334" s="258"/>
      <c r="AQ1334" s="258"/>
      <c r="AR1334" s="258"/>
      <c r="AS1334" s="258"/>
      <c r="AT1334" s="258"/>
      <c r="AU1334" s="258"/>
      <c r="AV1334" s="258"/>
      <c r="AW1334" s="258"/>
      <c r="AX1334" s="258"/>
      <c r="AY1334" s="258"/>
      <c r="AZ1334" s="258"/>
      <c r="BA1334" s="258"/>
      <c r="BB1334" s="258"/>
      <c r="BC1334" s="258"/>
      <c r="BD1334" s="258"/>
      <c r="BE1334" s="258"/>
      <c r="BF1334" s="258"/>
      <c r="BG1334" s="258"/>
      <c r="BH1334" s="258"/>
      <c r="BI1334" s="258"/>
      <c r="BJ1334" s="258"/>
      <c r="BK1334" s="258"/>
      <c r="BL1334" s="297"/>
      <c r="BM1334" s="258"/>
      <c r="BN1334" s="258"/>
      <c r="BO1334" s="258"/>
      <c r="BP1334" s="258"/>
      <c r="BQ1334" s="258"/>
      <c r="BR1334" s="258"/>
      <c r="BS1334" s="258"/>
      <c r="BT1334" s="258"/>
      <c r="BU1334" s="258"/>
      <c r="BV1334" s="259"/>
      <c r="BW1334" s="260"/>
      <c r="BX1334" s="258"/>
      <c r="BY1334" s="258"/>
      <c r="BZ1334" s="258"/>
      <c r="CA1334" s="258"/>
    </row>
    <row r="1335" spans="2:79" x14ac:dyDescent="0.25">
      <c r="B1335" s="263"/>
      <c r="C1335" s="261"/>
      <c r="I1335" s="220"/>
      <c r="J1335" s="253"/>
      <c r="K1335" s="254"/>
      <c r="L1335" s="254"/>
      <c r="M1335" s="255"/>
      <c r="N1335" s="326"/>
      <c r="O1335" s="256"/>
      <c r="P1335" s="256"/>
      <c r="Q1335" s="256"/>
      <c r="R1335" s="256"/>
      <c r="S1335" s="256"/>
      <c r="T1335" s="256"/>
      <c r="U1335" s="256"/>
      <c r="V1335" s="257"/>
      <c r="W1335" s="257"/>
      <c r="X1335" s="257"/>
      <c r="Y1335" s="257"/>
      <c r="Z1335" s="257"/>
      <c r="AA1335" s="257"/>
      <c r="AB1335" s="253"/>
      <c r="AC1335" s="258"/>
      <c r="AD1335" s="253"/>
      <c r="AE1335" s="253"/>
      <c r="AF1335" s="253"/>
      <c r="AG1335" s="253"/>
      <c r="AH1335" s="253"/>
      <c r="AI1335" s="253"/>
      <c r="AJ1335" s="253"/>
      <c r="AK1335" s="258"/>
      <c r="AL1335" s="258"/>
      <c r="AM1335" s="258"/>
      <c r="AN1335" s="258"/>
      <c r="AO1335" s="258"/>
      <c r="AP1335" s="258"/>
      <c r="AQ1335" s="258"/>
      <c r="AR1335" s="258"/>
      <c r="AS1335" s="258"/>
      <c r="AT1335" s="258"/>
      <c r="AU1335" s="258"/>
      <c r="AV1335" s="258"/>
      <c r="AW1335" s="258"/>
      <c r="AX1335" s="258"/>
      <c r="AY1335" s="258"/>
      <c r="AZ1335" s="258"/>
      <c r="BA1335" s="258"/>
      <c r="BB1335" s="258"/>
      <c r="BC1335" s="258"/>
      <c r="BD1335" s="258"/>
      <c r="BE1335" s="258"/>
      <c r="BF1335" s="258"/>
      <c r="BG1335" s="258"/>
      <c r="BH1335" s="258"/>
      <c r="BI1335" s="258"/>
      <c r="BJ1335" s="258"/>
      <c r="BK1335" s="258"/>
      <c r="BL1335" s="297"/>
      <c r="BM1335" s="258"/>
      <c r="BN1335" s="258"/>
      <c r="BO1335" s="258"/>
      <c r="BP1335" s="258"/>
      <c r="BQ1335" s="258"/>
      <c r="BR1335" s="258"/>
      <c r="BS1335" s="258"/>
      <c r="BT1335" s="258"/>
      <c r="BU1335" s="258"/>
      <c r="BV1335" s="259"/>
      <c r="BW1335" s="260"/>
      <c r="BX1335" s="258"/>
      <c r="BY1335" s="258"/>
      <c r="BZ1335" s="258"/>
      <c r="CA1335" s="258"/>
    </row>
    <row r="1336" spans="2:79" x14ac:dyDescent="0.25">
      <c r="B1336" s="263"/>
      <c r="C1336" s="261"/>
      <c r="I1336" s="220"/>
      <c r="J1336" s="253"/>
      <c r="K1336" s="254"/>
      <c r="L1336" s="254"/>
      <c r="M1336" s="255"/>
      <c r="N1336" s="326"/>
      <c r="O1336" s="256"/>
      <c r="P1336" s="256"/>
      <c r="Q1336" s="256"/>
      <c r="R1336" s="256"/>
      <c r="S1336" s="256"/>
      <c r="T1336" s="256"/>
      <c r="U1336" s="256"/>
      <c r="V1336" s="257"/>
      <c r="W1336" s="257"/>
      <c r="X1336" s="257"/>
      <c r="Y1336" s="257"/>
      <c r="Z1336" s="257"/>
      <c r="AA1336" s="257"/>
      <c r="AB1336" s="253"/>
      <c r="AC1336" s="258"/>
      <c r="AD1336" s="253"/>
      <c r="AE1336" s="253"/>
      <c r="AF1336" s="253"/>
      <c r="AG1336" s="253"/>
      <c r="AH1336" s="253"/>
      <c r="AI1336" s="253"/>
      <c r="AJ1336" s="253"/>
      <c r="AK1336" s="258"/>
      <c r="AL1336" s="258"/>
      <c r="AM1336" s="258"/>
      <c r="AN1336" s="258"/>
      <c r="AO1336" s="258"/>
      <c r="AP1336" s="258"/>
      <c r="AQ1336" s="258"/>
      <c r="AR1336" s="258"/>
      <c r="AS1336" s="258"/>
      <c r="AT1336" s="258"/>
      <c r="AU1336" s="258"/>
      <c r="AV1336" s="258"/>
      <c r="AW1336" s="258"/>
      <c r="AX1336" s="258"/>
      <c r="AY1336" s="258"/>
      <c r="AZ1336" s="258"/>
      <c r="BA1336" s="258"/>
      <c r="BB1336" s="258"/>
      <c r="BC1336" s="258"/>
      <c r="BD1336" s="258"/>
      <c r="BE1336" s="258"/>
      <c r="BF1336" s="258"/>
      <c r="BG1336" s="258"/>
      <c r="BH1336" s="258"/>
      <c r="BI1336" s="258"/>
      <c r="BJ1336" s="258"/>
      <c r="BK1336" s="258"/>
      <c r="BL1336" s="297"/>
      <c r="BM1336" s="258"/>
      <c r="BN1336" s="258"/>
      <c r="BO1336" s="258"/>
      <c r="BP1336" s="258"/>
      <c r="BQ1336" s="258"/>
      <c r="BR1336" s="258"/>
      <c r="BS1336" s="258"/>
      <c r="BT1336" s="258"/>
      <c r="BU1336" s="258"/>
      <c r="BV1336" s="259"/>
      <c r="BW1336" s="260"/>
      <c r="BX1336" s="258"/>
      <c r="BY1336" s="258"/>
      <c r="BZ1336" s="258"/>
      <c r="CA1336" s="258"/>
    </row>
    <row r="1337" spans="2:79" x14ac:dyDescent="0.25">
      <c r="B1337" s="263"/>
      <c r="C1337" s="261"/>
      <c r="I1337" s="220"/>
      <c r="J1337" s="253"/>
      <c r="K1337" s="254"/>
      <c r="L1337" s="254"/>
      <c r="M1337" s="255"/>
      <c r="N1337" s="326"/>
      <c r="O1337" s="256"/>
      <c r="P1337" s="256"/>
      <c r="Q1337" s="256"/>
      <c r="R1337" s="256"/>
      <c r="S1337" s="256"/>
      <c r="T1337" s="256"/>
      <c r="U1337" s="256"/>
      <c r="V1337" s="257"/>
      <c r="W1337" s="257"/>
      <c r="X1337" s="257"/>
      <c r="Y1337" s="257"/>
      <c r="Z1337" s="257"/>
      <c r="AA1337" s="257"/>
      <c r="AB1337" s="253"/>
      <c r="AC1337" s="258"/>
      <c r="AD1337" s="253"/>
      <c r="AE1337" s="253"/>
      <c r="AF1337" s="253"/>
      <c r="AG1337" s="253"/>
      <c r="AH1337" s="253"/>
      <c r="AI1337" s="253"/>
      <c r="AJ1337" s="253"/>
      <c r="AK1337" s="258"/>
      <c r="AL1337" s="258"/>
      <c r="AM1337" s="258"/>
      <c r="AN1337" s="258"/>
      <c r="AO1337" s="258"/>
      <c r="AP1337" s="258"/>
      <c r="AQ1337" s="258"/>
      <c r="AR1337" s="258"/>
      <c r="AS1337" s="258"/>
      <c r="AT1337" s="258"/>
      <c r="AU1337" s="258"/>
      <c r="AV1337" s="258"/>
      <c r="AW1337" s="258"/>
      <c r="AX1337" s="258"/>
      <c r="AY1337" s="258"/>
      <c r="AZ1337" s="258"/>
      <c r="BA1337" s="258"/>
      <c r="BB1337" s="258"/>
      <c r="BC1337" s="258"/>
      <c r="BD1337" s="258"/>
      <c r="BE1337" s="258"/>
      <c r="BF1337" s="258"/>
      <c r="BG1337" s="258"/>
      <c r="BH1337" s="258"/>
      <c r="BI1337" s="258"/>
      <c r="BJ1337" s="258"/>
      <c r="BK1337" s="258"/>
      <c r="BL1337" s="297"/>
      <c r="BM1337" s="258"/>
      <c r="BN1337" s="258"/>
      <c r="BO1337" s="258"/>
      <c r="BP1337" s="258"/>
      <c r="BQ1337" s="258"/>
      <c r="BR1337" s="258"/>
      <c r="BS1337" s="258"/>
      <c r="BT1337" s="258"/>
      <c r="BU1337" s="258"/>
      <c r="BV1337" s="259"/>
      <c r="BW1337" s="260"/>
      <c r="BX1337" s="258"/>
      <c r="BY1337" s="258"/>
      <c r="BZ1337" s="258"/>
      <c r="CA1337" s="258"/>
    </row>
    <row r="1338" spans="2:79" x14ac:dyDescent="0.25">
      <c r="B1338" s="263"/>
      <c r="C1338" s="261"/>
      <c r="I1338" s="220"/>
      <c r="J1338" s="253"/>
      <c r="K1338" s="254"/>
      <c r="L1338" s="254"/>
      <c r="M1338" s="255"/>
      <c r="N1338" s="326"/>
      <c r="O1338" s="256"/>
      <c r="P1338" s="256"/>
      <c r="Q1338" s="256"/>
      <c r="R1338" s="256"/>
      <c r="S1338" s="256"/>
      <c r="T1338" s="256"/>
      <c r="U1338" s="256"/>
      <c r="V1338" s="257"/>
      <c r="W1338" s="257"/>
      <c r="X1338" s="257"/>
      <c r="Y1338" s="257"/>
      <c r="Z1338" s="257"/>
      <c r="AA1338" s="257"/>
      <c r="AB1338" s="253"/>
      <c r="AC1338" s="258"/>
      <c r="AD1338" s="253"/>
      <c r="AE1338" s="253"/>
      <c r="AF1338" s="253"/>
      <c r="AG1338" s="253"/>
      <c r="AH1338" s="253"/>
      <c r="AI1338" s="253"/>
      <c r="AJ1338" s="253"/>
      <c r="AK1338" s="258"/>
      <c r="AL1338" s="258"/>
      <c r="AM1338" s="258"/>
      <c r="AN1338" s="258"/>
      <c r="AO1338" s="258"/>
      <c r="AP1338" s="258"/>
      <c r="AQ1338" s="258"/>
      <c r="AR1338" s="258"/>
      <c r="AS1338" s="258"/>
      <c r="AT1338" s="258"/>
      <c r="AU1338" s="258"/>
      <c r="AV1338" s="258"/>
      <c r="AW1338" s="258"/>
      <c r="AX1338" s="258"/>
      <c r="AY1338" s="258"/>
      <c r="AZ1338" s="258"/>
      <c r="BA1338" s="258"/>
      <c r="BB1338" s="258"/>
      <c r="BC1338" s="258"/>
      <c r="BD1338" s="258"/>
      <c r="BE1338" s="258"/>
      <c r="BF1338" s="258"/>
      <c r="BG1338" s="258"/>
      <c r="BH1338" s="258"/>
      <c r="BI1338" s="258"/>
      <c r="BJ1338" s="258"/>
      <c r="BK1338" s="258"/>
      <c r="BL1338" s="297"/>
      <c r="BM1338" s="258"/>
      <c r="BN1338" s="258"/>
      <c r="BO1338" s="258"/>
      <c r="BP1338" s="258"/>
      <c r="BQ1338" s="258"/>
      <c r="BR1338" s="258"/>
      <c r="BS1338" s="258"/>
      <c r="BT1338" s="258"/>
      <c r="BU1338" s="258"/>
      <c r="BV1338" s="259"/>
      <c r="BW1338" s="260"/>
      <c r="BX1338" s="258"/>
      <c r="BY1338" s="258"/>
      <c r="BZ1338" s="258"/>
      <c r="CA1338" s="258"/>
    </row>
    <row r="1339" spans="2:79" x14ac:dyDescent="0.25">
      <c r="B1339" s="263"/>
      <c r="C1339" s="261"/>
      <c r="I1339" s="220"/>
      <c r="J1339" s="253"/>
      <c r="K1339" s="254"/>
      <c r="L1339" s="254"/>
      <c r="M1339" s="255"/>
      <c r="N1339" s="326"/>
      <c r="O1339" s="256"/>
      <c r="P1339" s="256"/>
      <c r="Q1339" s="256"/>
      <c r="R1339" s="256"/>
      <c r="S1339" s="256"/>
      <c r="T1339" s="256"/>
      <c r="U1339" s="256"/>
      <c r="V1339" s="257"/>
      <c r="W1339" s="257"/>
      <c r="X1339" s="257"/>
      <c r="Y1339" s="257"/>
      <c r="Z1339" s="257"/>
      <c r="AA1339" s="257"/>
      <c r="AB1339" s="253"/>
      <c r="AC1339" s="258"/>
      <c r="AD1339" s="253"/>
      <c r="AE1339" s="253"/>
      <c r="AF1339" s="253"/>
      <c r="AG1339" s="253"/>
      <c r="AH1339" s="253"/>
      <c r="AI1339" s="253"/>
      <c r="AJ1339" s="253"/>
      <c r="AK1339" s="258"/>
      <c r="AL1339" s="258"/>
      <c r="AM1339" s="258"/>
      <c r="AN1339" s="258"/>
      <c r="AO1339" s="258"/>
      <c r="AP1339" s="258"/>
      <c r="AQ1339" s="258"/>
      <c r="AR1339" s="258"/>
      <c r="AS1339" s="258"/>
      <c r="AT1339" s="258"/>
      <c r="AU1339" s="258"/>
      <c r="AV1339" s="258"/>
      <c r="AW1339" s="258"/>
      <c r="AX1339" s="258"/>
      <c r="AY1339" s="258"/>
      <c r="AZ1339" s="258"/>
      <c r="BA1339" s="258"/>
      <c r="BB1339" s="258"/>
      <c r="BC1339" s="258"/>
      <c r="BD1339" s="258"/>
      <c r="BE1339" s="258"/>
      <c r="BF1339" s="258"/>
      <c r="BG1339" s="258"/>
      <c r="BH1339" s="258"/>
      <c r="BI1339" s="258"/>
      <c r="BJ1339" s="258"/>
      <c r="BK1339" s="258"/>
      <c r="BL1339" s="297"/>
      <c r="BM1339" s="258"/>
      <c r="BN1339" s="258"/>
      <c r="BO1339" s="258"/>
      <c r="BP1339" s="258"/>
      <c r="BQ1339" s="258"/>
      <c r="BR1339" s="258"/>
      <c r="BS1339" s="258"/>
      <c r="BT1339" s="258"/>
      <c r="BU1339" s="258"/>
      <c r="BV1339" s="259"/>
      <c r="BW1339" s="260"/>
      <c r="BX1339" s="258"/>
      <c r="BY1339" s="258"/>
      <c r="BZ1339" s="258"/>
      <c r="CA1339" s="258"/>
    </row>
    <row r="1340" spans="2:79" x14ac:dyDescent="0.25">
      <c r="B1340" s="263"/>
      <c r="C1340" s="261"/>
      <c r="I1340" s="220"/>
      <c r="J1340" s="253"/>
      <c r="K1340" s="254"/>
      <c r="L1340" s="254"/>
      <c r="M1340" s="255"/>
      <c r="N1340" s="326"/>
      <c r="O1340" s="256"/>
      <c r="P1340" s="256"/>
      <c r="Q1340" s="256"/>
      <c r="R1340" s="256"/>
      <c r="S1340" s="256"/>
      <c r="T1340" s="256"/>
      <c r="U1340" s="256"/>
      <c r="V1340" s="257"/>
      <c r="W1340" s="257"/>
      <c r="X1340" s="257"/>
      <c r="Y1340" s="257"/>
      <c r="Z1340" s="257"/>
      <c r="AA1340" s="257"/>
      <c r="AB1340" s="253"/>
      <c r="AC1340" s="258"/>
      <c r="AD1340" s="253"/>
      <c r="AE1340" s="253"/>
      <c r="AF1340" s="253"/>
      <c r="AG1340" s="253"/>
      <c r="AH1340" s="253"/>
      <c r="AI1340" s="253"/>
      <c r="AJ1340" s="253"/>
      <c r="AK1340" s="258"/>
      <c r="AL1340" s="258"/>
      <c r="AM1340" s="258"/>
      <c r="AN1340" s="258"/>
      <c r="AO1340" s="258"/>
      <c r="AP1340" s="258"/>
      <c r="AQ1340" s="258"/>
      <c r="AR1340" s="258"/>
      <c r="AS1340" s="258"/>
      <c r="AT1340" s="258"/>
      <c r="AU1340" s="258"/>
      <c r="AV1340" s="258"/>
      <c r="AW1340" s="258"/>
      <c r="AX1340" s="258"/>
      <c r="AY1340" s="258"/>
      <c r="AZ1340" s="258"/>
      <c r="BA1340" s="258"/>
      <c r="BB1340" s="258"/>
      <c r="BC1340" s="258"/>
      <c r="BD1340" s="258"/>
      <c r="BE1340" s="258"/>
      <c r="BF1340" s="258"/>
      <c r="BG1340" s="258"/>
      <c r="BH1340" s="258"/>
      <c r="BI1340" s="258"/>
      <c r="BJ1340" s="258"/>
      <c r="BK1340" s="258"/>
      <c r="BL1340" s="297"/>
      <c r="BM1340" s="258"/>
      <c r="BN1340" s="258"/>
      <c r="BO1340" s="258"/>
      <c r="BP1340" s="258"/>
      <c r="BQ1340" s="258"/>
      <c r="BR1340" s="258"/>
      <c r="BS1340" s="258"/>
      <c r="BT1340" s="258"/>
      <c r="BU1340" s="258"/>
      <c r="BV1340" s="259"/>
      <c r="BW1340" s="260"/>
      <c r="BX1340" s="258"/>
      <c r="BY1340" s="258"/>
      <c r="BZ1340" s="258"/>
      <c r="CA1340" s="258"/>
    </row>
    <row r="1341" spans="2:79" x14ac:dyDescent="0.25">
      <c r="B1341" s="263"/>
      <c r="C1341" s="261"/>
      <c r="I1341" s="220"/>
      <c r="J1341" s="253"/>
      <c r="K1341" s="254"/>
      <c r="L1341" s="254"/>
      <c r="M1341" s="255"/>
      <c r="N1341" s="326"/>
      <c r="O1341" s="256"/>
      <c r="P1341" s="256"/>
      <c r="Q1341" s="256"/>
      <c r="R1341" s="256"/>
      <c r="S1341" s="256"/>
      <c r="T1341" s="256"/>
      <c r="U1341" s="256"/>
      <c r="V1341" s="257"/>
      <c r="W1341" s="257"/>
      <c r="X1341" s="257"/>
      <c r="Y1341" s="257"/>
      <c r="Z1341" s="257"/>
      <c r="AA1341" s="257"/>
      <c r="AB1341" s="253"/>
      <c r="AC1341" s="258"/>
      <c r="AD1341" s="253"/>
      <c r="AE1341" s="253"/>
      <c r="AF1341" s="253"/>
      <c r="AG1341" s="253"/>
      <c r="AH1341" s="253"/>
      <c r="AI1341" s="253"/>
      <c r="AJ1341" s="253"/>
      <c r="AK1341" s="258"/>
      <c r="AL1341" s="258"/>
      <c r="AM1341" s="258"/>
      <c r="AN1341" s="258"/>
      <c r="AO1341" s="258"/>
      <c r="AP1341" s="258"/>
      <c r="AQ1341" s="258"/>
      <c r="AR1341" s="258"/>
      <c r="AS1341" s="258"/>
      <c r="AT1341" s="258"/>
      <c r="AU1341" s="258"/>
      <c r="AV1341" s="258"/>
      <c r="AW1341" s="258"/>
      <c r="AX1341" s="258"/>
      <c r="AY1341" s="258"/>
      <c r="AZ1341" s="258"/>
      <c r="BA1341" s="258"/>
      <c r="BB1341" s="258"/>
      <c r="BC1341" s="258"/>
      <c r="BD1341" s="258"/>
      <c r="BE1341" s="258"/>
      <c r="BF1341" s="258"/>
      <c r="BG1341" s="258"/>
      <c r="BH1341" s="258"/>
      <c r="BI1341" s="258"/>
      <c r="BJ1341" s="258"/>
      <c r="BK1341" s="258"/>
      <c r="BL1341" s="297"/>
      <c r="BM1341" s="258"/>
      <c r="BN1341" s="258"/>
      <c r="BO1341" s="258"/>
      <c r="BP1341" s="258"/>
      <c r="BQ1341" s="258"/>
      <c r="BR1341" s="258"/>
      <c r="BS1341" s="258"/>
      <c r="BT1341" s="258"/>
      <c r="BU1341" s="258"/>
      <c r="BV1341" s="259"/>
      <c r="BW1341" s="260"/>
      <c r="BX1341" s="258"/>
      <c r="BY1341" s="258"/>
      <c r="BZ1341" s="258"/>
      <c r="CA1341" s="258"/>
    </row>
    <row r="1342" spans="2:79" x14ac:dyDescent="0.25">
      <c r="B1342" s="263"/>
      <c r="C1342" s="261"/>
      <c r="I1342" s="220"/>
      <c r="J1342" s="253"/>
      <c r="K1342" s="254"/>
      <c r="L1342" s="254"/>
      <c r="M1342" s="255"/>
      <c r="N1342" s="326"/>
      <c r="O1342" s="256"/>
      <c r="P1342" s="256"/>
      <c r="Q1342" s="256"/>
      <c r="R1342" s="256"/>
      <c r="S1342" s="256"/>
      <c r="T1342" s="256"/>
      <c r="U1342" s="256"/>
      <c r="V1342" s="257"/>
      <c r="W1342" s="257"/>
      <c r="X1342" s="257"/>
      <c r="Y1342" s="257"/>
      <c r="Z1342" s="257"/>
      <c r="AA1342" s="257"/>
      <c r="AB1342" s="253"/>
      <c r="AC1342" s="258"/>
      <c r="AD1342" s="253"/>
      <c r="AE1342" s="253"/>
      <c r="AF1342" s="253"/>
      <c r="AG1342" s="253"/>
      <c r="AH1342" s="253"/>
      <c r="AI1342" s="253"/>
      <c r="AJ1342" s="253"/>
      <c r="AK1342" s="258"/>
      <c r="AL1342" s="258"/>
      <c r="AM1342" s="258"/>
      <c r="AN1342" s="258"/>
      <c r="AO1342" s="258"/>
      <c r="AP1342" s="258"/>
      <c r="AQ1342" s="258"/>
      <c r="AR1342" s="258"/>
      <c r="AS1342" s="258"/>
      <c r="AT1342" s="258"/>
      <c r="AU1342" s="258"/>
      <c r="AV1342" s="258"/>
      <c r="AW1342" s="258"/>
      <c r="AX1342" s="258"/>
      <c r="AY1342" s="258"/>
      <c r="AZ1342" s="258"/>
      <c r="BA1342" s="258"/>
      <c r="BB1342" s="258"/>
      <c r="BC1342" s="258"/>
      <c r="BD1342" s="258"/>
      <c r="BE1342" s="258"/>
      <c r="BF1342" s="258"/>
      <c r="BG1342" s="258"/>
      <c r="BH1342" s="258"/>
      <c r="BI1342" s="258"/>
      <c r="BJ1342" s="258"/>
      <c r="BK1342" s="258"/>
      <c r="BL1342" s="297"/>
      <c r="BM1342" s="258"/>
      <c r="BN1342" s="258"/>
      <c r="BO1342" s="258"/>
      <c r="BP1342" s="258"/>
      <c r="BQ1342" s="258"/>
      <c r="BR1342" s="258"/>
      <c r="BS1342" s="258"/>
      <c r="BT1342" s="258"/>
      <c r="BU1342" s="258"/>
      <c r="BV1342" s="259"/>
      <c r="BW1342" s="260"/>
      <c r="BX1342" s="258"/>
      <c r="BY1342" s="258"/>
      <c r="BZ1342" s="258"/>
      <c r="CA1342" s="258"/>
    </row>
    <row r="1343" spans="2:79" x14ac:dyDescent="0.25">
      <c r="B1343" s="263"/>
      <c r="C1343" s="261"/>
      <c r="I1343" s="220"/>
      <c r="J1343" s="253"/>
      <c r="K1343" s="254"/>
      <c r="L1343" s="254"/>
      <c r="M1343" s="255"/>
      <c r="N1343" s="326"/>
      <c r="O1343" s="256"/>
      <c r="P1343" s="256"/>
      <c r="Q1343" s="256"/>
      <c r="R1343" s="256"/>
      <c r="S1343" s="256"/>
      <c r="T1343" s="256"/>
      <c r="U1343" s="256"/>
      <c r="V1343" s="257"/>
      <c r="W1343" s="257"/>
      <c r="X1343" s="257"/>
      <c r="Y1343" s="257"/>
      <c r="Z1343" s="257"/>
      <c r="AA1343" s="257"/>
      <c r="AB1343" s="253"/>
      <c r="AC1343" s="258"/>
      <c r="AD1343" s="253"/>
      <c r="AE1343" s="253"/>
      <c r="AF1343" s="253"/>
      <c r="AG1343" s="253"/>
      <c r="AH1343" s="253"/>
      <c r="AI1343" s="253"/>
      <c r="AJ1343" s="253"/>
      <c r="AK1343" s="258"/>
      <c r="AL1343" s="258"/>
      <c r="AM1343" s="258"/>
      <c r="AN1343" s="258"/>
      <c r="AO1343" s="258"/>
      <c r="AP1343" s="258"/>
      <c r="AQ1343" s="258"/>
      <c r="AR1343" s="258"/>
      <c r="AS1343" s="258"/>
      <c r="AT1343" s="258"/>
      <c r="AU1343" s="258"/>
      <c r="AV1343" s="258"/>
      <c r="AW1343" s="258"/>
      <c r="AX1343" s="258"/>
      <c r="AY1343" s="258"/>
      <c r="AZ1343" s="258"/>
      <c r="BA1343" s="258"/>
      <c r="BB1343" s="258"/>
      <c r="BC1343" s="258"/>
      <c r="BD1343" s="258"/>
      <c r="BE1343" s="258"/>
      <c r="BF1343" s="258"/>
      <c r="BG1343" s="258"/>
      <c r="BH1343" s="258"/>
      <c r="BI1343" s="258"/>
      <c r="BJ1343" s="258"/>
      <c r="BK1343" s="258"/>
      <c r="BL1343" s="297"/>
      <c r="BM1343" s="258"/>
      <c r="BN1343" s="258"/>
      <c r="BO1343" s="258"/>
      <c r="BP1343" s="258"/>
      <c r="BQ1343" s="258"/>
      <c r="BR1343" s="258"/>
      <c r="BS1343" s="258"/>
      <c r="BT1343" s="258"/>
      <c r="BU1343" s="258"/>
      <c r="BV1343" s="259"/>
      <c r="BW1343" s="260"/>
      <c r="BX1343" s="258"/>
      <c r="BY1343" s="258"/>
      <c r="BZ1343" s="258"/>
      <c r="CA1343" s="258"/>
    </row>
    <row r="1344" spans="2:79" x14ac:dyDescent="0.25">
      <c r="B1344" s="263"/>
      <c r="C1344" s="261"/>
      <c r="I1344" s="220"/>
      <c r="J1344" s="253"/>
      <c r="K1344" s="254"/>
      <c r="L1344" s="254"/>
      <c r="M1344" s="255"/>
      <c r="N1344" s="326"/>
      <c r="O1344" s="256"/>
      <c r="P1344" s="256"/>
      <c r="Q1344" s="256"/>
      <c r="R1344" s="256"/>
      <c r="S1344" s="256"/>
      <c r="T1344" s="256"/>
      <c r="U1344" s="256"/>
      <c r="V1344" s="257"/>
      <c r="W1344" s="257"/>
      <c r="X1344" s="257"/>
      <c r="Y1344" s="257"/>
      <c r="Z1344" s="257"/>
      <c r="AA1344" s="257"/>
      <c r="AB1344" s="253"/>
      <c r="AC1344" s="258"/>
      <c r="AD1344" s="253"/>
      <c r="AE1344" s="253"/>
      <c r="AF1344" s="253"/>
      <c r="AG1344" s="253"/>
      <c r="AH1344" s="253"/>
      <c r="AI1344" s="253"/>
      <c r="AJ1344" s="253"/>
      <c r="AK1344" s="258"/>
      <c r="AL1344" s="258"/>
      <c r="AM1344" s="258"/>
      <c r="AN1344" s="258"/>
      <c r="AO1344" s="258"/>
      <c r="AP1344" s="258"/>
      <c r="AQ1344" s="258"/>
      <c r="AR1344" s="258"/>
      <c r="AS1344" s="258"/>
      <c r="AT1344" s="258"/>
      <c r="AU1344" s="258"/>
      <c r="AV1344" s="258"/>
      <c r="AW1344" s="258"/>
      <c r="AX1344" s="258"/>
      <c r="AY1344" s="258"/>
      <c r="AZ1344" s="258"/>
      <c r="BA1344" s="258"/>
      <c r="BB1344" s="258"/>
      <c r="BC1344" s="258"/>
      <c r="BD1344" s="258"/>
      <c r="BE1344" s="258"/>
      <c r="BF1344" s="258"/>
      <c r="BG1344" s="258"/>
      <c r="BH1344" s="258"/>
      <c r="BI1344" s="258"/>
      <c r="BJ1344" s="258"/>
      <c r="BK1344" s="258"/>
      <c r="BL1344" s="297"/>
      <c r="BM1344" s="258"/>
      <c r="BN1344" s="258"/>
      <c r="BO1344" s="258"/>
      <c r="BP1344" s="258"/>
      <c r="BQ1344" s="258"/>
      <c r="BR1344" s="258"/>
      <c r="BS1344" s="258"/>
      <c r="BT1344" s="258"/>
      <c r="BU1344" s="258"/>
      <c r="BV1344" s="259"/>
      <c r="BW1344" s="260"/>
      <c r="BX1344" s="258"/>
      <c r="BY1344" s="258"/>
      <c r="BZ1344" s="258"/>
      <c r="CA1344" s="258"/>
    </row>
    <row r="1345" spans="2:79" x14ac:dyDescent="0.25">
      <c r="B1345" s="263"/>
      <c r="C1345" s="261"/>
      <c r="I1345" s="220"/>
      <c r="J1345" s="253"/>
      <c r="K1345" s="254"/>
      <c r="L1345" s="254"/>
      <c r="M1345" s="255"/>
      <c r="N1345" s="326"/>
      <c r="O1345" s="256"/>
      <c r="P1345" s="256"/>
      <c r="Q1345" s="256"/>
      <c r="R1345" s="256"/>
      <c r="S1345" s="256"/>
      <c r="T1345" s="256"/>
      <c r="U1345" s="256"/>
      <c r="V1345" s="257"/>
      <c r="W1345" s="257"/>
      <c r="X1345" s="257"/>
      <c r="Y1345" s="257"/>
      <c r="Z1345" s="257"/>
      <c r="AA1345" s="257"/>
      <c r="AB1345" s="253"/>
      <c r="AC1345" s="258"/>
      <c r="AD1345" s="253"/>
      <c r="AE1345" s="253"/>
      <c r="AF1345" s="253"/>
      <c r="AG1345" s="253"/>
      <c r="AH1345" s="253"/>
      <c r="AI1345" s="253"/>
      <c r="AJ1345" s="253"/>
      <c r="AK1345" s="258"/>
      <c r="AL1345" s="258"/>
      <c r="AM1345" s="258"/>
      <c r="AN1345" s="258"/>
      <c r="AO1345" s="258"/>
      <c r="AP1345" s="258"/>
      <c r="AQ1345" s="258"/>
      <c r="AR1345" s="258"/>
      <c r="AS1345" s="258"/>
      <c r="AT1345" s="258"/>
      <c r="AU1345" s="258"/>
      <c r="AV1345" s="258"/>
      <c r="AW1345" s="258"/>
      <c r="AX1345" s="258"/>
      <c r="AY1345" s="258"/>
      <c r="AZ1345" s="258"/>
      <c r="BA1345" s="258"/>
      <c r="BB1345" s="258"/>
      <c r="BC1345" s="258"/>
      <c r="BD1345" s="258"/>
      <c r="BE1345" s="258"/>
      <c r="BF1345" s="258"/>
      <c r="BG1345" s="258"/>
      <c r="BH1345" s="258"/>
      <c r="BI1345" s="258"/>
      <c r="BJ1345" s="258"/>
      <c r="BK1345" s="258"/>
      <c r="BL1345" s="297"/>
      <c r="BM1345" s="258"/>
      <c r="BN1345" s="258"/>
      <c r="BO1345" s="258"/>
      <c r="BP1345" s="258"/>
      <c r="BQ1345" s="258"/>
      <c r="BR1345" s="258"/>
      <c r="BS1345" s="258"/>
      <c r="BT1345" s="258"/>
      <c r="BU1345" s="258"/>
      <c r="BV1345" s="259"/>
      <c r="BW1345" s="260"/>
      <c r="BX1345" s="258"/>
      <c r="BY1345" s="258"/>
      <c r="BZ1345" s="258"/>
      <c r="CA1345" s="258"/>
    </row>
    <row r="1346" spans="2:79" x14ac:dyDescent="0.25">
      <c r="B1346" s="263"/>
      <c r="C1346" s="261"/>
      <c r="I1346" s="220"/>
      <c r="J1346" s="253"/>
      <c r="K1346" s="254"/>
      <c r="L1346" s="254"/>
      <c r="M1346" s="255"/>
      <c r="N1346" s="326"/>
      <c r="O1346" s="256"/>
      <c r="P1346" s="256"/>
      <c r="Q1346" s="256"/>
      <c r="R1346" s="256"/>
      <c r="S1346" s="256"/>
      <c r="T1346" s="256"/>
      <c r="U1346" s="256"/>
      <c r="V1346" s="257"/>
      <c r="W1346" s="257"/>
      <c r="X1346" s="257"/>
      <c r="Y1346" s="257"/>
      <c r="Z1346" s="257"/>
      <c r="AA1346" s="257"/>
      <c r="AB1346" s="253"/>
      <c r="AC1346" s="258"/>
      <c r="AD1346" s="253"/>
      <c r="AE1346" s="253"/>
      <c r="AF1346" s="253"/>
      <c r="AG1346" s="253"/>
      <c r="AH1346" s="253"/>
      <c r="AI1346" s="253"/>
      <c r="AJ1346" s="253"/>
      <c r="AK1346" s="258"/>
      <c r="AL1346" s="258"/>
      <c r="AM1346" s="258"/>
      <c r="AN1346" s="258"/>
      <c r="AO1346" s="258"/>
      <c r="AP1346" s="258"/>
      <c r="AQ1346" s="258"/>
      <c r="AR1346" s="258"/>
      <c r="AS1346" s="258"/>
      <c r="AT1346" s="258"/>
      <c r="AU1346" s="258"/>
      <c r="AV1346" s="258"/>
      <c r="AW1346" s="258"/>
      <c r="AX1346" s="258"/>
      <c r="AY1346" s="258"/>
      <c r="AZ1346" s="258"/>
      <c r="BA1346" s="258"/>
      <c r="BB1346" s="258"/>
      <c r="BC1346" s="258"/>
      <c r="BD1346" s="258"/>
      <c r="BE1346" s="258"/>
      <c r="BF1346" s="258"/>
      <c r="BG1346" s="258"/>
      <c r="BH1346" s="258"/>
      <c r="BI1346" s="258"/>
      <c r="BJ1346" s="258"/>
      <c r="BK1346" s="258"/>
      <c r="BL1346" s="297"/>
      <c r="BM1346" s="258"/>
      <c r="BN1346" s="258"/>
      <c r="BO1346" s="258"/>
      <c r="BP1346" s="258"/>
      <c r="BQ1346" s="258"/>
      <c r="BR1346" s="258"/>
      <c r="BS1346" s="258"/>
      <c r="BT1346" s="258"/>
      <c r="BU1346" s="258"/>
      <c r="BV1346" s="259"/>
      <c r="BW1346" s="260"/>
      <c r="BX1346" s="258"/>
      <c r="BY1346" s="258"/>
      <c r="BZ1346" s="258"/>
      <c r="CA1346" s="258"/>
    </row>
    <row r="1347" spans="2:79" x14ac:dyDescent="0.25">
      <c r="B1347" s="263"/>
      <c r="C1347" s="261"/>
      <c r="I1347" s="220"/>
      <c r="J1347" s="253"/>
      <c r="K1347" s="254"/>
      <c r="L1347" s="254"/>
      <c r="M1347" s="255"/>
      <c r="N1347" s="326"/>
      <c r="O1347" s="256"/>
      <c r="P1347" s="256"/>
      <c r="Q1347" s="256"/>
      <c r="R1347" s="256"/>
      <c r="S1347" s="256"/>
      <c r="T1347" s="256"/>
      <c r="U1347" s="256"/>
      <c r="V1347" s="257"/>
      <c r="W1347" s="257"/>
      <c r="X1347" s="257"/>
      <c r="Y1347" s="257"/>
      <c r="Z1347" s="257"/>
      <c r="AA1347" s="257"/>
      <c r="AB1347" s="253"/>
      <c r="AC1347" s="258"/>
      <c r="AD1347" s="253"/>
      <c r="AE1347" s="253"/>
      <c r="AF1347" s="253"/>
      <c r="AG1347" s="253"/>
      <c r="AH1347" s="253"/>
      <c r="AI1347" s="253"/>
      <c r="AJ1347" s="253"/>
      <c r="AK1347" s="258"/>
      <c r="AL1347" s="258"/>
      <c r="AM1347" s="258"/>
      <c r="AN1347" s="258"/>
      <c r="AO1347" s="258"/>
      <c r="AP1347" s="258"/>
      <c r="AQ1347" s="258"/>
      <c r="AR1347" s="258"/>
      <c r="AS1347" s="258"/>
      <c r="AT1347" s="258"/>
      <c r="AU1347" s="258"/>
      <c r="AV1347" s="258"/>
      <c r="AW1347" s="258"/>
      <c r="AX1347" s="258"/>
      <c r="AY1347" s="258"/>
      <c r="AZ1347" s="258"/>
      <c r="BA1347" s="258"/>
      <c r="BB1347" s="258"/>
      <c r="BC1347" s="258"/>
      <c r="BD1347" s="258"/>
      <c r="BE1347" s="258"/>
      <c r="BF1347" s="258"/>
      <c r="BG1347" s="258"/>
      <c r="BH1347" s="258"/>
      <c r="BI1347" s="258"/>
      <c r="BJ1347" s="258"/>
      <c r="BK1347" s="258"/>
      <c r="BL1347" s="297"/>
      <c r="BM1347" s="258"/>
      <c r="BN1347" s="258"/>
      <c r="BO1347" s="258"/>
      <c r="BP1347" s="258"/>
      <c r="BQ1347" s="258"/>
      <c r="BR1347" s="258"/>
      <c r="BS1347" s="258"/>
      <c r="BT1347" s="258"/>
      <c r="BU1347" s="258"/>
      <c r="BV1347" s="259"/>
      <c r="BW1347" s="260"/>
      <c r="BX1347" s="258"/>
      <c r="BY1347" s="258"/>
      <c r="BZ1347" s="258"/>
      <c r="CA1347" s="258"/>
    </row>
    <row r="1348" spans="2:79" x14ac:dyDescent="0.25">
      <c r="B1348" s="263"/>
      <c r="C1348" s="261"/>
      <c r="I1348" s="220"/>
      <c r="J1348" s="253"/>
      <c r="K1348" s="254"/>
      <c r="L1348" s="254"/>
      <c r="M1348" s="255"/>
      <c r="N1348" s="326"/>
      <c r="O1348" s="256"/>
      <c r="P1348" s="256"/>
      <c r="Q1348" s="256"/>
      <c r="R1348" s="256"/>
      <c r="S1348" s="256"/>
      <c r="T1348" s="256"/>
      <c r="U1348" s="256"/>
      <c r="V1348" s="257"/>
      <c r="W1348" s="257"/>
      <c r="X1348" s="257"/>
      <c r="Y1348" s="257"/>
      <c r="Z1348" s="257"/>
      <c r="AA1348" s="257"/>
      <c r="AB1348" s="253"/>
      <c r="AC1348" s="258"/>
      <c r="AD1348" s="253"/>
      <c r="AE1348" s="253"/>
      <c r="AF1348" s="253"/>
      <c r="AG1348" s="253"/>
      <c r="AH1348" s="253"/>
      <c r="AI1348" s="253"/>
      <c r="AJ1348" s="253"/>
      <c r="AK1348" s="258"/>
      <c r="AL1348" s="258"/>
      <c r="AM1348" s="258"/>
      <c r="AN1348" s="258"/>
      <c r="AO1348" s="258"/>
      <c r="AP1348" s="258"/>
      <c r="AQ1348" s="258"/>
      <c r="AR1348" s="258"/>
      <c r="AS1348" s="258"/>
      <c r="AT1348" s="258"/>
      <c r="AU1348" s="258"/>
      <c r="AV1348" s="258"/>
      <c r="AW1348" s="258"/>
      <c r="AX1348" s="258"/>
      <c r="AY1348" s="258"/>
      <c r="AZ1348" s="258"/>
      <c r="BA1348" s="258"/>
      <c r="BB1348" s="258"/>
      <c r="BC1348" s="258"/>
      <c r="BD1348" s="258"/>
      <c r="BE1348" s="258"/>
      <c r="BF1348" s="258"/>
      <c r="BG1348" s="258"/>
      <c r="BH1348" s="258"/>
      <c r="BI1348" s="258"/>
      <c r="BJ1348" s="258"/>
      <c r="BK1348" s="258"/>
      <c r="BL1348" s="297"/>
      <c r="BM1348" s="258"/>
      <c r="BN1348" s="258"/>
      <c r="BO1348" s="258"/>
      <c r="BP1348" s="258"/>
      <c r="BQ1348" s="258"/>
      <c r="BR1348" s="258"/>
      <c r="BS1348" s="258"/>
      <c r="BT1348" s="258"/>
      <c r="BU1348" s="258"/>
      <c r="BV1348" s="259"/>
      <c r="BW1348" s="260"/>
      <c r="BX1348" s="258"/>
      <c r="BY1348" s="258"/>
      <c r="BZ1348" s="258"/>
      <c r="CA1348" s="258"/>
    </row>
    <row r="1349" spans="2:79" x14ac:dyDescent="0.25">
      <c r="B1349" s="263"/>
      <c r="C1349" s="261"/>
      <c r="I1349" s="220"/>
      <c r="J1349" s="253"/>
      <c r="K1349" s="254"/>
      <c r="L1349" s="254"/>
      <c r="M1349" s="255"/>
      <c r="N1349" s="326"/>
      <c r="O1349" s="256"/>
      <c r="P1349" s="256"/>
      <c r="Q1349" s="256"/>
      <c r="R1349" s="256"/>
      <c r="S1349" s="256"/>
      <c r="T1349" s="256"/>
      <c r="U1349" s="256"/>
      <c r="V1349" s="257"/>
      <c r="W1349" s="257"/>
      <c r="X1349" s="257"/>
      <c r="Y1349" s="257"/>
      <c r="Z1349" s="257"/>
      <c r="AA1349" s="257"/>
      <c r="AB1349" s="253"/>
      <c r="AC1349" s="258"/>
      <c r="AD1349" s="253"/>
      <c r="AE1349" s="253"/>
      <c r="AF1349" s="253"/>
      <c r="AG1349" s="253"/>
      <c r="AH1349" s="253"/>
      <c r="AI1349" s="253"/>
      <c r="AJ1349" s="253"/>
      <c r="AK1349" s="258"/>
      <c r="AL1349" s="258"/>
      <c r="AM1349" s="258"/>
      <c r="AN1349" s="258"/>
      <c r="AO1349" s="258"/>
      <c r="AP1349" s="258"/>
      <c r="AQ1349" s="258"/>
      <c r="AR1349" s="258"/>
      <c r="AS1349" s="258"/>
      <c r="AT1349" s="258"/>
      <c r="AU1349" s="258"/>
      <c r="AV1349" s="258"/>
      <c r="AW1349" s="258"/>
      <c r="AX1349" s="258"/>
      <c r="AY1349" s="258"/>
      <c r="AZ1349" s="258"/>
      <c r="BA1349" s="258"/>
      <c r="BB1349" s="258"/>
      <c r="BC1349" s="258"/>
      <c r="BD1349" s="258"/>
      <c r="BE1349" s="258"/>
      <c r="BF1349" s="258"/>
      <c r="BG1349" s="258"/>
      <c r="BH1349" s="258"/>
      <c r="BI1349" s="258"/>
      <c r="BJ1349" s="258"/>
      <c r="BK1349" s="258"/>
      <c r="BL1349" s="297"/>
      <c r="BM1349" s="258"/>
      <c r="BN1349" s="258"/>
      <c r="BO1349" s="258"/>
      <c r="BP1349" s="258"/>
      <c r="BQ1349" s="258"/>
      <c r="BR1349" s="258"/>
      <c r="BS1349" s="258"/>
      <c r="BT1349" s="258"/>
      <c r="BU1349" s="258"/>
      <c r="BV1349" s="259"/>
      <c r="BW1349" s="260"/>
      <c r="BX1349" s="258"/>
      <c r="BY1349" s="258"/>
      <c r="BZ1349" s="258"/>
      <c r="CA1349" s="258"/>
    </row>
    <row r="1350" spans="2:79" x14ac:dyDescent="0.25">
      <c r="B1350" s="263"/>
      <c r="C1350" s="261"/>
      <c r="I1350" s="220"/>
      <c r="J1350" s="253"/>
      <c r="K1350" s="254"/>
      <c r="L1350" s="254"/>
      <c r="M1350" s="255"/>
      <c r="N1350" s="326"/>
      <c r="O1350" s="256"/>
      <c r="P1350" s="256"/>
      <c r="Q1350" s="256"/>
      <c r="R1350" s="256"/>
      <c r="S1350" s="256"/>
      <c r="T1350" s="256"/>
      <c r="U1350" s="256"/>
      <c r="V1350" s="257"/>
      <c r="W1350" s="257"/>
      <c r="X1350" s="257"/>
      <c r="Y1350" s="257"/>
      <c r="Z1350" s="257"/>
      <c r="AA1350" s="257"/>
      <c r="AB1350" s="253"/>
      <c r="AC1350" s="258"/>
      <c r="AD1350" s="253"/>
      <c r="AE1350" s="253"/>
      <c r="AF1350" s="253"/>
      <c r="AG1350" s="253"/>
      <c r="AH1350" s="253"/>
      <c r="AI1350" s="253"/>
      <c r="AJ1350" s="253"/>
      <c r="AK1350" s="258"/>
      <c r="AL1350" s="258"/>
      <c r="AM1350" s="258"/>
      <c r="AN1350" s="258"/>
      <c r="AO1350" s="258"/>
      <c r="AP1350" s="258"/>
      <c r="AQ1350" s="258"/>
      <c r="AR1350" s="258"/>
      <c r="AS1350" s="258"/>
      <c r="AT1350" s="258"/>
      <c r="AU1350" s="258"/>
      <c r="AV1350" s="258"/>
      <c r="AW1350" s="258"/>
      <c r="AX1350" s="258"/>
      <c r="AY1350" s="258"/>
      <c r="AZ1350" s="258"/>
      <c r="BA1350" s="258"/>
      <c r="BB1350" s="258"/>
      <c r="BC1350" s="258"/>
      <c r="BD1350" s="258"/>
      <c r="BE1350" s="258"/>
      <c r="BF1350" s="258"/>
      <c r="BG1350" s="258"/>
      <c r="BH1350" s="258"/>
      <c r="BI1350" s="258"/>
      <c r="BJ1350" s="258"/>
      <c r="BK1350" s="258"/>
      <c r="BL1350" s="297"/>
      <c r="BM1350" s="258"/>
      <c r="BN1350" s="258"/>
      <c r="BO1350" s="258"/>
      <c r="BP1350" s="258"/>
      <c r="BQ1350" s="258"/>
      <c r="BR1350" s="258"/>
      <c r="BS1350" s="258"/>
      <c r="BT1350" s="258"/>
      <c r="BU1350" s="258"/>
      <c r="BV1350" s="259"/>
      <c r="BW1350" s="260"/>
      <c r="BX1350" s="258"/>
      <c r="BY1350" s="258"/>
      <c r="BZ1350" s="258"/>
      <c r="CA1350" s="258"/>
    </row>
    <row r="1351" spans="2:79" x14ac:dyDescent="0.25">
      <c r="B1351" s="263"/>
      <c r="C1351" s="261"/>
      <c r="I1351" s="220"/>
      <c r="J1351" s="253"/>
      <c r="K1351" s="254"/>
      <c r="L1351" s="254"/>
      <c r="M1351" s="255"/>
      <c r="N1351" s="326"/>
      <c r="O1351" s="256"/>
      <c r="P1351" s="256"/>
      <c r="Q1351" s="256"/>
      <c r="R1351" s="256"/>
      <c r="S1351" s="256"/>
      <c r="T1351" s="256"/>
      <c r="U1351" s="256"/>
      <c r="V1351" s="257"/>
      <c r="W1351" s="257"/>
      <c r="X1351" s="257"/>
      <c r="Y1351" s="257"/>
      <c r="Z1351" s="257"/>
      <c r="AA1351" s="257"/>
      <c r="AB1351" s="253"/>
      <c r="AC1351" s="258"/>
      <c r="AD1351" s="253"/>
      <c r="AE1351" s="253"/>
      <c r="AF1351" s="253"/>
      <c r="AG1351" s="253"/>
      <c r="AH1351" s="253"/>
      <c r="AI1351" s="253"/>
      <c r="AJ1351" s="253"/>
      <c r="AK1351" s="258"/>
      <c r="AL1351" s="258"/>
      <c r="AM1351" s="258"/>
      <c r="AN1351" s="258"/>
      <c r="AO1351" s="258"/>
      <c r="AP1351" s="258"/>
      <c r="AQ1351" s="258"/>
      <c r="AR1351" s="258"/>
      <c r="AS1351" s="258"/>
      <c r="AT1351" s="258"/>
      <c r="AU1351" s="258"/>
      <c r="AV1351" s="258"/>
      <c r="AW1351" s="258"/>
      <c r="AX1351" s="258"/>
      <c r="AY1351" s="258"/>
      <c r="AZ1351" s="258"/>
      <c r="BA1351" s="258"/>
      <c r="BB1351" s="258"/>
      <c r="BC1351" s="258"/>
      <c r="BD1351" s="258"/>
      <c r="BE1351" s="258"/>
      <c r="BF1351" s="258"/>
      <c r="BG1351" s="258"/>
      <c r="BH1351" s="258"/>
      <c r="BI1351" s="258"/>
      <c r="BJ1351" s="258"/>
      <c r="BK1351" s="258"/>
      <c r="BL1351" s="297"/>
      <c r="BM1351" s="258"/>
      <c r="BN1351" s="258"/>
      <c r="BO1351" s="258"/>
      <c r="BP1351" s="258"/>
      <c r="BQ1351" s="258"/>
      <c r="BR1351" s="258"/>
      <c r="BS1351" s="258"/>
      <c r="BT1351" s="258"/>
      <c r="BU1351" s="258"/>
      <c r="BV1351" s="259"/>
      <c r="BW1351" s="260"/>
      <c r="BX1351" s="258"/>
      <c r="BY1351" s="258"/>
      <c r="BZ1351" s="258"/>
      <c r="CA1351" s="258"/>
    </row>
    <row r="1352" spans="2:79" x14ac:dyDescent="0.25">
      <c r="B1352" s="263"/>
      <c r="C1352" s="261"/>
      <c r="I1352" s="220"/>
      <c r="J1352" s="253"/>
      <c r="K1352" s="254"/>
      <c r="L1352" s="254"/>
      <c r="M1352" s="255"/>
      <c r="N1352" s="326"/>
      <c r="O1352" s="256"/>
      <c r="P1352" s="256"/>
      <c r="Q1352" s="256"/>
      <c r="R1352" s="256"/>
      <c r="S1352" s="256"/>
      <c r="T1352" s="256"/>
      <c r="U1352" s="256"/>
      <c r="V1352" s="257"/>
      <c r="W1352" s="257"/>
      <c r="X1352" s="257"/>
      <c r="Y1352" s="257"/>
      <c r="Z1352" s="257"/>
      <c r="AA1352" s="257"/>
      <c r="AB1352" s="253"/>
      <c r="AC1352" s="258"/>
      <c r="AD1352" s="253"/>
      <c r="AE1352" s="253"/>
      <c r="AF1352" s="253"/>
      <c r="AG1352" s="253"/>
      <c r="AH1352" s="253"/>
      <c r="AI1352" s="253"/>
      <c r="AJ1352" s="253"/>
      <c r="AK1352" s="258"/>
      <c r="AL1352" s="258"/>
      <c r="AM1352" s="258"/>
      <c r="AN1352" s="258"/>
      <c r="AO1352" s="258"/>
      <c r="AP1352" s="258"/>
      <c r="AQ1352" s="258"/>
      <c r="AR1352" s="258"/>
      <c r="AS1352" s="258"/>
      <c r="AT1352" s="258"/>
      <c r="AU1352" s="258"/>
      <c r="AV1352" s="258"/>
      <c r="AW1352" s="258"/>
      <c r="AX1352" s="258"/>
      <c r="AY1352" s="258"/>
      <c r="AZ1352" s="258"/>
      <c r="BA1352" s="258"/>
      <c r="BB1352" s="258"/>
      <c r="BC1352" s="258"/>
      <c r="BD1352" s="258"/>
      <c r="BE1352" s="258"/>
      <c r="BF1352" s="258"/>
      <c r="BG1352" s="258"/>
      <c r="BH1352" s="258"/>
      <c r="BI1352" s="258"/>
      <c r="BJ1352" s="258"/>
      <c r="BK1352" s="258"/>
      <c r="BL1352" s="297"/>
      <c r="BM1352" s="258"/>
      <c r="BN1352" s="258"/>
      <c r="BO1352" s="258"/>
      <c r="BP1352" s="258"/>
      <c r="BQ1352" s="258"/>
      <c r="BR1352" s="258"/>
      <c r="BS1352" s="258"/>
      <c r="BT1352" s="258"/>
      <c r="BU1352" s="258"/>
      <c r="BV1352" s="259"/>
      <c r="BW1352" s="260"/>
      <c r="BX1352" s="258"/>
      <c r="BY1352" s="258"/>
      <c r="BZ1352" s="258"/>
      <c r="CA1352" s="258"/>
    </row>
    <row r="1353" spans="2:79" x14ac:dyDescent="0.25">
      <c r="B1353" s="263"/>
      <c r="C1353" s="261"/>
      <c r="I1353" s="220"/>
      <c r="J1353" s="253"/>
      <c r="K1353" s="254"/>
      <c r="L1353" s="254"/>
      <c r="M1353" s="255"/>
      <c r="N1353" s="326"/>
      <c r="O1353" s="256"/>
      <c r="P1353" s="256"/>
      <c r="Q1353" s="256"/>
      <c r="R1353" s="256"/>
      <c r="S1353" s="256"/>
      <c r="T1353" s="256"/>
      <c r="U1353" s="256"/>
      <c r="V1353" s="257"/>
      <c r="W1353" s="257"/>
      <c r="X1353" s="257"/>
      <c r="Y1353" s="257"/>
      <c r="Z1353" s="257"/>
      <c r="AA1353" s="257"/>
      <c r="AB1353" s="253"/>
      <c r="AC1353" s="258"/>
      <c r="AD1353" s="253"/>
      <c r="AE1353" s="253"/>
      <c r="AF1353" s="253"/>
      <c r="AG1353" s="253"/>
      <c r="AH1353" s="253"/>
      <c r="AI1353" s="253"/>
      <c r="AJ1353" s="253"/>
      <c r="AK1353" s="258"/>
      <c r="AL1353" s="258"/>
      <c r="AM1353" s="258"/>
      <c r="AN1353" s="258"/>
      <c r="AO1353" s="258"/>
      <c r="AP1353" s="258"/>
      <c r="AQ1353" s="258"/>
      <c r="AR1353" s="258"/>
      <c r="AS1353" s="258"/>
      <c r="AT1353" s="258"/>
      <c r="AU1353" s="258"/>
      <c r="AV1353" s="258"/>
      <c r="AW1353" s="258"/>
      <c r="AX1353" s="258"/>
      <c r="AY1353" s="258"/>
      <c r="AZ1353" s="258"/>
      <c r="BA1353" s="258"/>
      <c r="BB1353" s="258"/>
      <c r="BC1353" s="258"/>
      <c r="BD1353" s="258"/>
      <c r="BE1353" s="258"/>
      <c r="BF1353" s="258"/>
      <c r="BG1353" s="258"/>
      <c r="BH1353" s="258"/>
      <c r="BI1353" s="258"/>
      <c r="BJ1353" s="258"/>
      <c r="BK1353" s="258"/>
      <c r="BL1353" s="297"/>
      <c r="BM1353" s="258"/>
      <c r="BN1353" s="258"/>
      <c r="BO1353" s="258"/>
      <c r="BP1353" s="258"/>
      <c r="BQ1353" s="258"/>
      <c r="BR1353" s="258"/>
      <c r="BS1353" s="258"/>
      <c r="BT1353" s="258"/>
      <c r="BU1353" s="258"/>
      <c r="BV1353" s="259"/>
      <c r="BW1353" s="260"/>
      <c r="BX1353" s="258"/>
      <c r="BY1353" s="258"/>
      <c r="BZ1353" s="258"/>
      <c r="CA1353" s="258"/>
    </row>
    <row r="1354" spans="2:79" x14ac:dyDescent="0.25">
      <c r="B1354" s="263"/>
      <c r="C1354" s="261"/>
      <c r="I1354" s="220"/>
      <c r="J1354" s="253"/>
      <c r="K1354" s="254"/>
      <c r="L1354" s="254"/>
      <c r="M1354" s="255"/>
      <c r="N1354" s="326"/>
      <c r="O1354" s="256"/>
      <c r="P1354" s="256"/>
      <c r="Q1354" s="256"/>
      <c r="R1354" s="256"/>
      <c r="S1354" s="256"/>
      <c r="T1354" s="256"/>
      <c r="U1354" s="256"/>
      <c r="V1354" s="257"/>
      <c r="W1354" s="257"/>
      <c r="X1354" s="257"/>
      <c r="Y1354" s="257"/>
      <c r="Z1354" s="257"/>
      <c r="AA1354" s="257"/>
      <c r="AB1354" s="253"/>
      <c r="AC1354" s="258"/>
      <c r="AD1354" s="253"/>
      <c r="AE1354" s="253"/>
      <c r="AF1354" s="253"/>
      <c r="AG1354" s="253"/>
      <c r="AH1354" s="253"/>
      <c r="AI1354" s="253"/>
      <c r="AJ1354" s="253"/>
      <c r="AK1354" s="258"/>
      <c r="AL1354" s="258"/>
      <c r="AM1354" s="258"/>
      <c r="AN1354" s="258"/>
      <c r="AO1354" s="258"/>
      <c r="AP1354" s="258"/>
      <c r="AQ1354" s="258"/>
      <c r="AR1354" s="258"/>
      <c r="AS1354" s="258"/>
      <c r="AT1354" s="258"/>
      <c r="AU1354" s="258"/>
      <c r="AV1354" s="258"/>
      <c r="AW1354" s="258"/>
      <c r="AX1354" s="258"/>
      <c r="AY1354" s="258"/>
      <c r="AZ1354" s="258"/>
      <c r="BA1354" s="258"/>
      <c r="BB1354" s="258"/>
      <c r="BC1354" s="258"/>
      <c r="BD1354" s="258"/>
      <c r="BE1354" s="258"/>
      <c r="BF1354" s="258"/>
      <c r="BG1354" s="258"/>
      <c r="BH1354" s="258"/>
      <c r="BI1354" s="258"/>
      <c r="BJ1354" s="258"/>
      <c r="BK1354" s="258"/>
      <c r="BL1354" s="297"/>
      <c r="BM1354" s="258"/>
      <c r="BN1354" s="258"/>
      <c r="BO1354" s="258"/>
      <c r="BP1354" s="258"/>
      <c r="BQ1354" s="258"/>
      <c r="BR1354" s="258"/>
      <c r="BS1354" s="258"/>
      <c r="BT1354" s="258"/>
      <c r="BU1354" s="258"/>
      <c r="BV1354" s="259"/>
      <c r="BW1354" s="260"/>
      <c r="BX1354" s="258"/>
      <c r="BY1354" s="258"/>
      <c r="BZ1354" s="258"/>
      <c r="CA1354" s="258"/>
    </row>
    <row r="1355" spans="2:79" x14ac:dyDescent="0.25">
      <c r="B1355" s="263"/>
      <c r="C1355" s="261"/>
      <c r="I1355" s="220"/>
      <c r="J1355" s="253"/>
      <c r="K1355" s="254"/>
      <c r="L1355" s="254"/>
      <c r="M1355" s="255"/>
      <c r="N1355" s="326"/>
      <c r="O1355" s="256"/>
      <c r="P1355" s="256"/>
      <c r="Q1355" s="256"/>
      <c r="R1355" s="256"/>
      <c r="S1355" s="256"/>
      <c r="T1355" s="256"/>
      <c r="U1355" s="256"/>
      <c r="V1355" s="257"/>
      <c r="W1355" s="257"/>
      <c r="X1355" s="257"/>
      <c r="Y1355" s="257"/>
      <c r="Z1355" s="257"/>
      <c r="AA1355" s="257"/>
      <c r="AB1355" s="253"/>
      <c r="AC1355" s="258"/>
      <c r="AD1355" s="253"/>
      <c r="AE1355" s="253"/>
      <c r="AF1355" s="253"/>
      <c r="AG1355" s="253"/>
      <c r="AH1355" s="253"/>
      <c r="AI1355" s="253"/>
      <c r="AJ1355" s="253"/>
      <c r="AK1355" s="258"/>
      <c r="AL1355" s="258"/>
      <c r="AM1355" s="258"/>
      <c r="AN1355" s="258"/>
      <c r="AO1355" s="258"/>
      <c r="AP1355" s="258"/>
      <c r="AQ1355" s="258"/>
      <c r="AR1355" s="258"/>
      <c r="AS1355" s="258"/>
      <c r="AT1355" s="258"/>
      <c r="AU1355" s="258"/>
      <c r="AV1355" s="258"/>
      <c r="AW1355" s="258"/>
      <c r="AX1355" s="258"/>
      <c r="AY1355" s="258"/>
      <c r="AZ1355" s="258"/>
      <c r="BA1355" s="258"/>
      <c r="BB1355" s="258"/>
      <c r="BC1355" s="258"/>
      <c r="BD1355" s="258"/>
      <c r="BE1355" s="258"/>
      <c r="BF1355" s="258"/>
      <c r="BG1355" s="258"/>
      <c r="BH1355" s="258"/>
      <c r="BI1355" s="258"/>
      <c r="BJ1355" s="258"/>
      <c r="BK1355" s="258"/>
      <c r="BL1355" s="297"/>
      <c r="BM1355" s="258"/>
      <c r="BN1355" s="258"/>
      <c r="BO1355" s="258"/>
      <c r="BP1355" s="258"/>
      <c r="BQ1355" s="258"/>
      <c r="BR1355" s="258"/>
      <c r="BS1355" s="258"/>
      <c r="BT1355" s="258"/>
      <c r="BU1355" s="258"/>
      <c r="BV1355" s="259"/>
      <c r="BW1355" s="260"/>
      <c r="BX1355" s="258"/>
      <c r="BY1355" s="258"/>
      <c r="BZ1355" s="258"/>
      <c r="CA1355" s="258"/>
    </row>
    <row r="1356" spans="2:79" x14ac:dyDescent="0.25">
      <c r="B1356" s="263"/>
      <c r="C1356" s="261"/>
      <c r="I1356" s="220"/>
      <c r="J1356" s="253"/>
      <c r="K1356" s="254"/>
      <c r="L1356" s="254"/>
      <c r="M1356" s="255"/>
      <c r="N1356" s="326"/>
      <c r="O1356" s="256"/>
      <c r="P1356" s="256"/>
      <c r="Q1356" s="256"/>
      <c r="R1356" s="256"/>
      <c r="S1356" s="256"/>
      <c r="T1356" s="256"/>
      <c r="U1356" s="256"/>
      <c r="V1356" s="257"/>
      <c r="W1356" s="257"/>
      <c r="X1356" s="257"/>
      <c r="Y1356" s="257"/>
      <c r="Z1356" s="257"/>
      <c r="AA1356" s="257"/>
      <c r="AB1356" s="253"/>
      <c r="AC1356" s="258"/>
      <c r="AD1356" s="253"/>
      <c r="AE1356" s="253"/>
      <c r="AF1356" s="253"/>
      <c r="AG1356" s="253"/>
      <c r="AH1356" s="253"/>
      <c r="AI1356" s="253"/>
      <c r="AJ1356" s="253"/>
      <c r="AK1356" s="258"/>
      <c r="AL1356" s="258"/>
      <c r="AM1356" s="258"/>
      <c r="AN1356" s="258"/>
      <c r="AO1356" s="258"/>
      <c r="AP1356" s="258"/>
      <c r="AQ1356" s="258"/>
      <c r="AR1356" s="258"/>
      <c r="AS1356" s="258"/>
      <c r="AT1356" s="258"/>
      <c r="AU1356" s="258"/>
      <c r="AV1356" s="258"/>
      <c r="AW1356" s="258"/>
      <c r="AX1356" s="258"/>
      <c r="AY1356" s="258"/>
      <c r="AZ1356" s="258"/>
      <c r="BA1356" s="258"/>
      <c r="BB1356" s="258"/>
      <c r="BC1356" s="258"/>
      <c r="BD1356" s="258"/>
      <c r="BE1356" s="258"/>
      <c r="BF1356" s="258"/>
      <c r="BG1356" s="258"/>
      <c r="BH1356" s="258"/>
      <c r="BI1356" s="258"/>
      <c r="BJ1356" s="258"/>
      <c r="BK1356" s="258"/>
      <c r="BL1356" s="297"/>
      <c r="BM1356" s="258"/>
      <c r="BN1356" s="258"/>
      <c r="BO1356" s="258"/>
      <c r="BP1356" s="258"/>
      <c r="BQ1356" s="258"/>
      <c r="BR1356" s="258"/>
      <c r="BS1356" s="258"/>
      <c r="BT1356" s="258"/>
      <c r="BU1356" s="258"/>
      <c r="BV1356" s="259"/>
      <c r="BW1356" s="260"/>
      <c r="BX1356" s="258"/>
      <c r="BY1356" s="258"/>
      <c r="BZ1356" s="258"/>
      <c r="CA1356" s="258"/>
    </row>
    <row r="1357" spans="2:79" x14ac:dyDescent="0.25">
      <c r="B1357" s="263"/>
      <c r="C1357" s="261"/>
      <c r="I1357" s="220"/>
      <c r="J1357" s="253"/>
      <c r="K1357" s="254"/>
      <c r="L1357" s="254"/>
      <c r="M1357" s="255"/>
      <c r="N1357" s="326"/>
      <c r="O1357" s="256"/>
      <c r="P1357" s="256"/>
      <c r="Q1357" s="256"/>
      <c r="R1357" s="256"/>
      <c r="S1357" s="256"/>
      <c r="T1357" s="256"/>
      <c r="U1357" s="256"/>
      <c r="V1357" s="257"/>
      <c r="W1357" s="257"/>
      <c r="X1357" s="257"/>
      <c r="Y1357" s="257"/>
      <c r="Z1357" s="257"/>
      <c r="AA1357" s="257"/>
      <c r="AB1357" s="253"/>
      <c r="AC1357" s="258"/>
      <c r="AD1357" s="253"/>
      <c r="AE1357" s="253"/>
      <c r="AF1357" s="253"/>
      <c r="AG1357" s="253"/>
      <c r="AH1357" s="253"/>
      <c r="AI1357" s="253"/>
      <c r="AJ1357" s="253"/>
      <c r="AK1357" s="258"/>
      <c r="AL1357" s="258"/>
      <c r="AM1357" s="258"/>
      <c r="AN1357" s="258"/>
      <c r="AO1357" s="258"/>
      <c r="AP1357" s="258"/>
      <c r="AQ1357" s="258"/>
      <c r="AR1357" s="258"/>
      <c r="AS1357" s="258"/>
      <c r="AT1357" s="258"/>
      <c r="AU1357" s="258"/>
      <c r="AV1357" s="258"/>
      <c r="AW1357" s="258"/>
      <c r="AX1357" s="258"/>
      <c r="AY1357" s="258"/>
      <c r="AZ1357" s="258"/>
      <c r="BA1357" s="258"/>
      <c r="BB1357" s="258"/>
      <c r="BC1357" s="258"/>
      <c r="BD1357" s="258"/>
      <c r="BE1357" s="258"/>
      <c r="BF1357" s="258"/>
      <c r="BG1357" s="258"/>
      <c r="BH1357" s="258"/>
      <c r="BI1357" s="258"/>
      <c r="BJ1357" s="258"/>
      <c r="BK1357" s="258"/>
      <c r="BL1357" s="297"/>
      <c r="BM1357" s="258"/>
      <c r="BN1357" s="258"/>
      <c r="BO1357" s="258"/>
      <c r="BP1357" s="258"/>
      <c r="BQ1357" s="258"/>
      <c r="BR1357" s="258"/>
      <c r="BS1357" s="258"/>
      <c r="BT1357" s="258"/>
      <c r="BU1357" s="258"/>
      <c r="BV1357" s="259"/>
      <c r="BW1357" s="260"/>
      <c r="BX1357" s="258"/>
      <c r="BY1357" s="258"/>
      <c r="BZ1357" s="258"/>
      <c r="CA1357" s="258"/>
    </row>
    <row r="1358" spans="2:79" x14ac:dyDescent="0.25">
      <c r="B1358" s="263"/>
      <c r="C1358" s="261"/>
      <c r="I1358" s="220"/>
      <c r="J1358" s="253"/>
      <c r="K1358" s="254"/>
      <c r="L1358" s="254"/>
      <c r="M1358" s="255"/>
      <c r="N1358" s="326"/>
      <c r="O1358" s="256"/>
      <c r="P1358" s="256"/>
      <c r="Q1358" s="256"/>
      <c r="R1358" s="256"/>
      <c r="S1358" s="256"/>
      <c r="T1358" s="256"/>
      <c r="U1358" s="256"/>
      <c r="V1358" s="257"/>
      <c r="W1358" s="257"/>
      <c r="X1358" s="257"/>
      <c r="Y1358" s="257"/>
      <c r="Z1358" s="257"/>
      <c r="AA1358" s="257"/>
      <c r="AB1358" s="253"/>
      <c r="AC1358" s="258"/>
      <c r="AD1358" s="253"/>
      <c r="AE1358" s="253"/>
      <c r="AF1358" s="253"/>
      <c r="AG1358" s="253"/>
      <c r="AH1358" s="253"/>
      <c r="AI1358" s="253"/>
      <c r="AJ1358" s="253"/>
      <c r="AK1358" s="258"/>
      <c r="AL1358" s="258"/>
      <c r="AM1358" s="258"/>
      <c r="AN1358" s="258"/>
      <c r="AO1358" s="258"/>
      <c r="AP1358" s="258"/>
      <c r="AQ1358" s="258"/>
      <c r="AR1358" s="258"/>
      <c r="AS1358" s="258"/>
      <c r="AT1358" s="258"/>
      <c r="AU1358" s="258"/>
      <c r="AV1358" s="258"/>
      <c r="AW1358" s="258"/>
      <c r="AX1358" s="258"/>
      <c r="AY1358" s="258"/>
      <c r="AZ1358" s="258"/>
      <c r="BA1358" s="258"/>
      <c r="BB1358" s="258"/>
      <c r="BC1358" s="258"/>
      <c r="BD1358" s="258"/>
      <c r="BE1358" s="258"/>
      <c r="BF1358" s="258"/>
      <c r="BG1358" s="258"/>
      <c r="BH1358" s="258"/>
      <c r="BI1358" s="258"/>
      <c r="BJ1358" s="258"/>
      <c r="BK1358" s="258"/>
      <c r="BL1358" s="297"/>
      <c r="BM1358" s="258"/>
      <c r="BN1358" s="258"/>
      <c r="BO1358" s="258"/>
      <c r="BP1358" s="258"/>
      <c r="BQ1358" s="258"/>
      <c r="BR1358" s="258"/>
      <c r="BS1358" s="258"/>
      <c r="BT1358" s="258"/>
      <c r="BU1358" s="258"/>
      <c r="BV1358" s="259"/>
      <c r="BW1358" s="260"/>
      <c r="BX1358" s="258"/>
      <c r="BY1358" s="258"/>
      <c r="BZ1358" s="258"/>
      <c r="CA1358" s="258"/>
    </row>
    <row r="1359" spans="2:79" x14ac:dyDescent="0.25">
      <c r="B1359" s="263"/>
      <c r="C1359" s="261"/>
      <c r="I1359" s="220"/>
      <c r="J1359" s="253"/>
      <c r="K1359" s="254"/>
      <c r="L1359" s="254"/>
      <c r="M1359" s="255"/>
      <c r="N1359" s="326"/>
      <c r="O1359" s="256"/>
      <c r="P1359" s="256"/>
      <c r="Q1359" s="256"/>
      <c r="R1359" s="256"/>
      <c r="S1359" s="256"/>
      <c r="T1359" s="256"/>
      <c r="U1359" s="256"/>
      <c r="V1359" s="257"/>
      <c r="W1359" s="257"/>
      <c r="X1359" s="257"/>
      <c r="Y1359" s="257"/>
      <c r="Z1359" s="257"/>
      <c r="AA1359" s="257"/>
      <c r="AB1359" s="253"/>
      <c r="AC1359" s="258"/>
      <c r="AD1359" s="253"/>
      <c r="AE1359" s="253"/>
      <c r="AF1359" s="253"/>
      <c r="AG1359" s="253"/>
      <c r="AH1359" s="253"/>
      <c r="AI1359" s="253"/>
      <c r="AJ1359" s="253"/>
      <c r="AK1359" s="258"/>
      <c r="AL1359" s="258"/>
      <c r="AM1359" s="258"/>
      <c r="AN1359" s="258"/>
      <c r="AO1359" s="258"/>
      <c r="AP1359" s="258"/>
      <c r="AQ1359" s="258"/>
      <c r="AR1359" s="258"/>
      <c r="AS1359" s="258"/>
      <c r="AT1359" s="258"/>
      <c r="AU1359" s="258"/>
      <c r="AV1359" s="258"/>
      <c r="AW1359" s="258"/>
      <c r="AX1359" s="258"/>
      <c r="AY1359" s="258"/>
      <c r="AZ1359" s="258"/>
      <c r="BA1359" s="258"/>
      <c r="BB1359" s="258"/>
      <c r="BC1359" s="258"/>
      <c r="BD1359" s="258"/>
      <c r="BE1359" s="258"/>
      <c r="BF1359" s="258"/>
      <c r="BG1359" s="258"/>
      <c r="BH1359" s="258"/>
      <c r="BI1359" s="258"/>
      <c r="BJ1359" s="258"/>
      <c r="BK1359" s="258"/>
      <c r="BL1359" s="297"/>
      <c r="BM1359" s="258"/>
      <c r="BN1359" s="258"/>
      <c r="BO1359" s="258"/>
      <c r="BP1359" s="258"/>
      <c r="BQ1359" s="258"/>
      <c r="BR1359" s="258"/>
      <c r="BS1359" s="258"/>
      <c r="BT1359" s="258"/>
      <c r="BU1359" s="258"/>
      <c r="BV1359" s="259"/>
      <c r="BW1359" s="260"/>
      <c r="BX1359" s="258"/>
      <c r="BY1359" s="258"/>
      <c r="BZ1359" s="258"/>
      <c r="CA1359" s="258"/>
    </row>
    <row r="1360" spans="2:79" x14ac:dyDescent="0.25">
      <c r="B1360" s="263"/>
      <c r="C1360" s="261"/>
      <c r="I1360" s="220"/>
      <c r="J1360" s="253"/>
      <c r="K1360" s="254"/>
      <c r="L1360" s="254"/>
      <c r="M1360" s="255"/>
      <c r="N1360" s="326"/>
      <c r="O1360" s="256"/>
      <c r="P1360" s="256"/>
      <c r="Q1360" s="256"/>
      <c r="R1360" s="256"/>
      <c r="S1360" s="256"/>
      <c r="T1360" s="256"/>
      <c r="U1360" s="256"/>
      <c r="V1360" s="257"/>
      <c r="W1360" s="257"/>
      <c r="X1360" s="257"/>
      <c r="Y1360" s="257"/>
      <c r="Z1360" s="257"/>
      <c r="AA1360" s="257"/>
      <c r="AB1360" s="253"/>
      <c r="AC1360" s="258"/>
      <c r="AD1360" s="253"/>
      <c r="AE1360" s="253"/>
      <c r="AF1360" s="253"/>
      <c r="AG1360" s="253"/>
      <c r="AH1360" s="253"/>
      <c r="AI1360" s="253"/>
      <c r="AJ1360" s="253"/>
      <c r="AK1360" s="258"/>
      <c r="AL1360" s="258"/>
      <c r="AM1360" s="258"/>
      <c r="AN1360" s="258"/>
      <c r="AO1360" s="258"/>
      <c r="AP1360" s="258"/>
      <c r="AQ1360" s="258"/>
      <c r="AR1360" s="258"/>
      <c r="AS1360" s="258"/>
      <c r="AT1360" s="258"/>
      <c r="AU1360" s="258"/>
      <c r="AV1360" s="258"/>
      <c r="AW1360" s="258"/>
      <c r="AX1360" s="258"/>
      <c r="AY1360" s="258"/>
      <c r="AZ1360" s="258"/>
      <c r="BA1360" s="258"/>
      <c r="BB1360" s="258"/>
      <c r="BC1360" s="258"/>
      <c r="BD1360" s="258"/>
      <c r="BE1360" s="258"/>
      <c r="BF1360" s="258"/>
      <c r="BG1360" s="258"/>
      <c r="BH1360" s="258"/>
      <c r="BI1360" s="258"/>
      <c r="BJ1360" s="258"/>
      <c r="BK1360" s="258"/>
      <c r="BL1360" s="297"/>
      <c r="BM1360" s="258"/>
      <c r="BN1360" s="258"/>
      <c r="BO1360" s="258"/>
      <c r="BP1360" s="258"/>
      <c r="BQ1360" s="258"/>
      <c r="BR1360" s="258"/>
      <c r="BS1360" s="258"/>
      <c r="BT1360" s="258"/>
      <c r="BU1360" s="258"/>
      <c r="BV1360" s="259"/>
      <c r="BW1360" s="260"/>
      <c r="BX1360" s="258"/>
      <c r="BY1360" s="258"/>
      <c r="BZ1360" s="258"/>
      <c r="CA1360" s="258"/>
    </row>
    <row r="1361" spans="2:79" x14ac:dyDescent="0.25">
      <c r="B1361" s="263"/>
      <c r="C1361" s="261"/>
      <c r="I1361" s="220"/>
      <c r="J1361" s="253"/>
      <c r="K1361" s="254"/>
      <c r="L1361" s="254"/>
      <c r="M1361" s="255"/>
      <c r="N1361" s="326"/>
      <c r="O1361" s="256"/>
      <c r="P1361" s="256"/>
      <c r="Q1361" s="256"/>
      <c r="R1361" s="256"/>
      <c r="S1361" s="256"/>
      <c r="T1361" s="256"/>
      <c r="U1361" s="256"/>
      <c r="V1361" s="257"/>
      <c r="W1361" s="257"/>
      <c r="X1361" s="257"/>
      <c r="Y1361" s="257"/>
      <c r="Z1361" s="257"/>
      <c r="AA1361" s="257"/>
      <c r="AB1361" s="253"/>
      <c r="AC1361" s="258"/>
      <c r="AD1361" s="253"/>
      <c r="AE1361" s="253"/>
      <c r="AF1361" s="253"/>
      <c r="AG1361" s="253"/>
      <c r="AH1361" s="253"/>
      <c r="AI1361" s="253"/>
      <c r="AJ1361" s="253"/>
      <c r="AK1361" s="258"/>
      <c r="AL1361" s="258"/>
      <c r="AM1361" s="258"/>
      <c r="AN1361" s="258"/>
      <c r="AO1361" s="258"/>
      <c r="AP1361" s="258"/>
      <c r="AQ1361" s="258"/>
      <c r="AR1361" s="258"/>
      <c r="AS1361" s="258"/>
      <c r="AT1361" s="258"/>
      <c r="AU1361" s="258"/>
      <c r="AV1361" s="258"/>
      <c r="AW1361" s="258"/>
      <c r="AX1361" s="258"/>
      <c r="AY1361" s="258"/>
      <c r="AZ1361" s="258"/>
      <c r="BA1361" s="258"/>
      <c r="BB1361" s="258"/>
      <c r="BC1361" s="258"/>
      <c r="BD1361" s="258"/>
      <c r="BE1361" s="258"/>
      <c r="BF1361" s="258"/>
      <c r="BG1361" s="258"/>
      <c r="BH1361" s="258"/>
      <c r="BI1361" s="258"/>
      <c r="BJ1361" s="258"/>
      <c r="BK1361" s="258"/>
      <c r="BL1361" s="297"/>
      <c r="BM1361" s="258"/>
      <c r="BN1361" s="258"/>
      <c r="BO1361" s="258"/>
      <c r="BP1361" s="258"/>
      <c r="BQ1361" s="258"/>
      <c r="BR1361" s="258"/>
      <c r="BS1361" s="258"/>
      <c r="BT1361" s="258"/>
      <c r="BU1361" s="258"/>
      <c r="BV1361" s="259"/>
      <c r="BW1361" s="260"/>
      <c r="BX1361" s="258"/>
      <c r="BY1361" s="258"/>
      <c r="BZ1361" s="258"/>
      <c r="CA1361" s="258"/>
    </row>
    <row r="1362" spans="2:79" x14ac:dyDescent="0.25">
      <c r="B1362" s="263"/>
      <c r="C1362" s="261"/>
      <c r="I1362" s="220"/>
      <c r="J1362" s="253"/>
      <c r="K1362" s="254"/>
      <c r="L1362" s="254"/>
      <c r="M1362" s="255"/>
      <c r="N1362" s="326"/>
      <c r="O1362" s="256"/>
      <c r="P1362" s="256"/>
      <c r="Q1362" s="256"/>
      <c r="R1362" s="256"/>
      <c r="S1362" s="256"/>
      <c r="T1362" s="256"/>
      <c r="U1362" s="256"/>
      <c r="V1362" s="257"/>
      <c r="W1362" s="257"/>
      <c r="X1362" s="257"/>
      <c r="Y1362" s="257"/>
      <c r="Z1362" s="257"/>
      <c r="AA1362" s="257"/>
      <c r="AB1362" s="253"/>
      <c r="AC1362" s="258"/>
      <c r="AD1362" s="253"/>
      <c r="AE1362" s="253"/>
      <c r="AF1362" s="253"/>
      <c r="AG1362" s="253"/>
      <c r="AH1362" s="253"/>
      <c r="AI1362" s="253"/>
      <c r="AJ1362" s="253"/>
      <c r="AK1362" s="258"/>
      <c r="AL1362" s="258"/>
      <c r="AM1362" s="258"/>
      <c r="AN1362" s="258"/>
      <c r="AO1362" s="258"/>
      <c r="AP1362" s="258"/>
      <c r="AQ1362" s="258"/>
      <c r="AR1362" s="258"/>
      <c r="AS1362" s="258"/>
      <c r="AT1362" s="258"/>
      <c r="AU1362" s="258"/>
      <c r="AV1362" s="258"/>
      <c r="AW1362" s="258"/>
      <c r="AX1362" s="258"/>
      <c r="AY1362" s="258"/>
      <c r="AZ1362" s="258"/>
      <c r="BA1362" s="258"/>
      <c r="BB1362" s="258"/>
      <c r="BC1362" s="258"/>
      <c r="BD1362" s="258"/>
      <c r="BE1362" s="258"/>
      <c r="BF1362" s="258"/>
      <c r="BG1362" s="258"/>
      <c r="BH1362" s="258"/>
      <c r="BI1362" s="258"/>
      <c r="BJ1362" s="258"/>
      <c r="BK1362" s="258"/>
      <c r="BL1362" s="297"/>
      <c r="BM1362" s="258"/>
      <c r="BN1362" s="258"/>
      <c r="BO1362" s="258"/>
      <c r="BP1362" s="258"/>
      <c r="BQ1362" s="258"/>
      <c r="BR1362" s="258"/>
      <c r="BS1362" s="258"/>
      <c r="BT1362" s="258"/>
      <c r="BU1362" s="258"/>
      <c r="BV1362" s="259"/>
      <c r="BW1362" s="260"/>
      <c r="BX1362" s="258"/>
      <c r="BY1362" s="258"/>
      <c r="BZ1362" s="258"/>
      <c r="CA1362" s="258"/>
    </row>
    <row r="1363" spans="2:79" x14ac:dyDescent="0.25">
      <c r="B1363" s="263"/>
      <c r="C1363" s="261"/>
      <c r="I1363" s="220"/>
      <c r="J1363" s="253"/>
      <c r="K1363" s="254"/>
      <c r="L1363" s="254"/>
      <c r="M1363" s="255"/>
      <c r="N1363" s="326"/>
      <c r="O1363" s="256"/>
      <c r="P1363" s="256"/>
      <c r="Q1363" s="256"/>
      <c r="R1363" s="256"/>
      <c r="S1363" s="256"/>
      <c r="T1363" s="256"/>
      <c r="U1363" s="256"/>
      <c r="V1363" s="257"/>
      <c r="W1363" s="257"/>
      <c r="X1363" s="257"/>
      <c r="Y1363" s="257"/>
      <c r="Z1363" s="257"/>
      <c r="AA1363" s="257"/>
      <c r="AB1363" s="253"/>
      <c r="AC1363" s="258"/>
      <c r="AD1363" s="253"/>
      <c r="AE1363" s="253"/>
      <c r="AF1363" s="253"/>
      <c r="AG1363" s="253"/>
      <c r="AH1363" s="253"/>
      <c r="AI1363" s="253"/>
      <c r="AJ1363" s="253"/>
      <c r="AK1363" s="258"/>
      <c r="AL1363" s="258"/>
      <c r="AM1363" s="258"/>
      <c r="AN1363" s="258"/>
      <c r="AO1363" s="258"/>
      <c r="AP1363" s="258"/>
      <c r="AQ1363" s="258"/>
      <c r="AR1363" s="258"/>
      <c r="AS1363" s="258"/>
      <c r="AT1363" s="258"/>
      <c r="AU1363" s="258"/>
      <c r="AV1363" s="258"/>
      <c r="AW1363" s="258"/>
      <c r="AX1363" s="258"/>
      <c r="AY1363" s="258"/>
      <c r="AZ1363" s="258"/>
      <c r="BA1363" s="258"/>
      <c r="BB1363" s="258"/>
      <c r="BC1363" s="258"/>
      <c r="BD1363" s="258"/>
      <c r="BE1363" s="258"/>
      <c r="BF1363" s="258"/>
      <c r="BG1363" s="258"/>
      <c r="BH1363" s="258"/>
      <c r="BI1363" s="258"/>
      <c r="BJ1363" s="258"/>
      <c r="BK1363" s="258"/>
      <c r="BL1363" s="297"/>
      <c r="BM1363" s="258"/>
      <c r="BN1363" s="258"/>
      <c r="BO1363" s="258"/>
      <c r="BP1363" s="258"/>
      <c r="BQ1363" s="258"/>
      <c r="BR1363" s="258"/>
      <c r="BS1363" s="258"/>
      <c r="BT1363" s="258"/>
      <c r="BU1363" s="258"/>
      <c r="BV1363" s="259"/>
      <c r="BW1363" s="260"/>
      <c r="BX1363" s="258"/>
      <c r="BY1363" s="258"/>
      <c r="BZ1363" s="258"/>
      <c r="CA1363" s="258"/>
    </row>
    <row r="1364" spans="2:79" x14ac:dyDescent="0.25">
      <c r="B1364" s="263"/>
      <c r="C1364" s="261"/>
      <c r="I1364" s="220"/>
      <c r="J1364" s="253"/>
      <c r="K1364" s="254"/>
      <c r="L1364" s="254"/>
      <c r="M1364" s="255"/>
      <c r="N1364" s="326"/>
      <c r="O1364" s="256"/>
      <c r="P1364" s="256"/>
      <c r="Q1364" s="256"/>
      <c r="R1364" s="256"/>
      <c r="S1364" s="256"/>
      <c r="T1364" s="256"/>
      <c r="U1364" s="256"/>
      <c r="V1364" s="257"/>
      <c r="W1364" s="257"/>
      <c r="X1364" s="257"/>
      <c r="Y1364" s="257"/>
      <c r="Z1364" s="257"/>
      <c r="AA1364" s="257"/>
      <c r="AB1364" s="253"/>
      <c r="AC1364" s="258"/>
      <c r="AD1364" s="253"/>
      <c r="AE1364" s="253"/>
      <c r="AF1364" s="253"/>
      <c r="AG1364" s="253"/>
      <c r="AH1364" s="253"/>
      <c r="AI1364" s="253"/>
      <c r="AJ1364" s="253"/>
      <c r="AK1364" s="258"/>
      <c r="AL1364" s="258"/>
      <c r="AM1364" s="258"/>
      <c r="AN1364" s="258"/>
      <c r="AO1364" s="258"/>
      <c r="AP1364" s="258"/>
      <c r="AQ1364" s="258"/>
      <c r="AR1364" s="258"/>
      <c r="AS1364" s="258"/>
      <c r="AT1364" s="258"/>
      <c r="AU1364" s="258"/>
      <c r="AV1364" s="258"/>
      <c r="AW1364" s="258"/>
      <c r="AX1364" s="258"/>
      <c r="AY1364" s="258"/>
      <c r="AZ1364" s="258"/>
      <c r="BA1364" s="258"/>
      <c r="BB1364" s="258"/>
      <c r="BC1364" s="258"/>
      <c r="BD1364" s="258"/>
      <c r="BE1364" s="258"/>
      <c r="BF1364" s="258"/>
      <c r="BG1364" s="258"/>
      <c r="BH1364" s="258"/>
      <c r="BI1364" s="258"/>
      <c r="BJ1364" s="258"/>
      <c r="BK1364" s="258"/>
      <c r="BL1364" s="297"/>
      <c r="BM1364" s="258"/>
      <c r="BN1364" s="258"/>
      <c r="BO1364" s="258"/>
      <c r="BP1364" s="258"/>
      <c r="BQ1364" s="258"/>
      <c r="BR1364" s="258"/>
      <c r="BS1364" s="258"/>
      <c r="BT1364" s="258"/>
      <c r="BU1364" s="258"/>
      <c r="BV1364" s="259"/>
      <c r="BW1364" s="260"/>
      <c r="BX1364" s="258"/>
      <c r="BY1364" s="258"/>
      <c r="BZ1364" s="258"/>
      <c r="CA1364" s="258"/>
    </row>
    <row r="1365" spans="2:79" x14ac:dyDescent="0.25">
      <c r="B1365" s="263"/>
      <c r="C1365" s="261"/>
      <c r="I1365" s="220"/>
      <c r="J1365" s="253"/>
      <c r="K1365" s="254"/>
      <c r="L1365" s="254"/>
      <c r="M1365" s="255"/>
      <c r="N1365" s="326"/>
      <c r="O1365" s="256"/>
      <c r="P1365" s="256"/>
      <c r="Q1365" s="256"/>
      <c r="R1365" s="256"/>
      <c r="S1365" s="256"/>
      <c r="T1365" s="256"/>
      <c r="U1365" s="256"/>
      <c r="V1365" s="257"/>
      <c r="W1365" s="257"/>
      <c r="X1365" s="257"/>
      <c r="Y1365" s="257"/>
      <c r="Z1365" s="257"/>
      <c r="AA1365" s="257"/>
      <c r="AB1365" s="253"/>
      <c r="AC1365" s="258"/>
      <c r="AD1365" s="253"/>
      <c r="AE1365" s="253"/>
      <c r="AF1365" s="253"/>
      <c r="AG1365" s="253"/>
      <c r="AH1365" s="253"/>
      <c r="AI1365" s="253"/>
      <c r="AJ1365" s="253"/>
      <c r="AK1365" s="258"/>
      <c r="AL1365" s="258"/>
      <c r="AM1365" s="258"/>
      <c r="AN1365" s="258"/>
      <c r="AO1365" s="258"/>
      <c r="AP1365" s="258"/>
      <c r="AQ1365" s="258"/>
      <c r="AR1365" s="258"/>
      <c r="AS1365" s="258"/>
      <c r="AT1365" s="258"/>
      <c r="AU1365" s="258"/>
      <c r="AV1365" s="258"/>
      <c r="AW1365" s="258"/>
      <c r="AX1365" s="258"/>
      <c r="AY1365" s="258"/>
      <c r="AZ1365" s="258"/>
      <c r="BA1365" s="258"/>
      <c r="BB1365" s="258"/>
      <c r="BC1365" s="258"/>
      <c r="BD1365" s="258"/>
      <c r="BE1365" s="258"/>
      <c r="BF1365" s="258"/>
      <c r="BG1365" s="258"/>
      <c r="BH1365" s="258"/>
      <c r="BI1365" s="258"/>
      <c r="BJ1365" s="258"/>
      <c r="BK1365" s="258"/>
      <c r="BL1365" s="297"/>
      <c r="BM1365" s="258"/>
      <c r="BN1365" s="258"/>
      <c r="BO1365" s="258"/>
      <c r="BP1365" s="258"/>
      <c r="BQ1365" s="258"/>
      <c r="BR1365" s="258"/>
      <c r="BS1365" s="258"/>
      <c r="BT1365" s="258"/>
      <c r="BU1365" s="258"/>
      <c r="BV1365" s="259"/>
      <c r="BW1365" s="260"/>
      <c r="BX1365" s="258"/>
      <c r="BY1365" s="258"/>
      <c r="BZ1365" s="258"/>
      <c r="CA1365" s="258"/>
    </row>
    <row r="1366" spans="2:79" x14ac:dyDescent="0.25">
      <c r="B1366" s="263"/>
      <c r="C1366" s="261"/>
      <c r="I1366" s="220"/>
      <c r="J1366" s="253"/>
      <c r="K1366" s="254"/>
      <c r="L1366" s="254"/>
      <c r="M1366" s="255"/>
      <c r="N1366" s="326"/>
      <c r="O1366" s="256"/>
      <c r="P1366" s="256"/>
      <c r="Q1366" s="256"/>
      <c r="R1366" s="256"/>
      <c r="S1366" s="256"/>
      <c r="T1366" s="256"/>
      <c r="U1366" s="256"/>
      <c r="V1366" s="257"/>
      <c r="W1366" s="257"/>
      <c r="X1366" s="257"/>
      <c r="Y1366" s="257"/>
      <c r="Z1366" s="257"/>
      <c r="AA1366" s="257"/>
      <c r="AB1366" s="253"/>
      <c r="AC1366" s="258"/>
      <c r="AD1366" s="253"/>
      <c r="AE1366" s="253"/>
      <c r="AF1366" s="253"/>
      <c r="AG1366" s="253"/>
      <c r="AH1366" s="253"/>
      <c r="AI1366" s="253"/>
      <c r="AJ1366" s="253"/>
      <c r="AK1366" s="258"/>
      <c r="AL1366" s="258"/>
      <c r="AM1366" s="258"/>
      <c r="AN1366" s="258"/>
      <c r="AO1366" s="258"/>
      <c r="AP1366" s="258"/>
      <c r="AQ1366" s="258"/>
      <c r="AR1366" s="258"/>
      <c r="AS1366" s="258"/>
      <c r="AT1366" s="258"/>
      <c r="AU1366" s="258"/>
      <c r="AV1366" s="258"/>
      <c r="AW1366" s="258"/>
      <c r="AX1366" s="258"/>
      <c r="AY1366" s="258"/>
      <c r="AZ1366" s="258"/>
      <c r="BA1366" s="258"/>
      <c r="BB1366" s="258"/>
      <c r="BC1366" s="258"/>
      <c r="BD1366" s="258"/>
      <c r="BE1366" s="258"/>
      <c r="BF1366" s="258"/>
      <c r="BG1366" s="258"/>
      <c r="BH1366" s="258"/>
      <c r="BI1366" s="258"/>
      <c r="BJ1366" s="258"/>
      <c r="BK1366" s="258"/>
      <c r="BL1366" s="297"/>
      <c r="BM1366" s="258"/>
      <c r="BN1366" s="258"/>
      <c r="BO1366" s="258"/>
      <c r="BP1366" s="258"/>
      <c r="BQ1366" s="258"/>
      <c r="BR1366" s="258"/>
      <c r="BS1366" s="258"/>
      <c r="BT1366" s="258"/>
      <c r="BU1366" s="258"/>
      <c r="BV1366" s="259"/>
      <c r="BW1366" s="260"/>
      <c r="BX1366" s="258"/>
      <c r="BY1366" s="258"/>
      <c r="BZ1366" s="258"/>
      <c r="CA1366" s="258"/>
    </row>
    <row r="1367" spans="2:79" x14ac:dyDescent="0.25">
      <c r="B1367" s="263"/>
      <c r="C1367" s="261"/>
      <c r="I1367" s="220"/>
      <c r="J1367" s="253"/>
      <c r="K1367" s="254"/>
      <c r="L1367" s="254"/>
      <c r="M1367" s="255"/>
      <c r="N1367" s="326"/>
      <c r="O1367" s="256"/>
      <c r="P1367" s="256"/>
      <c r="Q1367" s="256"/>
      <c r="R1367" s="256"/>
      <c r="S1367" s="256"/>
      <c r="T1367" s="256"/>
      <c r="U1367" s="256"/>
      <c r="V1367" s="257"/>
      <c r="W1367" s="257"/>
      <c r="X1367" s="257"/>
      <c r="Y1367" s="257"/>
      <c r="Z1367" s="257"/>
      <c r="AA1367" s="257"/>
      <c r="AB1367" s="253"/>
      <c r="AC1367" s="258"/>
      <c r="AD1367" s="253"/>
      <c r="AE1367" s="253"/>
      <c r="AF1367" s="253"/>
      <c r="AG1367" s="253"/>
      <c r="AH1367" s="253"/>
      <c r="AI1367" s="253"/>
      <c r="AJ1367" s="253"/>
      <c r="AK1367" s="258"/>
      <c r="AL1367" s="258"/>
      <c r="AM1367" s="258"/>
      <c r="AN1367" s="258"/>
      <c r="AO1367" s="258"/>
      <c r="AP1367" s="258"/>
      <c r="AQ1367" s="258"/>
      <c r="AR1367" s="258"/>
      <c r="AS1367" s="258"/>
      <c r="AT1367" s="258"/>
      <c r="AU1367" s="258"/>
      <c r="AV1367" s="258"/>
      <c r="AW1367" s="258"/>
      <c r="AX1367" s="258"/>
      <c r="AY1367" s="258"/>
      <c r="AZ1367" s="258"/>
      <c r="BA1367" s="258"/>
      <c r="BB1367" s="258"/>
      <c r="BC1367" s="258"/>
      <c r="BD1367" s="258"/>
      <c r="BE1367" s="258"/>
      <c r="BF1367" s="258"/>
      <c r="BG1367" s="258"/>
      <c r="BH1367" s="258"/>
      <c r="BI1367" s="258"/>
      <c r="BJ1367" s="258"/>
      <c r="BK1367" s="258"/>
      <c r="BL1367" s="297"/>
      <c r="BM1367" s="258"/>
      <c r="BN1367" s="258"/>
      <c r="BO1367" s="258"/>
      <c r="BP1367" s="258"/>
      <c r="BQ1367" s="258"/>
      <c r="BR1367" s="258"/>
      <c r="BS1367" s="258"/>
      <c r="BT1367" s="258"/>
      <c r="BU1367" s="258"/>
      <c r="BV1367" s="259"/>
      <c r="BW1367" s="260"/>
      <c r="BX1367" s="258"/>
      <c r="BY1367" s="258"/>
      <c r="BZ1367" s="258"/>
      <c r="CA1367" s="258"/>
    </row>
    <row r="1368" spans="2:79" x14ac:dyDescent="0.25">
      <c r="B1368" s="263"/>
      <c r="C1368" s="261"/>
      <c r="I1368" s="220"/>
      <c r="J1368" s="253"/>
      <c r="K1368" s="254"/>
      <c r="L1368" s="254"/>
      <c r="M1368" s="255"/>
      <c r="N1368" s="326"/>
      <c r="O1368" s="256"/>
      <c r="P1368" s="256"/>
      <c r="Q1368" s="256"/>
      <c r="R1368" s="256"/>
      <c r="S1368" s="256"/>
      <c r="T1368" s="256"/>
      <c r="U1368" s="256"/>
      <c r="V1368" s="257"/>
      <c r="W1368" s="257"/>
      <c r="X1368" s="257"/>
      <c r="Y1368" s="257"/>
      <c r="Z1368" s="257"/>
      <c r="AA1368" s="257"/>
      <c r="AB1368" s="253"/>
      <c r="AC1368" s="258"/>
      <c r="AD1368" s="253"/>
      <c r="AE1368" s="253"/>
      <c r="AF1368" s="253"/>
      <c r="AG1368" s="253"/>
      <c r="AH1368" s="253"/>
      <c r="AI1368" s="253"/>
      <c r="AJ1368" s="253"/>
      <c r="AK1368" s="258"/>
      <c r="AL1368" s="258"/>
      <c r="AM1368" s="258"/>
      <c r="AN1368" s="258"/>
      <c r="AO1368" s="258"/>
      <c r="AP1368" s="258"/>
      <c r="AQ1368" s="258"/>
      <c r="AR1368" s="258"/>
      <c r="AS1368" s="258"/>
      <c r="AT1368" s="258"/>
      <c r="AU1368" s="258"/>
      <c r="AV1368" s="258"/>
      <c r="AW1368" s="258"/>
      <c r="AX1368" s="258"/>
      <c r="AY1368" s="258"/>
      <c r="AZ1368" s="258"/>
      <c r="BA1368" s="258"/>
      <c r="BB1368" s="258"/>
      <c r="BC1368" s="258"/>
      <c r="BD1368" s="258"/>
      <c r="BE1368" s="258"/>
      <c r="BF1368" s="258"/>
      <c r="BG1368" s="258"/>
      <c r="BH1368" s="258"/>
      <c r="BI1368" s="258"/>
      <c r="BJ1368" s="258"/>
      <c r="BK1368" s="258"/>
      <c r="BL1368" s="297"/>
      <c r="BM1368" s="258"/>
      <c r="BN1368" s="258"/>
      <c r="BO1368" s="258"/>
      <c r="BP1368" s="258"/>
      <c r="BQ1368" s="258"/>
      <c r="BR1368" s="258"/>
      <c r="BS1368" s="258"/>
      <c r="BT1368" s="258"/>
      <c r="BU1368" s="258"/>
      <c r="BV1368" s="259"/>
      <c r="BW1368" s="260"/>
      <c r="BX1368" s="258"/>
      <c r="BY1368" s="258"/>
      <c r="BZ1368" s="258"/>
      <c r="CA1368" s="258"/>
    </row>
    <row r="1369" spans="2:79" x14ac:dyDescent="0.25">
      <c r="B1369" s="263"/>
      <c r="C1369" s="261"/>
      <c r="I1369" s="220"/>
      <c r="J1369" s="253"/>
      <c r="K1369" s="254"/>
      <c r="L1369" s="254"/>
      <c r="M1369" s="255"/>
      <c r="N1369" s="326"/>
      <c r="O1369" s="256"/>
      <c r="P1369" s="256"/>
      <c r="Q1369" s="256"/>
      <c r="R1369" s="256"/>
      <c r="S1369" s="256"/>
      <c r="T1369" s="256"/>
      <c r="U1369" s="256"/>
      <c r="V1369" s="257"/>
      <c r="W1369" s="257"/>
      <c r="X1369" s="257"/>
      <c r="Y1369" s="257"/>
      <c r="Z1369" s="257"/>
      <c r="AA1369" s="257"/>
      <c r="AB1369" s="253"/>
      <c r="AC1369" s="258"/>
      <c r="AD1369" s="253"/>
      <c r="AE1369" s="253"/>
      <c r="AF1369" s="253"/>
      <c r="AG1369" s="253"/>
      <c r="AH1369" s="253"/>
      <c r="AI1369" s="253"/>
      <c r="AJ1369" s="253"/>
      <c r="AK1369" s="258"/>
      <c r="AL1369" s="258"/>
      <c r="AM1369" s="258"/>
      <c r="AN1369" s="258"/>
      <c r="AO1369" s="258"/>
      <c r="AP1369" s="258"/>
      <c r="AQ1369" s="258"/>
      <c r="AR1369" s="258"/>
      <c r="AS1369" s="258"/>
      <c r="AT1369" s="258"/>
      <c r="AU1369" s="258"/>
      <c r="AV1369" s="258"/>
      <c r="AW1369" s="258"/>
      <c r="AX1369" s="258"/>
      <c r="AY1369" s="258"/>
      <c r="AZ1369" s="258"/>
      <c r="BA1369" s="258"/>
      <c r="BB1369" s="258"/>
      <c r="BC1369" s="258"/>
      <c r="BD1369" s="258"/>
      <c r="BE1369" s="258"/>
      <c r="BF1369" s="258"/>
      <c r="BG1369" s="258"/>
      <c r="BH1369" s="258"/>
      <c r="BI1369" s="258"/>
      <c r="BJ1369" s="258"/>
      <c r="BK1369" s="258"/>
      <c r="BL1369" s="297"/>
      <c r="BM1369" s="258"/>
      <c r="BN1369" s="258"/>
      <c r="BO1369" s="258"/>
      <c r="BP1369" s="258"/>
      <c r="BQ1369" s="258"/>
      <c r="BR1369" s="258"/>
      <c r="BS1369" s="258"/>
      <c r="BT1369" s="258"/>
      <c r="BU1369" s="258"/>
      <c r="BV1369" s="259"/>
      <c r="BW1369" s="260"/>
      <c r="BX1369" s="258"/>
      <c r="BY1369" s="258"/>
      <c r="BZ1369" s="258"/>
      <c r="CA1369" s="258"/>
    </row>
    <row r="1370" spans="2:79" x14ac:dyDescent="0.25">
      <c r="B1370" s="263"/>
      <c r="C1370" s="261"/>
      <c r="I1370" s="220"/>
      <c r="J1370" s="253"/>
      <c r="K1370" s="254"/>
      <c r="L1370" s="254"/>
      <c r="M1370" s="255"/>
      <c r="N1370" s="326"/>
      <c r="O1370" s="256"/>
      <c r="P1370" s="256"/>
      <c r="Q1370" s="256"/>
      <c r="R1370" s="256"/>
      <c r="S1370" s="256"/>
      <c r="T1370" s="256"/>
      <c r="U1370" s="256"/>
      <c r="V1370" s="257"/>
      <c r="W1370" s="257"/>
      <c r="X1370" s="257"/>
      <c r="Y1370" s="257"/>
      <c r="Z1370" s="257"/>
      <c r="AA1370" s="257"/>
      <c r="AB1370" s="253"/>
      <c r="AC1370" s="258"/>
      <c r="AD1370" s="253"/>
      <c r="AE1370" s="253"/>
      <c r="AF1370" s="253"/>
      <c r="AG1370" s="253"/>
      <c r="AH1370" s="253"/>
      <c r="AI1370" s="253"/>
      <c r="AJ1370" s="253"/>
      <c r="AK1370" s="258"/>
      <c r="AL1370" s="258"/>
      <c r="AM1370" s="258"/>
      <c r="AN1370" s="258"/>
      <c r="AO1370" s="258"/>
      <c r="AP1370" s="258"/>
      <c r="AQ1370" s="258"/>
      <c r="AR1370" s="258"/>
      <c r="AS1370" s="258"/>
      <c r="AT1370" s="258"/>
      <c r="AU1370" s="258"/>
      <c r="AV1370" s="258"/>
      <c r="AW1370" s="258"/>
      <c r="AX1370" s="258"/>
      <c r="AY1370" s="258"/>
      <c r="AZ1370" s="258"/>
      <c r="BA1370" s="258"/>
      <c r="BB1370" s="258"/>
      <c r="BC1370" s="258"/>
      <c r="BD1370" s="258"/>
      <c r="BE1370" s="258"/>
      <c r="BF1370" s="258"/>
      <c r="BG1370" s="258"/>
      <c r="BH1370" s="258"/>
      <c r="BI1370" s="258"/>
      <c r="BJ1370" s="258"/>
      <c r="BK1370" s="258"/>
      <c r="BL1370" s="297"/>
      <c r="BM1370" s="258"/>
      <c r="BN1370" s="258"/>
      <c r="BO1370" s="258"/>
      <c r="BP1370" s="258"/>
      <c r="BQ1370" s="258"/>
      <c r="BR1370" s="258"/>
      <c r="BS1370" s="258"/>
      <c r="BT1370" s="258"/>
      <c r="BU1370" s="258"/>
      <c r="BV1370" s="259"/>
      <c r="BW1370" s="260"/>
      <c r="BX1370" s="258"/>
      <c r="BY1370" s="258"/>
      <c r="BZ1370" s="258"/>
      <c r="CA1370" s="258"/>
    </row>
    <row r="1371" spans="2:79" x14ac:dyDescent="0.25">
      <c r="B1371" s="263"/>
      <c r="C1371" s="261"/>
      <c r="I1371" s="220"/>
      <c r="J1371" s="253"/>
      <c r="K1371" s="254"/>
      <c r="L1371" s="254"/>
      <c r="M1371" s="255"/>
      <c r="N1371" s="326"/>
      <c r="O1371" s="256"/>
      <c r="P1371" s="256"/>
      <c r="Q1371" s="256"/>
      <c r="R1371" s="256"/>
      <c r="S1371" s="256"/>
      <c r="T1371" s="256"/>
      <c r="U1371" s="256"/>
      <c r="V1371" s="257"/>
      <c r="W1371" s="257"/>
      <c r="X1371" s="257"/>
      <c r="Y1371" s="257"/>
      <c r="Z1371" s="257"/>
      <c r="AA1371" s="257"/>
      <c r="AB1371" s="253"/>
      <c r="AC1371" s="258"/>
      <c r="AD1371" s="253"/>
      <c r="AE1371" s="253"/>
      <c r="AF1371" s="253"/>
      <c r="AG1371" s="253"/>
      <c r="AH1371" s="253"/>
      <c r="AI1371" s="253"/>
      <c r="AJ1371" s="253"/>
      <c r="AK1371" s="258"/>
      <c r="AL1371" s="258"/>
      <c r="AM1371" s="258"/>
      <c r="AN1371" s="258"/>
      <c r="AO1371" s="258"/>
      <c r="AP1371" s="258"/>
      <c r="AQ1371" s="258"/>
      <c r="AR1371" s="258"/>
      <c r="AS1371" s="258"/>
      <c r="AT1371" s="258"/>
      <c r="AU1371" s="258"/>
      <c r="AV1371" s="258"/>
      <c r="AW1371" s="258"/>
      <c r="AX1371" s="258"/>
      <c r="AY1371" s="258"/>
      <c r="AZ1371" s="258"/>
      <c r="BA1371" s="258"/>
      <c r="BB1371" s="258"/>
      <c r="BC1371" s="258"/>
      <c r="BD1371" s="258"/>
      <c r="BE1371" s="258"/>
      <c r="BF1371" s="258"/>
      <c r="BG1371" s="258"/>
      <c r="BH1371" s="258"/>
      <c r="BI1371" s="258"/>
      <c r="BJ1371" s="258"/>
      <c r="BK1371" s="258"/>
      <c r="BL1371" s="297"/>
      <c r="BM1371" s="258"/>
      <c r="BN1371" s="258"/>
      <c r="BO1371" s="258"/>
      <c r="BP1371" s="258"/>
      <c r="BQ1371" s="258"/>
      <c r="BR1371" s="258"/>
      <c r="BS1371" s="258"/>
      <c r="BT1371" s="258"/>
      <c r="BU1371" s="258"/>
      <c r="BV1371" s="259"/>
      <c r="BW1371" s="260"/>
      <c r="BX1371" s="258"/>
      <c r="BY1371" s="258"/>
      <c r="BZ1371" s="258"/>
      <c r="CA1371" s="258"/>
    </row>
    <row r="1372" spans="2:79" x14ac:dyDescent="0.25">
      <c r="B1372" s="263"/>
      <c r="C1372" s="261"/>
      <c r="I1372" s="220"/>
      <c r="J1372" s="253"/>
      <c r="K1372" s="254"/>
      <c r="L1372" s="254"/>
      <c r="M1372" s="255"/>
      <c r="N1372" s="326"/>
      <c r="O1372" s="256"/>
      <c r="P1372" s="256"/>
      <c r="Q1372" s="256"/>
      <c r="R1372" s="256"/>
      <c r="S1372" s="256"/>
      <c r="T1372" s="256"/>
      <c r="U1372" s="256"/>
      <c r="V1372" s="257"/>
      <c r="W1372" s="257"/>
      <c r="X1372" s="257"/>
      <c r="Y1372" s="257"/>
      <c r="Z1372" s="257"/>
      <c r="AA1372" s="257"/>
      <c r="AB1372" s="253"/>
      <c r="AC1372" s="258"/>
      <c r="AD1372" s="253"/>
      <c r="AE1372" s="253"/>
      <c r="AF1372" s="253"/>
      <c r="AG1372" s="253"/>
      <c r="AH1372" s="253"/>
      <c r="AI1372" s="253"/>
      <c r="AJ1372" s="253"/>
      <c r="AK1372" s="258"/>
      <c r="AL1372" s="258"/>
      <c r="AM1372" s="258"/>
      <c r="AN1372" s="258"/>
      <c r="AO1372" s="258"/>
      <c r="AP1372" s="258"/>
      <c r="AQ1372" s="258"/>
      <c r="AR1372" s="258"/>
      <c r="AS1372" s="258"/>
      <c r="AT1372" s="258"/>
      <c r="AU1372" s="258"/>
      <c r="AV1372" s="258"/>
      <c r="AW1372" s="258"/>
      <c r="AX1372" s="258"/>
      <c r="AY1372" s="258"/>
      <c r="AZ1372" s="258"/>
      <c r="BA1372" s="258"/>
      <c r="BB1372" s="258"/>
      <c r="BC1372" s="258"/>
      <c r="BD1372" s="258"/>
      <c r="BE1372" s="258"/>
      <c r="BF1372" s="258"/>
      <c r="BG1372" s="258"/>
      <c r="BH1372" s="258"/>
      <c r="BI1372" s="258"/>
      <c r="BJ1372" s="258"/>
      <c r="BK1372" s="258"/>
      <c r="BL1372" s="297"/>
      <c r="BM1372" s="258"/>
      <c r="BN1372" s="258"/>
      <c r="BO1372" s="258"/>
      <c r="BP1372" s="258"/>
      <c r="BQ1372" s="258"/>
      <c r="BR1372" s="258"/>
      <c r="BS1372" s="258"/>
      <c r="BT1372" s="258"/>
      <c r="BU1372" s="258"/>
      <c r="BV1372" s="259"/>
      <c r="BW1372" s="260"/>
      <c r="BX1372" s="258"/>
      <c r="BY1372" s="258"/>
      <c r="BZ1372" s="258"/>
      <c r="CA1372" s="258"/>
    </row>
    <row r="1373" spans="2:79" x14ac:dyDescent="0.25">
      <c r="B1373" s="263"/>
      <c r="C1373" s="261"/>
      <c r="I1373" s="220"/>
      <c r="J1373" s="253"/>
      <c r="K1373" s="254"/>
      <c r="L1373" s="254"/>
      <c r="M1373" s="255"/>
      <c r="N1373" s="326"/>
      <c r="O1373" s="256"/>
      <c r="P1373" s="256"/>
      <c r="Q1373" s="256"/>
      <c r="R1373" s="256"/>
      <c r="S1373" s="256"/>
      <c r="T1373" s="256"/>
      <c r="U1373" s="256"/>
      <c r="V1373" s="257"/>
      <c r="W1373" s="257"/>
      <c r="X1373" s="257"/>
      <c r="Y1373" s="257"/>
      <c r="Z1373" s="257"/>
      <c r="AA1373" s="257"/>
      <c r="AB1373" s="253"/>
      <c r="AC1373" s="258"/>
      <c r="AD1373" s="253"/>
      <c r="AE1373" s="253"/>
      <c r="AF1373" s="253"/>
      <c r="AG1373" s="253"/>
      <c r="AH1373" s="253"/>
      <c r="AI1373" s="253"/>
      <c r="AJ1373" s="253"/>
      <c r="AK1373" s="258"/>
      <c r="AL1373" s="258"/>
      <c r="AM1373" s="258"/>
      <c r="AN1373" s="258"/>
      <c r="AO1373" s="258"/>
      <c r="AP1373" s="258"/>
      <c r="AQ1373" s="258"/>
      <c r="AR1373" s="258"/>
      <c r="AS1373" s="258"/>
      <c r="AT1373" s="258"/>
      <c r="AU1373" s="258"/>
      <c r="AV1373" s="258"/>
      <c r="AW1373" s="258"/>
      <c r="AX1373" s="258"/>
      <c r="AY1373" s="258"/>
      <c r="AZ1373" s="258"/>
      <c r="BA1373" s="258"/>
      <c r="BB1373" s="258"/>
      <c r="BC1373" s="258"/>
      <c r="BD1373" s="258"/>
      <c r="BE1373" s="258"/>
      <c r="BF1373" s="258"/>
      <c r="BG1373" s="258"/>
      <c r="BH1373" s="258"/>
      <c r="BI1373" s="258"/>
      <c r="BJ1373" s="258"/>
      <c r="BK1373" s="258"/>
      <c r="BL1373" s="297"/>
      <c r="BM1373" s="258"/>
      <c r="BN1373" s="258"/>
      <c r="BO1373" s="258"/>
      <c r="BP1373" s="258"/>
      <c r="BQ1373" s="258"/>
      <c r="BR1373" s="258"/>
      <c r="BS1373" s="258"/>
      <c r="BT1373" s="258"/>
      <c r="BU1373" s="258"/>
      <c r="BV1373" s="259"/>
      <c r="BW1373" s="260"/>
      <c r="BX1373" s="258"/>
      <c r="BY1373" s="258"/>
      <c r="BZ1373" s="258"/>
      <c r="CA1373" s="258"/>
    </row>
    <row r="1374" spans="2:79" x14ac:dyDescent="0.25">
      <c r="B1374" s="263"/>
      <c r="C1374" s="261"/>
      <c r="I1374" s="220"/>
      <c r="J1374" s="253"/>
      <c r="K1374" s="254"/>
      <c r="L1374" s="254"/>
      <c r="M1374" s="255"/>
      <c r="N1374" s="326"/>
      <c r="O1374" s="256"/>
      <c r="P1374" s="256"/>
      <c r="Q1374" s="256"/>
      <c r="R1374" s="256"/>
      <c r="S1374" s="256"/>
      <c r="T1374" s="256"/>
      <c r="U1374" s="256"/>
      <c r="V1374" s="257"/>
      <c r="W1374" s="257"/>
      <c r="X1374" s="257"/>
      <c r="Y1374" s="257"/>
      <c r="Z1374" s="257"/>
      <c r="AA1374" s="257"/>
      <c r="AB1374" s="253"/>
      <c r="AC1374" s="258"/>
      <c r="AD1374" s="253"/>
      <c r="AE1374" s="253"/>
      <c r="AF1374" s="253"/>
      <c r="AG1374" s="253"/>
      <c r="AH1374" s="253"/>
      <c r="AI1374" s="253"/>
      <c r="AJ1374" s="253"/>
      <c r="AK1374" s="258"/>
      <c r="AL1374" s="258"/>
      <c r="AM1374" s="258"/>
      <c r="AN1374" s="258"/>
      <c r="AO1374" s="258"/>
      <c r="AP1374" s="258"/>
      <c r="AQ1374" s="258"/>
      <c r="AR1374" s="258"/>
      <c r="AS1374" s="258"/>
      <c r="AT1374" s="258"/>
      <c r="AU1374" s="258"/>
      <c r="AV1374" s="258"/>
      <c r="AW1374" s="258"/>
      <c r="AX1374" s="258"/>
      <c r="AY1374" s="258"/>
      <c r="AZ1374" s="258"/>
      <c r="BA1374" s="258"/>
      <c r="BB1374" s="258"/>
      <c r="BC1374" s="258"/>
      <c r="BD1374" s="258"/>
      <c r="BE1374" s="258"/>
      <c r="BF1374" s="258"/>
      <c r="BG1374" s="258"/>
      <c r="BH1374" s="258"/>
      <c r="BI1374" s="258"/>
      <c r="BJ1374" s="258"/>
      <c r="BK1374" s="258"/>
      <c r="BL1374" s="297"/>
      <c r="BM1374" s="258"/>
      <c r="BN1374" s="258"/>
      <c r="BO1374" s="258"/>
      <c r="BP1374" s="258"/>
      <c r="BQ1374" s="258"/>
      <c r="BR1374" s="258"/>
      <c r="BS1374" s="258"/>
      <c r="BT1374" s="258"/>
      <c r="BU1374" s="258"/>
      <c r="BV1374" s="259"/>
      <c r="BW1374" s="260"/>
      <c r="BX1374" s="258"/>
      <c r="BY1374" s="258"/>
      <c r="BZ1374" s="258"/>
      <c r="CA1374" s="258"/>
    </row>
    <row r="1375" spans="2:79" x14ac:dyDescent="0.25">
      <c r="B1375" s="263"/>
      <c r="C1375" s="261"/>
      <c r="I1375" s="220"/>
      <c r="J1375" s="253"/>
      <c r="K1375" s="254"/>
      <c r="L1375" s="254"/>
      <c r="M1375" s="255"/>
      <c r="N1375" s="326"/>
      <c r="O1375" s="256"/>
      <c r="P1375" s="256"/>
      <c r="Q1375" s="256"/>
      <c r="R1375" s="256"/>
      <c r="S1375" s="256"/>
      <c r="T1375" s="256"/>
      <c r="U1375" s="256"/>
      <c r="V1375" s="257"/>
      <c r="W1375" s="257"/>
      <c r="X1375" s="257"/>
      <c r="Y1375" s="257"/>
      <c r="Z1375" s="257"/>
      <c r="AA1375" s="257"/>
      <c r="AB1375" s="253"/>
      <c r="AC1375" s="258"/>
      <c r="AD1375" s="253"/>
      <c r="AE1375" s="253"/>
      <c r="AF1375" s="253"/>
      <c r="AG1375" s="253"/>
      <c r="AH1375" s="253"/>
      <c r="AI1375" s="253"/>
      <c r="AJ1375" s="253"/>
      <c r="AK1375" s="258"/>
      <c r="AL1375" s="258"/>
      <c r="AM1375" s="258"/>
      <c r="AN1375" s="258"/>
      <c r="AO1375" s="258"/>
      <c r="AP1375" s="258"/>
      <c r="AQ1375" s="258"/>
      <c r="AR1375" s="258"/>
      <c r="AS1375" s="258"/>
      <c r="AT1375" s="258"/>
      <c r="AU1375" s="258"/>
      <c r="AV1375" s="258"/>
      <c r="AW1375" s="258"/>
      <c r="AX1375" s="258"/>
      <c r="AY1375" s="258"/>
      <c r="AZ1375" s="258"/>
      <c r="BA1375" s="258"/>
      <c r="BB1375" s="258"/>
      <c r="BC1375" s="258"/>
      <c r="BD1375" s="258"/>
      <c r="BE1375" s="258"/>
      <c r="BF1375" s="258"/>
      <c r="BG1375" s="258"/>
      <c r="BH1375" s="258"/>
      <c r="BI1375" s="258"/>
      <c r="BJ1375" s="258"/>
      <c r="BK1375" s="258"/>
      <c r="BL1375" s="297"/>
      <c r="BM1375" s="258"/>
      <c r="BN1375" s="258"/>
      <c r="BO1375" s="258"/>
      <c r="BP1375" s="258"/>
      <c r="BQ1375" s="258"/>
      <c r="BR1375" s="258"/>
      <c r="BS1375" s="258"/>
      <c r="BT1375" s="258"/>
      <c r="BU1375" s="258"/>
      <c r="BV1375" s="259"/>
      <c r="BW1375" s="260"/>
      <c r="BX1375" s="258"/>
      <c r="BY1375" s="258"/>
      <c r="BZ1375" s="258"/>
      <c r="CA1375" s="258"/>
    </row>
    <row r="1376" spans="2:79" x14ac:dyDescent="0.25">
      <c r="B1376" s="263"/>
      <c r="C1376" s="261"/>
      <c r="I1376" s="220"/>
      <c r="J1376" s="253"/>
      <c r="K1376" s="254"/>
      <c r="L1376" s="254"/>
      <c r="M1376" s="255"/>
      <c r="N1376" s="326"/>
      <c r="O1376" s="256"/>
      <c r="P1376" s="256"/>
      <c r="Q1376" s="256"/>
      <c r="R1376" s="256"/>
      <c r="S1376" s="256"/>
      <c r="T1376" s="256"/>
      <c r="U1376" s="256"/>
      <c r="V1376" s="257"/>
      <c r="W1376" s="257"/>
      <c r="X1376" s="257"/>
      <c r="Y1376" s="257"/>
      <c r="Z1376" s="257"/>
      <c r="AA1376" s="257"/>
      <c r="AB1376" s="253"/>
      <c r="AC1376" s="258"/>
      <c r="AD1376" s="253"/>
      <c r="AE1376" s="253"/>
      <c r="AF1376" s="253"/>
      <c r="AG1376" s="253"/>
      <c r="AH1376" s="253"/>
      <c r="AI1376" s="253"/>
      <c r="AJ1376" s="253"/>
      <c r="AK1376" s="258"/>
      <c r="AL1376" s="258"/>
      <c r="AM1376" s="258"/>
      <c r="AN1376" s="258"/>
      <c r="AO1376" s="258"/>
      <c r="AP1376" s="258"/>
      <c r="AQ1376" s="258"/>
      <c r="AR1376" s="258"/>
      <c r="AS1376" s="258"/>
      <c r="AT1376" s="258"/>
      <c r="AU1376" s="258"/>
      <c r="AV1376" s="258"/>
      <c r="AW1376" s="258"/>
      <c r="AX1376" s="258"/>
      <c r="AY1376" s="258"/>
      <c r="AZ1376" s="258"/>
      <c r="BA1376" s="258"/>
      <c r="BB1376" s="258"/>
      <c r="BC1376" s="258"/>
      <c r="BD1376" s="258"/>
      <c r="BE1376" s="258"/>
      <c r="BF1376" s="258"/>
      <c r="BG1376" s="258"/>
      <c r="BH1376" s="258"/>
      <c r="BI1376" s="258"/>
      <c r="BJ1376" s="258"/>
      <c r="BK1376" s="258"/>
      <c r="BL1376" s="297"/>
      <c r="BM1376" s="258"/>
      <c r="BN1376" s="258"/>
      <c r="BO1376" s="258"/>
      <c r="BP1376" s="258"/>
      <c r="BQ1376" s="258"/>
      <c r="BR1376" s="258"/>
      <c r="BS1376" s="258"/>
      <c r="BT1376" s="258"/>
      <c r="BU1376" s="258"/>
      <c r="BV1376" s="259"/>
      <c r="BW1376" s="260"/>
      <c r="BX1376" s="258"/>
      <c r="BY1376" s="258"/>
      <c r="BZ1376" s="258"/>
      <c r="CA1376" s="258"/>
    </row>
    <row r="1377" spans="2:79" x14ac:dyDescent="0.25">
      <c r="B1377" s="263"/>
      <c r="C1377" s="261"/>
      <c r="I1377" s="220"/>
      <c r="J1377" s="253"/>
      <c r="K1377" s="254"/>
      <c r="L1377" s="254"/>
      <c r="M1377" s="255"/>
      <c r="N1377" s="326"/>
      <c r="O1377" s="256"/>
      <c r="P1377" s="256"/>
      <c r="Q1377" s="256"/>
      <c r="R1377" s="256"/>
      <c r="S1377" s="256"/>
      <c r="T1377" s="256"/>
      <c r="U1377" s="256"/>
      <c r="V1377" s="257"/>
      <c r="W1377" s="257"/>
      <c r="X1377" s="257"/>
      <c r="Y1377" s="257"/>
      <c r="Z1377" s="257"/>
      <c r="AA1377" s="257"/>
      <c r="AB1377" s="253"/>
      <c r="AC1377" s="258"/>
      <c r="AD1377" s="253"/>
      <c r="AE1377" s="253"/>
      <c r="AF1377" s="253"/>
      <c r="AG1377" s="253"/>
      <c r="AH1377" s="253"/>
      <c r="AI1377" s="253"/>
      <c r="AJ1377" s="253"/>
      <c r="AK1377" s="258"/>
      <c r="AL1377" s="258"/>
      <c r="AM1377" s="258"/>
      <c r="AN1377" s="258"/>
      <c r="AO1377" s="258"/>
      <c r="AP1377" s="258"/>
      <c r="AQ1377" s="258"/>
      <c r="AR1377" s="258"/>
      <c r="AS1377" s="258"/>
      <c r="AT1377" s="258"/>
      <c r="AU1377" s="258"/>
      <c r="AV1377" s="258"/>
      <c r="AW1377" s="258"/>
      <c r="AX1377" s="258"/>
      <c r="AY1377" s="258"/>
      <c r="AZ1377" s="258"/>
      <c r="BA1377" s="258"/>
      <c r="BB1377" s="258"/>
      <c r="BC1377" s="258"/>
      <c r="BD1377" s="258"/>
      <c r="BE1377" s="258"/>
      <c r="BF1377" s="258"/>
      <c r="BG1377" s="258"/>
      <c r="BH1377" s="258"/>
      <c r="BI1377" s="258"/>
      <c r="BJ1377" s="258"/>
      <c r="BK1377" s="258"/>
      <c r="BL1377" s="297"/>
      <c r="BM1377" s="258"/>
      <c r="BN1377" s="258"/>
      <c r="BO1377" s="258"/>
      <c r="BP1377" s="258"/>
      <c r="BQ1377" s="258"/>
      <c r="BR1377" s="258"/>
      <c r="BS1377" s="258"/>
      <c r="BT1377" s="258"/>
      <c r="BU1377" s="258"/>
      <c r="BV1377" s="259"/>
      <c r="BW1377" s="260"/>
      <c r="BX1377" s="258"/>
      <c r="BY1377" s="258"/>
      <c r="BZ1377" s="258"/>
      <c r="CA1377" s="258"/>
    </row>
    <row r="1378" spans="2:79" x14ac:dyDescent="0.25">
      <c r="B1378" s="263"/>
      <c r="C1378" s="261"/>
      <c r="I1378" s="220"/>
      <c r="J1378" s="253"/>
      <c r="K1378" s="254"/>
      <c r="L1378" s="254"/>
      <c r="M1378" s="255"/>
      <c r="N1378" s="326"/>
      <c r="O1378" s="256"/>
      <c r="P1378" s="256"/>
      <c r="Q1378" s="256"/>
      <c r="R1378" s="256"/>
      <c r="S1378" s="256"/>
      <c r="T1378" s="256"/>
      <c r="U1378" s="256"/>
      <c r="V1378" s="257"/>
      <c r="W1378" s="257"/>
      <c r="X1378" s="257"/>
      <c r="Y1378" s="257"/>
      <c r="Z1378" s="257"/>
      <c r="AA1378" s="257"/>
      <c r="AB1378" s="253"/>
      <c r="AC1378" s="258"/>
      <c r="AD1378" s="253"/>
      <c r="AE1378" s="253"/>
      <c r="AF1378" s="253"/>
      <c r="AG1378" s="253"/>
      <c r="AH1378" s="253"/>
      <c r="AI1378" s="253"/>
      <c r="AJ1378" s="253"/>
      <c r="AK1378" s="258"/>
      <c r="AL1378" s="258"/>
      <c r="AM1378" s="258"/>
      <c r="AN1378" s="258"/>
      <c r="AO1378" s="258"/>
      <c r="AP1378" s="258"/>
      <c r="AQ1378" s="258"/>
      <c r="AR1378" s="258"/>
      <c r="AS1378" s="258"/>
      <c r="AT1378" s="258"/>
      <c r="AU1378" s="258"/>
      <c r="AV1378" s="258"/>
      <c r="AW1378" s="258"/>
      <c r="AX1378" s="258"/>
      <c r="AY1378" s="258"/>
      <c r="AZ1378" s="258"/>
      <c r="BA1378" s="258"/>
      <c r="BB1378" s="258"/>
      <c r="BC1378" s="258"/>
      <c r="BD1378" s="258"/>
      <c r="BE1378" s="258"/>
      <c r="BF1378" s="258"/>
      <c r="BG1378" s="258"/>
      <c r="BH1378" s="258"/>
      <c r="BI1378" s="258"/>
      <c r="BJ1378" s="258"/>
      <c r="BK1378" s="258"/>
      <c r="BL1378" s="297"/>
      <c r="BM1378" s="258"/>
      <c r="BN1378" s="258"/>
      <c r="BO1378" s="258"/>
      <c r="BP1378" s="258"/>
      <c r="BQ1378" s="258"/>
      <c r="BR1378" s="258"/>
      <c r="BS1378" s="258"/>
      <c r="BT1378" s="258"/>
      <c r="BU1378" s="258"/>
      <c r="BV1378" s="259"/>
      <c r="BW1378" s="260"/>
      <c r="BX1378" s="258"/>
      <c r="BY1378" s="258"/>
      <c r="BZ1378" s="258"/>
      <c r="CA1378" s="258"/>
    </row>
    <row r="1379" spans="2:79" x14ac:dyDescent="0.25">
      <c r="B1379" s="263"/>
      <c r="C1379" s="261"/>
      <c r="I1379" s="220"/>
      <c r="J1379" s="253"/>
      <c r="K1379" s="254"/>
      <c r="L1379" s="254"/>
      <c r="M1379" s="255"/>
      <c r="N1379" s="326"/>
      <c r="O1379" s="256"/>
      <c r="P1379" s="256"/>
      <c r="Q1379" s="256"/>
      <c r="R1379" s="256"/>
      <c r="S1379" s="256"/>
      <c r="T1379" s="256"/>
      <c r="U1379" s="256"/>
      <c r="V1379" s="257"/>
      <c r="W1379" s="257"/>
      <c r="X1379" s="257"/>
      <c r="Y1379" s="257"/>
      <c r="Z1379" s="257"/>
      <c r="AA1379" s="257"/>
      <c r="AB1379" s="253"/>
      <c r="AC1379" s="258"/>
      <c r="AD1379" s="253"/>
      <c r="AE1379" s="253"/>
      <c r="AF1379" s="253"/>
      <c r="AG1379" s="253"/>
      <c r="AH1379" s="253"/>
      <c r="AI1379" s="253"/>
      <c r="AJ1379" s="253"/>
      <c r="AK1379" s="258"/>
      <c r="AL1379" s="258"/>
      <c r="AM1379" s="258"/>
      <c r="AN1379" s="258"/>
      <c r="AO1379" s="258"/>
      <c r="AP1379" s="258"/>
      <c r="AQ1379" s="258"/>
      <c r="AR1379" s="258"/>
      <c r="AS1379" s="258"/>
      <c r="AT1379" s="258"/>
      <c r="AU1379" s="258"/>
      <c r="AV1379" s="258"/>
      <c r="AW1379" s="258"/>
      <c r="AX1379" s="258"/>
      <c r="AY1379" s="258"/>
      <c r="AZ1379" s="258"/>
      <c r="BA1379" s="258"/>
      <c r="BB1379" s="258"/>
      <c r="BC1379" s="258"/>
      <c r="BD1379" s="258"/>
      <c r="BE1379" s="258"/>
      <c r="BF1379" s="258"/>
      <c r="BG1379" s="258"/>
      <c r="BH1379" s="258"/>
      <c r="BI1379" s="258"/>
      <c r="BJ1379" s="258"/>
      <c r="BK1379" s="258"/>
      <c r="BL1379" s="297"/>
      <c r="BM1379" s="258"/>
      <c r="BN1379" s="258"/>
      <c r="BO1379" s="258"/>
      <c r="BP1379" s="258"/>
      <c r="BQ1379" s="258"/>
      <c r="BR1379" s="258"/>
      <c r="BS1379" s="258"/>
      <c r="BT1379" s="258"/>
      <c r="BU1379" s="258"/>
      <c r="BV1379" s="259"/>
      <c r="BW1379" s="260"/>
      <c r="BX1379" s="258"/>
      <c r="BY1379" s="258"/>
      <c r="BZ1379" s="258"/>
      <c r="CA1379" s="258"/>
    </row>
    <row r="1380" spans="2:79" x14ac:dyDescent="0.25">
      <c r="B1380" s="263"/>
      <c r="C1380" s="261"/>
      <c r="I1380" s="220"/>
      <c r="J1380" s="253"/>
      <c r="K1380" s="254"/>
      <c r="L1380" s="254"/>
      <c r="M1380" s="255"/>
      <c r="N1380" s="326"/>
      <c r="O1380" s="256"/>
      <c r="P1380" s="256"/>
      <c r="Q1380" s="256"/>
      <c r="R1380" s="256"/>
      <c r="S1380" s="256"/>
      <c r="T1380" s="256"/>
      <c r="U1380" s="256"/>
      <c r="V1380" s="257"/>
      <c r="W1380" s="257"/>
      <c r="X1380" s="257"/>
      <c r="Y1380" s="257"/>
      <c r="Z1380" s="257"/>
      <c r="AA1380" s="257"/>
      <c r="AB1380" s="253"/>
      <c r="AC1380" s="258"/>
      <c r="AD1380" s="253"/>
      <c r="AE1380" s="253"/>
      <c r="AF1380" s="253"/>
      <c r="AG1380" s="253"/>
      <c r="AH1380" s="253"/>
      <c r="AI1380" s="253"/>
      <c r="AJ1380" s="253"/>
      <c r="AK1380" s="258"/>
      <c r="AL1380" s="258"/>
      <c r="AM1380" s="258"/>
      <c r="AN1380" s="258"/>
      <c r="AO1380" s="258"/>
      <c r="AP1380" s="258"/>
      <c r="AQ1380" s="258"/>
      <c r="AR1380" s="258"/>
      <c r="AS1380" s="258"/>
      <c r="AT1380" s="258"/>
      <c r="AU1380" s="258"/>
      <c r="AV1380" s="258"/>
      <c r="AW1380" s="258"/>
      <c r="AX1380" s="258"/>
      <c r="AY1380" s="258"/>
      <c r="AZ1380" s="258"/>
      <c r="BA1380" s="258"/>
      <c r="BB1380" s="258"/>
      <c r="BC1380" s="258"/>
      <c r="BD1380" s="258"/>
      <c r="BE1380" s="258"/>
      <c r="BF1380" s="258"/>
      <c r="BG1380" s="258"/>
      <c r="BH1380" s="258"/>
      <c r="BI1380" s="258"/>
      <c r="BJ1380" s="258"/>
      <c r="BK1380" s="258"/>
      <c r="BL1380" s="297"/>
      <c r="BM1380" s="258"/>
      <c r="BN1380" s="258"/>
      <c r="BO1380" s="258"/>
      <c r="BP1380" s="258"/>
      <c r="BQ1380" s="258"/>
      <c r="BR1380" s="258"/>
      <c r="BS1380" s="258"/>
      <c r="BT1380" s="258"/>
      <c r="BU1380" s="258"/>
      <c r="BV1380" s="259"/>
      <c r="BW1380" s="260"/>
      <c r="BX1380" s="258"/>
      <c r="BY1380" s="258"/>
      <c r="BZ1380" s="258"/>
      <c r="CA1380" s="258"/>
    </row>
    <row r="1381" spans="2:79" x14ac:dyDescent="0.25">
      <c r="B1381" s="263"/>
      <c r="C1381" s="261"/>
      <c r="I1381" s="220"/>
      <c r="J1381" s="253"/>
      <c r="K1381" s="254"/>
      <c r="L1381" s="254"/>
      <c r="M1381" s="255"/>
      <c r="N1381" s="326"/>
      <c r="O1381" s="256"/>
      <c r="P1381" s="256"/>
      <c r="Q1381" s="256"/>
      <c r="R1381" s="256"/>
      <c r="S1381" s="256"/>
      <c r="T1381" s="256"/>
      <c r="U1381" s="256"/>
      <c r="V1381" s="257"/>
      <c r="W1381" s="257"/>
      <c r="X1381" s="257"/>
      <c r="Y1381" s="257"/>
      <c r="Z1381" s="257"/>
      <c r="AA1381" s="257"/>
      <c r="AB1381" s="253"/>
      <c r="AC1381" s="258"/>
      <c r="AD1381" s="253"/>
      <c r="AE1381" s="253"/>
      <c r="AF1381" s="253"/>
      <c r="AG1381" s="253"/>
      <c r="AH1381" s="253"/>
      <c r="AI1381" s="253"/>
      <c r="AJ1381" s="253"/>
      <c r="AK1381" s="258"/>
      <c r="AL1381" s="258"/>
      <c r="AM1381" s="258"/>
      <c r="AN1381" s="258"/>
      <c r="AO1381" s="258"/>
      <c r="AP1381" s="258"/>
      <c r="AQ1381" s="258"/>
      <c r="AR1381" s="258"/>
      <c r="AS1381" s="258"/>
      <c r="AT1381" s="258"/>
      <c r="AU1381" s="258"/>
      <c r="AV1381" s="258"/>
      <c r="AW1381" s="258"/>
      <c r="AX1381" s="258"/>
      <c r="AY1381" s="258"/>
      <c r="AZ1381" s="258"/>
      <c r="BA1381" s="258"/>
      <c r="BB1381" s="258"/>
      <c r="BC1381" s="258"/>
      <c r="BD1381" s="258"/>
      <c r="BE1381" s="258"/>
      <c r="BF1381" s="258"/>
      <c r="BG1381" s="258"/>
      <c r="BH1381" s="258"/>
      <c r="BI1381" s="258"/>
      <c r="BJ1381" s="258"/>
      <c r="BK1381" s="258"/>
      <c r="BL1381" s="297"/>
      <c r="BM1381" s="258"/>
      <c r="BN1381" s="258"/>
      <c r="BO1381" s="258"/>
      <c r="BP1381" s="258"/>
      <c r="BQ1381" s="258"/>
      <c r="BR1381" s="258"/>
      <c r="BS1381" s="258"/>
      <c r="BT1381" s="258"/>
      <c r="BU1381" s="258"/>
      <c r="BV1381" s="259"/>
      <c r="BW1381" s="260"/>
      <c r="BX1381" s="258"/>
      <c r="BY1381" s="258"/>
      <c r="BZ1381" s="258"/>
      <c r="CA1381" s="258"/>
    </row>
    <row r="1382" spans="2:79" x14ac:dyDescent="0.25">
      <c r="B1382" s="263"/>
      <c r="C1382" s="261"/>
      <c r="I1382" s="220"/>
      <c r="J1382" s="253"/>
      <c r="K1382" s="254"/>
      <c r="L1382" s="254"/>
      <c r="M1382" s="255"/>
      <c r="N1382" s="326"/>
      <c r="O1382" s="256"/>
      <c r="P1382" s="256"/>
      <c r="Q1382" s="256"/>
      <c r="R1382" s="256"/>
      <c r="S1382" s="256"/>
      <c r="T1382" s="256"/>
      <c r="U1382" s="256"/>
      <c r="V1382" s="257"/>
      <c r="W1382" s="257"/>
      <c r="X1382" s="257"/>
      <c r="Y1382" s="257"/>
      <c r="Z1382" s="257"/>
      <c r="AA1382" s="257"/>
      <c r="AB1382" s="253"/>
      <c r="AC1382" s="258"/>
      <c r="AD1382" s="253"/>
      <c r="AE1382" s="253"/>
      <c r="AF1382" s="253"/>
      <c r="AG1382" s="253"/>
      <c r="AH1382" s="253"/>
      <c r="AI1382" s="253"/>
      <c r="AJ1382" s="253"/>
      <c r="AK1382" s="258"/>
      <c r="AL1382" s="258"/>
      <c r="AM1382" s="258"/>
      <c r="AN1382" s="258"/>
      <c r="AO1382" s="258"/>
      <c r="AP1382" s="258"/>
      <c r="AQ1382" s="258"/>
      <c r="AR1382" s="258"/>
      <c r="AS1382" s="258"/>
      <c r="AT1382" s="258"/>
      <c r="AU1382" s="258"/>
      <c r="AV1382" s="258"/>
      <c r="AW1382" s="258"/>
      <c r="AX1382" s="258"/>
      <c r="AY1382" s="258"/>
      <c r="AZ1382" s="258"/>
      <c r="BA1382" s="258"/>
      <c r="BB1382" s="258"/>
      <c r="BC1382" s="258"/>
      <c r="BD1382" s="258"/>
      <c r="BE1382" s="258"/>
      <c r="BF1382" s="258"/>
      <c r="BG1382" s="258"/>
      <c r="BH1382" s="258"/>
      <c r="BI1382" s="258"/>
      <c r="BJ1382" s="258"/>
      <c r="BK1382" s="258"/>
      <c r="BL1382" s="297"/>
      <c r="BM1382" s="258"/>
      <c r="BN1382" s="258"/>
      <c r="BO1382" s="258"/>
      <c r="BP1382" s="258"/>
      <c r="BQ1382" s="258"/>
      <c r="BR1382" s="258"/>
      <c r="BS1382" s="258"/>
      <c r="BT1382" s="258"/>
      <c r="BU1382" s="258"/>
      <c r="BV1382" s="259"/>
      <c r="BW1382" s="260"/>
      <c r="BX1382" s="258"/>
      <c r="BY1382" s="258"/>
      <c r="BZ1382" s="258"/>
      <c r="CA1382" s="258"/>
    </row>
    <row r="1383" spans="2:79" x14ac:dyDescent="0.25">
      <c r="B1383" s="263"/>
      <c r="C1383" s="261"/>
      <c r="I1383" s="220"/>
      <c r="J1383" s="253"/>
      <c r="K1383" s="254"/>
      <c r="L1383" s="254"/>
      <c r="M1383" s="255"/>
      <c r="N1383" s="326"/>
      <c r="O1383" s="256"/>
      <c r="P1383" s="256"/>
      <c r="Q1383" s="256"/>
      <c r="R1383" s="256"/>
      <c r="S1383" s="256"/>
      <c r="T1383" s="256"/>
      <c r="U1383" s="256"/>
      <c r="V1383" s="257"/>
      <c r="W1383" s="257"/>
      <c r="X1383" s="257"/>
      <c r="Y1383" s="257"/>
      <c r="Z1383" s="257"/>
      <c r="AA1383" s="257"/>
      <c r="AB1383" s="253"/>
      <c r="AC1383" s="258"/>
      <c r="AD1383" s="253"/>
      <c r="AE1383" s="253"/>
      <c r="AF1383" s="253"/>
      <c r="AG1383" s="253"/>
      <c r="AH1383" s="253"/>
      <c r="AI1383" s="253"/>
      <c r="AJ1383" s="253"/>
      <c r="AK1383" s="258"/>
      <c r="AL1383" s="258"/>
      <c r="AM1383" s="258"/>
      <c r="AN1383" s="258"/>
      <c r="AO1383" s="258"/>
      <c r="AP1383" s="258"/>
      <c r="AQ1383" s="258"/>
      <c r="AR1383" s="258"/>
      <c r="AS1383" s="258"/>
      <c r="AT1383" s="258"/>
      <c r="AU1383" s="258"/>
      <c r="AV1383" s="258"/>
      <c r="AW1383" s="258"/>
      <c r="AX1383" s="258"/>
      <c r="AY1383" s="258"/>
      <c r="AZ1383" s="258"/>
      <c r="BA1383" s="258"/>
      <c r="BB1383" s="258"/>
      <c r="BC1383" s="258"/>
      <c r="BD1383" s="258"/>
      <c r="BE1383" s="258"/>
      <c r="BF1383" s="258"/>
      <c r="BG1383" s="258"/>
      <c r="BH1383" s="258"/>
      <c r="BI1383" s="258"/>
      <c r="BJ1383" s="258"/>
      <c r="BK1383" s="258"/>
      <c r="BL1383" s="297"/>
      <c r="BM1383" s="258"/>
      <c r="BN1383" s="258"/>
      <c r="BO1383" s="258"/>
      <c r="BP1383" s="258"/>
      <c r="BQ1383" s="258"/>
      <c r="BR1383" s="258"/>
      <c r="BS1383" s="258"/>
      <c r="BT1383" s="258"/>
      <c r="BU1383" s="258"/>
      <c r="BV1383" s="259"/>
      <c r="BW1383" s="260"/>
      <c r="BX1383" s="258"/>
      <c r="BY1383" s="258"/>
      <c r="BZ1383" s="258"/>
      <c r="CA1383" s="258"/>
    </row>
    <row r="1384" spans="2:79" x14ac:dyDescent="0.25">
      <c r="B1384" s="263"/>
      <c r="C1384" s="261"/>
      <c r="I1384" s="220"/>
      <c r="J1384" s="253"/>
      <c r="K1384" s="254"/>
      <c r="L1384" s="254"/>
      <c r="M1384" s="255"/>
      <c r="N1384" s="326"/>
      <c r="O1384" s="256"/>
      <c r="P1384" s="256"/>
      <c r="Q1384" s="256"/>
      <c r="R1384" s="256"/>
      <c r="S1384" s="256"/>
      <c r="T1384" s="256"/>
      <c r="U1384" s="256"/>
      <c r="V1384" s="257"/>
      <c r="W1384" s="257"/>
      <c r="X1384" s="257"/>
      <c r="Y1384" s="257"/>
      <c r="Z1384" s="257"/>
      <c r="AA1384" s="257"/>
      <c r="AB1384" s="253"/>
      <c r="AC1384" s="258"/>
      <c r="AD1384" s="253"/>
      <c r="AE1384" s="253"/>
      <c r="AF1384" s="253"/>
      <c r="AG1384" s="253"/>
      <c r="AH1384" s="253"/>
      <c r="AI1384" s="253"/>
      <c r="AJ1384" s="253"/>
      <c r="AK1384" s="258"/>
      <c r="AL1384" s="258"/>
      <c r="AM1384" s="258"/>
      <c r="AN1384" s="258"/>
      <c r="AO1384" s="258"/>
      <c r="AP1384" s="258"/>
      <c r="AQ1384" s="258"/>
      <c r="AR1384" s="258"/>
      <c r="AS1384" s="258"/>
      <c r="AT1384" s="258"/>
      <c r="AU1384" s="258"/>
      <c r="AV1384" s="258"/>
      <c r="AW1384" s="258"/>
      <c r="AX1384" s="258"/>
      <c r="AY1384" s="258"/>
      <c r="AZ1384" s="258"/>
      <c r="BA1384" s="258"/>
      <c r="BB1384" s="258"/>
      <c r="BC1384" s="258"/>
      <c r="BD1384" s="258"/>
      <c r="BE1384" s="258"/>
      <c r="BF1384" s="258"/>
      <c r="BG1384" s="258"/>
      <c r="BH1384" s="258"/>
      <c r="BI1384" s="258"/>
      <c r="BJ1384" s="258"/>
      <c r="BK1384" s="258"/>
      <c r="BL1384" s="297"/>
      <c r="BM1384" s="258"/>
      <c r="BN1384" s="258"/>
      <c r="BO1384" s="258"/>
      <c r="BP1384" s="258"/>
      <c r="BQ1384" s="258"/>
      <c r="BR1384" s="258"/>
      <c r="BS1384" s="258"/>
      <c r="BT1384" s="258"/>
      <c r="BU1384" s="258"/>
      <c r="BV1384" s="259"/>
      <c r="BW1384" s="260"/>
      <c r="BX1384" s="258"/>
      <c r="BY1384" s="258"/>
      <c r="BZ1384" s="258"/>
      <c r="CA1384" s="258"/>
    </row>
    <row r="1385" spans="2:79" x14ac:dyDescent="0.25">
      <c r="B1385" s="263"/>
      <c r="C1385" s="261"/>
      <c r="I1385" s="220"/>
      <c r="J1385" s="253"/>
      <c r="K1385" s="254"/>
      <c r="L1385" s="254"/>
      <c r="M1385" s="255"/>
      <c r="N1385" s="326"/>
      <c r="O1385" s="256"/>
      <c r="P1385" s="256"/>
      <c r="Q1385" s="256"/>
      <c r="R1385" s="256"/>
      <c r="S1385" s="256"/>
      <c r="T1385" s="256"/>
      <c r="U1385" s="256"/>
      <c r="V1385" s="257"/>
      <c r="W1385" s="257"/>
      <c r="X1385" s="257"/>
      <c r="Y1385" s="257"/>
      <c r="Z1385" s="257"/>
      <c r="AA1385" s="257"/>
      <c r="AB1385" s="253"/>
      <c r="AC1385" s="258"/>
      <c r="AD1385" s="253"/>
      <c r="AE1385" s="253"/>
      <c r="AF1385" s="253"/>
      <c r="AG1385" s="253"/>
      <c r="AH1385" s="253"/>
      <c r="AI1385" s="253"/>
      <c r="AJ1385" s="253"/>
      <c r="AK1385" s="258"/>
      <c r="AL1385" s="258"/>
      <c r="AM1385" s="258"/>
      <c r="AN1385" s="258"/>
      <c r="AO1385" s="258"/>
      <c r="AP1385" s="258"/>
      <c r="AQ1385" s="258"/>
      <c r="AR1385" s="258"/>
      <c r="AS1385" s="258"/>
      <c r="AT1385" s="258"/>
      <c r="AU1385" s="258"/>
      <c r="AV1385" s="258"/>
      <c r="AW1385" s="258"/>
      <c r="AX1385" s="258"/>
      <c r="AY1385" s="258"/>
      <c r="AZ1385" s="258"/>
      <c r="BA1385" s="258"/>
      <c r="BB1385" s="258"/>
      <c r="BC1385" s="258"/>
      <c r="BD1385" s="258"/>
      <c r="BE1385" s="258"/>
      <c r="BF1385" s="258"/>
      <c r="BG1385" s="258"/>
      <c r="BH1385" s="258"/>
      <c r="BI1385" s="258"/>
      <c r="BJ1385" s="258"/>
      <c r="BK1385" s="258"/>
      <c r="BL1385" s="297"/>
      <c r="BM1385" s="258"/>
      <c r="BN1385" s="258"/>
      <c r="BO1385" s="258"/>
      <c r="BP1385" s="258"/>
      <c r="BQ1385" s="258"/>
      <c r="BR1385" s="258"/>
      <c r="BS1385" s="258"/>
      <c r="BT1385" s="258"/>
      <c r="BU1385" s="258"/>
      <c r="BV1385" s="259"/>
      <c r="BW1385" s="260"/>
      <c r="BX1385" s="258"/>
      <c r="BY1385" s="258"/>
      <c r="BZ1385" s="258"/>
      <c r="CA1385" s="258"/>
    </row>
    <row r="1386" spans="2:79" x14ac:dyDescent="0.25">
      <c r="B1386" s="263"/>
      <c r="C1386" s="261"/>
      <c r="I1386" s="220"/>
      <c r="J1386" s="253"/>
      <c r="K1386" s="254"/>
      <c r="L1386" s="254"/>
      <c r="M1386" s="255"/>
      <c r="N1386" s="326"/>
      <c r="O1386" s="256"/>
      <c r="P1386" s="256"/>
      <c r="Q1386" s="256"/>
      <c r="R1386" s="256"/>
      <c r="S1386" s="256"/>
      <c r="T1386" s="256"/>
      <c r="U1386" s="256"/>
      <c r="V1386" s="257"/>
      <c r="W1386" s="257"/>
      <c r="X1386" s="257"/>
      <c r="Y1386" s="257"/>
      <c r="Z1386" s="257"/>
      <c r="AA1386" s="257"/>
      <c r="AB1386" s="253"/>
      <c r="AC1386" s="258"/>
      <c r="AD1386" s="253"/>
      <c r="AE1386" s="253"/>
      <c r="AF1386" s="253"/>
      <c r="AG1386" s="253"/>
      <c r="AH1386" s="253"/>
      <c r="AI1386" s="253"/>
      <c r="AJ1386" s="253"/>
      <c r="AK1386" s="258"/>
      <c r="AL1386" s="258"/>
      <c r="AM1386" s="258"/>
      <c r="AN1386" s="258"/>
      <c r="AO1386" s="258"/>
      <c r="AP1386" s="258"/>
      <c r="AQ1386" s="258"/>
      <c r="AR1386" s="258"/>
      <c r="AS1386" s="258"/>
      <c r="AT1386" s="258"/>
      <c r="AU1386" s="258"/>
      <c r="AV1386" s="258"/>
      <c r="AW1386" s="258"/>
      <c r="AX1386" s="258"/>
      <c r="AY1386" s="258"/>
      <c r="AZ1386" s="258"/>
      <c r="BA1386" s="258"/>
      <c r="BB1386" s="258"/>
      <c r="BC1386" s="258"/>
      <c r="BD1386" s="258"/>
      <c r="BE1386" s="258"/>
      <c r="BF1386" s="258"/>
      <c r="BG1386" s="258"/>
      <c r="BH1386" s="258"/>
      <c r="BI1386" s="258"/>
      <c r="BJ1386" s="258"/>
      <c r="BK1386" s="258"/>
      <c r="BL1386" s="297"/>
      <c r="BM1386" s="258"/>
      <c r="BN1386" s="258"/>
      <c r="BO1386" s="258"/>
      <c r="BP1386" s="258"/>
      <c r="BQ1386" s="258"/>
      <c r="BR1386" s="258"/>
      <c r="BS1386" s="258"/>
      <c r="BT1386" s="258"/>
      <c r="BU1386" s="258"/>
      <c r="BV1386" s="259"/>
      <c r="BW1386" s="260"/>
      <c r="BX1386" s="258"/>
      <c r="BY1386" s="258"/>
      <c r="BZ1386" s="258"/>
      <c r="CA1386" s="258"/>
    </row>
    <row r="1387" spans="2:79" x14ac:dyDescent="0.25">
      <c r="B1387" s="263"/>
      <c r="C1387" s="261"/>
      <c r="I1387" s="220"/>
      <c r="J1387" s="253"/>
      <c r="K1387" s="254"/>
      <c r="L1387" s="254"/>
      <c r="M1387" s="255"/>
      <c r="N1387" s="326"/>
      <c r="O1387" s="256"/>
      <c r="P1387" s="256"/>
      <c r="Q1387" s="256"/>
      <c r="R1387" s="256"/>
      <c r="S1387" s="256"/>
      <c r="T1387" s="256"/>
      <c r="U1387" s="256"/>
      <c r="V1387" s="257"/>
      <c r="W1387" s="257"/>
      <c r="X1387" s="257"/>
      <c r="Y1387" s="257"/>
      <c r="Z1387" s="257"/>
      <c r="AA1387" s="257"/>
      <c r="AB1387" s="253"/>
      <c r="AC1387" s="258"/>
      <c r="AD1387" s="253"/>
      <c r="AE1387" s="253"/>
      <c r="AF1387" s="253"/>
      <c r="AG1387" s="253"/>
      <c r="AH1387" s="253"/>
      <c r="AI1387" s="253"/>
      <c r="AJ1387" s="253"/>
      <c r="AK1387" s="258"/>
      <c r="AL1387" s="258"/>
      <c r="AM1387" s="258"/>
      <c r="AN1387" s="258"/>
      <c r="AO1387" s="258"/>
      <c r="AP1387" s="258"/>
      <c r="AQ1387" s="258"/>
      <c r="AR1387" s="258"/>
      <c r="AS1387" s="258"/>
      <c r="AT1387" s="258"/>
      <c r="AU1387" s="258"/>
      <c r="AV1387" s="258"/>
      <c r="AW1387" s="258"/>
      <c r="AX1387" s="258"/>
      <c r="AY1387" s="258"/>
      <c r="AZ1387" s="258"/>
      <c r="BA1387" s="258"/>
      <c r="BB1387" s="258"/>
      <c r="BC1387" s="258"/>
      <c r="BD1387" s="258"/>
      <c r="BE1387" s="258"/>
      <c r="BF1387" s="258"/>
      <c r="BG1387" s="258"/>
      <c r="BH1387" s="258"/>
      <c r="BI1387" s="258"/>
      <c r="BJ1387" s="258"/>
      <c r="BK1387" s="258"/>
      <c r="BL1387" s="297"/>
      <c r="BM1387" s="258"/>
      <c r="BN1387" s="258"/>
      <c r="BO1387" s="258"/>
      <c r="BP1387" s="258"/>
      <c r="BQ1387" s="258"/>
      <c r="BR1387" s="258"/>
      <c r="BS1387" s="258"/>
      <c r="BT1387" s="258"/>
      <c r="BU1387" s="258"/>
      <c r="BV1387" s="259"/>
      <c r="BW1387" s="260"/>
      <c r="BX1387" s="258"/>
      <c r="BY1387" s="258"/>
      <c r="BZ1387" s="258"/>
      <c r="CA1387" s="258"/>
    </row>
    <row r="1388" spans="2:79" x14ac:dyDescent="0.25">
      <c r="B1388" s="263"/>
      <c r="C1388" s="261"/>
      <c r="I1388" s="220"/>
      <c r="J1388" s="253"/>
      <c r="K1388" s="254"/>
      <c r="L1388" s="254"/>
      <c r="M1388" s="255"/>
      <c r="N1388" s="326"/>
      <c r="O1388" s="256"/>
      <c r="P1388" s="256"/>
      <c r="Q1388" s="256"/>
      <c r="R1388" s="256"/>
      <c r="S1388" s="256"/>
      <c r="T1388" s="256"/>
      <c r="U1388" s="256"/>
      <c r="V1388" s="257"/>
      <c r="W1388" s="257"/>
      <c r="X1388" s="257"/>
      <c r="Y1388" s="257"/>
      <c r="Z1388" s="257"/>
      <c r="AA1388" s="257"/>
      <c r="AB1388" s="253"/>
      <c r="AC1388" s="258"/>
      <c r="AD1388" s="253"/>
      <c r="AE1388" s="253"/>
      <c r="AF1388" s="253"/>
      <c r="AG1388" s="253"/>
      <c r="AH1388" s="253"/>
      <c r="AI1388" s="253"/>
      <c r="AJ1388" s="253"/>
      <c r="AK1388" s="258"/>
      <c r="AL1388" s="258"/>
      <c r="AM1388" s="258"/>
      <c r="AN1388" s="258"/>
      <c r="AO1388" s="258"/>
      <c r="AP1388" s="258"/>
      <c r="AQ1388" s="258"/>
      <c r="AR1388" s="258"/>
      <c r="AS1388" s="258"/>
      <c r="AT1388" s="258"/>
      <c r="AU1388" s="258"/>
      <c r="AV1388" s="258"/>
      <c r="AW1388" s="258"/>
      <c r="AX1388" s="258"/>
      <c r="AY1388" s="258"/>
      <c r="AZ1388" s="258"/>
      <c r="BA1388" s="258"/>
      <c r="BB1388" s="258"/>
      <c r="BC1388" s="258"/>
      <c r="BD1388" s="258"/>
      <c r="BE1388" s="258"/>
      <c r="BF1388" s="258"/>
      <c r="BG1388" s="258"/>
      <c r="BH1388" s="258"/>
      <c r="BI1388" s="258"/>
      <c r="BJ1388" s="258"/>
      <c r="BK1388" s="258"/>
      <c r="BL1388" s="297"/>
      <c r="BM1388" s="258"/>
      <c r="BN1388" s="258"/>
      <c r="BO1388" s="258"/>
      <c r="BP1388" s="258"/>
      <c r="BQ1388" s="258"/>
      <c r="BR1388" s="258"/>
      <c r="BS1388" s="258"/>
      <c r="BT1388" s="258"/>
      <c r="BU1388" s="258"/>
      <c r="BV1388" s="259"/>
      <c r="BW1388" s="260"/>
      <c r="BX1388" s="258"/>
      <c r="BY1388" s="258"/>
      <c r="BZ1388" s="258"/>
      <c r="CA1388" s="258"/>
    </row>
    <row r="1389" spans="2:79" x14ac:dyDescent="0.25">
      <c r="B1389" s="263"/>
      <c r="C1389" s="261"/>
      <c r="I1389" s="220"/>
      <c r="J1389" s="253"/>
      <c r="K1389" s="254"/>
      <c r="L1389" s="254"/>
      <c r="M1389" s="255"/>
      <c r="N1389" s="326"/>
      <c r="O1389" s="256"/>
      <c r="P1389" s="256"/>
      <c r="Q1389" s="256"/>
      <c r="R1389" s="256"/>
      <c r="S1389" s="256"/>
      <c r="T1389" s="256"/>
      <c r="U1389" s="256"/>
      <c r="V1389" s="257"/>
      <c r="W1389" s="257"/>
      <c r="X1389" s="257"/>
      <c r="Y1389" s="257"/>
      <c r="Z1389" s="257"/>
      <c r="AA1389" s="257"/>
      <c r="AB1389" s="253"/>
      <c r="AC1389" s="258"/>
      <c r="AD1389" s="253"/>
      <c r="AE1389" s="253"/>
      <c r="AF1389" s="253"/>
      <c r="AG1389" s="253"/>
      <c r="AH1389" s="253"/>
      <c r="AI1389" s="253"/>
      <c r="AJ1389" s="253"/>
      <c r="AK1389" s="258"/>
      <c r="AL1389" s="258"/>
      <c r="AM1389" s="258"/>
      <c r="AN1389" s="258"/>
      <c r="AO1389" s="258"/>
      <c r="AP1389" s="258"/>
      <c r="AQ1389" s="258"/>
      <c r="AR1389" s="258"/>
      <c r="AS1389" s="258"/>
      <c r="AT1389" s="258"/>
      <c r="AU1389" s="258"/>
      <c r="AV1389" s="258"/>
      <c r="AW1389" s="258"/>
      <c r="AX1389" s="258"/>
      <c r="AY1389" s="258"/>
      <c r="AZ1389" s="258"/>
      <c r="BA1389" s="258"/>
      <c r="BB1389" s="258"/>
      <c r="BC1389" s="258"/>
      <c r="BD1389" s="258"/>
      <c r="BE1389" s="258"/>
      <c r="BF1389" s="258"/>
      <c r="BG1389" s="258"/>
      <c r="BH1389" s="258"/>
      <c r="BI1389" s="258"/>
      <c r="BJ1389" s="258"/>
      <c r="BK1389" s="258"/>
      <c r="BL1389" s="297"/>
      <c r="BM1389" s="258"/>
      <c r="BN1389" s="258"/>
      <c r="BO1389" s="258"/>
      <c r="BP1389" s="258"/>
      <c r="BQ1389" s="258"/>
      <c r="BR1389" s="258"/>
      <c r="BS1389" s="258"/>
      <c r="BT1389" s="258"/>
      <c r="BU1389" s="258"/>
      <c r="BV1389" s="259"/>
      <c r="BW1389" s="260"/>
      <c r="BX1389" s="258"/>
      <c r="BY1389" s="258"/>
      <c r="BZ1389" s="258"/>
      <c r="CA1389" s="258"/>
    </row>
    <row r="1390" spans="2:79" x14ac:dyDescent="0.25">
      <c r="B1390" s="263"/>
      <c r="C1390" s="261"/>
      <c r="I1390" s="220"/>
      <c r="J1390" s="253"/>
      <c r="K1390" s="254"/>
      <c r="L1390" s="254"/>
      <c r="M1390" s="255"/>
      <c r="N1390" s="326"/>
      <c r="O1390" s="256"/>
      <c r="P1390" s="256"/>
      <c r="Q1390" s="256"/>
      <c r="R1390" s="256"/>
      <c r="S1390" s="256"/>
      <c r="T1390" s="256"/>
      <c r="U1390" s="256"/>
      <c r="V1390" s="257"/>
      <c r="W1390" s="257"/>
      <c r="X1390" s="257"/>
      <c r="Y1390" s="257"/>
      <c r="Z1390" s="257"/>
      <c r="AA1390" s="257"/>
      <c r="AB1390" s="253"/>
      <c r="AC1390" s="258"/>
      <c r="AD1390" s="253"/>
      <c r="AE1390" s="253"/>
      <c r="AF1390" s="253"/>
      <c r="AG1390" s="253"/>
      <c r="AH1390" s="253"/>
      <c r="AI1390" s="253"/>
      <c r="AJ1390" s="253"/>
      <c r="AK1390" s="258"/>
      <c r="AL1390" s="258"/>
      <c r="AM1390" s="258"/>
      <c r="AN1390" s="258"/>
      <c r="AO1390" s="258"/>
      <c r="AP1390" s="258"/>
      <c r="AQ1390" s="258"/>
      <c r="AR1390" s="258"/>
      <c r="AS1390" s="258"/>
      <c r="AT1390" s="258"/>
      <c r="AU1390" s="258"/>
      <c r="AV1390" s="258"/>
      <c r="AW1390" s="258"/>
      <c r="AX1390" s="258"/>
      <c r="AY1390" s="258"/>
      <c r="AZ1390" s="258"/>
      <c r="BA1390" s="258"/>
      <c r="BB1390" s="258"/>
      <c r="BC1390" s="258"/>
      <c r="BD1390" s="258"/>
      <c r="BE1390" s="258"/>
      <c r="BF1390" s="258"/>
      <c r="BG1390" s="258"/>
      <c r="BH1390" s="258"/>
      <c r="BI1390" s="258"/>
      <c r="BJ1390" s="258"/>
      <c r="BK1390" s="258"/>
      <c r="BL1390" s="297"/>
      <c r="BM1390" s="258"/>
      <c r="BN1390" s="258"/>
      <c r="BO1390" s="258"/>
      <c r="BP1390" s="258"/>
      <c r="BQ1390" s="258"/>
      <c r="BR1390" s="258"/>
      <c r="BS1390" s="258"/>
      <c r="BT1390" s="258"/>
      <c r="BU1390" s="258"/>
      <c r="BV1390" s="259"/>
      <c r="BW1390" s="260"/>
      <c r="BX1390" s="258"/>
      <c r="BY1390" s="258"/>
      <c r="BZ1390" s="258"/>
      <c r="CA1390" s="258"/>
    </row>
    <row r="1391" spans="2:79" x14ac:dyDescent="0.25">
      <c r="B1391" s="263"/>
      <c r="C1391" s="261"/>
      <c r="I1391" s="220"/>
      <c r="J1391" s="253"/>
      <c r="K1391" s="254"/>
      <c r="L1391" s="254"/>
      <c r="M1391" s="255"/>
      <c r="N1391" s="326"/>
      <c r="O1391" s="256"/>
      <c r="P1391" s="256"/>
      <c r="Q1391" s="256"/>
      <c r="R1391" s="256"/>
      <c r="S1391" s="256"/>
      <c r="T1391" s="256"/>
      <c r="U1391" s="256"/>
      <c r="V1391" s="257"/>
      <c r="W1391" s="257"/>
      <c r="X1391" s="257"/>
      <c r="Y1391" s="257"/>
      <c r="Z1391" s="257"/>
      <c r="AA1391" s="257"/>
      <c r="AB1391" s="253"/>
      <c r="AC1391" s="258"/>
      <c r="AD1391" s="253"/>
      <c r="AE1391" s="253"/>
      <c r="AF1391" s="253"/>
      <c r="AG1391" s="253"/>
      <c r="AH1391" s="253"/>
      <c r="AI1391" s="253"/>
      <c r="AJ1391" s="253"/>
      <c r="AK1391" s="258"/>
      <c r="AL1391" s="258"/>
      <c r="AM1391" s="258"/>
      <c r="AN1391" s="258"/>
      <c r="AO1391" s="258"/>
      <c r="AP1391" s="258"/>
      <c r="AQ1391" s="258"/>
      <c r="AR1391" s="258"/>
      <c r="AS1391" s="258"/>
      <c r="AT1391" s="258"/>
      <c r="AU1391" s="258"/>
      <c r="AV1391" s="258"/>
      <c r="AW1391" s="258"/>
      <c r="AX1391" s="258"/>
      <c r="AY1391" s="258"/>
      <c r="AZ1391" s="258"/>
      <c r="BA1391" s="258"/>
      <c r="BB1391" s="258"/>
      <c r="BC1391" s="258"/>
      <c r="BD1391" s="258"/>
      <c r="BE1391" s="258"/>
      <c r="BF1391" s="258"/>
      <c r="BG1391" s="258"/>
      <c r="BH1391" s="258"/>
      <c r="BI1391" s="258"/>
      <c r="BJ1391" s="258"/>
      <c r="BK1391" s="258"/>
      <c r="BL1391" s="297"/>
      <c r="BM1391" s="258"/>
      <c r="BN1391" s="258"/>
      <c r="BO1391" s="258"/>
      <c r="BP1391" s="258"/>
      <c r="BQ1391" s="258"/>
      <c r="BR1391" s="258"/>
      <c r="BS1391" s="258"/>
      <c r="BT1391" s="258"/>
      <c r="BU1391" s="258"/>
      <c r="BV1391" s="259"/>
      <c r="BW1391" s="260"/>
      <c r="BX1391" s="258"/>
      <c r="BY1391" s="258"/>
      <c r="BZ1391" s="258"/>
      <c r="CA1391" s="258"/>
    </row>
    <row r="1392" spans="2:79" x14ac:dyDescent="0.25">
      <c r="B1392" s="263"/>
      <c r="C1392" s="261"/>
      <c r="I1392" s="220"/>
      <c r="J1392" s="253"/>
      <c r="K1392" s="254"/>
      <c r="L1392" s="254"/>
      <c r="M1392" s="255"/>
      <c r="N1392" s="326"/>
      <c r="O1392" s="256"/>
      <c r="P1392" s="256"/>
      <c r="Q1392" s="256"/>
      <c r="R1392" s="256"/>
      <c r="S1392" s="256"/>
      <c r="T1392" s="256"/>
      <c r="U1392" s="256"/>
      <c r="V1392" s="257"/>
      <c r="W1392" s="257"/>
      <c r="X1392" s="257"/>
      <c r="Y1392" s="257"/>
      <c r="Z1392" s="257"/>
      <c r="AA1392" s="257"/>
      <c r="AB1392" s="253"/>
      <c r="AC1392" s="258"/>
      <c r="AD1392" s="253"/>
      <c r="AE1392" s="253"/>
      <c r="AF1392" s="253"/>
      <c r="AG1392" s="253"/>
      <c r="AH1392" s="253"/>
      <c r="AI1392" s="253"/>
      <c r="AJ1392" s="253"/>
      <c r="AK1392" s="258"/>
      <c r="AL1392" s="258"/>
      <c r="AM1392" s="258"/>
      <c r="AN1392" s="258"/>
      <c r="AO1392" s="258"/>
      <c r="AP1392" s="258"/>
      <c r="AQ1392" s="258"/>
      <c r="AR1392" s="258"/>
      <c r="AS1392" s="258"/>
      <c r="AT1392" s="258"/>
      <c r="AU1392" s="258"/>
      <c r="AV1392" s="258"/>
      <c r="AW1392" s="258"/>
      <c r="AX1392" s="258"/>
      <c r="AY1392" s="258"/>
      <c r="AZ1392" s="258"/>
      <c r="BA1392" s="258"/>
      <c r="BB1392" s="258"/>
      <c r="BC1392" s="258"/>
      <c r="BD1392" s="258"/>
      <c r="BE1392" s="258"/>
      <c r="BF1392" s="258"/>
      <c r="BG1392" s="258"/>
      <c r="BH1392" s="258"/>
      <c r="BI1392" s="258"/>
      <c r="BJ1392" s="258"/>
      <c r="BK1392" s="258"/>
      <c r="BL1392" s="297"/>
      <c r="BM1392" s="258"/>
      <c r="BN1392" s="258"/>
      <c r="BO1392" s="258"/>
      <c r="BP1392" s="258"/>
      <c r="BQ1392" s="258"/>
      <c r="BR1392" s="258"/>
      <c r="BS1392" s="258"/>
      <c r="BT1392" s="258"/>
      <c r="BU1392" s="258"/>
      <c r="BV1392" s="259"/>
      <c r="BW1392" s="260"/>
      <c r="BX1392" s="258"/>
      <c r="BY1392" s="258"/>
      <c r="BZ1392" s="258"/>
      <c r="CA1392" s="258"/>
    </row>
    <row r="1393" spans="2:79" x14ac:dyDescent="0.25">
      <c r="B1393" s="263"/>
      <c r="C1393" s="261"/>
      <c r="I1393" s="220"/>
      <c r="J1393" s="253"/>
      <c r="K1393" s="254"/>
      <c r="L1393" s="254"/>
      <c r="M1393" s="255"/>
      <c r="N1393" s="326"/>
      <c r="O1393" s="256"/>
      <c r="P1393" s="256"/>
      <c r="Q1393" s="256"/>
      <c r="R1393" s="256"/>
      <c r="S1393" s="256"/>
      <c r="T1393" s="256"/>
      <c r="U1393" s="256"/>
      <c r="V1393" s="257"/>
      <c r="W1393" s="257"/>
      <c r="X1393" s="257"/>
      <c r="Y1393" s="257"/>
      <c r="Z1393" s="257"/>
      <c r="AA1393" s="257"/>
      <c r="AB1393" s="253"/>
      <c r="AC1393" s="258"/>
      <c r="AD1393" s="253"/>
      <c r="AE1393" s="253"/>
      <c r="AF1393" s="253"/>
      <c r="AG1393" s="253"/>
      <c r="AH1393" s="253"/>
      <c r="AI1393" s="253"/>
      <c r="AJ1393" s="253"/>
      <c r="AK1393" s="258"/>
      <c r="AL1393" s="258"/>
      <c r="AM1393" s="258"/>
      <c r="AN1393" s="258"/>
      <c r="AO1393" s="258"/>
      <c r="AP1393" s="258"/>
      <c r="AQ1393" s="258"/>
      <c r="AR1393" s="258"/>
      <c r="AS1393" s="258"/>
      <c r="AT1393" s="258"/>
      <c r="AU1393" s="258"/>
      <c r="AV1393" s="258"/>
      <c r="AW1393" s="258"/>
      <c r="AX1393" s="258"/>
      <c r="AY1393" s="258"/>
      <c r="AZ1393" s="258"/>
      <c r="BA1393" s="258"/>
      <c r="BB1393" s="258"/>
      <c r="BC1393" s="258"/>
      <c r="BD1393" s="258"/>
      <c r="BE1393" s="258"/>
      <c r="BF1393" s="258"/>
      <c r="BG1393" s="258"/>
      <c r="BH1393" s="258"/>
      <c r="BI1393" s="258"/>
      <c r="BJ1393" s="258"/>
      <c r="BK1393" s="258"/>
      <c r="BL1393" s="297"/>
      <c r="BM1393" s="258"/>
      <c r="BN1393" s="258"/>
      <c r="BO1393" s="258"/>
      <c r="BP1393" s="258"/>
      <c r="BQ1393" s="258"/>
      <c r="BR1393" s="258"/>
      <c r="BS1393" s="258"/>
      <c r="BT1393" s="258"/>
      <c r="BU1393" s="258"/>
      <c r="BV1393" s="259"/>
      <c r="BW1393" s="260"/>
      <c r="BX1393" s="258"/>
      <c r="BY1393" s="258"/>
      <c r="BZ1393" s="258"/>
      <c r="CA1393" s="258"/>
    </row>
    <row r="1394" spans="2:79" x14ac:dyDescent="0.25">
      <c r="B1394" s="263"/>
      <c r="C1394" s="261"/>
      <c r="I1394" s="220"/>
      <c r="J1394" s="253"/>
      <c r="K1394" s="254"/>
      <c r="L1394" s="254"/>
      <c r="M1394" s="255"/>
      <c r="N1394" s="326"/>
      <c r="O1394" s="256"/>
      <c r="P1394" s="256"/>
      <c r="Q1394" s="256"/>
      <c r="R1394" s="256"/>
      <c r="S1394" s="256"/>
      <c r="T1394" s="256"/>
      <c r="U1394" s="256"/>
      <c r="V1394" s="257"/>
      <c r="W1394" s="257"/>
      <c r="X1394" s="257"/>
      <c r="Y1394" s="257"/>
      <c r="Z1394" s="257"/>
      <c r="AA1394" s="257"/>
      <c r="AB1394" s="253"/>
      <c r="AC1394" s="258"/>
      <c r="AD1394" s="253"/>
      <c r="AE1394" s="253"/>
      <c r="AF1394" s="253"/>
      <c r="AG1394" s="253"/>
      <c r="AH1394" s="253"/>
      <c r="AI1394" s="253"/>
      <c r="AJ1394" s="253"/>
      <c r="AK1394" s="258"/>
      <c r="AL1394" s="258"/>
      <c r="AM1394" s="258"/>
      <c r="AN1394" s="258"/>
      <c r="AO1394" s="258"/>
      <c r="AP1394" s="258"/>
      <c r="AQ1394" s="258"/>
      <c r="AR1394" s="258"/>
      <c r="AS1394" s="258"/>
      <c r="AT1394" s="258"/>
      <c r="AU1394" s="258"/>
      <c r="AV1394" s="258"/>
      <c r="AW1394" s="258"/>
      <c r="AX1394" s="258"/>
      <c r="AY1394" s="258"/>
      <c r="AZ1394" s="258"/>
      <c r="BA1394" s="258"/>
      <c r="BB1394" s="258"/>
      <c r="BC1394" s="258"/>
      <c r="BD1394" s="258"/>
      <c r="BE1394" s="258"/>
      <c r="BF1394" s="258"/>
      <c r="BG1394" s="258"/>
      <c r="BH1394" s="258"/>
      <c r="BI1394" s="258"/>
      <c r="BJ1394" s="258"/>
      <c r="BK1394" s="258"/>
      <c r="BL1394" s="297"/>
      <c r="BM1394" s="258"/>
      <c r="BN1394" s="258"/>
      <c r="BO1394" s="258"/>
      <c r="BP1394" s="258"/>
      <c r="BQ1394" s="258"/>
      <c r="BR1394" s="258"/>
      <c r="BS1394" s="258"/>
      <c r="BT1394" s="258"/>
      <c r="BU1394" s="258"/>
      <c r="BV1394" s="259"/>
      <c r="BW1394" s="260"/>
      <c r="BX1394" s="258"/>
      <c r="BY1394" s="258"/>
      <c r="BZ1394" s="258"/>
      <c r="CA1394" s="258"/>
    </row>
    <row r="1395" spans="2:79" x14ac:dyDescent="0.25">
      <c r="B1395" s="263"/>
      <c r="C1395" s="261"/>
      <c r="I1395" s="220"/>
      <c r="J1395" s="253"/>
      <c r="K1395" s="254"/>
      <c r="L1395" s="254"/>
      <c r="M1395" s="255"/>
      <c r="N1395" s="326"/>
      <c r="O1395" s="256"/>
      <c r="P1395" s="256"/>
      <c r="Q1395" s="256"/>
      <c r="R1395" s="256"/>
      <c r="S1395" s="256"/>
      <c r="T1395" s="256"/>
      <c r="U1395" s="256"/>
      <c r="V1395" s="257"/>
      <c r="W1395" s="257"/>
      <c r="X1395" s="257"/>
      <c r="Y1395" s="257"/>
      <c r="Z1395" s="257"/>
      <c r="AA1395" s="257"/>
      <c r="AB1395" s="253"/>
      <c r="AC1395" s="258"/>
      <c r="AD1395" s="253"/>
      <c r="AE1395" s="253"/>
      <c r="AF1395" s="253"/>
      <c r="AG1395" s="253"/>
      <c r="AH1395" s="253"/>
      <c r="AI1395" s="253"/>
      <c r="AJ1395" s="253"/>
      <c r="AK1395" s="258"/>
      <c r="AL1395" s="258"/>
      <c r="AM1395" s="258"/>
      <c r="AN1395" s="258"/>
      <c r="AO1395" s="258"/>
      <c r="AP1395" s="258"/>
      <c r="AQ1395" s="258"/>
      <c r="AR1395" s="258"/>
      <c r="AS1395" s="258"/>
      <c r="AT1395" s="258"/>
      <c r="AU1395" s="258"/>
      <c r="AV1395" s="258"/>
      <c r="AW1395" s="258"/>
      <c r="AX1395" s="258"/>
      <c r="AY1395" s="258"/>
      <c r="AZ1395" s="258"/>
      <c r="BA1395" s="258"/>
      <c r="BB1395" s="258"/>
      <c r="BC1395" s="258"/>
      <c r="BD1395" s="258"/>
      <c r="BE1395" s="258"/>
      <c r="BF1395" s="258"/>
      <c r="BG1395" s="258"/>
      <c r="BH1395" s="258"/>
      <c r="BI1395" s="258"/>
      <c r="BJ1395" s="258"/>
      <c r="BK1395" s="258"/>
      <c r="BL1395" s="297"/>
      <c r="BM1395" s="258"/>
      <c r="BN1395" s="258"/>
      <c r="BO1395" s="258"/>
      <c r="BP1395" s="258"/>
      <c r="BQ1395" s="258"/>
      <c r="BR1395" s="258"/>
      <c r="BS1395" s="258"/>
      <c r="BT1395" s="258"/>
      <c r="BU1395" s="258"/>
      <c r="BV1395" s="259"/>
      <c r="BW1395" s="260"/>
      <c r="BX1395" s="258"/>
      <c r="BY1395" s="258"/>
      <c r="BZ1395" s="258"/>
      <c r="CA1395" s="258"/>
    </row>
    <row r="1396" spans="2:79" x14ac:dyDescent="0.25">
      <c r="B1396" s="263"/>
      <c r="C1396" s="261"/>
      <c r="I1396" s="220"/>
      <c r="J1396" s="253"/>
      <c r="K1396" s="254"/>
      <c r="L1396" s="254"/>
      <c r="M1396" s="255"/>
      <c r="N1396" s="326"/>
      <c r="O1396" s="256"/>
      <c r="P1396" s="256"/>
      <c r="Q1396" s="256"/>
      <c r="R1396" s="256"/>
      <c r="S1396" s="256"/>
      <c r="T1396" s="256"/>
      <c r="U1396" s="256"/>
      <c r="V1396" s="257"/>
      <c r="W1396" s="257"/>
      <c r="X1396" s="257"/>
      <c r="Y1396" s="257"/>
      <c r="Z1396" s="257"/>
      <c r="AA1396" s="257"/>
      <c r="AB1396" s="253"/>
      <c r="AC1396" s="258"/>
      <c r="AD1396" s="253"/>
      <c r="AE1396" s="253"/>
      <c r="AF1396" s="253"/>
      <c r="AG1396" s="253"/>
      <c r="AH1396" s="253"/>
      <c r="AI1396" s="253"/>
      <c r="AJ1396" s="253"/>
      <c r="AK1396" s="258"/>
      <c r="AL1396" s="258"/>
      <c r="AM1396" s="258"/>
      <c r="AN1396" s="258"/>
      <c r="AO1396" s="258"/>
      <c r="AP1396" s="258"/>
      <c r="AQ1396" s="258"/>
      <c r="AR1396" s="258"/>
      <c r="AS1396" s="258"/>
      <c r="AT1396" s="258"/>
      <c r="AU1396" s="258"/>
      <c r="AV1396" s="258"/>
      <c r="AW1396" s="258"/>
      <c r="AX1396" s="258"/>
      <c r="AY1396" s="258"/>
      <c r="AZ1396" s="258"/>
      <c r="BA1396" s="258"/>
      <c r="BB1396" s="258"/>
      <c r="BC1396" s="258"/>
      <c r="BD1396" s="258"/>
      <c r="BE1396" s="258"/>
      <c r="BF1396" s="258"/>
      <c r="BG1396" s="258"/>
      <c r="BH1396" s="258"/>
      <c r="BI1396" s="258"/>
      <c r="BJ1396" s="258"/>
      <c r="BK1396" s="258"/>
      <c r="BL1396" s="297"/>
      <c r="BM1396" s="258"/>
      <c r="BN1396" s="258"/>
      <c r="BO1396" s="258"/>
      <c r="BP1396" s="258"/>
      <c r="BQ1396" s="258"/>
      <c r="BR1396" s="258"/>
      <c r="BS1396" s="258"/>
      <c r="BT1396" s="258"/>
      <c r="BU1396" s="258"/>
      <c r="BV1396" s="259"/>
      <c r="BW1396" s="260"/>
      <c r="BX1396" s="258"/>
      <c r="BY1396" s="258"/>
      <c r="BZ1396" s="258"/>
      <c r="CA1396" s="258"/>
    </row>
    <row r="1397" spans="2:79" x14ac:dyDescent="0.25">
      <c r="B1397" s="263"/>
      <c r="C1397" s="261"/>
      <c r="I1397" s="220"/>
      <c r="J1397" s="253"/>
      <c r="K1397" s="254"/>
      <c r="L1397" s="254"/>
      <c r="M1397" s="255"/>
      <c r="N1397" s="326"/>
      <c r="O1397" s="256"/>
      <c r="P1397" s="256"/>
      <c r="Q1397" s="256"/>
      <c r="R1397" s="256"/>
      <c r="S1397" s="256"/>
      <c r="T1397" s="256"/>
      <c r="U1397" s="256"/>
      <c r="V1397" s="257"/>
      <c r="W1397" s="257"/>
      <c r="X1397" s="257"/>
      <c r="Y1397" s="257"/>
      <c r="Z1397" s="257"/>
      <c r="AA1397" s="257"/>
      <c r="AB1397" s="253"/>
      <c r="AC1397" s="258"/>
      <c r="AD1397" s="253"/>
      <c r="AE1397" s="253"/>
      <c r="AF1397" s="253"/>
      <c r="AG1397" s="253"/>
      <c r="AH1397" s="253"/>
      <c r="AI1397" s="253"/>
      <c r="AJ1397" s="253"/>
      <c r="AK1397" s="258"/>
      <c r="AL1397" s="258"/>
      <c r="AM1397" s="258"/>
      <c r="AN1397" s="258"/>
      <c r="AO1397" s="258"/>
      <c r="AP1397" s="258"/>
      <c r="AQ1397" s="258"/>
      <c r="AR1397" s="258"/>
      <c r="AS1397" s="258"/>
      <c r="AT1397" s="258"/>
      <c r="AU1397" s="258"/>
      <c r="AV1397" s="258"/>
      <c r="AW1397" s="258"/>
      <c r="AX1397" s="258"/>
      <c r="AY1397" s="258"/>
      <c r="AZ1397" s="258"/>
      <c r="BA1397" s="258"/>
      <c r="BB1397" s="258"/>
      <c r="BC1397" s="258"/>
      <c r="BD1397" s="258"/>
      <c r="BE1397" s="258"/>
      <c r="BF1397" s="258"/>
      <c r="BG1397" s="258"/>
      <c r="BH1397" s="258"/>
      <c r="BI1397" s="258"/>
      <c r="BJ1397" s="258"/>
      <c r="BK1397" s="258"/>
      <c r="BL1397" s="297"/>
      <c r="BM1397" s="258"/>
      <c r="BN1397" s="258"/>
      <c r="BO1397" s="258"/>
      <c r="BP1397" s="258"/>
      <c r="BQ1397" s="258"/>
      <c r="BR1397" s="258"/>
      <c r="BS1397" s="258"/>
      <c r="BT1397" s="258"/>
      <c r="BU1397" s="258"/>
      <c r="BV1397" s="259"/>
      <c r="BW1397" s="260"/>
      <c r="BX1397" s="258"/>
      <c r="BY1397" s="258"/>
      <c r="BZ1397" s="258"/>
      <c r="CA1397" s="258"/>
    </row>
    <row r="1398" spans="2:79" x14ac:dyDescent="0.25">
      <c r="B1398" s="263"/>
      <c r="C1398" s="261"/>
      <c r="I1398" s="220"/>
      <c r="J1398" s="253"/>
      <c r="K1398" s="254"/>
      <c r="L1398" s="254"/>
      <c r="M1398" s="255"/>
      <c r="N1398" s="326"/>
      <c r="O1398" s="256"/>
      <c r="P1398" s="256"/>
      <c r="Q1398" s="256"/>
      <c r="R1398" s="256"/>
      <c r="S1398" s="256"/>
      <c r="T1398" s="256"/>
      <c r="U1398" s="256"/>
      <c r="V1398" s="257"/>
      <c r="W1398" s="257"/>
      <c r="X1398" s="257"/>
      <c r="Y1398" s="257"/>
      <c r="Z1398" s="257"/>
      <c r="AA1398" s="257"/>
      <c r="AB1398" s="253"/>
      <c r="AC1398" s="258"/>
      <c r="AD1398" s="253"/>
      <c r="AE1398" s="253"/>
      <c r="AF1398" s="253"/>
      <c r="AG1398" s="253"/>
      <c r="AH1398" s="253"/>
      <c r="AI1398" s="253"/>
      <c r="AJ1398" s="253"/>
      <c r="AK1398" s="258"/>
      <c r="AL1398" s="258"/>
      <c r="AM1398" s="258"/>
      <c r="AN1398" s="258"/>
      <c r="AO1398" s="258"/>
      <c r="AP1398" s="258"/>
      <c r="AQ1398" s="258"/>
      <c r="AR1398" s="258"/>
      <c r="AS1398" s="258"/>
      <c r="AT1398" s="258"/>
      <c r="AU1398" s="258"/>
      <c r="AV1398" s="258"/>
      <c r="AW1398" s="258"/>
      <c r="AX1398" s="258"/>
      <c r="AY1398" s="258"/>
      <c r="AZ1398" s="258"/>
      <c r="BA1398" s="258"/>
      <c r="BB1398" s="258"/>
      <c r="BC1398" s="258"/>
      <c r="BD1398" s="258"/>
      <c r="BE1398" s="258"/>
      <c r="BF1398" s="258"/>
      <c r="BG1398" s="258"/>
      <c r="BH1398" s="258"/>
      <c r="BI1398" s="258"/>
      <c r="BJ1398" s="258"/>
      <c r="BK1398" s="258"/>
      <c r="BL1398" s="297"/>
      <c r="BM1398" s="258"/>
      <c r="BN1398" s="258"/>
      <c r="BO1398" s="258"/>
      <c r="BP1398" s="258"/>
      <c r="BQ1398" s="258"/>
      <c r="BR1398" s="258"/>
      <c r="BS1398" s="258"/>
      <c r="BT1398" s="258"/>
      <c r="BU1398" s="258"/>
      <c r="BV1398" s="259"/>
      <c r="BW1398" s="260"/>
      <c r="BX1398" s="258"/>
      <c r="BY1398" s="258"/>
      <c r="BZ1398" s="258"/>
      <c r="CA1398" s="258"/>
    </row>
    <row r="1399" spans="2:79" x14ac:dyDescent="0.25">
      <c r="B1399" s="263"/>
      <c r="C1399" s="261"/>
      <c r="I1399" s="220"/>
      <c r="J1399" s="253"/>
      <c r="K1399" s="254"/>
      <c r="L1399" s="254"/>
      <c r="M1399" s="255"/>
      <c r="N1399" s="326"/>
      <c r="O1399" s="256"/>
      <c r="P1399" s="256"/>
      <c r="Q1399" s="256"/>
      <c r="R1399" s="256"/>
      <c r="S1399" s="256"/>
      <c r="T1399" s="256"/>
      <c r="U1399" s="256"/>
      <c r="V1399" s="257"/>
      <c r="W1399" s="257"/>
      <c r="X1399" s="257"/>
      <c r="Y1399" s="257"/>
      <c r="Z1399" s="257"/>
      <c r="AA1399" s="257"/>
      <c r="AB1399" s="253"/>
      <c r="AC1399" s="258"/>
      <c r="AD1399" s="253"/>
      <c r="AE1399" s="253"/>
      <c r="AF1399" s="253"/>
      <c r="AG1399" s="253"/>
      <c r="AH1399" s="253"/>
      <c r="AI1399" s="253"/>
      <c r="AJ1399" s="253"/>
      <c r="AK1399" s="258"/>
      <c r="AL1399" s="258"/>
      <c r="AM1399" s="258"/>
      <c r="AN1399" s="258"/>
      <c r="AO1399" s="258"/>
      <c r="AP1399" s="258"/>
      <c r="AQ1399" s="258"/>
      <c r="AR1399" s="258"/>
      <c r="AS1399" s="258"/>
      <c r="AT1399" s="258"/>
      <c r="AU1399" s="258"/>
      <c r="AV1399" s="258"/>
      <c r="AW1399" s="258"/>
      <c r="AX1399" s="258"/>
      <c r="AY1399" s="258"/>
      <c r="AZ1399" s="258"/>
      <c r="BA1399" s="258"/>
      <c r="BB1399" s="258"/>
      <c r="BC1399" s="258"/>
      <c r="BD1399" s="258"/>
      <c r="BE1399" s="258"/>
      <c r="BF1399" s="258"/>
      <c r="BG1399" s="258"/>
      <c r="BH1399" s="258"/>
      <c r="BI1399" s="258"/>
      <c r="BJ1399" s="258"/>
      <c r="BK1399" s="258"/>
      <c r="BL1399" s="297"/>
      <c r="BM1399" s="258"/>
      <c r="BN1399" s="258"/>
      <c r="BO1399" s="258"/>
      <c r="BP1399" s="258"/>
      <c r="BQ1399" s="258"/>
      <c r="BR1399" s="258"/>
      <c r="BS1399" s="258"/>
      <c r="BT1399" s="258"/>
      <c r="BU1399" s="258"/>
      <c r="BV1399" s="259"/>
      <c r="BW1399" s="260"/>
      <c r="BX1399" s="258"/>
      <c r="BY1399" s="258"/>
      <c r="BZ1399" s="258"/>
      <c r="CA1399" s="258"/>
    </row>
    <row r="1400" spans="2:79" x14ac:dyDescent="0.25">
      <c r="B1400" s="263"/>
      <c r="C1400" s="261"/>
      <c r="I1400" s="220"/>
      <c r="J1400" s="253"/>
      <c r="K1400" s="254"/>
      <c r="L1400" s="254"/>
      <c r="M1400" s="255"/>
      <c r="N1400" s="326"/>
      <c r="O1400" s="256"/>
      <c r="P1400" s="256"/>
      <c r="Q1400" s="256"/>
      <c r="R1400" s="256"/>
      <c r="S1400" s="256"/>
      <c r="T1400" s="256"/>
      <c r="U1400" s="256"/>
      <c r="V1400" s="257"/>
      <c r="W1400" s="257"/>
      <c r="X1400" s="257"/>
      <c r="Y1400" s="257"/>
      <c r="Z1400" s="257"/>
      <c r="AA1400" s="257"/>
      <c r="AB1400" s="253"/>
      <c r="AC1400" s="258"/>
      <c r="AD1400" s="253"/>
      <c r="AE1400" s="253"/>
      <c r="AF1400" s="253"/>
      <c r="AG1400" s="253"/>
      <c r="AH1400" s="253"/>
      <c r="AI1400" s="253"/>
      <c r="AJ1400" s="253"/>
      <c r="AK1400" s="258"/>
      <c r="AL1400" s="258"/>
      <c r="AM1400" s="258"/>
      <c r="AN1400" s="258"/>
      <c r="AO1400" s="258"/>
      <c r="AP1400" s="258"/>
      <c r="AQ1400" s="258"/>
      <c r="AR1400" s="258"/>
      <c r="AS1400" s="258"/>
      <c r="AT1400" s="258"/>
      <c r="AU1400" s="258"/>
      <c r="AV1400" s="258"/>
      <c r="AW1400" s="258"/>
      <c r="AX1400" s="258"/>
      <c r="AY1400" s="258"/>
      <c r="AZ1400" s="258"/>
      <c r="BA1400" s="258"/>
      <c r="BB1400" s="258"/>
      <c r="BC1400" s="258"/>
      <c r="BD1400" s="258"/>
      <c r="BE1400" s="258"/>
      <c r="BF1400" s="258"/>
      <c r="BG1400" s="258"/>
      <c r="BH1400" s="258"/>
      <c r="BI1400" s="258"/>
      <c r="BJ1400" s="258"/>
      <c r="BK1400" s="258"/>
      <c r="BL1400" s="297"/>
      <c r="BM1400" s="258"/>
      <c r="BN1400" s="258"/>
      <c r="BO1400" s="258"/>
      <c r="BP1400" s="258"/>
      <c r="BQ1400" s="258"/>
      <c r="BR1400" s="258"/>
      <c r="BS1400" s="258"/>
      <c r="BT1400" s="258"/>
      <c r="BU1400" s="258"/>
      <c r="BV1400" s="259"/>
      <c r="BW1400" s="260"/>
      <c r="BX1400" s="258"/>
      <c r="BY1400" s="258"/>
      <c r="BZ1400" s="258"/>
      <c r="CA1400" s="258"/>
    </row>
    <row r="1401" spans="2:79" x14ac:dyDescent="0.25">
      <c r="B1401" s="263"/>
      <c r="C1401" s="261"/>
      <c r="I1401" s="220"/>
      <c r="J1401" s="253"/>
      <c r="K1401" s="254"/>
      <c r="L1401" s="254"/>
      <c r="M1401" s="255"/>
      <c r="N1401" s="326"/>
      <c r="O1401" s="256"/>
      <c r="P1401" s="256"/>
      <c r="Q1401" s="256"/>
      <c r="R1401" s="256"/>
      <c r="S1401" s="256"/>
      <c r="T1401" s="256"/>
      <c r="U1401" s="256"/>
      <c r="V1401" s="257"/>
      <c r="W1401" s="257"/>
      <c r="X1401" s="257"/>
      <c r="Y1401" s="257"/>
      <c r="Z1401" s="257"/>
      <c r="AA1401" s="257"/>
      <c r="AB1401" s="253"/>
      <c r="AC1401" s="258"/>
      <c r="AD1401" s="253"/>
      <c r="AE1401" s="253"/>
      <c r="AF1401" s="253"/>
      <c r="AG1401" s="253"/>
      <c r="AH1401" s="253"/>
      <c r="AI1401" s="253"/>
      <c r="AJ1401" s="253"/>
      <c r="AK1401" s="258"/>
      <c r="AL1401" s="258"/>
      <c r="AM1401" s="258"/>
      <c r="AN1401" s="258"/>
      <c r="AO1401" s="258"/>
      <c r="AP1401" s="258"/>
      <c r="AQ1401" s="258"/>
      <c r="AR1401" s="258"/>
      <c r="AS1401" s="258"/>
      <c r="AT1401" s="258"/>
      <c r="AU1401" s="258"/>
      <c r="AV1401" s="258"/>
      <c r="AW1401" s="258"/>
      <c r="AX1401" s="258"/>
      <c r="AY1401" s="258"/>
      <c r="AZ1401" s="258"/>
      <c r="BA1401" s="258"/>
      <c r="BB1401" s="258"/>
      <c r="BC1401" s="258"/>
      <c r="BD1401" s="258"/>
      <c r="BE1401" s="258"/>
      <c r="BF1401" s="258"/>
      <c r="BG1401" s="258"/>
      <c r="BH1401" s="258"/>
      <c r="BI1401" s="258"/>
      <c r="BJ1401" s="258"/>
      <c r="BK1401" s="258"/>
      <c r="BL1401" s="297"/>
      <c r="BM1401" s="258"/>
      <c r="BN1401" s="258"/>
      <c r="BO1401" s="258"/>
      <c r="BP1401" s="258"/>
      <c r="BQ1401" s="258"/>
      <c r="BR1401" s="258"/>
      <c r="BS1401" s="258"/>
      <c r="BT1401" s="258"/>
      <c r="BU1401" s="258"/>
      <c r="BV1401" s="259"/>
      <c r="BW1401" s="260"/>
      <c r="BX1401" s="258"/>
      <c r="BY1401" s="258"/>
      <c r="BZ1401" s="258"/>
      <c r="CA1401" s="258"/>
    </row>
    <row r="1402" spans="2:79" x14ac:dyDescent="0.25">
      <c r="B1402" s="263"/>
      <c r="C1402" s="261"/>
      <c r="I1402" s="220"/>
      <c r="J1402" s="253"/>
      <c r="K1402" s="254"/>
      <c r="L1402" s="254"/>
      <c r="M1402" s="255"/>
      <c r="N1402" s="326"/>
      <c r="O1402" s="256"/>
      <c r="P1402" s="256"/>
      <c r="Q1402" s="256"/>
      <c r="R1402" s="256"/>
      <c r="S1402" s="256"/>
      <c r="T1402" s="256"/>
      <c r="U1402" s="256"/>
      <c r="V1402" s="257"/>
      <c r="W1402" s="257"/>
      <c r="X1402" s="257"/>
      <c r="Y1402" s="257"/>
      <c r="Z1402" s="257"/>
      <c r="AA1402" s="257"/>
      <c r="AB1402" s="253"/>
      <c r="AC1402" s="258"/>
      <c r="AD1402" s="253"/>
      <c r="AE1402" s="253"/>
      <c r="AF1402" s="253"/>
      <c r="AG1402" s="253"/>
      <c r="AH1402" s="253"/>
      <c r="AI1402" s="253"/>
      <c r="AJ1402" s="253"/>
      <c r="AK1402" s="258"/>
      <c r="AL1402" s="258"/>
      <c r="AM1402" s="258"/>
      <c r="AN1402" s="258"/>
      <c r="AO1402" s="258"/>
      <c r="AP1402" s="258"/>
      <c r="AQ1402" s="258"/>
      <c r="AR1402" s="258"/>
      <c r="AS1402" s="258"/>
      <c r="AT1402" s="258"/>
      <c r="AU1402" s="258"/>
      <c r="AV1402" s="258"/>
      <c r="AW1402" s="258"/>
      <c r="AX1402" s="258"/>
      <c r="AY1402" s="258"/>
      <c r="AZ1402" s="258"/>
      <c r="BA1402" s="258"/>
      <c r="BB1402" s="258"/>
      <c r="BC1402" s="258"/>
      <c r="BD1402" s="258"/>
      <c r="BE1402" s="258"/>
      <c r="BF1402" s="258"/>
      <c r="BG1402" s="258"/>
      <c r="BH1402" s="258"/>
      <c r="BI1402" s="258"/>
      <c r="BJ1402" s="258"/>
      <c r="BK1402" s="258"/>
      <c r="BL1402" s="297"/>
      <c r="BM1402" s="258"/>
      <c r="BN1402" s="258"/>
      <c r="BO1402" s="258"/>
      <c r="BP1402" s="258"/>
      <c r="BQ1402" s="258"/>
      <c r="BR1402" s="258"/>
      <c r="BS1402" s="258"/>
      <c r="BT1402" s="258"/>
      <c r="BU1402" s="258"/>
      <c r="BV1402" s="259"/>
      <c r="BW1402" s="260"/>
      <c r="BX1402" s="258"/>
      <c r="BY1402" s="258"/>
      <c r="BZ1402" s="258"/>
      <c r="CA1402" s="258"/>
    </row>
    <row r="1403" spans="2:79" x14ac:dyDescent="0.25">
      <c r="B1403" s="263"/>
      <c r="C1403" s="261"/>
      <c r="I1403" s="220"/>
      <c r="J1403" s="253"/>
      <c r="K1403" s="254"/>
      <c r="L1403" s="254"/>
      <c r="M1403" s="255"/>
      <c r="N1403" s="326"/>
      <c r="O1403" s="256"/>
      <c r="P1403" s="256"/>
      <c r="Q1403" s="256"/>
      <c r="R1403" s="256"/>
      <c r="S1403" s="256"/>
      <c r="T1403" s="256"/>
      <c r="U1403" s="256"/>
      <c r="V1403" s="257"/>
      <c r="W1403" s="257"/>
      <c r="X1403" s="257"/>
      <c r="Y1403" s="257"/>
      <c r="Z1403" s="257"/>
      <c r="AA1403" s="257"/>
      <c r="AB1403" s="253"/>
      <c r="AC1403" s="258"/>
      <c r="AD1403" s="253"/>
      <c r="AE1403" s="253"/>
      <c r="AF1403" s="253"/>
      <c r="AG1403" s="253"/>
      <c r="AH1403" s="253"/>
      <c r="AI1403" s="253"/>
      <c r="AJ1403" s="253"/>
      <c r="AK1403" s="258"/>
      <c r="AL1403" s="258"/>
      <c r="AM1403" s="258"/>
      <c r="AN1403" s="258"/>
      <c r="AO1403" s="258"/>
      <c r="AP1403" s="258"/>
      <c r="AQ1403" s="258"/>
      <c r="AR1403" s="258"/>
      <c r="AS1403" s="258"/>
      <c r="AT1403" s="258"/>
      <c r="AU1403" s="258"/>
      <c r="AV1403" s="258"/>
      <c r="AW1403" s="258"/>
      <c r="AX1403" s="258"/>
      <c r="AY1403" s="258"/>
      <c r="AZ1403" s="258"/>
      <c r="BA1403" s="258"/>
      <c r="BB1403" s="258"/>
      <c r="BC1403" s="258"/>
      <c r="BD1403" s="258"/>
      <c r="BE1403" s="258"/>
      <c r="BF1403" s="258"/>
      <c r="BG1403" s="258"/>
      <c r="BH1403" s="258"/>
      <c r="BI1403" s="258"/>
      <c r="BJ1403" s="258"/>
      <c r="BK1403" s="258"/>
      <c r="BL1403" s="297"/>
      <c r="BM1403" s="258"/>
      <c r="BN1403" s="258"/>
      <c r="BO1403" s="258"/>
      <c r="BP1403" s="258"/>
      <c r="BQ1403" s="258"/>
      <c r="BR1403" s="258"/>
      <c r="BS1403" s="258"/>
      <c r="BT1403" s="258"/>
      <c r="BU1403" s="258"/>
      <c r="BV1403" s="259"/>
      <c r="BW1403" s="260"/>
      <c r="BX1403" s="258"/>
      <c r="BY1403" s="258"/>
      <c r="BZ1403" s="258"/>
      <c r="CA1403" s="258"/>
    </row>
    <row r="1404" spans="2:79" x14ac:dyDescent="0.25">
      <c r="B1404" s="263"/>
      <c r="C1404" s="261"/>
      <c r="I1404" s="220"/>
      <c r="J1404" s="253"/>
      <c r="K1404" s="254"/>
      <c r="L1404" s="254"/>
      <c r="M1404" s="255"/>
      <c r="N1404" s="326"/>
      <c r="O1404" s="256"/>
      <c r="P1404" s="256"/>
      <c r="Q1404" s="256"/>
      <c r="R1404" s="256"/>
      <c r="S1404" s="256"/>
      <c r="T1404" s="256"/>
      <c r="U1404" s="256"/>
      <c r="V1404" s="257"/>
      <c r="W1404" s="257"/>
      <c r="X1404" s="257"/>
      <c r="Y1404" s="257"/>
      <c r="Z1404" s="257"/>
      <c r="AA1404" s="257"/>
      <c r="AB1404" s="253"/>
      <c r="AC1404" s="258"/>
      <c r="AD1404" s="253"/>
      <c r="AE1404" s="253"/>
      <c r="AF1404" s="253"/>
      <c r="AG1404" s="253"/>
      <c r="AH1404" s="253"/>
      <c r="AI1404" s="253"/>
      <c r="AJ1404" s="253"/>
      <c r="AK1404" s="258"/>
      <c r="AL1404" s="258"/>
      <c r="AM1404" s="258"/>
      <c r="AN1404" s="258"/>
      <c r="AO1404" s="258"/>
      <c r="AP1404" s="258"/>
      <c r="AQ1404" s="258"/>
      <c r="AR1404" s="258"/>
      <c r="AS1404" s="258"/>
      <c r="AT1404" s="258"/>
      <c r="AU1404" s="258"/>
      <c r="AV1404" s="258"/>
      <c r="AW1404" s="258"/>
      <c r="AX1404" s="258"/>
      <c r="AY1404" s="258"/>
      <c r="AZ1404" s="258"/>
      <c r="BA1404" s="258"/>
      <c r="BB1404" s="258"/>
      <c r="BC1404" s="258"/>
      <c r="BD1404" s="258"/>
      <c r="BE1404" s="258"/>
      <c r="BF1404" s="258"/>
      <c r="BG1404" s="258"/>
      <c r="BH1404" s="258"/>
      <c r="BI1404" s="258"/>
      <c r="BJ1404" s="258"/>
      <c r="BK1404" s="258"/>
      <c r="BL1404" s="297"/>
      <c r="BM1404" s="258"/>
      <c r="BN1404" s="258"/>
      <c r="BO1404" s="258"/>
      <c r="BP1404" s="258"/>
      <c r="BQ1404" s="258"/>
      <c r="BR1404" s="258"/>
      <c r="BS1404" s="258"/>
      <c r="BT1404" s="258"/>
      <c r="BU1404" s="258"/>
      <c r="BV1404" s="259"/>
      <c r="BW1404" s="260"/>
      <c r="BX1404" s="258"/>
      <c r="BY1404" s="258"/>
      <c r="BZ1404" s="258"/>
      <c r="CA1404" s="258"/>
    </row>
    <row r="1405" spans="2:79" x14ac:dyDescent="0.25">
      <c r="B1405" s="263"/>
      <c r="C1405" s="261"/>
      <c r="I1405" s="220"/>
      <c r="J1405" s="253"/>
      <c r="K1405" s="254"/>
      <c r="L1405" s="254"/>
      <c r="M1405" s="255"/>
      <c r="N1405" s="326"/>
      <c r="O1405" s="256"/>
      <c r="P1405" s="256"/>
      <c r="Q1405" s="256"/>
      <c r="R1405" s="256"/>
      <c r="S1405" s="256"/>
      <c r="T1405" s="256"/>
      <c r="U1405" s="256"/>
      <c r="V1405" s="257"/>
      <c r="W1405" s="257"/>
      <c r="X1405" s="257"/>
      <c r="Y1405" s="257"/>
      <c r="Z1405" s="257"/>
      <c r="AA1405" s="257"/>
      <c r="AB1405" s="253"/>
      <c r="AC1405" s="258"/>
      <c r="AD1405" s="253"/>
      <c r="AE1405" s="253"/>
      <c r="AF1405" s="253"/>
      <c r="AG1405" s="253"/>
      <c r="AH1405" s="253"/>
      <c r="AI1405" s="253"/>
      <c r="AJ1405" s="253"/>
      <c r="AK1405" s="258"/>
      <c r="AL1405" s="258"/>
      <c r="AM1405" s="258"/>
      <c r="AN1405" s="258"/>
      <c r="AO1405" s="258"/>
      <c r="AP1405" s="258"/>
      <c r="AQ1405" s="258"/>
      <c r="AR1405" s="258"/>
      <c r="AS1405" s="258"/>
      <c r="AT1405" s="258"/>
      <c r="AU1405" s="258"/>
      <c r="AV1405" s="258"/>
      <c r="AW1405" s="258"/>
      <c r="AX1405" s="258"/>
      <c r="AY1405" s="258"/>
      <c r="AZ1405" s="258"/>
      <c r="BA1405" s="258"/>
      <c r="BB1405" s="258"/>
      <c r="BC1405" s="258"/>
      <c r="BD1405" s="258"/>
      <c r="BE1405" s="258"/>
      <c r="BF1405" s="258"/>
      <c r="BG1405" s="258"/>
      <c r="BH1405" s="258"/>
      <c r="BI1405" s="258"/>
      <c r="BJ1405" s="258"/>
      <c r="BK1405" s="258"/>
      <c r="BL1405" s="297"/>
      <c r="BM1405" s="258"/>
      <c r="BN1405" s="258"/>
      <c r="BO1405" s="258"/>
      <c r="BP1405" s="258"/>
      <c r="BQ1405" s="258"/>
      <c r="BR1405" s="258"/>
      <c r="BS1405" s="258"/>
      <c r="BT1405" s="258"/>
      <c r="BU1405" s="258"/>
      <c r="BV1405" s="259"/>
      <c r="BW1405" s="260"/>
      <c r="BX1405" s="258"/>
      <c r="BY1405" s="258"/>
      <c r="BZ1405" s="258"/>
      <c r="CA1405" s="258"/>
    </row>
    <row r="1406" spans="2:79" x14ac:dyDescent="0.25">
      <c r="B1406" s="263"/>
      <c r="C1406" s="261"/>
      <c r="I1406" s="220"/>
      <c r="J1406" s="253"/>
      <c r="K1406" s="254"/>
      <c r="L1406" s="254"/>
      <c r="M1406" s="255"/>
      <c r="N1406" s="326"/>
      <c r="O1406" s="256"/>
      <c r="P1406" s="256"/>
      <c r="Q1406" s="256"/>
      <c r="R1406" s="256"/>
      <c r="S1406" s="256"/>
      <c r="T1406" s="256"/>
      <c r="U1406" s="256"/>
      <c r="V1406" s="257"/>
      <c r="W1406" s="257"/>
      <c r="X1406" s="257"/>
      <c r="Y1406" s="257"/>
      <c r="Z1406" s="257"/>
      <c r="AA1406" s="257"/>
      <c r="AB1406" s="253"/>
      <c r="AC1406" s="258"/>
      <c r="AD1406" s="253"/>
      <c r="AE1406" s="253"/>
      <c r="AF1406" s="253"/>
      <c r="AG1406" s="253"/>
      <c r="AH1406" s="253"/>
      <c r="AI1406" s="253"/>
      <c r="AJ1406" s="253"/>
      <c r="AK1406" s="258"/>
      <c r="AL1406" s="258"/>
      <c r="AM1406" s="258"/>
      <c r="AN1406" s="258"/>
      <c r="AO1406" s="258"/>
      <c r="AP1406" s="258"/>
      <c r="AQ1406" s="258"/>
      <c r="AR1406" s="258"/>
      <c r="AS1406" s="258"/>
      <c r="AT1406" s="258"/>
      <c r="AU1406" s="258"/>
      <c r="AV1406" s="258"/>
      <c r="AW1406" s="258"/>
      <c r="AX1406" s="258"/>
      <c r="AY1406" s="258"/>
      <c r="AZ1406" s="258"/>
      <c r="BA1406" s="258"/>
      <c r="BB1406" s="258"/>
      <c r="BC1406" s="258"/>
      <c r="BD1406" s="258"/>
      <c r="BE1406" s="258"/>
      <c r="BF1406" s="258"/>
      <c r="BG1406" s="258"/>
      <c r="BH1406" s="258"/>
      <c r="BI1406" s="258"/>
      <c r="BJ1406" s="258"/>
      <c r="BK1406" s="258"/>
      <c r="BL1406" s="297"/>
      <c r="BM1406" s="258"/>
      <c r="BN1406" s="258"/>
      <c r="BO1406" s="258"/>
      <c r="BP1406" s="258"/>
      <c r="BQ1406" s="258"/>
      <c r="BR1406" s="258"/>
      <c r="BS1406" s="258"/>
      <c r="BT1406" s="258"/>
      <c r="BU1406" s="258"/>
      <c r="BV1406" s="259"/>
      <c r="BW1406" s="260"/>
      <c r="BX1406" s="258"/>
      <c r="BY1406" s="258"/>
      <c r="BZ1406" s="258"/>
      <c r="CA1406" s="258"/>
    </row>
    <row r="1407" spans="2:79" x14ac:dyDescent="0.25">
      <c r="B1407" s="263"/>
      <c r="C1407" s="261"/>
      <c r="I1407" s="220"/>
      <c r="J1407" s="253"/>
      <c r="K1407" s="254"/>
      <c r="L1407" s="254"/>
      <c r="M1407" s="255"/>
      <c r="N1407" s="326"/>
      <c r="O1407" s="256"/>
      <c r="P1407" s="256"/>
      <c r="Q1407" s="256"/>
      <c r="R1407" s="256"/>
      <c r="S1407" s="256"/>
      <c r="T1407" s="256"/>
      <c r="U1407" s="256"/>
      <c r="V1407" s="257"/>
      <c r="W1407" s="257"/>
      <c r="X1407" s="257"/>
      <c r="Y1407" s="257"/>
      <c r="Z1407" s="257"/>
      <c r="AA1407" s="257"/>
      <c r="AB1407" s="253"/>
      <c r="AC1407" s="258"/>
      <c r="AD1407" s="253"/>
      <c r="AE1407" s="253"/>
      <c r="AF1407" s="253"/>
      <c r="AG1407" s="253"/>
      <c r="AH1407" s="253"/>
      <c r="AI1407" s="253"/>
      <c r="AJ1407" s="253"/>
      <c r="AK1407" s="258"/>
      <c r="AL1407" s="258"/>
      <c r="AM1407" s="258"/>
      <c r="AN1407" s="258"/>
      <c r="AO1407" s="258"/>
      <c r="AP1407" s="258"/>
      <c r="AQ1407" s="258"/>
      <c r="AR1407" s="258"/>
      <c r="AS1407" s="258"/>
      <c r="AT1407" s="258"/>
      <c r="AU1407" s="258"/>
      <c r="AV1407" s="258"/>
      <c r="AW1407" s="258"/>
      <c r="AX1407" s="258"/>
      <c r="AY1407" s="258"/>
      <c r="AZ1407" s="258"/>
      <c r="BA1407" s="258"/>
      <c r="BB1407" s="258"/>
      <c r="BC1407" s="258"/>
      <c r="BD1407" s="258"/>
      <c r="BE1407" s="258"/>
      <c r="BF1407" s="258"/>
      <c r="BG1407" s="258"/>
      <c r="BH1407" s="258"/>
      <c r="BI1407" s="258"/>
      <c r="BJ1407" s="258"/>
      <c r="BK1407" s="258"/>
      <c r="BL1407" s="297"/>
      <c r="BM1407" s="258"/>
      <c r="BN1407" s="258"/>
      <c r="BO1407" s="258"/>
      <c r="BP1407" s="258"/>
      <c r="BQ1407" s="258"/>
      <c r="BR1407" s="258"/>
      <c r="BS1407" s="258"/>
      <c r="BT1407" s="258"/>
      <c r="BU1407" s="258"/>
      <c r="BV1407" s="259"/>
      <c r="BW1407" s="260"/>
      <c r="BX1407" s="258"/>
      <c r="BY1407" s="258"/>
      <c r="BZ1407" s="258"/>
      <c r="CA1407" s="258"/>
    </row>
    <row r="1408" spans="2:79" x14ac:dyDescent="0.25">
      <c r="B1408" s="263"/>
      <c r="C1408" s="261"/>
      <c r="I1408" s="220"/>
      <c r="J1408" s="253"/>
      <c r="K1408" s="254"/>
      <c r="L1408" s="254"/>
      <c r="M1408" s="255"/>
      <c r="N1408" s="326"/>
      <c r="O1408" s="256"/>
      <c r="P1408" s="256"/>
      <c r="Q1408" s="256"/>
      <c r="R1408" s="256"/>
      <c r="S1408" s="256"/>
      <c r="T1408" s="256"/>
      <c r="U1408" s="256"/>
      <c r="V1408" s="257"/>
      <c r="W1408" s="257"/>
      <c r="X1408" s="257"/>
      <c r="Y1408" s="257"/>
      <c r="Z1408" s="257"/>
      <c r="AA1408" s="257"/>
      <c r="AB1408" s="253"/>
      <c r="AC1408" s="258"/>
      <c r="AD1408" s="253"/>
      <c r="AE1408" s="253"/>
      <c r="AF1408" s="253"/>
      <c r="AG1408" s="253"/>
      <c r="AH1408" s="253"/>
      <c r="AI1408" s="253"/>
      <c r="AJ1408" s="253"/>
      <c r="AK1408" s="258"/>
      <c r="AL1408" s="258"/>
      <c r="AM1408" s="258"/>
      <c r="AN1408" s="258"/>
      <c r="AO1408" s="258"/>
      <c r="AP1408" s="258"/>
      <c r="AQ1408" s="258"/>
      <c r="AR1408" s="258"/>
      <c r="AS1408" s="258"/>
      <c r="AT1408" s="258"/>
      <c r="AU1408" s="258"/>
      <c r="AV1408" s="258"/>
      <c r="AW1408" s="258"/>
      <c r="AX1408" s="258"/>
      <c r="AY1408" s="258"/>
      <c r="AZ1408" s="258"/>
      <c r="BA1408" s="258"/>
      <c r="BB1408" s="258"/>
      <c r="BC1408" s="258"/>
      <c r="BD1408" s="258"/>
      <c r="BE1408" s="258"/>
      <c r="BF1408" s="258"/>
      <c r="BG1408" s="258"/>
      <c r="BH1408" s="258"/>
      <c r="BI1408" s="258"/>
      <c r="BJ1408" s="258"/>
      <c r="BK1408" s="258"/>
      <c r="BL1408" s="297"/>
      <c r="BM1408" s="258"/>
      <c r="BN1408" s="258"/>
      <c r="BO1408" s="258"/>
      <c r="BP1408" s="258"/>
      <c r="BQ1408" s="258"/>
      <c r="BR1408" s="258"/>
      <c r="BS1408" s="258"/>
      <c r="BT1408" s="258"/>
      <c r="BU1408" s="258"/>
      <c r="BV1408" s="259"/>
      <c r="BW1408" s="260"/>
      <c r="BX1408" s="258"/>
      <c r="BY1408" s="258"/>
      <c r="BZ1408" s="258"/>
      <c r="CA1408" s="258"/>
    </row>
    <row r="1409" spans="2:79" x14ac:dyDescent="0.25">
      <c r="B1409" s="263"/>
      <c r="C1409" s="261"/>
      <c r="I1409" s="220"/>
      <c r="J1409" s="253"/>
      <c r="K1409" s="254"/>
      <c r="L1409" s="254"/>
      <c r="M1409" s="255"/>
      <c r="N1409" s="326"/>
      <c r="O1409" s="256"/>
      <c r="P1409" s="256"/>
      <c r="Q1409" s="256"/>
      <c r="R1409" s="256"/>
      <c r="S1409" s="256"/>
      <c r="T1409" s="256"/>
      <c r="U1409" s="256"/>
      <c r="V1409" s="257"/>
      <c r="W1409" s="257"/>
      <c r="X1409" s="257"/>
      <c r="Y1409" s="257"/>
      <c r="Z1409" s="257"/>
      <c r="AA1409" s="257"/>
      <c r="AB1409" s="253"/>
      <c r="AC1409" s="258"/>
      <c r="AD1409" s="253"/>
      <c r="AE1409" s="253"/>
      <c r="AF1409" s="253"/>
      <c r="AG1409" s="253"/>
      <c r="AH1409" s="253"/>
      <c r="AI1409" s="253"/>
      <c r="AJ1409" s="253"/>
      <c r="AK1409" s="258"/>
      <c r="AL1409" s="258"/>
      <c r="AM1409" s="258"/>
      <c r="AN1409" s="258"/>
      <c r="AO1409" s="258"/>
      <c r="AP1409" s="258"/>
      <c r="AQ1409" s="258"/>
      <c r="AR1409" s="258"/>
      <c r="AS1409" s="258"/>
      <c r="AT1409" s="258"/>
      <c r="AU1409" s="258"/>
      <c r="AV1409" s="258"/>
      <c r="AW1409" s="258"/>
      <c r="AX1409" s="258"/>
      <c r="AY1409" s="258"/>
      <c r="AZ1409" s="258"/>
      <c r="BA1409" s="258"/>
      <c r="BB1409" s="258"/>
      <c r="BC1409" s="258"/>
      <c r="BD1409" s="258"/>
      <c r="BE1409" s="258"/>
      <c r="BF1409" s="258"/>
      <c r="BG1409" s="258"/>
      <c r="BH1409" s="258"/>
      <c r="BI1409" s="258"/>
      <c r="BJ1409" s="258"/>
      <c r="BK1409" s="258"/>
      <c r="BL1409" s="297"/>
      <c r="BM1409" s="258"/>
      <c r="BN1409" s="258"/>
      <c r="BO1409" s="258"/>
      <c r="BP1409" s="258"/>
      <c r="BQ1409" s="258"/>
      <c r="BR1409" s="258"/>
      <c r="BS1409" s="258"/>
      <c r="BT1409" s="258"/>
      <c r="BU1409" s="258"/>
      <c r="BV1409" s="259"/>
      <c r="BW1409" s="260"/>
      <c r="BX1409" s="258"/>
      <c r="BY1409" s="258"/>
      <c r="BZ1409" s="258"/>
      <c r="CA1409" s="258"/>
    </row>
    <row r="1410" spans="2:79" x14ac:dyDescent="0.25">
      <c r="B1410" s="263"/>
      <c r="C1410" s="261"/>
      <c r="I1410" s="220"/>
      <c r="J1410" s="253"/>
      <c r="K1410" s="254"/>
      <c r="L1410" s="254"/>
      <c r="M1410" s="255"/>
      <c r="N1410" s="326"/>
      <c r="O1410" s="256"/>
      <c r="P1410" s="256"/>
      <c r="Q1410" s="256"/>
      <c r="R1410" s="256"/>
      <c r="S1410" s="256"/>
      <c r="T1410" s="256"/>
      <c r="U1410" s="256"/>
      <c r="V1410" s="257"/>
      <c r="W1410" s="257"/>
      <c r="X1410" s="257"/>
      <c r="Y1410" s="257"/>
      <c r="Z1410" s="257"/>
      <c r="AA1410" s="257"/>
      <c r="AB1410" s="253"/>
      <c r="AC1410" s="258"/>
      <c r="AD1410" s="253"/>
      <c r="AE1410" s="253"/>
      <c r="AF1410" s="253"/>
      <c r="AG1410" s="253"/>
      <c r="AH1410" s="253"/>
      <c r="AI1410" s="253"/>
      <c r="AJ1410" s="253"/>
      <c r="AK1410" s="258"/>
      <c r="AL1410" s="258"/>
      <c r="AM1410" s="258"/>
      <c r="AN1410" s="258"/>
      <c r="AO1410" s="258"/>
      <c r="AP1410" s="258"/>
      <c r="AQ1410" s="258"/>
      <c r="AR1410" s="258"/>
      <c r="AS1410" s="258"/>
      <c r="AT1410" s="258"/>
      <c r="AU1410" s="258"/>
      <c r="AV1410" s="258"/>
      <c r="AW1410" s="258"/>
      <c r="AX1410" s="258"/>
      <c r="AY1410" s="258"/>
      <c r="AZ1410" s="258"/>
      <c r="BA1410" s="258"/>
      <c r="BB1410" s="258"/>
      <c r="BC1410" s="258"/>
      <c r="BD1410" s="258"/>
      <c r="BE1410" s="258"/>
      <c r="BF1410" s="258"/>
      <c r="BG1410" s="258"/>
      <c r="BH1410" s="258"/>
      <c r="BI1410" s="258"/>
      <c r="BJ1410" s="258"/>
      <c r="BK1410" s="258"/>
      <c r="BL1410" s="297"/>
      <c r="BM1410" s="258"/>
      <c r="BN1410" s="258"/>
      <c r="BO1410" s="258"/>
      <c r="BP1410" s="258"/>
      <c r="BQ1410" s="258"/>
      <c r="BR1410" s="258"/>
      <c r="BS1410" s="258"/>
      <c r="BT1410" s="258"/>
      <c r="BU1410" s="258"/>
      <c r="BV1410" s="259"/>
      <c r="BW1410" s="260"/>
      <c r="BX1410" s="258"/>
      <c r="BY1410" s="258"/>
      <c r="BZ1410" s="258"/>
      <c r="CA1410" s="258"/>
    </row>
    <row r="1411" spans="2:79" x14ac:dyDescent="0.25">
      <c r="B1411" s="263"/>
      <c r="C1411" s="261"/>
      <c r="I1411" s="220"/>
      <c r="J1411" s="253"/>
      <c r="K1411" s="254"/>
      <c r="L1411" s="254"/>
      <c r="M1411" s="255"/>
      <c r="N1411" s="326"/>
      <c r="O1411" s="256"/>
      <c r="P1411" s="256"/>
      <c r="Q1411" s="256"/>
      <c r="R1411" s="256"/>
      <c r="S1411" s="256"/>
      <c r="T1411" s="256"/>
      <c r="U1411" s="256"/>
      <c r="V1411" s="257"/>
      <c r="W1411" s="257"/>
      <c r="X1411" s="257"/>
      <c r="Y1411" s="257"/>
      <c r="Z1411" s="257"/>
      <c r="AA1411" s="257"/>
      <c r="AB1411" s="253"/>
      <c r="AC1411" s="258"/>
      <c r="AD1411" s="253"/>
      <c r="AE1411" s="253"/>
      <c r="AF1411" s="253"/>
      <c r="AG1411" s="253"/>
      <c r="AH1411" s="253"/>
      <c r="AI1411" s="253"/>
      <c r="AJ1411" s="253"/>
      <c r="AK1411" s="258"/>
      <c r="AL1411" s="258"/>
      <c r="AM1411" s="258"/>
      <c r="AN1411" s="258"/>
      <c r="AO1411" s="258"/>
      <c r="AP1411" s="258"/>
      <c r="AQ1411" s="258"/>
      <c r="AR1411" s="258"/>
      <c r="AS1411" s="258"/>
      <c r="AT1411" s="258"/>
      <c r="AU1411" s="258"/>
      <c r="AV1411" s="258"/>
      <c r="AW1411" s="258"/>
      <c r="AX1411" s="258"/>
      <c r="AY1411" s="258"/>
      <c r="AZ1411" s="258"/>
      <c r="BA1411" s="258"/>
      <c r="BB1411" s="258"/>
      <c r="BC1411" s="258"/>
      <c r="BD1411" s="258"/>
      <c r="BE1411" s="258"/>
      <c r="BF1411" s="258"/>
      <c r="BG1411" s="258"/>
      <c r="BH1411" s="258"/>
      <c r="BI1411" s="258"/>
      <c r="BJ1411" s="258"/>
      <c r="BK1411" s="258"/>
      <c r="BL1411" s="297"/>
      <c r="BM1411" s="258"/>
      <c r="BN1411" s="258"/>
      <c r="BO1411" s="258"/>
      <c r="BP1411" s="258"/>
      <c r="BQ1411" s="258"/>
      <c r="BR1411" s="258"/>
      <c r="BS1411" s="258"/>
      <c r="BT1411" s="258"/>
      <c r="BU1411" s="258"/>
      <c r="BV1411" s="259"/>
      <c r="BW1411" s="260"/>
      <c r="BX1411" s="258"/>
      <c r="BY1411" s="258"/>
      <c r="BZ1411" s="258"/>
      <c r="CA1411" s="258"/>
    </row>
    <row r="1412" spans="2:79" x14ac:dyDescent="0.25">
      <c r="B1412" s="263"/>
      <c r="C1412" s="261"/>
      <c r="I1412" s="220"/>
      <c r="J1412" s="253"/>
      <c r="K1412" s="254"/>
      <c r="L1412" s="254"/>
      <c r="M1412" s="255"/>
      <c r="N1412" s="326"/>
      <c r="O1412" s="256"/>
      <c r="P1412" s="256"/>
      <c r="Q1412" s="256"/>
      <c r="R1412" s="256"/>
      <c r="S1412" s="256"/>
      <c r="T1412" s="256"/>
      <c r="U1412" s="256"/>
      <c r="V1412" s="257"/>
      <c r="W1412" s="257"/>
      <c r="X1412" s="257"/>
      <c r="Y1412" s="257"/>
      <c r="Z1412" s="257"/>
      <c r="AA1412" s="257"/>
      <c r="AB1412" s="253"/>
      <c r="AC1412" s="258"/>
      <c r="AD1412" s="253"/>
      <c r="AE1412" s="253"/>
      <c r="AF1412" s="253"/>
      <c r="AG1412" s="253"/>
      <c r="AH1412" s="253"/>
      <c r="AI1412" s="253"/>
      <c r="AJ1412" s="253"/>
      <c r="AK1412" s="258"/>
      <c r="AL1412" s="258"/>
      <c r="AM1412" s="258"/>
      <c r="AN1412" s="258"/>
      <c r="AO1412" s="258"/>
      <c r="AP1412" s="258"/>
      <c r="AQ1412" s="258"/>
      <c r="AR1412" s="258"/>
      <c r="AS1412" s="258"/>
      <c r="AT1412" s="258"/>
      <c r="AU1412" s="258"/>
      <c r="AV1412" s="258"/>
      <c r="AW1412" s="258"/>
      <c r="AX1412" s="258"/>
      <c r="AY1412" s="258"/>
      <c r="AZ1412" s="258"/>
      <c r="BA1412" s="258"/>
      <c r="BB1412" s="258"/>
      <c r="BC1412" s="258"/>
      <c r="BD1412" s="258"/>
      <c r="BE1412" s="258"/>
      <c r="BF1412" s="258"/>
      <c r="BG1412" s="258"/>
      <c r="BH1412" s="258"/>
      <c r="BI1412" s="258"/>
      <c r="BJ1412" s="258"/>
      <c r="BK1412" s="258"/>
      <c r="BL1412" s="297"/>
      <c r="BM1412" s="258"/>
      <c r="BN1412" s="258"/>
      <c r="BO1412" s="258"/>
      <c r="BP1412" s="258"/>
      <c r="BQ1412" s="258"/>
      <c r="BR1412" s="258"/>
      <c r="BS1412" s="258"/>
      <c r="BT1412" s="258"/>
      <c r="BU1412" s="258"/>
      <c r="BV1412" s="259"/>
      <c r="BW1412" s="260"/>
      <c r="BX1412" s="258"/>
      <c r="BY1412" s="258"/>
      <c r="BZ1412" s="258"/>
      <c r="CA1412" s="258"/>
    </row>
    <row r="1413" spans="2:79" x14ac:dyDescent="0.25">
      <c r="B1413" s="263"/>
      <c r="C1413" s="261"/>
      <c r="I1413" s="220"/>
      <c r="J1413" s="253"/>
      <c r="K1413" s="254"/>
      <c r="L1413" s="254"/>
      <c r="M1413" s="255"/>
      <c r="N1413" s="326"/>
      <c r="O1413" s="256"/>
      <c r="P1413" s="256"/>
      <c r="Q1413" s="256"/>
      <c r="R1413" s="256"/>
      <c r="S1413" s="256"/>
      <c r="T1413" s="256"/>
      <c r="U1413" s="256"/>
      <c r="V1413" s="257"/>
      <c r="W1413" s="257"/>
      <c r="X1413" s="257"/>
      <c r="Y1413" s="257"/>
      <c r="Z1413" s="257"/>
      <c r="AA1413" s="257"/>
      <c r="AB1413" s="253"/>
      <c r="AC1413" s="258"/>
      <c r="AD1413" s="253"/>
      <c r="AE1413" s="253"/>
      <c r="AF1413" s="253"/>
      <c r="AG1413" s="253"/>
      <c r="AH1413" s="253"/>
      <c r="AI1413" s="253"/>
      <c r="AJ1413" s="253"/>
      <c r="AK1413" s="258"/>
      <c r="AL1413" s="258"/>
      <c r="AM1413" s="258"/>
      <c r="AN1413" s="258"/>
      <c r="AO1413" s="258"/>
      <c r="AP1413" s="258"/>
      <c r="AQ1413" s="258"/>
      <c r="AR1413" s="258"/>
      <c r="AS1413" s="258"/>
      <c r="AT1413" s="258"/>
      <c r="AU1413" s="258"/>
      <c r="AV1413" s="258"/>
      <c r="AW1413" s="258"/>
      <c r="AX1413" s="258"/>
      <c r="AY1413" s="258"/>
      <c r="AZ1413" s="258"/>
      <c r="BA1413" s="258"/>
      <c r="BB1413" s="258"/>
      <c r="BC1413" s="258"/>
      <c r="BD1413" s="258"/>
      <c r="BE1413" s="258"/>
      <c r="BF1413" s="258"/>
      <c r="BG1413" s="258"/>
      <c r="BH1413" s="258"/>
      <c r="BI1413" s="258"/>
      <c r="BJ1413" s="258"/>
      <c r="BK1413" s="258"/>
      <c r="BL1413" s="297"/>
      <c r="BM1413" s="258"/>
      <c r="BN1413" s="258"/>
      <c r="BO1413" s="258"/>
      <c r="BP1413" s="258"/>
      <c r="BQ1413" s="258"/>
      <c r="BR1413" s="258"/>
      <c r="BS1413" s="258"/>
      <c r="BT1413" s="258"/>
      <c r="BU1413" s="258"/>
      <c r="BV1413" s="259"/>
      <c r="BW1413" s="260"/>
      <c r="BX1413" s="258"/>
      <c r="BY1413" s="258"/>
      <c r="BZ1413" s="258"/>
      <c r="CA1413" s="258"/>
    </row>
    <row r="1414" spans="2:79" x14ac:dyDescent="0.25">
      <c r="B1414" s="263"/>
      <c r="C1414" s="261"/>
      <c r="I1414" s="220"/>
      <c r="J1414" s="253"/>
      <c r="K1414" s="254"/>
      <c r="L1414" s="254"/>
      <c r="M1414" s="255"/>
      <c r="N1414" s="326"/>
      <c r="O1414" s="256"/>
      <c r="P1414" s="256"/>
      <c r="Q1414" s="256"/>
      <c r="R1414" s="256"/>
      <c r="S1414" s="256"/>
      <c r="T1414" s="256"/>
      <c r="U1414" s="256"/>
      <c r="V1414" s="257"/>
      <c r="W1414" s="257"/>
      <c r="X1414" s="257"/>
      <c r="Y1414" s="257"/>
      <c r="Z1414" s="257"/>
      <c r="AA1414" s="257"/>
      <c r="AB1414" s="253"/>
      <c r="AC1414" s="258"/>
      <c r="AD1414" s="253"/>
      <c r="AE1414" s="253"/>
      <c r="AF1414" s="253"/>
      <c r="AG1414" s="253"/>
      <c r="AH1414" s="253"/>
      <c r="AI1414" s="253"/>
      <c r="AJ1414" s="253"/>
      <c r="AK1414" s="258"/>
      <c r="AL1414" s="258"/>
      <c r="AM1414" s="258"/>
      <c r="AN1414" s="258"/>
      <c r="AO1414" s="258"/>
      <c r="AP1414" s="258"/>
      <c r="AQ1414" s="258"/>
      <c r="AR1414" s="258"/>
      <c r="AS1414" s="258"/>
      <c r="AT1414" s="258"/>
      <c r="AU1414" s="258"/>
      <c r="AV1414" s="258"/>
      <c r="AW1414" s="258"/>
      <c r="AX1414" s="258"/>
      <c r="AY1414" s="258"/>
      <c r="AZ1414" s="258"/>
      <c r="BA1414" s="258"/>
      <c r="BB1414" s="258"/>
      <c r="BC1414" s="258"/>
      <c r="BD1414" s="258"/>
      <c r="BE1414" s="258"/>
      <c r="BF1414" s="258"/>
      <c r="BG1414" s="258"/>
      <c r="BH1414" s="258"/>
      <c r="BI1414" s="258"/>
      <c r="BJ1414" s="258"/>
      <c r="BK1414" s="258"/>
      <c r="BL1414" s="297"/>
      <c r="BM1414" s="258"/>
      <c r="BN1414" s="258"/>
      <c r="BO1414" s="258"/>
      <c r="BP1414" s="258"/>
      <c r="BQ1414" s="258"/>
      <c r="BR1414" s="258"/>
      <c r="BS1414" s="258"/>
      <c r="BT1414" s="258"/>
      <c r="BU1414" s="258"/>
      <c r="BV1414" s="259"/>
      <c r="BW1414" s="260"/>
      <c r="BX1414" s="258"/>
      <c r="BY1414" s="258"/>
      <c r="BZ1414" s="258"/>
      <c r="CA1414" s="258"/>
    </row>
    <row r="1415" spans="2:79" x14ac:dyDescent="0.25">
      <c r="B1415" s="263"/>
      <c r="C1415" s="261"/>
      <c r="I1415" s="220"/>
      <c r="J1415" s="253"/>
      <c r="K1415" s="254"/>
      <c r="L1415" s="254"/>
      <c r="M1415" s="255"/>
      <c r="N1415" s="326"/>
      <c r="O1415" s="256"/>
      <c r="P1415" s="256"/>
      <c r="Q1415" s="256"/>
      <c r="R1415" s="256"/>
      <c r="S1415" s="256"/>
      <c r="T1415" s="256"/>
      <c r="U1415" s="256"/>
      <c r="V1415" s="257"/>
      <c r="W1415" s="257"/>
      <c r="X1415" s="257"/>
      <c r="Y1415" s="257"/>
      <c r="Z1415" s="257"/>
      <c r="AA1415" s="257"/>
      <c r="AB1415" s="253"/>
      <c r="AC1415" s="258"/>
      <c r="AD1415" s="253"/>
      <c r="AE1415" s="253"/>
      <c r="AF1415" s="253"/>
      <c r="AG1415" s="253"/>
      <c r="AH1415" s="253"/>
      <c r="AI1415" s="253"/>
      <c r="AJ1415" s="253"/>
      <c r="AK1415" s="258"/>
      <c r="AL1415" s="258"/>
      <c r="AM1415" s="258"/>
      <c r="AN1415" s="258"/>
      <c r="AO1415" s="258"/>
      <c r="AP1415" s="258"/>
      <c r="AQ1415" s="258"/>
      <c r="AR1415" s="258"/>
      <c r="AS1415" s="258"/>
      <c r="AT1415" s="258"/>
      <c r="AU1415" s="258"/>
      <c r="AV1415" s="258"/>
      <c r="AW1415" s="258"/>
      <c r="AX1415" s="258"/>
      <c r="AY1415" s="258"/>
      <c r="AZ1415" s="258"/>
      <c r="BA1415" s="258"/>
      <c r="BB1415" s="258"/>
      <c r="BC1415" s="258"/>
      <c r="BD1415" s="258"/>
      <c r="BE1415" s="258"/>
      <c r="BF1415" s="258"/>
      <c r="BG1415" s="258"/>
      <c r="BH1415" s="258"/>
      <c r="BI1415" s="258"/>
      <c r="BJ1415" s="258"/>
      <c r="BK1415" s="258"/>
      <c r="BL1415" s="297"/>
      <c r="BM1415" s="258"/>
      <c r="BN1415" s="258"/>
      <c r="BO1415" s="258"/>
      <c r="BP1415" s="258"/>
      <c r="BQ1415" s="258"/>
      <c r="BR1415" s="258"/>
      <c r="BS1415" s="258"/>
      <c r="BT1415" s="258"/>
      <c r="BU1415" s="258"/>
      <c r="BV1415" s="259"/>
      <c r="BW1415" s="260"/>
      <c r="BX1415" s="258"/>
      <c r="BY1415" s="258"/>
      <c r="BZ1415" s="258"/>
      <c r="CA1415" s="258"/>
    </row>
    <row r="1416" spans="2:79" x14ac:dyDescent="0.25">
      <c r="B1416" s="263"/>
      <c r="C1416" s="261"/>
      <c r="I1416" s="220"/>
      <c r="J1416" s="253"/>
      <c r="K1416" s="254"/>
      <c r="L1416" s="254"/>
      <c r="M1416" s="255"/>
      <c r="N1416" s="326"/>
      <c r="O1416" s="256"/>
      <c r="P1416" s="256"/>
      <c r="Q1416" s="256"/>
      <c r="R1416" s="256"/>
      <c r="S1416" s="256"/>
      <c r="T1416" s="256"/>
      <c r="U1416" s="256"/>
      <c r="V1416" s="257"/>
      <c r="W1416" s="257"/>
      <c r="X1416" s="257"/>
      <c r="Y1416" s="257"/>
      <c r="Z1416" s="257"/>
      <c r="AA1416" s="257"/>
      <c r="AB1416" s="253"/>
      <c r="AC1416" s="258"/>
      <c r="AD1416" s="253"/>
      <c r="AE1416" s="253"/>
      <c r="AF1416" s="253"/>
      <c r="AG1416" s="253"/>
      <c r="AH1416" s="253"/>
      <c r="AI1416" s="253"/>
      <c r="AJ1416" s="253"/>
      <c r="AK1416" s="258"/>
      <c r="AL1416" s="258"/>
      <c r="AM1416" s="258"/>
      <c r="AN1416" s="258"/>
      <c r="AO1416" s="258"/>
      <c r="AP1416" s="258"/>
      <c r="AQ1416" s="258"/>
      <c r="AR1416" s="258"/>
      <c r="AS1416" s="258"/>
      <c r="AT1416" s="258"/>
      <c r="AU1416" s="258"/>
      <c r="AV1416" s="258"/>
      <c r="AW1416" s="258"/>
      <c r="AX1416" s="258"/>
      <c r="AY1416" s="258"/>
      <c r="AZ1416" s="258"/>
      <c r="BA1416" s="258"/>
      <c r="BB1416" s="258"/>
      <c r="BC1416" s="258"/>
      <c r="BD1416" s="258"/>
      <c r="BE1416" s="258"/>
      <c r="BF1416" s="258"/>
      <c r="BG1416" s="258"/>
      <c r="BH1416" s="258"/>
      <c r="BI1416" s="258"/>
      <c r="BJ1416" s="258"/>
      <c r="BK1416" s="258"/>
      <c r="BL1416" s="297"/>
      <c r="BM1416" s="258"/>
      <c r="BN1416" s="258"/>
      <c r="BO1416" s="258"/>
      <c r="BP1416" s="258"/>
      <c r="BQ1416" s="258"/>
      <c r="BR1416" s="258"/>
      <c r="BS1416" s="258"/>
      <c r="BT1416" s="258"/>
      <c r="BU1416" s="258"/>
      <c r="BV1416" s="259"/>
      <c r="BW1416" s="260"/>
      <c r="BX1416" s="258"/>
      <c r="BY1416" s="258"/>
      <c r="BZ1416" s="258"/>
      <c r="CA1416" s="258"/>
    </row>
    <row r="1417" spans="2:79" x14ac:dyDescent="0.25">
      <c r="B1417" s="263"/>
      <c r="C1417" s="261"/>
      <c r="I1417" s="220"/>
      <c r="J1417" s="253"/>
      <c r="K1417" s="254"/>
      <c r="L1417" s="254"/>
      <c r="M1417" s="255"/>
      <c r="N1417" s="326"/>
      <c r="O1417" s="256"/>
      <c r="P1417" s="256"/>
      <c r="Q1417" s="256"/>
      <c r="R1417" s="256"/>
      <c r="S1417" s="256"/>
      <c r="T1417" s="256"/>
      <c r="U1417" s="256"/>
      <c r="V1417" s="257"/>
      <c r="W1417" s="257"/>
      <c r="X1417" s="257"/>
      <c r="Y1417" s="257"/>
      <c r="Z1417" s="257"/>
      <c r="AA1417" s="257"/>
      <c r="AB1417" s="253"/>
      <c r="AC1417" s="258"/>
      <c r="AD1417" s="253"/>
      <c r="AE1417" s="253"/>
      <c r="AF1417" s="253"/>
      <c r="AG1417" s="253"/>
      <c r="AH1417" s="253"/>
      <c r="AI1417" s="253"/>
      <c r="AJ1417" s="253"/>
      <c r="AK1417" s="258"/>
      <c r="AL1417" s="258"/>
      <c r="AM1417" s="258"/>
      <c r="AN1417" s="258"/>
      <c r="AO1417" s="258"/>
      <c r="AP1417" s="258"/>
      <c r="AQ1417" s="258"/>
      <c r="AR1417" s="258"/>
      <c r="AS1417" s="258"/>
      <c r="AT1417" s="258"/>
      <c r="AU1417" s="258"/>
      <c r="AV1417" s="258"/>
      <c r="AW1417" s="258"/>
      <c r="AX1417" s="258"/>
      <c r="AY1417" s="258"/>
      <c r="AZ1417" s="258"/>
      <c r="BA1417" s="258"/>
      <c r="BB1417" s="258"/>
      <c r="BC1417" s="258"/>
      <c r="BD1417" s="258"/>
      <c r="BE1417" s="258"/>
      <c r="BF1417" s="258"/>
      <c r="BG1417" s="258"/>
      <c r="BH1417" s="258"/>
      <c r="BI1417" s="258"/>
      <c r="BJ1417" s="258"/>
      <c r="BK1417" s="258"/>
      <c r="BL1417" s="297"/>
      <c r="BM1417" s="258"/>
      <c r="BN1417" s="258"/>
      <c r="BO1417" s="258"/>
      <c r="BP1417" s="258"/>
      <c r="BQ1417" s="258"/>
      <c r="BR1417" s="258"/>
      <c r="BS1417" s="258"/>
      <c r="BT1417" s="258"/>
      <c r="BU1417" s="258"/>
      <c r="BV1417" s="259"/>
      <c r="BW1417" s="260"/>
      <c r="BX1417" s="258"/>
      <c r="BY1417" s="258"/>
      <c r="BZ1417" s="258"/>
      <c r="CA1417" s="258"/>
    </row>
    <row r="1418" spans="2:79" x14ac:dyDescent="0.25">
      <c r="B1418" s="263"/>
      <c r="C1418" s="261"/>
      <c r="I1418" s="220"/>
      <c r="J1418" s="253"/>
      <c r="K1418" s="254"/>
      <c r="L1418" s="254"/>
      <c r="M1418" s="255"/>
      <c r="N1418" s="326"/>
      <c r="O1418" s="256"/>
      <c r="P1418" s="256"/>
      <c r="Q1418" s="256"/>
      <c r="R1418" s="256"/>
      <c r="S1418" s="256"/>
      <c r="T1418" s="256"/>
      <c r="U1418" s="256"/>
      <c r="V1418" s="257"/>
      <c r="W1418" s="257"/>
      <c r="X1418" s="257"/>
      <c r="Y1418" s="257"/>
      <c r="Z1418" s="257"/>
      <c r="AA1418" s="257"/>
      <c r="AB1418" s="253"/>
      <c r="AC1418" s="258"/>
      <c r="AD1418" s="253"/>
      <c r="AE1418" s="253"/>
      <c r="AF1418" s="253"/>
      <c r="AG1418" s="253"/>
      <c r="AH1418" s="253"/>
      <c r="AI1418" s="253"/>
      <c r="AJ1418" s="253"/>
      <c r="AK1418" s="258"/>
      <c r="AL1418" s="258"/>
      <c r="AM1418" s="258"/>
      <c r="AN1418" s="258"/>
      <c r="AO1418" s="258"/>
      <c r="AP1418" s="258"/>
      <c r="AQ1418" s="258"/>
      <c r="AR1418" s="258"/>
      <c r="AS1418" s="258"/>
      <c r="AT1418" s="258"/>
      <c r="AU1418" s="258"/>
      <c r="AV1418" s="258"/>
      <c r="AW1418" s="258"/>
      <c r="AX1418" s="258"/>
      <c r="AY1418" s="258"/>
      <c r="AZ1418" s="258"/>
      <c r="BA1418" s="258"/>
      <c r="BB1418" s="258"/>
      <c r="BC1418" s="258"/>
      <c r="BD1418" s="258"/>
      <c r="BE1418" s="258"/>
      <c r="BF1418" s="258"/>
      <c r="BG1418" s="258"/>
      <c r="BH1418" s="258"/>
      <c r="BI1418" s="258"/>
      <c r="BJ1418" s="258"/>
      <c r="BK1418" s="258"/>
      <c r="BL1418" s="297"/>
      <c r="BM1418" s="258"/>
      <c r="BN1418" s="258"/>
      <c r="BO1418" s="258"/>
      <c r="BP1418" s="258"/>
      <c r="BQ1418" s="258"/>
      <c r="BR1418" s="258"/>
      <c r="BS1418" s="258"/>
      <c r="BT1418" s="258"/>
      <c r="BU1418" s="258"/>
      <c r="BV1418" s="259"/>
      <c r="BW1418" s="260"/>
      <c r="BX1418" s="258"/>
      <c r="BY1418" s="258"/>
      <c r="BZ1418" s="258"/>
      <c r="CA1418" s="258"/>
    </row>
    <row r="1419" spans="2:79" x14ac:dyDescent="0.25">
      <c r="B1419" s="263"/>
      <c r="C1419" s="261"/>
      <c r="I1419" s="220"/>
      <c r="J1419" s="253"/>
      <c r="K1419" s="254"/>
      <c r="L1419" s="254"/>
      <c r="M1419" s="255"/>
      <c r="N1419" s="326"/>
      <c r="O1419" s="256"/>
      <c r="P1419" s="256"/>
      <c r="Q1419" s="256"/>
      <c r="R1419" s="256"/>
      <c r="S1419" s="256"/>
      <c r="T1419" s="256"/>
      <c r="U1419" s="256"/>
      <c r="V1419" s="257"/>
      <c r="W1419" s="257"/>
      <c r="X1419" s="257"/>
      <c r="Y1419" s="257"/>
      <c r="Z1419" s="257"/>
      <c r="AA1419" s="257"/>
      <c r="AB1419" s="253"/>
      <c r="AC1419" s="258"/>
      <c r="AD1419" s="253"/>
      <c r="AE1419" s="253"/>
      <c r="AF1419" s="253"/>
      <c r="AG1419" s="253"/>
      <c r="AH1419" s="253"/>
      <c r="AI1419" s="253"/>
      <c r="AJ1419" s="253"/>
      <c r="AK1419" s="258"/>
      <c r="AL1419" s="258"/>
      <c r="AM1419" s="258"/>
      <c r="AN1419" s="258"/>
      <c r="AO1419" s="258"/>
      <c r="AP1419" s="258"/>
      <c r="AQ1419" s="258"/>
      <c r="AR1419" s="258"/>
      <c r="AS1419" s="258"/>
      <c r="AT1419" s="258"/>
      <c r="AU1419" s="258"/>
      <c r="AV1419" s="258"/>
      <c r="AW1419" s="258"/>
      <c r="AX1419" s="258"/>
      <c r="AY1419" s="258"/>
      <c r="AZ1419" s="258"/>
      <c r="BA1419" s="258"/>
      <c r="BB1419" s="258"/>
      <c r="BC1419" s="258"/>
      <c r="BD1419" s="258"/>
      <c r="BE1419" s="258"/>
      <c r="BF1419" s="258"/>
      <c r="BG1419" s="258"/>
      <c r="BH1419" s="258"/>
      <c r="BI1419" s="258"/>
      <c r="BJ1419" s="258"/>
      <c r="BK1419" s="258"/>
      <c r="BL1419" s="297"/>
      <c r="BM1419" s="258"/>
      <c r="BN1419" s="258"/>
      <c r="BO1419" s="258"/>
      <c r="BP1419" s="258"/>
      <c r="BQ1419" s="258"/>
      <c r="BR1419" s="258"/>
      <c r="BS1419" s="258"/>
      <c r="BT1419" s="258"/>
      <c r="BU1419" s="258"/>
      <c r="BV1419" s="259"/>
      <c r="BW1419" s="260"/>
      <c r="BX1419" s="258"/>
      <c r="BY1419" s="258"/>
      <c r="BZ1419" s="258"/>
      <c r="CA1419" s="258"/>
    </row>
    <row r="1420" spans="2:79" x14ac:dyDescent="0.25">
      <c r="B1420" s="263"/>
      <c r="C1420" s="261"/>
      <c r="I1420" s="220"/>
      <c r="J1420" s="253"/>
      <c r="K1420" s="254"/>
      <c r="L1420" s="254"/>
      <c r="M1420" s="255"/>
      <c r="N1420" s="326"/>
      <c r="O1420" s="256"/>
      <c r="P1420" s="256"/>
      <c r="Q1420" s="256"/>
      <c r="R1420" s="256"/>
      <c r="S1420" s="256"/>
      <c r="T1420" s="256"/>
      <c r="U1420" s="256"/>
      <c r="V1420" s="257"/>
      <c r="W1420" s="257"/>
      <c r="X1420" s="257"/>
      <c r="Y1420" s="257"/>
      <c r="Z1420" s="257"/>
      <c r="AA1420" s="257"/>
      <c r="AB1420" s="253"/>
      <c r="AC1420" s="258"/>
      <c r="AD1420" s="253"/>
      <c r="AE1420" s="253"/>
      <c r="AF1420" s="253"/>
      <c r="AG1420" s="253"/>
      <c r="AH1420" s="253"/>
      <c r="AI1420" s="253"/>
      <c r="AJ1420" s="253"/>
      <c r="AK1420" s="258"/>
      <c r="AL1420" s="258"/>
      <c r="AM1420" s="258"/>
      <c r="AN1420" s="258"/>
      <c r="AO1420" s="258"/>
      <c r="AP1420" s="258"/>
      <c r="AQ1420" s="258"/>
      <c r="AR1420" s="258"/>
      <c r="AS1420" s="258"/>
      <c r="AT1420" s="258"/>
      <c r="AU1420" s="258"/>
      <c r="AV1420" s="258"/>
      <c r="AW1420" s="258"/>
      <c r="AX1420" s="258"/>
      <c r="AY1420" s="258"/>
      <c r="AZ1420" s="258"/>
      <c r="BA1420" s="258"/>
      <c r="BB1420" s="258"/>
      <c r="BC1420" s="258"/>
      <c r="BD1420" s="258"/>
      <c r="BE1420" s="258"/>
      <c r="BF1420" s="258"/>
      <c r="BG1420" s="258"/>
      <c r="BH1420" s="258"/>
      <c r="BI1420" s="258"/>
      <c r="BJ1420" s="258"/>
      <c r="BK1420" s="258"/>
      <c r="BL1420" s="297"/>
      <c r="BM1420" s="258"/>
      <c r="BN1420" s="258"/>
      <c r="BO1420" s="258"/>
      <c r="BP1420" s="258"/>
      <c r="BQ1420" s="258"/>
      <c r="BR1420" s="258"/>
      <c r="BS1420" s="258"/>
      <c r="BT1420" s="258"/>
      <c r="BU1420" s="258"/>
      <c r="BV1420" s="259"/>
      <c r="BW1420" s="260"/>
      <c r="BX1420" s="258"/>
      <c r="BY1420" s="258"/>
      <c r="BZ1420" s="258"/>
      <c r="CA1420" s="258"/>
    </row>
    <row r="1421" spans="2:79" x14ac:dyDescent="0.25">
      <c r="B1421" s="263"/>
      <c r="C1421" s="261"/>
      <c r="I1421" s="220"/>
      <c r="J1421" s="253"/>
      <c r="K1421" s="254"/>
      <c r="L1421" s="254"/>
      <c r="M1421" s="255"/>
      <c r="N1421" s="326"/>
      <c r="O1421" s="256"/>
      <c r="P1421" s="256"/>
      <c r="Q1421" s="256"/>
      <c r="R1421" s="256"/>
      <c r="S1421" s="256"/>
      <c r="T1421" s="256"/>
      <c r="U1421" s="256"/>
      <c r="V1421" s="257"/>
      <c r="W1421" s="257"/>
      <c r="X1421" s="257"/>
      <c r="Y1421" s="257"/>
      <c r="Z1421" s="257"/>
      <c r="AA1421" s="257"/>
      <c r="AB1421" s="253"/>
      <c r="AC1421" s="258"/>
      <c r="AD1421" s="253"/>
      <c r="AE1421" s="253"/>
      <c r="AF1421" s="253"/>
      <c r="AG1421" s="253"/>
      <c r="AH1421" s="253"/>
      <c r="AI1421" s="253"/>
      <c r="AJ1421" s="253"/>
      <c r="AK1421" s="258"/>
      <c r="AL1421" s="258"/>
      <c r="AM1421" s="258"/>
      <c r="AN1421" s="258"/>
      <c r="AO1421" s="258"/>
      <c r="AP1421" s="258"/>
      <c r="AQ1421" s="258"/>
      <c r="AR1421" s="258"/>
      <c r="AS1421" s="258"/>
      <c r="AT1421" s="258"/>
      <c r="AU1421" s="258"/>
      <c r="AV1421" s="258"/>
      <c r="AW1421" s="258"/>
      <c r="AX1421" s="258"/>
      <c r="AY1421" s="258"/>
      <c r="AZ1421" s="258"/>
      <c r="BA1421" s="258"/>
      <c r="BB1421" s="258"/>
      <c r="BC1421" s="258"/>
      <c r="BD1421" s="258"/>
      <c r="BE1421" s="258"/>
      <c r="BF1421" s="258"/>
      <c r="BG1421" s="258"/>
      <c r="BH1421" s="258"/>
      <c r="BI1421" s="258"/>
      <c r="BJ1421" s="258"/>
      <c r="BK1421" s="258"/>
      <c r="BL1421" s="297"/>
      <c r="BM1421" s="258"/>
      <c r="BN1421" s="258"/>
      <c r="BO1421" s="258"/>
      <c r="BP1421" s="258"/>
      <c r="BQ1421" s="258"/>
      <c r="BR1421" s="258"/>
      <c r="BS1421" s="258"/>
      <c r="BT1421" s="258"/>
      <c r="BU1421" s="258"/>
      <c r="BV1421" s="259"/>
      <c r="BW1421" s="260"/>
      <c r="BX1421" s="258"/>
      <c r="BY1421" s="258"/>
      <c r="BZ1421" s="258"/>
      <c r="CA1421" s="258"/>
    </row>
    <row r="1422" spans="2:79" x14ac:dyDescent="0.25">
      <c r="B1422" s="263"/>
      <c r="C1422" s="261"/>
      <c r="I1422" s="220"/>
      <c r="J1422" s="253"/>
      <c r="K1422" s="254"/>
      <c r="L1422" s="254"/>
      <c r="M1422" s="255"/>
      <c r="N1422" s="326"/>
      <c r="O1422" s="256"/>
      <c r="P1422" s="256"/>
      <c r="Q1422" s="256"/>
      <c r="R1422" s="256"/>
      <c r="S1422" s="256"/>
      <c r="T1422" s="256"/>
      <c r="U1422" s="256"/>
      <c r="V1422" s="257"/>
      <c r="W1422" s="257"/>
      <c r="X1422" s="257"/>
      <c r="Y1422" s="257"/>
      <c r="Z1422" s="257"/>
      <c r="AA1422" s="257"/>
      <c r="AB1422" s="253"/>
      <c r="AC1422" s="258"/>
      <c r="AD1422" s="253"/>
      <c r="AE1422" s="253"/>
      <c r="AF1422" s="253"/>
      <c r="AG1422" s="253"/>
      <c r="AH1422" s="253"/>
      <c r="AI1422" s="253"/>
      <c r="AJ1422" s="253"/>
      <c r="AK1422" s="258"/>
      <c r="AL1422" s="258"/>
      <c r="AM1422" s="258"/>
      <c r="AN1422" s="258"/>
      <c r="AO1422" s="258"/>
      <c r="AP1422" s="258"/>
      <c r="AQ1422" s="258"/>
      <c r="AR1422" s="258"/>
      <c r="AS1422" s="258"/>
      <c r="AT1422" s="258"/>
      <c r="AU1422" s="258"/>
      <c r="AV1422" s="258"/>
      <c r="AW1422" s="258"/>
      <c r="AX1422" s="258"/>
      <c r="AY1422" s="258"/>
      <c r="AZ1422" s="258"/>
      <c r="BA1422" s="258"/>
      <c r="BB1422" s="258"/>
      <c r="BC1422" s="258"/>
      <c r="BD1422" s="258"/>
      <c r="BE1422" s="258"/>
      <c r="BF1422" s="258"/>
      <c r="BG1422" s="258"/>
      <c r="BH1422" s="258"/>
      <c r="BI1422" s="258"/>
      <c r="BJ1422" s="258"/>
      <c r="BK1422" s="258"/>
      <c r="BL1422" s="297"/>
      <c r="BM1422" s="258"/>
      <c r="BN1422" s="258"/>
      <c r="BO1422" s="258"/>
      <c r="BP1422" s="258"/>
      <c r="BQ1422" s="258"/>
      <c r="BR1422" s="258"/>
      <c r="BS1422" s="258"/>
      <c r="BT1422" s="258"/>
      <c r="BU1422" s="258"/>
      <c r="BV1422" s="259"/>
      <c r="BW1422" s="260"/>
      <c r="BX1422" s="258"/>
      <c r="BY1422" s="258"/>
      <c r="BZ1422" s="258"/>
      <c r="CA1422" s="258"/>
    </row>
    <row r="1423" spans="2:79" x14ac:dyDescent="0.25">
      <c r="B1423" s="263"/>
      <c r="C1423" s="261"/>
      <c r="I1423" s="220"/>
      <c r="J1423" s="253"/>
      <c r="K1423" s="254"/>
      <c r="L1423" s="254"/>
      <c r="M1423" s="255"/>
      <c r="N1423" s="326"/>
      <c r="O1423" s="256"/>
      <c r="P1423" s="256"/>
      <c r="Q1423" s="256"/>
      <c r="R1423" s="256"/>
      <c r="S1423" s="256"/>
      <c r="T1423" s="256"/>
      <c r="U1423" s="256"/>
      <c r="V1423" s="257"/>
      <c r="W1423" s="257"/>
      <c r="X1423" s="257"/>
      <c r="Y1423" s="257"/>
      <c r="Z1423" s="257"/>
      <c r="AA1423" s="257"/>
      <c r="AB1423" s="253"/>
      <c r="AC1423" s="258"/>
      <c r="AD1423" s="253"/>
      <c r="AE1423" s="253"/>
      <c r="AF1423" s="253"/>
      <c r="AG1423" s="253"/>
      <c r="AH1423" s="253"/>
      <c r="AI1423" s="253"/>
      <c r="AJ1423" s="253"/>
      <c r="AK1423" s="258"/>
      <c r="AL1423" s="258"/>
      <c r="AM1423" s="258"/>
      <c r="AN1423" s="258"/>
      <c r="AO1423" s="258"/>
      <c r="AP1423" s="258"/>
      <c r="AQ1423" s="258"/>
      <c r="AR1423" s="258"/>
      <c r="AS1423" s="258"/>
      <c r="AT1423" s="258"/>
      <c r="AU1423" s="258"/>
      <c r="AV1423" s="258"/>
      <c r="AW1423" s="258"/>
      <c r="AX1423" s="258"/>
      <c r="AY1423" s="258"/>
      <c r="AZ1423" s="258"/>
      <c r="BA1423" s="258"/>
      <c r="BB1423" s="258"/>
      <c r="BC1423" s="258"/>
      <c r="BD1423" s="258"/>
      <c r="BE1423" s="258"/>
      <c r="BF1423" s="258"/>
      <c r="BG1423" s="258"/>
      <c r="BH1423" s="258"/>
      <c r="BI1423" s="258"/>
      <c r="BJ1423" s="258"/>
      <c r="BK1423" s="258"/>
      <c r="BL1423" s="297"/>
      <c r="BM1423" s="258"/>
      <c r="BN1423" s="258"/>
      <c r="BO1423" s="258"/>
      <c r="BP1423" s="258"/>
      <c r="BQ1423" s="258"/>
      <c r="BR1423" s="258"/>
      <c r="BS1423" s="258"/>
      <c r="BT1423" s="258"/>
      <c r="BU1423" s="258"/>
      <c r="BV1423" s="259"/>
      <c r="BW1423" s="260"/>
      <c r="BX1423" s="258"/>
      <c r="BY1423" s="258"/>
      <c r="BZ1423" s="258"/>
      <c r="CA1423" s="258"/>
    </row>
    <row r="1424" spans="2:79" x14ac:dyDescent="0.25">
      <c r="B1424" s="263"/>
      <c r="C1424" s="261"/>
      <c r="I1424" s="220"/>
      <c r="J1424" s="253"/>
      <c r="K1424" s="254"/>
      <c r="L1424" s="254"/>
      <c r="M1424" s="255"/>
      <c r="N1424" s="326"/>
      <c r="O1424" s="256"/>
      <c r="P1424" s="256"/>
      <c r="Q1424" s="256"/>
      <c r="R1424" s="256"/>
      <c r="S1424" s="256"/>
      <c r="T1424" s="256"/>
      <c r="U1424" s="256"/>
      <c r="V1424" s="257"/>
      <c r="W1424" s="257"/>
      <c r="X1424" s="257"/>
      <c r="Y1424" s="257"/>
      <c r="Z1424" s="257"/>
      <c r="AA1424" s="257"/>
      <c r="AB1424" s="253"/>
      <c r="AC1424" s="258"/>
      <c r="AD1424" s="253"/>
      <c r="AE1424" s="253"/>
      <c r="AF1424" s="253"/>
      <c r="AG1424" s="253"/>
      <c r="AH1424" s="253"/>
      <c r="AI1424" s="253"/>
      <c r="AJ1424" s="253"/>
      <c r="AK1424" s="258"/>
      <c r="AL1424" s="258"/>
      <c r="AM1424" s="258"/>
      <c r="AN1424" s="258"/>
      <c r="AO1424" s="258"/>
      <c r="AP1424" s="258"/>
      <c r="AQ1424" s="258"/>
      <c r="AR1424" s="258"/>
      <c r="AS1424" s="258"/>
      <c r="AT1424" s="258"/>
      <c r="AU1424" s="258"/>
      <c r="AV1424" s="258"/>
      <c r="AW1424" s="258"/>
      <c r="AX1424" s="258"/>
      <c r="AY1424" s="258"/>
      <c r="AZ1424" s="258"/>
      <c r="BA1424" s="258"/>
      <c r="BB1424" s="258"/>
      <c r="BC1424" s="258"/>
      <c r="BD1424" s="258"/>
      <c r="BE1424" s="258"/>
      <c r="BF1424" s="258"/>
      <c r="BG1424" s="258"/>
      <c r="BH1424" s="258"/>
      <c r="BI1424" s="258"/>
      <c r="BJ1424" s="258"/>
      <c r="BK1424" s="258"/>
      <c r="BL1424" s="297"/>
      <c r="BM1424" s="258"/>
      <c r="BN1424" s="258"/>
      <c r="BO1424" s="258"/>
      <c r="BP1424" s="258"/>
      <c r="BQ1424" s="258"/>
      <c r="BR1424" s="258"/>
      <c r="BS1424" s="258"/>
      <c r="BT1424" s="258"/>
      <c r="BU1424" s="258"/>
      <c r="BV1424" s="259"/>
      <c r="BW1424" s="260"/>
      <c r="BX1424" s="258"/>
      <c r="BY1424" s="258"/>
      <c r="BZ1424" s="258"/>
      <c r="CA1424" s="258"/>
    </row>
    <row r="1425" spans="2:79" x14ac:dyDescent="0.25">
      <c r="B1425" s="263"/>
      <c r="C1425" s="261"/>
      <c r="I1425" s="220"/>
      <c r="J1425" s="253"/>
      <c r="K1425" s="254"/>
      <c r="L1425" s="254"/>
      <c r="M1425" s="255"/>
      <c r="N1425" s="326"/>
      <c r="O1425" s="256"/>
      <c r="P1425" s="256"/>
      <c r="Q1425" s="256"/>
      <c r="R1425" s="256"/>
      <c r="S1425" s="256"/>
      <c r="T1425" s="256"/>
      <c r="U1425" s="256"/>
      <c r="V1425" s="257"/>
      <c r="W1425" s="257"/>
      <c r="X1425" s="257"/>
      <c r="Y1425" s="257"/>
      <c r="Z1425" s="257"/>
      <c r="AA1425" s="257"/>
      <c r="AB1425" s="253"/>
      <c r="AC1425" s="258"/>
      <c r="AD1425" s="253"/>
      <c r="AE1425" s="253"/>
      <c r="AF1425" s="253"/>
      <c r="AG1425" s="253"/>
      <c r="AH1425" s="253"/>
      <c r="AI1425" s="253"/>
      <c r="AJ1425" s="253"/>
      <c r="AK1425" s="258"/>
      <c r="AL1425" s="258"/>
      <c r="AM1425" s="258"/>
      <c r="AN1425" s="258"/>
      <c r="AO1425" s="258"/>
      <c r="AP1425" s="258"/>
      <c r="AQ1425" s="258"/>
      <c r="AR1425" s="258"/>
      <c r="AS1425" s="258"/>
      <c r="AT1425" s="258"/>
      <c r="AU1425" s="258"/>
      <c r="AV1425" s="258"/>
      <c r="AW1425" s="258"/>
      <c r="AX1425" s="258"/>
      <c r="AY1425" s="258"/>
      <c r="AZ1425" s="258"/>
      <c r="BA1425" s="258"/>
      <c r="BB1425" s="258"/>
      <c r="BC1425" s="258"/>
      <c r="BD1425" s="258"/>
      <c r="BE1425" s="258"/>
      <c r="BF1425" s="258"/>
      <c r="BG1425" s="258"/>
      <c r="BH1425" s="258"/>
      <c r="BI1425" s="258"/>
      <c r="BJ1425" s="258"/>
      <c r="BK1425" s="258"/>
      <c r="BL1425" s="297"/>
      <c r="BM1425" s="258"/>
      <c r="BN1425" s="258"/>
      <c r="BO1425" s="258"/>
      <c r="BP1425" s="258"/>
      <c r="BQ1425" s="258"/>
      <c r="BR1425" s="258"/>
      <c r="BS1425" s="258"/>
      <c r="BT1425" s="258"/>
      <c r="BU1425" s="258"/>
      <c r="BV1425" s="259"/>
      <c r="BW1425" s="260"/>
      <c r="BX1425" s="258"/>
      <c r="BY1425" s="258"/>
      <c r="BZ1425" s="258"/>
      <c r="CA1425" s="258"/>
    </row>
    <row r="1426" spans="2:79" x14ac:dyDescent="0.25">
      <c r="B1426" s="263"/>
      <c r="C1426" s="261"/>
      <c r="I1426" s="220"/>
      <c r="J1426" s="253"/>
      <c r="K1426" s="254"/>
      <c r="L1426" s="254"/>
      <c r="M1426" s="255"/>
      <c r="N1426" s="326"/>
      <c r="O1426" s="256"/>
      <c r="P1426" s="256"/>
      <c r="Q1426" s="256"/>
      <c r="R1426" s="256"/>
      <c r="S1426" s="256"/>
      <c r="T1426" s="256"/>
      <c r="U1426" s="256"/>
      <c r="V1426" s="257"/>
      <c r="W1426" s="257"/>
      <c r="X1426" s="257"/>
      <c r="Y1426" s="257"/>
      <c r="Z1426" s="257"/>
      <c r="AA1426" s="257"/>
      <c r="AB1426" s="253"/>
      <c r="AC1426" s="258"/>
      <c r="AD1426" s="253"/>
      <c r="AE1426" s="253"/>
      <c r="AF1426" s="253"/>
      <c r="AG1426" s="253"/>
      <c r="AH1426" s="253"/>
      <c r="AI1426" s="253"/>
      <c r="AJ1426" s="253"/>
      <c r="AK1426" s="258"/>
      <c r="AL1426" s="258"/>
      <c r="AM1426" s="258"/>
      <c r="AN1426" s="258"/>
      <c r="AO1426" s="258"/>
      <c r="AP1426" s="258"/>
      <c r="AQ1426" s="258"/>
      <c r="AR1426" s="258"/>
      <c r="AS1426" s="258"/>
      <c r="AT1426" s="258"/>
      <c r="AU1426" s="258"/>
      <c r="AV1426" s="258"/>
      <c r="AW1426" s="258"/>
      <c r="AX1426" s="258"/>
      <c r="AY1426" s="258"/>
      <c r="AZ1426" s="258"/>
      <c r="BA1426" s="258"/>
      <c r="BB1426" s="258"/>
      <c r="BC1426" s="258"/>
      <c r="BD1426" s="258"/>
      <c r="BE1426" s="258"/>
      <c r="BF1426" s="258"/>
      <c r="BG1426" s="258"/>
      <c r="BH1426" s="258"/>
      <c r="BI1426" s="258"/>
      <c r="BJ1426" s="258"/>
      <c r="BK1426" s="258"/>
      <c r="BL1426" s="297"/>
      <c r="BM1426" s="258"/>
      <c r="BN1426" s="258"/>
      <c r="BO1426" s="258"/>
      <c r="BP1426" s="258"/>
      <c r="BQ1426" s="258"/>
      <c r="BR1426" s="258"/>
      <c r="BS1426" s="258"/>
      <c r="BT1426" s="258"/>
      <c r="BU1426" s="258"/>
      <c r="BV1426" s="259"/>
      <c r="BW1426" s="260"/>
      <c r="BX1426" s="258"/>
      <c r="BY1426" s="258"/>
      <c r="BZ1426" s="258"/>
      <c r="CA1426" s="258"/>
    </row>
    <row r="1427" spans="2:79" x14ac:dyDescent="0.25">
      <c r="B1427" s="263"/>
      <c r="C1427" s="261"/>
      <c r="I1427" s="220"/>
      <c r="J1427" s="253"/>
      <c r="K1427" s="254"/>
      <c r="L1427" s="254"/>
      <c r="M1427" s="255"/>
      <c r="N1427" s="326"/>
      <c r="O1427" s="256"/>
      <c r="P1427" s="256"/>
      <c r="Q1427" s="256"/>
      <c r="R1427" s="256"/>
      <c r="S1427" s="256"/>
      <c r="T1427" s="256"/>
      <c r="U1427" s="256"/>
      <c r="V1427" s="257"/>
      <c r="W1427" s="257"/>
      <c r="X1427" s="257"/>
      <c r="Y1427" s="257"/>
      <c r="Z1427" s="257"/>
      <c r="AA1427" s="257"/>
      <c r="AB1427" s="253"/>
      <c r="AC1427" s="258"/>
      <c r="AD1427" s="253"/>
      <c r="AE1427" s="253"/>
      <c r="AF1427" s="253"/>
      <c r="AG1427" s="253"/>
      <c r="AH1427" s="253"/>
      <c r="AI1427" s="253"/>
      <c r="AJ1427" s="253"/>
      <c r="AK1427" s="258"/>
      <c r="AL1427" s="258"/>
      <c r="AM1427" s="258"/>
      <c r="AN1427" s="258"/>
      <c r="AO1427" s="258"/>
      <c r="AP1427" s="258"/>
      <c r="AQ1427" s="258"/>
      <c r="AR1427" s="258"/>
      <c r="AS1427" s="258"/>
      <c r="AT1427" s="258"/>
      <c r="AU1427" s="258"/>
      <c r="AV1427" s="258"/>
      <c r="AW1427" s="258"/>
      <c r="AX1427" s="258"/>
      <c r="AY1427" s="258"/>
      <c r="AZ1427" s="258"/>
      <c r="BA1427" s="258"/>
      <c r="BB1427" s="258"/>
      <c r="BC1427" s="258"/>
      <c r="BD1427" s="258"/>
      <c r="BE1427" s="258"/>
      <c r="BF1427" s="258"/>
      <c r="BG1427" s="258"/>
      <c r="BH1427" s="258"/>
      <c r="BI1427" s="258"/>
      <c r="BJ1427" s="258"/>
      <c r="BK1427" s="258"/>
      <c r="BL1427" s="297"/>
      <c r="BM1427" s="258"/>
      <c r="BN1427" s="258"/>
      <c r="BO1427" s="258"/>
      <c r="BP1427" s="258"/>
      <c r="BQ1427" s="258"/>
      <c r="BR1427" s="258"/>
      <c r="BS1427" s="258"/>
      <c r="BT1427" s="258"/>
      <c r="BU1427" s="258"/>
      <c r="BV1427" s="259"/>
      <c r="BW1427" s="260"/>
      <c r="BX1427" s="258"/>
      <c r="BY1427" s="258"/>
      <c r="BZ1427" s="258"/>
      <c r="CA1427" s="258"/>
    </row>
    <row r="1428" spans="2:79" x14ac:dyDescent="0.25">
      <c r="B1428" s="263"/>
      <c r="C1428" s="261"/>
      <c r="I1428" s="220"/>
      <c r="J1428" s="253"/>
      <c r="K1428" s="254"/>
      <c r="L1428" s="254"/>
      <c r="M1428" s="255"/>
      <c r="N1428" s="326"/>
      <c r="O1428" s="256"/>
      <c r="P1428" s="256"/>
      <c r="Q1428" s="256"/>
      <c r="R1428" s="256"/>
      <c r="S1428" s="256"/>
      <c r="T1428" s="256"/>
      <c r="U1428" s="256"/>
      <c r="V1428" s="257"/>
      <c r="W1428" s="257"/>
      <c r="X1428" s="257"/>
      <c r="Y1428" s="257"/>
      <c r="Z1428" s="257"/>
      <c r="AA1428" s="257"/>
      <c r="AB1428" s="253"/>
      <c r="AC1428" s="258"/>
      <c r="AD1428" s="253"/>
      <c r="AE1428" s="253"/>
      <c r="AF1428" s="253"/>
      <c r="AG1428" s="253"/>
      <c r="AH1428" s="253"/>
      <c r="AI1428" s="253"/>
      <c r="AJ1428" s="253"/>
      <c r="AK1428" s="258"/>
      <c r="AL1428" s="258"/>
      <c r="AM1428" s="258"/>
      <c r="AN1428" s="258"/>
      <c r="AO1428" s="258"/>
      <c r="AP1428" s="258"/>
      <c r="AQ1428" s="258"/>
      <c r="AR1428" s="258"/>
      <c r="AS1428" s="258"/>
      <c r="AT1428" s="258"/>
      <c r="AU1428" s="258"/>
      <c r="AV1428" s="258"/>
      <c r="AW1428" s="258"/>
      <c r="AX1428" s="258"/>
      <c r="AY1428" s="258"/>
      <c r="AZ1428" s="258"/>
      <c r="BA1428" s="258"/>
      <c r="BB1428" s="258"/>
      <c r="BC1428" s="258"/>
      <c r="BD1428" s="258"/>
      <c r="BE1428" s="258"/>
      <c r="BF1428" s="258"/>
      <c r="BG1428" s="258"/>
      <c r="BH1428" s="258"/>
      <c r="BI1428" s="258"/>
      <c r="BJ1428" s="258"/>
      <c r="BK1428" s="258"/>
      <c r="BL1428" s="297"/>
      <c r="BM1428" s="258"/>
      <c r="BN1428" s="258"/>
      <c r="BO1428" s="258"/>
      <c r="BP1428" s="258"/>
      <c r="BQ1428" s="258"/>
      <c r="BR1428" s="258"/>
      <c r="BS1428" s="258"/>
      <c r="BT1428" s="258"/>
      <c r="BU1428" s="258"/>
      <c r="BV1428" s="259"/>
      <c r="BW1428" s="260"/>
      <c r="BX1428" s="258"/>
      <c r="BY1428" s="258"/>
      <c r="BZ1428" s="258"/>
      <c r="CA1428" s="258"/>
    </row>
    <row r="1429" spans="2:79" x14ac:dyDescent="0.25">
      <c r="B1429" s="263"/>
      <c r="C1429" s="261"/>
      <c r="I1429" s="220"/>
      <c r="J1429" s="253"/>
      <c r="K1429" s="254"/>
      <c r="L1429" s="254"/>
      <c r="M1429" s="255"/>
      <c r="N1429" s="326"/>
      <c r="O1429" s="256"/>
      <c r="P1429" s="256"/>
      <c r="Q1429" s="256"/>
      <c r="R1429" s="256"/>
      <c r="S1429" s="256"/>
      <c r="T1429" s="256"/>
      <c r="U1429" s="256"/>
      <c r="V1429" s="257"/>
      <c r="W1429" s="257"/>
      <c r="X1429" s="257"/>
      <c r="Y1429" s="257"/>
      <c r="Z1429" s="257"/>
      <c r="AA1429" s="257"/>
      <c r="AB1429" s="253"/>
      <c r="AC1429" s="258"/>
      <c r="AD1429" s="253"/>
      <c r="AE1429" s="253"/>
      <c r="AF1429" s="253"/>
      <c r="AG1429" s="253"/>
      <c r="AH1429" s="253"/>
      <c r="AI1429" s="253"/>
      <c r="AJ1429" s="253"/>
      <c r="AK1429" s="258"/>
      <c r="AL1429" s="258"/>
      <c r="AM1429" s="258"/>
      <c r="AN1429" s="258"/>
      <c r="AO1429" s="258"/>
      <c r="AP1429" s="258"/>
      <c r="AQ1429" s="258"/>
      <c r="AR1429" s="258"/>
      <c r="AS1429" s="258"/>
      <c r="AT1429" s="258"/>
      <c r="AU1429" s="258"/>
      <c r="AV1429" s="258"/>
      <c r="AW1429" s="258"/>
      <c r="AX1429" s="258"/>
      <c r="AY1429" s="258"/>
      <c r="AZ1429" s="258"/>
      <c r="BA1429" s="258"/>
      <c r="BB1429" s="258"/>
      <c r="BC1429" s="258"/>
      <c r="BD1429" s="258"/>
      <c r="BE1429" s="258"/>
      <c r="BF1429" s="258"/>
      <c r="BG1429" s="258"/>
      <c r="BH1429" s="258"/>
      <c r="BI1429" s="258"/>
      <c r="BJ1429" s="258"/>
      <c r="BK1429" s="258"/>
      <c r="BL1429" s="297"/>
      <c r="BM1429" s="258"/>
      <c r="BN1429" s="258"/>
      <c r="BO1429" s="258"/>
      <c r="BP1429" s="258"/>
      <c r="BQ1429" s="258"/>
      <c r="BR1429" s="258"/>
      <c r="BS1429" s="258"/>
      <c r="BT1429" s="258"/>
      <c r="BU1429" s="258"/>
      <c r="BV1429" s="259"/>
      <c r="BW1429" s="260"/>
      <c r="BX1429" s="258"/>
      <c r="BY1429" s="258"/>
      <c r="BZ1429" s="258"/>
      <c r="CA1429" s="258"/>
    </row>
    <row r="1430" spans="2:79" x14ac:dyDescent="0.25">
      <c r="B1430" s="263"/>
      <c r="C1430" s="261"/>
      <c r="I1430" s="220"/>
      <c r="J1430" s="253"/>
      <c r="K1430" s="254"/>
      <c r="L1430" s="254"/>
      <c r="M1430" s="255"/>
      <c r="N1430" s="326"/>
      <c r="O1430" s="256"/>
      <c r="P1430" s="256"/>
      <c r="Q1430" s="256"/>
      <c r="R1430" s="256"/>
      <c r="S1430" s="256"/>
      <c r="T1430" s="256"/>
      <c r="U1430" s="256"/>
      <c r="V1430" s="257"/>
      <c r="W1430" s="257"/>
      <c r="X1430" s="257"/>
      <c r="Y1430" s="257"/>
      <c r="Z1430" s="257"/>
      <c r="AA1430" s="257"/>
      <c r="AB1430" s="253"/>
      <c r="AC1430" s="258"/>
      <c r="AD1430" s="253"/>
      <c r="AE1430" s="253"/>
      <c r="AF1430" s="253"/>
      <c r="AG1430" s="253"/>
      <c r="AH1430" s="253"/>
      <c r="AI1430" s="253"/>
      <c r="AJ1430" s="253"/>
      <c r="AK1430" s="258"/>
      <c r="AL1430" s="258"/>
      <c r="AM1430" s="258"/>
      <c r="AN1430" s="258"/>
      <c r="AO1430" s="258"/>
      <c r="AP1430" s="258"/>
      <c r="AQ1430" s="258"/>
      <c r="AR1430" s="258"/>
      <c r="AS1430" s="258"/>
      <c r="AT1430" s="258"/>
      <c r="AU1430" s="258"/>
      <c r="AV1430" s="258"/>
      <c r="AW1430" s="258"/>
      <c r="AX1430" s="258"/>
      <c r="AY1430" s="258"/>
      <c r="AZ1430" s="258"/>
      <c r="BA1430" s="258"/>
      <c r="BB1430" s="258"/>
      <c r="BC1430" s="258"/>
      <c r="BD1430" s="258"/>
      <c r="BE1430" s="258"/>
      <c r="BF1430" s="258"/>
      <c r="BG1430" s="258"/>
      <c r="BH1430" s="258"/>
      <c r="BI1430" s="258"/>
      <c r="BJ1430" s="258"/>
      <c r="BK1430" s="258"/>
      <c r="BL1430" s="297"/>
      <c r="BM1430" s="258"/>
      <c r="BN1430" s="258"/>
      <c r="BO1430" s="258"/>
      <c r="BP1430" s="258"/>
      <c r="BQ1430" s="258"/>
      <c r="BR1430" s="258"/>
      <c r="BS1430" s="258"/>
      <c r="BT1430" s="258"/>
      <c r="BU1430" s="258"/>
      <c r="BV1430" s="259"/>
      <c r="BW1430" s="260"/>
      <c r="BX1430" s="258"/>
      <c r="BY1430" s="258"/>
      <c r="BZ1430" s="258"/>
      <c r="CA1430" s="258"/>
    </row>
    <row r="1431" spans="2:79" x14ac:dyDescent="0.25">
      <c r="B1431" s="263"/>
      <c r="C1431" s="261"/>
      <c r="I1431" s="220"/>
      <c r="J1431" s="253"/>
      <c r="K1431" s="254"/>
      <c r="L1431" s="254"/>
      <c r="M1431" s="255"/>
      <c r="N1431" s="326"/>
      <c r="O1431" s="256"/>
      <c r="P1431" s="256"/>
      <c r="Q1431" s="256"/>
      <c r="R1431" s="256"/>
      <c r="S1431" s="256"/>
      <c r="T1431" s="256"/>
      <c r="U1431" s="256"/>
      <c r="V1431" s="257"/>
      <c r="W1431" s="257"/>
      <c r="X1431" s="257"/>
      <c r="Y1431" s="257"/>
      <c r="Z1431" s="257"/>
      <c r="AA1431" s="257"/>
      <c r="AB1431" s="253"/>
      <c r="AC1431" s="258"/>
      <c r="AD1431" s="253"/>
      <c r="AE1431" s="253"/>
      <c r="AF1431" s="253"/>
      <c r="AG1431" s="253"/>
      <c r="AH1431" s="253"/>
      <c r="AI1431" s="253"/>
      <c r="AJ1431" s="253"/>
      <c r="AK1431" s="258"/>
      <c r="AL1431" s="258"/>
      <c r="AM1431" s="258"/>
      <c r="AN1431" s="258"/>
      <c r="AO1431" s="258"/>
      <c r="AP1431" s="258"/>
      <c r="AQ1431" s="258"/>
      <c r="AR1431" s="258"/>
      <c r="AS1431" s="258"/>
      <c r="AT1431" s="258"/>
      <c r="AU1431" s="258"/>
      <c r="AV1431" s="258"/>
      <c r="AW1431" s="258"/>
      <c r="AX1431" s="258"/>
      <c r="AY1431" s="258"/>
      <c r="AZ1431" s="258"/>
      <c r="BA1431" s="258"/>
      <c r="BB1431" s="258"/>
      <c r="BC1431" s="258"/>
      <c r="BD1431" s="258"/>
      <c r="BE1431" s="258"/>
      <c r="BF1431" s="258"/>
      <c r="BG1431" s="258"/>
      <c r="BH1431" s="258"/>
      <c r="BI1431" s="258"/>
      <c r="BJ1431" s="258"/>
      <c r="BK1431" s="258"/>
      <c r="BL1431" s="297"/>
      <c r="BM1431" s="258"/>
      <c r="BN1431" s="258"/>
      <c r="BO1431" s="258"/>
      <c r="BP1431" s="258"/>
      <c r="BQ1431" s="258"/>
      <c r="BR1431" s="258"/>
      <c r="BS1431" s="258"/>
      <c r="BT1431" s="258"/>
      <c r="BU1431" s="258"/>
      <c r="BV1431" s="259"/>
      <c r="BW1431" s="260"/>
      <c r="BX1431" s="258"/>
      <c r="BY1431" s="258"/>
      <c r="BZ1431" s="258"/>
      <c r="CA1431" s="258"/>
    </row>
    <row r="1432" spans="2:79" x14ac:dyDescent="0.25">
      <c r="B1432" s="263"/>
      <c r="C1432" s="261"/>
      <c r="I1432" s="220"/>
      <c r="J1432" s="253"/>
      <c r="K1432" s="254"/>
      <c r="L1432" s="254"/>
      <c r="M1432" s="255"/>
      <c r="N1432" s="326"/>
      <c r="O1432" s="256"/>
      <c r="P1432" s="256"/>
      <c r="Q1432" s="256"/>
      <c r="R1432" s="256"/>
      <c r="S1432" s="256"/>
      <c r="T1432" s="256"/>
      <c r="U1432" s="256"/>
      <c r="V1432" s="257"/>
      <c r="W1432" s="257"/>
      <c r="X1432" s="257"/>
      <c r="Y1432" s="257"/>
      <c r="Z1432" s="257"/>
      <c r="AA1432" s="257"/>
      <c r="AB1432" s="253"/>
      <c r="AC1432" s="258"/>
      <c r="AD1432" s="253"/>
      <c r="AE1432" s="253"/>
      <c r="AF1432" s="253"/>
      <c r="AG1432" s="253"/>
      <c r="AH1432" s="253"/>
      <c r="AI1432" s="253"/>
      <c r="AJ1432" s="253"/>
      <c r="AK1432" s="258"/>
      <c r="AL1432" s="258"/>
      <c r="AM1432" s="258"/>
      <c r="AN1432" s="258"/>
      <c r="AO1432" s="258"/>
      <c r="AP1432" s="258"/>
      <c r="AQ1432" s="258"/>
      <c r="AR1432" s="258"/>
      <c r="AS1432" s="258"/>
      <c r="AT1432" s="258"/>
      <c r="AU1432" s="258"/>
      <c r="AV1432" s="258"/>
      <c r="AW1432" s="258"/>
      <c r="AX1432" s="258"/>
      <c r="AY1432" s="258"/>
      <c r="AZ1432" s="258"/>
      <c r="BA1432" s="258"/>
      <c r="BB1432" s="258"/>
      <c r="BC1432" s="258"/>
      <c r="BD1432" s="258"/>
      <c r="BE1432" s="258"/>
      <c r="BF1432" s="258"/>
      <c r="BG1432" s="258"/>
      <c r="BH1432" s="258"/>
      <c r="BI1432" s="258"/>
      <c r="BJ1432" s="258"/>
      <c r="BK1432" s="258"/>
      <c r="BL1432" s="297"/>
      <c r="BM1432" s="258"/>
      <c r="BN1432" s="258"/>
      <c r="BO1432" s="258"/>
      <c r="BP1432" s="258"/>
      <c r="BQ1432" s="258"/>
      <c r="BR1432" s="258"/>
      <c r="BS1432" s="258"/>
      <c r="BT1432" s="258"/>
      <c r="BU1432" s="258"/>
      <c r="BV1432" s="259"/>
      <c r="BW1432" s="260"/>
      <c r="BX1432" s="258"/>
      <c r="BY1432" s="258"/>
      <c r="BZ1432" s="258"/>
      <c r="CA1432" s="258"/>
    </row>
    <row r="1433" spans="2:79" x14ac:dyDescent="0.25">
      <c r="B1433" s="263"/>
      <c r="C1433" s="261"/>
      <c r="I1433" s="220"/>
      <c r="J1433" s="253"/>
      <c r="K1433" s="254"/>
      <c r="L1433" s="254"/>
      <c r="M1433" s="255"/>
      <c r="N1433" s="326"/>
      <c r="O1433" s="256"/>
      <c r="P1433" s="256"/>
      <c r="Q1433" s="256"/>
      <c r="R1433" s="256"/>
      <c r="S1433" s="256"/>
      <c r="T1433" s="256"/>
      <c r="U1433" s="256"/>
      <c r="V1433" s="257"/>
      <c r="W1433" s="257"/>
      <c r="X1433" s="257"/>
      <c r="Y1433" s="257"/>
      <c r="Z1433" s="257"/>
      <c r="AA1433" s="257"/>
      <c r="AB1433" s="253"/>
      <c r="AC1433" s="258"/>
      <c r="AD1433" s="253"/>
      <c r="AE1433" s="253"/>
      <c r="AF1433" s="253"/>
      <c r="AG1433" s="253"/>
      <c r="AH1433" s="253"/>
      <c r="AI1433" s="253"/>
      <c r="AJ1433" s="253"/>
      <c r="AK1433" s="258"/>
      <c r="AL1433" s="258"/>
      <c r="AM1433" s="258"/>
      <c r="AN1433" s="258"/>
      <c r="AO1433" s="258"/>
      <c r="AP1433" s="258"/>
      <c r="AQ1433" s="258"/>
      <c r="AR1433" s="258"/>
      <c r="AS1433" s="258"/>
      <c r="AT1433" s="258"/>
      <c r="AU1433" s="258"/>
      <c r="AV1433" s="258"/>
      <c r="AW1433" s="258"/>
      <c r="AX1433" s="258"/>
      <c r="AY1433" s="258"/>
      <c r="AZ1433" s="258"/>
      <c r="BA1433" s="258"/>
      <c r="BB1433" s="258"/>
      <c r="BC1433" s="258"/>
      <c r="BD1433" s="258"/>
      <c r="BE1433" s="258"/>
      <c r="BF1433" s="258"/>
      <c r="BG1433" s="258"/>
      <c r="BH1433" s="258"/>
      <c r="BI1433" s="258"/>
      <c r="BJ1433" s="258"/>
      <c r="BK1433" s="258"/>
      <c r="BL1433" s="297"/>
      <c r="BM1433" s="258"/>
      <c r="BN1433" s="258"/>
      <c r="BO1433" s="258"/>
      <c r="BP1433" s="258"/>
      <c r="BQ1433" s="258"/>
      <c r="BR1433" s="258"/>
      <c r="BS1433" s="258"/>
      <c r="BT1433" s="258"/>
      <c r="BU1433" s="258"/>
      <c r="BV1433" s="259"/>
      <c r="BW1433" s="260"/>
      <c r="BX1433" s="258"/>
      <c r="BY1433" s="258"/>
      <c r="BZ1433" s="258"/>
      <c r="CA1433" s="258"/>
    </row>
    <row r="1434" spans="2:79" x14ac:dyDescent="0.25">
      <c r="B1434" s="263"/>
      <c r="C1434" s="261"/>
      <c r="I1434" s="220"/>
      <c r="J1434" s="253"/>
      <c r="K1434" s="254"/>
      <c r="L1434" s="254"/>
      <c r="M1434" s="255"/>
      <c r="N1434" s="326"/>
      <c r="O1434" s="256"/>
      <c r="P1434" s="256"/>
      <c r="Q1434" s="256"/>
      <c r="R1434" s="256"/>
      <c r="S1434" s="256"/>
      <c r="T1434" s="256"/>
      <c r="U1434" s="256"/>
      <c r="V1434" s="257"/>
      <c r="W1434" s="257"/>
      <c r="X1434" s="257"/>
      <c r="Y1434" s="257"/>
      <c r="Z1434" s="257"/>
      <c r="AA1434" s="257"/>
      <c r="AB1434" s="253"/>
      <c r="AC1434" s="258"/>
      <c r="AD1434" s="253"/>
      <c r="AE1434" s="253"/>
      <c r="AF1434" s="253"/>
      <c r="AG1434" s="253"/>
      <c r="AH1434" s="253"/>
      <c r="AI1434" s="253"/>
      <c r="AJ1434" s="253"/>
      <c r="AK1434" s="258"/>
      <c r="AL1434" s="258"/>
      <c r="AM1434" s="258"/>
      <c r="AN1434" s="258"/>
      <c r="AO1434" s="258"/>
      <c r="AP1434" s="258"/>
      <c r="AQ1434" s="258"/>
      <c r="AR1434" s="258"/>
      <c r="AS1434" s="258"/>
      <c r="AT1434" s="258"/>
      <c r="AU1434" s="258"/>
      <c r="AV1434" s="258"/>
      <c r="AW1434" s="258"/>
      <c r="AX1434" s="258"/>
      <c r="AY1434" s="258"/>
      <c r="AZ1434" s="258"/>
      <c r="BA1434" s="258"/>
      <c r="BB1434" s="258"/>
      <c r="BC1434" s="258"/>
      <c r="BD1434" s="258"/>
      <c r="BE1434" s="258"/>
      <c r="BF1434" s="258"/>
      <c r="BG1434" s="258"/>
      <c r="BH1434" s="258"/>
      <c r="BI1434" s="258"/>
      <c r="BJ1434" s="258"/>
      <c r="BK1434" s="258"/>
      <c r="BL1434" s="297"/>
      <c r="BM1434" s="258"/>
      <c r="BN1434" s="258"/>
      <c r="BO1434" s="258"/>
      <c r="BP1434" s="258"/>
      <c r="BQ1434" s="258"/>
      <c r="BR1434" s="258"/>
      <c r="BS1434" s="258"/>
      <c r="BT1434" s="258"/>
      <c r="BU1434" s="258"/>
      <c r="BV1434" s="259"/>
      <c r="BW1434" s="260"/>
      <c r="BX1434" s="258"/>
      <c r="BY1434" s="258"/>
      <c r="BZ1434" s="258"/>
      <c r="CA1434" s="258"/>
    </row>
    <row r="1435" spans="2:79" x14ac:dyDescent="0.25">
      <c r="B1435" s="263"/>
      <c r="C1435" s="261"/>
      <c r="I1435" s="220"/>
      <c r="J1435" s="253"/>
      <c r="K1435" s="254"/>
      <c r="L1435" s="254"/>
      <c r="M1435" s="255"/>
      <c r="N1435" s="326"/>
      <c r="O1435" s="256"/>
      <c r="P1435" s="256"/>
      <c r="Q1435" s="256"/>
      <c r="R1435" s="256"/>
      <c r="S1435" s="256"/>
      <c r="T1435" s="256"/>
      <c r="U1435" s="256"/>
      <c r="V1435" s="257"/>
      <c r="W1435" s="257"/>
      <c r="X1435" s="257"/>
      <c r="Y1435" s="257"/>
      <c r="Z1435" s="257"/>
      <c r="AA1435" s="257"/>
      <c r="AB1435" s="253"/>
      <c r="AC1435" s="258"/>
      <c r="AD1435" s="253"/>
      <c r="AE1435" s="253"/>
      <c r="AF1435" s="253"/>
      <c r="AG1435" s="253"/>
      <c r="AH1435" s="253"/>
      <c r="AI1435" s="253"/>
      <c r="AJ1435" s="253"/>
      <c r="AK1435" s="258"/>
      <c r="AL1435" s="258"/>
      <c r="AM1435" s="258"/>
      <c r="AN1435" s="258"/>
      <c r="AO1435" s="258"/>
      <c r="AP1435" s="258"/>
      <c r="AQ1435" s="258"/>
      <c r="AR1435" s="258"/>
      <c r="AS1435" s="258"/>
      <c r="AT1435" s="258"/>
      <c r="AU1435" s="258"/>
      <c r="AV1435" s="258"/>
      <c r="AW1435" s="258"/>
      <c r="AX1435" s="258"/>
      <c r="AY1435" s="258"/>
      <c r="AZ1435" s="258"/>
      <c r="BA1435" s="258"/>
      <c r="BB1435" s="258"/>
      <c r="BC1435" s="258"/>
      <c r="BD1435" s="258"/>
      <c r="BE1435" s="258"/>
      <c r="BF1435" s="258"/>
      <c r="BG1435" s="258"/>
      <c r="BH1435" s="258"/>
      <c r="BI1435" s="258"/>
      <c r="BJ1435" s="258"/>
      <c r="BK1435" s="258"/>
      <c r="BL1435" s="297"/>
      <c r="BM1435" s="258"/>
      <c r="BN1435" s="258"/>
      <c r="BO1435" s="258"/>
      <c r="BP1435" s="258"/>
      <c r="BQ1435" s="258"/>
      <c r="BR1435" s="258"/>
      <c r="BS1435" s="258"/>
      <c r="BT1435" s="258"/>
      <c r="BU1435" s="258"/>
      <c r="BV1435" s="259"/>
      <c r="BW1435" s="260"/>
      <c r="BX1435" s="258"/>
      <c r="BY1435" s="258"/>
      <c r="BZ1435" s="258"/>
      <c r="CA1435" s="258"/>
    </row>
    <row r="1436" spans="2:79" x14ac:dyDescent="0.25">
      <c r="B1436" s="263"/>
      <c r="C1436" s="261"/>
      <c r="I1436" s="220"/>
      <c r="J1436" s="253"/>
      <c r="K1436" s="254"/>
      <c r="L1436" s="254"/>
      <c r="M1436" s="255"/>
      <c r="N1436" s="326"/>
      <c r="O1436" s="256"/>
      <c r="P1436" s="256"/>
      <c r="Q1436" s="256"/>
      <c r="R1436" s="256"/>
      <c r="S1436" s="256"/>
      <c r="T1436" s="256"/>
      <c r="U1436" s="256"/>
      <c r="V1436" s="257"/>
      <c r="W1436" s="257"/>
      <c r="X1436" s="257"/>
      <c r="Y1436" s="257"/>
      <c r="Z1436" s="257"/>
      <c r="AA1436" s="257"/>
      <c r="AB1436" s="253"/>
      <c r="AC1436" s="258"/>
      <c r="AD1436" s="253"/>
      <c r="AE1436" s="253"/>
      <c r="AF1436" s="253"/>
      <c r="AG1436" s="253"/>
      <c r="AH1436" s="253"/>
      <c r="AI1436" s="253"/>
      <c r="AJ1436" s="253"/>
      <c r="AK1436" s="258"/>
      <c r="AL1436" s="258"/>
      <c r="AM1436" s="258"/>
      <c r="AN1436" s="258"/>
      <c r="AO1436" s="258"/>
      <c r="AP1436" s="258"/>
      <c r="AQ1436" s="258"/>
      <c r="AR1436" s="258"/>
      <c r="AS1436" s="258"/>
      <c r="AT1436" s="258"/>
      <c r="AU1436" s="258"/>
      <c r="AV1436" s="258"/>
      <c r="AW1436" s="258"/>
      <c r="AX1436" s="258"/>
      <c r="AY1436" s="258"/>
      <c r="AZ1436" s="258"/>
      <c r="BA1436" s="258"/>
      <c r="BB1436" s="258"/>
      <c r="BC1436" s="258"/>
      <c r="BD1436" s="258"/>
      <c r="BE1436" s="258"/>
      <c r="BF1436" s="258"/>
      <c r="BG1436" s="258"/>
      <c r="BH1436" s="258"/>
      <c r="BI1436" s="258"/>
      <c r="BJ1436" s="258"/>
      <c r="BK1436" s="258"/>
      <c r="BL1436" s="297"/>
      <c r="BM1436" s="258"/>
      <c r="BN1436" s="258"/>
      <c r="BO1436" s="258"/>
      <c r="BP1436" s="258"/>
      <c r="BQ1436" s="258"/>
      <c r="BR1436" s="258"/>
      <c r="BS1436" s="258"/>
      <c r="BT1436" s="258"/>
      <c r="BU1436" s="258"/>
      <c r="BV1436" s="259"/>
      <c r="BW1436" s="260"/>
      <c r="BX1436" s="258"/>
      <c r="BY1436" s="258"/>
      <c r="BZ1436" s="258"/>
      <c r="CA1436" s="258"/>
    </row>
    <row r="1437" spans="2:79" x14ac:dyDescent="0.25">
      <c r="B1437" s="263"/>
      <c r="C1437" s="261"/>
      <c r="I1437" s="220"/>
      <c r="J1437" s="253"/>
      <c r="K1437" s="254"/>
      <c r="L1437" s="254"/>
      <c r="M1437" s="255"/>
      <c r="N1437" s="326"/>
      <c r="O1437" s="256"/>
      <c r="P1437" s="256"/>
      <c r="Q1437" s="256"/>
      <c r="R1437" s="256"/>
      <c r="S1437" s="256"/>
      <c r="T1437" s="256"/>
      <c r="U1437" s="256"/>
      <c r="V1437" s="257"/>
      <c r="W1437" s="257"/>
      <c r="X1437" s="257"/>
      <c r="Y1437" s="257"/>
      <c r="Z1437" s="257"/>
      <c r="AA1437" s="257"/>
      <c r="AB1437" s="253"/>
      <c r="AC1437" s="258"/>
      <c r="AD1437" s="253"/>
      <c r="AE1437" s="253"/>
      <c r="AF1437" s="253"/>
      <c r="AG1437" s="253"/>
      <c r="AH1437" s="253"/>
      <c r="AI1437" s="253"/>
      <c r="AJ1437" s="253"/>
      <c r="AK1437" s="258"/>
      <c r="AL1437" s="258"/>
      <c r="AM1437" s="258"/>
      <c r="AN1437" s="258"/>
      <c r="AO1437" s="258"/>
      <c r="AP1437" s="258"/>
      <c r="AQ1437" s="258"/>
      <c r="AR1437" s="258"/>
      <c r="AS1437" s="258"/>
      <c r="AT1437" s="258"/>
      <c r="AU1437" s="258"/>
      <c r="AV1437" s="258"/>
      <c r="AW1437" s="258"/>
      <c r="AX1437" s="258"/>
      <c r="AY1437" s="258"/>
      <c r="AZ1437" s="258"/>
      <c r="BA1437" s="258"/>
      <c r="BB1437" s="258"/>
      <c r="BC1437" s="258"/>
      <c r="BD1437" s="258"/>
      <c r="BE1437" s="258"/>
      <c r="BF1437" s="258"/>
      <c r="BG1437" s="258"/>
      <c r="BH1437" s="258"/>
      <c r="BI1437" s="258"/>
      <c r="BJ1437" s="258"/>
      <c r="BK1437" s="258"/>
      <c r="BL1437" s="297"/>
      <c r="BM1437" s="258"/>
      <c r="BN1437" s="258"/>
      <c r="BO1437" s="258"/>
      <c r="BP1437" s="258"/>
      <c r="BQ1437" s="258"/>
      <c r="BR1437" s="258"/>
      <c r="BS1437" s="258"/>
      <c r="BT1437" s="258"/>
      <c r="BU1437" s="258"/>
      <c r="BV1437" s="259"/>
      <c r="BW1437" s="260"/>
      <c r="BX1437" s="258"/>
      <c r="BY1437" s="258"/>
      <c r="BZ1437" s="258"/>
      <c r="CA1437" s="258"/>
    </row>
    <row r="1438" spans="2:79" x14ac:dyDescent="0.25">
      <c r="B1438" s="263"/>
      <c r="C1438" s="261"/>
      <c r="I1438" s="220"/>
      <c r="J1438" s="253"/>
      <c r="K1438" s="254"/>
      <c r="L1438" s="254"/>
      <c r="M1438" s="255"/>
      <c r="N1438" s="326"/>
      <c r="O1438" s="256"/>
      <c r="P1438" s="256"/>
      <c r="Q1438" s="256"/>
      <c r="R1438" s="256"/>
      <c r="S1438" s="256"/>
      <c r="T1438" s="256"/>
      <c r="U1438" s="256"/>
      <c r="V1438" s="257"/>
      <c r="W1438" s="257"/>
      <c r="X1438" s="257"/>
      <c r="Y1438" s="257"/>
      <c r="Z1438" s="257"/>
      <c r="AA1438" s="257"/>
      <c r="AB1438" s="253"/>
      <c r="AC1438" s="258"/>
      <c r="AD1438" s="253"/>
      <c r="AE1438" s="253"/>
      <c r="AF1438" s="253"/>
      <c r="AG1438" s="253"/>
      <c r="AH1438" s="253"/>
      <c r="AI1438" s="253"/>
      <c r="AJ1438" s="253"/>
      <c r="AK1438" s="258"/>
      <c r="AL1438" s="258"/>
      <c r="AM1438" s="258"/>
      <c r="AN1438" s="258"/>
      <c r="AO1438" s="258"/>
      <c r="AP1438" s="258"/>
      <c r="AQ1438" s="258"/>
      <c r="AR1438" s="258"/>
      <c r="AS1438" s="258"/>
      <c r="AT1438" s="258"/>
      <c r="AU1438" s="258"/>
      <c r="AV1438" s="258"/>
      <c r="AW1438" s="258"/>
      <c r="AX1438" s="258"/>
      <c r="AY1438" s="258"/>
      <c r="AZ1438" s="258"/>
      <c r="BA1438" s="258"/>
      <c r="BB1438" s="258"/>
      <c r="BC1438" s="258"/>
      <c r="BD1438" s="258"/>
      <c r="BE1438" s="258"/>
      <c r="BF1438" s="258"/>
      <c r="BG1438" s="258"/>
      <c r="BH1438" s="258"/>
      <c r="BI1438" s="258"/>
      <c r="BJ1438" s="258"/>
      <c r="BK1438" s="258"/>
      <c r="BL1438" s="297"/>
      <c r="BM1438" s="258"/>
      <c r="BN1438" s="258"/>
      <c r="BO1438" s="258"/>
      <c r="BP1438" s="258"/>
      <c r="BQ1438" s="258"/>
      <c r="BR1438" s="258"/>
      <c r="BS1438" s="258"/>
      <c r="BT1438" s="258"/>
      <c r="BU1438" s="258"/>
      <c r="BV1438" s="259"/>
      <c r="BW1438" s="260"/>
      <c r="BX1438" s="258"/>
      <c r="BY1438" s="258"/>
      <c r="BZ1438" s="258"/>
      <c r="CA1438" s="258"/>
    </row>
    <row r="1439" spans="2:79" x14ac:dyDescent="0.25">
      <c r="B1439" s="263"/>
      <c r="C1439" s="261"/>
      <c r="I1439" s="220"/>
      <c r="J1439" s="253"/>
      <c r="K1439" s="254"/>
      <c r="L1439" s="254"/>
      <c r="M1439" s="255"/>
      <c r="N1439" s="326"/>
      <c r="O1439" s="256"/>
      <c r="P1439" s="256"/>
      <c r="Q1439" s="256"/>
      <c r="R1439" s="256"/>
      <c r="S1439" s="256"/>
      <c r="T1439" s="256"/>
      <c r="U1439" s="256"/>
      <c r="V1439" s="257"/>
      <c r="W1439" s="257"/>
      <c r="X1439" s="257"/>
      <c r="Y1439" s="257"/>
      <c r="Z1439" s="257"/>
      <c r="AA1439" s="257"/>
      <c r="AB1439" s="253"/>
      <c r="AC1439" s="258"/>
      <c r="AD1439" s="253"/>
      <c r="AE1439" s="253"/>
      <c r="AF1439" s="253"/>
      <c r="AG1439" s="253"/>
      <c r="AH1439" s="253"/>
      <c r="AI1439" s="253"/>
      <c r="AJ1439" s="253"/>
      <c r="AK1439" s="258"/>
      <c r="AL1439" s="258"/>
      <c r="AM1439" s="258"/>
      <c r="AN1439" s="258"/>
      <c r="AO1439" s="258"/>
      <c r="AP1439" s="258"/>
      <c r="AQ1439" s="258"/>
      <c r="AR1439" s="258"/>
      <c r="AS1439" s="258"/>
      <c r="AT1439" s="258"/>
      <c r="AU1439" s="258"/>
      <c r="AV1439" s="258"/>
      <c r="AW1439" s="258"/>
      <c r="AX1439" s="258"/>
      <c r="AY1439" s="258"/>
      <c r="AZ1439" s="258"/>
      <c r="BA1439" s="258"/>
      <c r="BB1439" s="258"/>
      <c r="BC1439" s="258"/>
      <c r="BD1439" s="258"/>
      <c r="BE1439" s="258"/>
      <c r="BF1439" s="258"/>
      <c r="BG1439" s="258"/>
      <c r="BH1439" s="258"/>
      <c r="BI1439" s="258"/>
      <c r="BJ1439" s="258"/>
      <c r="BK1439" s="258"/>
      <c r="BL1439" s="297"/>
      <c r="BM1439" s="258"/>
      <c r="BN1439" s="258"/>
      <c r="BO1439" s="258"/>
      <c r="BP1439" s="258"/>
      <c r="BQ1439" s="258"/>
      <c r="BR1439" s="258"/>
      <c r="BS1439" s="258"/>
      <c r="BT1439" s="258"/>
      <c r="BU1439" s="258"/>
      <c r="BV1439" s="259"/>
      <c r="BW1439" s="260"/>
      <c r="BX1439" s="258"/>
      <c r="BY1439" s="258"/>
      <c r="BZ1439" s="258"/>
      <c r="CA1439" s="258"/>
    </row>
    <row r="1440" spans="2:79" x14ac:dyDescent="0.25">
      <c r="B1440" s="263"/>
      <c r="C1440" s="261"/>
      <c r="I1440" s="220"/>
      <c r="J1440" s="253"/>
      <c r="K1440" s="254"/>
      <c r="L1440" s="254"/>
      <c r="M1440" s="255"/>
      <c r="N1440" s="326"/>
      <c r="O1440" s="256"/>
      <c r="P1440" s="256"/>
      <c r="Q1440" s="256"/>
      <c r="R1440" s="256"/>
      <c r="S1440" s="256"/>
      <c r="T1440" s="256"/>
      <c r="U1440" s="256"/>
      <c r="V1440" s="257"/>
      <c r="W1440" s="257"/>
      <c r="X1440" s="257"/>
      <c r="Y1440" s="257"/>
      <c r="Z1440" s="257"/>
      <c r="AA1440" s="257"/>
      <c r="AB1440" s="253"/>
      <c r="AC1440" s="258"/>
      <c r="AD1440" s="253"/>
      <c r="AE1440" s="253"/>
      <c r="AF1440" s="253"/>
      <c r="AG1440" s="253"/>
      <c r="AH1440" s="253"/>
      <c r="AI1440" s="253"/>
      <c r="AJ1440" s="253"/>
      <c r="AK1440" s="258"/>
      <c r="AL1440" s="258"/>
      <c r="AM1440" s="258"/>
      <c r="AN1440" s="258"/>
      <c r="AO1440" s="258"/>
      <c r="AP1440" s="258"/>
      <c r="AQ1440" s="258"/>
      <c r="AR1440" s="258"/>
      <c r="AS1440" s="258"/>
      <c r="AT1440" s="258"/>
      <c r="AU1440" s="258"/>
      <c r="AV1440" s="258"/>
      <c r="AW1440" s="258"/>
      <c r="AX1440" s="258"/>
      <c r="AY1440" s="258"/>
      <c r="AZ1440" s="258"/>
      <c r="BA1440" s="258"/>
      <c r="BB1440" s="258"/>
      <c r="BC1440" s="258"/>
      <c r="BD1440" s="258"/>
      <c r="BE1440" s="258"/>
      <c r="BF1440" s="258"/>
      <c r="BG1440" s="258"/>
      <c r="BH1440" s="258"/>
      <c r="BI1440" s="258"/>
      <c r="BJ1440" s="258"/>
      <c r="BK1440" s="258"/>
      <c r="BL1440" s="297"/>
      <c r="BM1440" s="258"/>
      <c r="BN1440" s="258"/>
      <c r="BO1440" s="258"/>
      <c r="BP1440" s="258"/>
      <c r="BQ1440" s="258"/>
      <c r="BR1440" s="258"/>
      <c r="BS1440" s="258"/>
      <c r="BT1440" s="258"/>
      <c r="BU1440" s="258"/>
      <c r="BV1440" s="259"/>
      <c r="BW1440" s="260"/>
      <c r="BX1440" s="258"/>
      <c r="BY1440" s="258"/>
      <c r="BZ1440" s="258"/>
      <c r="CA1440" s="258"/>
    </row>
    <row r="1441" spans="2:79" x14ac:dyDescent="0.25">
      <c r="B1441" s="263"/>
      <c r="C1441" s="261"/>
      <c r="I1441" s="220"/>
      <c r="J1441" s="253"/>
      <c r="K1441" s="254"/>
      <c r="L1441" s="254"/>
      <c r="M1441" s="255"/>
      <c r="N1441" s="326"/>
      <c r="O1441" s="256"/>
      <c r="P1441" s="256"/>
      <c r="Q1441" s="256"/>
      <c r="R1441" s="256"/>
      <c r="S1441" s="256"/>
      <c r="T1441" s="256"/>
      <c r="U1441" s="256"/>
      <c r="V1441" s="257"/>
      <c r="W1441" s="257"/>
      <c r="X1441" s="257"/>
      <c r="Y1441" s="257"/>
      <c r="Z1441" s="257"/>
      <c r="AA1441" s="257"/>
      <c r="AB1441" s="253"/>
      <c r="AC1441" s="258"/>
      <c r="AD1441" s="253"/>
      <c r="AE1441" s="253"/>
      <c r="AF1441" s="253"/>
      <c r="AG1441" s="253"/>
      <c r="AH1441" s="253"/>
      <c r="AI1441" s="253"/>
      <c r="AJ1441" s="253"/>
      <c r="AK1441" s="258"/>
      <c r="AL1441" s="258"/>
      <c r="AM1441" s="258"/>
      <c r="AN1441" s="258"/>
      <c r="AO1441" s="258"/>
      <c r="AP1441" s="258"/>
      <c r="AQ1441" s="258"/>
      <c r="AR1441" s="258"/>
      <c r="AS1441" s="258"/>
      <c r="AT1441" s="258"/>
      <c r="AU1441" s="258"/>
      <c r="AV1441" s="258"/>
      <c r="AW1441" s="258"/>
      <c r="AX1441" s="258"/>
      <c r="AY1441" s="258"/>
      <c r="AZ1441" s="258"/>
      <c r="BA1441" s="258"/>
      <c r="BB1441" s="258"/>
      <c r="BC1441" s="258"/>
      <c r="BD1441" s="258"/>
      <c r="BE1441" s="258"/>
      <c r="BF1441" s="258"/>
      <c r="BG1441" s="258"/>
      <c r="BH1441" s="258"/>
      <c r="BI1441" s="258"/>
      <c r="BJ1441" s="258"/>
      <c r="BK1441" s="258"/>
      <c r="BL1441" s="297"/>
      <c r="BM1441" s="258"/>
      <c r="BN1441" s="258"/>
      <c r="BO1441" s="258"/>
      <c r="BP1441" s="258"/>
      <c r="BQ1441" s="258"/>
      <c r="BR1441" s="258"/>
      <c r="BS1441" s="258"/>
      <c r="BT1441" s="258"/>
      <c r="BU1441" s="258"/>
      <c r="BV1441" s="259"/>
      <c r="BW1441" s="260"/>
      <c r="BX1441" s="258"/>
      <c r="BY1441" s="258"/>
      <c r="BZ1441" s="258"/>
      <c r="CA1441" s="258"/>
    </row>
    <row r="1442" spans="2:79" x14ac:dyDescent="0.25">
      <c r="B1442" s="263"/>
      <c r="C1442" s="261"/>
      <c r="I1442" s="220"/>
      <c r="J1442" s="253"/>
      <c r="K1442" s="254"/>
      <c r="L1442" s="254"/>
      <c r="M1442" s="255"/>
      <c r="N1442" s="326"/>
      <c r="O1442" s="256"/>
      <c r="P1442" s="256"/>
      <c r="Q1442" s="256"/>
      <c r="R1442" s="256"/>
      <c r="S1442" s="256"/>
      <c r="T1442" s="256"/>
      <c r="U1442" s="256"/>
      <c r="V1442" s="257"/>
      <c r="W1442" s="257"/>
      <c r="X1442" s="257"/>
      <c r="Y1442" s="257"/>
      <c r="Z1442" s="257"/>
      <c r="AA1442" s="257"/>
      <c r="AB1442" s="253"/>
      <c r="AC1442" s="258"/>
      <c r="AD1442" s="253"/>
      <c r="AE1442" s="253"/>
      <c r="AF1442" s="253"/>
      <c r="AG1442" s="253"/>
      <c r="AH1442" s="253"/>
      <c r="AI1442" s="253"/>
      <c r="AJ1442" s="253"/>
      <c r="AK1442" s="258"/>
      <c r="AL1442" s="258"/>
      <c r="AM1442" s="258"/>
      <c r="AN1442" s="258"/>
      <c r="AO1442" s="258"/>
      <c r="AP1442" s="258"/>
      <c r="AQ1442" s="258"/>
      <c r="AR1442" s="258"/>
      <c r="AS1442" s="258"/>
      <c r="AT1442" s="258"/>
      <c r="AU1442" s="258"/>
      <c r="AV1442" s="258"/>
      <c r="AW1442" s="258"/>
      <c r="AX1442" s="258"/>
      <c r="AY1442" s="258"/>
      <c r="AZ1442" s="258"/>
      <c r="BA1442" s="258"/>
      <c r="BB1442" s="258"/>
      <c r="BC1442" s="258"/>
      <c r="BD1442" s="258"/>
      <c r="BE1442" s="258"/>
      <c r="BF1442" s="258"/>
      <c r="BG1442" s="258"/>
      <c r="BH1442" s="258"/>
      <c r="BI1442" s="258"/>
      <c r="BJ1442" s="258"/>
      <c r="BK1442" s="258"/>
      <c r="BL1442" s="297"/>
      <c r="BM1442" s="258"/>
      <c r="BN1442" s="258"/>
      <c r="BO1442" s="258"/>
      <c r="BP1442" s="258"/>
      <c r="BQ1442" s="258"/>
      <c r="BR1442" s="258"/>
      <c r="BS1442" s="258"/>
      <c r="BT1442" s="258"/>
      <c r="BU1442" s="258"/>
      <c r="BV1442" s="259"/>
      <c r="BW1442" s="260"/>
      <c r="BX1442" s="258"/>
      <c r="BY1442" s="258"/>
      <c r="BZ1442" s="258"/>
      <c r="CA1442" s="258"/>
    </row>
    <row r="1443" spans="2:79" x14ac:dyDescent="0.25">
      <c r="B1443" s="263"/>
      <c r="C1443" s="261"/>
      <c r="I1443" s="220"/>
      <c r="J1443" s="253"/>
      <c r="K1443" s="254"/>
      <c r="L1443" s="254"/>
      <c r="M1443" s="255"/>
      <c r="N1443" s="326"/>
      <c r="O1443" s="256"/>
      <c r="P1443" s="256"/>
      <c r="Q1443" s="256"/>
      <c r="R1443" s="256"/>
      <c r="S1443" s="256"/>
      <c r="T1443" s="256"/>
      <c r="U1443" s="256"/>
      <c r="V1443" s="257"/>
      <c r="W1443" s="257"/>
      <c r="X1443" s="257"/>
      <c r="Y1443" s="257"/>
      <c r="Z1443" s="257"/>
      <c r="AA1443" s="257"/>
      <c r="AB1443" s="253"/>
      <c r="AC1443" s="258"/>
      <c r="AD1443" s="253"/>
      <c r="AE1443" s="253"/>
      <c r="AF1443" s="253"/>
      <c r="AG1443" s="253"/>
      <c r="AH1443" s="253"/>
      <c r="AI1443" s="253"/>
      <c r="AJ1443" s="253"/>
      <c r="AK1443" s="258"/>
      <c r="AL1443" s="258"/>
      <c r="AM1443" s="258"/>
      <c r="AN1443" s="258"/>
      <c r="AO1443" s="258"/>
      <c r="AP1443" s="258"/>
      <c r="AQ1443" s="258"/>
      <c r="AR1443" s="258"/>
      <c r="AS1443" s="258"/>
      <c r="AT1443" s="258"/>
      <c r="AU1443" s="258"/>
      <c r="AV1443" s="258"/>
      <c r="AW1443" s="258"/>
      <c r="AX1443" s="258"/>
      <c r="AY1443" s="258"/>
      <c r="AZ1443" s="258"/>
      <c r="BA1443" s="258"/>
      <c r="BB1443" s="258"/>
      <c r="BC1443" s="258"/>
      <c r="BD1443" s="258"/>
      <c r="BE1443" s="258"/>
      <c r="BF1443" s="258"/>
      <c r="BG1443" s="258"/>
      <c r="BH1443" s="258"/>
      <c r="BI1443" s="258"/>
      <c r="BJ1443" s="258"/>
      <c r="BK1443" s="258"/>
      <c r="BL1443" s="297"/>
      <c r="BM1443" s="258"/>
      <c r="BN1443" s="258"/>
      <c r="BO1443" s="258"/>
      <c r="BP1443" s="258"/>
      <c r="BQ1443" s="258"/>
      <c r="BR1443" s="258"/>
      <c r="BS1443" s="258"/>
      <c r="BT1443" s="258"/>
      <c r="BU1443" s="258"/>
      <c r="BV1443" s="259"/>
      <c r="BW1443" s="260"/>
      <c r="BX1443" s="258"/>
      <c r="BY1443" s="258"/>
      <c r="BZ1443" s="258"/>
      <c r="CA1443" s="258"/>
    </row>
    <row r="1444" spans="2:79" x14ac:dyDescent="0.25">
      <c r="B1444" s="263"/>
      <c r="C1444" s="261"/>
      <c r="I1444" s="220"/>
      <c r="J1444" s="253"/>
      <c r="K1444" s="254"/>
      <c r="L1444" s="254"/>
      <c r="M1444" s="255"/>
      <c r="N1444" s="326"/>
      <c r="O1444" s="256"/>
      <c r="P1444" s="256"/>
      <c r="Q1444" s="256"/>
      <c r="R1444" s="256"/>
      <c r="S1444" s="256"/>
      <c r="T1444" s="256"/>
      <c r="U1444" s="256"/>
      <c r="V1444" s="257"/>
      <c r="W1444" s="257"/>
      <c r="X1444" s="257"/>
      <c r="Y1444" s="257"/>
      <c r="Z1444" s="257"/>
      <c r="AA1444" s="257"/>
      <c r="AB1444" s="253"/>
      <c r="AC1444" s="258"/>
      <c r="AD1444" s="253"/>
      <c r="AE1444" s="253"/>
      <c r="AF1444" s="253"/>
      <c r="AG1444" s="253"/>
      <c r="AH1444" s="253"/>
      <c r="AI1444" s="253"/>
      <c r="AJ1444" s="253"/>
      <c r="AK1444" s="258"/>
      <c r="AL1444" s="258"/>
      <c r="AM1444" s="258"/>
      <c r="AN1444" s="258"/>
      <c r="AO1444" s="258"/>
      <c r="AP1444" s="258"/>
      <c r="AQ1444" s="258"/>
      <c r="AR1444" s="258"/>
      <c r="AS1444" s="258"/>
      <c r="AT1444" s="258"/>
      <c r="AU1444" s="258"/>
      <c r="AV1444" s="258"/>
      <c r="AW1444" s="258"/>
      <c r="AX1444" s="258"/>
      <c r="AY1444" s="258"/>
      <c r="AZ1444" s="258"/>
      <c r="BA1444" s="258"/>
      <c r="BB1444" s="258"/>
      <c r="BC1444" s="258"/>
      <c r="BD1444" s="258"/>
      <c r="BE1444" s="258"/>
      <c r="BF1444" s="258"/>
      <c r="BG1444" s="258"/>
      <c r="BH1444" s="258"/>
      <c r="BI1444" s="258"/>
      <c r="BJ1444" s="258"/>
      <c r="BK1444" s="258"/>
      <c r="BL1444" s="297"/>
      <c r="BM1444" s="258"/>
      <c r="BN1444" s="258"/>
      <c r="BO1444" s="258"/>
      <c r="BP1444" s="258"/>
      <c r="BQ1444" s="258"/>
      <c r="BR1444" s="258"/>
      <c r="BS1444" s="258"/>
      <c r="BT1444" s="258"/>
      <c r="BU1444" s="258"/>
      <c r="BV1444" s="259"/>
      <c r="BW1444" s="260"/>
      <c r="BX1444" s="258"/>
      <c r="BY1444" s="258"/>
      <c r="BZ1444" s="258"/>
      <c r="CA1444" s="258"/>
    </row>
    <row r="1445" spans="2:79" x14ac:dyDescent="0.25">
      <c r="B1445" s="263"/>
      <c r="C1445" s="261"/>
      <c r="I1445" s="220"/>
      <c r="J1445" s="253"/>
      <c r="K1445" s="254"/>
      <c r="L1445" s="254"/>
      <c r="M1445" s="255"/>
      <c r="N1445" s="326"/>
      <c r="O1445" s="256"/>
      <c r="P1445" s="256"/>
      <c r="Q1445" s="256"/>
      <c r="R1445" s="256"/>
      <c r="S1445" s="256"/>
      <c r="T1445" s="256"/>
      <c r="U1445" s="256"/>
      <c r="V1445" s="257"/>
      <c r="W1445" s="257"/>
      <c r="X1445" s="257"/>
      <c r="Y1445" s="257"/>
      <c r="Z1445" s="257"/>
      <c r="AA1445" s="257"/>
      <c r="AB1445" s="253"/>
      <c r="AC1445" s="258"/>
      <c r="AD1445" s="253"/>
      <c r="AE1445" s="253"/>
      <c r="AF1445" s="253"/>
      <c r="AG1445" s="253"/>
      <c r="AH1445" s="253"/>
      <c r="AI1445" s="253"/>
      <c r="AJ1445" s="253"/>
      <c r="AK1445" s="258"/>
      <c r="AL1445" s="258"/>
      <c r="AM1445" s="258"/>
      <c r="AN1445" s="258"/>
      <c r="AO1445" s="258"/>
      <c r="AP1445" s="258"/>
      <c r="AQ1445" s="258"/>
      <c r="AR1445" s="258"/>
      <c r="AS1445" s="258"/>
      <c r="AT1445" s="258"/>
      <c r="AU1445" s="258"/>
      <c r="AV1445" s="258"/>
      <c r="AW1445" s="258"/>
      <c r="AX1445" s="258"/>
      <c r="AY1445" s="258"/>
      <c r="AZ1445" s="258"/>
      <c r="BA1445" s="258"/>
      <c r="BB1445" s="258"/>
      <c r="BC1445" s="258"/>
      <c r="BD1445" s="258"/>
      <c r="BE1445" s="258"/>
      <c r="BF1445" s="258"/>
      <c r="BG1445" s="258"/>
      <c r="BH1445" s="258"/>
      <c r="BI1445" s="258"/>
      <c r="BJ1445" s="258"/>
      <c r="BK1445" s="258"/>
      <c r="BL1445" s="297"/>
      <c r="BM1445" s="258"/>
      <c r="BN1445" s="258"/>
      <c r="BO1445" s="258"/>
      <c r="BP1445" s="258"/>
      <c r="BQ1445" s="258"/>
      <c r="BR1445" s="258"/>
      <c r="BS1445" s="258"/>
      <c r="BT1445" s="258"/>
      <c r="BU1445" s="258"/>
      <c r="BV1445" s="259"/>
      <c r="BW1445" s="260"/>
      <c r="BX1445" s="258"/>
      <c r="BY1445" s="258"/>
      <c r="BZ1445" s="258"/>
      <c r="CA1445" s="258"/>
    </row>
    <row r="1446" spans="2:79" x14ac:dyDescent="0.25">
      <c r="B1446" s="263"/>
      <c r="C1446" s="261"/>
      <c r="I1446" s="220"/>
      <c r="J1446" s="253"/>
      <c r="K1446" s="254"/>
      <c r="L1446" s="254"/>
      <c r="M1446" s="255"/>
      <c r="N1446" s="326"/>
      <c r="O1446" s="256"/>
      <c r="P1446" s="256"/>
      <c r="Q1446" s="256"/>
      <c r="R1446" s="256"/>
      <c r="S1446" s="256"/>
      <c r="T1446" s="256"/>
      <c r="U1446" s="256"/>
      <c r="V1446" s="257"/>
      <c r="W1446" s="257"/>
      <c r="X1446" s="257"/>
      <c r="Y1446" s="257"/>
      <c r="Z1446" s="257"/>
      <c r="AA1446" s="257"/>
      <c r="AB1446" s="253"/>
      <c r="AC1446" s="258"/>
      <c r="AD1446" s="253"/>
      <c r="AE1446" s="253"/>
      <c r="AF1446" s="253"/>
      <c r="AG1446" s="253"/>
      <c r="AH1446" s="253"/>
      <c r="AI1446" s="253"/>
      <c r="AJ1446" s="253"/>
      <c r="AK1446" s="258"/>
      <c r="AL1446" s="258"/>
      <c r="AM1446" s="258"/>
      <c r="AN1446" s="258"/>
      <c r="AO1446" s="258"/>
      <c r="AP1446" s="258"/>
      <c r="AQ1446" s="258"/>
      <c r="AR1446" s="258"/>
      <c r="AS1446" s="258"/>
      <c r="AT1446" s="258"/>
      <c r="AU1446" s="258"/>
      <c r="AV1446" s="258"/>
      <c r="AW1446" s="258"/>
      <c r="AX1446" s="258"/>
      <c r="AY1446" s="258"/>
      <c r="AZ1446" s="258"/>
      <c r="BA1446" s="258"/>
      <c r="BB1446" s="258"/>
      <c r="BC1446" s="258"/>
      <c r="BD1446" s="258"/>
      <c r="BE1446" s="258"/>
      <c r="BF1446" s="258"/>
      <c r="BG1446" s="258"/>
      <c r="BH1446" s="258"/>
      <c r="BI1446" s="258"/>
      <c r="BJ1446" s="258"/>
      <c r="BK1446" s="258"/>
      <c r="BL1446" s="297"/>
      <c r="BM1446" s="258"/>
      <c r="BN1446" s="258"/>
      <c r="BO1446" s="258"/>
      <c r="BP1446" s="258"/>
      <c r="BQ1446" s="258"/>
      <c r="BR1446" s="258"/>
      <c r="BS1446" s="258"/>
      <c r="BT1446" s="258"/>
      <c r="BU1446" s="258"/>
      <c r="BV1446" s="259"/>
      <c r="BW1446" s="260"/>
      <c r="BX1446" s="258"/>
      <c r="BY1446" s="258"/>
      <c r="BZ1446" s="258"/>
      <c r="CA1446" s="258"/>
    </row>
    <row r="1447" spans="2:79" x14ac:dyDescent="0.25">
      <c r="B1447" s="263"/>
      <c r="C1447" s="261"/>
      <c r="I1447" s="220"/>
      <c r="J1447" s="253"/>
      <c r="K1447" s="254"/>
      <c r="L1447" s="254"/>
      <c r="M1447" s="255"/>
      <c r="N1447" s="326"/>
      <c r="O1447" s="256"/>
      <c r="P1447" s="256"/>
      <c r="Q1447" s="256"/>
      <c r="R1447" s="256"/>
      <c r="S1447" s="256"/>
      <c r="T1447" s="256"/>
      <c r="U1447" s="256"/>
      <c r="V1447" s="257"/>
      <c r="W1447" s="257"/>
      <c r="X1447" s="257"/>
      <c r="Y1447" s="257"/>
      <c r="Z1447" s="257"/>
      <c r="AA1447" s="257"/>
      <c r="AB1447" s="253"/>
      <c r="AC1447" s="258"/>
      <c r="AD1447" s="253"/>
      <c r="AE1447" s="253"/>
      <c r="AF1447" s="253"/>
      <c r="AG1447" s="253"/>
      <c r="AH1447" s="253"/>
      <c r="AI1447" s="253"/>
      <c r="AJ1447" s="253"/>
      <c r="AK1447" s="258"/>
      <c r="AL1447" s="258"/>
      <c r="AM1447" s="258"/>
      <c r="AN1447" s="258"/>
      <c r="AO1447" s="258"/>
      <c r="AP1447" s="258"/>
      <c r="AQ1447" s="258"/>
      <c r="AR1447" s="258"/>
      <c r="AS1447" s="258"/>
      <c r="AT1447" s="258"/>
      <c r="AU1447" s="258"/>
      <c r="AV1447" s="258"/>
      <c r="AW1447" s="258"/>
      <c r="AX1447" s="258"/>
      <c r="AY1447" s="258"/>
      <c r="AZ1447" s="258"/>
      <c r="BA1447" s="258"/>
      <c r="BB1447" s="258"/>
      <c r="BC1447" s="258"/>
      <c r="BD1447" s="258"/>
      <c r="BE1447" s="258"/>
      <c r="BF1447" s="258"/>
      <c r="BG1447" s="258"/>
      <c r="BH1447" s="258"/>
      <c r="BI1447" s="258"/>
      <c r="BJ1447" s="258"/>
      <c r="BK1447" s="258"/>
      <c r="BL1447" s="297"/>
      <c r="BM1447" s="258"/>
      <c r="BN1447" s="258"/>
      <c r="BO1447" s="258"/>
      <c r="BP1447" s="258"/>
      <c r="BQ1447" s="258"/>
      <c r="BR1447" s="258"/>
      <c r="BS1447" s="258"/>
      <c r="BT1447" s="258"/>
      <c r="BU1447" s="258"/>
      <c r="BV1447" s="259"/>
      <c r="BW1447" s="260"/>
      <c r="BX1447" s="258"/>
      <c r="BY1447" s="258"/>
      <c r="BZ1447" s="258"/>
      <c r="CA1447" s="258"/>
    </row>
    <row r="1448" spans="2:79" x14ac:dyDescent="0.25">
      <c r="B1448" s="263"/>
      <c r="C1448" s="261"/>
      <c r="I1448" s="220"/>
      <c r="J1448" s="253"/>
      <c r="K1448" s="254"/>
      <c r="L1448" s="254"/>
      <c r="M1448" s="255"/>
      <c r="N1448" s="326"/>
      <c r="O1448" s="256"/>
      <c r="P1448" s="256"/>
      <c r="Q1448" s="256"/>
      <c r="R1448" s="256"/>
      <c r="S1448" s="256"/>
      <c r="T1448" s="256"/>
      <c r="U1448" s="256"/>
      <c r="V1448" s="257"/>
      <c r="W1448" s="257"/>
      <c r="X1448" s="257"/>
      <c r="Y1448" s="257"/>
      <c r="Z1448" s="257"/>
      <c r="AA1448" s="257"/>
      <c r="AB1448" s="253"/>
      <c r="AC1448" s="258"/>
      <c r="AD1448" s="253"/>
      <c r="AE1448" s="253"/>
      <c r="AF1448" s="253"/>
      <c r="AG1448" s="253"/>
      <c r="AH1448" s="253"/>
      <c r="AI1448" s="253"/>
      <c r="AJ1448" s="253"/>
      <c r="AK1448" s="258"/>
      <c r="AL1448" s="258"/>
      <c r="AM1448" s="258"/>
      <c r="AN1448" s="258"/>
      <c r="AO1448" s="258"/>
      <c r="AP1448" s="258"/>
      <c r="AQ1448" s="258"/>
      <c r="AR1448" s="258"/>
      <c r="AS1448" s="258"/>
      <c r="AT1448" s="258"/>
      <c r="AU1448" s="258"/>
      <c r="AV1448" s="258"/>
      <c r="AW1448" s="258"/>
      <c r="AX1448" s="258"/>
      <c r="AY1448" s="258"/>
      <c r="AZ1448" s="258"/>
      <c r="BA1448" s="258"/>
      <c r="BB1448" s="258"/>
      <c r="BC1448" s="258"/>
      <c r="BD1448" s="258"/>
      <c r="BE1448" s="258"/>
      <c r="BF1448" s="258"/>
      <c r="BG1448" s="258"/>
      <c r="BH1448" s="258"/>
      <c r="BI1448" s="258"/>
      <c r="BJ1448" s="258"/>
      <c r="BK1448" s="258"/>
      <c r="BL1448" s="297"/>
      <c r="BM1448" s="258"/>
      <c r="BN1448" s="258"/>
      <c r="BO1448" s="258"/>
      <c r="BP1448" s="258"/>
      <c r="BQ1448" s="258"/>
      <c r="BR1448" s="258"/>
      <c r="BS1448" s="258"/>
      <c r="BT1448" s="258"/>
      <c r="BU1448" s="258"/>
      <c r="BV1448" s="259"/>
      <c r="BW1448" s="260"/>
      <c r="BX1448" s="258"/>
      <c r="BY1448" s="258"/>
      <c r="BZ1448" s="258"/>
      <c r="CA1448" s="258"/>
    </row>
    <row r="1449" spans="2:79" x14ac:dyDescent="0.25">
      <c r="B1449" s="263"/>
      <c r="C1449" s="261"/>
      <c r="I1449" s="220"/>
      <c r="J1449" s="253"/>
      <c r="K1449" s="254"/>
      <c r="L1449" s="254"/>
      <c r="M1449" s="255"/>
      <c r="N1449" s="326"/>
      <c r="O1449" s="256"/>
      <c r="P1449" s="256"/>
      <c r="Q1449" s="256"/>
      <c r="R1449" s="256"/>
      <c r="S1449" s="256"/>
      <c r="T1449" s="256"/>
      <c r="U1449" s="256"/>
      <c r="V1449" s="257"/>
      <c r="W1449" s="257"/>
      <c r="X1449" s="257"/>
      <c r="Y1449" s="257"/>
      <c r="Z1449" s="257"/>
      <c r="AA1449" s="257"/>
      <c r="AB1449" s="253"/>
      <c r="AC1449" s="258"/>
      <c r="AD1449" s="253"/>
      <c r="AE1449" s="253"/>
      <c r="AF1449" s="253"/>
      <c r="AG1449" s="253"/>
      <c r="AH1449" s="253"/>
      <c r="AI1449" s="253"/>
      <c r="AJ1449" s="253"/>
      <c r="AK1449" s="258"/>
      <c r="AL1449" s="258"/>
      <c r="AM1449" s="258"/>
      <c r="AN1449" s="258"/>
      <c r="AO1449" s="258"/>
      <c r="AP1449" s="258"/>
      <c r="AQ1449" s="258"/>
      <c r="AR1449" s="258"/>
      <c r="AS1449" s="258"/>
      <c r="AT1449" s="258"/>
      <c r="AU1449" s="258"/>
      <c r="AV1449" s="258"/>
      <c r="AW1449" s="258"/>
      <c r="AX1449" s="258"/>
      <c r="AY1449" s="258"/>
      <c r="AZ1449" s="258"/>
      <c r="BA1449" s="258"/>
      <c r="BB1449" s="258"/>
      <c r="BC1449" s="258"/>
      <c r="BD1449" s="258"/>
      <c r="BE1449" s="258"/>
      <c r="BF1449" s="258"/>
      <c r="BG1449" s="258"/>
      <c r="BH1449" s="258"/>
      <c r="BI1449" s="258"/>
      <c r="BJ1449" s="258"/>
      <c r="BK1449" s="258"/>
      <c r="BL1449" s="297"/>
      <c r="BM1449" s="258"/>
      <c r="BN1449" s="258"/>
      <c r="BO1449" s="258"/>
      <c r="BP1449" s="258"/>
      <c r="BQ1449" s="258"/>
      <c r="BR1449" s="258"/>
      <c r="BS1449" s="258"/>
      <c r="BT1449" s="258"/>
      <c r="BU1449" s="258"/>
      <c r="BV1449" s="259"/>
      <c r="BW1449" s="260"/>
      <c r="BX1449" s="258"/>
      <c r="BY1449" s="258"/>
      <c r="BZ1449" s="258"/>
      <c r="CA1449" s="258"/>
    </row>
    <row r="1450" spans="2:79" x14ac:dyDescent="0.25">
      <c r="B1450" s="263"/>
      <c r="C1450" s="261"/>
      <c r="I1450" s="220"/>
      <c r="J1450" s="253"/>
      <c r="K1450" s="254"/>
      <c r="L1450" s="254"/>
      <c r="M1450" s="255"/>
      <c r="N1450" s="326"/>
      <c r="O1450" s="256"/>
      <c r="P1450" s="256"/>
      <c r="Q1450" s="256"/>
      <c r="R1450" s="256"/>
      <c r="S1450" s="256"/>
      <c r="T1450" s="256"/>
      <c r="U1450" s="256"/>
      <c r="V1450" s="257"/>
      <c r="W1450" s="257"/>
      <c r="X1450" s="257"/>
      <c r="Y1450" s="257"/>
      <c r="Z1450" s="257"/>
      <c r="AA1450" s="257"/>
      <c r="AB1450" s="253"/>
      <c r="AC1450" s="258"/>
      <c r="AD1450" s="253"/>
      <c r="AE1450" s="253"/>
      <c r="AF1450" s="253"/>
      <c r="AG1450" s="253"/>
      <c r="AH1450" s="253"/>
      <c r="AI1450" s="253"/>
      <c r="AJ1450" s="253"/>
      <c r="AK1450" s="258"/>
      <c r="AL1450" s="258"/>
      <c r="AM1450" s="258"/>
      <c r="AN1450" s="258"/>
      <c r="AO1450" s="258"/>
      <c r="AP1450" s="258"/>
      <c r="AQ1450" s="258"/>
      <c r="AR1450" s="258"/>
      <c r="AS1450" s="258"/>
      <c r="AT1450" s="258"/>
      <c r="AU1450" s="258"/>
      <c r="AV1450" s="258"/>
      <c r="AW1450" s="258"/>
      <c r="AX1450" s="258"/>
      <c r="AY1450" s="258"/>
      <c r="AZ1450" s="258"/>
      <c r="BA1450" s="258"/>
      <c r="BB1450" s="258"/>
      <c r="BC1450" s="258"/>
      <c r="BD1450" s="258"/>
      <c r="BE1450" s="258"/>
      <c r="BF1450" s="258"/>
      <c r="BG1450" s="258"/>
      <c r="BH1450" s="258"/>
      <c r="BI1450" s="258"/>
      <c r="BJ1450" s="258"/>
      <c r="BK1450" s="258"/>
      <c r="BL1450" s="297"/>
      <c r="BM1450" s="258"/>
      <c r="BN1450" s="258"/>
      <c r="BO1450" s="258"/>
      <c r="BP1450" s="258"/>
      <c r="BQ1450" s="258"/>
      <c r="BR1450" s="258"/>
      <c r="BS1450" s="258"/>
      <c r="BT1450" s="258"/>
      <c r="BU1450" s="258"/>
      <c r="BV1450" s="259"/>
      <c r="BW1450" s="260"/>
      <c r="BX1450" s="258"/>
      <c r="BY1450" s="258"/>
      <c r="BZ1450" s="258"/>
      <c r="CA1450" s="258"/>
    </row>
    <row r="1451" spans="2:79" x14ac:dyDescent="0.25">
      <c r="B1451" s="263"/>
      <c r="C1451" s="261"/>
      <c r="I1451" s="220"/>
      <c r="J1451" s="253"/>
      <c r="K1451" s="254"/>
      <c r="L1451" s="254"/>
      <c r="M1451" s="255"/>
      <c r="N1451" s="326"/>
      <c r="O1451" s="256"/>
      <c r="P1451" s="256"/>
      <c r="Q1451" s="256"/>
      <c r="R1451" s="256"/>
      <c r="S1451" s="256"/>
      <c r="T1451" s="256"/>
      <c r="U1451" s="256"/>
      <c r="V1451" s="257"/>
      <c r="W1451" s="257"/>
      <c r="X1451" s="257"/>
      <c r="Y1451" s="257"/>
      <c r="Z1451" s="257"/>
      <c r="AA1451" s="257"/>
      <c r="AB1451" s="253"/>
      <c r="AC1451" s="258"/>
      <c r="AD1451" s="253"/>
      <c r="AE1451" s="253"/>
      <c r="AF1451" s="253"/>
      <c r="AG1451" s="253"/>
      <c r="AH1451" s="253"/>
      <c r="AI1451" s="253"/>
      <c r="AJ1451" s="253"/>
      <c r="AK1451" s="258"/>
      <c r="AL1451" s="258"/>
      <c r="AM1451" s="258"/>
      <c r="AN1451" s="258"/>
      <c r="AO1451" s="258"/>
      <c r="AP1451" s="258"/>
      <c r="AQ1451" s="258"/>
      <c r="AR1451" s="258"/>
      <c r="AS1451" s="258"/>
      <c r="AT1451" s="258"/>
      <c r="AU1451" s="258"/>
      <c r="AV1451" s="258"/>
      <c r="AW1451" s="258"/>
      <c r="AX1451" s="258"/>
      <c r="AY1451" s="258"/>
      <c r="AZ1451" s="258"/>
      <c r="BA1451" s="258"/>
      <c r="BB1451" s="258"/>
      <c r="BC1451" s="258"/>
      <c r="BD1451" s="258"/>
      <c r="BE1451" s="258"/>
      <c r="BF1451" s="258"/>
      <c r="BG1451" s="258"/>
      <c r="BH1451" s="258"/>
      <c r="BI1451" s="258"/>
      <c r="BJ1451" s="258"/>
      <c r="BK1451" s="258"/>
      <c r="BL1451" s="297"/>
      <c r="BM1451" s="258"/>
      <c r="BN1451" s="258"/>
      <c r="BO1451" s="258"/>
      <c r="BP1451" s="258"/>
      <c r="BQ1451" s="258"/>
      <c r="BR1451" s="258"/>
      <c r="BS1451" s="258"/>
      <c r="BT1451" s="258"/>
      <c r="BU1451" s="258"/>
      <c r="BV1451" s="259"/>
      <c r="BW1451" s="260"/>
      <c r="BX1451" s="258"/>
      <c r="BY1451" s="258"/>
      <c r="BZ1451" s="258"/>
      <c r="CA1451" s="258"/>
    </row>
    <row r="1452" spans="2:79" x14ac:dyDescent="0.25">
      <c r="B1452" s="263"/>
      <c r="C1452" s="261"/>
      <c r="I1452" s="220"/>
      <c r="J1452" s="253"/>
      <c r="K1452" s="254"/>
      <c r="L1452" s="254"/>
      <c r="M1452" s="255"/>
      <c r="N1452" s="326"/>
      <c r="O1452" s="256"/>
      <c r="P1452" s="256"/>
      <c r="Q1452" s="256"/>
      <c r="R1452" s="256"/>
      <c r="S1452" s="256"/>
      <c r="T1452" s="256"/>
      <c r="U1452" s="256"/>
      <c r="V1452" s="257"/>
      <c r="W1452" s="257"/>
      <c r="X1452" s="257"/>
      <c r="Y1452" s="257"/>
      <c r="Z1452" s="257"/>
      <c r="AA1452" s="257"/>
      <c r="AB1452" s="253"/>
      <c r="AC1452" s="258"/>
      <c r="AD1452" s="253"/>
      <c r="AE1452" s="253"/>
      <c r="AF1452" s="253"/>
      <c r="AG1452" s="253"/>
      <c r="AH1452" s="253"/>
      <c r="AI1452" s="253"/>
      <c r="AJ1452" s="253"/>
      <c r="AK1452" s="258"/>
      <c r="AL1452" s="258"/>
      <c r="AM1452" s="258"/>
      <c r="AN1452" s="258"/>
      <c r="AO1452" s="258"/>
      <c r="AP1452" s="258"/>
      <c r="AQ1452" s="258"/>
      <c r="AR1452" s="258"/>
      <c r="AS1452" s="258"/>
      <c r="AT1452" s="258"/>
      <c r="AU1452" s="258"/>
      <c r="AV1452" s="258"/>
      <c r="AW1452" s="258"/>
      <c r="AX1452" s="258"/>
      <c r="AY1452" s="258"/>
      <c r="AZ1452" s="258"/>
      <c r="BA1452" s="258"/>
      <c r="BB1452" s="258"/>
      <c r="BC1452" s="258"/>
      <c r="BD1452" s="258"/>
      <c r="BE1452" s="258"/>
      <c r="BF1452" s="258"/>
      <c r="BG1452" s="258"/>
      <c r="BH1452" s="258"/>
      <c r="BI1452" s="258"/>
      <c r="BJ1452" s="258"/>
      <c r="BK1452" s="258"/>
      <c r="BL1452" s="297"/>
      <c r="BM1452" s="258"/>
      <c r="BN1452" s="258"/>
      <c r="BO1452" s="258"/>
      <c r="BP1452" s="258"/>
      <c r="BQ1452" s="258"/>
      <c r="BR1452" s="258"/>
      <c r="BS1452" s="258"/>
      <c r="BT1452" s="258"/>
      <c r="BU1452" s="258"/>
      <c r="BV1452" s="259"/>
      <c r="BW1452" s="260"/>
      <c r="BX1452" s="258"/>
      <c r="BY1452" s="258"/>
      <c r="BZ1452" s="258"/>
      <c r="CA1452" s="258"/>
    </row>
    <row r="1453" spans="2:79" x14ac:dyDescent="0.25">
      <c r="B1453" s="263"/>
      <c r="C1453" s="261"/>
      <c r="I1453" s="220"/>
      <c r="J1453" s="253"/>
      <c r="K1453" s="254"/>
      <c r="L1453" s="254"/>
      <c r="M1453" s="255"/>
      <c r="N1453" s="326"/>
      <c r="O1453" s="256"/>
      <c r="P1453" s="256"/>
      <c r="Q1453" s="256"/>
      <c r="R1453" s="256"/>
      <c r="S1453" s="256"/>
      <c r="T1453" s="256"/>
      <c r="U1453" s="256"/>
      <c r="V1453" s="257"/>
      <c r="W1453" s="257"/>
      <c r="X1453" s="257"/>
      <c r="Y1453" s="257"/>
      <c r="Z1453" s="257"/>
      <c r="AA1453" s="257"/>
      <c r="AB1453" s="253"/>
      <c r="AC1453" s="258"/>
      <c r="AD1453" s="253"/>
      <c r="AE1453" s="253"/>
      <c r="AF1453" s="253"/>
      <c r="AG1453" s="253"/>
      <c r="AH1453" s="253"/>
      <c r="AI1453" s="253"/>
      <c r="AJ1453" s="253"/>
      <c r="AK1453" s="258"/>
      <c r="AL1453" s="258"/>
      <c r="AM1453" s="258"/>
      <c r="AN1453" s="258"/>
      <c r="AO1453" s="258"/>
      <c r="AP1453" s="258"/>
      <c r="AQ1453" s="258"/>
      <c r="AR1453" s="258"/>
      <c r="AS1453" s="258"/>
      <c r="AT1453" s="258"/>
      <c r="AU1453" s="258"/>
      <c r="AV1453" s="258"/>
      <c r="AW1453" s="258"/>
      <c r="AX1453" s="258"/>
      <c r="AY1453" s="258"/>
      <c r="AZ1453" s="258"/>
      <c r="BA1453" s="258"/>
      <c r="BB1453" s="258"/>
      <c r="BC1453" s="258"/>
      <c r="BD1453" s="258"/>
      <c r="BE1453" s="258"/>
      <c r="BF1453" s="258"/>
      <c r="BG1453" s="258"/>
      <c r="BH1453" s="258"/>
      <c r="BI1453" s="258"/>
      <c r="BJ1453" s="258"/>
      <c r="BK1453" s="258"/>
      <c r="BL1453" s="297"/>
      <c r="BM1453" s="258"/>
      <c r="BN1453" s="258"/>
      <c r="BO1453" s="258"/>
      <c r="BP1453" s="258"/>
      <c r="BQ1453" s="258"/>
      <c r="BR1453" s="258"/>
      <c r="BS1453" s="258"/>
      <c r="BT1453" s="258"/>
      <c r="BU1453" s="258"/>
      <c r="BV1453" s="259"/>
      <c r="BW1453" s="260"/>
      <c r="BX1453" s="258"/>
      <c r="BY1453" s="258"/>
      <c r="BZ1453" s="258"/>
      <c r="CA1453" s="258"/>
    </row>
    <row r="1454" spans="2:79" x14ac:dyDescent="0.25">
      <c r="B1454" s="263"/>
      <c r="C1454" s="261"/>
      <c r="I1454" s="220"/>
      <c r="J1454" s="253"/>
      <c r="K1454" s="254"/>
      <c r="L1454" s="254"/>
      <c r="M1454" s="255"/>
      <c r="N1454" s="326"/>
      <c r="O1454" s="256"/>
      <c r="P1454" s="256"/>
      <c r="Q1454" s="256"/>
      <c r="R1454" s="256"/>
      <c r="S1454" s="256"/>
      <c r="T1454" s="256"/>
      <c r="U1454" s="256"/>
      <c r="V1454" s="257"/>
      <c r="W1454" s="257"/>
      <c r="X1454" s="257"/>
      <c r="Y1454" s="257"/>
      <c r="Z1454" s="257"/>
      <c r="AA1454" s="257"/>
      <c r="AB1454" s="253"/>
      <c r="AC1454" s="258"/>
      <c r="AD1454" s="253"/>
      <c r="AE1454" s="253"/>
      <c r="AF1454" s="253"/>
      <c r="AG1454" s="253"/>
      <c r="AH1454" s="253"/>
      <c r="AI1454" s="253"/>
      <c r="AJ1454" s="253"/>
      <c r="AK1454" s="258"/>
      <c r="AL1454" s="258"/>
      <c r="AM1454" s="258"/>
      <c r="AN1454" s="258"/>
      <c r="AO1454" s="258"/>
      <c r="AP1454" s="258"/>
      <c r="AQ1454" s="258"/>
      <c r="AR1454" s="258"/>
      <c r="AS1454" s="258"/>
      <c r="AT1454" s="258"/>
      <c r="AU1454" s="258"/>
      <c r="AV1454" s="258"/>
      <c r="AW1454" s="258"/>
      <c r="AX1454" s="258"/>
      <c r="AY1454" s="258"/>
      <c r="AZ1454" s="258"/>
      <c r="BA1454" s="258"/>
      <c r="BB1454" s="258"/>
      <c r="BC1454" s="258"/>
      <c r="BD1454" s="258"/>
      <c r="BE1454" s="258"/>
      <c r="BF1454" s="258"/>
      <c r="BG1454" s="258"/>
      <c r="BH1454" s="258"/>
      <c r="BI1454" s="258"/>
      <c r="BJ1454" s="258"/>
      <c r="BK1454" s="258"/>
      <c r="BL1454" s="297"/>
      <c r="BM1454" s="258"/>
      <c r="BN1454" s="258"/>
      <c r="BO1454" s="258"/>
      <c r="BP1454" s="258"/>
      <c r="BQ1454" s="258"/>
      <c r="BR1454" s="258"/>
      <c r="BS1454" s="258"/>
      <c r="BT1454" s="258"/>
      <c r="BU1454" s="258"/>
      <c r="BV1454" s="259"/>
      <c r="BW1454" s="260"/>
      <c r="BX1454" s="258"/>
      <c r="BY1454" s="258"/>
      <c r="BZ1454" s="258"/>
      <c r="CA1454" s="258"/>
    </row>
    <row r="1455" spans="2:79" x14ac:dyDescent="0.25">
      <c r="B1455" s="263"/>
      <c r="C1455" s="261"/>
      <c r="I1455" s="220"/>
      <c r="J1455" s="253"/>
      <c r="K1455" s="254"/>
      <c r="L1455" s="254"/>
      <c r="M1455" s="255"/>
      <c r="N1455" s="326"/>
      <c r="O1455" s="256"/>
      <c r="P1455" s="256"/>
      <c r="Q1455" s="256"/>
      <c r="R1455" s="256"/>
      <c r="S1455" s="256"/>
      <c r="T1455" s="256"/>
      <c r="U1455" s="256"/>
      <c r="V1455" s="257"/>
      <c r="W1455" s="257"/>
      <c r="X1455" s="257"/>
      <c r="Y1455" s="257"/>
      <c r="Z1455" s="257"/>
      <c r="AA1455" s="257"/>
      <c r="AB1455" s="253"/>
      <c r="AC1455" s="258"/>
      <c r="AD1455" s="253"/>
      <c r="AE1455" s="253"/>
      <c r="AF1455" s="253"/>
      <c r="AG1455" s="253"/>
      <c r="AH1455" s="253"/>
      <c r="AI1455" s="253"/>
      <c r="AJ1455" s="253"/>
      <c r="AK1455" s="258"/>
      <c r="AL1455" s="258"/>
      <c r="AM1455" s="258"/>
      <c r="AN1455" s="258"/>
      <c r="AO1455" s="258"/>
      <c r="AP1455" s="258"/>
      <c r="AQ1455" s="258"/>
      <c r="AR1455" s="258"/>
      <c r="AS1455" s="258"/>
      <c r="AT1455" s="258"/>
      <c r="AU1455" s="258"/>
      <c r="AV1455" s="258"/>
      <c r="AW1455" s="258"/>
      <c r="AX1455" s="258"/>
      <c r="AY1455" s="258"/>
      <c r="AZ1455" s="258"/>
      <c r="BA1455" s="258"/>
      <c r="BB1455" s="258"/>
      <c r="BC1455" s="258"/>
      <c r="BD1455" s="258"/>
      <c r="BE1455" s="258"/>
      <c r="BF1455" s="258"/>
      <c r="BG1455" s="258"/>
      <c r="BH1455" s="258"/>
      <c r="BI1455" s="258"/>
      <c r="BJ1455" s="258"/>
      <c r="BK1455" s="258"/>
      <c r="BL1455" s="297"/>
      <c r="BM1455" s="258"/>
      <c r="BN1455" s="258"/>
      <c r="BO1455" s="258"/>
      <c r="BP1455" s="258"/>
      <c r="BQ1455" s="258"/>
      <c r="BR1455" s="258"/>
      <c r="BS1455" s="258"/>
      <c r="BT1455" s="258"/>
      <c r="BU1455" s="258"/>
      <c r="BV1455" s="259"/>
      <c r="BW1455" s="260"/>
      <c r="BX1455" s="258"/>
      <c r="BY1455" s="258"/>
      <c r="BZ1455" s="258"/>
      <c r="CA1455" s="258"/>
    </row>
    <row r="1456" spans="2:79" x14ac:dyDescent="0.25">
      <c r="B1456" s="263"/>
      <c r="C1456" s="261"/>
      <c r="I1456" s="220"/>
      <c r="J1456" s="253"/>
      <c r="K1456" s="254"/>
      <c r="L1456" s="254"/>
      <c r="M1456" s="255"/>
      <c r="N1456" s="326"/>
      <c r="O1456" s="256"/>
      <c r="P1456" s="256"/>
      <c r="Q1456" s="256"/>
      <c r="R1456" s="256"/>
      <c r="S1456" s="256"/>
      <c r="T1456" s="256"/>
      <c r="U1456" s="256"/>
      <c r="V1456" s="257"/>
      <c r="W1456" s="257"/>
      <c r="X1456" s="257"/>
      <c r="Y1456" s="257"/>
      <c r="Z1456" s="257"/>
      <c r="AA1456" s="257"/>
      <c r="AB1456" s="253"/>
      <c r="AC1456" s="258"/>
      <c r="AD1456" s="253"/>
      <c r="AE1456" s="253"/>
      <c r="AF1456" s="253"/>
      <c r="AG1456" s="253"/>
      <c r="AH1456" s="253"/>
      <c r="AI1456" s="253"/>
      <c r="AJ1456" s="253"/>
      <c r="AK1456" s="258"/>
      <c r="AL1456" s="258"/>
      <c r="AM1456" s="258"/>
      <c r="AN1456" s="258"/>
      <c r="AO1456" s="258"/>
      <c r="AP1456" s="258"/>
      <c r="AQ1456" s="258"/>
      <c r="AR1456" s="258"/>
      <c r="AS1456" s="258"/>
      <c r="AT1456" s="258"/>
      <c r="AU1456" s="258"/>
      <c r="AV1456" s="258"/>
      <c r="AW1456" s="258"/>
      <c r="AX1456" s="258"/>
      <c r="AY1456" s="258"/>
      <c r="AZ1456" s="258"/>
      <c r="BA1456" s="258"/>
      <c r="BB1456" s="258"/>
      <c r="BC1456" s="258"/>
      <c r="BD1456" s="258"/>
      <c r="BE1456" s="258"/>
      <c r="BF1456" s="258"/>
      <c r="BG1456" s="258"/>
      <c r="BH1456" s="258"/>
      <c r="BI1456" s="258"/>
      <c r="BJ1456" s="258"/>
      <c r="BK1456" s="258"/>
      <c r="BL1456" s="297"/>
      <c r="BM1456" s="258"/>
      <c r="BN1456" s="258"/>
      <c r="BO1456" s="258"/>
      <c r="BP1456" s="258"/>
      <c r="BQ1456" s="258"/>
      <c r="BR1456" s="258"/>
      <c r="BS1456" s="258"/>
      <c r="BT1456" s="258"/>
      <c r="BU1456" s="258"/>
      <c r="BV1456" s="259"/>
      <c r="BW1456" s="260"/>
      <c r="BX1456" s="258"/>
      <c r="BY1456" s="258"/>
      <c r="BZ1456" s="258"/>
      <c r="CA1456" s="258"/>
    </row>
    <row r="1457" spans="2:79" x14ac:dyDescent="0.25">
      <c r="B1457" s="263"/>
      <c r="C1457" s="261"/>
      <c r="I1457" s="220"/>
      <c r="J1457" s="253"/>
      <c r="K1457" s="254"/>
      <c r="L1457" s="254"/>
      <c r="M1457" s="255"/>
      <c r="N1457" s="326"/>
      <c r="O1457" s="256"/>
      <c r="P1457" s="256"/>
      <c r="Q1457" s="256"/>
      <c r="R1457" s="256"/>
      <c r="S1457" s="256"/>
      <c r="T1457" s="256"/>
      <c r="U1457" s="256"/>
      <c r="V1457" s="257"/>
      <c r="W1457" s="257"/>
      <c r="X1457" s="257"/>
      <c r="Y1457" s="257"/>
      <c r="Z1457" s="257"/>
      <c r="AA1457" s="257"/>
      <c r="AB1457" s="253"/>
      <c r="AC1457" s="258"/>
      <c r="AD1457" s="253"/>
      <c r="AE1457" s="253"/>
      <c r="AF1457" s="253"/>
      <c r="AG1457" s="253"/>
      <c r="AH1457" s="253"/>
      <c r="AI1457" s="253"/>
      <c r="AJ1457" s="253"/>
      <c r="AK1457" s="258"/>
      <c r="AL1457" s="258"/>
      <c r="AM1457" s="258"/>
      <c r="AN1457" s="258"/>
      <c r="AO1457" s="258"/>
      <c r="AP1457" s="258"/>
      <c r="AQ1457" s="258"/>
      <c r="AR1457" s="258"/>
      <c r="AS1457" s="258"/>
      <c r="AT1457" s="258"/>
      <c r="AU1457" s="258"/>
      <c r="AV1457" s="258"/>
      <c r="AW1457" s="258"/>
      <c r="AX1457" s="258"/>
      <c r="AY1457" s="258"/>
      <c r="AZ1457" s="258"/>
      <c r="BA1457" s="258"/>
      <c r="BB1457" s="258"/>
      <c r="BC1457" s="258"/>
      <c r="BD1457" s="258"/>
      <c r="BE1457" s="258"/>
      <c r="BF1457" s="258"/>
      <c r="BG1457" s="258"/>
      <c r="BH1457" s="258"/>
      <c r="BI1457" s="258"/>
      <c r="BJ1457" s="258"/>
      <c r="BK1457" s="258"/>
      <c r="BL1457" s="297"/>
      <c r="BM1457" s="258"/>
      <c r="BN1457" s="258"/>
      <c r="BO1457" s="258"/>
      <c r="BP1457" s="258"/>
      <c r="BQ1457" s="258"/>
      <c r="BR1457" s="258"/>
      <c r="BS1457" s="258"/>
      <c r="BT1457" s="258"/>
      <c r="BU1457" s="258"/>
      <c r="BV1457" s="259"/>
      <c r="BW1457" s="260"/>
      <c r="BX1457" s="258"/>
      <c r="BY1457" s="258"/>
      <c r="BZ1457" s="258"/>
      <c r="CA1457" s="258"/>
    </row>
    <row r="1458" spans="2:79" x14ac:dyDescent="0.25">
      <c r="B1458" s="263"/>
      <c r="C1458" s="261"/>
      <c r="I1458" s="220"/>
      <c r="J1458" s="253"/>
      <c r="K1458" s="254"/>
      <c r="L1458" s="254"/>
      <c r="M1458" s="255"/>
      <c r="N1458" s="326"/>
      <c r="O1458" s="256"/>
      <c r="P1458" s="256"/>
      <c r="Q1458" s="256"/>
      <c r="R1458" s="256"/>
      <c r="S1458" s="256"/>
      <c r="T1458" s="256"/>
      <c r="U1458" s="256"/>
      <c r="V1458" s="257"/>
      <c r="W1458" s="257"/>
      <c r="X1458" s="257"/>
      <c r="Y1458" s="257"/>
      <c r="Z1458" s="257"/>
      <c r="AA1458" s="257"/>
      <c r="AB1458" s="253"/>
      <c r="AC1458" s="258"/>
      <c r="AD1458" s="253"/>
      <c r="AE1458" s="253"/>
      <c r="AF1458" s="253"/>
      <c r="AG1458" s="253"/>
      <c r="AH1458" s="253"/>
      <c r="AI1458" s="253"/>
      <c r="AJ1458" s="253"/>
      <c r="AK1458" s="258"/>
      <c r="AL1458" s="258"/>
      <c r="AM1458" s="258"/>
      <c r="AN1458" s="258"/>
      <c r="AO1458" s="258"/>
      <c r="AP1458" s="258"/>
      <c r="AQ1458" s="258"/>
      <c r="AR1458" s="258"/>
      <c r="AS1458" s="258"/>
      <c r="AT1458" s="258"/>
      <c r="AU1458" s="258"/>
      <c r="AV1458" s="258"/>
      <c r="AW1458" s="258"/>
      <c r="AX1458" s="258"/>
      <c r="AY1458" s="258"/>
      <c r="AZ1458" s="258"/>
      <c r="BA1458" s="258"/>
      <c r="BB1458" s="258"/>
      <c r="BC1458" s="258"/>
      <c r="BD1458" s="258"/>
      <c r="BE1458" s="258"/>
      <c r="BF1458" s="258"/>
      <c r="BG1458" s="258"/>
      <c r="BH1458" s="258"/>
      <c r="BI1458" s="258"/>
      <c r="BJ1458" s="258"/>
      <c r="BK1458" s="258"/>
      <c r="BL1458" s="297"/>
      <c r="BM1458" s="258"/>
      <c r="BN1458" s="258"/>
      <c r="BO1458" s="258"/>
      <c r="BP1458" s="258"/>
      <c r="BQ1458" s="258"/>
      <c r="BR1458" s="258"/>
      <c r="BS1458" s="258"/>
      <c r="BT1458" s="258"/>
      <c r="BU1458" s="258"/>
      <c r="BV1458" s="259"/>
      <c r="BW1458" s="260"/>
      <c r="BX1458" s="258"/>
      <c r="BY1458" s="258"/>
      <c r="BZ1458" s="258"/>
      <c r="CA1458" s="258"/>
    </row>
    <row r="1459" spans="2:79" x14ac:dyDescent="0.25">
      <c r="B1459" s="263"/>
      <c r="C1459" s="261"/>
      <c r="I1459" s="220"/>
      <c r="J1459" s="253"/>
      <c r="K1459" s="254"/>
      <c r="L1459" s="254"/>
      <c r="M1459" s="255"/>
      <c r="N1459" s="326"/>
      <c r="O1459" s="256"/>
      <c r="P1459" s="256"/>
      <c r="Q1459" s="256"/>
      <c r="R1459" s="256"/>
      <c r="S1459" s="256"/>
      <c r="T1459" s="256"/>
      <c r="U1459" s="256"/>
      <c r="V1459" s="257"/>
      <c r="W1459" s="257"/>
      <c r="X1459" s="257"/>
      <c r="Y1459" s="257"/>
      <c r="Z1459" s="257"/>
      <c r="AA1459" s="257"/>
      <c r="AB1459" s="253"/>
      <c r="AC1459" s="258"/>
      <c r="AD1459" s="253"/>
      <c r="AE1459" s="253"/>
      <c r="AF1459" s="253"/>
      <c r="AG1459" s="253"/>
      <c r="AH1459" s="253"/>
      <c r="AI1459" s="253"/>
      <c r="AJ1459" s="253"/>
      <c r="AK1459" s="258"/>
      <c r="AL1459" s="258"/>
      <c r="AM1459" s="258"/>
      <c r="AN1459" s="258"/>
      <c r="AO1459" s="258"/>
      <c r="AP1459" s="258"/>
      <c r="AQ1459" s="258"/>
      <c r="AR1459" s="258"/>
      <c r="AS1459" s="258"/>
      <c r="AT1459" s="258"/>
      <c r="AU1459" s="258"/>
      <c r="AV1459" s="258"/>
      <c r="AW1459" s="258"/>
      <c r="AX1459" s="258"/>
      <c r="AY1459" s="258"/>
      <c r="AZ1459" s="258"/>
      <c r="BA1459" s="258"/>
      <c r="BB1459" s="258"/>
      <c r="BC1459" s="258"/>
      <c r="BD1459" s="258"/>
      <c r="BE1459" s="258"/>
      <c r="BF1459" s="258"/>
      <c r="BG1459" s="258"/>
      <c r="BH1459" s="258"/>
      <c r="BI1459" s="258"/>
      <c r="BJ1459" s="258"/>
      <c r="BK1459" s="258"/>
      <c r="BL1459" s="297"/>
      <c r="BM1459" s="258"/>
      <c r="BN1459" s="258"/>
      <c r="BO1459" s="258"/>
      <c r="BP1459" s="258"/>
      <c r="BQ1459" s="258"/>
      <c r="BR1459" s="258"/>
      <c r="BS1459" s="258"/>
      <c r="BT1459" s="258"/>
      <c r="BU1459" s="258"/>
      <c r="BV1459" s="259"/>
      <c r="BW1459" s="260"/>
      <c r="BX1459" s="258"/>
      <c r="BY1459" s="258"/>
      <c r="BZ1459" s="258"/>
      <c r="CA1459" s="258"/>
    </row>
    <row r="1460" spans="2:79" x14ac:dyDescent="0.25">
      <c r="B1460" s="263"/>
      <c r="C1460" s="261"/>
      <c r="I1460" s="220"/>
      <c r="J1460" s="253"/>
      <c r="K1460" s="254"/>
      <c r="L1460" s="254"/>
      <c r="M1460" s="255"/>
      <c r="N1460" s="326"/>
      <c r="O1460" s="256"/>
      <c r="P1460" s="256"/>
      <c r="Q1460" s="256"/>
      <c r="R1460" s="256"/>
      <c r="S1460" s="256"/>
      <c r="T1460" s="256"/>
      <c r="U1460" s="256"/>
      <c r="V1460" s="257"/>
      <c r="W1460" s="257"/>
      <c r="X1460" s="257"/>
      <c r="Y1460" s="257"/>
      <c r="Z1460" s="257"/>
      <c r="AA1460" s="257"/>
      <c r="AB1460" s="253"/>
      <c r="AC1460" s="258"/>
      <c r="AD1460" s="253"/>
      <c r="AE1460" s="253"/>
      <c r="AF1460" s="253"/>
      <c r="AG1460" s="253"/>
      <c r="AH1460" s="253"/>
      <c r="AI1460" s="253"/>
      <c r="AJ1460" s="253"/>
      <c r="AK1460" s="258"/>
      <c r="AL1460" s="258"/>
      <c r="AM1460" s="258"/>
      <c r="AN1460" s="258"/>
      <c r="AO1460" s="258"/>
      <c r="AP1460" s="258"/>
      <c r="AQ1460" s="258"/>
      <c r="AR1460" s="258"/>
      <c r="AS1460" s="258"/>
      <c r="AT1460" s="258"/>
      <c r="AU1460" s="258"/>
      <c r="AV1460" s="258"/>
      <c r="AW1460" s="258"/>
      <c r="AX1460" s="258"/>
      <c r="AY1460" s="258"/>
      <c r="AZ1460" s="258"/>
      <c r="BA1460" s="258"/>
      <c r="BB1460" s="258"/>
      <c r="BC1460" s="258"/>
      <c r="BD1460" s="258"/>
      <c r="BE1460" s="258"/>
      <c r="BF1460" s="258"/>
      <c r="BG1460" s="258"/>
      <c r="BH1460" s="258"/>
      <c r="BI1460" s="258"/>
      <c r="BJ1460" s="258"/>
      <c r="BK1460" s="258"/>
      <c r="BL1460" s="297"/>
      <c r="BM1460" s="258"/>
      <c r="BN1460" s="258"/>
      <c r="BO1460" s="258"/>
      <c r="BP1460" s="258"/>
      <c r="BQ1460" s="258"/>
      <c r="BR1460" s="258"/>
      <c r="BS1460" s="258"/>
      <c r="BT1460" s="258"/>
      <c r="BU1460" s="258"/>
      <c r="BV1460" s="259"/>
      <c r="BW1460" s="260"/>
      <c r="BX1460" s="258"/>
      <c r="BY1460" s="258"/>
      <c r="BZ1460" s="258"/>
      <c r="CA1460" s="258"/>
    </row>
    <row r="1461" spans="2:79" x14ac:dyDescent="0.25">
      <c r="B1461" s="263"/>
      <c r="C1461" s="261"/>
      <c r="I1461" s="220"/>
      <c r="J1461" s="253"/>
      <c r="K1461" s="254"/>
      <c r="L1461" s="254"/>
      <c r="M1461" s="255"/>
      <c r="N1461" s="326"/>
      <c r="O1461" s="256"/>
      <c r="P1461" s="256"/>
      <c r="Q1461" s="256"/>
      <c r="R1461" s="256"/>
      <c r="S1461" s="256"/>
      <c r="T1461" s="256"/>
      <c r="U1461" s="256"/>
      <c r="V1461" s="257"/>
      <c r="W1461" s="257"/>
      <c r="X1461" s="257"/>
      <c r="Y1461" s="257"/>
      <c r="Z1461" s="257"/>
      <c r="AA1461" s="257"/>
      <c r="AB1461" s="253"/>
      <c r="AC1461" s="258"/>
      <c r="AD1461" s="253"/>
      <c r="AE1461" s="253"/>
      <c r="AF1461" s="253"/>
      <c r="AG1461" s="253"/>
      <c r="AH1461" s="253"/>
      <c r="AI1461" s="253"/>
      <c r="AJ1461" s="253"/>
      <c r="AK1461" s="258"/>
      <c r="AL1461" s="258"/>
      <c r="AM1461" s="258"/>
      <c r="AN1461" s="258"/>
      <c r="AO1461" s="258"/>
      <c r="AP1461" s="258"/>
      <c r="AQ1461" s="258"/>
      <c r="AR1461" s="258"/>
      <c r="AS1461" s="258"/>
      <c r="AT1461" s="258"/>
      <c r="AU1461" s="258"/>
      <c r="AV1461" s="258"/>
      <c r="AW1461" s="258"/>
      <c r="AX1461" s="258"/>
      <c r="AY1461" s="258"/>
      <c r="AZ1461" s="258"/>
      <c r="BA1461" s="258"/>
      <c r="BB1461" s="258"/>
      <c r="BC1461" s="258"/>
      <c r="BD1461" s="258"/>
      <c r="BE1461" s="258"/>
      <c r="BF1461" s="258"/>
      <c r="BG1461" s="258"/>
      <c r="BH1461" s="258"/>
      <c r="BI1461" s="258"/>
      <c r="BJ1461" s="258"/>
      <c r="BK1461" s="258"/>
      <c r="BL1461" s="297"/>
      <c r="BM1461" s="258"/>
      <c r="BN1461" s="258"/>
      <c r="BO1461" s="258"/>
      <c r="BP1461" s="258"/>
      <c r="BQ1461" s="258"/>
      <c r="BR1461" s="258"/>
      <c r="BS1461" s="258"/>
      <c r="BT1461" s="258"/>
      <c r="BU1461" s="258"/>
      <c r="BV1461" s="259"/>
      <c r="BW1461" s="260"/>
      <c r="BX1461" s="258"/>
      <c r="BY1461" s="258"/>
      <c r="BZ1461" s="258"/>
      <c r="CA1461" s="258"/>
    </row>
    <row r="1462" spans="2:79" x14ac:dyDescent="0.25">
      <c r="B1462" s="263"/>
      <c r="C1462" s="261"/>
      <c r="I1462" s="220"/>
      <c r="J1462" s="253"/>
      <c r="K1462" s="254"/>
      <c r="L1462" s="254"/>
      <c r="M1462" s="255"/>
      <c r="N1462" s="326"/>
      <c r="O1462" s="256"/>
      <c r="P1462" s="256"/>
      <c r="Q1462" s="256"/>
      <c r="R1462" s="256"/>
      <c r="S1462" s="256"/>
      <c r="T1462" s="256"/>
      <c r="U1462" s="256"/>
      <c r="V1462" s="257"/>
      <c r="W1462" s="257"/>
      <c r="X1462" s="257"/>
      <c r="Y1462" s="257"/>
      <c r="Z1462" s="257"/>
      <c r="AA1462" s="257"/>
      <c r="AB1462" s="253"/>
      <c r="AC1462" s="258"/>
      <c r="AD1462" s="253"/>
      <c r="AE1462" s="253"/>
      <c r="AF1462" s="253"/>
      <c r="AG1462" s="253"/>
      <c r="AH1462" s="253"/>
      <c r="AI1462" s="253"/>
      <c r="AJ1462" s="253"/>
      <c r="AK1462" s="258"/>
      <c r="AL1462" s="258"/>
      <c r="AM1462" s="258"/>
      <c r="AN1462" s="258"/>
      <c r="AO1462" s="258"/>
      <c r="AP1462" s="258"/>
      <c r="AQ1462" s="258"/>
      <c r="AR1462" s="258"/>
      <c r="AS1462" s="258"/>
      <c r="AT1462" s="258"/>
      <c r="AU1462" s="258"/>
      <c r="AV1462" s="258"/>
      <c r="AW1462" s="258"/>
      <c r="AX1462" s="258"/>
      <c r="AY1462" s="258"/>
      <c r="AZ1462" s="258"/>
      <c r="BA1462" s="258"/>
      <c r="BB1462" s="258"/>
      <c r="BC1462" s="258"/>
      <c r="BD1462" s="258"/>
      <c r="BE1462" s="258"/>
      <c r="BF1462" s="258"/>
      <c r="BG1462" s="258"/>
      <c r="BH1462" s="258"/>
      <c r="BI1462" s="258"/>
      <c r="BJ1462" s="258"/>
      <c r="BK1462" s="258"/>
      <c r="BL1462" s="297"/>
      <c r="BM1462" s="258"/>
      <c r="BN1462" s="258"/>
      <c r="BO1462" s="258"/>
      <c r="BP1462" s="258"/>
      <c r="BQ1462" s="258"/>
      <c r="BR1462" s="258"/>
      <c r="BS1462" s="258"/>
      <c r="BT1462" s="258"/>
      <c r="BU1462" s="258"/>
      <c r="BV1462" s="259"/>
      <c r="BW1462" s="260"/>
      <c r="BX1462" s="258"/>
      <c r="BY1462" s="258"/>
      <c r="BZ1462" s="258"/>
      <c r="CA1462" s="258"/>
    </row>
    <row r="1463" spans="2:79" x14ac:dyDescent="0.25">
      <c r="B1463" s="263"/>
      <c r="C1463" s="261"/>
      <c r="I1463" s="220"/>
      <c r="J1463" s="253"/>
      <c r="K1463" s="254"/>
      <c r="L1463" s="254"/>
      <c r="M1463" s="255"/>
      <c r="N1463" s="326"/>
      <c r="O1463" s="256"/>
      <c r="P1463" s="256"/>
      <c r="Q1463" s="256"/>
      <c r="R1463" s="256"/>
      <c r="S1463" s="256"/>
      <c r="T1463" s="256"/>
      <c r="U1463" s="256"/>
      <c r="V1463" s="257"/>
      <c r="W1463" s="257"/>
      <c r="X1463" s="257"/>
      <c r="Y1463" s="257"/>
      <c r="Z1463" s="257"/>
      <c r="AA1463" s="257"/>
      <c r="AB1463" s="253"/>
      <c r="AC1463" s="258"/>
      <c r="AD1463" s="253"/>
      <c r="AE1463" s="253"/>
      <c r="AF1463" s="253"/>
      <c r="AG1463" s="253"/>
      <c r="AH1463" s="253"/>
      <c r="AI1463" s="253"/>
      <c r="AJ1463" s="253"/>
      <c r="AK1463" s="258"/>
      <c r="AL1463" s="258"/>
      <c r="AM1463" s="258"/>
      <c r="AN1463" s="258"/>
      <c r="AO1463" s="258"/>
      <c r="AP1463" s="258"/>
      <c r="AQ1463" s="258"/>
      <c r="AR1463" s="258"/>
      <c r="AS1463" s="258"/>
      <c r="AT1463" s="258"/>
      <c r="AU1463" s="258"/>
      <c r="AV1463" s="258"/>
      <c r="AW1463" s="258"/>
      <c r="AX1463" s="258"/>
      <c r="AY1463" s="258"/>
      <c r="AZ1463" s="258"/>
      <c r="BA1463" s="258"/>
      <c r="BB1463" s="258"/>
      <c r="BC1463" s="258"/>
      <c r="BD1463" s="258"/>
      <c r="BE1463" s="258"/>
      <c r="BF1463" s="258"/>
      <c r="BG1463" s="258"/>
      <c r="BH1463" s="258"/>
      <c r="BI1463" s="258"/>
      <c r="BJ1463" s="258"/>
      <c r="BK1463" s="258"/>
      <c r="BL1463" s="297"/>
      <c r="BM1463" s="258"/>
      <c r="BN1463" s="258"/>
      <c r="BO1463" s="258"/>
      <c r="BP1463" s="258"/>
      <c r="BQ1463" s="258"/>
      <c r="BR1463" s="258"/>
      <c r="BS1463" s="258"/>
      <c r="BT1463" s="258"/>
      <c r="BU1463" s="258"/>
      <c r="BV1463" s="259"/>
      <c r="BW1463" s="260"/>
      <c r="BX1463" s="258"/>
      <c r="BY1463" s="258"/>
      <c r="BZ1463" s="258"/>
      <c r="CA1463" s="258"/>
    </row>
    <row r="1464" spans="2:79" x14ac:dyDescent="0.25">
      <c r="B1464" s="263"/>
      <c r="C1464" s="261"/>
      <c r="I1464" s="220"/>
      <c r="J1464" s="253"/>
      <c r="K1464" s="254"/>
      <c r="L1464" s="254"/>
      <c r="M1464" s="255"/>
      <c r="N1464" s="326"/>
      <c r="O1464" s="256"/>
      <c r="P1464" s="256"/>
      <c r="Q1464" s="256"/>
      <c r="R1464" s="256"/>
      <c r="S1464" s="256"/>
      <c r="T1464" s="256"/>
      <c r="U1464" s="256"/>
      <c r="V1464" s="257"/>
      <c r="W1464" s="257"/>
      <c r="X1464" s="257"/>
      <c r="Y1464" s="257"/>
      <c r="Z1464" s="257"/>
      <c r="AA1464" s="257"/>
      <c r="AB1464" s="253"/>
      <c r="AC1464" s="258"/>
      <c r="AD1464" s="253"/>
      <c r="AE1464" s="253"/>
      <c r="AF1464" s="253"/>
      <c r="AG1464" s="253"/>
      <c r="AH1464" s="253"/>
      <c r="AI1464" s="253"/>
      <c r="AJ1464" s="253"/>
      <c r="AK1464" s="258"/>
      <c r="AL1464" s="258"/>
      <c r="AM1464" s="258"/>
      <c r="AN1464" s="258"/>
      <c r="AO1464" s="258"/>
      <c r="AP1464" s="258"/>
      <c r="AQ1464" s="258"/>
      <c r="AR1464" s="258"/>
      <c r="AS1464" s="258"/>
      <c r="AT1464" s="258"/>
      <c r="AU1464" s="258"/>
      <c r="AV1464" s="258"/>
      <c r="AW1464" s="258"/>
      <c r="AX1464" s="258"/>
      <c r="AY1464" s="258"/>
      <c r="AZ1464" s="258"/>
      <c r="BA1464" s="258"/>
      <c r="BB1464" s="258"/>
      <c r="BC1464" s="258"/>
      <c r="BD1464" s="258"/>
      <c r="BE1464" s="258"/>
      <c r="BF1464" s="258"/>
      <c r="BG1464" s="258"/>
      <c r="BH1464" s="258"/>
      <c r="BI1464" s="258"/>
      <c r="BJ1464" s="258"/>
      <c r="BK1464" s="258"/>
      <c r="BL1464" s="297"/>
      <c r="BM1464" s="258"/>
      <c r="BN1464" s="258"/>
      <c r="BO1464" s="258"/>
      <c r="BP1464" s="258"/>
      <c r="BQ1464" s="258"/>
      <c r="BR1464" s="258"/>
      <c r="BS1464" s="258"/>
      <c r="BT1464" s="258"/>
      <c r="BU1464" s="258"/>
      <c r="BV1464" s="259"/>
      <c r="BW1464" s="260"/>
      <c r="BX1464" s="258"/>
      <c r="BY1464" s="258"/>
      <c r="BZ1464" s="258"/>
      <c r="CA1464" s="258"/>
    </row>
    <row r="1465" spans="2:79" x14ac:dyDescent="0.25">
      <c r="B1465" s="263"/>
      <c r="C1465" s="261"/>
      <c r="I1465" s="220"/>
      <c r="J1465" s="253"/>
      <c r="K1465" s="254"/>
      <c r="L1465" s="254"/>
      <c r="M1465" s="255"/>
      <c r="N1465" s="326"/>
      <c r="O1465" s="256"/>
      <c r="P1465" s="256"/>
      <c r="Q1465" s="256"/>
      <c r="R1465" s="256"/>
      <c r="S1465" s="256"/>
      <c r="T1465" s="256"/>
      <c r="U1465" s="256"/>
      <c r="V1465" s="257"/>
      <c r="W1465" s="257"/>
      <c r="X1465" s="257"/>
      <c r="Y1465" s="257"/>
      <c r="Z1465" s="257"/>
      <c r="AA1465" s="257"/>
      <c r="AB1465" s="253"/>
      <c r="AC1465" s="258"/>
      <c r="AD1465" s="253"/>
      <c r="AE1465" s="253"/>
      <c r="AF1465" s="253"/>
      <c r="AG1465" s="253"/>
      <c r="AH1465" s="253"/>
      <c r="AI1465" s="253"/>
      <c r="AJ1465" s="253"/>
      <c r="AK1465" s="258"/>
      <c r="AL1465" s="258"/>
      <c r="AM1465" s="258"/>
      <c r="AN1465" s="258"/>
      <c r="AO1465" s="258"/>
      <c r="AP1465" s="258"/>
      <c r="AQ1465" s="258"/>
      <c r="AR1465" s="258"/>
      <c r="AS1465" s="258"/>
      <c r="AT1465" s="258"/>
      <c r="AU1465" s="258"/>
      <c r="AV1465" s="258"/>
      <c r="AW1465" s="258"/>
      <c r="AX1465" s="258"/>
      <c r="AY1465" s="258"/>
      <c r="AZ1465" s="258"/>
      <c r="BA1465" s="258"/>
      <c r="BB1465" s="258"/>
      <c r="BC1465" s="258"/>
      <c r="BD1465" s="258"/>
      <c r="BE1465" s="258"/>
      <c r="BF1465" s="258"/>
      <c r="BG1465" s="258"/>
      <c r="BH1465" s="258"/>
      <c r="BI1465" s="258"/>
      <c r="BJ1465" s="258"/>
      <c r="BK1465" s="258"/>
      <c r="BL1465" s="297"/>
      <c r="BM1465" s="258"/>
      <c r="BN1465" s="258"/>
      <c r="BO1465" s="258"/>
      <c r="BP1465" s="258"/>
      <c r="BQ1465" s="258"/>
      <c r="BR1465" s="258"/>
      <c r="BS1465" s="258"/>
      <c r="BT1465" s="258"/>
      <c r="BU1465" s="258"/>
      <c r="BV1465" s="259"/>
      <c r="BW1465" s="260"/>
      <c r="BX1465" s="258"/>
      <c r="BY1465" s="258"/>
      <c r="BZ1465" s="258"/>
      <c r="CA1465" s="258"/>
    </row>
    <row r="1466" spans="2:79" x14ac:dyDescent="0.25">
      <c r="B1466" s="263"/>
      <c r="C1466" s="261"/>
      <c r="I1466" s="220"/>
      <c r="J1466" s="253"/>
      <c r="K1466" s="254"/>
      <c r="L1466" s="254"/>
      <c r="M1466" s="255"/>
      <c r="N1466" s="326"/>
      <c r="O1466" s="256"/>
      <c r="P1466" s="256"/>
      <c r="Q1466" s="256"/>
      <c r="R1466" s="256"/>
      <c r="S1466" s="256"/>
      <c r="T1466" s="256"/>
      <c r="U1466" s="256"/>
      <c r="V1466" s="257"/>
      <c r="W1466" s="257"/>
      <c r="X1466" s="257"/>
      <c r="Y1466" s="257"/>
      <c r="Z1466" s="257"/>
      <c r="AA1466" s="257"/>
      <c r="AB1466" s="253"/>
      <c r="AC1466" s="258"/>
      <c r="AD1466" s="253"/>
      <c r="AE1466" s="253"/>
      <c r="AF1466" s="253"/>
      <c r="AG1466" s="253"/>
      <c r="AH1466" s="253"/>
      <c r="AI1466" s="253"/>
      <c r="AJ1466" s="253"/>
      <c r="AK1466" s="258"/>
      <c r="AL1466" s="258"/>
      <c r="AM1466" s="258"/>
      <c r="AN1466" s="258"/>
      <c r="AO1466" s="258"/>
      <c r="AP1466" s="258"/>
      <c r="AQ1466" s="258"/>
      <c r="AR1466" s="258"/>
      <c r="AS1466" s="258"/>
      <c r="AT1466" s="258"/>
      <c r="AU1466" s="258"/>
      <c r="AV1466" s="258"/>
      <c r="AW1466" s="258"/>
      <c r="AX1466" s="258"/>
      <c r="AY1466" s="258"/>
      <c r="AZ1466" s="258"/>
      <c r="BA1466" s="258"/>
      <c r="BB1466" s="258"/>
      <c r="BC1466" s="258"/>
      <c r="BD1466" s="258"/>
      <c r="BE1466" s="258"/>
      <c r="BF1466" s="258"/>
      <c r="BG1466" s="258"/>
      <c r="BH1466" s="258"/>
      <c r="BI1466" s="258"/>
      <c r="BJ1466" s="258"/>
      <c r="BK1466" s="258"/>
      <c r="BL1466" s="297"/>
      <c r="BM1466" s="258"/>
      <c r="BN1466" s="258"/>
      <c r="BO1466" s="258"/>
      <c r="BP1466" s="258"/>
      <c r="BQ1466" s="258"/>
      <c r="BR1466" s="258"/>
      <c r="BS1466" s="258"/>
      <c r="BT1466" s="258"/>
      <c r="BU1466" s="258"/>
      <c r="BV1466" s="259"/>
      <c r="BW1466" s="260"/>
      <c r="BX1466" s="258"/>
      <c r="BY1466" s="258"/>
      <c r="BZ1466" s="258"/>
      <c r="CA1466" s="258"/>
    </row>
    <row r="1467" spans="2:79" x14ac:dyDescent="0.25">
      <c r="B1467" s="263"/>
      <c r="C1467" s="261"/>
      <c r="I1467" s="220"/>
      <c r="J1467" s="253"/>
      <c r="K1467" s="254"/>
      <c r="L1467" s="254"/>
      <c r="M1467" s="255"/>
      <c r="N1467" s="326"/>
      <c r="O1467" s="256"/>
      <c r="P1467" s="256"/>
      <c r="Q1467" s="256"/>
      <c r="R1467" s="256"/>
      <c r="S1467" s="256"/>
      <c r="T1467" s="256"/>
      <c r="U1467" s="256"/>
      <c r="V1467" s="257"/>
      <c r="W1467" s="257"/>
      <c r="X1467" s="257"/>
      <c r="Y1467" s="257"/>
      <c r="Z1467" s="257"/>
      <c r="AA1467" s="257"/>
      <c r="AB1467" s="253"/>
      <c r="AC1467" s="258"/>
      <c r="AD1467" s="253"/>
      <c r="AE1467" s="253"/>
      <c r="AF1467" s="253"/>
      <c r="AG1467" s="253"/>
      <c r="AH1467" s="253"/>
      <c r="AI1467" s="253"/>
      <c r="AJ1467" s="253"/>
      <c r="AK1467" s="258"/>
      <c r="AL1467" s="258"/>
      <c r="AM1467" s="258"/>
      <c r="AN1467" s="258"/>
      <c r="AO1467" s="258"/>
      <c r="AP1467" s="258"/>
      <c r="AQ1467" s="258"/>
      <c r="AR1467" s="258"/>
      <c r="AS1467" s="258"/>
      <c r="AT1467" s="258"/>
      <c r="AU1467" s="258"/>
      <c r="AV1467" s="258"/>
      <c r="AW1467" s="258"/>
      <c r="AX1467" s="258"/>
      <c r="AY1467" s="258"/>
      <c r="AZ1467" s="258"/>
      <c r="BA1467" s="258"/>
      <c r="BB1467" s="258"/>
      <c r="BC1467" s="258"/>
      <c r="BD1467" s="258"/>
      <c r="BE1467" s="258"/>
      <c r="BF1467" s="258"/>
      <c r="BG1467" s="258"/>
      <c r="BH1467" s="258"/>
      <c r="BI1467" s="258"/>
      <c r="BJ1467" s="258"/>
      <c r="BK1467" s="258"/>
      <c r="BL1467" s="297"/>
      <c r="BM1467" s="258"/>
      <c r="BN1467" s="258"/>
      <c r="BO1467" s="258"/>
      <c r="BP1467" s="258"/>
      <c r="BQ1467" s="258"/>
      <c r="BR1467" s="258"/>
      <c r="BS1467" s="258"/>
      <c r="BT1467" s="258"/>
      <c r="BU1467" s="258"/>
      <c r="BV1467" s="259"/>
      <c r="BW1467" s="260"/>
      <c r="BX1467" s="258"/>
      <c r="BY1467" s="258"/>
      <c r="BZ1467" s="258"/>
      <c r="CA1467" s="258"/>
    </row>
    <row r="1468" spans="2:79" x14ac:dyDescent="0.25">
      <c r="B1468" s="263"/>
      <c r="C1468" s="261"/>
      <c r="I1468" s="220"/>
      <c r="J1468" s="253"/>
      <c r="K1468" s="254"/>
      <c r="L1468" s="254"/>
      <c r="M1468" s="255"/>
      <c r="N1468" s="326"/>
      <c r="O1468" s="256"/>
      <c r="P1468" s="256"/>
      <c r="Q1468" s="256"/>
      <c r="R1468" s="256"/>
      <c r="S1468" s="256"/>
      <c r="T1468" s="256"/>
      <c r="U1468" s="256"/>
      <c r="V1468" s="257"/>
      <c r="W1468" s="257"/>
      <c r="X1468" s="257"/>
      <c r="Y1468" s="257"/>
      <c r="Z1468" s="257"/>
      <c r="AA1468" s="257"/>
      <c r="AB1468" s="253"/>
      <c r="AC1468" s="258"/>
      <c r="AD1468" s="253"/>
      <c r="AE1468" s="253"/>
      <c r="AF1468" s="253"/>
      <c r="AG1468" s="253"/>
      <c r="AH1468" s="253"/>
      <c r="AI1468" s="253"/>
      <c r="AJ1468" s="253"/>
      <c r="AK1468" s="258"/>
      <c r="AL1468" s="258"/>
      <c r="AM1468" s="258"/>
      <c r="AN1468" s="258"/>
      <c r="AO1468" s="258"/>
      <c r="AP1468" s="258"/>
      <c r="AQ1468" s="258"/>
      <c r="AR1468" s="258"/>
      <c r="AS1468" s="258"/>
      <c r="AT1468" s="258"/>
      <c r="AU1468" s="258"/>
      <c r="AV1468" s="258"/>
      <c r="AW1468" s="258"/>
      <c r="AX1468" s="258"/>
      <c r="AY1468" s="258"/>
      <c r="AZ1468" s="258"/>
      <c r="BA1468" s="258"/>
      <c r="BB1468" s="258"/>
      <c r="BC1468" s="258"/>
      <c r="BD1468" s="258"/>
      <c r="BE1468" s="258"/>
      <c r="BF1468" s="258"/>
      <c r="BG1468" s="258"/>
      <c r="BH1468" s="258"/>
      <c r="BI1468" s="258"/>
      <c r="BJ1468" s="258"/>
      <c r="BK1468" s="258"/>
      <c r="BL1468" s="297"/>
      <c r="BM1468" s="258"/>
      <c r="BN1468" s="258"/>
      <c r="BO1468" s="258"/>
      <c r="BP1468" s="258"/>
      <c r="BQ1468" s="258"/>
      <c r="BR1468" s="258"/>
      <c r="BS1468" s="258"/>
      <c r="BT1468" s="258"/>
      <c r="BU1468" s="258"/>
      <c r="BV1468" s="259"/>
      <c r="BW1468" s="260"/>
      <c r="BX1468" s="258"/>
      <c r="BY1468" s="258"/>
      <c r="BZ1468" s="258"/>
      <c r="CA1468" s="258"/>
    </row>
    <row r="1469" spans="2:79" x14ac:dyDescent="0.25">
      <c r="B1469" s="263"/>
      <c r="C1469" s="261"/>
      <c r="I1469" s="220"/>
      <c r="J1469" s="253"/>
      <c r="K1469" s="254"/>
      <c r="L1469" s="254"/>
      <c r="M1469" s="255"/>
      <c r="N1469" s="326"/>
      <c r="O1469" s="256"/>
      <c r="P1469" s="256"/>
      <c r="Q1469" s="256"/>
      <c r="R1469" s="256"/>
      <c r="S1469" s="256"/>
      <c r="T1469" s="256"/>
      <c r="U1469" s="256"/>
      <c r="V1469" s="257"/>
      <c r="W1469" s="257"/>
      <c r="X1469" s="257"/>
      <c r="Y1469" s="257"/>
      <c r="Z1469" s="257"/>
      <c r="AA1469" s="257"/>
      <c r="AB1469" s="253"/>
      <c r="AC1469" s="258"/>
      <c r="AD1469" s="253"/>
      <c r="AE1469" s="253"/>
      <c r="AF1469" s="253"/>
      <c r="AG1469" s="253"/>
      <c r="AH1469" s="253"/>
      <c r="AI1469" s="253"/>
      <c r="AJ1469" s="253"/>
      <c r="AK1469" s="258"/>
      <c r="AL1469" s="258"/>
      <c r="AM1469" s="258"/>
      <c r="AN1469" s="258"/>
      <c r="AO1469" s="258"/>
      <c r="AP1469" s="258"/>
      <c r="AQ1469" s="258"/>
      <c r="AR1469" s="258"/>
      <c r="AS1469" s="258"/>
      <c r="AT1469" s="258"/>
      <c r="AU1469" s="258"/>
      <c r="AV1469" s="258"/>
      <c r="AW1469" s="258"/>
      <c r="AX1469" s="258"/>
      <c r="AY1469" s="258"/>
      <c r="AZ1469" s="258"/>
      <c r="BA1469" s="258"/>
      <c r="BB1469" s="258"/>
      <c r="BC1469" s="258"/>
      <c r="BD1469" s="258"/>
      <c r="BE1469" s="258"/>
      <c r="BF1469" s="258"/>
      <c r="BG1469" s="258"/>
      <c r="BH1469" s="258"/>
      <c r="BI1469" s="258"/>
      <c r="BJ1469" s="258"/>
      <c r="BK1469" s="258"/>
      <c r="BL1469" s="297"/>
      <c r="BM1469" s="258"/>
      <c r="BN1469" s="258"/>
      <c r="BO1469" s="258"/>
      <c r="BP1469" s="258"/>
      <c r="BQ1469" s="258"/>
      <c r="BR1469" s="258"/>
      <c r="BS1469" s="258"/>
      <c r="BT1469" s="258"/>
      <c r="BU1469" s="258"/>
      <c r="BV1469" s="259"/>
      <c r="BW1469" s="260"/>
      <c r="BX1469" s="258"/>
      <c r="BY1469" s="258"/>
      <c r="BZ1469" s="258"/>
      <c r="CA1469" s="258"/>
    </row>
    <row r="1470" spans="2:79" x14ac:dyDescent="0.25">
      <c r="B1470" s="263"/>
      <c r="C1470" s="261"/>
      <c r="I1470" s="220"/>
      <c r="J1470" s="253"/>
      <c r="K1470" s="254"/>
      <c r="L1470" s="254"/>
      <c r="M1470" s="255"/>
      <c r="N1470" s="326"/>
      <c r="O1470" s="256"/>
      <c r="P1470" s="256"/>
      <c r="Q1470" s="256"/>
      <c r="R1470" s="256"/>
      <c r="S1470" s="256"/>
      <c r="T1470" s="256"/>
      <c r="U1470" s="256"/>
      <c r="V1470" s="257"/>
      <c r="W1470" s="257"/>
      <c r="X1470" s="257"/>
      <c r="Y1470" s="257"/>
      <c r="Z1470" s="257"/>
      <c r="AA1470" s="257"/>
      <c r="AB1470" s="253"/>
      <c r="AC1470" s="258"/>
      <c r="AD1470" s="253"/>
      <c r="AE1470" s="253"/>
      <c r="AF1470" s="253"/>
      <c r="AG1470" s="253"/>
      <c r="AH1470" s="253"/>
      <c r="AI1470" s="253"/>
      <c r="AJ1470" s="253"/>
      <c r="AK1470" s="258"/>
      <c r="AL1470" s="258"/>
      <c r="AM1470" s="258"/>
      <c r="AN1470" s="258"/>
      <c r="AO1470" s="258"/>
      <c r="AP1470" s="258"/>
      <c r="AQ1470" s="258"/>
      <c r="AR1470" s="258"/>
      <c r="AS1470" s="258"/>
      <c r="AT1470" s="258"/>
      <c r="AU1470" s="258"/>
      <c r="AV1470" s="258"/>
      <c r="AW1470" s="258"/>
      <c r="AX1470" s="258"/>
      <c r="AY1470" s="258"/>
      <c r="AZ1470" s="258"/>
      <c r="BA1470" s="258"/>
      <c r="BB1470" s="258"/>
      <c r="BC1470" s="258"/>
      <c r="BD1470" s="258"/>
      <c r="BE1470" s="258"/>
      <c r="BF1470" s="258"/>
      <c r="BG1470" s="258"/>
      <c r="BH1470" s="258"/>
      <c r="BI1470" s="258"/>
      <c r="BJ1470" s="258"/>
      <c r="BK1470" s="258"/>
      <c r="BL1470" s="297"/>
      <c r="BM1470" s="258"/>
      <c r="BN1470" s="258"/>
      <c r="BO1470" s="258"/>
      <c r="BP1470" s="258"/>
      <c r="BQ1470" s="258"/>
      <c r="BR1470" s="258"/>
      <c r="BS1470" s="258"/>
      <c r="BT1470" s="258"/>
      <c r="BU1470" s="258"/>
      <c r="BV1470" s="259"/>
      <c r="BW1470" s="260"/>
      <c r="BX1470" s="258"/>
      <c r="BY1470" s="258"/>
      <c r="BZ1470" s="258"/>
      <c r="CA1470" s="258"/>
    </row>
    <row r="1471" spans="2:79" x14ac:dyDescent="0.25">
      <c r="B1471" s="263"/>
      <c r="C1471" s="261"/>
      <c r="I1471" s="220"/>
      <c r="J1471" s="253"/>
      <c r="K1471" s="254"/>
      <c r="L1471" s="254"/>
      <c r="M1471" s="255"/>
      <c r="N1471" s="326"/>
      <c r="O1471" s="256"/>
      <c r="P1471" s="256"/>
      <c r="Q1471" s="256"/>
      <c r="R1471" s="256"/>
      <c r="S1471" s="256"/>
      <c r="T1471" s="256"/>
      <c r="U1471" s="256"/>
      <c r="V1471" s="257"/>
      <c r="W1471" s="257"/>
      <c r="X1471" s="257"/>
      <c r="Y1471" s="257"/>
      <c r="Z1471" s="257"/>
      <c r="AA1471" s="257"/>
      <c r="AB1471" s="253"/>
      <c r="AC1471" s="258"/>
      <c r="AD1471" s="253"/>
      <c r="AE1471" s="253"/>
      <c r="AF1471" s="253"/>
      <c r="AG1471" s="253"/>
      <c r="AH1471" s="253"/>
      <c r="AI1471" s="253"/>
      <c r="AJ1471" s="253"/>
      <c r="AK1471" s="258"/>
      <c r="AL1471" s="258"/>
      <c r="AM1471" s="258"/>
      <c r="AN1471" s="258"/>
      <c r="AO1471" s="258"/>
      <c r="AP1471" s="258"/>
      <c r="AQ1471" s="258"/>
      <c r="AR1471" s="258"/>
      <c r="AS1471" s="258"/>
      <c r="AT1471" s="258"/>
      <c r="AU1471" s="258"/>
      <c r="AV1471" s="258"/>
      <c r="AW1471" s="258"/>
      <c r="AX1471" s="258"/>
      <c r="AY1471" s="258"/>
      <c r="AZ1471" s="258"/>
      <c r="BA1471" s="258"/>
      <c r="BB1471" s="258"/>
      <c r="BC1471" s="258"/>
      <c r="BD1471" s="258"/>
      <c r="BE1471" s="258"/>
      <c r="BF1471" s="258"/>
      <c r="BG1471" s="258"/>
      <c r="BH1471" s="258"/>
      <c r="BI1471" s="258"/>
      <c r="BJ1471" s="258"/>
      <c r="BK1471" s="258"/>
      <c r="BL1471" s="297"/>
      <c r="BM1471" s="258"/>
      <c r="BN1471" s="258"/>
      <c r="BO1471" s="258"/>
      <c r="BP1471" s="258"/>
      <c r="BQ1471" s="258"/>
      <c r="BR1471" s="258"/>
      <c r="BS1471" s="258"/>
      <c r="BT1471" s="258"/>
      <c r="BU1471" s="258"/>
      <c r="BV1471" s="259"/>
      <c r="BW1471" s="260"/>
      <c r="BX1471" s="258"/>
      <c r="BY1471" s="258"/>
      <c r="BZ1471" s="258"/>
      <c r="CA1471" s="258"/>
    </row>
    <row r="1472" spans="2:79" x14ac:dyDescent="0.25">
      <c r="B1472" s="263"/>
      <c r="C1472" s="261"/>
      <c r="I1472" s="220"/>
      <c r="J1472" s="253"/>
      <c r="K1472" s="254"/>
      <c r="L1472" s="254"/>
      <c r="M1472" s="255"/>
      <c r="N1472" s="326"/>
      <c r="O1472" s="256"/>
      <c r="P1472" s="256"/>
      <c r="Q1472" s="256"/>
      <c r="R1472" s="256"/>
      <c r="S1472" s="256"/>
      <c r="T1472" s="256"/>
      <c r="U1472" s="256"/>
      <c r="V1472" s="257"/>
      <c r="W1472" s="257"/>
      <c r="X1472" s="257"/>
      <c r="Y1472" s="257"/>
      <c r="Z1472" s="257"/>
      <c r="AA1472" s="257"/>
      <c r="AB1472" s="253"/>
      <c r="AC1472" s="258"/>
      <c r="AD1472" s="253"/>
      <c r="AE1472" s="253"/>
      <c r="AF1472" s="253"/>
      <c r="AG1472" s="253"/>
      <c r="AH1472" s="253"/>
      <c r="AI1472" s="253"/>
      <c r="AJ1472" s="253"/>
      <c r="AK1472" s="258"/>
      <c r="AL1472" s="258"/>
      <c r="AM1472" s="258"/>
      <c r="AN1472" s="258"/>
      <c r="AO1472" s="258"/>
      <c r="AP1472" s="258"/>
      <c r="AQ1472" s="258"/>
      <c r="AR1472" s="258"/>
      <c r="AS1472" s="258"/>
      <c r="AT1472" s="258"/>
      <c r="AU1472" s="258"/>
      <c r="AV1472" s="258"/>
      <c r="AW1472" s="258"/>
      <c r="AX1472" s="258"/>
      <c r="AY1472" s="258"/>
      <c r="AZ1472" s="258"/>
      <c r="BA1472" s="258"/>
      <c r="BB1472" s="258"/>
      <c r="BC1472" s="258"/>
      <c r="BD1472" s="258"/>
      <c r="BE1472" s="258"/>
      <c r="BF1472" s="258"/>
      <c r="BG1472" s="258"/>
      <c r="BH1472" s="258"/>
      <c r="BI1472" s="258"/>
      <c r="BJ1472" s="258"/>
      <c r="BK1472" s="258"/>
      <c r="BL1472" s="297"/>
      <c r="BM1472" s="258"/>
      <c r="BN1472" s="258"/>
      <c r="BO1472" s="258"/>
      <c r="BP1472" s="258"/>
      <c r="BQ1472" s="258"/>
      <c r="BR1472" s="258"/>
      <c r="BS1472" s="258"/>
      <c r="BT1472" s="258"/>
      <c r="BU1472" s="258"/>
      <c r="BV1472" s="259"/>
      <c r="BW1472" s="260"/>
      <c r="BX1472" s="258"/>
      <c r="BY1472" s="258"/>
      <c r="BZ1472" s="258"/>
      <c r="CA1472" s="258"/>
    </row>
    <row r="1473" spans="2:79" x14ac:dyDescent="0.25">
      <c r="B1473" s="263"/>
      <c r="C1473" s="261"/>
      <c r="I1473" s="220"/>
      <c r="J1473" s="253"/>
      <c r="K1473" s="254"/>
      <c r="L1473" s="254"/>
      <c r="M1473" s="255"/>
      <c r="N1473" s="326"/>
      <c r="O1473" s="256"/>
      <c r="P1473" s="256"/>
      <c r="Q1473" s="256"/>
      <c r="R1473" s="256"/>
      <c r="S1473" s="256"/>
      <c r="T1473" s="256"/>
      <c r="U1473" s="256"/>
      <c r="V1473" s="257"/>
      <c r="W1473" s="257"/>
      <c r="X1473" s="257"/>
      <c r="Y1473" s="257"/>
      <c r="Z1473" s="257"/>
      <c r="AA1473" s="257"/>
      <c r="AB1473" s="253"/>
      <c r="AC1473" s="258"/>
      <c r="AD1473" s="253"/>
      <c r="AE1473" s="253"/>
      <c r="AF1473" s="253"/>
      <c r="AG1473" s="253"/>
      <c r="AH1473" s="253"/>
      <c r="AI1473" s="253"/>
      <c r="AJ1473" s="253"/>
      <c r="AK1473" s="258"/>
      <c r="AL1473" s="258"/>
      <c r="AM1473" s="258"/>
      <c r="AN1473" s="258"/>
      <c r="AO1473" s="258"/>
      <c r="AP1473" s="258"/>
      <c r="AQ1473" s="258"/>
      <c r="AR1473" s="258"/>
      <c r="AS1473" s="258"/>
      <c r="AT1473" s="258"/>
      <c r="AU1473" s="258"/>
      <c r="AV1473" s="258"/>
      <c r="AW1473" s="258"/>
      <c r="AX1473" s="258"/>
      <c r="AY1473" s="258"/>
      <c r="AZ1473" s="258"/>
      <c r="BA1473" s="258"/>
      <c r="BB1473" s="258"/>
      <c r="BC1473" s="258"/>
      <c r="BD1473" s="258"/>
      <c r="BE1473" s="258"/>
      <c r="BF1473" s="258"/>
      <c r="BG1473" s="258"/>
      <c r="BH1473" s="258"/>
      <c r="BI1473" s="258"/>
      <c r="BJ1473" s="258"/>
      <c r="BK1473" s="258"/>
      <c r="BL1473" s="297"/>
      <c r="BM1473" s="258"/>
      <c r="BN1473" s="258"/>
      <c r="BO1473" s="258"/>
      <c r="BP1473" s="258"/>
      <c r="BQ1473" s="258"/>
      <c r="BR1473" s="258"/>
      <c r="BS1473" s="258"/>
      <c r="BT1473" s="258"/>
      <c r="BU1473" s="258"/>
      <c r="BV1473" s="259"/>
      <c r="BW1473" s="260"/>
      <c r="BX1473" s="258"/>
      <c r="BY1473" s="258"/>
      <c r="BZ1473" s="258"/>
      <c r="CA1473" s="258"/>
    </row>
    <row r="1474" spans="2:79" x14ac:dyDescent="0.25">
      <c r="B1474" s="263"/>
      <c r="C1474" s="261"/>
      <c r="I1474" s="220"/>
      <c r="J1474" s="253"/>
      <c r="K1474" s="254"/>
      <c r="L1474" s="254"/>
      <c r="M1474" s="255"/>
      <c r="N1474" s="326"/>
      <c r="O1474" s="256"/>
      <c r="P1474" s="256"/>
      <c r="Q1474" s="256"/>
      <c r="R1474" s="256"/>
      <c r="S1474" s="256"/>
      <c r="T1474" s="256"/>
      <c r="U1474" s="256"/>
      <c r="V1474" s="257"/>
      <c r="W1474" s="257"/>
      <c r="X1474" s="257"/>
      <c r="Y1474" s="257"/>
      <c r="Z1474" s="257"/>
      <c r="AA1474" s="257"/>
      <c r="AB1474" s="253"/>
      <c r="AC1474" s="258"/>
      <c r="AD1474" s="253"/>
      <c r="AE1474" s="253"/>
      <c r="AF1474" s="253"/>
      <c r="AG1474" s="253"/>
      <c r="AH1474" s="253"/>
      <c r="AI1474" s="253"/>
      <c r="AJ1474" s="253"/>
      <c r="AK1474" s="258"/>
      <c r="AL1474" s="258"/>
      <c r="AM1474" s="258"/>
      <c r="AN1474" s="258"/>
      <c r="AO1474" s="258"/>
      <c r="AP1474" s="258"/>
      <c r="AQ1474" s="258"/>
      <c r="AR1474" s="258"/>
      <c r="AS1474" s="258"/>
      <c r="AT1474" s="258"/>
      <c r="AU1474" s="258"/>
      <c r="AV1474" s="258"/>
      <c r="AW1474" s="258"/>
      <c r="AX1474" s="258"/>
      <c r="AY1474" s="258"/>
      <c r="AZ1474" s="258"/>
      <c r="BA1474" s="258"/>
      <c r="BB1474" s="258"/>
      <c r="BC1474" s="258"/>
      <c r="BD1474" s="258"/>
      <c r="BE1474" s="258"/>
      <c r="BF1474" s="258"/>
      <c r="BG1474" s="258"/>
      <c r="BH1474" s="258"/>
      <c r="BI1474" s="258"/>
      <c r="BJ1474" s="258"/>
      <c r="BK1474" s="258"/>
      <c r="BL1474" s="297"/>
      <c r="BM1474" s="258"/>
      <c r="BN1474" s="258"/>
      <c r="BO1474" s="258"/>
      <c r="BP1474" s="258"/>
      <c r="BQ1474" s="258"/>
      <c r="BR1474" s="258"/>
      <c r="BS1474" s="258"/>
      <c r="BT1474" s="258"/>
      <c r="BU1474" s="258"/>
      <c r="BV1474" s="259"/>
      <c r="BW1474" s="260"/>
      <c r="BX1474" s="258"/>
      <c r="BY1474" s="258"/>
      <c r="BZ1474" s="258"/>
      <c r="CA1474" s="258"/>
    </row>
    <row r="1475" spans="2:79" x14ac:dyDescent="0.25">
      <c r="B1475" s="263"/>
      <c r="C1475" s="261"/>
      <c r="I1475" s="220"/>
      <c r="J1475" s="253"/>
      <c r="K1475" s="254"/>
      <c r="L1475" s="254"/>
      <c r="M1475" s="255"/>
      <c r="N1475" s="326"/>
      <c r="O1475" s="256"/>
      <c r="P1475" s="256"/>
      <c r="Q1475" s="256"/>
      <c r="R1475" s="256"/>
      <c r="S1475" s="256"/>
      <c r="T1475" s="256"/>
      <c r="U1475" s="256"/>
      <c r="V1475" s="257"/>
      <c r="W1475" s="257"/>
      <c r="X1475" s="257"/>
      <c r="Y1475" s="257"/>
      <c r="Z1475" s="257"/>
      <c r="AA1475" s="257"/>
      <c r="AB1475" s="253"/>
      <c r="AC1475" s="258"/>
      <c r="AD1475" s="253"/>
      <c r="AE1475" s="253"/>
      <c r="AF1475" s="253"/>
      <c r="AG1475" s="253"/>
      <c r="AH1475" s="253"/>
      <c r="AI1475" s="253"/>
      <c r="AJ1475" s="253"/>
      <c r="AK1475" s="258"/>
      <c r="AL1475" s="258"/>
      <c r="AM1475" s="258"/>
      <c r="AN1475" s="258"/>
      <c r="AO1475" s="258"/>
      <c r="AP1475" s="258"/>
      <c r="AQ1475" s="258"/>
      <c r="AR1475" s="258"/>
      <c r="AS1475" s="258"/>
      <c r="AT1475" s="258"/>
      <c r="AU1475" s="258"/>
      <c r="AV1475" s="258"/>
      <c r="AW1475" s="258"/>
      <c r="AX1475" s="258"/>
      <c r="AY1475" s="258"/>
      <c r="AZ1475" s="258"/>
      <c r="BA1475" s="258"/>
      <c r="BB1475" s="258"/>
      <c r="BC1475" s="258"/>
      <c r="BD1475" s="258"/>
      <c r="BE1475" s="258"/>
      <c r="BF1475" s="258"/>
      <c r="BG1475" s="258"/>
      <c r="BH1475" s="258"/>
      <c r="BI1475" s="258"/>
      <c r="BJ1475" s="258"/>
      <c r="BK1475" s="258"/>
      <c r="BL1475" s="297"/>
      <c r="BM1475" s="258"/>
      <c r="BN1475" s="258"/>
      <c r="BO1475" s="258"/>
      <c r="BP1475" s="258"/>
      <c r="BQ1475" s="258"/>
      <c r="BR1475" s="258"/>
      <c r="BS1475" s="258"/>
      <c r="BT1475" s="258"/>
      <c r="BU1475" s="258"/>
      <c r="BV1475" s="259"/>
      <c r="BW1475" s="260"/>
      <c r="BX1475" s="258"/>
      <c r="BY1475" s="258"/>
      <c r="BZ1475" s="258"/>
      <c r="CA1475" s="258"/>
    </row>
    <row r="1476" spans="2:79" x14ac:dyDescent="0.25">
      <c r="B1476" s="263"/>
      <c r="C1476" s="261"/>
      <c r="I1476" s="220"/>
      <c r="J1476" s="253"/>
      <c r="K1476" s="254"/>
      <c r="L1476" s="254"/>
      <c r="M1476" s="255"/>
      <c r="N1476" s="326"/>
      <c r="O1476" s="256"/>
      <c r="P1476" s="256"/>
      <c r="Q1476" s="256"/>
      <c r="R1476" s="256"/>
      <c r="S1476" s="256"/>
      <c r="T1476" s="256"/>
      <c r="U1476" s="256"/>
      <c r="V1476" s="257"/>
      <c r="W1476" s="257"/>
      <c r="X1476" s="257"/>
      <c r="Y1476" s="257"/>
      <c r="Z1476" s="257"/>
      <c r="AA1476" s="257"/>
      <c r="AB1476" s="253"/>
      <c r="AC1476" s="258"/>
      <c r="AD1476" s="253"/>
      <c r="AE1476" s="253"/>
      <c r="AF1476" s="253"/>
      <c r="AG1476" s="253"/>
      <c r="AH1476" s="253"/>
      <c r="AI1476" s="253"/>
      <c r="AJ1476" s="253"/>
      <c r="AK1476" s="258"/>
      <c r="AL1476" s="258"/>
      <c r="AM1476" s="258"/>
      <c r="AN1476" s="258"/>
      <c r="AO1476" s="258"/>
      <c r="AP1476" s="258"/>
      <c r="AQ1476" s="258"/>
      <c r="AR1476" s="258"/>
      <c r="AS1476" s="258"/>
      <c r="AT1476" s="258"/>
      <c r="AU1476" s="258"/>
      <c r="AV1476" s="258"/>
      <c r="AW1476" s="258"/>
      <c r="AX1476" s="258"/>
      <c r="AY1476" s="258"/>
      <c r="AZ1476" s="258"/>
      <c r="BA1476" s="258"/>
      <c r="BB1476" s="258"/>
      <c r="BC1476" s="258"/>
      <c r="BD1476" s="258"/>
      <c r="BE1476" s="258"/>
      <c r="BF1476" s="258"/>
      <c r="BG1476" s="258"/>
      <c r="BH1476" s="258"/>
      <c r="BI1476" s="258"/>
      <c r="BJ1476" s="258"/>
      <c r="BK1476" s="258"/>
      <c r="BL1476" s="297"/>
      <c r="BM1476" s="258"/>
      <c r="BN1476" s="258"/>
      <c r="BO1476" s="258"/>
      <c r="BP1476" s="258"/>
      <c r="BQ1476" s="258"/>
      <c r="BR1476" s="258"/>
      <c r="BS1476" s="258"/>
      <c r="BT1476" s="258"/>
      <c r="BU1476" s="258"/>
      <c r="BV1476" s="259"/>
      <c r="BW1476" s="260"/>
      <c r="BX1476" s="258"/>
      <c r="BY1476" s="258"/>
      <c r="BZ1476" s="258"/>
      <c r="CA1476" s="258"/>
    </row>
    <row r="1477" spans="2:79" x14ac:dyDescent="0.25">
      <c r="B1477" s="263"/>
      <c r="C1477" s="261"/>
      <c r="I1477" s="220"/>
      <c r="J1477" s="253"/>
      <c r="K1477" s="254"/>
      <c r="L1477" s="254"/>
      <c r="M1477" s="255"/>
      <c r="N1477" s="326"/>
      <c r="O1477" s="256"/>
      <c r="P1477" s="256"/>
      <c r="Q1477" s="256"/>
      <c r="R1477" s="256"/>
      <c r="S1477" s="256"/>
      <c r="T1477" s="256"/>
      <c r="U1477" s="256"/>
      <c r="V1477" s="257"/>
      <c r="W1477" s="257"/>
      <c r="X1477" s="257"/>
      <c r="Y1477" s="257"/>
      <c r="Z1477" s="257"/>
      <c r="AA1477" s="257"/>
      <c r="AB1477" s="253"/>
      <c r="AC1477" s="258"/>
      <c r="AD1477" s="253"/>
      <c r="AE1477" s="253"/>
      <c r="AF1477" s="253"/>
      <c r="AG1477" s="253"/>
      <c r="AH1477" s="253"/>
      <c r="AI1477" s="253"/>
      <c r="AJ1477" s="253"/>
      <c r="AK1477" s="258"/>
      <c r="AL1477" s="258"/>
      <c r="AM1477" s="258"/>
      <c r="AN1477" s="258"/>
      <c r="AO1477" s="258"/>
      <c r="AP1477" s="258"/>
      <c r="AQ1477" s="258"/>
      <c r="AR1477" s="258"/>
      <c r="AS1477" s="258"/>
      <c r="AT1477" s="258"/>
      <c r="AU1477" s="258"/>
      <c r="AV1477" s="258"/>
      <c r="AW1477" s="258"/>
      <c r="AX1477" s="258"/>
      <c r="AY1477" s="258"/>
      <c r="AZ1477" s="258"/>
      <c r="BA1477" s="258"/>
      <c r="BB1477" s="258"/>
      <c r="BC1477" s="258"/>
      <c r="BD1477" s="258"/>
      <c r="BE1477" s="258"/>
      <c r="BF1477" s="258"/>
      <c r="BG1477" s="258"/>
      <c r="BH1477" s="258"/>
      <c r="BI1477" s="258"/>
      <c r="BJ1477" s="258"/>
      <c r="BK1477" s="258"/>
      <c r="BL1477" s="297"/>
      <c r="BM1477" s="258"/>
      <c r="BN1477" s="258"/>
      <c r="BO1477" s="258"/>
      <c r="BP1477" s="258"/>
      <c r="BQ1477" s="258"/>
      <c r="BR1477" s="258"/>
      <c r="BS1477" s="258"/>
      <c r="BT1477" s="258"/>
      <c r="BU1477" s="258"/>
      <c r="BV1477" s="259"/>
      <c r="BW1477" s="260"/>
      <c r="BX1477" s="258"/>
      <c r="BY1477" s="258"/>
      <c r="BZ1477" s="258"/>
      <c r="CA1477" s="258"/>
    </row>
    <row r="1478" spans="2:79" x14ac:dyDescent="0.25">
      <c r="B1478" s="263"/>
      <c r="C1478" s="261"/>
      <c r="I1478" s="220"/>
      <c r="J1478" s="253"/>
      <c r="K1478" s="254"/>
      <c r="L1478" s="254"/>
      <c r="M1478" s="255"/>
      <c r="N1478" s="326"/>
      <c r="O1478" s="256"/>
      <c r="P1478" s="256"/>
      <c r="Q1478" s="256"/>
      <c r="R1478" s="256"/>
      <c r="S1478" s="256"/>
      <c r="T1478" s="256"/>
      <c r="U1478" s="256"/>
      <c r="V1478" s="257"/>
      <c r="W1478" s="257"/>
      <c r="X1478" s="257"/>
      <c r="Y1478" s="257"/>
      <c r="Z1478" s="257"/>
      <c r="AA1478" s="257"/>
      <c r="AB1478" s="253"/>
      <c r="AC1478" s="258"/>
      <c r="AD1478" s="253"/>
      <c r="AE1478" s="253"/>
      <c r="AF1478" s="253"/>
      <c r="AG1478" s="253"/>
      <c r="AH1478" s="253"/>
      <c r="AI1478" s="253"/>
      <c r="AJ1478" s="253"/>
      <c r="AK1478" s="258"/>
      <c r="AL1478" s="258"/>
      <c r="AM1478" s="258"/>
      <c r="AN1478" s="258"/>
      <c r="AO1478" s="258"/>
      <c r="AP1478" s="258"/>
      <c r="AQ1478" s="258"/>
      <c r="AR1478" s="258"/>
      <c r="AS1478" s="258"/>
      <c r="AT1478" s="258"/>
      <c r="AU1478" s="258"/>
      <c r="AV1478" s="258"/>
      <c r="AW1478" s="258"/>
      <c r="AX1478" s="258"/>
      <c r="AY1478" s="258"/>
      <c r="AZ1478" s="258"/>
      <c r="BA1478" s="258"/>
      <c r="BB1478" s="258"/>
      <c r="BC1478" s="258"/>
      <c r="BD1478" s="258"/>
      <c r="BE1478" s="258"/>
      <c r="BF1478" s="258"/>
      <c r="BG1478" s="258"/>
      <c r="BH1478" s="258"/>
      <c r="BI1478" s="258"/>
      <c r="BJ1478" s="258"/>
      <c r="BK1478" s="258"/>
      <c r="BL1478" s="297"/>
      <c r="BM1478" s="258"/>
      <c r="BN1478" s="258"/>
      <c r="BO1478" s="258"/>
      <c r="BP1478" s="258"/>
      <c r="BQ1478" s="258"/>
      <c r="BR1478" s="258"/>
      <c r="BS1478" s="258"/>
      <c r="BT1478" s="258"/>
      <c r="BU1478" s="258"/>
      <c r="BV1478" s="259"/>
      <c r="BW1478" s="260"/>
      <c r="BX1478" s="258"/>
      <c r="BY1478" s="258"/>
      <c r="BZ1478" s="258"/>
      <c r="CA1478" s="258"/>
    </row>
    <row r="1479" spans="2:79" x14ac:dyDescent="0.25">
      <c r="B1479" s="263"/>
      <c r="C1479" s="261"/>
      <c r="I1479" s="220"/>
      <c r="J1479" s="253"/>
      <c r="K1479" s="254"/>
      <c r="L1479" s="254"/>
      <c r="M1479" s="255"/>
      <c r="N1479" s="326"/>
      <c r="O1479" s="256"/>
      <c r="P1479" s="256"/>
      <c r="Q1479" s="256"/>
      <c r="R1479" s="256"/>
      <c r="S1479" s="256"/>
      <c r="T1479" s="256"/>
      <c r="U1479" s="256"/>
      <c r="V1479" s="257"/>
      <c r="W1479" s="257"/>
      <c r="X1479" s="257"/>
      <c r="Y1479" s="257"/>
      <c r="Z1479" s="257"/>
      <c r="AA1479" s="257"/>
      <c r="AB1479" s="253"/>
      <c r="AC1479" s="258"/>
      <c r="AD1479" s="253"/>
      <c r="AE1479" s="253"/>
      <c r="AF1479" s="253"/>
      <c r="AG1479" s="253"/>
      <c r="AH1479" s="253"/>
      <c r="AI1479" s="253"/>
      <c r="AJ1479" s="253"/>
      <c r="AK1479" s="258"/>
      <c r="AL1479" s="258"/>
      <c r="AM1479" s="258"/>
      <c r="AN1479" s="258"/>
      <c r="AO1479" s="258"/>
      <c r="AP1479" s="258"/>
      <c r="AQ1479" s="258"/>
      <c r="AR1479" s="258"/>
      <c r="AS1479" s="258"/>
      <c r="AT1479" s="258"/>
      <c r="AU1479" s="258"/>
      <c r="AV1479" s="258"/>
      <c r="AW1479" s="258"/>
      <c r="AX1479" s="258"/>
      <c r="AY1479" s="258"/>
      <c r="AZ1479" s="258"/>
      <c r="BA1479" s="258"/>
      <c r="BB1479" s="258"/>
      <c r="BC1479" s="258"/>
      <c r="BD1479" s="258"/>
      <c r="BE1479" s="258"/>
      <c r="BF1479" s="258"/>
      <c r="BG1479" s="258"/>
      <c r="BH1479" s="258"/>
      <c r="BI1479" s="258"/>
      <c r="BJ1479" s="258"/>
      <c r="BK1479" s="258"/>
      <c r="BL1479" s="297"/>
      <c r="BM1479" s="258"/>
      <c r="BN1479" s="258"/>
      <c r="BO1479" s="258"/>
      <c r="BP1479" s="258"/>
      <c r="BQ1479" s="258"/>
      <c r="BR1479" s="258"/>
      <c r="BS1479" s="258"/>
      <c r="BT1479" s="258"/>
      <c r="BU1479" s="258"/>
      <c r="BV1479" s="259"/>
      <c r="BW1479" s="260"/>
      <c r="BX1479" s="258"/>
      <c r="BY1479" s="258"/>
      <c r="BZ1479" s="258"/>
      <c r="CA1479" s="258"/>
    </row>
    <row r="1480" spans="2:79" x14ac:dyDescent="0.25">
      <c r="B1480" s="263"/>
      <c r="C1480" s="261"/>
      <c r="I1480" s="220"/>
      <c r="J1480" s="253"/>
      <c r="K1480" s="254"/>
      <c r="L1480" s="254"/>
      <c r="M1480" s="255"/>
      <c r="N1480" s="326"/>
      <c r="O1480" s="256"/>
      <c r="P1480" s="256"/>
      <c r="Q1480" s="256"/>
      <c r="R1480" s="256"/>
      <c r="S1480" s="256"/>
      <c r="T1480" s="256"/>
      <c r="U1480" s="256"/>
      <c r="V1480" s="257"/>
      <c r="W1480" s="257"/>
      <c r="X1480" s="257"/>
      <c r="Y1480" s="257"/>
      <c r="Z1480" s="257"/>
      <c r="AA1480" s="257"/>
      <c r="AB1480" s="253"/>
      <c r="AC1480" s="258"/>
      <c r="AD1480" s="253"/>
      <c r="AE1480" s="253"/>
      <c r="AF1480" s="253"/>
      <c r="AG1480" s="253"/>
      <c r="AH1480" s="253"/>
      <c r="AI1480" s="253"/>
      <c r="AJ1480" s="253"/>
      <c r="AK1480" s="258"/>
      <c r="AL1480" s="258"/>
      <c r="AM1480" s="258"/>
      <c r="AN1480" s="258"/>
      <c r="AO1480" s="258"/>
      <c r="AP1480" s="258"/>
      <c r="AQ1480" s="258"/>
      <c r="AR1480" s="258"/>
      <c r="AS1480" s="258"/>
      <c r="AT1480" s="258"/>
      <c r="AU1480" s="258"/>
      <c r="AV1480" s="258"/>
      <c r="AW1480" s="258"/>
      <c r="AX1480" s="258"/>
      <c r="AY1480" s="258"/>
      <c r="AZ1480" s="258"/>
      <c r="BA1480" s="258"/>
      <c r="BB1480" s="258"/>
      <c r="BC1480" s="258"/>
      <c r="BD1480" s="258"/>
      <c r="BE1480" s="258"/>
      <c r="BF1480" s="258"/>
      <c r="BG1480" s="258"/>
      <c r="BH1480" s="258"/>
      <c r="BI1480" s="258"/>
      <c r="BJ1480" s="258"/>
      <c r="BK1480" s="258"/>
      <c r="BL1480" s="297"/>
      <c r="BM1480" s="258"/>
      <c r="BN1480" s="258"/>
      <c r="BO1480" s="258"/>
      <c r="BP1480" s="258"/>
      <c r="BQ1480" s="258"/>
      <c r="BR1480" s="258"/>
      <c r="BS1480" s="258"/>
      <c r="BT1480" s="258"/>
      <c r="BU1480" s="258"/>
      <c r="BV1480" s="259"/>
      <c r="BW1480" s="260"/>
      <c r="BX1480" s="258"/>
      <c r="BY1480" s="258"/>
      <c r="BZ1480" s="258"/>
      <c r="CA1480" s="258"/>
    </row>
    <row r="1481" spans="2:79" x14ac:dyDescent="0.25">
      <c r="B1481" s="263"/>
      <c r="C1481" s="261"/>
      <c r="I1481" s="220"/>
      <c r="J1481" s="253"/>
      <c r="K1481" s="254"/>
      <c r="L1481" s="254"/>
      <c r="M1481" s="255"/>
      <c r="N1481" s="326"/>
      <c r="O1481" s="256"/>
      <c r="P1481" s="256"/>
      <c r="Q1481" s="256"/>
      <c r="R1481" s="256"/>
      <c r="S1481" s="256"/>
      <c r="T1481" s="256"/>
      <c r="U1481" s="256"/>
      <c r="V1481" s="257"/>
      <c r="W1481" s="257"/>
      <c r="X1481" s="257"/>
      <c r="Y1481" s="257"/>
      <c r="Z1481" s="257"/>
      <c r="AA1481" s="257"/>
      <c r="AB1481" s="253"/>
      <c r="AC1481" s="258"/>
      <c r="AD1481" s="253"/>
      <c r="AE1481" s="253"/>
      <c r="AF1481" s="253"/>
      <c r="AG1481" s="253"/>
      <c r="AH1481" s="253"/>
      <c r="AI1481" s="253"/>
      <c r="AJ1481" s="253"/>
      <c r="AK1481" s="258"/>
      <c r="AL1481" s="258"/>
      <c r="AM1481" s="258"/>
      <c r="AN1481" s="258"/>
      <c r="AO1481" s="258"/>
      <c r="AP1481" s="258"/>
      <c r="AQ1481" s="258"/>
      <c r="AR1481" s="258"/>
      <c r="AS1481" s="258"/>
      <c r="AT1481" s="258"/>
      <c r="AU1481" s="258"/>
      <c r="AV1481" s="258"/>
      <c r="AW1481" s="258"/>
      <c r="AX1481" s="258"/>
      <c r="AY1481" s="258"/>
      <c r="AZ1481" s="258"/>
      <c r="BA1481" s="258"/>
      <c r="BB1481" s="258"/>
      <c r="BC1481" s="258"/>
      <c r="BD1481" s="258"/>
      <c r="BE1481" s="258"/>
      <c r="BF1481" s="258"/>
      <c r="BG1481" s="258"/>
      <c r="BH1481" s="258"/>
      <c r="BI1481" s="258"/>
      <c r="BJ1481" s="258"/>
      <c r="BK1481" s="258"/>
      <c r="BL1481" s="297"/>
      <c r="BM1481" s="258"/>
      <c r="BN1481" s="258"/>
      <c r="BO1481" s="258"/>
      <c r="BP1481" s="258"/>
      <c r="BQ1481" s="258"/>
      <c r="BR1481" s="258"/>
      <c r="BS1481" s="258"/>
      <c r="BT1481" s="258"/>
      <c r="BU1481" s="258"/>
      <c r="BV1481" s="259"/>
      <c r="BW1481" s="260"/>
      <c r="BX1481" s="258"/>
      <c r="BY1481" s="258"/>
      <c r="BZ1481" s="258"/>
      <c r="CA1481" s="258"/>
    </row>
    <row r="1482" spans="2:79" x14ac:dyDescent="0.25">
      <c r="B1482" s="263"/>
      <c r="C1482" s="261"/>
      <c r="I1482" s="220"/>
      <c r="J1482" s="253"/>
      <c r="K1482" s="254"/>
      <c r="L1482" s="254"/>
      <c r="M1482" s="255"/>
      <c r="N1482" s="326"/>
      <c r="O1482" s="256"/>
      <c r="P1482" s="256"/>
      <c r="Q1482" s="256"/>
      <c r="R1482" s="256"/>
      <c r="S1482" s="256"/>
      <c r="T1482" s="256"/>
      <c r="U1482" s="256"/>
      <c r="V1482" s="257"/>
      <c r="W1482" s="257"/>
      <c r="X1482" s="257"/>
      <c r="Y1482" s="257"/>
      <c r="Z1482" s="257"/>
      <c r="AA1482" s="257"/>
      <c r="AB1482" s="253"/>
      <c r="AC1482" s="258"/>
      <c r="AD1482" s="253"/>
      <c r="AE1482" s="253"/>
      <c r="AF1482" s="253"/>
      <c r="AG1482" s="253"/>
      <c r="AH1482" s="253"/>
      <c r="AI1482" s="253"/>
      <c r="AJ1482" s="253"/>
      <c r="AK1482" s="258"/>
      <c r="AL1482" s="258"/>
      <c r="AM1482" s="258"/>
      <c r="AN1482" s="258"/>
      <c r="AO1482" s="258"/>
      <c r="AP1482" s="258"/>
      <c r="AQ1482" s="258"/>
      <c r="AR1482" s="258"/>
      <c r="AS1482" s="258"/>
      <c r="AT1482" s="258"/>
      <c r="AU1482" s="258"/>
      <c r="AV1482" s="258"/>
      <c r="AW1482" s="258"/>
      <c r="AX1482" s="258"/>
      <c r="AY1482" s="258"/>
      <c r="AZ1482" s="258"/>
      <c r="BA1482" s="258"/>
      <c r="BB1482" s="258"/>
      <c r="BC1482" s="258"/>
      <c r="BD1482" s="258"/>
      <c r="BE1482" s="258"/>
      <c r="BF1482" s="258"/>
      <c r="BG1482" s="258"/>
      <c r="BH1482" s="258"/>
      <c r="BI1482" s="258"/>
      <c r="BJ1482" s="258"/>
      <c r="BK1482" s="258"/>
      <c r="BL1482" s="297"/>
      <c r="BM1482" s="258"/>
      <c r="BN1482" s="258"/>
      <c r="BO1482" s="258"/>
      <c r="BP1482" s="258"/>
      <c r="BQ1482" s="258"/>
      <c r="BR1482" s="258"/>
      <c r="BS1482" s="258"/>
      <c r="BT1482" s="258"/>
      <c r="BU1482" s="258"/>
      <c r="BV1482" s="259"/>
      <c r="BW1482" s="260"/>
      <c r="BX1482" s="258"/>
      <c r="BY1482" s="258"/>
      <c r="BZ1482" s="258"/>
      <c r="CA1482" s="258"/>
    </row>
    <row r="1483" spans="2:79" x14ac:dyDescent="0.25">
      <c r="B1483" s="263"/>
      <c r="C1483" s="261"/>
      <c r="I1483" s="220"/>
      <c r="J1483" s="253"/>
      <c r="K1483" s="254"/>
      <c r="L1483" s="254"/>
      <c r="M1483" s="255"/>
      <c r="N1483" s="326"/>
      <c r="O1483" s="256"/>
      <c r="P1483" s="256"/>
      <c r="Q1483" s="256"/>
      <c r="R1483" s="256"/>
      <c r="S1483" s="256"/>
      <c r="T1483" s="256"/>
      <c r="U1483" s="256"/>
      <c r="V1483" s="257"/>
      <c r="W1483" s="257"/>
      <c r="X1483" s="257"/>
      <c r="Y1483" s="257"/>
      <c r="Z1483" s="257"/>
      <c r="AA1483" s="257"/>
      <c r="AB1483" s="253"/>
      <c r="AC1483" s="258"/>
      <c r="AD1483" s="253"/>
      <c r="AE1483" s="253"/>
      <c r="AF1483" s="253"/>
      <c r="AG1483" s="253"/>
      <c r="AH1483" s="253"/>
      <c r="AI1483" s="253"/>
      <c r="AJ1483" s="253"/>
      <c r="AK1483" s="258"/>
      <c r="AL1483" s="258"/>
      <c r="AM1483" s="258"/>
      <c r="AN1483" s="258"/>
      <c r="AO1483" s="258"/>
      <c r="AP1483" s="258"/>
      <c r="AQ1483" s="258"/>
      <c r="AR1483" s="258"/>
      <c r="AS1483" s="258"/>
      <c r="AT1483" s="258"/>
      <c r="AU1483" s="258"/>
      <c r="AV1483" s="258"/>
      <c r="AW1483" s="258"/>
      <c r="AX1483" s="258"/>
      <c r="AY1483" s="258"/>
      <c r="AZ1483" s="258"/>
      <c r="BA1483" s="258"/>
      <c r="BB1483" s="258"/>
      <c r="BC1483" s="258"/>
      <c r="BD1483" s="258"/>
      <c r="BE1483" s="258"/>
      <c r="BF1483" s="258"/>
      <c r="BG1483" s="258"/>
      <c r="BH1483" s="258"/>
      <c r="BI1483" s="258"/>
      <c r="BJ1483" s="258"/>
      <c r="BK1483" s="258"/>
      <c r="BL1483" s="297"/>
      <c r="BM1483" s="258"/>
      <c r="BN1483" s="258"/>
      <c r="BO1483" s="258"/>
      <c r="BP1483" s="258"/>
      <c r="BQ1483" s="258"/>
      <c r="BR1483" s="258"/>
      <c r="BS1483" s="258"/>
      <c r="BT1483" s="258"/>
      <c r="BU1483" s="258"/>
      <c r="BV1483" s="259"/>
      <c r="BW1483" s="260"/>
      <c r="BX1483" s="258"/>
      <c r="BY1483" s="258"/>
      <c r="BZ1483" s="258"/>
      <c r="CA1483" s="258"/>
    </row>
    <row r="1484" spans="2:79" x14ac:dyDescent="0.25">
      <c r="B1484" s="263"/>
      <c r="C1484" s="261"/>
      <c r="I1484" s="220"/>
      <c r="J1484" s="253"/>
      <c r="K1484" s="254"/>
      <c r="L1484" s="254"/>
      <c r="M1484" s="255"/>
      <c r="N1484" s="326"/>
      <c r="O1484" s="256"/>
      <c r="P1484" s="256"/>
      <c r="Q1484" s="256"/>
      <c r="R1484" s="256"/>
      <c r="S1484" s="256"/>
      <c r="T1484" s="256"/>
      <c r="U1484" s="256"/>
      <c r="V1484" s="257"/>
      <c r="W1484" s="257"/>
      <c r="X1484" s="257"/>
      <c r="Y1484" s="257"/>
      <c r="Z1484" s="257"/>
      <c r="AA1484" s="257"/>
      <c r="AB1484" s="253"/>
      <c r="AC1484" s="258"/>
      <c r="AD1484" s="253"/>
      <c r="AE1484" s="253"/>
      <c r="AF1484" s="253"/>
      <c r="AG1484" s="253"/>
      <c r="AH1484" s="253"/>
      <c r="AI1484" s="253"/>
      <c r="AJ1484" s="253"/>
      <c r="AK1484" s="258"/>
      <c r="AL1484" s="258"/>
      <c r="AM1484" s="258"/>
      <c r="AN1484" s="258"/>
      <c r="AO1484" s="258"/>
      <c r="AP1484" s="258"/>
      <c r="AQ1484" s="258"/>
      <c r="AR1484" s="258"/>
      <c r="AS1484" s="258"/>
      <c r="AT1484" s="258"/>
      <c r="AU1484" s="258"/>
      <c r="AV1484" s="258"/>
      <c r="AW1484" s="258"/>
      <c r="AX1484" s="258"/>
      <c r="AY1484" s="258"/>
      <c r="AZ1484" s="258"/>
      <c r="BA1484" s="258"/>
      <c r="BB1484" s="258"/>
      <c r="BC1484" s="258"/>
      <c r="BD1484" s="258"/>
      <c r="BE1484" s="258"/>
      <c r="BF1484" s="258"/>
      <c r="BG1484" s="258"/>
      <c r="BH1484" s="258"/>
      <c r="BI1484" s="258"/>
      <c r="BJ1484" s="258"/>
      <c r="BK1484" s="258"/>
      <c r="BL1484" s="297"/>
      <c r="BM1484" s="258"/>
      <c r="BN1484" s="258"/>
      <c r="BO1484" s="258"/>
      <c r="BP1484" s="258"/>
      <c r="BQ1484" s="258"/>
      <c r="BR1484" s="258"/>
      <c r="BS1484" s="258"/>
      <c r="BT1484" s="258"/>
      <c r="BU1484" s="258"/>
      <c r="BV1484" s="259"/>
      <c r="BW1484" s="260"/>
      <c r="BX1484" s="258"/>
      <c r="BY1484" s="258"/>
      <c r="BZ1484" s="258"/>
      <c r="CA1484" s="258"/>
    </row>
    <row r="1485" spans="2:79" x14ac:dyDescent="0.25">
      <c r="B1485" s="263"/>
      <c r="C1485" s="261"/>
      <c r="I1485" s="220"/>
      <c r="J1485" s="253"/>
      <c r="K1485" s="254"/>
      <c r="L1485" s="254"/>
      <c r="M1485" s="255"/>
      <c r="N1485" s="326"/>
      <c r="O1485" s="256"/>
      <c r="P1485" s="256"/>
      <c r="Q1485" s="256"/>
      <c r="R1485" s="256"/>
      <c r="S1485" s="256"/>
      <c r="T1485" s="256"/>
      <c r="U1485" s="256"/>
      <c r="V1485" s="257"/>
      <c r="W1485" s="257"/>
      <c r="X1485" s="257"/>
      <c r="Y1485" s="257"/>
      <c r="Z1485" s="257"/>
      <c r="AA1485" s="257"/>
      <c r="AB1485" s="253"/>
      <c r="AC1485" s="258"/>
      <c r="AD1485" s="253"/>
      <c r="AE1485" s="253"/>
      <c r="AF1485" s="253"/>
      <c r="AG1485" s="253"/>
      <c r="AH1485" s="253"/>
      <c r="AI1485" s="253"/>
      <c r="AJ1485" s="253"/>
      <c r="AK1485" s="258"/>
      <c r="AL1485" s="258"/>
      <c r="AM1485" s="258"/>
      <c r="AN1485" s="258"/>
      <c r="AO1485" s="258"/>
      <c r="AP1485" s="258"/>
      <c r="AQ1485" s="258"/>
      <c r="AR1485" s="258"/>
      <c r="AS1485" s="258"/>
      <c r="AT1485" s="258"/>
      <c r="AU1485" s="258"/>
      <c r="AV1485" s="258"/>
      <c r="AW1485" s="258"/>
      <c r="AX1485" s="258"/>
      <c r="AY1485" s="258"/>
      <c r="AZ1485" s="258"/>
      <c r="BA1485" s="258"/>
      <c r="BB1485" s="258"/>
      <c r="BC1485" s="258"/>
      <c r="BD1485" s="258"/>
      <c r="BE1485" s="258"/>
      <c r="BF1485" s="258"/>
      <c r="BG1485" s="258"/>
      <c r="BH1485" s="258"/>
      <c r="BI1485" s="258"/>
      <c r="BJ1485" s="258"/>
      <c r="BK1485" s="258"/>
      <c r="BL1485" s="297"/>
      <c r="BM1485" s="258"/>
      <c r="BN1485" s="258"/>
      <c r="BO1485" s="258"/>
      <c r="BP1485" s="258"/>
      <c r="BQ1485" s="258"/>
      <c r="BR1485" s="258"/>
      <c r="BS1485" s="258"/>
      <c r="BT1485" s="258"/>
      <c r="BU1485" s="258"/>
      <c r="BV1485" s="259"/>
      <c r="BW1485" s="260"/>
      <c r="BX1485" s="258"/>
      <c r="BY1485" s="258"/>
      <c r="BZ1485" s="258"/>
      <c r="CA1485" s="258"/>
    </row>
    <row r="1486" spans="2:79" x14ac:dyDescent="0.25">
      <c r="B1486" s="263"/>
      <c r="C1486" s="261"/>
      <c r="I1486" s="220"/>
      <c r="J1486" s="253"/>
      <c r="K1486" s="254"/>
      <c r="L1486" s="254"/>
      <c r="M1486" s="255"/>
      <c r="N1486" s="326"/>
      <c r="O1486" s="256"/>
      <c r="P1486" s="256"/>
      <c r="Q1486" s="256"/>
      <c r="R1486" s="256"/>
      <c r="S1486" s="256"/>
      <c r="T1486" s="256"/>
      <c r="U1486" s="256"/>
      <c r="V1486" s="257"/>
      <c r="W1486" s="257"/>
      <c r="X1486" s="257"/>
      <c r="Y1486" s="257"/>
      <c r="Z1486" s="257"/>
      <c r="AA1486" s="257"/>
      <c r="AB1486" s="253"/>
      <c r="AC1486" s="258"/>
      <c r="AD1486" s="253"/>
      <c r="AE1486" s="253"/>
      <c r="AF1486" s="253"/>
      <c r="AG1486" s="253"/>
      <c r="AH1486" s="253"/>
      <c r="AI1486" s="253"/>
      <c r="AJ1486" s="253"/>
      <c r="AK1486" s="258"/>
      <c r="AL1486" s="258"/>
      <c r="AM1486" s="258"/>
      <c r="AN1486" s="258"/>
      <c r="AO1486" s="258"/>
      <c r="AP1486" s="258"/>
      <c r="AQ1486" s="258"/>
      <c r="AR1486" s="258"/>
      <c r="AS1486" s="258"/>
      <c r="AT1486" s="258"/>
      <c r="AU1486" s="258"/>
      <c r="AV1486" s="258"/>
      <c r="AW1486" s="258"/>
      <c r="AX1486" s="258"/>
      <c r="AY1486" s="258"/>
      <c r="AZ1486" s="258"/>
      <c r="BA1486" s="258"/>
      <c r="BB1486" s="258"/>
      <c r="BC1486" s="258"/>
      <c r="BD1486" s="258"/>
      <c r="BE1486" s="258"/>
      <c r="BF1486" s="258"/>
      <c r="BG1486" s="258"/>
      <c r="BH1486" s="258"/>
      <c r="BI1486" s="258"/>
      <c r="BJ1486" s="258"/>
      <c r="BK1486" s="258"/>
      <c r="BL1486" s="297"/>
      <c r="BM1486" s="258"/>
      <c r="BN1486" s="258"/>
      <c r="BO1486" s="258"/>
      <c r="BP1486" s="258"/>
      <c r="BQ1486" s="258"/>
      <c r="BR1486" s="258"/>
      <c r="BS1486" s="258"/>
      <c r="BT1486" s="258"/>
      <c r="BU1486" s="258"/>
      <c r="BV1486" s="259"/>
      <c r="BW1486" s="260"/>
      <c r="BX1486" s="258"/>
      <c r="BY1486" s="258"/>
      <c r="BZ1486" s="258"/>
      <c r="CA1486" s="258"/>
    </row>
    <row r="1487" spans="2:79" x14ac:dyDescent="0.25">
      <c r="B1487" s="263"/>
      <c r="C1487" s="261"/>
      <c r="I1487" s="220"/>
      <c r="J1487" s="253"/>
      <c r="K1487" s="254"/>
      <c r="L1487" s="254"/>
      <c r="M1487" s="255"/>
      <c r="N1487" s="326"/>
      <c r="O1487" s="256"/>
      <c r="P1487" s="256"/>
      <c r="Q1487" s="256"/>
      <c r="R1487" s="256"/>
      <c r="S1487" s="256"/>
      <c r="T1487" s="256"/>
      <c r="U1487" s="256"/>
      <c r="V1487" s="257"/>
      <c r="W1487" s="257"/>
      <c r="X1487" s="257"/>
      <c r="Y1487" s="257"/>
      <c r="Z1487" s="257"/>
      <c r="AA1487" s="257"/>
      <c r="AB1487" s="253"/>
      <c r="AC1487" s="258"/>
      <c r="AD1487" s="253"/>
      <c r="AE1487" s="253"/>
      <c r="AF1487" s="253"/>
      <c r="AG1487" s="253"/>
      <c r="AH1487" s="253"/>
      <c r="AI1487" s="253"/>
      <c r="AJ1487" s="253"/>
      <c r="AK1487" s="258"/>
      <c r="AL1487" s="258"/>
      <c r="AM1487" s="258"/>
      <c r="AN1487" s="258"/>
      <c r="AO1487" s="258"/>
      <c r="AP1487" s="258"/>
      <c r="AQ1487" s="258"/>
      <c r="AR1487" s="258"/>
      <c r="AS1487" s="258"/>
      <c r="AT1487" s="258"/>
      <c r="AU1487" s="258"/>
      <c r="AV1487" s="258"/>
      <c r="AW1487" s="258"/>
      <c r="AX1487" s="258"/>
      <c r="AY1487" s="258"/>
      <c r="AZ1487" s="258"/>
      <c r="BA1487" s="258"/>
      <c r="BB1487" s="258"/>
      <c r="BC1487" s="258"/>
      <c r="BD1487" s="258"/>
      <c r="BE1487" s="258"/>
      <c r="BF1487" s="258"/>
      <c r="BG1487" s="258"/>
      <c r="BH1487" s="258"/>
      <c r="BI1487" s="258"/>
      <c r="BJ1487" s="258"/>
      <c r="BK1487" s="258"/>
      <c r="BL1487" s="297"/>
      <c r="BM1487" s="258"/>
      <c r="BN1487" s="258"/>
      <c r="BO1487" s="258"/>
      <c r="BP1487" s="258"/>
      <c r="BQ1487" s="258"/>
      <c r="BR1487" s="258"/>
      <c r="BS1487" s="258"/>
      <c r="BT1487" s="258"/>
      <c r="BU1487" s="258"/>
      <c r="BV1487" s="259"/>
      <c r="BW1487" s="260"/>
      <c r="BX1487" s="258"/>
      <c r="BY1487" s="258"/>
      <c r="BZ1487" s="258"/>
      <c r="CA1487" s="258"/>
    </row>
    <row r="1488" spans="2:79" x14ac:dyDescent="0.25">
      <c r="B1488" s="263"/>
      <c r="C1488" s="261"/>
      <c r="I1488" s="220"/>
      <c r="J1488" s="253"/>
      <c r="K1488" s="254"/>
      <c r="L1488" s="254"/>
      <c r="M1488" s="255"/>
      <c r="N1488" s="326"/>
      <c r="O1488" s="256"/>
      <c r="P1488" s="256"/>
      <c r="Q1488" s="256"/>
      <c r="R1488" s="256"/>
      <c r="S1488" s="256"/>
      <c r="T1488" s="256"/>
      <c r="U1488" s="256"/>
      <c r="V1488" s="257"/>
      <c r="W1488" s="257"/>
      <c r="X1488" s="257"/>
      <c r="Y1488" s="257"/>
      <c r="Z1488" s="257"/>
      <c r="AA1488" s="257"/>
      <c r="AB1488" s="253"/>
      <c r="AC1488" s="258"/>
      <c r="AD1488" s="253"/>
      <c r="AE1488" s="253"/>
      <c r="AF1488" s="253"/>
      <c r="AG1488" s="253"/>
      <c r="AH1488" s="253"/>
      <c r="AI1488" s="253"/>
      <c r="AJ1488" s="253"/>
      <c r="AK1488" s="258"/>
      <c r="AL1488" s="258"/>
      <c r="AM1488" s="258"/>
      <c r="AN1488" s="258"/>
      <c r="AO1488" s="258"/>
      <c r="AP1488" s="258"/>
      <c r="AQ1488" s="258"/>
      <c r="AR1488" s="258"/>
      <c r="AS1488" s="258"/>
      <c r="AT1488" s="258"/>
      <c r="AU1488" s="258"/>
      <c r="AV1488" s="258"/>
      <c r="AW1488" s="258"/>
      <c r="AX1488" s="258"/>
      <c r="AY1488" s="258"/>
      <c r="AZ1488" s="258"/>
      <c r="BA1488" s="258"/>
      <c r="BB1488" s="258"/>
      <c r="BC1488" s="258"/>
      <c r="BD1488" s="258"/>
      <c r="BE1488" s="258"/>
      <c r="BF1488" s="258"/>
      <c r="BG1488" s="258"/>
      <c r="BH1488" s="258"/>
      <c r="BI1488" s="258"/>
      <c r="BJ1488" s="258"/>
      <c r="BK1488" s="258"/>
      <c r="BL1488" s="297"/>
      <c r="BM1488" s="258"/>
      <c r="BN1488" s="258"/>
      <c r="BO1488" s="258"/>
      <c r="BP1488" s="258"/>
      <c r="BQ1488" s="258"/>
      <c r="BR1488" s="258"/>
      <c r="BS1488" s="258"/>
      <c r="BT1488" s="258"/>
      <c r="BU1488" s="258"/>
      <c r="BV1488" s="259"/>
      <c r="BW1488" s="260"/>
      <c r="BX1488" s="258"/>
      <c r="BY1488" s="258"/>
      <c r="BZ1488" s="258"/>
      <c r="CA1488" s="258"/>
    </row>
    <row r="1489" spans="2:79" x14ac:dyDescent="0.25">
      <c r="B1489" s="263"/>
      <c r="C1489" s="261"/>
      <c r="I1489" s="220"/>
      <c r="J1489" s="253"/>
      <c r="K1489" s="254"/>
      <c r="L1489" s="254"/>
      <c r="M1489" s="255"/>
      <c r="N1489" s="326"/>
      <c r="O1489" s="256"/>
      <c r="P1489" s="256"/>
      <c r="Q1489" s="256"/>
      <c r="R1489" s="256"/>
      <c r="S1489" s="256"/>
      <c r="T1489" s="256"/>
      <c r="U1489" s="256"/>
      <c r="V1489" s="257"/>
      <c r="W1489" s="257"/>
      <c r="X1489" s="257"/>
      <c r="Y1489" s="257"/>
      <c r="Z1489" s="257"/>
      <c r="AA1489" s="257"/>
      <c r="AB1489" s="253"/>
      <c r="AC1489" s="258"/>
      <c r="AD1489" s="253"/>
      <c r="AE1489" s="253"/>
      <c r="AF1489" s="253"/>
      <c r="AG1489" s="253"/>
      <c r="AH1489" s="253"/>
      <c r="AI1489" s="253"/>
      <c r="AJ1489" s="253"/>
      <c r="AK1489" s="258"/>
      <c r="AL1489" s="258"/>
      <c r="AM1489" s="258"/>
      <c r="AN1489" s="258"/>
      <c r="AO1489" s="258"/>
      <c r="AP1489" s="258"/>
      <c r="AQ1489" s="258"/>
      <c r="AR1489" s="258"/>
      <c r="AS1489" s="258"/>
      <c r="AT1489" s="258"/>
      <c r="AU1489" s="258"/>
      <c r="AV1489" s="258"/>
      <c r="AW1489" s="258"/>
      <c r="AX1489" s="258"/>
      <c r="AY1489" s="258"/>
      <c r="AZ1489" s="258"/>
      <c r="BA1489" s="258"/>
      <c r="BB1489" s="258"/>
      <c r="BC1489" s="258"/>
      <c r="BD1489" s="258"/>
      <c r="BE1489" s="258"/>
      <c r="BF1489" s="258"/>
      <c r="BG1489" s="258"/>
      <c r="BH1489" s="258"/>
      <c r="BI1489" s="258"/>
      <c r="BJ1489" s="258"/>
      <c r="BK1489" s="258"/>
      <c r="BL1489" s="297"/>
      <c r="BM1489" s="258"/>
      <c r="BN1489" s="258"/>
      <c r="BO1489" s="258"/>
      <c r="BP1489" s="258"/>
      <c r="BQ1489" s="258"/>
      <c r="BR1489" s="258"/>
      <c r="BS1489" s="258"/>
      <c r="BT1489" s="258"/>
      <c r="BU1489" s="258"/>
      <c r="BV1489" s="259"/>
      <c r="BW1489" s="260"/>
      <c r="BX1489" s="258"/>
      <c r="BY1489" s="258"/>
      <c r="BZ1489" s="258"/>
      <c r="CA1489" s="258"/>
    </row>
    <row r="1490" spans="2:79" x14ac:dyDescent="0.25">
      <c r="B1490" s="263"/>
      <c r="C1490" s="261"/>
      <c r="I1490" s="220"/>
      <c r="J1490" s="253"/>
      <c r="K1490" s="254"/>
      <c r="L1490" s="254"/>
      <c r="M1490" s="255"/>
      <c r="N1490" s="326"/>
      <c r="O1490" s="256"/>
      <c r="P1490" s="256"/>
      <c r="Q1490" s="256"/>
      <c r="R1490" s="256"/>
      <c r="S1490" s="256"/>
      <c r="T1490" s="256"/>
      <c r="U1490" s="256"/>
      <c r="V1490" s="257"/>
      <c r="W1490" s="257"/>
      <c r="X1490" s="257"/>
      <c r="Y1490" s="257"/>
      <c r="Z1490" s="257"/>
      <c r="AA1490" s="257"/>
      <c r="AB1490" s="253"/>
      <c r="AC1490" s="258"/>
      <c r="AD1490" s="253"/>
      <c r="AE1490" s="253"/>
      <c r="AF1490" s="253"/>
      <c r="AG1490" s="253"/>
      <c r="AH1490" s="253"/>
      <c r="AI1490" s="253"/>
      <c r="AJ1490" s="253"/>
      <c r="AK1490" s="258"/>
      <c r="AL1490" s="258"/>
      <c r="AM1490" s="258"/>
      <c r="AN1490" s="258"/>
      <c r="AO1490" s="258"/>
      <c r="AP1490" s="258"/>
      <c r="AQ1490" s="258"/>
      <c r="AR1490" s="258"/>
      <c r="AS1490" s="258"/>
      <c r="AT1490" s="258"/>
      <c r="AU1490" s="258"/>
      <c r="AV1490" s="258"/>
      <c r="AW1490" s="258"/>
      <c r="AX1490" s="258"/>
      <c r="AY1490" s="258"/>
      <c r="AZ1490" s="258"/>
      <c r="BA1490" s="258"/>
      <c r="BB1490" s="258"/>
      <c r="BC1490" s="258"/>
      <c r="BD1490" s="258"/>
      <c r="BE1490" s="258"/>
      <c r="BF1490" s="258"/>
      <c r="BG1490" s="258"/>
      <c r="BH1490" s="258"/>
      <c r="BI1490" s="258"/>
      <c r="BJ1490" s="258"/>
      <c r="BK1490" s="258"/>
      <c r="BL1490" s="297"/>
      <c r="BM1490" s="258"/>
      <c r="BN1490" s="258"/>
      <c r="BO1490" s="258"/>
      <c r="BP1490" s="258"/>
      <c r="BQ1490" s="258"/>
      <c r="BR1490" s="258"/>
      <c r="BS1490" s="258"/>
      <c r="BT1490" s="258"/>
      <c r="BU1490" s="258"/>
      <c r="BV1490" s="259"/>
      <c r="BW1490" s="260"/>
      <c r="BX1490" s="258"/>
      <c r="BY1490" s="258"/>
      <c r="BZ1490" s="258"/>
      <c r="CA1490" s="258"/>
    </row>
    <row r="1491" spans="2:79" x14ac:dyDescent="0.25">
      <c r="B1491" s="263"/>
      <c r="C1491" s="261"/>
      <c r="I1491" s="220"/>
      <c r="J1491" s="253"/>
      <c r="K1491" s="254"/>
      <c r="L1491" s="254"/>
      <c r="M1491" s="255"/>
      <c r="N1491" s="326"/>
      <c r="O1491" s="256"/>
      <c r="P1491" s="256"/>
      <c r="Q1491" s="256"/>
      <c r="R1491" s="256"/>
      <c r="S1491" s="256"/>
      <c r="T1491" s="256"/>
      <c r="U1491" s="256"/>
      <c r="V1491" s="257"/>
      <c r="W1491" s="257"/>
      <c r="X1491" s="257"/>
      <c r="Y1491" s="257"/>
      <c r="Z1491" s="257"/>
      <c r="AA1491" s="257"/>
      <c r="AB1491" s="253"/>
      <c r="AC1491" s="258"/>
      <c r="AD1491" s="253"/>
      <c r="AE1491" s="253"/>
      <c r="AF1491" s="253"/>
      <c r="AG1491" s="253"/>
      <c r="AH1491" s="253"/>
      <c r="AI1491" s="253"/>
      <c r="AJ1491" s="253"/>
      <c r="AK1491" s="258"/>
      <c r="AL1491" s="258"/>
      <c r="AM1491" s="258"/>
      <c r="AN1491" s="258"/>
      <c r="AO1491" s="258"/>
      <c r="AP1491" s="258"/>
      <c r="AQ1491" s="258"/>
      <c r="AR1491" s="258"/>
      <c r="AS1491" s="258"/>
      <c r="AT1491" s="258"/>
      <c r="AU1491" s="258"/>
      <c r="AV1491" s="258"/>
      <c r="AW1491" s="258"/>
      <c r="AX1491" s="258"/>
      <c r="AY1491" s="258"/>
      <c r="AZ1491" s="258"/>
      <c r="BA1491" s="258"/>
      <c r="BB1491" s="258"/>
      <c r="BC1491" s="258"/>
      <c r="BD1491" s="258"/>
      <c r="BE1491" s="258"/>
      <c r="BF1491" s="258"/>
      <c r="BG1491" s="258"/>
      <c r="BH1491" s="258"/>
      <c r="BI1491" s="258"/>
      <c r="BJ1491" s="258"/>
      <c r="BK1491" s="258"/>
      <c r="BL1491" s="297"/>
      <c r="BM1491" s="258"/>
      <c r="BN1491" s="258"/>
      <c r="BO1491" s="258"/>
      <c r="BP1491" s="258"/>
      <c r="BQ1491" s="258"/>
      <c r="BR1491" s="258"/>
      <c r="BS1491" s="258"/>
      <c r="BT1491" s="258"/>
      <c r="BU1491" s="258"/>
      <c r="BV1491" s="259"/>
      <c r="BW1491" s="260"/>
      <c r="BX1491" s="258"/>
      <c r="BY1491" s="258"/>
      <c r="BZ1491" s="258"/>
      <c r="CA1491" s="258"/>
    </row>
    <row r="1492" spans="2:79" x14ac:dyDescent="0.25">
      <c r="B1492" s="263"/>
      <c r="C1492" s="261"/>
      <c r="I1492" s="220"/>
      <c r="J1492" s="253"/>
      <c r="K1492" s="254"/>
      <c r="L1492" s="254"/>
      <c r="M1492" s="255"/>
      <c r="N1492" s="326"/>
      <c r="O1492" s="256"/>
      <c r="P1492" s="256"/>
      <c r="Q1492" s="256"/>
      <c r="R1492" s="256"/>
      <c r="S1492" s="256"/>
      <c r="T1492" s="256"/>
      <c r="U1492" s="256"/>
      <c r="V1492" s="257"/>
      <c r="W1492" s="257"/>
      <c r="X1492" s="257"/>
      <c r="Y1492" s="257"/>
      <c r="Z1492" s="257"/>
      <c r="AA1492" s="257"/>
      <c r="AB1492" s="253"/>
      <c r="AC1492" s="258"/>
      <c r="AD1492" s="253"/>
      <c r="AE1492" s="253"/>
      <c r="AF1492" s="253"/>
      <c r="AG1492" s="253"/>
      <c r="AH1492" s="253"/>
      <c r="AI1492" s="253"/>
      <c r="AJ1492" s="253"/>
      <c r="AK1492" s="258"/>
      <c r="AL1492" s="258"/>
      <c r="AM1492" s="258"/>
      <c r="AN1492" s="258"/>
      <c r="AO1492" s="258"/>
      <c r="AP1492" s="258"/>
      <c r="AQ1492" s="258"/>
      <c r="AR1492" s="258"/>
      <c r="AS1492" s="258"/>
      <c r="AT1492" s="258"/>
      <c r="AU1492" s="258"/>
      <c r="AV1492" s="258"/>
      <c r="AW1492" s="258"/>
      <c r="AX1492" s="258"/>
      <c r="AY1492" s="258"/>
      <c r="AZ1492" s="258"/>
      <c r="BA1492" s="258"/>
      <c r="BB1492" s="258"/>
      <c r="BC1492" s="258"/>
      <c r="BD1492" s="258"/>
      <c r="BE1492" s="258"/>
      <c r="BF1492" s="258"/>
      <c r="BG1492" s="258"/>
      <c r="BH1492" s="258"/>
      <c r="BI1492" s="258"/>
      <c r="BJ1492" s="258"/>
      <c r="BK1492" s="258"/>
      <c r="BL1492" s="297"/>
      <c r="BM1492" s="258"/>
      <c r="BN1492" s="258"/>
      <c r="BO1492" s="258"/>
      <c r="BP1492" s="258"/>
      <c r="BQ1492" s="258"/>
      <c r="BR1492" s="258"/>
      <c r="BS1492" s="258"/>
      <c r="BT1492" s="258"/>
      <c r="BU1492" s="258"/>
      <c r="BV1492" s="259"/>
      <c r="BW1492" s="260"/>
      <c r="BX1492" s="258"/>
      <c r="BY1492" s="258"/>
      <c r="BZ1492" s="258"/>
      <c r="CA1492" s="258"/>
    </row>
    <row r="1493" spans="2:79" x14ac:dyDescent="0.25">
      <c r="B1493" s="263"/>
      <c r="C1493" s="261"/>
      <c r="I1493" s="220"/>
      <c r="J1493" s="253"/>
      <c r="K1493" s="254"/>
      <c r="L1493" s="254"/>
      <c r="M1493" s="255"/>
      <c r="N1493" s="326"/>
      <c r="O1493" s="256"/>
      <c r="P1493" s="256"/>
      <c r="Q1493" s="256"/>
      <c r="R1493" s="256"/>
      <c r="S1493" s="256"/>
      <c r="T1493" s="256"/>
      <c r="U1493" s="256"/>
      <c r="V1493" s="257"/>
      <c r="W1493" s="257"/>
      <c r="X1493" s="257"/>
      <c r="Y1493" s="257"/>
      <c r="Z1493" s="257"/>
      <c r="AA1493" s="257"/>
      <c r="AB1493" s="253"/>
      <c r="AC1493" s="258"/>
      <c r="AD1493" s="253"/>
      <c r="AE1493" s="253"/>
      <c r="AF1493" s="253"/>
      <c r="AG1493" s="253"/>
      <c r="AH1493" s="253"/>
      <c r="AI1493" s="253"/>
      <c r="AJ1493" s="253"/>
      <c r="AK1493" s="258"/>
      <c r="AL1493" s="258"/>
      <c r="AM1493" s="258"/>
      <c r="AN1493" s="258"/>
      <c r="AO1493" s="258"/>
      <c r="AP1493" s="258"/>
      <c r="AQ1493" s="258"/>
      <c r="AR1493" s="258"/>
      <c r="AS1493" s="258"/>
      <c r="AT1493" s="258"/>
      <c r="AU1493" s="258"/>
      <c r="AV1493" s="258"/>
      <c r="AW1493" s="258"/>
      <c r="AX1493" s="258"/>
      <c r="AY1493" s="258"/>
      <c r="AZ1493" s="258"/>
      <c r="BA1493" s="258"/>
      <c r="BB1493" s="258"/>
      <c r="BC1493" s="258"/>
      <c r="BD1493" s="258"/>
      <c r="BE1493" s="258"/>
      <c r="BF1493" s="258"/>
      <c r="BG1493" s="258"/>
      <c r="BH1493" s="258"/>
      <c r="BI1493" s="258"/>
      <c r="BJ1493" s="258"/>
      <c r="BK1493" s="258"/>
      <c r="BL1493" s="297"/>
      <c r="BM1493" s="258"/>
      <c r="BN1493" s="258"/>
      <c r="BO1493" s="258"/>
      <c r="BP1493" s="258"/>
      <c r="BQ1493" s="258"/>
      <c r="BR1493" s="258"/>
      <c r="BS1493" s="258"/>
      <c r="BT1493" s="258"/>
      <c r="BU1493" s="258"/>
      <c r="BV1493" s="259"/>
      <c r="BW1493" s="260"/>
      <c r="BX1493" s="258"/>
      <c r="BY1493" s="258"/>
      <c r="BZ1493" s="258"/>
      <c r="CA1493" s="258"/>
    </row>
    <row r="1494" spans="2:79" x14ac:dyDescent="0.25">
      <c r="B1494" s="263"/>
      <c r="C1494" s="261"/>
      <c r="I1494" s="220"/>
      <c r="J1494" s="253"/>
      <c r="K1494" s="254"/>
      <c r="L1494" s="254"/>
      <c r="M1494" s="255"/>
      <c r="N1494" s="326"/>
      <c r="O1494" s="256"/>
      <c r="P1494" s="256"/>
      <c r="Q1494" s="256"/>
      <c r="R1494" s="256"/>
      <c r="S1494" s="256"/>
      <c r="T1494" s="256"/>
      <c r="U1494" s="256"/>
      <c r="V1494" s="257"/>
      <c r="W1494" s="257"/>
      <c r="X1494" s="257"/>
      <c r="Y1494" s="257"/>
      <c r="Z1494" s="257"/>
      <c r="AA1494" s="257"/>
      <c r="AB1494" s="253"/>
      <c r="AC1494" s="258"/>
      <c r="AD1494" s="253"/>
      <c r="AE1494" s="253"/>
      <c r="AF1494" s="253"/>
      <c r="AG1494" s="253"/>
      <c r="AH1494" s="253"/>
      <c r="AI1494" s="253"/>
      <c r="AJ1494" s="253"/>
      <c r="AK1494" s="258"/>
      <c r="AL1494" s="258"/>
      <c r="AM1494" s="258"/>
      <c r="AN1494" s="258"/>
      <c r="AO1494" s="258"/>
      <c r="AP1494" s="258"/>
      <c r="AQ1494" s="258"/>
      <c r="AR1494" s="258"/>
      <c r="AS1494" s="258"/>
      <c r="AT1494" s="258"/>
      <c r="AU1494" s="258"/>
      <c r="AV1494" s="258"/>
      <c r="AW1494" s="258"/>
      <c r="AX1494" s="258"/>
      <c r="AY1494" s="258"/>
      <c r="AZ1494" s="258"/>
      <c r="BA1494" s="258"/>
      <c r="BB1494" s="258"/>
      <c r="BC1494" s="258"/>
      <c r="BD1494" s="258"/>
      <c r="BE1494" s="258"/>
      <c r="BF1494" s="258"/>
      <c r="BG1494" s="258"/>
      <c r="BH1494" s="258"/>
      <c r="BI1494" s="258"/>
      <c r="BJ1494" s="258"/>
      <c r="BK1494" s="258"/>
      <c r="BL1494" s="297"/>
      <c r="BM1494" s="258"/>
      <c r="BN1494" s="258"/>
      <c r="BO1494" s="258"/>
      <c r="BP1494" s="258"/>
      <c r="BQ1494" s="258"/>
      <c r="BR1494" s="258"/>
      <c r="BS1494" s="258"/>
      <c r="BT1494" s="258"/>
      <c r="BU1494" s="258"/>
      <c r="BV1494" s="259"/>
      <c r="BW1494" s="260"/>
      <c r="BX1494" s="258"/>
      <c r="BY1494" s="258"/>
      <c r="BZ1494" s="258"/>
      <c r="CA1494" s="258"/>
    </row>
    <row r="1495" spans="2:79" x14ac:dyDescent="0.25">
      <c r="B1495" s="263"/>
      <c r="C1495" s="261"/>
      <c r="I1495" s="220"/>
      <c r="J1495" s="253"/>
      <c r="K1495" s="254"/>
      <c r="L1495" s="254"/>
      <c r="M1495" s="255"/>
      <c r="N1495" s="326"/>
      <c r="O1495" s="256"/>
      <c r="P1495" s="256"/>
      <c r="Q1495" s="256"/>
      <c r="R1495" s="256"/>
      <c r="S1495" s="256"/>
      <c r="T1495" s="256"/>
      <c r="U1495" s="256"/>
      <c r="V1495" s="257"/>
      <c r="W1495" s="257"/>
      <c r="X1495" s="257"/>
      <c r="Y1495" s="257"/>
      <c r="Z1495" s="257"/>
      <c r="AA1495" s="257"/>
      <c r="AB1495" s="253"/>
      <c r="AC1495" s="258"/>
      <c r="AD1495" s="253"/>
      <c r="AE1495" s="253"/>
      <c r="AF1495" s="253"/>
      <c r="AG1495" s="253"/>
      <c r="AH1495" s="253"/>
      <c r="AI1495" s="253"/>
      <c r="AJ1495" s="253"/>
      <c r="AK1495" s="258"/>
      <c r="AL1495" s="258"/>
      <c r="AM1495" s="258"/>
      <c r="AN1495" s="258"/>
      <c r="AO1495" s="258"/>
      <c r="AP1495" s="258"/>
      <c r="AQ1495" s="258"/>
      <c r="AR1495" s="258"/>
      <c r="AS1495" s="258"/>
      <c r="AT1495" s="258"/>
      <c r="AU1495" s="258"/>
      <c r="AV1495" s="258"/>
      <c r="AW1495" s="258"/>
      <c r="AX1495" s="258"/>
      <c r="AY1495" s="258"/>
      <c r="AZ1495" s="258"/>
      <c r="BA1495" s="258"/>
      <c r="BB1495" s="258"/>
      <c r="BC1495" s="258"/>
      <c r="BD1495" s="258"/>
      <c r="BE1495" s="258"/>
      <c r="BF1495" s="258"/>
      <c r="BG1495" s="258"/>
      <c r="BH1495" s="258"/>
      <c r="BI1495" s="258"/>
      <c r="BJ1495" s="258"/>
      <c r="BK1495" s="258"/>
      <c r="BL1495" s="297"/>
      <c r="BM1495" s="258"/>
      <c r="BN1495" s="258"/>
      <c r="BO1495" s="258"/>
      <c r="BP1495" s="258"/>
      <c r="BQ1495" s="258"/>
      <c r="BR1495" s="258"/>
      <c r="BS1495" s="258"/>
      <c r="BT1495" s="258"/>
      <c r="BU1495" s="258"/>
      <c r="BV1495" s="259"/>
      <c r="BW1495" s="260"/>
      <c r="BX1495" s="258"/>
      <c r="BY1495" s="258"/>
      <c r="BZ1495" s="258"/>
      <c r="CA1495" s="258"/>
    </row>
    <row r="1496" spans="2:79" x14ac:dyDescent="0.25">
      <c r="B1496" s="263"/>
      <c r="C1496" s="261"/>
      <c r="I1496" s="220"/>
      <c r="J1496" s="253"/>
      <c r="K1496" s="254"/>
      <c r="L1496" s="254"/>
      <c r="M1496" s="255"/>
      <c r="N1496" s="326"/>
      <c r="O1496" s="256"/>
      <c r="P1496" s="256"/>
      <c r="Q1496" s="256"/>
      <c r="R1496" s="256"/>
      <c r="S1496" s="256"/>
      <c r="T1496" s="256"/>
      <c r="U1496" s="256"/>
      <c r="V1496" s="257"/>
      <c r="W1496" s="257"/>
      <c r="X1496" s="257"/>
      <c r="Y1496" s="257"/>
      <c r="Z1496" s="257"/>
      <c r="AA1496" s="257"/>
      <c r="AB1496" s="253"/>
      <c r="AC1496" s="258"/>
      <c r="AD1496" s="253"/>
      <c r="AE1496" s="253"/>
      <c r="AF1496" s="253"/>
      <c r="AG1496" s="253"/>
      <c r="AH1496" s="253"/>
      <c r="AI1496" s="253"/>
      <c r="AJ1496" s="253"/>
      <c r="AK1496" s="258"/>
      <c r="AL1496" s="258"/>
      <c r="AM1496" s="258"/>
      <c r="AN1496" s="258"/>
      <c r="AO1496" s="258"/>
      <c r="AP1496" s="258"/>
      <c r="AQ1496" s="258"/>
      <c r="AR1496" s="258"/>
      <c r="AS1496" s="258"/>
      <c r="AT1496" s="258"/>
      <c r="AU1496" s="258"/>
      <c r="AV1496" s="258"/>
      <c r="AW1496" s="258"/>
      <c r="AX1496" s="258"/>
      <c r="AY1496" s="258"/>
      <c r="AZ1496" s="258"/>
      <c r="BA1496" s="258"/>
      <c r="BB1496" s="258"/>
      <c r="BC1496" s="258"/>
      <c r="BD1496" s="258"/>
      <c r="BE1496" s="258"/>
      <c r="BF1496" s="258"/>
      <c r="BG1496" s="258"/>
      <c r="BH1496" s="258"/>
      <c r="BI1496" s="258"/>
      <c r="BJ1496" s="258"/>
      <c r="BK1496" s="258"/>
      <c r="BL1496" s="297"/>
      <c r="BM1496" s="258"/>
      <c r="BN1496" s="258"/>
      <c r="BO1496" s="258"/>
      <c r="BP1496" s="258"/>
      <c r="BQ1496" s="258"/>
      <c r="BR1496" s="258"/>
      <c r="BS1496" s="258"/>
      <c r="BT1496" s="258"/>
      <c r="BU1496" s="258"/>
      <c r="BV1496" s="259"/>
      <c r="BW1496" s="260"/>
      <c r="BX1496" s="258"/>
      <c r="BY1496" s="258"/>
      <c r="BZ1496" s="258"/>
      <c r="CA1496" s="258"/>
    </row>
    <row r="1497" spans="2:79" x14ac:dyDescent="0.25">
      <c r="B1497" s="263"/>
      <c r="C1497" s="261"/>
      <c r="I1497" s="220"/>
      <c r="J1497" s="253"/>
      <c r="K1497" s="254"/>
      <c r="L1497" s="254"/>
      <c r="M1497" s="255"/>
      <c r="N1497" s="326"/>
      <c r="O1497" s="256"/>
      <c r="P1497" s="256"/>
      <c r="Q1497" s="256"/>
      <c r="R1497" s="256"/>
      <c r="S1497" s="256"/>
      <c r="T1497" s="256"/>
      <c r="U1497" s="256"/>
      <c r="V1497" s="257"/>
      <c r="W1497" s="257"/>
      <c r="X1497" s="257"/>
      <c r="Y1497" s="257"/>
      <c r="Z1497" s="257"/>
      <c r="AA1497" s="257"/>
      <c r="AB1497" s="253"/>
      <c r="AC1497" s="258"/>
      <c r="AD1497" s="253"/>
      <c r="AE1497" s="253"/>
      <c r="AF1497" s="253"/>
      <c r="AG1497" s="253"/>
      <c r="AH1497" s="253"/>
      <c r="AI1497" s="253"/>
      <c r="AJ1497" s="253"/>
      <c r="AK1497" s="258"/>
      <c r="AL1497" s="258"/>
      <c r="AM1497" s="258"/>
      <c r="AN1497" s="258"/>
      <c r="AO1497" s="258"/>
      <c r="AP1497" s="258"/>
      <c r="AQ1497" s="258"/>
      <c r="AR1497" s="258"/>
      <c r="AS1497" s="258"/>
      <c r="AT1497" s="258"/>
      <c r="AU1497" s="258"/>
      <c r="AV1497" s="258"/>
      <c r="AW1497" s="258"/>
      <c r="AX1497" s="258"/>
      <c r="AY1497" s="258"/>
      <c r="AZ1497" s="258"/>
      <c r="BA1497" s="258"/>
      <c r="BB1497" s="258"/>
      <c r="BC1497" s="258"/>
      <c r="BD1497" s="258"/>
      <c r="BE1497" s="258"/>
      <c r="BF1497" s="258"/>
      <c r="BG1497" s="258"/>
      <c r="BH1497" s="258"/>
      <c r="BI1497" s="258"/>
      <c r="BJ1497" s="258"/>
      <c r="BK1497" s="258"/>
      <c r="BL1497" s="297"/>
      <c r="BM1497" s="258"/>
      <c r="BN1497" s="258"/>
      <c r="BO1497" s="258"/>
      <c r="BP1497" s="258"/>
      <c r="BQ1497" s="258"/>
      <c r="BR1497" s="258"/>
      <c r="BS1497" s="258"/>
      <c r="BT1497" s="258"/>
      <c r="BU1497" s="258"/>
      <c r="BV1497" s="259"/>
      <c r="BW1497" s="260"/>
      <c r="BX1497" s="258"/>
      <c r="BY1497" s="258"/>
      <c r="BZ1497" s="258"/>
      <c r="CA1497" s="258"/>
    </row>
    <row r="1498" spans="2:79" x14ac:dyDescent="0.25">
      <c r="B1498" s="263"/>
      <c r="C1498" s="261"/>
      <c r="I1498" s="220"/>
      <c r="J1498" s="253"/>
      <c r="K1498" s="254"/>
      <c r="L1498" s="254"/>
      <c r="M1498" s="255"/>
      <c r="N1498" s="326"/>
      <c r="O1498" s="256"/>
      <c r="P1498" s="256"/>
      <c r="Q1498" s="256"/>
      <c r="R1498" s="256"/>
      <c r="S1498" s="256"/>
      <c r="T1498" s="256"/>
      <c r="U1498" s="256"/>
      <c r="V1498" s="257"/>
      <c r="W1498" s="257"/>
      <c r="X1498" s="257"/>
      <c r="Y1498" s="257"/>
      <c r="Z1498" s="257"/>
      <c r="AA1498" s="257"/>
      <c r="AB1498" s="253"/>
      <c r="AC1498" s="258"/>
      <c r="AD1498" s="253"/>
      <c r="AE1498" s="253"/>
      <c r="AF1498" s="253"/>
      <c r="AG1498" s="253"/>
      <c r="AH1498" s="253"/>
      <c r="AI1498" s="253"/>
      <c r="AJ1498" s="253"/>
      <c r="AK1498" s="258"/>
      <c r="AL1498" s="258"/>
      <c r="AM1498" s="258"/>
      <c r="AN1498" s="258"/>
      <c r="AO1498" s="258"/>
      <c r="AP1498" s="258"/>
      <c r="AQ1498" s="258"/>
      <c r="AR1498" s="258"/>
      <c r="AS1498" s="258"/>
      <c r="AT1498" s="258"/>
      <c r="AU1498" s="258"/>
      <c r="AV1498" s="258"/>
      <c r="AW1498" s="258"/>
      <c r="AX1498" s="258"/>
      <c r="AY1498" s="258"/>
      <c r="AZ1498" s="258"/>
      <c r="BA1498" s="258"/>
      <c r="BB1498" s="258"/>
      <c r="BC1498" s="258"/>
      <c r="BD1498" s="258"/>
      <c r="BE1498" s="258"/>
      <c r="BF1498" s="258"/>
      <c r="BG1498" s="258"/>
      <c r="BH1498" s="258"/>
      <c r="BI1498" s="258"/>
      <c r="BJ1498" s="258"/>
      <c r="BK1498" s="258"/>
      <c r="BL1498" s="297"/>
      <c r="BM1498" s="258"/>
      <c r="BN1498" s="258"/>
      <c r="BO1498" s="258"/>
      <c r="BP1498" s="258"/>
      <c r="BQ1498" s="258"/>
      <c r="BR1498" s="258"/>
      <c r="BS1498" s="258"/>
      <c r="BT1498" s="258"/>
      <c r="BU1498" s="258"/>
      <c r="BV1498" s="259"/>
      <c r="BW1498" s="260"/>
      <c r="BX1498" s="258"/>
      <c r="BY1498" s="258"/>
      <c r="BZ1498" s="258"/>
      <c r="CA1498" s="258"/>
    </row>
    <row r="1499" spans="2:79" x14ac:dyDescent="0.25">
      <c r="B1499" s="263"/>
      <c r="C1499" s="261"/>
      <c r="I1499" s="220"/>
      <c r="J1499" s="253"/>
      <c r="K1499" s="254"/>
      <c r="L1499" s="254"/>
      <c r="M1499" s="255"/>
      <c r="N1499" s="326"/>
      <c r="O1499" s="256"/>
      <c r="P1499" s="256"/>
      <c r="Q1499" s="256"/>
      <c r="R1499" s="256"/>
      <c r="S1499" s="256"/>
      <c r="T1499" s="256"/>
      <c r="U1499" s="256"/>
      <c r="V1499" s="257"/>
      <c r="W1499" s="257"/>
      <c r="X1499" s="257"/>
      <c r="Y1499" s="257"/>
      <c r="Z1499" s="257"/>
      <c r="AA1499" s="257"/>
      <c r="AB1499" s="253"/>
      <c r="AC1499" s="258"/>
      <c r="AD1499" s="253"/>
      <c r="AE1499" s="253"/>
      <c r="AF1499" s="253"/>
      <c r="AG1499" s="253"/>
      <c r="AH1499" s="253"/>
      <c r="AI1499" s="253"/>
      <c r="AJ1499" s="253"/>
      <c r="AK1499" s="258"/>
      <c r="AL1499" s="258"/>
      <c r="AM1499" s="258"/>
      <c r="AN1499" s="258"/>
      <c r="AO1499" s="258"/>
      <c r="AP1499" s="258"/>
      <c r="AQ1499" s="258"/>
      <c r="AR1499" s="258"/>
      <c r="AS1499" s="258"/>
      <c r="AT1499" s="258"/>
      <c r="AU1499" s="258"/>
      <c r="AV1499" s="258"/>
      <c r="AW1499" s="258"/>
      <c r="AX1499" s="258"/>
      <c r="AY1499" s="258"/>
      <c r="AZ1499" s="258"/>
      <c r="BA1499" s="258"/>
      <c r="BB1499" s="258"/>
      <c r="BC1499" s="258"/>
      <c r="BD1499" s="258"/>
      <c r="BE1499" s="258"/>
      <c r="BF1499" s="258"/>
      <c r="BG1499" s="258"/>
      <c r="BH1499" s="258"/>
      <c r="BI1499" s="258"/>
      <c r="BJ1499" s="258"/>
      <c r="BK1499" s="258"/>
      <c r="BL1499" s="297"/>
      <c r="BM1499" s="258"/>
      <c r="BN1499" s="258"/>
      <c r="BO1499" s="258"/>
      <c r="BP1499" s="258"/>
      <c r="BQ1499" s="258"/>
      <c r="BR1499" s="258"/>
      <c r="BS1499" s="258"/>
      <c r="BT1499" s="258"/>
      <c r="BU1499" s="258"/>
      <c r="BV1499" s="259"/>
      <c r="BW1499" s="260"/>
      <c r="BX1499" s="258"/>
      <c r="BY1499" s="258"/>
      <c r="BZ1499" s="258"/>
      <c r="CA1499" s="258"/>
    </row>
    <row r="1500" spans="2:79" x14ac:dyDescent="0.25">
      <c r="B1500" s="263"/>
      <c r="C1500" s="261"/>
      <c r="I1500" s="220"/>
      <c r="J1500" s="253"/>
      <c r="K1500" s="254"/>
      <c r="L1500" s="254"/>
      <c r="M1500" s="255"/>
      <c r="N1500" s="326"/>
      <c r="O1500" s="256"/>
      <c r="P1500" s="256"/>
      <c r="Q1500" s="256"/>
      <c r="R1500" s="256"/>
      <c r="S1500" s="256"/>
      <c r="T1500" s="256"/>
      <c r="U1500" s="256"/>
      <c r="V1500" s="257"/>
      <c r="W1500" s="257"/>
      <c r="X1500" s="257"/>
      <c r="Y1500" s="257"/>
      <c r="Z1500" s="257"/>
      <c r="AA1500" s="257"/>
      <c r="AB1500" s="253"/>
      <c r="AC1500" s="258"/>
      <c r="AD1500" s="253"/>
      <c r="AE1500" s="253"/>
      <c r="AF1500" s="253"/>
      <c r="AG1500" s="253"/>
      <c r="AH1500" s="253"/>
      <c r="AI1500" s="253"/>
      <c r="AJ1500" s="253"/>
      <c r="AK1500" s="258"/>
      <c r="AL1500" s="258"/>
      <c r="AM1500" s="258"/>
      <c r="AN1500" s="258"/>
      <c r="AO1500" s="258"/>
      <c r="AP1500" s="258"/>
      <c r="AQ1500" s="258"/>
      <c r="AR1500" s="258"/>
      <c r="AS1500" s="258"/>
      <c r="AT1500" s="258"/>
      <c r="AU1500" s="258"/>
      <c r="AV1500" s="258"/>
      <c r="AW1500" s="258"/>
      <c r="AX1500" s="258"/>
      <c r="AY1500" s="258"/>
      <c r="AZ1500" s="258"/>
      <c r="BA1500" s="258"/>
      <c r="BB1500" s="258"/>
      <c r="BC1500" s="258"/>
      <c r="BD1500" s="258"/>
      <c r="BE1500" s="258"/>
      <c r="BF1500" s="258"/>
      <c r="BG1500" s="258"/>
      <c r="BH1500" s="258"/>
      <c r="BI1500" s="258"/>
      <c r="BJ1500" s="258"/>
      <c r="BK1500" s="258"/>
      <c r="BL1500" s="297"/>
      <c r="BM1500" s="258"/>
      <c r="BN1500" s="258"/>
      <c r="BO1500" s="258"/>
      <c r="BP1500" s="258"/>
      <c r="BQ1500" s="258"/>
      <c r="BR1500" s="258"/>
      <c r="BS1500" s="258"/>
      <c r="BT1500" s="258"/>
      <c r="BU1500" s="258"/>
      <c r="BV1500" s="259"/>
      <c r="BW1500" s="260"/>
      <c r="BX1500" s="258"/>
      <c r="BY1500" s="258"/>
      <c r="BZ1500" s="258"/>
      <c r="CA1500" s="258"/>
    </row>
    <row r="1501" spans="2:79" x14ac:dyDescent="0.25">
      <c r="B1501" s="263"/>
      <c r="C1501" s="261"/>
      <c r="I1501" s="220"/>
      <c r="J1501" s="253"/>
      <c r="K1501" s="254"/>
      <c r="L1501" s="254"/>
      <c r="M1501" s="255"/>
      <c r="N1501" s="326"/>
      <c r="O1501" s="256"/>
      <c r="P1501" s="256"/>
      <c r="Q1501" s="256"/>
      <c r="R1501" s="256"/>
      <c r="S1501" s="256"/>
      <c r="T1501" s="256"/>
      <c r="U1501" s="256"/>
      <c r="V1501" s="257"/>
      <c r="W1501" s="257"/>
      <c r="X1501" s="257"/>
      <c r="Y1501" s="257"/>
      <c r="Z1501" s="257"/>
      <c r="AA1501" s="257"/>
      <c r="AB1501" s="253"/>
      <c r="AC1501" s="258"/>
      <c r="AD1501" s="253"/>
      <c r="AE1501" s="253"/>
      <c r="AF1501" s="253"/>
      <c r="AG1501" s="253"/>
      <c r="AH1501" s="253"/>
      <c r="AI1501" s="253"/>
      <c r="AJ1501" s="253"/>
      <c r="AK1501" s="258"/>
      <c r="AL1501" s="258"/>
      <c r="AM1501" s="258"/>
      <c r="AN1501" s="258"/>
      <c r="AO1501" s="258"/>
      <c r="AP1501" s="258"/>
      <c r="AQ1501" s="258"/>
      <c r="AR1501" s="258"/>
      <c r="AS1501" s="258"/>
      <c r="AT1501" s="258"/>
      <c r="AU1501" s="258"/>
      <c r="AV1501" s="258"/>
      <c r="AW1501" s="258"/>
      <c r="AX1501" s="258"/>
      <c r="AY1501" s="258"/>
      <c r="AZ1501" s="258"/>
      <c r="BA1501" s="258"/>
      <c r="BB1501" s="258"/>
      <c r="BC1501" s="258"/>
      <c r="BD1501" s="258"/>
      <c r="BE1501" s="258"/>
      <c r="BF1501" s="258"/>
      <c r="BG1501" s="258"/>
      <c r="BH1501" s="258"/>
      <c r="BI1501" s="258"/>
      <c r="BJ1501" s="258"/>
      <c r="BK1501" s="258"/>
      <c r="BL1501" s="297"/>
      <c r="BM1501" s="258"/>
      <c r="BN1501" s="258"/>
      <c r="BO1501" s="258"/>
      <c r="BP1501" s="258"/>
      <c r="BQ1501" s="258"/>
      <c r="BR1501" s="258"/>
      <c r="BS1501" s="258"/>
      <c r="BT1501" s="258"/>
      <c r="BU1501" s="258"/>
      <c r="BV1501" s="259"/>
      <c r="BW1501" s="260"/>
      <c r="BX1501" s="258"/>
      <c r="BY1501" s="258"/>
      <c r="BZ1501" s="258"/>
      <c r="CA1501" s="258"/>
    </row>
    <row r="1502" spans="2:79" x14ac:dyDescent="0.25">
      <c r="B1502" s="263"/>
      <c r="C1502" s="261"/>
      <c r="I1502" s="220"/>
      <c r="J1502" s="253"/>
      <c r="K1502" s="254"/>
      <c r="L1502" s="254"/>
      <c r="M1502" s="255"/>
      <c r="N1502" s="326"/>
      <c r="O1502" s="256"/>
      <c r="P1502" s="256"/>
      <c r="Q1502" s="256"/>
      <c r="R1502" s="256"/>
      <c r="S1502" s="256"/>
      <c r="T1502" s="256"/>
      <c r="U1502" s="256"/>
      <c r="V1502" s="257"/>
      <c r="W1502" s="257"/>
      <c r="X1502" s="257"/>
      <c r="Y1502" s="257"/>
      <c r="Z1502" s="257"/>
      <c r="AA1502" s="257"/>
      <c r="AB1502" s="253"/>
      <c r="AC1502" s="258"/>
      <c r="AD1502" s="253"/>
      <c r="AE1502" s="253"/>
      <c r="AF1502" s="253"/>
      <c r="AG1502" s="253"/>
      <c r="AH1502" s="253"/>
      <c r="AI1502" s="253"/>
      <c r="AJ1502" s="253"/>
      <c r="AK1502" s="258"/>
      <c r="AL1502" s="258"/>
      <c r="AM1502" s="258"/>
      <c r="AN1502" s="258"/>
      <c r="AO1502" s="258"/>
      <c r="AP1502" s="258"/>
      <c r="AQ1502" s="258"/>
      <c r="AR1502" s="258"/>
      <c r="AS1502" s="258"/>
      <c r="AT1502" s="258"/>
      <c r="AU1502" s="258"/>
      <c r="AV1502" s="258"/>
      <c r="AW1502" s="258"/>
      <c r="AX1502" s="258"/>
      <c r="AY1502" s="258"/>
      <c r="AZ1502" s="258"/>
      <c r="BA1502" s="258"/>
      <c r="BB1502" s="258"/>
      <c r="BC1502" s="258"/>
      <c r="BD1502" s="258"/>
      <c r="BE1502" s="258"/>
      <c r="BF1502" s="258"/>
      <c r="BG1502" s="258"/>
      <c r="BH1502" s="258"/>
      <c r="BI1502" s="258"/>
      <c r="BJ1502" s="258"/>
      <c r="BK1502" s="258"/>
      <c r="BL1502" s="297"/>
      <c r="BM1502" s="258"/>
      <c r="BN1502" s="258"/>
      <c r="BO1502" s="258"/>
      <c r="BP1502" s="258"/>
      <c r="BQ1502" s="258"/>
      <c r="BR1502" s="258"/>
      <c r="BS1502" s="258"/>
      <c r="BT1502" s="258"/>
      <c r="BU1502" s="258"/>
      <c r="BV1502" s="259"/>
      <c r="BW1502" s="260"/>
      <c r="BX1502" s="258"/>
      <c r="BY1502" s="258"/>
      <c r="BZ1502" s="258"/>
      <c r="CA1502" s="258"/>
    </row>
    <row r="1503" spans="2:79" x14ac:dyDescent="0.25">
      <c r="B1503" s="263"/>
      <c r="C1503" s="261"/>
      <c r="I1503" s="220"/>
      <c r="J1503" s="253"/>
      <c r="K1503" s="254"/>
      <c r="L1503" s="254"/>
      <c r="M1503" s="255"/>
      <c r="N1503" s="326"/>
      <c r="O1503" s="256"/>
      <c r="P1503" s="256"/>
      <c r="Q1503" s="256"/>
      <c r="R1503" s="256"/>
      <c r="S1503" s="256"/>
      <c r="T1503" s="256"/>
      <c r="U1503" s="256"/>
      <c r="V1503" s="257"/>
      <c r="W1503" s="257"/>
      <c r="X1503" s="257"/>
      <c r="Y1503" s="257"/>
      <c r="Z1503" s="257"/>
      <c r="AA1503" s="257"/>
      <c r="AB1503" s="253"/>
      <c r="AC1503" s="258"/>
      <c r="AD1503" s="253"/>
      <c r="AE1503" s="253"/>
      <c r="AF1503" s="253"/>
      <c r="AG1503" s="253"/>
      <c r="AH1503" s="253"/>
      <c r="AI1503" s="253"/>
      <c r="AJ1503" s="253"/>
      <c r="AK1503" s="258"/>
      <c r="AL1503" s="258"/>
      <c r="AM1503" s="258"/>
      <c r="AN1503" s="258"/>
      <c r="AO1503" s="258"/>
      <c r="AP1503" s="258"/>
      <c r="AQ1503" s="258"/>
      <c r="AR1503" s="258"/>
      <c r="AS1503" s="258"/>
      <c r="AT1503" s="258"/>
      <c r="AU1503" s="258"/>
      <c r="AV1503" s="258"/>
      <c r="AW1503" s="258"/>
      <c r="AX1503" s="258"/>
      <c r="AY1503" s="258"/>
      <c r="AZ1503" s="258"/>
      <c r="BA1503" s="258"/>
      <c r="BB1503" s="258"/>
      <c r="BC1503" s="258"/>
      <c r="BD1503" s="258"/>
      <c r="BE1503" s="258"/>
      <c r="BF1503" s="258"/>
      <c r="BG1503" s="258"/>
      <c r="BH1503" s="258"/>
      <c r="BI1503" s="258"/>
      <c r="BJ1503" s="258"/>
      <c r="BK1503" s="258"/>
      <c r="BL1503" s="297"/>
      <c r="BM1503" s="258"/>
      <c r="BN1503" s="258"/>
      <c r="BO1503" s="258"/>
      <c r="BP1503" s="258"/>
      <c r="BQ1503" s="258"/>
      <c r="BR1503" s="258"/>
      <c r="BS1503" s="258"/>
      <c r="BT1503" s="258"/>
      <c r="BU1503" s="258"/>
      <c r="BV1503" s="259"/>
      <c r="BW1503" s="260"/>
      <c r="BX1503" s="258"/>
      <c r="BY1503" s="258"/>
      <c r="BZ1503" s="258"/>
      <c r="CA1503" s="258"/>
    </row>
    <row r="1504" spans="2:79" x14ac:dyDescent="0.25">
      <c r="B1504" s="263"/>
      <c r="C1504" s="261"/>
      <c r="I1504" s="220"/>
      <c r="J1504" s="253"/>
      <c r="K1504" s="254"/>
      <c r="L1504" s="254"/>
      <c r="M1504" s="255"/>
      <c r="N1504" s="326"/>
      <c r="O1504" s="256"/>
      <c r="P1504" s="256"/>
      <c r="Q1504" s="256"/>
      <c r="R1504" s="256"/>
      <c r="S1504" s="256"/>
      <c r="T1504" s="256"/>
      <c r="U1504" s="256"/>
      <c r="V1504" s="257"/>
      <c r="W1504" s="257"/>
      <c r="X1504" s="257"/>
      <c r="Y1504" s="257"/>
      <c r="Z1504" s="257"/>
      <c r="AA1504" s="257"/>
      <c r="AB1504" s="253"/>
      <c r="AC1504" s="258"/>
      <c r="AD1504" s="253"/>
      <c r="AE1504" s="253"/>
      <c r="AF1504" s="253"/>
      <c r="AG1504" s="253"/>
      <c r="AH1504" s="253"/>
      <c r="AI1504" s="253"/>
      <c r="AJ1504" s="253"/>
      <c r="AK1504" s="258"/>
      <c r="AL1504" s="258"/>
      <c r="AM1504" s="258"/>
      <c r="AN1504" s="258"/>
      <c r="AO1504" s="258"/>
      <c r="AP1504" s="258"/>
      <c r="AQ1504" s="258"/>
      <c r="AR1504" s="258"/>
      <c r="AS1504" s="258"/>
      <c r="AT1504" s="258"/>
      <c r="AU1504" s="258"/>
      <c r="AV1504" s="258"/>
      <c r="AW1504" s="258"/>
      <c r="AX1504" s="258"/>
      <c r="AY1504" s="258"/>
      <c r="AZ1504" s="258"/>
      <c r="BA1504" s="258"/>
      <c r="BB1504" s="258"/>
      <c r="BC1504" s="258"/>
      <c r="BD1504" s="258"/>
      <c r="BE1504" s="258"/>
      <c r="BF1504" s="258"/>
      <c r="BG1504" s="258"/>
      <c r="BH1504" s="258"/>
      <c r="BI1504" s="258"/>
      <c r="BJ1504" s="258"/>
      <c r="BK1504" s="258"/>
      <c r="BL1504" s="297"/>
      <c r="BM1504" s="258"/>
      <c r="BN1504" s="258"/>
      <c r="BO1504" s="258"/>
      <c r="BP1504" s="258"/>
      <c r="BQ1504" s="258"/>
      <c r="BR1504" s="258"/>
      <c r="BS1504" s="258"/>
      <c r="BT1504" s="258"/>
      <c r="BU1504" s="258"/>
      <c r="BV1504" s="259"/>
      <c r="BW1504" s="260"/>
      <c r="BX1504" s="258"/>
      <c r="BY1504" s="258"/>
      <c r="BZ1504" s="258"/>
      <c r="CA1504" s="258"/>
    </row>
    <row r="1505" spans="2:79" x14ac:dyDescent="0.25">
      <c r="B1505" s="263"/>
      <c r="C1505" s="261"/>
      <c r="I1505" s="220"/>
      <c r="J1505" s="253"/>
      <c r="K1505" s="254"/>
      <c r="L1505" s="254"/>
      <c r="M1505" s="255"/>
      <c r="N1505" s="326"/>
      <c r="O1505" s="256"/>
      <c r="P1505" s="256"/>
      <c r="Q1505" s="256"/>
      <c r="R1505" s="256"/>
      <c r="S1505" s="256"/>
      <c r="T1505" s="256"/>
      <c r="U1505" s="256"/>
      <c r="V1505" s="257"/>
      <c r="W1505" s="257"/>
      <c r="X1505" s="257"/>
      <c r="Y1505" s="257"/>
      <c r="Z1505" s="257"/>
      <c r="AA1505" s="257"/>
      <c r="AB1505" s="253"/>
      <c r="AC1505" s="258"/>
      <c r="AD1505" s="253"/>
      <c r="AE1505" s="253"/>
      <c r="AF1505" s="253"/>
      <c r="AG1505" s="253"/>
      <c r="AH1505" s="253"/>
      <c r="AI1505" s="253"/>
      <c r="AJ1505" s="253"/>
      <c r="AK1505" s="258"/>
      <c r="AL1505" s="258"/>
      <c r="AM1505" s="258"/>
      <c r="AN1505" s="258"/>
      <c r="AO1505" s="258"/>
      <c r="AP1505" s="258"/>
      <c r="AQ1505" s="258"/>
      <c r="AR1505" s="258"/>
      <c r="AS1505" s="258"/>
      <c r="AT1505" s="258"/>
      <c r="AU1505" s="258"/>
      <c r="AV1505" s="258"/>
      <c r="AW1505" s="258"/>
      <c r="AX1505" s="258"/>
      <c r="AY1505" s="258"/>
      <c r="AZ1505" s="258"/>
      <c r="BA1505" s="258"/>
      <c r="BB1505" s="258"/>
      <c r="BC1505" s="258"/>
      <c r="BD1505" s="258"/>
      <c r="BE1505" s="258"/>
      <c r="BF1505" s="258"/>
      <c r="BG1505" s="258"/>
      <c r="BH1505" s="258"/>
      <c r="BI1505" s="258"/>
      <c r="BJ1505" s="258"/>
      <c r="BK1505" s="258"/>
      <c r="BL1505" s="297"/>
      <c r="BM1505" s="258"/>
      <c r="BN1505" s="258"/>
      <c r="BO1505" s="258"/>
      <c r="BP1505" s="258"/>
      <c r="BQ1505" s="258"/>
      <c r="BR1505" s="258"/>
      <c r="BS1505" s="258"/>
      <c r="BT1505" s="258"/>
      <c r="BU1505" s="258"/>
      <c r="BV1505" s="259"/>
      <c r="BW1505" s="260"/>
      <c r="BX1505" s="258"/>
      <c r="BY1505" s="258"/>
      <c r="BZ1505" s="258"/>
      <c r="CA1505" s="258"/>
    </row>
    <row r="1506" spans="2:79" x14ac:dyDescent="0.25">
      <c r="B1506" s="263"/>
      <c r="C1506" s="261"/>
      <c r="I1506" s="220"/>
      <c r="J1506" s="253"/>
      <c r="K1506" s="254"/>
      <c r="L1506" s="254"/>
      <c r="M1506" s="255"/>
      <c r="N1506" s="326"/>
      <c r="O1506" s="256"/>
      <c r="P1506" s="256"/>
      <c r="Q1506" s="256"/>
      <c r="R1506" s="256"/>
      <c r="S1506" s="256"/>
      <c r="T1506" s="256"/>
      <c r="U1506" s="256"/>
      <c r="V1506" s="257"/>
      <c r="W1506" s="257"/>
      <c r="X1506" s="257"/>
      <c r="Y1506" s="257"/>
      <c r="Z1506" s="257"/>
      <c r="AA1506" s="257"/>
      <c r="AB1506" s="253"/>
      <c r="AC1506" s="258"/>
      <c r="AD1506" s="253"/>
      <c r="AE1506" s="253"/>
      <c r="AF1506" s="253"/>
      <c r="AG1506" s="253"/>
      <c r="AH1506" s="253"/>
      <c r="AI1506" s="253"/>
      <c r="AJ1506" s="253"/>
      <c r="AK1506" s="258"/>
      <c r="AL1506" s="258"/>
      <c r="AM1506" s="258"/>
      <c r="AN1506" s="258"/>
      <c r="AO1506" s="258"/>
      <c r="AP1506" s="258"/>
      <c r="AQ1506" s="258"/>
      <c r="AR1506" s="258"/>
      <c r="AS1506" s="258"/>
      <c r="AT1506" s="258"/>
      <c r="AU1506" s="258"/>
      <c r="AV1506" s="258"/>
      <c r="AW1506" s="258"/>
      <c r="AX1506" s="258"/>
      <c r="AY1506" s="258"/>
      <c r="AZ1506" s="258"/>
      <c r="BA1506" s="258"/>
      <c r="BB1506" s="258"/>
      <c r="BC1506" s="258"/>
      <c r="BD1506" s="258"/>
      <c r="BE1506" s="258"/>
      <c r="BF1506" s="258"/>
      <c r="BG1506" s="258"/>
      <c r="BH1506" s="258"/>
      <c r="BI1506" s="258"/>
      <c r="BJ1506" s="258"/>
      <c r="BK1506" s="258"/>
      <c r="BL1506" s="297"/>
      <c r="BM1506" s="258"/>
      <c r="BN1506" s="258"/>
      <c r="BO1506" s="258"/>
      <c r="BP1506" s="258"/>
      <c r="BQ1506" s="258"/>
      <c r="BR1506" s="258"/>
      <c r="BS1506" s="258"/>
      <c r="BT1506" s="258"/>
      <c r="BU1506" s="258"/>
      <c r="BV1506" s="259"/>
      <c r="BW1506" s="260"/>
      <c r="BX1506" s="258"/>
      <c r="BY1506" s="258"/>
      <c r="BZ1506" s="258"/>
      <c r="CA1506" s="258"/>
    </row>
    <row r="1507" spans="2:79" x14ac:dyDescent="0.25">
      <c r="B1507" s="263"/>
      <c r="C1507" s="261"/>
      <c r="I1507" s="220"/>
      <c r="J1507" s="253"/>
      <c r="K1507" s="254"/>
      <c r="L1507" s="254"/>
      <c r="M1507" s="255"/>
      <c r="N1507" s="326"/>
      <c r="O1507" s="256"/>
      <c r="P1507" s="256"/>
      <c r="Q1507" s="256"/>
      <c r="R1507" s="256"/>
      <c r="S1507" s="256"/>
      <c r="T1507" s="256"/>
      <c r="U1507" s="256"/>
      <c r="V1507" s="257"/>
      <c r="W1507" s="257"/>
      <c r="X1507" s="257"/>
      <c r="Y1507" s="257"/>
      <c r="Z1507" s="257"/>
      <c r="AA1507" s="257"/>
      <c r="AB1507" s="253"/>
      <c r="AC1507" s="258"/>
      <c r="AD1507" s="253"/>
      <c r="AE1507" s="253"/>
      <c r="AF1507" s="253"/>
      <c r="AG1507" s="253"/>
      <c r="AH1507" s="253"/>
      <c r="AI1507" s="253"/>
      <c r="AJ1507" s="253"/>
      <c r="AK1507" s="258"/>
      <c r="AL1507" s="258"/>
      <c r="AM1507" s="258"/>
      <c r="AN1507" s="258"/>
      <c r="AO1507" s="258"/>
      <c r="AP1507" s="258"/>
      <c r="AQ1507" s="258"/>
      <c r="AR1507" s="258"/>
      <c r="AS1507" s="258"/>
      <c r="AT1507" s="258"/>
      <c r="AU1507" s="258"/>
      <c r="AV1507" s="258"/>
      <c r="AW1507" s="258"/>
      <c r="AX1507" s="258"/>
      <c r="AY1507" s="258"/>
      <c r="AZ1507" s="258"/>
      <c r="BA1507" s="258"/>
      <c r="BB1507" s="258"/>
      <c r="BC1507" s="258"/>
      <c r="BD1507" s="258"/>
      <c r="BE1507" s="258"/>
      <c r="BF1507" s="258"/>
      <c r="BG1507" s="258"/>
      <c r="BH1507" s="258"/>
      <c r="BI1507" s="258"/>
      <c r="BJ1507" s="258"/>
      <c r="BK1507" s="258"/>
      <c r="BL1507" s="297"/>
      <c r="BM1507" s="258"/>
      <c r="BN1507" s="258"/>
      <c r="BO1507" s="258"/>
      <c r="BP1507" s="258"/>
      <c r="BQ1507" s="258"/>
      <c r="BR1507" s="258"/>
      <c r="BS1507" s="258"/>
      <c r="BT1507" s="258"/>
      <c r="BU1507" s="258"/>
      <c r="BV1507" s="259"/>
      <c r="BW1507" s="260"/>
      <c r="BX1507" s="258"/>
      <c r="BY1507" s="258"/>
      <c r="BZ1507" s="258"/>
      <c r="CA1507" s="258"/>
    </row>
    <row r="1508" spans="2:79" x14ac:dyDescent="0.25">
      <c r="B1508" s="263"/>
      <c r="C1508" s="261"/>
      <c r="I1508" s="220"/>
      <c r="J1508" s="253"/>
      <c r="K1508" s="254"/>
      <c r="L1508" s="254"/>
      <c r="M1508" s="255"/>
      <c r="N1508" s="326"/>
      <c r="O1508" s="256"/>
      <c r="P1508" s="256"/>
      <c r="Q1508" s="256"/>
      <c r="R1508" s="256"/>
      <c r="S1508" s="256"/>
      <c r="T1508" s="256"/>
      <c r="U1508" s="256"/>
      <c r="V1508" s="257"/>
      <c r="W1508" s="257"/>
      <c r="X1508" s="257"/>
      <c r="Y1508" s="257"/>
      <c r="Z1508" s="257"/>
      <c r="AA1508" s="257"/>
      <c r="AB1508" s="253"/>
      <c r="AC1508" s="258"/>
      <c r="AD1508" s="253"/>
      <c r="AE1508" s="253"/>
      <c r="AF1508" s="253"/>
      <c r="AG1508" s="253"/>
      <c r="AH1508" s="253"/>
      <c r="AI1508" s="253"/>
      <c r="AJ1508" s="253"/>
      <c r="AK1508" s="258"/>
      <c r="AL1508" s="258"/>
      <c r="AM1508" s="258"/>
      <c r="AN1508" s="258"/>
      <c r="AO1508" s="258"/>
      <c r="AP1508" s="258"/>
      <c r="AQ1508" s="258"/>
      <c r="AR1508" s="258"/>
      <c r="AS1508" s="258"/>
      <c r="AT1508" s="258"/>
      <c r="AU1508" s="258"/>
      <c r="AV1508" s="258"/>
      <c r="AW1508" s="258"/>
      <c r="AX1508" s="258"/>
      <c r="AY1508" s="258"/>
      <c r="AZ1508" s="258"/>
      <c r="BA1508" s="258"/>
      <c r="BB1508" s="258"/>
      <c r="BC1508" s="258"/>
      <c r="BD1508" s="258"/>
      <c r="BE1508" s="258"/>
      <c r="BF1508" s="258"/>
      <c r="BG1508" s="258"/>
      <c r="BH1508" s="258"/>
      <c r="BI1508" s="258"/>
      <c r="BJ1508" s="258"/>
      <c r="BK1508" s="258"/>
      <c r="BL1508" s="297"/>
      <c r="BM1508" s="258"/>
      <c r="BN1508" s="258"/>
      <c r="BO1508" s="258"/>
      <c r="BP1508" s="258"/>
      <c r="BQ1508" s="258"/>
      <c r="BR1508" s="258"/>
      <c r="BS1508" s="258"/>
      <c r="BT1508" s="258"/>
      <c r="BU1508" s="258"/>
      <c r="BV1508" s="259"/>
      <c r="BW1508" s="260"/>
      <c r="BX1508" s="258"/>
      <c r="BY1508" s="258"/>
      <c r="BZ1508" s="258"/>
      <c r="CA1508" s="258"/>
    </row>
    <row r="1509" spans="2:79" x14ac:dyDescent="0.25">
      <c r="B1509" s="263"/>
      <c r="C1509" s="261"/>
      <c r="I1509" s="220"/>
      <c r="J1509" s="253"/>
      <c r="K1509" s="254"/>
      <c r="L1509" s="254"/>
      <c r="M1509" s="255"/>
      <c r="N1509" s="326"/>
      <c r="O1509" s="256"/>
      <c r="P1509" s="256"/>
      <c r="Q1509" s="256"/>
      <c r="R1509" s="256"/>
      <c r="S1509" s="256"/>
      <c r="T1509" s="256"/>
      <c r="U1509" s="256"/>
      <c r="V1509" s="257"/>
      <c r="W1509" s="257"/>
      <c r="X1509" s="257"/>
      <c r="Y1509" s="257"/>
      <c r="Z1509" s="257"/>
      <c r="AA1509" s="257"/>
      <c r="AB1509" s="253"/>
      <c r="AC1509" s="258"/>
      <c r="AD1509" s="253"/>
      <c r="AE1509" s="253"/>
      <c r="AF1509" s="253"/>
      <c r="AG1509" s="253"/>
      <c r="AH1509" s="253"/>
      <c r="AI1509" s="253"/>
      <c r="AJ1509" s="253"/>
      <c r="AK1509" s="258"/>
      <c r="AL1509" s="258"/>
      <c r="AM1509" s="258"/>
      <c r="AN1509" s="258"/>
      <c r="AO1509" s="258"/>
      <c r="AP1509" s="258"/>
      <c r="AQ1509" s="258"/>
      <c r="AR1509" s="258"/>
      <c r="AS1509" s="258"/>
      <c r="AT1509" s="258"/>
      <c r="AU1509" s="258"/>
      <c r="AV1509" s="258"/>
      <c r="AW1509" s="258"/>
      <c r="AX1509" s="258"/>
      <c r="AY1509" s="258"/>
      <c r="AZ1509" s="258"/>
      <c r="BA1509" s="258"/>
      <c r="BB1509" s="258"/>
      <c r="BC1509" s="258"/>
      <c r="BD1509" s="258"/>
      <c r="BE1509" s="258"/>
      <c r="BF1509" s="258"/>
      <c r="BG1509" s="258"/>
      <c r="BH1509" s="258"/>
      <c r="BI1509" s="258"/>
      <c r="BJ1509" s="258"/>
      <c r="BK1509" s="258"/>
      <c r="BL1509" s="297"/>
      <c r="BM1509" s="258"/>
      <c r="BN1509" s="258"/>
      <c r="BO1509" s="258"/>
      <c r="BP1509" s="258"/>
      <c r="BQ1509" s="258"/>
      <c r="BR1509" s="258"/>
      <c r="BS1509" s="258"/>
      <c r="BT1509" s="258"/>
      <c r="BU1509" s="258"/>
      <c r="BV1509" s="259"/>
      <c r="BW1509" s="260"/>
      <c r="BX1509" s="258"/>
      <c r="BY1509" s="258"/>
      <c r="BZ1509" s="258"/>
      <c r="CA1509" s="258"/>
    </row>
    <row r="1510" spans="2:79" x14ac:dyDescent="0.25">
      <c r="B1510" s="263"/>
      <c r="C1510" s="261"/>
      <c r="I1510" s="220"/>
      <c r="J1510" s="253"/>
      <c r="K1510" s="254"/>
      <c r="L1510" s="254"/>
      <c r="M1510" s="255"/>
      <c r="N1510" s="326"/>
      <c r="O1510" s="256"/>
      <c r="P1510" s="256"/>
      <c r="Q1510" s="256"/>
      <c r="R1510" s="256"/>
      <c r="S1510" s="256"/>
      <c r="T1510" s="256"/>
      <c r="U1510" s="256"/>
      <c r="V1510" s="257"/>
      <c r="W1510" s="257"/>
      <c r="X1510" s="257"/>
      <c r="Y1510" s="257"/>
      <c r="Z1510" s="257"/>
      <c r="AA1510" s="257"/>
      <c r="AB1510" s="253"/>
      <c r="AC1510" s="258"/>
      <c r="AD1510" s="253"/>
      <c r="AE1510" s="253"/>
      <c r="AF1510" s="253"/>
      <c r="AG1510" s="253"/>
      <c r="AH1510" s="253"/>
      <c r="AI1510" s="253"/>
      <c r="AJ1510" s="253"/>
      <c r="AK1510" s="258"/>
      <c r="AL1510" s="258"/>
      <c r="AM1510" s="258"/>
      <c r="AN1510" s="258"/>
      <c r="AO1510" s="258"/>
      <c r="AP1510" s="258"/>
      <c r="AQ1510" s="258"/>
      <c r="AR1510" s="258"/>
      <c r="AS1510" s="258"/>
      <c r="AT1510" s="258"/>
      <c r="AU1510" s="258"/>
      <c r="AV1510" s="258"/>
      <c r="AW1510" s="258"/>
      <c r="AX1510" s="258"/>
      <c r="AY1510" s="258"/>
      <c r="AZ1510" s="258"/>
      <c r="BA1510" s="258"/>
      <c r="BB1510" s="258"/>
      <c r="BC1510" s="258"/>
      <c r="BD1510" s="258"/>
      <c r="BE1510" s="258"/>
      <c r="BF1510" s="258"/>
      <c r="BG1510" s="258"/>
      <c r="BH1510" s="258"/>
      <c r="BI1510" s="258"/>
      <c r="BJ1510" s="258"/>
      <c r="BK1510" s="258"/>
      <c r="BL1510" s="297"/>
      <c r="BM1510" s="258"/>
      <c r="BN1510" s="258"/>
      <c r="BO1510" s="258"/>
      <c r="BP1510" s="258"/>
      <c r="BQ1510" s="258"/>
      <c r="BR1510" s="258"/>
      <c r="BS1510" s="258"/>
      <c r="BT1510" s="258"/>
      <c r="BU1510" s="258"/>
      <c r="BV1510" s="259"/>
      <c r="BW1510" s="260"/>
      <c r="BX1510" s="258"/>
      <c r="BY1510" s="258"/>
      <c r="BZ1510" s="258"/>
      <c r="CA1510" s="258"/>
    </row>
    <row r="1511" spans="2:79" x14ac:dyDescent="0.25">
      <c r="B1511" s="263"/>
      <c r="C1511" s="261"/>
      <c r="I1511" s="220"/>
      <c r="J1511" s="253"/>
      <c r="K1511" s="254"/>
      <c r="L1511" s="254"/>
      <c r="M1511" s="255"/>
      <c r="N1511" s="326"/>
      <c r="O1511" s="256"/>
      <c r="P1511" s="256"/>
      <c r="Q1511" s="256"/>
      <c r="R1511" s="256"/>
      <c r="S1511" s="256"/>
      <c r="T1511" s="256"/>
      <c r="U1511" s="256"/>
      <c r="V1511" s="257"/>
      <c r="W1511" s="257"/>
      <c r="X1511" s="257"/>
      <c r="Y1511" s="257"/>
      <c r="Z1511" s="257"/>
      <c r="AA1511" s="257"/>
      <c r="AB1511" s="253"/>
      <c r="AC1511" s="258"/>
      <c r="AD1511" s="253"/>
      <c r="AE1511" s="253"/>
      <c r="AF1511" s="253"/>
      <c r="AG1511" s="253"/>
      <c r="AH1511" s="253"/>
      <c r="AI1511" s="253"/>
      <c r="AJ1511" s="253"/>
      <c r="AK1511" s="258"/>
      <c r="AL1511" s="258"/>
      <c r="AM1511" s="258"/>
      <c r="AN1511" s="258"/>
      <c r="AO1511" s="258"/>
      <c r="AP1511" s="258"/>
      <c r="AQ1511" s="258"/>
      <c r="AR1511" s="258"/>
      <c r="AS1511" s="258"/>
      <c r="AT1511" s="258"/>
      <c r="AU1511" s="258"/>
      <c r="AV1511" s="258"/>
      <c r="AW1511" s="258"/>
      <c r="AX1511" s="258"/>
      <c r="AY1511" s="258"/>
      <c r="AZ1511" s="258"/>
      <c r="BA1511" s="258"/>
      <c r="BB1511" s="258"/>
      <c r="BC1511" s="258"/>
      <c r="BD1511" s="258"/>
      <c r="BE1511" s="258"/>
      <c r="BF1511" s="258"/>
      <c r="BG1511" s="258"/>
      <c r="BH1511" s="258"/>
      <c r="BI1511" s="258"/>
      <c r="BJ1511" s="258"/>
      <c r="BK1511" s="258"/>
      <c r="BL1511" s="297"/>
      <c r="BM1511" s="258"/>
      <c r="BN1511" s="258"/>
      <c r="BO1511" s="258"/>
      <c r="BP1511" s="258"/>
      <c r="BQ1511" s="258"/>
      <c r="BR1511" s="258"/>
      <c r="BS1511" s="258"/>
      <c r="BT1511" s="258"/>
      <c r="BU1511" s="258"/>
      <c r="BV1511" s="259"/>
      <c r="BW1511" s="260"/>
      <c r="BX1511" s="258"/>
      <c r="BY1511" s="258"/>
      <c r="BZ1511" s="258"/>
      <c r="CA1511" s="258"/>
    </row>
    <row r="1512" spans="2:79" x14ac:dyDescent="0.25">
      <c r="B1512" s="263"/>
      <c r="C1512" s="261"/>
      <c r="I1512" s="220"/>
      <c r="J1512" s="253"/>
      <c r="K1512" s="254"/>
      <c r="L1512" s="254"/>
      <c r="M1512" s="255"/>
      <c r="N1512" s="326"/>
      <c r="O1512" s="256"/>
      <c r="P1512" s="256"/>
      <c r="Q1512" s="256"/>
      <c r="R1512" s="256"/>
      <c r="S1512" s="256"/>
      <c r="T1512" s="256"/>
      <c r="U1512" s="256"/>
      <c r="V1512" s="257"/>
      <c r="W1512" s="257"/>
      <c r="X1512" s="257"/>
      <c r="Y1512" s="257"/>
      <c r="Z1512" s="257"/>
      <c r="AA1512" s="257"/>
      <c r="AB1512" s="253"/>
      <c r="AC1512" s="258"/>
      <c r="AD1512" s="253"/>
      <c r="AE1512" s="253"/>
      <c r="AF1512" s="253"/>
      <c r="AG1512" s="253"/>
      <c r="AH1512" s="253"/>
      <c r="AI1512" s="253"/>
      <c r="AJ1512" s="253"/>
      <c r="AK1512" s="258"/>
      <c r="AL1512" s="258"/>
      <c r="AM1512" s="258"/>
      <c r="AN1512" s="258"/>
      <c r="AO1512" s="258"/>
      <c r="AP1512" s="258"/>
      <c r="AQ1512" s="258"/>
      <c r="AR1512" s="258"/>
      <c r="AS1512" s="258"/>
      <c r="AT1512" s="258"/>
      <c r="AU1512" s="258"/>
      <c r="AV1512" s="258"/>
      <c r="AW1512" s="258"/>
      <c r="AX1512" s="258"/>
      <c r="AY1512" s="258"/>
      <c r="AZ1512" s="258"/>
      <c r="BA1512" s="258"/>
      <c r="BB1512" s="258"/>
      <c r="BC1512" s="258"/>
      <c r="BD1512" s="258"/>
      <c r="BE1512" s="258"/>
      <c r="BF1512" s="258"/>
      <c r="BG1512" s="258"/>
      <c r="BH1512" s="258"/>
      <c r="BI1512" s="258"/>
      <c r="BJ1512" s="258"/>
      <c r="BK1512" s="258"/>
      <c r="BL1512" s="297"/>
      <c r="BM1512" s="258"/>
      <c r="BN1512" s="258"/>
      <c r="BO1512" s="258"/>
      <c r="BP1512" s="258"/>
      <c r="BQ1512" s="258"/>
      <c r="BR1512" s="258"/>
      <c r="BS1512" s="258"/>
      <c r="BT1512" s="258"/>
      <c r="BU1512" s="258"/>
      <c r="BV1512" s="259"/>
      <c r="BW1512" s="260"/>
      <c r="BX1512" s="258"/>
      <c r="BY1512" s="258"/>
      <c r="BZ1512" s="258"/>
      <c r="CA1512" s="258"/>
    </row>
    <row r="1513" spans="2:79" x14ac:dyDescent="0.25">
      <c r="B1513" s="263"/>
      <c r="C1513" s="261"/>
      <c r="I1513" s="220"/>
      <c r="J1513" s="253"/>
      <c r="K1513" s="254"/>
      <c r="L1513" s="254"/>
      <c r="M1513" s="255"/>
      <c r="N1513" s="326"/>
      <c r="O1513" s="256"/>
      <c r="P1513" s="256"/>
      <c r="Q1513" s="256"/>
      <c r="R1513" s="256"/>
      <c r="S1513" s="256"/>
      <c r="T1513" s="256"/>
      <c r="U1513" s="256"/>
      <c r="V1513" s="257"/>
      <c r="W1513" s="257"/>
      <c r="X1513" s="257"/>
      <c r="Y1513" s="257"/>
      <c r="Z1513" s="257"/>
      <c r="AA1513" s="257"/>
      <c r="AB1513" s="253"/>
      <c r="AC1513" s="258"/>
      <c r="AD1513" s="253"/>
      <c r="AE1513" s="253"/>
      <c r="AF1513" s="253"/>
      <c r="AG1513" s="253"/>
      <c r="AH1513" s="253"/>
      <c r="AI1513" s="253"/>
      <c r="AJ1513" s="253"/>
      <c r="AK1513" s="258"/>
      <c r="AL1513" s="258"/>
      <c r="AM1513" s="258"/>
      <c r="AN1513" s="258"/>
      <c r="AO1513" s="258"/>
      <c r="AP1513" s="258"/>
      <c r="AQ1513" s="258"/>
      <c r="AR1513" s="258"/>
      <c r="AS1513" s="258"/>
      <c r="AT1513" s="258"/>
      <c r="AU1513" s="258"/>
      <c r="AV1513" s="258"/>
      <c r="AW1513" s="258"/>
      <c r="AX1513" s="258"/>
      <c r="AY1513" s="258"/>
      <c r="AZ1513" s="258"/>
      <c r="BA1513" s="258"/>
      <c r="BB1513" s="258"/>
      <c r="BC1513" s="258"/>
      <c r="BD1513" s="258"/>
      <c r="BE1513" s="258"/>
      <c r="BF1513" s="258"/>
      <c r="BG1513" s="258"/>
      <c r="BH1513" s="258"/>
      <c r="BI1513" s="258"/>
      <c r="BJ1513" s="258"/>
      <c r="BK1513" s="258"/>
      <c r="BL1513" s="297"/>
      <c r="BM1513" s="258"/>
      <c r="BN1513" s="258"/>
      <c r="BO1513" s="258"/>
      <c r="BP1513" s="258"/>
      <c r="BQ1513" s="258"/>
      <c r="BR1513" s="258"/>
      <c r="BS1513" s="258"/>
      <c r="BT1513" s="258"/>
      <c r="BU1513" s="258"/>
      <c r="BV1513" s="259"/>
      <c r="BW1513" s="260"/>
      <c r="BX1513" s="258"/>
      <c r="BY1513" s="258"/>
      <c r="BZ1513" s="258"/>
      <c r="CA1513" s="258"/>
    </row>
    <row r="1514" spans="2:79" x14ac:dyDescent="0.25">
      <c r="B1514" s="263"/>
      <c r="C1514" s="261"/>
      <c r="I1514" s="220"/>
      <c r="J1514" s="253"/>
      <c r="K1514" s="254"/>
      <c r="L1514" s="254"/>
      <c r="M1514" s="255"/>
      <c r="N1514" s="326"/>
      <c r="O1514" s="256"/>
      <c r="P1514" s="256"/>
      <c r="Q1514" s="256"/>
      <c r="R1514" s="256"/>
      <c r="S1514" s="256"/>
      <c r="T1514" s="256"/>
      <c r="U1514" s="256"/>
      <c r="V1514" s="257"/>
      <c r="W1514" s="257"/>
      <c r="X1514" s="257"/>
      <c r="Y1514" s="257"/>
      <c r="Z1514" s="257"/>
      <c r="AA1514" s="257"/>
      <c r="AB1514" s="253"/>
      <c r="AC1514" s="258"/>
      <c r="AD1514" s="253"/>
      <c r="AE1514" s="253"/>
      <c r="AF1514" s="253"/>
      <c r="AG1514" s="253"/>
      <c r="AH1514" s="253"/>
      <c r="AI1514" s="253"/>
      <c r="AJ1514" s="253"/>
      <c r="AK1514" s="258"/>
      <c r="AL1514" s="258"/>
      <c r="AM1514" s="258"/>
      <c r="AN1514" s="258"/>
      <c r="AO1514" s="258"/>
      <c r="AP1514" s="258"/>
      <c r="AQ1514" s="258"/>
      <c r="AR1514" s="258"/>
      <c r="AS1514" s="258"/>
      <c r="AT1514" s="258"/>
      <c r="AU1514" s="258"/>
      <c r="AV1514" s="258"/>
      <c r="AW1514" s="258"/>
      <c r="AX1514" s="258"/>
      <c r="AY1514" s="258"/>
      <c r="AZ1514" s="258"/>
      <c r="BA1514" s="258"/>
      <c r="BB1514" s="258"/>
      <c r="BC1514" s="258"/>
      <c r="BD1514" s="258"/>
      <c r="BE1514" s="258"/>
      <c r="BF1514" s="258"/>
      <c r="BG1514" s="258"/>
      <c r="BH1514" s="258"/>
      <c r="BI1514" s="258"/>
      <c r="BJ1514" s="258"/>
      <c r="BK1514" s="258"/>
      <c r="BL1514" s="297"/>
      <c r="BM1514" s="258"/>
      <c r="BN1514" s="258"/>
      <c r="BO1514" s="258"/>
      <c r="BP1514" s="258"/>
      <c r="BQ1514" s="258"/>
      <c r="BR1514" s="258"/>
      <c r="BS1514" s="258"/>
      <c r="BT1514" s="258"/>
      <c r="BU1514" s="258"/>
      <c r="BV1514" s="259"/>
      <c r="BW1514" s="260"/>
      <c r="BX1514" s="258"/>
      <c r="BY1514" s="258"/>
      <c r="BZ1514" s="258"/>
      <c r="CA1514" s="258"/>
    </row>
    <row r="1515" spans="2:79" x14ac:dyDescent="0.25">
      <c r="B1515" s="263"/>
      <c r="C1515" s="261"/>
      <c r="I1515" s="220"/>
      <c r="J1515" s="253"/>
      <c r="K1515" s="254"/>
      <c r="L1515" s="254"/>
      <c r="M1515" s="255"/>
      <c r="N1515" s="326"/>
      <c r="O1515" s="256"/>
      <c r="P1515" s="256"/>
      <c r="Q1515" s="256"/>
      <c r="R1515" s="256"/>
      <c r="S1515" s="256"/>
      <c r="T1515" s="256"/>
      <c r="U1515" s="256"/>
      <c r="V1515" s="257"/>
      <c r="W1515" s="257"/>
      <c r="X1515" s="257"/>
      <c r="Y1515" s="257"/>
      <c r="Z1515" s="257"/>
      <c r="AA1515" s="257"/>
      <c r="AB1515" s="253"/>
      <c r="AC1515" s="258"/>
      <c r="AD1515" s="253"/>
      <c r="AE1515" s="253"/>
      <c r="AF1515" s="253"/>
      <c r="AG1515" s="253"/>
      <c r="AH1515" s="253"/>
      <c r="AI1515" s="253"/>
      <c r="AJ1515" s="253"/>
      <c r="AK1515" s="258"/>
      <c r="AL1515" s="258"/>
      <c r="AM1515" s="258"/>
      <c r="AN1515" s="258"/>
      <c r="AO1515" s="258"/>
      <c r="AP1515" s="258"/>
      <c r="AQ1515" s="258"/>
      <c r="AR1515" s="258"/>
      <c r="AS1515" s="258"/>
      <c r="AT1515" s="258"/>
      <c r="AU1515" s="258"/>
      <c r="AV1515" s="258"/>
      <c r="AW1515" s="258"/>
      <c r="AX1515" s="258"/>
      <c r="AY1515" s="258"/>
      <c r="AZ1515" s="258"/>
      <c r="BA1515" s="258"/>
      <c r="BB1515" s="258"/>
      <c r="BC1515" s="258"/>
      <c r="BD1515" s="258"/>
      <c r="BE1515" s="258"/>
      <c r="BF1515" s="258"/>
      <c r="BG1515" s="258"/>
      <c r="BH1515" s="258"/>
      <c r="BI1515" s="258"/>
      <c r="BJ1515" s="258"/>
      <c r="BK1515" s="258"/>
      <c r="BL1515" s="297"/>
      <c r="BM1515" s="258"/>
      <c r="BN1515" s="258"/>
      <c r="BO1515" s="258"/>
      <c r="BP1515" s="258"/>
      <c r="BQ1515" s="258"/>
      <c r="BR1515" s="258"/>
      <c r="BS1515" s="258"/>
      <c r="BT1515" s="258"/>
      <c r="BU1515" s="258"/>
      <c r="BV1515" s="259"/>
      <c r="BW1515" s="260"/>
      <c r="BX1515" s="258"/>
      <c r="BY1515" s="258"/>
      <c r="BZ1515" s="258"/>
      <c r="CA1515" s="258"/>
    </row>
    <row r="1516" spans="2:79" x14ac:dyDescent="0.25">
      <c r="B1516" s="263"/>
      <c r="C1516" s="261"/>
      <c r="I1516" s="220"/>
      <c r="J1516" s="253"/>
      <c r="K1516" s="254"/>
      <c r="L1516" s="254"/>
      <c r="M1516" s="255"/>
      <c r="N1516" s="326"/>
      <c r="O1516" s="256"/>
      <c r="P1516" s="256"/>
      <c r="Q1516" s="256"/>
      <c r="R1516" s="256"/>
      <c r="S1516" s="256"/>
      <c r="T1516" s="256"/>
      <c r="U1516" s="256"/>
      <c r="V1516" s="257"/>
      <c r="W1516" s="257"/>
      <c r="X1516" s="257"/>
      <c r="Y1516" s="257"/>
      <c r="Z1516" s="257"/>
      <c r="AA1516" s="257"/>
      <c r="AB1516" s="253"/>
      <c r="AC1516" s="258"/>
      <c r="AD1516" s="253"/>
      <c r="AE1516" s="253"/>
      <c r="AF1516" s="253"/>
      <c r="AG1516" s="253"/>
      <c r="AH1516" s="253"/>
      <c r="AI1516" s="253"/>
      <c r="AJ1516" s="253"/>
      <c r="AK1516" s="258"/>
      <c r="AL1516" s="258"/>
      <c r="AM1516" s="258"/>
      <c r="AN1516" s="258"/>
      <c r="AO1516" s="258"/>
      <c r="AP1516" s="258"/>
      <c r="AQ1516" s="258"/>
      <c r="AR1516" s="258"/>
      <c r="AS1516" s="258"/>
      <c r="AT1516" s="258"/>
      <c r="AU1516" s="258"/>
      <c r="AV1516" s="258"/>
      <c r="AW1516" s="258"/>
      <c r="AX1516" s="258"/>
      <c r="AY1516" s="258"/>
      <c r="AZ1516" s="258"/>
      <c r="BA1516" s="258"/>
      <c r="BB1516" s="258"/>
      <c r="BC1516" s="258"/>
      <c r="BD1516" s="258"/>
      <c r="BE1516" s="258"/>
      <c r="BF1516" s="258"/>
      <c r="BG1516" s="258"/>
      <c r="BH1516" s="258"/>
      <c r="BI1516" s="258"/>
      <c r="BJ1516" s="258"/>
      <c r="BK1516" s="258"/>
      <c r="BL1516" s="297"/>
      <c r="BM1516" s="258"/>
      <c r="BN1516" s="258"/>
      <c r="BO1516" s="258"/>
      <c r="BP1516" s="258"/>
      <c r="BQ1516" s="258"/>
      <c r="BR1516" s="258"/>
      <c r="BS1516" s="258"/>
      <c r="BT1516" s="258"/>
      <c r="BU1516" s="258"/>
      <c r="BV1516" s="259"/>
      <c r="BW1516" s="260"/>
      <c r="BX1516" s="258"/>
      <c r="BY1516" s="258"/>
      <c r="BZ1516" s="258"/>
      <c r="CA1516" s="258"/>
    </row>
    <row r="1517" spans="2:79" x14ac:dyDescent="0.25">
      <c r="B1517" s="263"/>
      <c r="C1517" s="261"/>
      <c r="I1517" s="220"/>
      <c r="J1517" s="253"/>
      <c r="K1517" s="254"/>
      <c r="L1517" s="254"/>
      <c r="M1517" s="255"/>
      <c r="N1517" s="326"/>
      <c r="O1517" s="256"/>
      <c r="P1517" s="256"/>
      <c r="Q1517" s="256"/>
      <c r="R1517" s="256"/>
      <c r="S1517" s="256"/>
      <c r="T1517" s="256"/>
      <c r="U1517" s="256"/>
      <c r="V1517" s="257"/>
      <c r="W1517" s="257"/>
      <c r="X1517" s="257"/>
      <c r="Y1517" s="257"/>
      <c r="Z1517" s="257"/>
      <c r="AA1517" s="257"/>
      <c r="AB1517" s="253"/>
      <c r="AC1517" s="258"/>
      <c r="AD1517" s="253"/>
      <c r="AE1517" s="253"/>
      <c r="AF1517" s="253"/>
      <c r="AG1517" s="253"/>
      <c r="AH1517" s="253"/>
      <c r="AI1517" s="253"/>
      <c r="AJ1517" s="253"/>
      <c r="AK1517" s="258"/>
      <c r="AL1517" s="258"/>
      <c r="AM1517" s="258"/>
      <c r="AN1517" s="258"/>
      <c r="AO1517" s="258"/>
      <c r="AP1517" s="258"/>
      <c r="AQ1517" s="258"/>
      <c r="AR1517" s="258"/>
      <c r="AS1517" s="258"/>
      <c r="AT1517" s="258"/>
      <c r="AU1517" s="258"/>
      <c r="AV1517" s="258"/>
      <c r="AW1517" s="258"/>
      <c r="AX1517" s="258"/>
      <c r="AY1517" s="258"/>
      <c r="AZ1517" s="258"/>
      <c r="BA1517" s="258"/>
      <c r="BB1517" s="258"/>
      <c r="BC1517" s="258"/>
      <c r="BD1517" s="258"/>
      <c r="BE1517" s="258"/>
      <c r="BF1517" s="258"/>
      <c r="BG1517" s="258"/>
      <c r="BH1517" s="258"/>
      <c r="BI1517" s="258"/>
      <c r="BJ1517" s="258"/>
      <c r="BK1517" s="258"/>
      <c r="BL1517" s="297"/>
      <c r="BM1517" s="258"/>
      <c r="BN1517" s="258"/>
      <c r="BO1517" s="258"/>
      <c r="BP1517" s="258"/>
      <c r="BQ1517" s="258"/>
      <c r="BR1517" s="258"/>
      <c r="BS1517" s="258"/>
      <c r="BT1517" s="258"/>
      <c r="BU1517" s="258"/>
      <c r="BV1517" s="259"/>
      <c r="BW1517" s="260"/>
      <c r="BX1517" s="258"/>
      <c r="BY1517" s="258"/>
      <c r="BZ1517" s="258"/>
      <c r="CA1517" s="258"/>
    </row>
    <row r="1518" spans="2:79" x14ac:dyDescent="0.25">
      <c r="B1518" s="263"/>
      <c r="C1518" s="261"/>
      <c r="I1518" s="220"/>
      <c r="J1518" s="253"/>
      <c r="K1518" s="254"/>
      <c r="L1518" s="254"/>
      <c r="M1518" s="255"/>
      <c r="N1518" s="326"/>
      <c r="O1518" s="256"/>
      <c r="P1518" s="256"/>
      <c r="Q1518" s="256"/>
      <c r="R1518" s="256"/>
      <c r="S1518" s="256"/>
      <c r="T1518" s="256"/>
      <c r="U1518" s="256"/>
      <c r="V1518" s="257"/>
      <c r="W1518" s="257"/>
      <c r="X1518" s="257"/>
      <c r="Y1518" s="257"/>
      <c r="Z1518" s="257"/>
      <c r="AA1518" s="257"/>
      <c r="AB1518" s="253"/>
      <c r="AC1518" s="258"/>
      <c r="AD1518" s="253"/>
      <c r="AE1518" s="253"/>
      <c r="AF1518" s="253"/>
      <c r="AG1518" s="253"/>
      <c r="AH1518" s="253"/>
      <c r="AI1518" s="253"/>
      <c r="AJ1518" s="253"/>
      <c r="AK1518" s="258"/>
      <c r="AL1518" s="258"/>
      <c r="AM1518" s="258"/>
      <c r="AN1518" s="258"/>
      <c r="AO1518" s="258"/>
      <c r="AP1518" s="258"/>
      <c r="AQ1518" s="258"/>
      <c r="AR1518" s="258"/>
      <c r="AS1518" s="258"/>
      <c r="AT1518" s="258"/>
      <c r="AU1518" s="258"/>
      <c r="AV1518" s="258"/>
      <c r="AW1518" s="258"/>
      <c r="AX1518" s="258"/>
      <c r="AY1518" s="258"/>
      <c r="AZ1518" s="258"/>
      <c r="BA1518" s="258"/>
      <c r="BB1518" s="258"/>
      <c r="BC1518" s="258"/>
      <c r="BD1518" s="258"/>
      <c r="BE1518" s="258"/>
      <c r="BF1518" s="258"/>
      <c r="BG1518" s="258"/>
      <c r="BH1518" s="258"/>
      <c r="BI1518" s="258"/>
      <c r="BJ1518" s="258"/>
      <c r="BK1518" s="258"/>
      <c r="BL1518" s="297"/>
      <c r="BM1518" s="258"/>
      <c r="BN1518" s="258"/>
      <c r="BO1518" s="258"/>
      <c r="BP1518" s="258"/>
      <c r="BQ1518" s="258"/>
      <c r="BR1518" s="258"/>
      <c r="BS1518" s="258"/>
      <c r="BT1518" s="258"/>
      <c r="BU1518" s="258"/>
      <c r="BV1518" s="259"/>
      <c r="BW1518" s="260"/>
      <c r="BX1518" s="258"/>
      <c r="BY1518" s="258"/>
      <c r="BZ1518" s="258"/>
      <c r="CA1518" s="258"/>
    </row>
    <row r="1519" spans="2:79" x14ac:dyDescent="0.25">
      <c r="B1519" s="263"/>
      <c r="C1519" s="261"/>
      <c r="I1519" s="220"/>
      <c r="J1519" s="253"/>
      <c r="K1519" s="254"/>
      <c r="L1519" s="254"/>
      <c r="M1519" s="255"/>
      <c r="N1519" s="326"/>
      <c r="O1519" s="256"/>
      <c r="P1519" s="256"/>
      <c r="Q1519" s="256"/>
      <c r="R1519" s="256"/>
      <c r="S1519" s="256"/>
      <c r="T1519" s="256"/>
      <c r="U1519" s="256"/>
      <c r="V1519" s="257"/>
      <c r="W1519" s="257"/>
      <c r="X1519" s="257"/>
      <c r="Y1519" s="257"/>
      <c r="Z1519" s="257"/>
      <c r="AA1519" s="257"/>
      <c r="AB1519" s="253"/>
      <c r="AC1519" s="258"/>
      <c r="AD1519" s="253"/>
      <c r="AE1519" s="253"/>
      <c r="AF1519" s="253"/>
      <c r="AG1519" s="253"/>
      <c r="AH1519" s="253"/>
      <c r="AI1519" s="253"/>
      <c r="AJ1519" s="253"/>
      <c r="AK1519" s="258"/>
      <c r="AL1519" s="258"/>
      <c r="AM1519" s="258"/>
      <c r="AN1519" s="258"/>
      <c r="AO1519" s="258"/>
      <c r="AP1519" s="258"/>
      <c r="AQ1519" s="258"/>
      <c r="AR1519" s="258"/>
      <c r="AS1519" s="258"/>
      <c r="AT1519" s="258"/>
      <c r="AU1519" s="258"/>
      <c r="AV1519" s="258"/>
      <c r="AW1519" s="258"/>
      <c r="AX1519" s="258"/>
      <c r="AY1519" s="258"/>
      <c r="AZ1519" s="258"/>
      <c r="BA1519" s="258"/>
      <c r="BB1519" s="258"/>
      <c r="BC1519" s="258"/>
      <c r="BD1519" s="258"/>
      <c r="BE1519" s="258"/>
      <c r="BF1519" s="258"/>
      <c r="BG1519" s="258"/>
      <c r="BH1519" s="258"/>
      <c r="BI1519" s="258"/>
      <c r="BJ1519" s="258"/>
      <c r="BK1519" s="258"/>
      <c r="BL1519" s="297"/>
      <c r="BM1519" s="258"/>
      <c r="BN1519" s="258"/>
      <c r="BO1519" s="258"/>
      <c r="BP1519" s="258"/>
      <c r="BQ1519" s="258"/>
      <c r="BR1519" s="258"/>
      <c r="BS1519" s="258"/>
      <c r="BT1519" s="258"/>
      <c r="BU1519" s="258"/>
      <c r="BV1519" s="259"/>
      <c r="BW1519" s="260"/>
      <c r="BX1519" s="258"/>
      <c r="BY1519" s="258"/>
      <c r="BZ1519" s="258"/>
      <c r="CA1519" s="258"/>
    </row>
    <row r="1520" spans="2:79" x14ac:dyDescent="0.25">
      <c r="B1520" s="263"/>
      <c r="C1520" s="261"/>
      <c r="I1520" s="220"/>
      <c r="J1520" s="253"/>
      <c r="K1520" s="254"/>
      <c r="L1520" s="254"/>
      <c r="M1520" s="255"/>
      <c r="N1520" s="326"/>
      <c r="O1520" s="256"/>
      <c r="P1520" s="256"/>
      <c r="Q1520" s="256"/>
      <c r="R1520" s="256"/>
      <c r="S1520" s="256"/>
      <c r="T1520" s="256"/>
      <c r="U1520" s="256"/>
      <c r="V1520" s="257"/>
      <c r="W1520" s="257"/>
      <c r="X1520" s="257"/>
      <c r="Y1520" s="257"/>
      <c r="Z1520" s="257"/>
      <c r="AA1520" s="257"/>
      <c r="AB1520" s="253"/>
      <c r="AC1520" s="258"/>
      <c r="AD1520" s="253"/>
      <c r="AE1520" s="253"/>
      <c r="AF1520" s="253"/>
      <c r="AG1520" s="253"/>
      <c r="AH1520" s="253"/>
      <c r="AI1520" s="253"/>
      <c r="AJ1520" s="253"/>
      <c r="AK1520" s="258"/>
      <c r="AL1520" s="258"/>
      <c r="AM1520" s="258"/>
      <c r="AN1520" s="258"/>
      <c r="AO1520" s="258"/>
      <c r="AP1520" s="258"/>
      <c r="AQ1520" s="258"/>
      <c r="AR1520" s="258"/>
      <c r="AS1520" s="258"/>
      <c r="AT1520" s="258"/>
      <c r="AU1520" s="258"/>
      <c r="AV1520" s="258"/>
      <c r="AW1520" s="258"/>
      <c r="AX1520" s="258"/>
      <c r="AY1520" s="258"/>
      <c r="AZ1520" s="258"/>
      <c r="BA1520" s="258"/>
      <c r="BB1520" s="258"/>
      <c r="BC1520" s="258"/>
      <c r="BD1520" s="258"/>
      <c r="BE1520" s="258"/>
      <c r="BF1520" s="258"/>
      <c r="BG1520" s="258"/>
      <c r="BH1520" s="258"/>
      <c r="BI1520" s="258"/>
      <c r="BJ1520" s="258"/>
      <c r="BK1520" s="258"/>
      <c r="BL1520" s="297"/>
      <c r="BM1520" s="258"/>
      <c r="BN1520" s="258"/>
      <c r="BO1520" s="258"/>
      <c r="BP1520" s="258"/>
      <c r="BQ1520" s="258"/>
      <c r="BR1520" s="258"/>
      <c r="BS1520" s="258"/>
      <c r="BT1520" s="258"/>
      <c r="BU1520" s="258"/>
      <c r="BV1520" s="259"/>
      <c r="BW1520" s="260"/>
      <c r="BX1520" s="258"/>
      <c r="BY1520" s="258"/>
      <c r="BZ1520" s="258"/>
      <c r="CA1520" s="258"/>
    </row>
    <row r="1521" spans="2:79" x14ac:dyDescent="0.25">
      <c r="B1521" s="263"/>
      <c r="C1521" s="261"/>
      <c r="I1521" s="220"/>
      <c r="J1521" s="253"/>
      <c r="K1521" s="254"/>
      <c r="L1521" s="254"/>
      <c r="M1521" s="255"/>
      <c r="N1521" s="326"/>
      <c r="O1521" s="256"/>
      <c r="P1521" s="256"/>
      <c r="Q1521" s="256"/>
      <c r="R1521" s="256"/>
      <c r="S1521" s="256"/>
      <c r="T1521" s="256"/>
      <c r="U1521" s="256"/>
      <c r="V1521" s="257"/>
      <c r="W1521" s="257"/>
      <c r="X1521" s="257"/>
      <c r="Y1521" s="257"/>
      <c r="Z1521" s="257"/>
      <c r="AA1521" s="257"/>
      <c r="AB1521" s="253"/>
      <c r="AC1521" s="258"/>
      <c r="AD1521" s="253"/>
      <c r="AE1521" s="253"/>
      <c r="AF1521" s="253"/>
      <c r="AG1521" s="253"/>
      <c r="AH1521" s="253"/>
      <c r="AI1521" s="253"/>
      <c r="AJ1521" s="253"/>
      <c r="AK1521" s="258"/>
      <c r="AL1521" s="258"/>
      <c r="AM1521" s="258"/>
      <c r="AN1521" s="258"/>
      <c r="AO1521" s="258"/>
      <c r="AP1521" s="258"/>
      <c r="AQ1521" s="258"/>
      <c r="AR1521" s="258"/>
      <c r="AS1521" s="258"/>
      <c r="AT1521" s="258"/>
      <c r="AU1521" s="258"/>
      <c r="AV1521" s="258"/>
      <c r="AW1521" s="258"/>
      <c r="AX1521" s="258"/>
      <c r="AY1521" s="258"/>
      <c r="AZ1521" s="258"/>
      <c r="BA1521" s="258"/>
      <c r="BB1521" s="258"/>
      <c r="BC1521" s="258"/>
      <c r="BD1521" s="258"/>
      <c r="BE1521" s="258"/>
      <c r="BF1521" s="258"/>
      <c r="BG1521" s="258"/>
      <c r="BH1521" s="258"/>
      <c r="BI1521" s="258"/>
      <c r="BJ1521" s="258"/>
      <c r="BK1521" s="258"/>
      <c r="BL1521" s="297"/>
      <c r="BM1521" s="258"/>
      <c r="BN1521" s="258"/>
      <c r="BO1521" s="258"/>
      <c r="BP1521" s="258"/>
      <c r="BQ1521" s="258"/>
      <c r="BR1521" s="258"/>
      <c r="BS1521" s="258"/>
      <c r="BT1521" s="258"/>
      <c r="BU1521" s="258"/>
      <c r="BV1521" s="259"/>
      <c r="BW1521" s="260"/>
      <c r="BX1521" s="258"/>
      <c r="BY1521" s="258"/>
      <c r="BZ1521" s="258"/>
      <c r="CA1521" s="258"/>
    </row>
    <row r="1522" spans="2:79" x14ac:dyDescent="0.25">
      <c r="B1522" s="263"/>
      <c r="C1522" s="261"/>
      <c r="I1522" s="220"/>
      <c r="J1522" s="253"/>
      <c r="K1522" s="254"/>
      <c r="L1522" s="254"/>
      <c r="M1522" s="255"/>
      <c r="N1522" s="326"/>
      <c r="O1522" s="256"/>
      <c r="P1522" s="256"/>
      <c r="Q1522" s="256"/>
      <c r="R1522" s="256"/>
      <c r="S1522" s="256"/>
      <c r="T1522" s="256"/>
      <c r="U1522" s="256"/>
      <c r="V1522" s="257"/>
      <c r="W1522" s="257"/>
      <c r="X1522" s="257"/>
      <c r="Y1522" s="257"/>
      <c r="Z1522" s="257"/>
      <c r="AA1522" s="257"/>
      <c r="AB1522" s="253"/>
      <c r="AC1522" s="258"/>
      <c r="AD1522" s="253"/>
      <c r="AE1522" s="253"/>
      <c r="AF1522" s="253"/>
      <c r="AG1522" s="253"/>
      <c r="AH1522" s="253"/>
      <c r="AI1522" s="253"/>
      <c r="AJ1522" s="253"/>
      <c r="AK1522" s="258"/>
      <c r="AL1522" s="258"/>
      <c r="AM1522" s="258"/>
      <c r="AN1522" s="258"/>
      <c r="AO1522" s="258"/>
      <c r="AP1522" s="258"/>
      <c r="AQ1522" s="258"/>
      <c r="AR1522" s="258"/>
      <c r="AS1522" s="258"/>
      <c r="AT1522" s="258"/>
      <c r="AU1522" s="258"/>
      <c r="AV1522" s="258"/>
      <c r="AW1522" s="258"/>
      <c r="AX1522" s="258"/>
      <c r="AY1522" s="258"/>
      <c r="AZ1522" s="258"/>
      <c r="BA1522" s="258"/>
      <c r="BB1522" s="258"/>
      <c r="BC1522" s="258"/>
      <c r="BD1522" s="258"/>
      <c r="BE1522" s="258"/>
      <c r="BF1522" s="258"/>
      <c r="BG1522" s="258"/>
      <c r="BH1522" s="258"/>
      <c r="BI1522" s="258"/>
      <c r="BJ1522" s="258"/>
      <c r="BK1522" s="258"/>
      <c r="BL1522" s="297"/>
      <c r="BM1522" s="258"/>
      <c r="BN1522" s="258"/>
      <c r="BO1522" s="258"/>
      <c r="BP1522" s="258"/>
      <c r="BQ1522" s="258"/>
      <c r="BR1522" s="258"/>
      <c r="BS1522" s="258"/>
      <c r="BT1522" s="258"/>
      <c r="BU1522" s="258"/>
      <c r="BV1522" s="259"/>
      <c r="BW1522" s="260"/>
      <c r="BX1522" s="258"/>
      <c r="BY1522" s="258"/>
      <c r="BZ1522" s="258"/>
      <c r="CA1522" s="258"/>
    </row>
    <row r="1523" spans="2:79" x14ac:dyDescent="0.25">
      <c r="B1523" s="263"/>
      <c r="C1523" s="261"/>
      <c r="I1523" s="220"/>
      <c r="J1523" s="253"/>
      <c r="K1523" s="254"/>
      <c r="L1523" s="254"/>
      <c r="M1523" s="255"/>
      <c r="N1523" s="326"/>
      <c r="O1523" s="256"/>
      <c r="P1523" s="256"/>
      <c r="Q1523" s="256"/>
      <c r="R1523" s="256"/>
      <c r="S1523" s="256"/>
      <c r="T1523" s="256"/>
      <c r="U1523" s="256"/>
      <c r="V1523" s="257"/>
      <c r="W1523" s="257"/>
      <c r="X1523" s="257"/>
      <c r="Y1523" s="257"/>
      <c r="Z1523" s="257"/>
      <c r="AA1523" s="257"/>
      <c r="AB1523" s="253"/>
      <c r="AC1523" s="258"/>
      <c r="AD1523" s="253"/>
      <c r="AE1523" s="253"/>
      <c r="AF1523" s="253"/>
      <c r="AG1523" s="253"/>
      <c r="AH1523" s="253"/>
      <c r="AI1523" s="253"/>
      <c r="AJ1523" s="253"/>
      <c r="AK1523" s="258"/>
      <c r="AL1523" s="258"/>
      <c r="AM1523" s="258"/>
      <c r="AN1523" s="258"/>
      <c r="AO1523" s="258"/>
      <c r="AP1523" s="258"/>
      <c r="AQ1523" s="258"/>
      <c r="AR1523" s="258"/>
      <c r="AS1523" s="258"/>
      <c r="AT1523" s="258"/>
      <c r="AU1523" s="258"/>
      <c r="AV1523" s="258"/>
      <c r="AW1523" s="258"/>
      <c r="AX1523" s="258"/>
      <c r="AY1523" s="258"/>
      <c r="AZ1523" s="258"/>
      <c r="BA1523" s="258"/>
      <c r="BB1523" s="258"/>
      <c r="BC1523" s="258"/>
      <c r="BD1523" s="258"/>
      <c r="BE1523" s="258"/>
      <c r="BF1523" s="258"/>
      <c r="BG1523" s="258"/>
      <c r="BH1523" s="258"/>
      <c r="BI1523" s="258"/>
      <c r="BJ1523" s="258"/>
      <c r="BK1523" s="258"/>
      <c r="BL1523" s="297"/>
      <c r="BM1523" s="258"/>
      <c r="BN1523" s="258"/>
      <c r="BO1523" s="258"/>
      <c r="BP1523" s="258"/>
      <c r="BQ1523" s="258"/>
      <c r="BR1523" s="258"/>
      <c r="BS1523" s="258"/>
      <c r="BT1523" s="258"/>
      <c r="BU1523" s="258"/>
      <c r="BV1523" s="259"/>
      <c r="BW1523" s="260"/>
      <c r="BX1523" s="258"/>
      <c r="BY1523" s="258"/>
      <c r="BZ1523" s="258"/>
      <c r="CA1523" s="258"/>
    </row>
    <row r="1524" spans="2:79" x14ac:dyDescent="0.25">
      <c r="B1524" s="263"/>
      <c r="C1524" s="261"/>
      <c r="I1524" s="220"/>
      <c r="J1524" s="253"/>
      <c r="K1524" s="254"/>
      <c r="L1524" s="254"/>
      <c r="M1524" s="255"/>
      <c r="N1524" s="326"/>
      <c r="O1524" s="256"/>
      <c r="P1524" s="256"/>
      <c r="Q1524" s="256"/>
      <c r="R1524" s="256"/>
      <c r="S1524" s="256"/>
      <c r="T1524" s="256"/>
      <c r="U1524" s="256"/>
      <c r="V1524" s="257"/>
      <c r="W1524" s="257"/>
      <c r="X1524" s="257"/>
      <c r="Y1524" s="257"/>
      <c r="Z1524" s="257"/>
      <c r="AA1524" s="257"/>
      <c r="AB1524" s="253"/>
      <c r="AC1524" s="258"/>
      <c r="AD1524" s="253"/>
      <c r="AE1524" s="253"/>
      <c r="AF1524" s="253"/>
      <c r="AG1524" s="253"/>
      <c r="AH1524" s="253"/>
      <c r="AI1524" s="253"/>
      <c r="AJ1524" s="253"/>
      <c r="AK1524" s="258"/>
      <c r="AL1524" s="258"/>
      <c r="AM1524" s="258"/>
      <c r="AN1524" s="258"/>
      <c r="AO1524" s="258"/>
      <c r="AP1524" s="258"/>
      <c r="AQ1524" s="258"/>
      <c r="AR1524" s="258"/>
      <c r="AS1524" s="258"/>
      <c r="AT1524" s="258"/>
      <c r="AU1524" s="258"/>
      <c r="AV1524" s="258"/>
      <c r="AW1524" s="258"/>
      <c r="AX1524" s="258"/>
      <c r="AY1524" s="258"/>
      <c r="AZ1524" s="258"/>
      <c r="BA1524" s="258"/>
      <c r="BB1524" s="258"/>
      <c r="BC1524" s="258"/>
      <c r="BD1524" s="258"/>
      <c r="BE1524" s="258"/>
      <c r="BF1524" s="258"/>
      <c r="BG1524" s="258"/>
      <c r="BH1524" s="258"/>
      <c r="BI1524" s="258"/>
      <c r="BJ1524" s="258"/>
      <c r="BK1524" s="258"/>
      <c r="BL1524" s="297"/>
      <c r="BM1524" s="258"/>
      <c r="BN1524" s="258"/>
      <c r="BO1524" s="258"/>
      <c r="BP1524" s="258"/>
      <c r="BQ1524" s="258"/>
      <c r="BR1524" s="258"/>
      <c r="BS1524" s="258"/>
      <c r="BT1524" s="258"/>
      <c r="BU1524" s="258"/>
      <c r="BV1524" s="259"/>
      <c r="BW1524" s="260"/>
      <c r="BX1524" s="258"/>
      <c r="BY1524" s="258"/>
      <c r="BZ1524" s="258"/>
      <c r="CA1524" s="258"/>
    </row>
    <row r="1525" spans="2:79" x14ac:dyDescent="0.25">
      <c r="B1525" s="263"/>
      <c r="C1525" s="261"/>
      <c r="I1525" s="220"/>
      <c r="J1525" s="253"/>
      <c r="K1525" s="254"/>
      <c r="L1525" s="254"/>
      <c r="M1525" s="255"/>
      <c r="N1525" s="326"/>
      <c r="O1525" s="256"/>
      <c r="P1525" s="256"/>
      <c r="Q1525" s="256"/>
      <c r="R1525" s="256"/>
      <c r="S1525" s="256"/>
      <c r="T1525" s="256"/>
      <c r="U1525" s="256"/>
      <c r="V1525" s="257"/>
      <c r="W1525" s="257"/>
      <c r="X1525" s="257"/>
      <c r="Y1525" s="257"/>
      <c r="Z1525" s="257"/>
      <c r="AA1525" s="257"/>
      <c r="AB1525" s="253"/>
      <c r="AC1525" s="258"/>
      <c r="AD1525" s="253"/>
      <c r="AE1525" s="253"/>
      <c r="AF1525" s="253"/>
      <c r="AG1525" s="253"/>
      <c r="AH1525" s="253"/>
      <c r="AI1525" s="253"/>
      <c r="AJ1525" s="253"/>
      <c r="AK1525" s="258"/>
      <c r="AL1525" s="258"/>
      <c r="AM1525" s="258"/>
      <c r="AN1525" s="258"/>
      <c r="AO1525" s="258"/>
      <c r="AP1525" s="258"/>
      <c r="AQ1525" s="258"/>
      <c r="AR1525" s="258"/>
      <c r="AS1525" s="258"/>
      <c r="AT1525" s="258"/>
      <c r="AU1525" s="258"/>
      <c r="AV1525" s="258"/>
      <c r="AW1525" s="258"/>
      <c r="AX1525" s="258"/>
      <c r="AY1525" s="258"/>
      <c r="AZ1525" s="258"/>
      <c r="BA1525" s="258"/>
      <c r="BB1525" s="258"/>
      <c r="BC1525" s="258"/>
      <c r="BD1525" s="258"/>
      <c r="BE1525" s="258"/>
      <c r="BF1525" s="258"/>
      <c r="BG1525" s="258"/>
      <c r="BH1525" s="258"/>
      <c r="BI1525" s="258"/>
      <c r="BJ1525" s="258"/>
      <c r="BK1525" s="258"/>
      <c r="BL1525" s="297"/>
      <c r="BM1525" s="258"/>
      <c r="BN1525" s="258"/>
      <c r="BO1525" s="258"/>
      <c r="BP1525" s="258"/>
      <c r="BQ1525" s="258"/>
      <c r="BR1525" s="258"/>
      <c r="BS1525" s="258"/>
      <c r="BT1525" s="258"/>
      <c r="BU1525" s="258"/>
      <c r="BV1525" s="259"/>
      <c r="BW1525" s="260"/>
      <c r="BX1525" s="258"/>
      <c r="BY1525" s="258"/>
      <c r="BZ1525" s="258"/>
      <c r="CA1525" s="258"/>
    </row>
    <row r="1526" spans="2:79" x14ac:dyDescent="0.25">
      <c r="B1526" s="263"/>
      <c r="C1526" s="261"/>
      <c r="I1526" s="220"/>
      <c r="J1526" s="253"/>
      <c r="K1526" s="254"/>
      <c r="L1526" s="254"/>
      <c r="M1526" s="255"/>
      <c r="N1526" s="326"/>
      <c r="O1526" s="256"/>
      <c r="P1526" s="256"/>
      <c r="Q1526" s="256"/>
      <c r="R1526" s="256"/>
      <c r="S1526" s="256"/>
      <c r="T1526" s="256"/>
      <c r="U1526" s="256"/>
      <c r="V1526" s="257"/>
      <c r="W1526" s="257"/>
      <c r="X1526" s="257"/>
      <c r="Y1526" s="257"/>
      <c r="Z1526" s="257"/>
      <c r="AA1526" s="257"/>
      <c r="AB1526" s="253"/>
      <c r="AC1526" s="258"/>
      <c r="AD1526" s="253"/>
      <c r="AE1526" s="253"/>
      <c r="AF1526" s="253"/>
      <c r="AG1526" s="253"/>
      <c r="AH1526" s="253"/>
      <c r="AI1526" s="253"/>
      <c r="AJ1526" s="253"/>
      <c r="AK1526" s="258"/>
      <c r="AL1526" s="258"/>
      <c r="AM1526" s="258"/>
      <c r="AN1526" s="258"/>
      <c r="AO1526" s="258"/>
      <c r="AP1526" s="258"/>
      <c r="AQ1526" s="258"/>
      <c r="AR1526" s="258"/>
      <c r="AS1526" s="258"/>
      <c r="AT1526" s="258"/>
      <c r="AU1526" s="258"/>
      <c r="AV1526" s="258"/>
      <c r="AW1526" s="258"/>
      <c r="AX1526" s="258"/>
      <c r="AY1526" s="258"/>
      <c r="AZ1526" s="258"/>
      <c r="BA1526" s="258"/>
      <c r="BB1526" s="258"/>
      <c r="BC1526" s="258"/>
      <c r="BD1526" s="258"/>
      <c r="BE1526" s="258"/>
      <c r="BF1526" s="258"/>
      <c r="BG1526" s="258"/>
      <c r="BH1526" s="258"/>
      <c r="BI1526" s="258"/>
      <c r="BJ1526" s="258"/>
      <c r="BK1526" s="258"/>
      <c r="BL1526" s="297"/>
      <c r="BM1526" s="258"/>
      <c r="BN1526" s="258"/>
      <c r="BO1526" s="258"/>
      <c r="BP1526" s="258"/>
      <c r="BQ1526" s="258"/>
      <c r="BR1526" s="258"/>
      <c r="BS1526" s="258"/>
      <c r="BT1526" s="258"/>
      <c r="BU1526" s="258"/>
      <c r="BV1526" s="259"/>
      <c r="BW1526" s="260"/>
      <c r="BX1526" s="258"/>
      <c r="BY1526" s="258"/>
      <c r="BZ1526" s="258"/>
      <c r="CA1526" s="258"/>
    </row>
    <row r="1527" spans="2:79" x14ac:dyDescent="0.25">
      <c r="B1527" s="263"/>
      <c r="C1527" s="261"/>
      <c r="I1527" s="220"/>
      <c r="J1527" s="253"/>
      <c r="K1527" s="254"/>
      <c r="L1527" s="254"/>
      <c r="M1527" s="255"/>
      <c r="N1527" s="326"/>
      <c r="O1527" s="256"/>
      <c r="P1527" s="256"/>
      <c r="Q1527" s="256"/>
      <c r="R1527" s="256"/>
      <c r="S1527" s="256"/>
      <c r="T1527" s="256"/>
      <c r="U1527" s="256"/>
      <c r="V1527" s="257"/>
      <c r="W1527" s="257"/>
      <c r="X1527" s="257"/>
      <c r="Y1527" s="257"/>
      <c r="Z1527" s="257"/>
      <c r="AA1527" s="257"/>
      <c r="AB1527" s="253"/>
      <c r="AC1527" s="258"/>
      <c r="AD1527" s="253"/>
      <c r="AE1527" s="253"/>
      <c r="AF1527" s="253"/>
      <c r="AG1527" s="253"/>
      <c r="AH1527" s="253"/>
      <c r="AI1527" s="253"/>
      <c r="AJ1527" s="253"/>
      <c r="AK1527" s="258"/>
      <c r="AL1527" s="258"/>
      <c r="AM1527" s="258"/>
      <c r="AN1527" s="258"/>
      <c r="AO1527" s="258"/>
      <c r="AP1527" s="258"/>
      <c r="AQ1527" s="258"/>
      <c r="AR1527" s="258"/>
      <c r="AS1527" s="258"/>
      <c r="AT1527" s="258"/>
      <c r="AU1527" s="258"/>
      <c r="AV1527" s="258"/>
      <c r="AW1527" s="258"/>
      <c r="AX1527" s="258"/>
      <c r="AY1527" s="258"/>
      <c r="AZ1527" s="258"/>
      <c r="BA1527" s="258"/>
      <c r="BB1527" s="258"/>
      <c r="BC1527" s="258"/>
      <c r="BD1527" s="258"/>
      <c r="BE1527" s="258"/>
      <c r="BF1527" s="258"/>
      <c r="BG1527" s="258"/>
      <c r="BH1527" s="258"/>
      <c r="BI1527" s="258"/>
      <c r="BJ1527" s="258"/>
      <c r="BK1527" s="258"/>
      <c r="BL1527" s="297"/>
      <c r="BM1527" s="258"/>
      <c r="BN1527" s="258"/>
      <c r="BO1527" s="258"/>
      <c r="BP1527" s="258"/>
      <c r="BQ1527" s="258"/>
      <c r="BR1527" s="258"/>
      <c r="BS1527" s="258"/>
      <c r="BT1527" s="258"/>
      <c r="BU1527" s="258"/>
      <c r="BV1527" s="259"/>
      <c r="BW1527" s="260"/>
      <c r="BX1527" s="258"/>
      <c r="BY1527" s="258"/>
      <c r="BZ1527" s="258"/>
      <c r="CA1527" s="258"/>
    </row>
    <row r="1528" spans="2:79" x14ac:dyDescent="0.25">
      <c r="B1528" s="263"/>
      <c r="C1528" s="261"/>
      <c r="I1528" s="220"/>
      <c r="J1528" s="253"/>
      <c r="K1528" s="254"/>
      <c r="L1528" s="254"/>
      <c r="M1528" s="255"/>
      <c r="N1528" s="326"/>
      <c r="O1528" s="256"/>
      <c r="P1528" s="256"/>
      <c r="Q1528" s="256"/>
      <c r="R1528" s="256"/>
      <c r="S1528" s="256"/>
      <c r="T1528" s="256"/>
      <c r="U1528" s="256"/>
      <c r="V1528" s="257"/>
      <c r="W1528" s="257"/>
      <c r="X1528" s="257"/>
      <c r="Y1528" s="257"/>
      <c r="Z1528" s="257"/>
      <c r="AA1528" s="257"/>
      <c r="AB1528" s="253"/>
      <c r="AC1528" s="258"/>
      <c r="AD1528" s="253"/>
      <c r="AE1528" s="253"/>
      <c r="AF1528" s="253"/>
      <c r="AG1528" s="253"/>
      <c r="AH1528" s="253"/>
      <c r="AI1528" s="253"/>
      <c r="AJ1528" s="253"/>
      <c r="AK1528" s="258"/>
      <c r="AL1528" s="258"/>
      <c r="AM1528" s="258"/>
      <c r="AN1528" s="258"/>
      <c r="AO1528" s="258"/>
      <c r="AP1528" s="258"/>
      <c r="AQ1528" s="258"/>
      <c r="AR1528" s="258"/>
      <c r="AS1528" s="258"/>
      <c r="AT1528" s="258"/>
      <c r="AU1528" s="258"/>
      <c r="AV1528" s="258"/>
      <c r="AW1528" s="258"/>
      <c r="AX1528" s="258"/>
      <c r="AY1528" s="258"/>
      <c r="AZ1528" s="258"/>
      <c r="BA1528" s="258"/>
      <c r="BB1528" s="258"/>
      <c r="BC1528" s="258"/>
      <c r="BD1528" s="258"/>
      <c r="BE1528" s="258"/>
      <c r="BF1528" s="258"/>
      <c r="BG1528" s="258"/>
      <c r="BH1528" s="258"/>
      <c r="BI1528" s="258"/>
      <c r="BJ1528" s="258"/>
      <c r="BK1528" s="258"/>
      <c r="BL1528" s="297"/>
      <c r="BM1528" s="258"/>
      <c r="BN1528" s="258"/>
      <c r="BO1528" s="258"/>
      <c r="BP1528" s="258"/>
      <c r="BQ1528" s="258"/>
      <c r="BR1528" s="258"/>
      <c r="BS1528" s="258"/>
      <c r="BT1528" s="258"/>
      <c r="BU1528" s="258"/>
      <c r="BV1528" s="259"/>
      <c r="BW1528" s="260"/>
      <c r="BX1528" s="258"/>
      <c r="BY1528" s="258"/>
      <c r="BZ1528" s="258"/>
      <c r="CA1528" s="258"/>
    </row>
    <row r="1529" spans="2:79" x14ac:dyDescent="0.25">
      <c r="B1529" s="263"/>
      <c r="C1529" s="261"/>
      <c r="I1529" s="220"/>
      <c r="J1529" s="253"/>
      <c r="K1529" s="254"/>
      <c r="L1529" s="254"/>
      <c r="M1529" s="255"/>
      <c r="N1529" s="326"/>
      <c r="O1529" s="256"/>
      <c r="P1529" s="256"/>
      <c r="Q1529" s="256"/>
      <c r="R1529" s="256"/>
      <c r="S1529" s="256"/>
      <c r="T1529" s="256"/>
      <c r="U1529" s="256"/>
      <c r="V1529" s="257"/>
      <c r="W1529" s="257"/>
      <c r="X1529" s="257"/>
      <c r="Y1529" s="257"/>
      <c r="Z1529" s="257"/>
      <c r="AA1529" s="257"/>
      <c r="AB1529" s="253"/>
      <c r="AC1529" s="258"/>
      <c r="AD1529" s="253"/>
      <c r="AE1529" s="253"/>
      <c r="AF1529" s="253"/>
      <c r="AG1529" s="253"/>
      <c r="AH1529" s="253"/>
      <c r="AI1529" s="253"/>
      <c r="AJ1529" s="253"/>
      <c r="AK1529" s="258"/>
      <c r="AL1529" s="258"/>
      <c r="AM1529" s="258"/>
      <c r="AN1529" s="258"/>
      <c r="AO1529" s="258"/>
      <c r="AP1529" s="258"/>
      <c r="AQ1529" s="258"/>
      <c r="AR1529" s="258"/>
      <c r="AS1529" s="258"/>
      <c r="AT1529" s="258"/>
      <c r="AU1529" s="258"/>
      <c r="AV1529" s="258"/>
      <c r="AW1529" s="258"/>
      <c r="AX1529" s="258"/>
      <c r="AY1529" s="258"/>
      <c r="AZ1529" s="258"/>
      <c r="BA1529" s="258"/>
      <c r="BB1529" s="258"/>
      <c r="BC1529" s="258"/>
      <c r="BD1529" s="258"/>
      <c r="BE1529" s="258"/>
      <c r="BF1529" s="258"/>
      <c r="BG1529" s="258"/>
      <c r="BH1529" s="258"/>
      <c r="BI1529" s="258"/>
      <c r="BJ1529" s="258"/>
      <c r="BK1529" s="258"/>
      <c r="BL1529" s="297"/>
      <c r="BM1529" s="258"/>
      <c r="BN1529" s="258"/>
      <c r="BO1529" s="258"/>
      <c r="BP1529" s="258"/>
      <c r="BQ1529" s="258"/>
      <c r="BR1529" s="258"/>
      <c r="BS1529" s="258"/>
      <c r="BT1529" s="258"/>
      <c r="BU1529" s="258"/>
      <c r="BV1529" s="259"/>
      <c r="BW1529" s="260"/>
      <c r="BX1529" s="258"/>
      <c r="BY1529" s="258"/>
      <c r="BZ1529" s="258"/>
      <c r="CA1529" s="258"/>
    </row>
    <row r="1530" spans="2:79" x14ac:dyDescent="0.25">
      <c r="B1530" s="263"/>
      <c r="C1530" s="261"/>
      <c r="I1530" s="220"/>
      <c r="J1530" s="253"/>
      <c r="K1530" s="254"/>
      <c r="L1530" s="254"/>
      <c r="M1530" s="255"/>
      <c r="N1530" s="326"/>
      <c r="O1530" s="256"/>
      <c r="P1530" s="256"/>
      <c r="Q1530" s="256"/>
      <c r="R1530" s="256"/>
      <c r="S1530" s="256"/>
      <c r="T1530" s="256"/>
      <c r="U1530" s="256"/>
      <c r="V1530" s="257"/>
      <c r="W1530" s="257"/>
      <c r="X1530" s="257"/>
      <c r="Y1530" s="257"/>
      <c r="Z1530" s="257"/>
      <c r="AA1530" s="257"/>
      <c r="AB1530" s="253"/>
      <c r="AC1530" s="258"/>
      <c r="AD1530" s="253"/>
      <c r="AE1530" s="253"/>
      <c r="AF1530" s="253"/>
      <c r="AG1530" s="253"/>
      <c r="AH1530" s="253"/>
      <c r="AI1530" s="253"/>
      <c r="AJ1530" s="253"/>
      <c r="AK1530" s="258"/>
      <c r="AL1530" s="258"/>
      <c r="AM1530" s="258"/>
      <c r="AN1530" s="258"/>
      <c r="AO1530" s="258"/>
      <c r="AP1530" s="258"/>
      <c r="AQ1530" s="258"/>
      <c r="AR1530" s="258"/>
      <c r="AS1530" s="258"/>
      <c r="AT1530" s="258"/>
      <c r="AU1530" s="258"/>
      <c r="AV1530" s="258"/>
      <c r="AW1530" s="258"/>
      <c r="AX1530" s="258"/>
      <c r="AY1530" s="258"/>
      <c r="AZ1530" s="258"/>
      <c r="BA1530" s="258"/>
      <c r="BB1530" s="258"/>
      <c r="BC1530" s="258"/>
      <c r="BD1530" s="258"/>
      <c r="BE1530" s="258"/>
      <c r="BF1530" s="258"/>
      <c r="BG1530" s="258"/>
      <c r="BH1530" s="258"/>
      <c r="BI1530" s="258"/>
      <c r="BJ1530" s="258"/>
      <c r="BK1530" s="258"/>
      <c r="BL1530" s="297"/>
      <c r="BM1530" s="258"/>
      <c r="BN1530" s="258"/>
      <c r="BO1530" s="258"/>
      <c r="BP1530" s="258"/>
      <c r="BQ1530" s="258"/>
      <c r="BR1530" s="258"/>
      <c r="BS1530" s="258"/>
      <c r="BT1530" s="258"/>
      <c r="BU1530" s="258"/>
      <c r="BV1530" s="259"/>
      <c r="BW1530" s="260"/>
      <c r="BX1530" s="258"/>
      <c r="BY1530" s="258"/>
      <c r="BZ1530" s="258"/>
      <c r="CA1530" s="258"/>
    </row>
    <row r="1531" spans="2:79" x14ac:dyDescent="0.25">
      <c r="B1531" s="263"/>
      <c r="C1531" s="261"/>
      <c r="I1531" s="220"/>
      <c r="J1531" s="253"/>
      <c r="K1531" s="254"/>
      <c r="L1531" s="254"/>
      <c r="M1531" s="255"/>
      <c r="N1531" s="326"/>
      <c r="O1531" s="256"/>
      <c r="P1531" s="256"/>
      <c r="Q1531" s="256"/>
      <c r="R1531" s="256"/>
      <c r="S1531" s="256"/>
      <c r="T1531" s="256"/>
      <c r="U1531" s="256"/>
      <c r="V1531" s="257"/>
      <c r="W1531" s="257"/>
      <c r="X1531" s="257"/>
      <c r="Y1531" s="257"/>
      <c r="Z1531" s="257"/>
      <c r="AA1531" s="257"/>
      <c r="AB1531" s="253"/>
      <c r="AC1531" s="258"/>
      <c r="AD1531" s="253"/>
      <c r="AE1531" s="253"/>
      <c r="AF1531" s="253"/>
      <c r="AG1531" s="253"/>
      <c r="AH1531" s="253"/>
      <c r="AI1531" s="253"/>
      <c r="AJ1531" s="253"/>
      <c r="AK1531" s="258"/>
      <c r="AL1531" s="258"/>
      <c r="AM1531" s="258"/>
      <c r="AN1531" s="258"/>
      <c r="AO1531" s="258"/>
      <c r="AP1531" s="258"/>
      <c r="AQ1531" s="258"/>
      <c r="AR1531" s="258"/>
      <c r="AS1531" s="258"/>
      <c r="AT1531" s="258"/>
      <c r="AU1531" s="258"/>
      <c r="AV1531" s="258"/>
      <c r="AW1531" s="258"/>
      <c r="AX1531" s="258"/>
      <c r="AY1531" s="258"/>
      <c r="AZ1531" s="258"/>
      <c r="BA1531" s="258"/>
      <c r="BB1531" s="258"/>
      <c r="BC1531" s="258"/>
      <c r="BD1531" s="258"/>
      <c r="BE1531" s="258"/>
      <c r="BF1531" s="258"/>
      <c r="BG1531" s="258"/>
      <c r="BH1531" s="258"/>
      <c r="BI1531" s="258"/>
      <c r="BJ1531" s="258"/>
      <c r="BK1531" s="258"/>
      <c r="BL1531" s="297"/>
      <c r="BM1531" s="258"/>
      <c r="BN1531" s="258"/>
      <c r="BO1531" s="258"/>
      <c r="BP1531" s="258"/>
      <c r="BQ1531" s="258"/>
      <c r="BR1531" s="258"/>
      <c r="BS1531" s="258"/>
      <c r="BT1531" s="258"/>
      <c r="BU1531" s="258"/>
      <c r="BV1531" s="259"/>
      <c r="BW1531" s="260"/>
      <c r="BX1531" s="258"/>
      <c r="BY1531" s="258"/>
      <c r="BZ1531" s="258"/>
      <c r="CA1531" s="258"/>
    </row>
    <row r="1532" spans="2:79" x14ac:dyDescent="0.25">
      <c r="B1532" s="263"/>
      <c r="C1532" s="261"/>
      <c r="I1532" s="220"/>
      <c r="J1532" s="253"/>
      <c r="K1532" s="254"/>
      <c r="L1532" s="254"/>
      <c r="M1532" s="255"/>
      <c r="N1532" s="326"/>
      <c r="O1532" s="256"/>
      <c r="P1532" s="256"/>
      <c r="Q1532" s="256"/>
      <c r="R1532" s="256"/>
      <c r="S1532" s="256"/>
      <c r="T1532" s="256"/>
      <c r="U1532" s="256"/>
      <c r="V1532" s="257"/>
      <c r="W1532" s="257"/>
      <c r="X1532" s="257"/>
      <c r="Y1532" s="257"/>
      <c r="Z1532" s="257"/>
      <c r="AA1532" s="257"/>
      <c r="AB1532" s="253"/>
      <c r="AC1532" s="258"/>
      <c r="AD1532" s="253"/>
      <c r="AE1532" s="253"/>
      <c r="AF1532" s="253"/>
      <c r="AG1532" s="253"/>
      <c r="AH1532" s="253"/>
      <c r="AI1532" s="253"/>
      <c r="AJ1532" s="253"/>
      <c r="AK1532" s="258"/>
      <c r="AL1532" s="258"/>
      <c r="AM1532" s="258"/>
      <c r="AN1532" s="258"/>
      <c r="AO1532" s="258"/>
      <c r="AP1532" s="258"/>
      <c r="AQ1532" s="258"/>
      <c r="AR1532" s="258"/>
      <c r="AS1532" s="258"/>
      <c r="AT1532" s="258"/>
      <c r="AU1532" s="258"/>
      <c r="AV1532" s="258"/>
      <c r="AW1532" s="258"/>
      <c r="AX1532" s="258"/>
      <c r="AY1532" s="258"/>
      <c r="AZ1532" s="258"/>
      <c r="BA1532" s="258"/>
      <c r="BB1532" s="258"/>
      <c r="BC1532" s="258"/>
      <c r="BD1532" s="258"/>
      <c r="BE1532" s="258"/>
      <c r="BF1532" s="258"/>
      <c r="BG1532" s="258"/>
      <c r="BH1532" s="258"/>
      <c r="BI1532" s="258"/>
      <c r="BJ1532" s="258"/>
      <c r="BK1532" s="258"/>
      <c r="BL1532" s="297"/>
      <c r="BM1532" s="258"/>
      <c r="BN1532" s="258"/>
      <c r="BO1532" s="258"/>
      <c r="BP1532" s="258"/>
      <c r="BQ1532" s="258"/>
      <c r="BR1532" s="258"/>
      <c r="BS1532" s="258"/>
      <c r="BT1532" s="258"/>
      <c r="BU1532" s="258"/>
      <c r="BV1532" s="259"/>
      <c r="BW1532" s="260"/>
      <c r="BX1532" s="258"/>
      <c r="BY1532" s="258"/>
      <c r="BZ1532" s="258"/>
      <c r="CA1532" s="258"/>
    </row>
    <row r="1533" spans="2:79" x14ac:dyDescent="0.25">
      <c r="B1533" s="263"/>
      <c r="C1533" s="261"/>
      <c r="I1533" s="220"/>
      <c r="J1533" s="253"/>
      <c r="K1533" s="254"/>
      <c r="L1533" s="254"/>
      <c r="M1533" s="255"/>
      <c r="N1533" s="326"/>
      <c r="O1533" s="256"/>
      <c r="P1533" s="256"/>
      <c r="Q1533" s="256"/>
      <c r="R1533" s="256"/>
      <c r="S1533" s="256"/>
      <c r="T1533" s="256"/>
      <c r="U1533" s="256"/>
      <c r="V1533" s="257"/>
      <c r="W1533" s="257"/>
      <c r="X1533" s="257"/>
      <c r="Y1533" s="257"/>
      <c r="Z1533" s="257"/>
      <c r="AA1533" s="257"/>
      <c r="AB1533" s="253"/>
      <c r="AC1533" s="258"/>
      <c r="AD1533" s="253"/>
      <c r="AE1533" s="253"/>
      <c r="AF1533" s="253"/>
      <c r="AG1533" s="253"/>
      <c r="AH1533" s="253"/>
      <c r="AI1533" s="253"/>
      <c r="AJ1533" s="253"/>
      <c r="AK1533" s="258"/>
      <c r="AL1533" s="258"/>
      <c r="AM1533" s="258"/>
      <c r="AN1533" s="258"/>
      <c r="AO1533" s="258"/>
      <c r="AP1533" s="258"/>
      <c r="AQ1533" s="258"/>
      <c r="AR1533" s="258"/>
      <c r="AS1533" s="258"/>
      <c r="AT1533" s="258"/>
      <c r="AU1533" s="258"/>
      <c r="AV1533" s="258"/>
      <c r="AW1533" s="258"/>
      <c r="AX1533" s="258"/>
      <c r="AY1533" s="258"/>
      <c r="AZ1533" s="258"/>
      <c r="BA1533" s="258"/>
      <c r="BB1533" s="258"/>
      <c r="BC1533" s="258"/>
      <c r="BD1533" s="258"/>
      <c r="BE1533" s="258"/>
      <c r="BF1533" s="258"/>
      <c r="BG1533" s="258"/>
      <c r="BH1533" s="258"/>
      <c r="BI1533" s="258"/>
      <c r="BJ1533" s="258"/>
      <c r="BK1533" s="258"/>
      <c r="BL1533" s="297"/>
      <c r="BM1533" s="258"/>
      <c r="BN1533" s="258"/>
      <c r="BO1533" s="258"/>
      <c r="BP1533" s="258"/>
      <c r="BQ1533" s="258"/>
      <c r="BR1533" s="258"/>
      <c r="BS1533" s="258"/>
      <c r="BT1533" s="258"/>
      <c r="BU1533" s="258"/>
      <c r="BV1533" s="259"/>
      <c r="BW1533" s="260"/>
      <c r="BX1533" s="258"/>
      <c r="BY1533" s="258"/>
      <c r="BZ1533" s="258"/>
      <c r="CA1533" s="258"/>
    </row>
    <row r="1534" spans="2:79" x14ac:dyDescent="0.25">
      <c r="B1534" s="263"/>
      <c r="C1534" s="261"/>
      <c r="I1534" s="220"/>
      <c r="J1534" s="253"/>
      <c r="K1534" s="254"/>
      <c r="L1534" s="254"/>
      <c r="M1534" s="255"/>
      <c r="N1534" s="326"/>
      <c r="O1534" s="256"/>
      <c r="P1534" s="256"/>
      <c r="Q1534" s="256"/>
      <c r="R1534" s="256"/>
      <c r="S1534" s="256"/>
      <c r="T1534" s="256"/>
      <c r="U1534" s="256"/>
      <c r="V1534" s="257"/>
      <c r="W1534" s="257"/>
      <c r="X1534" s="257"/>
      <c r="Y1534" s="257"/>
      <c r="Z1534" s="257"/>
      <c r="AA1534" s="257"/>
      <c r="AB1534" s="253"/>
      <c r="AC1534" s="258"/>
      <c r="AD1534" s="253"/>
      <c r="AE1534" s="253"/>
      <c r="AF1534" s="253"/>
      <c r="AG1534" s="253"/>
      <c r="AH1534" s="253"/>
      <c r="AI1534" s="253"/>
      <c r="AJ1534" s="253"/>
      <c r="AK1534" s="258"/>
      <c r="AL1534" s="258"/>
      <c r="AM1534" s="258"/>
      <c r="AN1534" s="258"/>
      <c r="AO1534" s="258"/>
      <c r="AP1534" s="258"/>
      <c r="AQ1534" s="258"/>
      <c r="AR1534" s="258"/>
      <c r="AS1534" s="258"/>
      <c r="AT1534" s="258"/>
      <c r="AU1534" s="258"/>
      <c r="AV1534" s="258"/>
      <c r="AW1534" s="258"/>
      <c r="AX1534" s="258"/>
      <c r="AY1534" s="258"/>
      <c r="AZ1534" s="258"/>
      <c r="BA1534" s="258"/>
      <c r="BB1534" s="258"/>
      <c r="BC1534" s="258"/>
      <c r="BD1534" s="258"/>
      <c r="BE1534" s="258"/>
      <c r="BF1534" s="258"/>
      <c r="BG1534" s="258"/>
      <c r="BH1534" s="258"/>
      <c r="BI1534" s="258"/>
      <c r="BJ1534" s="258"/>
      <c r="BK1534" s="258"/>
      <c r="BL1534" s="297"/>
      <c r="BM1534" s="258"/>
      <c r="BN1534" s="258"/>
      <c r="BO1534" s="258"/>
      <c r="BP1534" s="258"/>
      <c r="BQ1534" s="258"/>
      <c r="BR1534" s="258"/>
      <c r="BS1534" s="258"/>
      <c r="BT1534" s="258"/>
      <c r="BU1534" s="258"/>
      <c r="BV1534" s="259"/>
      <c r="BW1534" s="260"/>
      <c r="BX1534" s="258"/>
      <c r="BY1534" s="258"/>
      <c r="BZ1534" s="258"/>
      <c r="CA1534" s="258"/>
    </row>
    <row r="1535" spans="2:79" x14ac:dyDescent="0.25">
      <c r="B1535" s="263"/>
      <c r="C1535" s="261"/>
      <c r="I1535" s="220"/>
      <c r="J1535" s="253"/>
      <c r="K1535" s="254"/>
      <c r="L1535" s="254"/>
      <c r="M1535" s="255"/>
      <c r="N1535" s="326"/>
      <c r="O1535" s="256"/>
      <c r="P1535" s="256"/>
      <c r="Q1535" s="256"/>
      <c r="R1535" s="256"/>
      <c r="S1535" s="256"/>
      <c r="T1535" s="256"/>
      <c r="U1535" s="256"/>
      <c r="V1535" s="257"/>
      <c r="W1535" s="257"/>
      <c r="X1535" s="257"/>
      <c r="Y1535" s="257"/>
      <c r="Z1535" s="257"/>
      <c r="AA1535" s="257"/>
      <c r="AB1535" s="253"/>
      <c r="AC1535" s="258"/>
      <c r="AD1535" s="253"/>
      <c r="AE1535" s="253"/>
      <c r="AF1535" s="253"/>
      <c r="AG1535" s="253"/>
      <c r="AH1535" s="253"/>
      <c r="AI1535" s="253"/>
      <c r="AJ1535" s="253"/>
      <c r="AK1535" s="258"/>
      <c r="AL1535" s="258"/>
      <c r="AM1535" s="258"/>
      <c r="AN1535" s="258"/>
      <c r="AO1535" s="258"/>
      <c r="AP1535" s="258"/>
      <c r="AQ1535" s="258"/>
      <c r="AR1535" s="258"/>
      <c r="AS1535" s="258"/>
      <c r="AT1535" s="258"/>
      <c r="AU1535" s="258"/>
      <c r="AV1535" s="258"/>
      <c r="AW1535" s="258"/>
      <c r="AX1535" s="258"/>
      <c r="AY1535" s="258"/>
      <c r="AZ1535" s="258"/>
      <c r="BA1535" s="258"/>
      <c r="BB1535" s="258"/>
      <c r="BC1535" s="258"/>
      <c r="BD1535" s="258"/>
      <c r="BE1535" s="258"/>
      <c r="BF1535" s="258"/>
      <c r="BG1535" s="258"/>
      <c r="BH1535" s="258"/>
      <c r="BI1535" s="258"/>
      <c r="BJ1535" s="258"/>
      <c r="BK1535" s="258"/>
      <c r="BL1535" s="297"/>
      <c r="BM1535" s="258"/>
      <c r="BN1535" s="258"/>
      <c r="BO1535" s="258"/>
      <c r="BP1535" s="258"/>
      <c r="BQ1535" s="258"/>
      <c r="BR1535" s="258"/>
      <c r="BS1535" s="258"/>
      <c r="BT1535" s="258"/>
      <c r="BU1535" s="258"/>
      <c r="BV1535" s="259"/>
      <c r="BW1535" s="260"/>
      <c r="BX1535" s="258"/>
      <c r="BY1535" s="258"/>
      <c r="BZ1535" s="258"/>
      <c r="CA1535" s="258"/>
    </row>
    <row r="1536" spans="2:79" x14ac:dyDescent="0.25">
      <c r="B1536" s="263"/>
      <c r="C1536" s="261"/>
      <c r="I1536" s="220"/>
      <c r="J1536" s="253"/>
      <c r="K1536" s="254"/>
      <c r="L1536" s="254"/>
      <c r="M1536" s="255"/>
      <c r="N1536" s="326"/>
      <c r="O1536" s="256"/>
      <c r="P1536" s="256"/>
      <c r="Q1536" s="256"/>
      <c r="R1536" s="256"/>
      <c r="S1536" s="256"/>
      <c r="T1536" s="256"/>
      <c r="U1536" s="256"/>
      <c r="V1536" s="257"/>
      <c r="W1536" s="257"/>
      <c r="X1536" s="257"/>
      <c r="Y1536" s="257"/>
      <c r="Z1536" s="257"/>
      <c r="AA1536" s="257"/>
      <c r="AB1536" s="253"/>
      <c r="AC1536" s="258"/>
      <c r="AD1536" s="253"/>
      <c r="AE1536" s="253"/>
      <c r="AF1536" s="253"/>
      <c r="AG1536" s="253"/>
      <c r="AH1536" s="253"/>
      <c r="AI1536" s="253"/>
      <c r="AJ1536" s="253"/>
      <c r="AK1536" s="258"/>
      <c r="AL1536" s="258"/>
      <c r="AM1536" s="258"/>
      <c r="AN1536" s="258"/>
      <c r="AO1536" s="258"/>
      <c r="AP1536" s="258"/>
      <c r="AQ1536" s="258"/>
      <c r="AR1536" s="258"/>
      <c r="AS1536" s="258"/>
      <c r="AT1536" s="258"/>
      <c r="AU1536" s="258"/>
      <c r="AV1536" s="258"/>
      <c r="AW1536" s="258"/>
      <c r="AX1536" s="258"/>
      <c r="AY1536" s="258"/>
      <c r="AZ1536" s="258"/>
      <c r="BA1536" s="258"/>
      <c r="BB1536" s="258"/>
      <c r="BC1536" s="258"/>
      <c r="BD1536" s="258"/>
      <c r="BE1536" s="258"/>
      <c r="BF1536" s="258"/>
      <c r="BG1536" s="258"/>
      <c r="BH1536" s="258"/>
      <c r="BI1536" s="258"/>
      <c r="BJ1536" s="258"/>
      <c r="BK1536" s="258"/>
      <c r="BL1536" s="297"/>
      <c r="BM1536" s="258"/>
      <c r="BN1536" s="258"/>
      <c r="BO1536" s="258"/>
      <c r="BP1536" s="258"/>
      <c r="BQ1536" s="258"/>
      <c r="BR1536" s="258"/>
      <c r="BS1536" s="258"/>
      <c r="BT1536" s="258"/>
      <c r="BU1536" s="258"/>
      <c r="BV1536" s="259"/>
      <c r="BW1536" s="260"/>
      <c r="BX1536" s="258"/>
      <c r="BY1536" s="258"/>
      <c r="BZ1536" s="258"/>
      <c r="CA1536" s="258"/>
    </row>
    <row r="1537" spans="2:79" x14ac:dyDescent="0.25">
      <c r="B1537" s="263"/>
      <c r="C1537" s="261"/>
      <c r="I1537" s="220"/>
      <c r="J1537" s="253"/>
      <c r="K1537" s="254"/>
      <c r="L1537" s="254"/>
      <c r="M1537" s="255"/>
      <c r="N1537" s="326"/>
      <c r="O1537" s="256"/>
      <c r="P1537" s="256"/>
      <c r="Q1537" s="256"/>
      <c r="R1537" s="256"/>
      <c r="S1537" s="256"/>
      <c r="T1537" s="256"/>
      <c r="U1537" s="256"/>
      <c r="V1537" s="257"/>
      <c r="W1537" s="257"/>
      <c r="X1537" s="257"/>
      <c r="Y1537" s="257"/>
      <c r="Z1537" s="257"/>
      <c r="AA1537" s="257"/>
      <c r="AB1537" s="253"/>
      <c r="AC1537" s="258"/>
      <c r="AD1537" s="253"/>
      <c r="AE1537" s="253"/>
      <c r="AF1537" s="253"/>
      <c r="AG1537" s="253"/>
      <c r="AH1537" s="253"/>
      <c r="AI1537" s="253"/>
      <c r="AJ1537" s="253"/>
      <c r="AK1537" s="258"/>
      <c r="AL1537" s="258"/>
      <c r="AM1537" s="258"/>
      <c r="AN1537" s="258"/>
      <c r="AO1537" s="258"/>
      <c r="AP1537" s="258"/>
      <c r="AQ1537" s="258"/>
      <c r="AR1537" s="258"/>
      <c r="AS1537" s="258"/>
      <c r="AT1537" s="258"/>
      <c r="AU1537" s="258"/>
      <c r="AV1537" s="258"/>
      <c r="AW1537" s="258"/>
      <c r="AX1537" s="258"/>
      <c r="AY1537" s="258"/>
      <c r="AZ1537" s="258"/>
      <c r="BA1537" s="258"/>
      <c r="BB1537" s="258"/>
      <c r="BC1537" s="258"/>
      <c r="BD1537" s="258"/>
      <c r="BE1537" s="258"/>
      <c r="BF1537" s="258"/>
      <c r="BG1537" s="258"/>
      <c r="BH1537" s="258"/>
      <c r="BI1537" s="258"/>
      <c r="BJ1537" s="258"/>
      <c r="BK1537" s="258"/>
      <c r="BL1537" s="297"/>
      <c r="BM1537" s="258"/>
      <c r="BN1537" s="258"/>
      <c r="BO1537" s="258"/>
      <c r="BP1537" s="258"/>
      <c r="BQ1537" s="258"/>
      <c r="BR1537" s="258"/>
      <c r="BS1537" s="258"/>
      <c r="BT1537" s="258"/>
      <c r="BU1537" s="258"/>
      <c r="BV1537" s="259"/>
      <c r="BW1537" s="260"/>
      <c r="BX1537" s="258"/>
      <c r="BY1537" s="258"/>
      <c r="BZ1537" s="258"/>
      <c r="CA1537" s="258"/>
    </row>
    <row r="1538" spans="2:79" x14ac:dyDescent="0.25">
      <c r="B1538" s="263"/>
      <c r="C1538" s="261"/>
      <c r="I1538" s="220"/>
      <c r="J1538" s="253"/>
      <c r="K1538" s="254"/>
      <c r="L1538" s="254"/>
      <c r="M1538" s="255"/>
      <c r="N1538" s="326"/>
      <c r="O1538" s="256"/>
      <c r="P1538" s="256"/>
      <c r="Q1538" s="256"/>
      <c r="R1538" s="256"/>
      <c r="S1538" s="256"/>
      <c r="T1538" s="256"/>
      <c r="U1538" s="256"/>
      <c r="V1538" s="257"/>
      <c r="W1538" s="257"/>
      <c r="X1538" s="257"/>
      <c r="Y1538" s="257"/>
      <c r="Z1538" s="257"/>
      <c r="AA1538" s="257"/>
      <c r="AB1538" s="253"/>
      <c r="AC1538" s="258"/>
      <c r="AD1538" s="253"/>
      <c r="AE1538" s="253"/>
      <c r="AF1538" s="253"/>
      <c r="AG1538" s="253"/>
      <c r="AH1538" s="253"/>
      <c r="AI1538" s="253"/>
      <c r="AJ1538" s="253"/>
      <c r="AK1538" s="258"/>
      <c r="AL1538" s="258"/>
      <c r="AM1538" s="258"/>
      <c r="AN1538" s="258"/>
      <c r="AO1538" s="258"/>
      <c r="AP1538" s="258"/>
      <c r="AQ1538" s="258"/>
      <c r="AR1538" s="258"/>
      <c r="AS1538" s="258"/>
      <c r="AT1538" s="258"/>
      <c r="AU1538" s="258"/>
      <c r="AV1538" s="258"/>
      <c r="AW1538" s="258"/>
      <c r="AX1538" s="258"/>
      <c r="AY1538" s="258"/>
      <c r="AZ1538" s="258"/>
      <c r="BA1538" s="258"/>
      <c r="BB1538" s="258"/>
      <c r="BC1538" s="258"/>
      <c r="BD1538" s="258"/>
      <c r="BE1538" s="258"/>
      <c r="BF1538" s="258"/>
      <c r="BG1538" s="258"/>
      <c r="BH1538" s="258"/>
      <c r="BI1538" s="258"/>
      <c r="BJ1538" s="258"/>
      <c r="BK1538" s="258"/>
      <c r="BL1538" s="297"/>
      <c r="BM1538" s="258"/>
      <c r="BN1538" s="258"/>
      <c r="BO1538" s="258"/>
      <c r="BP1538" s="258"/>
      <c r="BQ1538" s="258"/>
      <c r="BR1538" s="258"/>
      <c r="BS1538" s="258"/>
      <c r="BT1538" s="258"/>
      <c r="BU1538" s="258"/>
      <c r="BV1538" s="259"/>
      <c r="BW1538" s="260"/>
      <c r="BX1538" s="258"/>
      <c r="BY1538" s="258"/>
      <c r="BZ1538" s="258"/>
      <c r="CA1538" s="258"/>
    </row>
    <row r="1539" spans="2:79" x14ac:dyDescent="0.25">
      <c r="B1539" s="263"/>
      <c r="C1539" s="261"/>
      <c r="I1539" s="220"/>
      <c r="J1539" s="253"/>
      <c r="K1539" s="254"/>
      <c r="L1539" s="254"/>
      <c r="M1539" s="255"/>
      <c r="N1539" s="326"/>
      <c r="O1539" s="256"/>
      <c r="P1539" s="256"/>
      <c r="Q1539" s="256"/>
      <c r="R1539" s="256"/>
      <c r="S1539" s="256"/>
      <c r="T1539" s="256"/>
      <c r="U1539" s="256"/>
      <c r="V1539" s="257"/>
      <c r="W1539" s="257"/>
      <c r="X1539" s="257"/>
      <c r="Y1539" s="257"/>
      <c r="Z1539" s="257"/>
      <c r="AA1539" s="257"/>
      <c r="AB1539" s="253"/>
      <c r="AC1539" s="258"/>
      <c r="AD1539" s="253"/>
      <c r="AE1539" s="253"/>
      <c r="AF1539" s="253"/>
      <c r="AG1539" s="253"/>
      <c r="AH1539" s="253"/>
      <c r="AI1539" s="253"/>
      <c r="AJ1539" s="253"/>
      <c r="AK1539" s="258"/>
      <c r="AL1539" s="258"/>
      <c r="AM1539" s="258"/>
      <c r="AN1539" s="258"/>
      <c r="AO1539" s="258"/>
      <c r="AP1539" s="258"/>
      <c r="AQ1539" s="258"/>
      <c r="AR1539" s="258"/>
      <c r="AS1539" s="258"/>
      <c r="AT1539" s="258"/>
      <c r="AU1539" s="258"/>
      <c r="AV1539" s="258"/>
      <c r="AW1539" s="258"/>
      <c r="AX1539" s="258"/>
      <c r="AY1539" s="258"/>
      <c r="AZ1539" s="258"/>
      <c r="BA1539" s="258"/>
      <c r="BB1539" s="258"/>
      <c r="BC1539" s="258"/>
      <c r="BD1539" s="258"/>
      <c r="BE1539" s="258"/>
      <c r="BF1539" s="258"/>
      <c r="BG1539" s="258"/>
      <c r="BH1539" s="258"/>
      <c r="BI1539" s="258"/>
      <c r="BJ1539" s="258"/>
      <c r="BK1539" s="258"/>
      <c r="BL1539" s="297"/>
      <c r="BM1539" s="258"/>
      <c r="BN1539" s="258"/>
      <c r="BO1539" s="258"/>
      <c r="BP1539" s="258"/>
      <c r="BQ1539" s="258"/>
      <c r="BR1539" s="258"/>
      <c r="BS1539" s="258"/>
      <c r="BT1539" s="258"/>
      <c r="BU1539" s="258"/>
      <c r="BV1539" s="259"/>
      <c r="BW1539" s="260"/>
      <c r="BX1539" s="258"/>
      <c r="BY1539" s="258"/>
      <c r="BZ1539" s="258"/>
      <c r="CA1539" s="258"/>
    </row>
    <row r="1540" spans="2:79" x14ac:dyDescent="0.25">
      <c r="B1540" s="263"/>
      <c r="C1540" s="261"/>
      <c r="I1540" s="220"/>
      <c r="J1540" s="253"/>
      <c r="K1540" s="254"/>
      <c r="L1540" s="254"/>
      <c r="M1540" s="255"/>
      <c r="N1540" s="326"/>
      <c r="O1540" s="256"/>
      <c r="P1540" s="256"/>
      <c r="Q1540" s="256"/>
      <c r="R1540" s="256"/>
      <c r="S1540" s="256"/>
      <c r="T1540" s="256"/>
      <c r="U1540" s="256"/>
      <c r="V1540" s="257"/>
      <c r="W1540" s="257"/>
      <c r="X1540" s="257"/>
      <c r="Y1540" s="257"/>
      <c r="Z1540" s="257"/>
      <c r="AA1540" s="257"/>
      <c r="AB1540" s="253"/>
      <c r="AC1540" s="258"/>
      <c r="AD1540" s="253"/>
      <c r="AE1540" s="253"/>
      <c r="AF1540" s="253"/>
      <c r="AG1540" s="253"/>
      <c r="AH1540" s="253"/>
      <c r="AI1540" s="253"/>
      <c r="AJ1540" s="253"/>
      <c r="AK1540" s="258"/>
      <c r="AL1540" s="258"/>
      <c r="AM1540" s="258"/>
      <c r="AN1540" s="258"/>
      <c r="AO1540" s="258"/>
      <c r="AP1540" s="258"/>
      <c r="AQ1540" s="258"/>
      <c r="AR1540" s="258"/>
      <c r="AS1540" s="258"/>
      <c r="AT1540" s="258"/>
      <c r="AU1540" s="258"/>
      <c r="AV1540" s="258"/>
      <c r="AW1540" s="258"/>
      <c r="AX1540" s="258"/>
      <c r="AY1540" s="258"/>
      <c r="AZ1540" s="258"/>
      <c r="BA1540" s="258"/>
      <c r="BB1540" s="258"/>
      <c r="BC1540" s="258"/>
      <c r="BD1540" s="258"/>
      <c r="BE1540" s="258"/>
      <c r="BF1540" s="258"/>
      <c r="BG1540" s="258"/>
      <c r="BH1540" s="258"/>
      <c r="BI1540" s="258"/>
      <c r="BJ1540" s="258"/>
      <c r="BK1540" s="258"/>
      <c r="BL1540" s="297"/>
      <c r="BM1540" s="258"/>
      <c r="BN1540" s="258"/>
      <c r="BO1540" s="258"/>
      <c r="BP1540" s="258"/>
      <c r="BQ1540" s="258"/>
      <c r="BR1540" s="258"/>
      <c r="BS1540" s="258"/>
      <c r="BT1540" s="258"/>
      <c r="BU1540" s="258"/>
      <c r="BV1540" s="259"/>
      <c r="BW1540" s="260"/>
      <c r="BX1540" s="258"/>
      <c r="BY1540" s="258"/>
      <c r="BZ1540" s="258"/>
      <c r="CA1540" s="258"/>
    </row>
    <row r="1541" spans="2:79" x14ac:dyDescent="0.25">
      <c r="B1541" s="263"/>
      <c r="C1541" s="261"/>
      <c r="I1541" s="220"/>
      <c r="J1541" s="253"/>
      <c r="K1541" s="254"/>
      <c r="L1541" s="254"/>
      <c r="M1541" s="255"/>
      <c r="N1541" s="326"/>
      <c r="O1541" s="256"/>
      <c r="P1541" s="256"/>
      <c r="Q1541" s="256"/>
      <c r="R1541" s="256"/>
      <c r="S1541" s="256"/>
      <c r="T1541" s="256"/>
      <c r="U1541" s="256"/>
      <c r="V1541" s="257"/>
      <c r="W1541" s="257"/>
      <c r="X1541" s="257"/>
      <c r="Y1541" s="257"/>
      <c r="Z1541" s="257"/>
      <c r="AA1541" s="257"/>
      <c r="AB1541" s="253"/>
      <c r="AC1541" s="258"/>
      <c r="AD1541" s="253"/>
      <c r="AE1541" s="253"/>
      <c r="AF1541" s="253"/>
      <c r="AG1541" s="253"/>
      <c r="AH1541" s="253"/>
      <c r="AI1541" s="253"/>
      <c r="AJ1541" s="253"/>
      <c r="AK1541" s="258"/>
      <c r="AL1541" s="258"/>
      <c r="AM1541" s="258"/>
      <c r="AN1541" s="258"/>
      <c r="AO1541" s="258"/>
      <c r="AP1541" s="258"/>
      <c r="AQ1541" s="258"/>
      <c r="AR1541" s="258"/>
      <c r="AS1541" s="258"/>
      <c r="AT1541" s="258"/>
      <c r="AU1541" s="258"/>
      <c r="AV1541" s="258"/>
      <c r="AW1541" s="258"/>
      <c r="AX1541" s="258"/>
      <c r="AY1541" s="258"/>
      <c r="AZ1541" s="258"/>
      <c r="BA1541" s="258"/>
      <c r="BB1541" s="258"/>
      <c r="BC1541" s="258"/>
      <c r="BD1541" s="258"/>
      <c r="BE1541" s="258"/>
      <c r="BF1541" s="258"/>
      <c r="BG1541" s="258"/>
      <c r="BH1541" s="258"/>
      <c r="BI1541" s="258"/>
      <c r="BJ1541" s="258"/>
      <c r="BK1541" s="258"/>
      <c r="BL1541" s="297"/>
      <c r="BM1541" s="258"/>
      <c r="BN1541" s="258"/>
      <c r="BO1541" s="258"/>
      <c r="BP1541" s="258"/>
      <c r="BQ1541" s="258"/>
      <c r="BR1541" s="258"/>
      <c r="BS1541" s="258"/>
      <c r="BT1541" s="258"/>
      <c r="BU1541" s="258"/>
      <c r="BV1541" s="259"/>
      <c r="BW1541" s="260"/>
      <c r="BX1541" s="258"/>
      <c r="BY1541" s="258"/>
      <c r="BZ1541" s="258"/>
      <c r="CA1541" s="258"/>
    </row>
    <row r="1542" spans="2:79" x14ac:dyDescent="0.25">
      <c r="B1542" s="263"/>
      <c r="C1542" s="261"/>
      <c r="I1542" s="220"/>
      <c r="J1542" s="253"/>
      <c r="K1542" s="254"/>
      <c r="L1542" s="254"/>
      <c r="M1542" s="255"/>
      <c r="N1542" s="326"/>
      <c r="O1542" s="256"/>
      <c r="P1542" s="256"/>
      <c r="Q1542" s="256"/>
      <c r="R1542" s="256"/>
      <c r="S1542" s="256"/>
      <c r="T1542" s="256"/>
      <c r="U1542" s="256"/>
      <c r="V1542" s="257"/>
      <c r="W1542" s="257"/>
      <c r="X1542" s="257"/>
      <c r="Y1542" s="257"/>
      <c r="Z1542" s="257"/>
      <c r="AA1542" s="257"/>
      <c r="AB1542" s="253"/>
      <c r="AC1542" s="258"/>
      <c r="AD1542" s="253"/>
      <c r="AE1542" s="253"/>
      <c r="AF1542" s="253"/>
      <c r="AG1542" s="253"/>
      <c r="AH1542" s="253"/>
      <c r="AI1542" s="253"/>
      <c r="AJ1542" s="253"/>
      <c r="AK1542" s="258"/>
      <c r="AL1542" s="258"/>
      <c r="AM1542" s="258"/>
      <c r="AN1542" s="258"/>
      <c r="AO1542" s="258"/>
      <c r="AP1542" s="258"/>
      <c r="AQ1542" s="258"/>
      <c r="AR1542" s="258"/>
      <c r="AS1542" s="258"/>
      <c r="AT1542" s="258"/>
      <c r="AU1542" s="258"/>
      <c r="AV1542" s="258"/>
      <c r="AW1542" s="258"/>
      <c r="AX1542" s="258"/>
      <c r="AY1542" s="258"/>
      <c r="AZ1542" s="258"/>
      <c r="BA1542" s="258"/>
      <c r="BB1542" s="258"/>
      <c r="BC1542" s="258"/>
      <c r="BD1542" s="258"/>
      <c r="BE1542" s="258"/>
      <c r="BF1542" s="258"/>
      <c r="BG1542" s="258"/>
      <c r="BH1542" s="258"/>
      <c r="BI1542" s="258"/>
      <c r="BJ1542" s="258"/>
      <c r="BK1542" s="258"/>
      <c r="BL1542" s="297"/>
      <c r="BM1542" s="258"/>
      <c r="BN1542" s="258"/>
      <c r="BO1542" s="258"/>
      <c r="BP1542" s="258"/>
      <c r="BQ1542" s="258"/>
      <c r="BR1542" s="258"/>
      <c r="BS1542" s="258"/>
      <c r="BT1542" s="258"/>
      <c r="BU1542" s="258"/>
      <c r="BV1542" s="259"/>
      <c r="BW1542" s="260"/>
      <c r="BX1542" s="258"/>
      <c r="BY1542" s="258"/>
      <c r="BZ1542" s="258"/>
      <c r="CA1542" s="258"/>
    </row>
    <row r="1543" spans="2:79" x14ac:dyDescent="0.25">
      <c r="B1543" s="263"/>
      <c r="C1543" s="261"/>
      <c r="I1543" s="220"/>
      <c r="J1543" s="253"/>
      <c r="K1543" s="254"/>
      <c r="L1543" s="254"/>
      <c r="M1543" s="255"/>
      <c r="N1543" s="326"/>
      <c r="O1543" s="256"/>
      <c r="P1543" s="256"/>
      <c r="Q1543" s="256"/>
      <c r="R1543" s="256"/>
      <c r="S1543" s="256"/>
      <c r="T1543" s="256"/>
      <c r="U1543" s="256"/>
      <c r="V1543" s="257"/>
      <c r="W1543" s="257"/>
      <c r="X1543" s="257"/>
      <c r="Y1543" s="257"/>
      <c r="Z1543" s="257"/>
      <c r="AA1543" s="257"/>
      <c r="AB1543" s="253"/>
      <c r="AC1543" s="258"/>
      <c r="AD1543" s="253"/>
      <c r="AE1543" s="253"/>
      <c r="AF1543" s="253"/>
      <c r="AG1543" s="253"/>
      <c r="AH1543" s="253"/>
      <c r="AI1543" s="253"/>
      <c r="AJ1543" s="253"/>
      <c r="AK1543" s="258"/>
      <c r="AL1543" s="258"/>
      <c r="AM1543" s="258"/>
      <c r="AN1543" s="258"/>
      <c r="AO1543" s="258"/>
      <c r="AP1543" s="258"/>
      <c r="AQ1543" s="258"/>
      <c r="AR1543" s="258"/>
      <c r="AS1543" s="258"/>
      <c r="AT1543" s="258"/>
      <c r="AU1543" s="258"/>
      <c r="AV1543" s="258"/>
      <c r="AW1543" s="258"/>
      <c r="AX1543" s="258"/>
      <c r="AY1543" s="258"/>
      <c r="AZ1543" s="258"/>
      <c r="BA1543" s="258"/>
      <c r="BB1543" s="258"/>
      <c r="BC1543" s="258"/>
      <c r="BD1543" s="258"/>
      <c r="BE1543" s="258"/>
      <c r="BF1543" s="258"/>
      <c r="BG1543" s="258"/>
      <c r="BH1543" s="258"/>
      <c r="BI1543" s="258"/>
      <c r="BJ1543" s="258"/>
      <c r="BK1543" s="258"/>
      <c r="BL1543" s="297"/>
      <c r="BM1543" s="258"/>
      <c r="BN1543" s="258"/>
      <c r="BO1543" s="258"/>
      <c r="BP1543" s="258"/>
      <c r="BQ1543" s="258"/>
      <c r="BR1543" s="258"/>
      <c r="BS1543" s="258"/>
      <c r="BT1543" s="258"/>
      <c r="BU1543" s="258"/>
      <c r="BV1543" s="259"/>
      <c r="BW1543" s="260"/>
      <c r="BX1543" s="258"/>
      <c r="BY1543" s="258"/>
      <c r="BZ1543" s="258"/>
      <c r="CA1543" s="258"/>
    </row>
    <row r="1544" spans="2:79" x14ac:dyDescent="0.25">
      <c r="B1544" s="263"/>
      <c r="C1544" s="261"/>
      <c r="I1544" s="220"/>
      <c r="J1544" s="253"/>
      <c r="K1544" s="254"/>
      <c r="L1544" s="254"/>
      <c r="M1544" s="255"/>
      <c r="N1544" s="326"/>
      <c r="O1544" s="256"/>
      <c r="P1544" s="256"/>
      <c r="Q1544" s="256"/>
      <c r="R1544" s="256"/>
      <c r="S1544" s="256"/>
      <c r="T1544" s="256"/>
      <c r="U1544" s="256"/>
      <c r="V1544" s="257"/>
      <c r="W1544" s="257"/>
      <c r="X1544" s="257"/>
      <c r="Y1544" s="257"/>
      <c r="Z1544" s="257"/>
      <c r="AA1544" s="257"/>
      <c r="AB1544" s="253"/>
      <c r="AC1544" s="258"/>
      <c r="AD1544" s="253"/>
      <c r="AE1544" s="253"/>
      <c r="AF1544" s="253"/>
      <c r="AG1544" s="253"/>
      <c r="AH1544" s="253"/>
      <c r="AI1544" s="253"/>
      <c r="AJ1544" s="253"/>
      <c r="AK1544" s="258"/>
      <c r="AL1544" s="258"/>
      <c r="AM1544" s="258"/>
      <c r="AN1544" s="258"/>
      <c r="AO1544" s="258"/>
      <c r="AP1544" s="258"/>
      <c r="AQ1544" s="258"/>
      <c r="AR1544" s="258"/>
      <c r="AS1544" s="258"/>
      <c r="AT1544" s="258"/>
      <c r="AU1544" s="258"/>
      <c r="AV1544" s="258"/>
      <c r="AW1544" s="258"/>
      <c r="AX1544" s="258"/>
      <c r="AY1544" s="258"/>
      <c r="AZ1544" s="258"/>
      <c r="BA1544" s="258"/>
      <c r="BB1544" s="258"/>
      <c r="BC1544" s="258"/>
      <c r="BD1544" s="258"/>
      <c r="BE1544" s="258"/>
      <c r="BF1544" s="258"/>
      <c r="BG1544" s="258"/>
      <c r="BH1544" s="258"/>
      <c r="BI1544" s="258"/>
      <c r="BJ1544" s="258"/>
      <c r="BK1544" s="258"/>
      <c r="BL1544" s="297"/>
      <c r="BM1544" s="258"/>
      <c r="BN1544" s="258"/>
      <c r="BO1544" s="258"/>
      <c r="BP1544" s="258"/>
      <c r="BQ1544" s="258"/>
      <c r="BR1544" s="258"/>
      <c r="BS1544" s="258"/>
      <c r="BT1544" s="258"/>
      <c r="BU1544" s="258"/>
      <c r="BV1544" s="259"/>
      <c r="BW1544" s="260"/>
      <c r="BX1544" s="258"/>
      <c r="BY1544" s="258"/>
      <c r="BZ1544" s="258"/>
      <c r="CA1544" s="258"/>
    </row>
    <row r="1545" spans="2:79" x14ac:dyDescent="0.25">
      <c r="B1545" s="263"/>
      <c r="C1545" s="261"/>
      <c r="I1545" s="220"/>
      <c r="J1545" s="253"/>
      <c r="K1545" s="254"/>
      <c r="L1545" s="254"/>
      <c r="M1545" s="255"/>
      <c r="N1545" s="326"/>
      <c r="O1545" s="256"/>
      <c r="P1545" s="256"/>
      <c r="Q1545" s="256"/>
      <c r="R1545" s="256"/>
      <c r="S1545" s="256"/>
      <c r="T1545" s="256"/>
      <c r="U1545" s="256"/>
      <c r="V1545" s="257"/>
      <c r="W1545" s="257"/>
      <c r="X1545" s="257"/>
      <c r="Y1545" s="257"/>
      <c r="Z1545" s="257"/>
      <c r="AA1545" s="257"/>
      <c r="AB1545" s="253"/>
      <c r="AC1545" s="258"/>
      <c r="AD1545" s="253"/>
      <c r="AE1545" s="253"/>
      <c r="AF1545" s="253"/>
      <c r="AG1545" s="253"/>
      <c r="AH1545" s="253"/>
      <c r="AI1545" s="253"/>
      <c r="AJ1545" s="253"/>
      <c r="AK1545" s="258"/>
      <c r="AL1545" s="258"/>
      <c r="AM1545" s="258"/>
      <c r="AN1545" s="258"/>
      <c r="AO1545" s="258"/>
      <c r="AP1545" s="258"/>
      <c r="AQ1545" s="258"/>
      <c r="AR1545" s="258"/>
      <c r="AS1545" s="258"/>
      <c r="AT1545" s="258"/>
      <c r="AU1545" s="258"/>
      <c r="AV1545" s="258"/>
      <c r="AW1545" s="258"/>
      <c r="AX1545" s="258"/>
      <c r="AY1545" s="258"/>
      <c r="AZ1545" s="258"/>
      <c r="BA1545" s="258"/>
      <c r="BB1545" s="258"/>
      <c r="BC1545" s="258"/>
      <c r="BD1545" s="258"/>
      <c r="BE1545" s="258"/>
      <c r="BF1545" s="258"/>
      <c r="BG1545" s="258"/>
      <c r="BH1545" s="258"/>
      <c r="BI1545" s="258"/>
      <c r="BJ1545" s="258"/>
      <c r="BK1545" s="258"/>
      <c r="BL1545" s="297"/>
      <c r="BM1545" s="258"/>
      <c r="BN1545" s="258"/>
      <c r="BO1545" s="258"/>
      <c r="BP1545" s="258"/>
      <c r="BQ1545" s="258"/>
      <c r="BR1545" s="258"/>
      <c r="BS1545" s="258"/>
      <c r="BT1545" s="258"/>
      <c r="BU1545" s="258"/>
      <c r="BV1545" s="259"/>
      <c r="BW1545" s="260"/>
      <c r="BX1545" s="258"/>
      <c r="BY1545" s="258"/>
      <c r="BZ1545" s="258"/>
      <c r="CA1545" s="258"/>
    </row>
    <row r="1546" spans="2:79" x14ac:dyDescent="0.25">
      <c r="B1546" s="263"/>
      <c r="C1546" s="261"/>
      <c r="I1546" s="220"/>
      <c r="J1546" s="253"/>
      <c r="K1546" s="254"/>
      <c r="L1546" s="254"/>
      <c r="M1546" s="255"/>
      <c r="N1546" s="326"/>
      <c r="O1546" s="256"/>
      <c r="P1546" s="256"/>
      <c r="Q1546" s="256"/>
      <c r="R1546" s="256"/>
      <c r="S1546" s="256"/>
      <c r="T1546" s="256"/>
      <c r="U1546" s="256"/>
      <c r="V1546" s="257"/>
      <c r="W1546" s="257"/>
      <c r="X1546" s="257"/>
      <c r="Y1546" s="257"/>
      <c r="Z1546" s="257"/>
      <c r="AA1546" s="257"/>
      <c r="AB1546" s="253"/>
      <c r="AC1546" s="258"/>
      <c r="AD1546" s="253"/>
      <c r="AE1546" s="253"/>
      <c r="AF1546" s="253"/>
      <c r="AG1546" s="253"/>
      <c r="AH1546" s="253"/>
      <c r="AI1546" s="253"/>
      <c r="AJ1546" s="253"/>
      <c r="AK1546" s="258"/>
      <c r="AL1546" s="258"/>
      <c r="AM1546" s="258"/>
      <c r="AN1546" s="258"/>
      <c r="AO1546" s="258"/>
      <c r="AP1546" s="258"/>
      <c r="AQ1546" s="258"/>
      <c r="AR1546" s="258"/>
      <c r="AS1546" s="258"/>
      <c r="AT1546" s="258"/>
      <c r="AU1546" s="258"/>
      <c r="AV1546" s="258"/>
      <c r="AW1546" s="258"/>
      <c r="AX1546" s="258"/>
      <c r="AY1546" s="258"/>
      <c r="AZ1546" s="258"/>
      <c r="BA1546" s="258"/>
      <c r="BB1546" s="258"/>
      <c r="BC1546" s="258"/>
      <c r="BD1546" s="258"/>
      <c r="BE1546" s="258"/>
      <c r="BF1546" s="258"/>
      <c r="BG1546" s="258"/>
      <c r="BH1546" s="258"/>
      <c r="BI1546" s="258"/>
      <c r="BJ1546" s="258"/>
      <c r="BK1546" s="258"/>
      <c r="BL1546" s="297"/>
      <c r="BM1546" s="258"/>
      <c r="BN1546" s="258"/>
      <c r="BO1546" s="258"/>
      <c r="BP1546" s="258"/>
      <c r="BQ1546" s="258"/>
      <c r="BR1546" s="258"/>
      <c r="BS1546" s="258"/>
      <c r="BT1546" s="258"/>
      <c r="BU1546" s="258"/>
      <c r="BV1546" s="259"/>
      <c r="BW1546" s="260"/>
      <c r="BX1546" s="258"/>
      <c r="BY1546" s="258"/>
      <c r="BZ1546" s="258"/>
      <c r="CA1546" s="258"/>
    </row>
    <row r="1547" spans="2:79" x14ac:dyDescent="0.25">
      <c r="B1547" s="263"/>
      <c r="C1547" s="261"/>
      <c r="I1547" s="220"/>
      <c r="J1547" s="253"/>
      <c r="K1547" s="254"/>
      <c r="L1547" s="254"/>
      <c r="M1547" s="255"/>
      <c r="N1547" s="326"/>
      <c r="O1547" s="256"/>
      <c r="P1547" s="256"/>
      <c r="Q1547" s="256"/>
      <c r="R1547" s="256"/>
      <c r="S1547" s="256"/>
      <c r="T1547" s="256"/>
      <c r="U1547" s="256"/>
      <c r="V1547" s="257"/>
      <c r="W1547" s="257"/>
      <c r="X1547" s="257"/>
      <c r="Y1547" s="257"/>
      <c r="Z1547" s="257"/>
      <c r="AA1547" s="257"/>
      <c r="AB1547" s="253"/>
      <c r="AC1547" s="258"/>
      <c r="AD1547" s="253"/>
      <c r="AE1547" s="253"/>
      <c r="AF1547" s="253"/>
      <c r="AG1547" s="253"/>
      <c r="AH1547" s="253"/>
      <c r="AI1547" s="253"/>
      <c r="AJ1547" s="253"/>
      <c r="AK1547" s="258"/>
      <c r="AL1547" s="258"/>
      <c r="AM1547" s="258"/>
      <c r="AN1547" s="258"/>
      <c r="AO1547" s="258"/>
      <c r="AP1547" s="258"/>
      <c r="AQ1547" s="258"/>
      <c r="AR1547" s="258"/>
      <c r="AS1547" s="258"/>
      <c r="AT1547" s="258"/>
      <c r="AU1547" s="258"/>
      <c r="AV1547" s="258"/>
      <c r="AW1547" s="258"/>
      <c r="AX1547" s="258"/>
      <c r="AY1547" s="258"/>
      <c r="AZ1547" s="258"/>
      <c r="BA1547" s="258"/>
      <c r="BB1547" s="258"/>
      <c r="BC1547" s="258"/>
      <c r="BD1547" s="258"/>
      <c r="BE1547" s="258"/>
      <c r="BF1547" s="258"/>
      <c r="BG1547" s="258"/>
      <c r="BH1547" s="258"/>
      <c r="BI1547" s="258"/>
      <c r="BJ1547" s="258"/>
      <c r="BK1547" s="258"/>
      <c r="BL1547" s="297"/>
      <c r="BM1547" s="258"/>
      <c r="BN1547" s="258"/>
      <c r="BO1547" s="258"/>
      <c r="BP1547" s="258"/>
      <c r="BQ1547" s="258"/>
      <c r="BR1547" s="258"/>
      <c r="BS1547" s="258"/>
      <c r="BT1547" s="258"/>
      <c r="BU1547" s="258"/>
      <c r="BV1547" s="259"/>
      <c r="BW1547" s="260"/>
      <c r="BX1547" s="258"/>
      <c r="BY1547" s="258"/>
      <c r="BZ1547" s="258"/>
      <c r="CA1547" s="258"/>
    </row>
    <row r="1548" spans="2:79" x14ac:dyDescent="0.25">
      <c r="B1548" s="263"/>
      <c r="C1548" s="261"/>
      <c r="I1548" s="220"/>
      <c r="J1548" s="253"/>
      <c r="K1548" s="254"/>
      <c r="L1548" s="254"/>
      <c r="M1548" s="255"/>
      <c r="N1548" s="326"/>
      <c r="O1548" s="256"/>
      <c r="P1548" s="256"/>
      <c r="Q1548" s="256"/>
      <c r="R1548" s="256"/>
      <c r="S1548" s="256"/>
      <c r="T1548" s="256"/>
      <c r="U1548" s="256"/>
      <c r="V1548" s="257"/>
      <c r="W1548" s="257"/>
      <c r="X1548" s="257"/>
      <c r="Y1548" s="257"/>
      <c r="Z1548" s="257"/>
      <c r="AA1548" s="257"/>
      <c r="AB1548" s="253"/>
      <c r="AC1548" s="258"/>
      <c r="AD1548" s="253"/>
      <c r="AE1548" s="253"/>
      <c r="AF1548" s="253"/>
      <c r="AG1548" s="253"/>
      <c r="AH1548" s="253"/>
      <c r="AI1548" s="253"/>
      <c r="AJ1548" s="253"/>
      <c r="AK1548" s="258"/>
      <c r="AL1548" s="258"/>
      <c r="AM1548" s="258"/>
      <c r="AN1548" s="258"/>
      <c r="AO1548" s="258"/>
      <c r="AP1548" s="258"/>
      <c r="AQ1548" s="258"/>
      <c r="AR1548" s="258"/>
      <c r="AS1548" s="258"/>
      <c r="AT1548" s="258"/>
      <c r="AU1548" s="258"/>
      <c r="AV1548" s="258"/>
      <c r="AW1548" s="258"/>
      <c r="AX1548" s="258"/>
      <c r="AY1548" s="258"/>
      <c r="AZ1548" s="258"/>
      <c r="BA1548" s="258"/>
      <c r="BB1548" s="258"/>
      <c r="BC1548" s="258"/>
      <c r="BD1548" s="258"/>
      <c r="BE1548" s="258"/>
      <c r="BF1548" s="258"/>
      <c r="BG1548" s="258"/>
      <c r="BH1548" s="258"/>
      <c r="BI1548" s="258"/>
      <c r="BJ1548" s="258"/>
      <c r="BK1548" s="258"/>
      <c r="BL1548" s="297"/>
      <c r="BM1548" s="258"/>
      <c r="BN1548" s="258"/>
      <c r="BO1548" s="258"/>
      <c r="BP1548" s="258"/>
      <c r="BQ1548" s="258"/>
      <c r="BR1548" s="258"/>
      <c r="BS1548" s="258"/>
      <c r="BT1548" s="258"/>
      <c r="BU1548" s="258"/>
      <c r="BV1548" s="259"/>
      <c r="BW1548" s="260"/>
      <c r="BX1548" s="258"/>
      <c r="BY1548" s="258"/>
      <c r="BZ1548" s="258"/>
      <c r="CA1548" s="258"/>
    </row>
    <row r="1549" spans="2:79" x14ac:dyDescent="0.25">
      <c r="B1549" s="263"/>
      <c r="C1549" s="261"/>
      <c r="I1549" s="220"/>
      <c r="J1549" s="253"/>
      <c r="K1549" s="254"/>
      <c r="L1549" s="254"/>
      <c r="M1549" s="255"/>
      <c r="N1549" s="326"/>
      <c r="O1549" s="256"/>
      <c r="P1549" s="256"/>
      <c r="Q1549" s="256"/>
      <c r="R1549" s="256"/>
      <c r="S1549" s="256"/>
      <c r="T1549" s="256"/>
      <c r="U1549" s="256"/>
      <c r="V1549" s="257"/>
      <c r="W1549" s="257"/>
      <c r="X1549" s="257"/>
      <c r="Y1549" s="257"/>
      <c r="Z1549" s="257"/>
      <c r="AA1549" s="257"/>
      <c r="AB1549" s="253"/>
      <c r="AC1549" s="258"/>
      <c r="AD1549" s="253"/>
      <c r="AE1549" s="253"/>
      <c r="AF1549" s="253"/>
      <c r="AG1549" s="253"/>
      <c r="AH1549" s="253"/>
      <c r="AI1549" s="253"/>
      <c r="AJ1549" s="253"/>
      <c r="AK1549" s="258"/>
      <c r="AL1549" s="258"/>
      <c r="AM1549" s="258"/>
      <c r="AN1549" s="258"/>
      <c r="AO1549" s="258"/>
      <c r="AP1549" s="258"/>
      <c r="AQ1549" s="258"/>
      <c r="AR1549" s="258"/>
      <c r="AS1549" s="258"/>
      <c r="AT1549" s="258"/>
      <c r="AU1549" s="258"/>
      <c r="AV1549" s="258"/>
      <c r="AW1549" s="258"/>
      <c r="AX1549" s="258"/>
      <c r="AY1549" s="258"/>
      <c r="AZ1549" s="258"/>
      <c r="BA1549" s="258"/>
      <c r="BB1549" s="258"/>
      <c r="BC1549" s="258"/>
      <c r="BD1549" s="258"/>
      <c r="BE1549" s="258"/>
      <c r="BF1549" s="258"/>
      <c r="BG1549" s="258"/>
      <c r="BH1549" s="258"/>
      <c r="BI1549" s="258"/>
      <c r="BJ1549" s="258"/>
      <c r="BK1549" s="258"/>
      <c r="BL1549" s="297"/>
      <c r="BM1549" s="258"/>
      <c r="BN1549" s="258"/>
      <c r="BO1549" s="258"/>
      <c r="BP1549" s="258"/>
      <c r="BQ1549" s="258"/>
      <c r="BR1549" s="258"/>
      <c r="BS1549" s="258"/>
      <c r="BT1549" s="258"/>
      <c r="BU1549" s="258"/>
      <c r="BV1549" s="259"/>
      <c r="BW1549" s="260"/>
      <c r="BX1549" s="258"/>
      <c r="BY1549" s="258"/>
      <c r="BZ1549" s="258"/>
      <c r="CA1549" s="258"/>
    </row>
    <row r="1550" spans="2:79" x14ac:dyDescent="0.25">
      <c r="B1550" s="263"/>
      <c r="C1550" s="261"/>
      <c r="I1550" s="220"/>
      <c r="J1550" s="253"/>
      <c r="K1550" s="254"/>
      <c r="L1550" s="254"/>
      <c r="M1550" s="255"/>
      <c r="N1550" s="326"/>
      <c r="O1550" s="256"/>
      <c r="P1550" s="256"/>
      <c r="Q1550" s="256"/>
      <c r="R1550" s="256"/>
      <c r="S1550" s="256"/>
      <c r="T1550" s="256"/>
      <c r="U1550" s="256"/>
      <c r="V1550" s="257"/>
      <c r="W1550" s="257"/>
      <c r="X1550" s="257"/>
      <c r="Y1550" s="257"/>
      <c r="Z1550" s="257"/>
      <c r="AA1550" s="257"/>
      <c r="AB1550" s="253"/>
      <c r="AC1550" s="258"/>
      <c r="AD1550" s="253"/>
      <c r="AE1550" s="253"/>
      <c r="AF1550" s="253"/>
      <c r="AG1550" s="253"/>
      <c r="AH1550" s="253"/>
      <c r="AI1550" s="253"/>
      <c r="AJ1550" s="253"/>
      <c r="AK1550" s="258"/>
      <c r="AL1550" s="258"/>
      <c r="AM1550" s="258"/>
      <c r="AN1550" s="258"/>
      <c r="AO1550" s="258"/>
      <c r="AP1550" s="258"/>
      <c r="AQ1550" s="258"/>
      <c r="AR1550" s="258"/>
      <c r="AS1550" s="258"/>
      <c r="AT1550" s="258"/>
      <c r="AU1550" s="258"/>
      <c r="AV1550" s="258"/>
      <c r="AW1550" s="258"/>
      <c r="AX1550" s="258"/>
      <c r="AY1550" s="258"/>
      <c r="AZ1550" s="258"/>
      <c r="BA1550" s="258"/>
      <c r="BB1550" s="258"/>
      <c r="BC1550" s="258"/>
      <c r="BD1550" s="258"/>
      <c r="BE1550" s="258"/>
      <c r="BF1550" s="258"/>
      <c r="BG1550" s="258"/>
      <c r="BH1550" s="258"/>
      <c r="BI1550" s="258"/>
      <c r="BJ1550" s="258"/>
      <c r="BK1550" s="258"/>
      <c r="BL1550" s="297"/>
      <c r="BM1550" s="258"/>
      <c r="BN1550" s="258"/>
      <c r="BO1550" s="258"/>
      <c r="BP1550" s="258"/>
      <c r="BQ1550" s="258"/>
      <c r="BR1550" s="258"/>
      <c r="BS1550" s="258"/>
      <c r="BT1550" s="258"/>
      <c r="BU1550" s="258"/>
      <c r="BV1550" s="259"/>
      <c r="BW1550" s="260"/>
      <c r="BX1550" s="258"/>
      <c r="BY1550" s="258"/>
      <c r="BZ1550" s="258"/>
      <c r="CA1550" s="258"/>
    </row>
    <row r="1551" spans="2:79" x14ac:dyDescent="0.25">
      <c r="B1551" s="263"/>
      <c r="C1551" s="261"/>
      <c r="I1551" s="220"/>
      <c r="J1551" s="253"/>
      <c r="K1551" s="254"/>
      <c r="L1551" s="254"/>
      <c r="M1551" s="255"/>
      <c r="N1551" s="326"/>
      <c r="O1551" s="256"/>
      <c r="P1551" s="256"/>
      <c r="Q1551" s="256"/>
      <c r="R1551" s="256"/>
      <c r="S1551" s="256"/>
      <c r="T1551" s="256"/>
      <c r="U1551" s="256"/>
      <c r="V1551" s="257"/>
      <c r="W1551" s="257"/>
      <c r="X1551" s="257"/>
      <c r="Y1551" s="257"/>
      <c r="Z1551" s="257"/>
      <c r="AA1551" s="257"/>
      <c r="AB1551" s="253"/>
      <c r="AC1551" s="258"/>
      <c r="AD1551" s="253"/>
      <c r="AE1551" s="253"/>
      <c r="AF1551" s="253"/>
      <c r="AG1551" s="253"/>
      <c r="AH1551" s="253"/>
      <c r="AI1551" s="253"/>
      <c r="AJ1551" s="253"/>
      <c r="AK1551" s="258"/>
      <c r="AL1551" s="258"/>
      <c r="AM1551" s="258"/>
      <c r="AN1551" s="258"/>
      <c r="AO1551" s="258"/>
      <c r="AP1551" s="258"/>
      <c r="AQ1551" s="258"/>
      <c r="AR1551" s="258"/>
      <c r="AS1551" s="258"/>
      <c r="AT1551" s="258"/>
      <c r="AU1551" s="258"/>
      <c r="AV1551" s="258"/>
      <c r="AW1551" s="258"/>
      <c r="AX1551" s="258"/>
      <c r="AY1551" s="258"/>
      <c r="AZ1551" s="258"/>
      <c r="BA1551" s="258"/>
      <c r="BB1551" s="258"/>
      <c r="BC1551" s="258"/>
      <c r="BD1551" s="258"/>
      <c r="BE1551" s="258"/>
      <c r="BF1551" s="258"/>
      <c r="BG1551" s="258"/>
      <c r="BH1551" s="258"/>
      <c r="BI1551" s="258"/>
      <c r="BJ1551" s="258"/>
      <c r="BK1551" s="258"/>
      <c r="BL1551" s="297"/>
      <c r="BM1551" s="258"/>
      <c r="BN1551" s="258"/>
      <c r="BO1551" s="258"/>
      <c r="BP1551" s="258"/>
      <c r="BQ1551" s="258"/>
      <c r="BR1551" s="258"/>
      <c r="BS1551" s="258"/>
      <c r="BT1551" s="258"/>
      <c r="BU1551" s="258"/>
      <c r="BV1551" s="259"/>
      <c r="BW1551" s="260"/>
      <c r="BX1551" s="258"/>
      <c r="BY1551" s="258"/>
      <c r="BZ1551" s="258"/>
      <c r="CA1551" s="258"/>
    </row>
    <row r="1552" spans="2:79" x14ac:dyDescent="0.25">
      <c r="B1552" s="263"/>
      <c r="C1552" s="261"/>
      <c r="I1552" s="220"/>
      <c r="J1552" s="253"/>
      <c r="K1552" s="254"/>
      <c r="L1552" s="254"/>
      <c r="M1552" s="255"/>
      <c r="N1552" s="326"/>
      <c r="O1552" s="256"/>
      <c r="P1552" s="256"/>
      <c r="Q1552" s="256"/>
      <c r="R1552" s="256"/>
      <c r="S1552" s="256"/>
      <c r="T1552" s="256"/>
      <c r="U1552" s="256"/>
      <c r="V1552" s="257"/>
      <c r="W1552" s="257"/>
      <c r="X1552" s="257"/>
      <c r="Y1552" s="257"/>
      <c r="Z1552" s="257"/>
      <c r="AA1552" s="257"/>
      <c r="AB1552" s="253"/>
      <c r="AC1552" s="258"/>
      <c r="AD1552" s="253"/>
      <c r="AE1552" s="253"/>
      <c r="AF1552" s="253"/>
      <c r="AG1552" s="253"/>
      <c r="AH1552" s="253"/>
      <c r="AI1552" s="253"/>
      <c r="AJ1552" s="253"/>
      <c r="AK1552" s="258"/>
      <c r="AL1552" s="258"/>
      <c r="AM1552" s="258"/>
      <c r="AN1552" s="258"/>
      <c r="AO1552" s="258"/>
      <c r="AP1552" s="258"/>
      <c r="AQ1552" s="258"/>
      <c r="AR1552" s="258"/>
      <c r="AS1552" s="258"/>
      <c r="AT1552" s="258"/>
      <c r="AU1552" s="258"/>
      <c r="AV1552" s="258"/>
      <c r="AW1552" s="258"/>
      <c r="AX1552" s="258"/>
      <c r="AY1552" s="258"/>
      <c r="AZ1552" s="258"/>
      <c r="BA1552" s="258"/>
      <c r="BB1552" s="258"/>
      <c r="BC1552" s="258"/>
      <c r="BD1552" s="258"/>
      <c r="BE1552" s="258"/>
      <c r="BF1552" s="258"/>
      <c r="BG1552" s="258"/>
      <c r="BH1552" s="258"/>
      <c r="BI1552" s="258"/>
      <c r="BJ1552" s="258"/>
      <c r="BK1552" s="258"/>
      <c r="BL1552" s="297"/>
      <c r="BM1552" s="258"/>
      <c r="BN1552" s="258"/>
      <c r="BO1552" s="258"/>
      <c r="BP1552" s="258"/>
      <c r="BQ1552" s="258"/>
      <c r="BR1552" s="258"/>
      <c r="BS1552" s="258"/>
      <c r="BT1552" s="258"/>
      <c r="BU1552" s="258"/>
      <c r="BV1552" s="259"/>
      <c r="BW1552" s="260"/>
      <c r="BX1552" s="258"/>
      <c r="BY1552" s="258"/>
      <c r="BZ1552" s="258"/>
      <c r="CA1552" s="258"/>
    </row>
    <row r="1553" spans="2:79" x14ac:dyDescent="0.25">
      <c r="B1553" s="263"/>
      <c r="C1553" s="261"/>
      <c r="I1553" s="220"/>
      <c r="J1553" s="253"/>
      <c r="K1553" s="254"/>
      <c r="L1553" s="254"/>
      <c r="M1553" s="255"/>
      <c r="N1553" s="326"/>
      <c r="O1553" s="256"/>
      <c r="P1553" s="256"/>
      <c r="Q1553" s="256"/>
      <c r="R1553" s="256"/>
      <c r="S1553" s="256"/>
      <c r="T1553" s="256"/>
      <c r="U1553" s="256"/>
      <c r="V1553" s="257"/>
      <c r="W1553" s="257"/>
      <c r="X1553" s="257"/>
      <c r="Y1553" s="257"/>
      <c r="Z1553" s="257"/>
      <c r="AA1553" s="257"/>
      <c r="AB1553" s="253"/>
      <c r="AC1553" s="258"/>
      <c r="AD1553" s="253"/>
      <c r="AE1553" s="253"/>
      <c r="AF1553" s="253"/>
      <c r="AG1553" s="253"/>
      <c r="AH1553" s="253"/>
      <c r="AI1553" s="253"/>
      <c r="AJ1553" s="253"/>
      <c r="AK1553" s="258"/>
      <c r="AL1553" s="258"/>
      <c r="AM1553" s="258"/>
      <c r="AN1553" s="258"/>
      <c r="AO1553" s="258"/>
      <c r="AP1553" s="258"/>
      <c r="AQ1553" s="258"/>
      <c r="AR1553" s="258"/>
      <c r="AS1553" s="258"/>
      <c r="AT1553" s="258"/>
      <c r="AU1553" s="258"/>
      <c r="AV1553" s="258"/>
      <c r="AW1553" s="258"/>
      <c r="AX1553" s="258"/>
      <c r="AY1553" s="258"/>
      <c r="AZ1553" s="258"/>
      <c r="BA1553" s="258"/>
      <c r="BB1553" s="258"/>
      <c r="BC1553" s="258"/>
      <c r="BD1553" s="258"/>
      <c r="BE1553" s="258"/>
      <c r="BF1553" s="258"/>
      <c r="BG1553" s="258"/>
      <c r="BH1553" s="258"/>
      <c r="BI1553" s="258"/>
      <c r="BJ1553" s="258"/>
      <c r="BK1553" s="258"/>
      <c r="BL1553" s="297"/>
      <c r="BM1553" s="258"/>
      <c r="BN1553" s="258"/>
      <c r="BO1553" s="258"/>
      <c r="BP1553" s="258"/>
      <c r="BQ1553" s="258"/>
      <c r="BR1553" s="258"/>
      <c r="BS1553" s="258"/>
      <c r="BT1553" s="258"/>
      <c r="BU1553" s="258"/>
      <c r="BV1553" s="259"/>
      <c r="BW1553" s="260"/>
      <c r="BX1553" s="258"/>
      <c r="BY1553" s="258"/>
      <c r="BZ1553" s="258"/>
      <c r="CA1553" s="258"/>
    </row>
    <row r="1554" spans="2:79" x14ac:dyDescent="0.25">
      <c r="B1554" s="263"/>
      <c r="C1554" s="261"/>
      <c r="I1554" s="220"/>
      <c r="J1554" s="253"/>
      <c r="K1554" s="254"/>
      <c r="L1554" s="254"/>
      <c r="M1554" s="255"/>
      <c r="N1554" s="326"/>
      <c r="O1554" s="256"/>
      <c r="P1554" s="256"/>
      <c r="Q1554" s="256"/>
      <c r="R1554" s="256"/>
      <c r="S1554" s="256"/>
      <c r="T1554" s="256"/>
      <c r="U1554" s="256"/>
      <c r="V1554" s="257"/>
      <c r="W1554" s="257"/>
      <c r="X1554" s="257"/>
      <c r="Y1554" s="257"/>
      <c r="Z1554" s="257"/>
      <c r="AA1554" s="257"/>
      <c r="AB1554" s="253"/>
      <c r="AC1554" s="258"/>
      <c r="AD1554" s="253"/>
      <c r="AE1554" s="253"/>
      <c r="AF1554" s="253"/>
      <c r="AG1554" s="253"/>
      <c r="AH1554" s="253"/>
      <c r="AI1554" s="253"/>
      <c r="AJ1554" s="253"/>
      <c r="AK1554" s="258"/>
      <c r="AL1554" s="258"/>
      <c r="AM1554" s="258"/>
      <c r="AN1554" s="258"/>
      <c r="AO1554" s="258"/>
      <c r="AP1554" s="258"/>
      <c r="AQ1554" s="258"/>
      <c r="AR1554" s="258"/>
      <c r="AS1554" s="258"/>
      <c r="AT1554" s="258"/>
      <c r="AU1554" s="258"/>
      <c r="AV1554" s="258"/>
      <c r="AW1554" s="258"/>
      <c r="AX1554" s="258"/>
      <c r="AY1554" s="258"/>
      <c r="AZ1554" s="258"/>
      <c r="BA1554" s="258"/>
      <c r="BB1554" s="258"/>
      <c r="BC1554" s="258"/>
      <c r="BD1554" s="258"/>
      <c r="BE1554" s="258"/>
      <c r="BF1554" s="258"/>
      <c r="BG1554" s="258"/>
      <c r="BH1554" s="258"/>
      <c r="BI1554" s="258"/>
      <c r="BJ1554" s="258"/>
      <c r="BK1554" s="258"/>
      <c r="BL1554" s="297"/>
      <c r="BM1554" s="258"/>
      <c r="BN1554" s="258"/>
      <c r="BO1554" s="258"/>
      <c r="BP1554" s="258"/>
      <c r="BQ1554" s="258"/>
      <c r="BR1554" s="258"/>
      <c r="BS1554" s="258"/>
      <c r="BT1554" s="258"/>
      <c r="BU1554" s="258"/>
      <c r="BV1554" s="259"/>
      <c r="BW1554" s="260"/>
      <c r="BX1554" s="258"/>
      <c r="BY1554" s="258"/>
      <c r="BZ1554" s="258"/>
      <c r="CA1554" s="258"/>
    </row>
    <row r="1555" spans="2:79" x14ac:dyDescent="0.25">
      <c r="B1555" s="263"/>
      <c r="C1555" s="261"/>
      <c r="I1555" s="220"/>
      <c r="J1555" s="253"/>
      <c r="K1555" s="254"/>
      <c r="L1555" s="254"/>
      <c r="M1555" s="255"/>
      <c r="N1555" s="326"/>
      <c r="O1555" s="256"/>
      <c r="P1555" s="256"/>
      <c r="Q1555" s="256"/>
      <c r="R1555" s="256"/>
      <c r="S1555" s="256"/>
      <c r="T1555" s="256"/>
      <c r="U1555" s="256"/>
      <c r="V1555" s="257"/>
      <c r="W1555" s="257"/>
      <c r="X1555" s="257"/>
      <c r="Y1555" s="257"/>
      <c r="Z1555" s="257"/>
      <c r="AA1555" s="257"/>
      <c r="AB1555" s="253"/>
      <c r="AC1555" s="258"/>
      <c r="AD1555" s="253"/>
      <c r="AE1555" s="253"/>
      <c r="AF1555" s="253"/>
      <c r="AG1555" s="253"/>
      <c r="AH1555" s="253"/>
      <c r="AI1555" s="253"/>
      <c r="AJ1555" s="253"/>
      <c r="AK1555" s="258"/>
      <c r="AL1555" s="258"/>
      <c r="AM1555" s="258"/>
      <c r="AN1555" s="258"/>
      <c r="AO1555" s="258"/>
      <c r="AP1555" s="258"/>
      <c r="AQ1555" s="258"/>
      <c r="AR1555" s="258"/>
      <c r="AS1555" s="258"/>
      <c r="AT1555" s="258"/>
      <c r="AU1555" s="258"/>
      <c r="AV1555" s="258"/>
      <c r="AW1555" s="258"/>
      <c r="AX1555" s="258"/>
      <c r="AY1555" s="258"/>
      <c r="AZ1555" s="258"/>
      <c r="BA1555" s="258"/>
      <c r="BB1555" s="258"/>
      <c r="BC1555" s="258"/>
      <c r="BD1555" s="258"/>
      <c r="BE1555" s="258"/>
      <c r="BF1555" s="258"/>
      <c r="BG1555" s="258"/>
      <c r="BH1555" s="258"/>
      <c r="BI1555" s="258"/>
      <c r="BJ1555" s="258"/>
      <c r="BK1555" s="258"/>
      <c r="BL1555" s="297"/>
      <c r="BM1555" s="258"/>
      <c r="BN1555" s="258"/>
      <c r="BO1555" s="258"/>
      <c r="BP1555" s="258"/>
      <c r="BQ1555" s="258"/>
      <c r="BR1555" s="258"/>
      <c r="BS1555" s="258"/>
      <c r="BT1555" s="258"/>
      <c r="BU1555" s="258"/>
      <c r="BV1555" s="259"/>
      <c r="BW1555" s="260"/>
      <c r="BX1555" s="258"/>
      <c r="BY1555" s="258"/>
      <c r="BZ1555" s="258"/>
      <c r="CA1555" s="258"/>
    </row>
    <row r="1556" spans="2:79" x14ac:dyDescent="0.25">
      <c r="B1556" s="263"/>
      <c r="C1556" s="261"/>
      <c r="I1556" s="220"/>
      <c r="J1556" s="253"/>
      <c r="K1556" s="254"/>
      <c r="L1556" s="254"/>
      <c r="M1556" s="255"/>
      <c r="N1556" s="326"/>
      <c r="O1556" s="256"/>
      <c r="P1556" s="256"/>
      <c r="Q1556" s="256"/>
      <c r="R1556" s="256"/>
      <c r="S1556" s="256"/>
      <c r="T1556" s="256"/>
      <c r="U1556" s="256"/>
      <c r="V1556" s="257"/>
      <c r="W1556" s="257"/>
      <c r="X1556" s="257"/>
      <c r="Y1556" s="257"/>
      <c r="Z1556" s="257"/>
      <c r="AA1556" s="257"/>
      <c r="AB1556" s="253"/>
      <c r="AC1556" s="258"/>
      <c r="AD1556" s="253"/>
      <c r="AE1556" s="253"/>
      <c r="AF1556" s="253"/>
      <c r="AG1556" s="253"/>
      <c r="AH1556" s="253"/>
      <c r="AI1556" s="253"/>
      <c r="AJ1556" s="253"/>
      <c r="AK1556" s="258"/>
      <c r="AL1556" s="258"/>
      <c r="AM1556" s="258"/>
      <c r="AN1556" s="258"/>
      <c r="AO1556" s="258"/>
      <c r="AP1556" s="258"/>
      <c r="AQ1556" s="258"/>
      <c r="AR1556" s="258"/>
      <c r="AS1556" s="258"/>
      <c r="AT1556" s="258"/>
      <c r="AU1556" s="258"/>
      <c r="AV1556" s="258"/>
      <c r="AW1556" s="258"/>
      <c r="AX1556" s="258"/>
      <c r="AY1556" s="258"/>
      <c r="AZ1556" s="258"/>
      <c r="BA1556" s="258"/>
      <c r="BB1556" s="258"/>
      <c r="BC1556" s="258"/>
      <c r="BD1556" s="258"/>
      <c r="BE1556" s="258"/>
      <c r="BF1556" s="258"/>
      <c r="BG1556" s="258"/>
      <c r="BH1556" s="258"/>
      <c r="BI1556" s="258"/>
      <c r="BJ1556" s="258"/>
      <c r="BK1556" s="258"/>
      <c r="BL1556" s="297"/>
      <c r="BM1556" s="258"/>
      <c r="BN1556" s="258"/>
      <c r="BO1556" s="258"/>
      <c r="BP1556" s="258"/>
      <c r="BQ1556" s="258"/>
      <c r="BR1556" s="258"/>
      <c r="BS1556" s="258"/>
      <c r="BT1556" s="258"/>
      <c r="BU1556" s="258"/>
      <c r="BV1556" s="259"/>
      <c r="BW1556" s="260"/>
      <c r="BX1556" s="258"/>
      <c r="BY1556" s="258"/>
      <c r="BZ1556" s="258"/>
      <c r="CA1556" s="258"/>
    </row>
    <row r="1557" spans="2:79" x14ac:dyDescent="0.25">
      <c r="B1557" s="263"/>
      <c r="C1557" s="261"/>
      <c r="I1557" s="220"/>
      <c r="J1557" s="253"/>
      <c r="K1557" s="254"/>
      <c r="L1557" s="254"/>
      <c r="M1557" s="255"/>
      <c r="N1557" s="326"/>
      <c r="O1557" s="256"/>
      <c r="P1557" s="256"/>
      <c r="Q1557" s="256"/>
      <c r="R1557" s="256"/>
      <c r="S1557" s="256"/>
      <c r="T1557" s="256"/>
      <c r="U1557" s="256"/>
      <c r="V1557" s="257"/>
      <c r="W1557" s="257"/>
      <c r="X1557" s="257"/>
      <c r="Y1557" s="257"/>
      <c r="Z1557" s="257"/>
      <c r="AA1557" s="257"/>
      <c r="AB1557" s="253"/>
      <c r="AC1557" s="258"/>
      <c r="AD1557" s="253"/>
      <c r="AE1557" s="253"/>
      <c r="AF1557" s="253"/>
      <c r="AG1557" s="253"/>
      <c r="AH1557" s="253"/>
      <c r="AI1557" s="253"/>
      <c r="AJ1557" s="253"/>
      <c r="AK1557" s="258"/>
      <c r="AL1557" s="258"/>
      <c r="AM1557" s="258"/>
      <c r="AN1557" s="258"/>
      <c r="AO1557" s="258"/>
      <c r="AP1557" s="258"/>
      <c r="AQ1557" s="258"/>
      <c r="AR1557" s="258"/>
      <c r="AS1557" s="258"/>
      <c r="AT1557" s="258"/>
      <c r="AU1557" s="258"/>
      <c r="AV1557" s="258"/>
      <c r="AW1557" s="258"/>
      <c r="AX1557" s="258"/>
      <c r="AY1557" s="258"/>
      <c r="AZ1557" s="258"/>
      <c r="BA1557" s="258"/>
      <c r="BB1557" s="258"/>
      <c r="BC1557" s="258"/>
      <c r="BD1557" s="258"/>
      <c r="BE1557" s="258"/>
      <c r="BF1557" s="258"/>
      <c r="BG1557" s="258"/>
      <c r="BH1557" s="258"/>
      <c r="BI1557" s="258"/>
      <c r="BJ1557" s="258"/>
      <c r="BK1557" s="258"/>
      <c r="BL1557" s="297"/>
      <c r="BM1557" s="258"/>
      <c r="BN1557" s="258"/>
      <c r="BO1557" s="258"/>
      <c r="BP1557" s="258"/>
      <c r="BQ1557" s="258"/>
      <c r="BR1557" s="258"/>
      <c r="BS1557" s="258"/>
      <c r="BT1557" s="258"/>
      <c r="BU1557" s="258"/>
      <c r="BV1557" s="259"/>
      <c r="BW1557" s="260"/>
      <c r="BX1557" s="258"/>
      <c r="BY1557" s="258"/>
      <c r="BZ1557" s="258"/>
      <c r="CA1557" s="258"/>
    </row>
    <row r="1558" spans="2:79" x14ac:dyDescent="0.25">
      <c r="B1558" s="263"/>
      <c r="C1558" s="261"/>
      <c r="I1558" s="220"/>
      <c r="J1558" s="253"/>
      <c r="K1558" s="254"/>
      <c r="L1558" s="254"/>
      <c r="M1558" s="255"/>
      <c r="N1558" s="326"/>
      <c r="O1558" s="256"/>
      <c r="P1558" s="256"/>
      <c r="Q1558" s="256"/>
      <c r="R1558" s="256"/>
      <c r="S1558" s="256"/>
      <c r="T1558" s="256"/>
      <c r="U1558" s="256"/>
      <c r="V1558" s="257"/>
      <c r="W1558" s="257"/>
      <c r="X1558" s="257"/>
      <c r="Y1558" s="257"/>
      <c r="Z1558" s="257"/>
      <c r="AA1558" s="257"/>
      <c r="AB1558" s="253"/>
      <c r="AC1558" s="258"/>
      <c r="AD1558" s="253"/>
      <c r="AE1558" s="253"/>
      <c r="AF1558" s="253"/>
      <c r="AG1558" s="253"/>
      <c r="AH1558" s="253"/>
      <c r="AI1558" s="253"/>
      <c r="AJ1558" s="253"/>
      <c r="AK1558" s="258"/>
      <c r="AL1558" s="258"/>
      <c r="AM1558" s="258"/>
      <c r="AN1558" s="258"/>
      <c r="AO1558" s="258"/>
      <c r="AP1558" s="258"/>
      <c r="AQ1558" s="258"/>
      <c r="AR1558" s="258"/>
      <c r="AS1558" s="258"/>
      <c r="AT1558" s="258"/>
      <c r="AU1558" s="258"/>
      <c r="AV1558" s="258"/>
      <c r="AW1558" s="258"/>
      <c r="AX1558" s="258"/>
      <c r="AY1558" s="258"/>
      <c r="AZ1558" s="258"/>
      <c r="BA1558" s="258"/>
      <c r="BB1558" s="258"/>
      <c r="BC1558" s="258"/>
      <c r="BD1558" s="258"/>
      <c r="BE1558" s="258"/>
      <c r="BF1558" s="258"/>
      <c r="BG1558" s="258"/>
      <c r="BH1558" s="258"/>
      <c r="BI1558" s="258"/>
      <c r="BJ1558" s="258"/>
      <c r="BK1558" s="258"/>
      <c r="BL1558" s="297"/>
      <c r="BM1558" s="258"/>
      <c r="BN1558" s="258"/>
      <c r="BO1558" s="258"/>
      <c r="BP1558" s="258"/>
      <c r="BQ1558" s="258"/>
      <c r="BR1558" s="258"/>
      <c r="BS1558" s="258"/>
      <c r="BT1558" s="258"/>
      <c r="BU1558" s="258"/>
      <c r="BV1558" s="259"/>
      <c r="BW1558" s="260"/>
      <c r="BX1558" s="258"/>
      <c r="BY1558" s="258"/>
      <c r="BZ1558" s="258"/>
      <c r="CA1558" s="258"/>
    </row>
    <row r="1559" spans="2:79" x14ac:dyDescent="0.25">
      <c r="B1559" s="263"/>
      <c r="C1559" s="261"/>
      <c r="I1559" s="220"/>
      <c r="J1559" s="253"/>
      <c r="K1559" s="254"/>
      <c r="L1559" s="254"/>
      <c r="M1559" s="255"/>
      <c r="N1559" s="326"/>
      <c r="O1559" s="256"/>
      <c r="P1559" s="256"/>
      <c r="Q1559" s="256"/>
      <c r="R1559" s="256"/>
      <c r="S1559" s="256"/>
      <c r="T1559" s="256"/>
      <c r="U1559" s="256"/>
      <c r="V1559" s="257"/>
      <c r="W1559" s="257"/>
      <c r="X1559" s="257"/>
      <c r="Y1559" s="257"/>
      <c r="Z1559" s="257"/>
      <c r="AA1559" s="257"/>
      <c r="AB1559" s="253"/>
      <c r="AC1559" s="258"/>
      <c r="AD1559" s="253"/>
      <c r="AE1559" s="253"/>
      <c r="AF1559" s="253"/>
      <c r="AG1559" s="253"/>
      <c r="AH1559" s="253"/>
      <c r="AI1559" s="253"/>
      <c r="AJ1559" s="253"/>
      <c r="AK1559" s="258"/>
      <c r="AL1559" s="258"/>
      <c r="AM1559" s="258"/>
      <c r="AN1559" s="258"/>
      <c r="AO1559" s="258"/>
      <c r="AP1559" s="258"/>
      <c r="AQ1559" s="258"/>
      <c r="AR1559" s="258"/>
      <c r="AS1559" s="258"/>
      <c r="AT1559" s="258"/>
      <c r="AU1559" s="258"/>
      <c r="AV1559" s="258"/>
      <c r="AW1559" s="258"/>
      <c r="AX1559" s="258"/>
      <c r="AY1559" s="258"/>
      <c r="AZ1559" s="258"/>
      <c r="BA1559" s="258"/>
      <c r="BB1559" s="258"/>
      <c r="BC1559" s="258"/>
      <c r="BD1559" s="258"/>
      <c r="BE1559" s="258"/>
      <c r="BF1559" s="258"/>
      <c r="BG1559" s="258"/>
      <c r="BH1559" s="258"/>
      <c r="BI1559" s="258"/>
      <c r="BJ1559" s="258"/>
      <c r="BK1559" s="258"/>
      <c r="BL1559" s="297"/>
      <c r="BM1559" s="258"/>
      <c r="BN1559" s="258"/>
      <c r="BO1559" s="258"/>
      <c r="BP1559" s="258"/>
      <c r="BQ1559" s="258"/>
      <c r="BR1559" s="258"/>
      <c r="BS1559" s="258"/>
      <c r="BT1559" s="258"/>
      <c r="BU1559" s="258"/>
      <c r="BV1559" s="259"/>
      <c r="BW1559" s="260"/>
      <c r="BX1559" s="258"/>
      <c r="BY1559" s="258"/>
      <c r="BZ1559" s="258"/>
      <c r="CA1559" s="258"/>
    </row>
    <row r="1560" spans="2:79" x14ac:dyDescent="0.25">
      <c r="B1560" s="263"/>
      <c r="C1560" s="261"/>
      <c r="I1560" s="220"/>
      <c r="J1560" s="253"/>
      <c r="K1560" s="254"/>
      <c r="L1560" s="254"/>
      <c r="M1560" s="255"/>
      <c r="N1560" s="326"/>
      <c r="O1560" s="256"/>
      <c r="P1560" s="256"/>
      <c r="Q1560" s="256"/>
      <c r="R1560" s="256"/>
      <c r="S1560" s="256"/>
      <c r="T1560" s="256"/>
      <c r="U1560" s="256"/>
      <c r="V1560" s="257"/>
      <c r="W1560" s="257"/>
      <c r="X1560" s="257"/>
      <c r="Y1560" s="257"/>
      <c r="Z1560" s="257"/>
      <c r="AA1560" s="257"/>
      <c r="AB1560" s="253"/>
      <c r="AC1560" s="258"/>
      <c r="AD1560" s="253"/>
      <c r="AE1560" s="253"/>
      <c r="AF1560" s="253"/>
      <c r="AG1560" s="253"/>
      <c r="AH1560" s="253"/>
      <c r="AI1560" s="253"/>
      <c r="AJ1560" s="253"/>
      <c r="AK1560" s="258"/>
      <c r="AL1560" s="258"/>
      <c r="AM1560" s="258"/>
      <c r="AN1560" s="258"/>
      <c r="AO1560" s="258"/>
      <c r="AP1560" s="258"/>
      <c r="AQ1560" s="258"/>
      <c r="AR1560" s="258"/>
      <c r="AS1560" s="258"/>
      <c r="AT1560" s="258"/>
      <c r="AU1560" s="258"/>
      <c r="AV1560" s="258"/>
      <c r="AW1560" s="258"/>
      <c r="AX1560" s="258"/>
      <c r="AY1560" s="258"/>
      <c r="AZ1560" s="258"/>
      <c r="BA1560" s="258"/>
      <c r="BB1560" s="258"/>
      <c r="BC1560" s="258"/>
      <c r="BD1560" s="258"/>
      <c r="BE1560" s="258"/>
      <c r="BF1560" s="258"/>
      <c r="BG1560" s="258"/>
      <c r="BH1560" s="258"/>
      <c r="BI1560" s="258"/>
      <c r="BJ1560" s="258"/>
      <c r="BK1560" s="258"/>
      <c r="BL1560" s="297"/>
      <c r="BM1560" s="258"/>
      <c r="BN1560" s="258"/>
      <c r="BO1560" s="258"/>
      <c r="BP1560" s="258"/>
      <c r="BQ1560" s="258"/>
      <c r="BR1560" s="258"/>
      <c r="BS1560" s="258"/>
      <c r="BT1560" s="258"/>
      <c r="BU1560" s="258"/>
      <c r="BV1560" s="259"/>
      <c r="BW1560" s="260"/>
      <c r="BX1560" s="258"/>
      <c r="BY1560" s="258"/>
      <c r="BZ1560" s="258"/>
      <c r="CA1560" s="258"/>
    </row>
    <row r="1561" spans="2:79" x14ac:dyDescent="0.25">
      <c r="B1561" s="263"/>
      <c r="C1561" s="261"/>
      <c r="I1561" s="220"/>
      <c r="J1561" s="253"/>
      <c r="K1561" s="254"/>
      <c r="L1561" s="254"/>
      <c r="M1561" s="255"/>
      <c r="N1561" s="326"/>
      <c r="O1561" s="256"/>
      <c r="P1561" s="256"/>
      <c r="Q1561" s="256"/>
      <c r="R1561" s="256"/>
      <c r="S1561" s="256"/>
      <c r="T1561" s="256"/>
      <c r="U1561" s="256"/>
      <c r="V1561" s="257"/>
      <c r="W1561" s="257"/>
      <c r="X1561" s="257"/>
      <c r="Y1561" s="257"/>
      <c r="Z1561" s="257"/>
      <c r="AA1561" s="257"/>
      <c r="AB1561" s="253"/>
      <c r="AC1561" s="258"/>
      <c r="AD1561" s="253"/>
      <c r="AE1561" s="253"/>
      <c r="AF1561" s="253"/>
      <c r="AG1561" s="253"/>
      <c r="AH1561" s="253"/>
      <c r="AI1561" s="253"/>
      <c r="AJ1561" s="253"/>
      <c r="AK1561" s="258"/>
      <c r="AL1561" s="258"/>
      <c r="AM1561" s="258"/>
      <c r="AN1561" s="258"/>
      <c r="AO1561" s="258"/>
      <c r="AP1561" s="258"/>
      <c r="AQ1561" s="258"/>
      <c r="AR1561" s="258"/>
      <c r="AS1561" s="258"/>
      <c r="AT1561" s="258"/>
      <c r="AU1561" s="258"/>
      <c r="AV1561" s="258"/>
      <c r="AW1561" s="258"/>
      <c r="AX1561" s="258"/>
      <c r="AY1561" s="258"/>
      <c r="AZ1561" s="258"/>
      <c r="BA1561" s="258"/>
      <c r="BB1561" s="258"/>
      <c r="BC1561" s="258"/>
      <c r="BD1561" s="258"/>
      <c r="BE1561" s="258"/>
      <c r="BF1561" s="258"/>
      <c r="BG1561" s="258"/>
      <c r="BH1561" s="258"/>
      <c r="BI1561" s="258"/>
      <c r="BJ1561" s="258"/>
      <c r="BK1561" s="258"/>
      <c r="BL1561" s="297"/>
      <c r="BM1561" s="258"/>
      <c r="BN1561" s="258"/>
      <c r="BO1561" s="258"/>
      <c r="BP1561" s="258"/>
      <c r="BQ1561" s="258"/>
      <c r="BR1561" s="258"/>
      <c r="BS1561" s="258"/>
      <c r="BT1561" s="258"/>
      <c r="BU1561" s="258"/>
      <c r="BV1561" s="259"/>
      <c r="BW1561" s="260"/>
      <c r="BX1561" s="258"/>
      <c r="BY1561" s="258"/>
      <c r="BZ1561" s="258"/>
      <c r="CA1561" s="258"/>
    </row>
    <row r="1562" spans="2:79" x14ac:dyDescent="0.25">
      <c r="B1562" s="263"/>
      <c r="C1562" s="261"/>
      <c r="I1562" s="220"/>
      <c r="J1562" s="253"/>
      <c r="K1562" s="254"/>
      <c r="L1562" s="254"/>
      <c r="M1562" s="255"/>
      <c r="N1562" s="326"/>
      <c r="O1562" s="256"/>
      <c r="P1562" s="256"/>
      <c r="Q1562" s="256"/>
      <c r="R1562" s="256"/>
      <c r="S1562" s="256"/>
      <c r="T1562" s="256"/>
      <c r="U1562" s="256"/>
      <c r="V1562" s="257"/>
      <c r="W1562" s="257"/>
      <c r="X1562" s="257"/>
      <c r="Y1562" s="257"/>
      <c r="Z1562" s="257"/>
      <c r="AA1562" s="257"/>
      <c r="AB1562" s="253"/>
      <c r="AC1562" s="258"/>
      <c r="AD1562" s="253"/>
      <c r="AE1562" s="253"/>
      <c r="AF1562" s="253"/>
      <c r="AG1562" s="253"/>
      <c r="AH1562" s="253"/>
      <c r="AI1562" s="253"/>
      <c r="AJ1562" s="253"/>
      <c r="AK1562" s="258"/>
      <c r="AL1562" s="258"/>
      <c r="AM1562" s="258"/>
      <c r="AN1562" s="258"/>
      <c r="AO1562" s="258"/>
      <c r="AP1562" s="258"/>
      <c r="AQ1562" s="258"/>
      <c r="AR1562" s="258"/>
      <c r="AS1562" s="258"/>
      <c r="AT1562" s="258"/>
      <c r="AU1562" s="258"/>
      <c r="AV1562" s="258"/>
      <c r="AW1562" s="258"/>
      <c r="AX1562" s="258"/>
      <c r="AY1562" s="258"/>
      <c r="AZ1562" s="258"/>
      <c r="BA1562" s="258"/>
      <c r="BB1562" s="258"/>
      <c r="BC1562" s="258"/>
      <c r="BD1562" s="258"/>
      <c r="BE1562" s="258"/>
      <c r="BF1562" s="258"/>
      <c r="BG1562" s="258"/>
      <c r="BH1562" s="258"/>
      <c r="BI1562" s="258"/>
      <c r="BJ1562" s="258"/>
      <c r="BK1562" s="258"/>
      <c r="BL1562" s="297"/>
      <c r="BM1562" s="258"/>
      <c r="BN1562" s="258"/>
      <c r="BO1562" s="258"/>
      <c r="BP1562" s="258"/>
      <c r="BQ1562" s="258"/>
      <c r="BR1562" s="258"/>
      <c r="BS1562" s="258"/>
      <c r="BT1562" s="258"/>
      <c r="BU1562" s="258"/>
      <c r="BV1562" s="259"/>
      <c r="BW1562" s="260"/>
      <c r="BX1562" s="258"/>
      <c r="BY1562" s="258"/>
      <c r="BZ1562" s="258"/>
      <c r="CA1562" s="258"/>
    </row>
    <row r="1563" spans="2:79" x14ac:dyDescent="0.25">
      <c r="B1563" s="263"/>
      <c r="C1563" s="261"/>
      <c r="I1563" s="220"/>
      <c r="J1563" s="253"/>
      <c r="K1563" s="254"/>
      <c r="L1563" s="254"/>
      <c r="M1563" s="255"/>
      <c r="N1563" s="326"/>
      <c r="O1563" s="256"/>
      <c r="P1563" s="256"/>
      <c r="Q1563" s="256"/>
      <c r="R1563" s="256"/>
      <c r="S1563" s="256"/>
      <c r="T1563" s="256"/>
      <c r="U1563" s="256"/>
      <c r="V1563" s="257"/>
      <c r="W1563" s="257"/>
      <c r="X1563" s="257"/>
      <c r="Y1563" s="257"/>
      <c r="Z1563" s="257"/>
      <c r="AA1563" s="257"/>
      <c r="AB1563" s="253"/>
      <c r="AC1563" s="258"/>
      <c r="AD1563" s="253"/>
      <c r="AE1563" s="253"/>
      <c r="AF1563" s="253"/>
      <c r="AG1563" s="253"/>
      <c r="AH1563" s="253"/>
      <c r="AI1563" s="253"/>
      <c r="AJ1563" s="253"/>
      <c r="AK1563" s="258"/>
      <c r="AL1563" s="258"/>
      <c r="AM1563" s="258"/>
      <c r="AN1563" s="258"/>
      <c r="AO1563" s="258"/>
      <c r="AP1563" s="258"/>
      <c r="AQ1563" s="258"/>
      <c r="AR1563" s="258"/>
      <c r="AS1563" s="258"/>
      <c r="AT1563" s="258"/>
      <c r="AU1563" s="258"/>
      <c r="AV1563" s="258"/>
      <c r="AW1563" s="258"/>
      <c r="AX1563" s="258"/>
      <c r="AY1563" s="258"/>
      <c r="AZ1563" s="258"/>
      <c r="BA1563" s="258"/>
      <c r="BB1563" s="258"/>
      <c r="BC1563" s="258"/>
      <c r="BD1563" s="258"/>
      <c r="BE1563" s="258"/>
      <c r="BF1563" s="258"/>
      <c r="BG1563" s="258"/>
      <c r="BH1563" s="258"/>
      <c r="BI1563" s="258"/>
      <c r="BJ1563" s="258"/>
      <c r="BK1563" s="258"/>
      <c r="BL1563" s="297"/>
      <c r="BM1563" s="258"/>
      <c r="BN1563" s="258"/>
      <c r="BO1563" s="258"/>
      <c r="BP1563" s="258"/>
      <c r="BQ1563" s="258"/>
      <c r="BR1563" s="258"/>
      <c r="BS1563" s="258"/>
      <c r="BT1563" s="258"/>
      <c r="BU1563" s="258"/>
      <c r="BV1563" s="259"/>
      <c r="BW1563" s="260"/>
      <c r="BX1563" s="258"/>
      <c r="BY1563" s="258"/>
      <c r="BZ1563" s="258"/>
      <c r="CA1563" s="258"/>
    </row>
    <row r="1564" spans="2:79" x14ac:dyDescent="0.25">
      <c r="B1564" s="263"/>
      <c r="C1564" s="261"/>
      <c r="I1564" s="220"/>
      <c r="J1564" s="253"/>
      <c r="K1564" s="254"/>
      <c r="L1564" s="254"/>
      <c r="M1564" s="255"/>
      <c r="N1564" s="326"/>
      <c r="O1564" s="256"/>
      <c r="P1564" s="256"/>
      <c r="Q1564" s="256"/>
      <c r="R1564" s="256"/>
      <c r="S1564" s="256"/>
      <c r="T1564" s="256"/>
      <c r="U1564" s="256"/>
      <c r="V1564" s="257"/>
      <c r="W1564" s="257"/>
      <c r="X1564" s="257"/>
      <c r="Y1564" s="257"/>
      <c r="Z1564" s="257"/>
      <c r="AA1564" s="257"/>
      <c r="AB1564" s="253"/>
      <c r="AC1564" s="258"/>
      <c r="AD1564" s="253"/>
      <c r="AE1564" s="253"/>
      <c r="AF1564" s="253"/>
      <c r="AG1564" s="253"/>
      <c r="AH1564" s="253"/>
      <c r="AI1564" s="253"/>
      <c r="AJ1564" s="253"/>
      <c r="AK1564" s="258"/>
      <c r="AL1564" s="258"/>
      <c r="AM1564" s="258"/>
      <c r="AN1564" s="258"/>
      <c r="AO1564" s="258"/>
      <c r="AP1564" s="258"/>
      <c r="AQ1564" s="258"/>
      <c r="AR1564" s="258"/>
      <c r="AS1564" s="258"/>
      <c r="AT1564" s="258"/>
      <c r="AU1564" s="258"/>
      <c r="AV1564" s="258"/>
      <c r="AW1564" s="258"/>
      <c r="AX1564" s="258"/>
      <c r="AY1564" s="258"/>
      <c r="AZ1564" s="258"/>
      <c r="BA1564" s="258"/>
      <c r="BB1564" s="258"/>
      <c r="BC1564" s="258"/>
      <c r="BD1564" s="258"/>
      <c r="BE1564" s="258"/>
      <c r="BF1564" s="258"/>
      <c r="BG1564" s="258"/>
      <c r="BH1564" s="258"/>
      <c r="BI1564" s="258"/>
      <c r="BJ1564" s="258"/>
      <c r="BK1564" s="258"/>
      <c r="BL1564" s="297"/>
      <c r="BM1564" s="258"/>
      <c r="BN1564" s="258"/>
      <c r="BO1564" s="258"/>
      <c r="BP1564" s="258"/>
      <c r="BQ1564" s="258"/>
      <c r="BR1564" s="258"/>
      <c r="BS1564" s="258"/>
      <c r="BT1564" s="258"/>
      <c r="BU1564" s="258"/>
      <c r="BV1564" s="259"/>
      <c r="BW1564" s="260"/>
      <c r="BX1564" s="258"/>
      <c r="BY1564" s="258"/>
      <c r="BZ1564" s="258"/>
      <c r="CA1564" s="258"/>
    </row>
    <row r="1565" spans="2:79" x14ac:dyDescent="0.25">
      <c r="B1565" s="263"/>
      <c r="C1565" s="261"/>
      <c r="I1565" s="220"/>
      <c r="J1565" s="253"/>
      <c r="K1565" s="254"/>
      <c r="L1565" s="254"/>
      <c r="M1565" s="255"/>
      <c r="N1565" s="326"/>
      <c r="O1565" s="256"/>
      <c r="P1565" s="256"/>
      <c r="Q1565" s="256"/>
      <c r="R1565" s="256"/>
      <c r="S1565" s="256"/>
      <c r="T1565" s="256"/>
      <c r="U1565" s="256"/>
      <c r="V1565" s="257"/>
      <c r="W1565" s="257"/>
      <c r="X1565" s="257"/>
      <c r="Y1565" s="257"/>
      <c r="Z1565" s="257"/>
      <c r="AA1565" s="257"/>
      <c r="AB1565" s="253"/>
      <c r="AC1565" s="258"/>
      <c r="AD1565" s="253"/>
      <c r="AE1565" s="253"/>
      <c r="AF1565" s="253"/>
      <c r="AG1565" s="253"/>
      <c r="AH1565" s="253"/>
      <c r="AI1565" s="253"/>
      <c r="AJ1565" s="253"/>
      <c r="AK1565" s="258"/>
      <c r="AL1565" s="258"/>
      <c r="AM1565" s="258"/>
      <c r="AN1565" s="258"/>
      <c r="AO1565" s="258"/>
      <c r="AP1565" s="258"/>
      <c r="AQ1565" s="258"/>
      <c r="AR1565" s="258"/>
      <c r="AS1565" s="258"/>
      <c r="AT1565" s="258"/>
      <c r="AU1565" s="258"/>
      <c r="AV1565" s="258"/>
      <c r="AW1565" s="258"/>
      <c r="AX1565" s="258"/>
      <c r="AY1565" s="258"/>
      <c r="AZ1565" s="258"/>
      <c r="BA1565" s="258"/>
      <c r="BB1565" s="258"/>
      <c r="BC1565" s="258"/>
      <c r="BD1565" s="258"/>
      <c r="BE1565" s="258"/>
      <c r="BF1565" s="258"/>
      <c r="BG1565" s="258"/>
      <c r="BH1565" s="258"/>
      <c r="BI1565" s="258"/>
      <c r="BJ1565" s="258"/>
      <c r="BK1565" s="258"/>
      <c r="BL1565" s="297"/>
      <c r="BM1565" s="258"/>
      <c r="BN1565" s="258"/>
      <c r="BO1565" s="258"/>
      <c r="BP1565" s="258"/>
      <c r="BQ1565" s="258"/>
      <c r="BR1565" s="258"/>
      <c r="BS1565" s="258"/>
      <c r="BT1565" s="258"/>
      <c r="BU1565" s="258"/>
      <c r="BV1565" s="259"/>
      <c r="BW1565" s="260"/>
      <c r="BX1565" s="258"/>
      <c r="BY1565" s="258"/>
      <c r="BZ1565" s="258"/>
      <c r="CA1565" s="258"/>
    </row>
    <row r="1566" spans="2:79" x14ac:dyDescent="0.25">
      <c r="B1566" s="263"/>
      <c r="C1566" s="261"/>
      <c r="I1566" s="220"/>
      <c r="J1566" s="253"/>
      <c r="K1566" s="254"/>
      <c r="L1566" s="254"/>
      <c r="M1566" s="255"/>
      <c r="N1566" s="326"/>
      <c r="O1566" s="256"/>
      <c r="P1566" s="256"/>
      <c r="Q1566" s="256"/>
      <c r="R1566" s="256"/>
      <c r="S1566" s="256"/>
      <c r="T1566" s="256"/>
      <c r="U1566" s="256"/>
      <c r="V1566" s="257"/>
      <c r="W1566" s="257"/>
      <c r="X1566" s="257"/>
      <c r="Y1566" s="257"/>
      <c r="Z1566" s="257"/>
      <c r="AA1566" s="257"/>
      <c r="AB1566" s="253"/>
      <c r="AC1566" s="258"/>
      <c r="AD1566" s="253"/>
      <c r="AE1566" s="253"/>
      <c r="AF1566" s="253"/>
      <c r="AG1566" s="253"/>
      <c r="AH1566" s="253"/>
      <c r="AI1566" s="253"/>
      <c r="AJ1566" s="253"/>
      <c r="AK1566" s="258"/>
      <c r="AL1566" s="258"/>
      <c r="AM1566" s="258"/>
      <c r="AN1566" s="258"/>
      <c r="AO1566" s="258"/>
      <c r="AP1566" s="258"/>
      <c r="AQ1566" s="258"/>
      <c r="AR1566" s="258"/>
      <c r="AS1566" s="258"/>
      <c r="AT1566" s="258"/>
      <c r="AU1566" s="258"/>
      <c r="AV1566" s="258"/>
      <c r="AW1566" s="258"/>
      <c r="AX1566" s="258"/>
      <c r="AY1566" s="258"/>
      <c r="AZ1566" s="258"/>
      <c r="BA1566" s="258"/>
      <c r="BB1566" s="258"/>
      <c r="BC1566" s="258"/>
      <c r="BD1566" s="258"/>
      <c r="BE1566" s="258"/>
      <c r="BF1566" s="258"/>
      <c r="BG1566" s="258"/>
      <c r="BH1566" s="258"/>
      <c r="BI1566" s="258"/>
      <c r="BJ1566" s="258"/>
      <c r="BK1566" s="258"/>
      <c r="BL1566" s="297"/>
      <c r="BM1566" s="258"/>
      <c r="BN1566" s="258"/>
      <c r="BO1566" s="258"/>
      <c r="BP1566" s="258"/>
      <c r="BQ1566" s="258"/>
      <c r="BR1566" s="258"/>
      <c r="BS1566" s="258"/>
      <c r="BT1566" s="258"/>
      <c r="BU1566" s="258"/>
      <c r="BV1566" s="259"/>
      <c r="BW1566" s="260"/>
      <c r="BX1566" s="258"/>
      <c r="BY1566" s="258"/>
      <c r="BZ1566" s="258"/>
      <c r="CA1566" s="258"/>
    </row>
    <row r="1567" spans="2:79" x14ac:dyDescent="0.25">
      <c r="B1567" s="263"/>
      <c r="C1567" s="261"/>
      <c r="I1567" s="220"/>
      <c r="J1567" s="253"/>
      <c r="K1567" s="254"/>
      <c r="L1567" s="254"/>
      <c r="M1567" s="255"/>
      <c r="N1567" s="326"/>
      <c r="O1567" s="256"/>
      <c r="P1567" s="256"/>
      <c r="Q1567" s="256"/>
      <c r="R1567" s="256"/>
      <c r="S1567" s="256"/>
      <c r="T1567" s="256"/>
      <c r="U1567" s="256"/>
      <c r="V1567" s="257"/>
      <c r="W1567" s="257"/>
      <c r="X1567" s="257"/>
      <c r="Y1567" s="257"/>
      <c r="Z1567" s="257"/>
      <c r="AA1567" s="257"/>
      <c r="AB1567" s="253"/>
      <c r="AC1567" s="258"/>
      <c r="AD1567" s="253"/>
      <c r="AE1567" s="253"/>
      <c r="AF1567" s="253"/>
      <c r="AG1567" s="253"/>
      <c r="AH1567" s="253"/>
      <c r="AI1567" s="253"/>
      <c r="AJ1567" s="253"/>
      <c r="AK1567" s="258"/>
      <c r="AL1567" s="258"/>
      <c r="AM1567" s="258"/>
      <c r="AN1567" s="258"/>
      <c r="AO1567" s="258"/>
      <c r="AP1567" s="258"/>
      <c r="AQ1567" s="258"/>
      <c r="AR1567" s="258"/>
      <c r="AS1567" s="258"/>
      <c r="AT1567" s="258"/>
      <c r="AU1567" s="258"/>
      <c r="AV1567" s="258"/>
      <c r="AW1567" s="258"/>
      <c r="AX1567" s="258"/>
      <c r="AY1567" s="258"/>
      <c r="AZ1567" s="258"/>
      <c r="BA1567" s="258"/>
      <c r="BB1567" s="258"/>
      <c r="BC1567" s="258"/>
      <c r="BD1567" s="258"/>
      <c r="BE1567" s="258"/>
      <c r="BF1567" s="258"/>
      <c r="BG1567" s="258"/>
      <c r="BH1567" s="258"/>
      <c r="BI1567" s="258"/>
      <c r="BJ1567" s="258"/>
      <c r="BK1567" s="258"/>
      <c r="BL1567" s="297"/>
      <c r="BM1567" s="258"/>
      <c r="BN1567" s="258"/>
      <c r="BO1567" s="258"/>
      <c r="BP1567" s="258"/>
      <c r="BQ1567" s="258"/>
      <c r="BR1567" s="258"/>
      <c r="BS1567" s="258"/>
      <c r="BT1567" s="258"/>
      <c r="BU1567" s="258"/>
      <c r="BV1567" s="259"/>
      <c r="BW1567" s="260"/>
      <c r="BX1567" s="258"/>
      <c r="BY1567" s="258"/>
      <c r="BZ1567" s="258"/>
      <c r="CA1567" s="258"/>
    </row>
    <row r="1568" spans="2:79" x14ac:dyDescent="0.25">
      <c r="B1568" s="263"/>
      <c r="C1568" s="261"/>
      <c r="I1568" s="220"/>
      <c r="J1568" s="253"/>
      <c r="K1568" s="254"/>
      <c r="L1568" s="254"/>
      <c r="M1568" s="255"/>
      <c r="N1568" s="326"/>
      <c r="O1568" s="256"/>
      <c r="P1568" s="256"/>
      <c r="Q1568" s="256"/>
      <c r="R1568" s="256"/>
      <c r="S1568" s="256"/>
      <c r="T1568" s="256"/>
      <c r="U1568" s="256"/>
      <c r="V1568" s="257"/>
      <c r="W1568" s="257"/>
      <c r="X1568" s="257"/>
      <c r="Y1568" s="257"/>
      <c r="Z1568" s="257"/>
      <c r="AA1568" s="257"/>
      <c r="AB1568" s="253"/>
      <c r="AC1568" s="258"/>
      <c r="AD1568" s="253"/>
      <c r="AE1568" s="253"/>
      <c r="AF1568" s="253"/>
      <c r="AG1568" s="253"/>
      <c r="AH1568" s="253"/>
      <c r="AI1568" s="253"/>
      <c r="AJ1568" s="253"/>
      <c r="AK1568" s="258"/>
      <c r="AL1568" s="258"/>
      <c r="AM1568" s="258"/>
      <c r="AN1568" s="258"/>
      <c r="AO1568" s="258"/>
      <c r="AP1568" s="258"/>
      <c r="AQ1568" s="258"/>
      <c r="AR1568" s="258"/>
      <c r="AS1568" s="258"/>
      <c r="AT1568" s="258"/>
      <c r="AU1568" s="258"/>
      <c r="AV1568" s="258"/>
      <c r="AW1568" s="258"/>
      <c r="AX1568" s="258"/>
      <c r="AY1568" s="258"/>
      <c r="AZ1568" s="258"/>
      <c r="BA1568" s="258"/>
      <c r="BB1568" s="258"/>
      <c r="BC1568" s="258"/>
      <c r="BD1568" s="258"/>
      <c r="BE1568" s="258"/>
      <c r="BF1568" s="258"/>
      <c r="BG1568" s="258"/>
      <c r="BH1568" s="258"/>
      <c r="BI1568" s="258"/>
      <c r="BJ1568" s="258"/>
      <c r="BK1568" s="258"/>
      <c r="BL1568" s="297"/>
      <c r="BM1568" s="258"/>
      <c r="BN1568" s="258"/>
      <c r="BO1568" s="258"/>
      <c r="BP1568" s="258"/>
      <c r="BQ1568" s="258"/>
      <c r="BR1568" s="258"/>
      <c r="BS1568" s="258"/>
      <c r="BT1568" s="258"/>
      <c r="BU1568" s="258"/>
      <c r="BV1568" s="259"/>
      <c r="BW1568" s="260"/>
      <c r="BX1568" s="258"/>
      <c r="BY1568" s="258"/>
      <c r="BZ1568" s="258"/>
      <c r="CA1568" s="258"/>
    </row>
    <row r="1569" spans="2:79" x14ac:dyDescent="0.25">
      <c r="B1569" s="263"/>
      <c r="C1569" s="261"/>
      <c r="I1569" s="220"/>
      <c r="J1569" s="253"/>
      <c r="K1569" s="254"/>
      <c r="L1569" s="254"/>
      <c r="M1569" s="255"/>
      <c r="N1569" s="326"/>
      <c r="O1569" s="256"/>
      <c r="P1569" s="256"/>
      <c r="Q1569" s="256"/>
      <c r="R1569" s="256"/>
      <c r="S1569" s="256"/>
      <c r="T1569" s="256"/>
      <c r="U1569" s="256"/>
      <c r="V1569" s="257"/>
      <c r="W1569" s="257"/>
      <c r="X1569" s="257"/>
      <c r="Y1569" s="257"/>
      <c r="Z1569" s="257"/>
      <c r="AA1569" s="257"/>
      <c r="AB1569" s="253"/>
      <c r="AC1569" s="258"/>
      <c r="AD1569" s="253"/>
      <c r="AE1569" s="253"/>
      <c r="AF1569" s="253"/>
      <c r="AG1569" s="253"/>
      <c r="AH1569" s="253"/>
      <c r="AI1569" s="253"/>
      <c r="AJ1569" s="253"/>
      <c r="AK1569" s="258"/>
      <c r="AL1569" s="258"/>
      <c r="AM1569" s="258"/>
      <c r="AN1569" s="258"/>
      <c r="AO1569" s="258"/>
      <c r="AP1569" s="258"/>
      <c r="AQ1569" s="258"/>
      <c r="AR1569" s="258"/>
      <c r="AS1569" s="258"/>
      <c r="AT1569" s="258"/>
      <c r="AU1569" s="258"/>
      <c r="AV1569" s="258"/>
      <c r="AW1569" s="258"/>
      <c r="AX1569" s="258"/>
      <c r="AY1569" s="258"/>
      <c r="AZ1569" s="258"/>
      <c r="BA1569" s="258"/>
      <c r="BB1569" s="258"/>
      <c r="BC1569" s="258"/>
      <c r="BD1569" s="258"/>
      <c r="BE1569" s="258"/>
      <c r="BF1569" s="258"/>
      <c r="BG1569" s="258"/>
      <c r="BH1569" s="258"/>
      <c r="BI1569" s="258"/>
      <c r="BJ1569" s="258"/>
      <c r="BK1569" s="258"/>
      <c r="BL1569" s="297"/>
      <c r="BM1569" s="258"/>
      <c r="BN1569" s="258"/>
      <c r="BO1569" s="258"/>
      <c r="BP1569" s="258"/>
      <c r="BQ1569" s="258"/>
      <c r="BR1569" s="258"/>
      <c r="BS1569" s="258"/>
      <c r="BT1569" s="258"/>
      <c r="BU1569" s="258"/>
      <c r="BV1569" s="259"/>
      <c r="BW1569" s="260"/>
      <c r="BX1569" s="258"/>
      <c r="BY1569" s="258"/>
      <c r="BZ1569" s="258"/>
      <c r="CA1569" s="258"/>
    </row>
    <row r="1570" spans="2:79" x14ac:dyDescent="0.25">
      <c r="B1570" s="263"/>
      <c r="C1570" s="261"/>
      <c r="I1570" s="220"/>
      <c r="J1570" s="253"/>
      <c r="K1570" s="254"/>
      <c r="L1570" s="254"/>
      <c r="M1570" s="255"/>
      <c r="N1570" s="326"/>
      <c r="O1570" s="256"/>
      <c r="P1570" s="256"/>
      <c r="Q1570" s="256"/>
      <c r="R1570" s="256"/>
      <c r="S1570" s="256"/>
      <c r="T1570" s="256"/>
      <c r="U1570" s="256"/>
      <c r="V1570" s="257"/>
      <c r="W1570" s="257"/>
      <c r="X1570" s="257"/>
      <c r="Y1570" s="257"/>
      <c r="Z1570" s="257"/>
      <c r="AA1570" s="257"/>
      <c r="AB1570" s="253"/>
      <c r="AC1570" s="258"/>
      <c r="AD1570" s="253"/>
      <c r="AE1570" s="253"/>
      <c r="AF1570" s="253"/>
      <c r="AG1570" s="253"/>
      <c r="AH1570" s="253"/>
      <c r="AI1570" s="253"/>
      <c r="AJ1570" s="253"/>
      <c r="AK1570" s="258"/>
      <c r="AL1570" s="258"/>
      <c r="AM1570" s="258"/>
      <c r="AN1570" s="258"/>
      <c r="AO1570" s="258"/>
      <c r="AP1570" s="258"/>
      <c r="AQ1570" s="258"/>
      <c r="AR1570" s="258"/>
      <c r="AS1570" s="258"/>
      <c r="AT1570" s="258"/>
      <c r="AU1570" s="258"/>
      <c r="AV1570" s="258"/>
      <c r="AW1570" s="258"/>
      <c r="AX1570" s="258"/>
      <c r="AY1570" s="258"/>
      <c r="AZ1570" s="258"/>
      <c r="BA1570" s="258"/>
      <c r="BB1570" s="258"/>
      <c r="BC1570" s="258"/>
      <c r="BD1570" s="258"/>
      <c r="BE1570" s="258"/>
      <c r="BF1570" s="258"/>
      <c r="BG1570" s="258"/>
      <c r="BH1570" s="258"/>
      <c r="BI1570" s="258"/>
      <c r="BJ1570" s="258"/>
      <c r="BK1570" s="258"/>
      <c r="BL1570" s="297"/>
      <c r="BM1570" s="258"/>
      <c r="BN1570" s="258"/>
      <c r="BO1570" s="258"/>
      <c r="BP1570" s="258"/>
      <c r="BQ1570" s="258"/>
      <c r="BR1570" s="258"/>
      <c r="BS1570" s="258"/>
      <c r="BT1570" s="258"/>
      <c r="BU1570" s="258"/>
      <c r="BV1570" s="259"/>
      <c r="BW1570" s="260"/>
      <c r="BX1570" s="258"/>
      <c r="BY1570" s="258"/>
      <c r="BZ1570" s="258"/>
      <c r="CA1570" s="258"/>
    </row>
    <row r="1571" spans="2:79" x14ac:dyDescent="0.25">
      <c r="B1571" s="263"/>
      <c r="C1571" s="261"/>
      <c r="I1571" s="220"/>
      <c r="J1571" s="253"/>
      <c r="K1571" s="254"/>
      <c r="L1571" s="254"/>
      <c r="M1571" s="255"/>
      <c r="N1571" s="326"/>
      <c r="O1571" s="256"/>
      <c r="P1571" s="256"/>
      <c r="Q1571" s="256"/>
      <c r="R1571" s="256"/>
      <c r="S1571" s="256"/>
      <c r="T1571" s="256"/>
      <c r="U1571" s="256"/>
      <c r="V1571" s="257"/>
      <c r="W1571" s="257"/>
      <c r="X1571" s="257"/>
      <c r="Y1571" s="257"/>
      <c r="Z1571" s="257"/>
      <c r="AA1571" s="257"/>
      <c r="AB1571" s="253"/>
      <c r="AC1571" s="258"/>
      <c r="AD1571" s="253"/>
      <c r="AE1571" s="253"/>
      <c r="AF1571" s="253"/>
      <c r="AG1571" s="253"/>
      <c r="AH1571" s="253"/>
      <c r="AI1571" s="253"/>
      <c r="AJ1571" s="253"/>
      <c r="AK1571" s="258"/>
      <c r="AL1571" s="258"/>
      <c r="AM1571" s="258"/>
      <c r="AN1571" s="258"/>
      <c r="AO1571" s="258"/>
      <c r="AP1571" s="258"/>
      <c r="AQ1571" s="258"/>
      <c r="AR1571" s="258"/>
      <c r="AS1571" s="258"/>
      <c r="AT1571" s="258"/>
      <c r="AU1571" s="258"/>
      <c r="AV1571" s="258"/>
      <c r="AW1571" s="258"/>
      <c r="AX1571" s="258"/>
      <c r="AY1571" s="258"/>
      <c r="AZ1571" s="258"/>
      <c r="BA1571" s="258"/>
      <c r="BB1571" s="258"/>
      <c r="BC1571" s="258"/>
      <c r="BD1571" s="258"/>
      <c r="BE1571" s="258"/>
      <c r="BF1571" s="258"/>
      <c r="BG1571" s="258"/>
      <c r="BH1571" s="258"/>
      <c r="BI1571" s="258"/>
      <c r="BJ1571" s="258"/>
      <c r="BK1571" s="258"/>
      <c r="BL1571" s="297"/>
      <c r="BM1571" s="258"/>
      <c r="BN1571" s="258"/>
      <c r="BO1571" s="258"/>
      <c r="BP1571" s="258"/>
      <c r="BQ1571" s="258"/>
      <c r="BR1571" s="258"/>
      <c r="BS1571" s="258"/>
      <c r="BT1571" s="258"/>
      <c r="BU1571" s="258"/>
      <c r="BV1571" s="259"/>
      <c r="BW1571" s="260"/>
      <c r="BX1571" s="258"/>
      <c r="BY1571" s="258"/>
      <c r="BZ1571" s="258"/>
      <c r="CA1571" s="258"/>
    </row>
    <row r="1572" spans="2:79" x14ac:dyDescent="0.25">
      <c r="B1572" s="263"/>
      <c r="C1572" s="261"/>
      <c r="I1572" s="220"/>
      <c r="J1572" s="253"/>
      <c r="K1572" s="254"/>
      <c r="L1572" s="254"/>
      <c r="M1572" s="255"/>
      <c r="N1572" s="326"/>
      <c r="O1572" s="256"/>
      <c r="P1572" s="256"/>
      <c r="Q1572" s="256"/>
      <c r="R1572" s="256"/>
      <c r="S1572" s="256"/>
      <c r="T1572" s="256"/>
      <c r="U1572" s="256"/>
      <c r="V1572" s="257"/>
      <c r="W1572" s="257"/>
      <c r="X1572" s="257"/>
      <c r="Y1572" s="257"/>
      <c r="Z1572" s="257"/>
      <c r="AA1572" s="257"/>
      <c r="AB1572" s="253"/>
      <c r="AC1572" s="258"/>
      <c r="AD1572" s="253"/>
      <c r="AE1572" s="253"/>
      <c r="AF1572" s="253"/>
      <c r="AG1572" s="253"/>
      <c r="AH1572" s="253"/>
      <c r="AI1572" s="253"/>
      <c r="AJ1572" s="253"/>
      <c r="AK1572" s="258"/>
      <c r="AL1572" s="258"/>
      <c r="AM1572" s="258"/>
      <c r="AN1572" s="258"/>
      <c r="AO1572" s="258"/>
      <c r="AP1572" s="258"/>
      <c r="AQ1572" s="258"/>
      <c r="AR1572" s="258"/>
      <c r="AS1572" s="258"/>
      <c r="AT1572" s="258"/>
      <c r="AU1572" s="258"/>
      <c r="AV1572" s="258"/>
      <c r="AW1572" s="258"/>
      <c r="AX1572" s="258"/>
      <c r="AY1572" s="258"/>
      <c r="AZ1572" s="258"/>
      <c r="BA1572" s="258"/>
      <c r="BB1572" s="258"/>
      <c r="BC1572" s="258"/>
      <c r="BD1572" s="258"/>
      <c r="BE1572" s="258"/>
      <c r="BF1572" s="258"/>
      <c r="BG1572" s="258"/>
      <c r="BH1572" s="258"/>
      <c r="BI1572" s="258"/>
      <c r="BJ1572" s="258"/>
      <c r="BK1572" s="258"/>
      <c r="BL1572" s="297"/>
      <c r="BM1572" s="258"/>
      <c r="BN1572" s="258"/>
      <c r="BO1572" s="258"/>
      <c r="BP1572" s="258"/>
      <c r="BQ1572" s="258"/>
      <c r="BR1572" s="258"/>
      <c r="BS1572" s="258"/>
      <c r="BT1572" s="258"/>
      <c r="BU1572" s="258"/>
      <c r="BV1572" s="259"/>
      <c r="BW1572" s="260"/>
      <c r="BX1572" s="258"/>
      <c r="BY1572" s="258"/>
      <c r="BZ1572" s="258"/>
      <c r="CA1572" s="258"/>
    </row>
    <row r="1573" spans="2:79" x14ac:dyDescent="0.25">
      <c r="B1573" s="263"/>
      <c r="C1573" s="261"/>
      <c r="I1573" s="220"/>
      <c r="J1573" s="253"/>
      <c r="K1573" s="254"/>
      <c r="L1573" s="254"/>
      <c r="M1573" s="255"/>
      <c r="N1573" s="326"/>
      <c r="O1573" s="256"/>
      <c r="P1573" s="256"/>
      <c r="Q1573" s="256"/>
      <c r="R1573" s="256"/>
      <c r="S1573" s="256"/>
      <c r="T1573" s="256"/>
      <c r="U1573" s="256"/>
      <c r="V1573" s="257"/>
      <c r="W1573" s="257"/>
      <c r="X1573" s="257"/>
      <c r="Y1573" s="257"/>
      <c r="Z1573" s="257"/>
      <c r="AA1573" s="257"/>
      <c r="AB1573" s="253"/>
      <c r="AC1573" s="258"/>
      <c r="AD1573" s="253"/>
      <c r="AE1573" s="253"/>
      <c r="AF1573" s="253"/>
      <c r="AG1573" s="253"/>
      <c r="AH1573" s="253"/>
      <c r="AI1573" s="253"/>
      <c r="AJ1573" s="253"/>
      <c r="AK1573" s="258"/>
      <c r="AL1573" s="258"/>
      <c r="AM1573" s="258"/>
      <c r="AN1573" s="258"/>
      <c r="AO1573" s="258"/>
      <c r="AP1573" s="258"/>
      <c r="AQ1573" s="258"/>
      <c r="AR1573" s="258"/>
      <c r="AS1573" s="258"/>
      <c r="AT1573" s="258"/>
      <c r="AU1573" s="258"/>
      <c r="AV1573" s="258"/>
      <c r="AW1573" s="258"/>
      <c r="AX1573" s="258"/>
      <c r="AY1573" s="258"/>
      <c r="AZ1573" s="258"/>
      <c r="BA1573" s="258"/>
      <c r="BB1573" s="258"/>
      <c r="BC1573" s="258"/>
      <c r="BD1573" s="258"/>
      <c r="BE1573" s="258"/>
      <c r="BF1573" s="258"/>
      <c r="BG1573" s="258"/>
      <c r="BH1573" s="258"/>
      <c r="BI1573" s="258"/>
      <c r="BJ1573" s="258"/>
      <c r="BK1573" s="258"/>
      <c r="BL1573" s="297"/>
      <c r="BM1573" s="258"/>
      <c r="BN1573" s="258"/>
      <c r="BO1573" s="258"/>
      <c r="BP1573" s="258"/>
      <c r="BQ1573" s="258"/>
      <c r="BR1573" s="258"/>
      <c r="BS1573" s="258"/>
      <c r="BT1573" s="258"/>
      <c r="BU1573" s="258"/>
      <c r="BV1573" s="259"/>
      <c r="BW1573" s="260"/>
      <c r="BX1573" s="258"/>
      <c r="BY1573" s="258"/>
      <c r="BZ1573" s="258"/>
      <c r="CA1573" s="258"/>
    </row>
    <row r="1574" spans="2:79" x14ac:dyDescent="0.25">
      <c r="B1574" s="263"/>
      <c r="C1574" s="261"/>
      <c r="I1574" s="220"/>
      <c r="J1574" s="253"/>
      <c r="K1574" s="254"/>
      <c r="L1574" s="254"/>
      <c r="M1574" s="255"/>
      <c r="N1574" s="326"/>
      <c r="O1574" s="256"/>
      <c r="P1574" s="256"/>
      <c r="Q1574" s="256"/>
      <c r="R1574" s="256"/>
      <c r="S1574" s="256"/>
      <c r="T1574" s="256"/>
      <c r="U1574" s="256"/>
      <c r="V1574" s="257"/>
      <c r="W1574" s="257"/>
      <c r="X1574" s="257"/>
      <c r="Y1574" s="257"/>
      <c r="Z1574" s="257"/>
      <c r="AA1574" s="257"/>
      <c r="AB1574" s="253"/>
      <c r="AC1574" s="258"/>
      <c r="AD1574" s="253"/>
      <c r="AE1574" s="253"/>
      <c r="AF1574" s="253"/>
      <c r="AG1574" s="253"/>
      <c r="AH1574" s="253"/>
      <c r="AI1574" s="253"/>
      <c r="AJ1574" s="253"/>
      <c r="AK1574" s="258"/>
      <c r="AL1574" s="258"/>
      <c r="AM1574" s="258"/>
      <c r="AN1574" s="258"/>
      <c r="AO1574" s="258"/>
      <c r="AP1574" s="258"/>
      <c r="AQ1574" s="258"/>
      <c r="AR1574" s="258"/>
      <c r="AS1574" s="258"/>
      <c r="AT1574" s="258"/>
      <c r="AU1574" s="258"/>
      <c r="AV1574" s="258"/>
      <c r="AW1574" s="258"/>
      <c r="AX1574" s="258"/>
      <c r="AY1574" s="258"/>
      <c r="AZ1574" s="258"/>
      <c r="BA1574" s="258"/>
      <c r="BB1574" s="258"/>
      <c r="BC1574" s="258"/>
      <c r="BD1574" s="258"/>
      <c r="BE1574" s="258"/>
      <c r="BF1574" s="258"/>
      <c r="BG1574" s="258"/>
      <c r="BH1574" s="258"/>
      <c r="BI1574" s="258"/>
      <c r="BJ1574" s="258"/>
      <c r="BK1574" s="258"/>
      <c r="BL1574" s="297"/>
      <c r="BM1574" s="258"/>
      <c r="BN1574" s="258"/>
      <c r="BO1574" s="258"/>
      <c r="BP1574" s="258"/>
      <c r="BQ1574" s="258"/>
      <c r="BR1574" s="258"/>
      <c r="BS1574" s="258"/>
      <c r="BT1574" s="258"/>
      <c r="BU1574" s="258"/>
      <c r="BV1574" s="259"/>
      <c r="BW1574" s="260"/>
      <c r="BX1574" s="258"/>
      <c r="BY1574" s="258"/>
      <c r="BZ1574" s="258"/>
      <c r="CA1574" s="258"/>
    </row>
    <row r="1575" spans="2:79" x14ac:dyDescent="0.25">
      <c r="B1575" s="263"/>
      <c r="C1575" s="261"/>
      <c r="I1575" s="220"/>
      <c r="J1575" s="253"/>
      <c r="K1575" s="254"/>
      <c r="L1575" s="254"/>
      <c r="M1575" s="255"/>
      <c r="N1575" s="326"/>
      <c r="O1575" s="256"/>
      <c r="P1575" s="256"/>
      <c r="Q1575" s="256"/>
      <c r="R1575" s="256"/>
      <c r="S1575" s="256"/>
      <c r="T1575" s="256"/>
      <c r="U1575" s="256"/>
      <c r="V1575" s="257"/>
      <c r="W1575" s="257"/>
      <c r="X1575" s="257"/>
      <c r="Y1575" s="257"/>
      <c r="Z1575" s="257"/>
      <c r="AA1575" s="257"/>
      <c r="AB1575" s="253"/>
      <c r="AC1575" s="258"/>
      <c r="AD1575" s="253"/>
      <c r="AE1575" s="253"/>
      <c r="AF1575" s="253"/>
      <c r="AG1575" s="253"/>
      <c r="AH1575" s="253"/>
      <c r="AI1575" s="253"/>
      <c r="AJ1575" s="253"/>
      <c r="AK1575" s="258"/>
      <c r="AL1575" s="258"/>
      <c r="AM1575" s="258"/>
      <c r="AN1575" s="258"/>
      <c r="AO1575" s="258"/>
      <c r="AP1575" s="258"/>
      <c r="AQ1575" s="258"/>
      <c r="AR1575" s="258"/>
      <c r="AS1575" s="258"/>
      <c r="AT1575" s="258"/>
      <c r="AU1575" s="258"/>
      <c r="AV1575" s="258"/>
      <c r="AW1575" s="258"/>
      <c r="AX1575" s="258"/>
      <c r="AY1575" s="258"/>
      <c r="AZ1575" s="258"/>
      <c r="BA1575" s="258"/>
      <c r="BB1575" s="258"/>
      <c r="BC1575" s="258"/>
      <c r="BD1575" s="258"/>
      <c r="BE1575" s="258"/>
      <c r="BF1575" s="258"/>
      <c r="BG1575" s="258"/>
      <c r="BH1575" s="258"/>
      <c r="BI1575" s="258"/>
      <c r="BJ1575" s="258"/>
      <c r="BK1575" s="258"/>
      <c r="BL1575" s="297"/>
      <c r="BM1575" s="258"/>
      <c r="BN1575" s="258"/>
      <c r="BO1575" s="258"/>
      <c r="BP1575" s="258"/>
      <c r="BQ1575" s="258"/>
      <c r="BR1575" s="258"/>
      <c r="BS1575" s="258"/>
      <c r="BT1575" s="258"/>
      <c r="BU1575" s="258"/>
      <c r="BV1575" s="259"/>
      <c r="BW1575" s="260"/>
      <c r="BX1575" s="258"/>
      <c r="BY1575" s="258"/>
      <c r="BZ1575" s="258"/>
      <c r="CA1575" s="258"/>
    </row>
    <row r="1576" spans="2:79" x14ac:dyDescent="0.25">
      <c r="B1576" s="263"/>
      <c r="C1576" s="261"/>
      <c r="I1576" s="220"/>
      <c r="J1576" s="253"/>
      <c r="K1576" s="254"/>
      <c r="L1576" s="254"/>
      <c r="M1576" s="255"/>
      <c r="N1576" s="326"/>
      <c r="O1576" s="256"/>
      <c r="P1576" s="256"/>
      <c r="Q1576" s="256"/>
      <c r="R1576" s="256"/>
      <c r="S1576" s="256"/>
      <c r="T1576" s="256"/>
      <c r="U1576" s="256"/>
      <c r="V1576" s="257"/>
      <c r="W1576" s="257"/>
      <c r="X1576" s="257"/>
      <c r="Y1576" s="257"/>
      <c r="Z1576" s="257"/>
      <c r="AA1576" s="257"/>
      <c r="AB1576" s="253"/>
      <c r="AC1576" s="258"/>
      <c r="AD1576" s="253"/>
      <c r="AE1576" s="253"/>
      <c r="AF1576" s="253"/>
      <c r="AG1576" s="253"/>
      <c r="AH1576" s="253"/>
      <c r="AI1576" s="253"/>
      <c r="AJ1576" s="253"/>
      <c r="AK1576" s="258"/>
      <c r="AL1576" s="258"/>
      <c r="AM1576" s="258"/>
      <c r="AN1576" s="258"/>
      <c r="AO1576" s="258"/>
      <c r="AP1576" s="258"/>
      <c r="AQ1576" s="258"/>
      <c r="AR1576" s="258"/>
      <c r="AS1576" s="258"/>
      <c r="AT1576" s="258"/>
      <c r="AU1576" s="258"/>
      <c r="AV1576" s="258"/>
      <c r="AW1576" s="258"/>
      <c r="AX1576" s="258"/>
      <c r="AY1576" s="258"/>
      <c r="AZ1576" s="258"/>
      <c r="BA1576" s="258"/>
      <c r="BB1576" s="258"/>
      <c r="BC1576" s="258"/>
      <c r="BD1576" s="258"/>
      <c r="BE1576" s="258"/>
      <c r="BF1576" s="258"/>
      <c r="BG1576" s="258"/>
      <c r="BH1576" s="258"/>
      <c r="BI1576" s="258"/>
      <c r="BJ1576" s="258"/>
      <c r="BK1576" s="258"/>
      <c r="BL1576" s="297"/>
      <c r="BM1576" s="258"/>
      <c r="BN1576" s="258"/>
      <c r="BO1576" s="258"/>
      <c r="BP1576" s="258"/>
      <c r="BQ1576" s="258"/>
      <c r="BR1576" s="258"/>
      <c r="BS1576" s="258"/>
      <c r="BT1576" s="258"/>
      <c r="BU1576" s="258"/>
      <c r="BV1576" s="259"/>
      <c r="BW1576" s="260"/>
      <c r="BX1576" s="258"/>
      <c r="BY1576" s="258"/>
      <c r="BZ1576" s="258"/>
      <c r="CA1576" s="258"/>
    </row>
    <row r="1577" spans="2:79" x14ac:dyDescent="0.25">
      <c r="B1577" s="263"/>
      <c r="C1577" s="261"/>
      <c r="I1577" s="220"/>
      <c r="J1577" s="253"/>
      <c r="K1577" s="254"/>
      <c r="L1577" s="254"/>
      <c r="M1577" s="255"/>
      <c r="N1577" s="326"/>
      <c r="O1577" s="256"/>
      <c r="P1577" s="256"/>
      <c r="Q1577" s="256"/>
      <c r="R1577" s="256"/>
      <c r="S1577" s="256"/>
      <c r="T1577" s="256"/>
      <c r="U1577" s="256"/>
      <c r="V1577" s="257"/>
      <c r="W1577" s="257"/>
      <c r="X1577" s="257"/>
      <c r="Y1577" s="257"/>
      <c r="Z1577" s="257"/>
      <c r="AA1577" s="257"/>
      <c r="AB1577" s="253"/>
      <c r="AC1577" s="258"/>
      <c r="AD1577" s="253"/>
      <c r="AE1577" s="253"/>
      <c r="AF1577" s="253"/>
      <c r="AG1577" s="253"/>
      <c r="AH1577" s="253"/>
      <c r="AI1577" s="253"/>
      <c r="AJ1577" s="253"/>
      <c r="AK1577" s="258"/>
      <c r="AL1577" s="258"/>
      <c r="AM1577" s="258"/>
      <c r="AN1577" s="258"/>
      <c r="AO1577" s="258"/>
      <c r="AP1577" s="258"/>
      <c r="AQ1577" s="258"/>
      <c r="AR1577" s="258"/>
      <c r="AS1577" s="258"/>
      <c r="AT1577" s="258"/>
      <c r="AU1577" s="258"/>
      <c r="AV1577" s="258"/>
      <c r="AW1577" s="258"/>
      <c r="AX1577" s="258"/>
      <c r="AY1577" s="258"/>
      <c r="AZ1577" s="258"/>
      <c r="BA1577" s="258"/>
      <c r="BB1577" s="258"/>
      <c r="BC1577" s="258"/>
      <c r="BD1577" s="258"/>
      <c r="BE1577" s="258"/>
      <c r="BF1577" s="258"/>
      <c r="BG1577" s="258"/>
      <c r="BH1577" s="258"/>
      <c r="BI1577" s="258"/>
      <c r="BJ1577" s="258"/>
      <c r="BK1577" s="258"/>
      <c r="BL1577" s="297"/>
      <c r="BM1577" s="258"/>
      <c r="BN1577" s="258"/>
      <c r="BO1577" s="258"/>
      <c r="BP1577" s="258"/>
      <c r="BQ1577" s="258"/>
      <c r="BR1577" s="258"/>
      <c r="BS1577" s="258"/>
      <c r="BT1577" s="258"/>
      <c r="BU1577" s="258"/>
      <c r="BV1577" s="259"/>
      <c r="BW1577" s="260"/>
      <c r="BX1577" s="258"/>
      <c r="BY1577" s="258"/>
      <c r="BZ1577" s="258"/>
      <c r="CA1577" s="258"/>
    </row>
    <row r="1578" spans="2:79" x14ac:dyDescent="0.25">
      <c r="B1578" s="263"/>
      <c r="C1578" s="261"/>
      <c r="I1578" s="220"/>
      <c r="J1578" s="253"/>
      <c r="K1578" s="254"/>
      <c r="L1578" s="254"/>
      <c r="M1578" s="255"/>
      <c r="N1578" s="326"/>
      <c r="O1578" s="256"/>
      <c r="P1578" s="256"/>
      <c r="Q1578" s="256"/>
      <c r="R1578" s="256"/>
      <c r="S1578" s="256"/>
      <c r="T1578" s="256"/>
      <c r="U1578" s="256"/>
      <c r="V1578" s="257"/>
      <c r="W1578" s="257"/>
      <c r="X1578" s="257"/>
      <c r="Y1578" s="257"/>
      <c r="Z1578" s="257"/>
      <c r="AA1578" s="257"/>
      <c r="AB1578" s="253"/>
      <c r="AC1578" s="258"/>
      <c r="AD1578" s="253"/>
      <c r="AE1578" s="253"/>
      <c r="AF1578" s="253"/>
      <c r="AG1578" s="253"/>
      <c r="AH1578" s="253"/>
      <c r="AI1578" s="253"/>
      <c r="AJ1578" s="253"/>
      <c r="AK1578" s="258"/>
      <c r="AL1578" s="258"/>
      <c r="AM1578" s="258"/>
      <c r="AN1578" s="258"/>
      <c r="AO1578" s="258"/>
      <c r="AP1578" s="258"/>
      <c r="AQ1578" s="258"/>
      <c r="AR1578" s="258"/>
      <c r="AS1578" s="258"/>
      <c r="AT1578" s="258"/>
      <c r="AU1578" s="258"/>
      <c r="AV1578" s="258"/>
      <c r="AW1578" s="258"/>
      <c r="AX1578" s="258"/>
      <c r="AY1578" s="258"/>
      <c r="AZ1578" s="258"/>
      <c r="BA1578" s="258"/>
      <c r="BB1578" s="258"/>
      <c r="BC1578" s="258"/>
      <c r="BD1578" s="258"/>
      <c r="BE1578" s="258"/>
      <c r="BF1578" s="258"/>
      <c r="BG1578" s="258"/>
      <c r="BH1578" s="258"/>
      <c r="BI1578" s="258"/>
      <c r="BJ1578" s="258"/>
      <c r="BK1578" s="258"/>
      <c r="BL1578" s="297"/>
      <c r="BM1578" s="258"/>
      <c r="BN1578" s="258"/>
      <c r="BO1578" s="258"/>
      <c r="BP1578" s="258"/>
      <c r="BQ1578" s="258"/>
      <c r="BR1578" s="258"/>
      <c r="BS1578" s="258"/>
      <c r="BT1578" s="258"/>
      <c r="BU1578" s="258"/>
      <c r="BV1578" s="259"/>
      <c r="BW1578" s="260"/>
      <c r="BX1578" s="258"/>
      <c r="BY1578" s="258"/>
      <c r="BZ1578" s="258"/>
      <c r="CA1578" s="258"/>
    </row>
    <row r="1579" spans="2:79" x14ac:dyDescent="0.25">
      <c r="B1579" s="263"/>
      <c r="C1579" s="261"/>
      <c r="I1579" s="220"/>
      <c r="J1579" s="253"/>
      <c r="K1579" s="254"/>
      <c r="L1579" s="254"/>
      <c r="M1579" s="255"/>
      <c r="N1579" s="326"/>
      <c r="O1579" s="256"/>
      <c r="P1579" s="256"/>
      <c r="Q1579" s="256"/>
      <c r="R1579" s="256"/>
      <c r="S1579" s="256"/>
      <c r="T1579" s="256"/>
      <c r="U1579" s="256"/>
      <c r="V1579" s="257"/>
      <c r="W1579" s="257"/>
      <c r="X1579" s="257"/>
      <c r="Y1579" s="257"/>
      <c r="Z1579" s="257"/>
      <c r="AA1579" s="257"/>
      <c r="AB1579" s="253"/>
      <c r="AC1579" s="258"/>
      <c r="AD1579" s="253"/>
      <c r="AE1579" s="253"/>
      <c r="AF1579" s="253"/>
      <c r="AG1579" s="253"/>
      <c r="AH1579" s="253"/>
      <c r="AI1579" s="253"/>
      <c r="AJ1579" s="253"/>
      <c r="AK1579" s="258"/>
      <c r="AL1579" s="258"/>
      <c r="AM1579" s="258"/>
      <c r="AN1579" s="258"/>
      <c r="AO1579" s="258"/>
      <c r="AP1579" s="258"/>
      <c r="AQ1579" s="258"/>
      <c r="AR1579" s="258"/>
      <c r="AS1579" s="258"/>
      <c r="AT1579" s="258"/>
      <c r="AU1579" s="258"/>
      <c r="AV1579" s="258"/>
      <c r="AW1579" s="258"/>
      <c r="AX1579" s="258"/>
      <c r="AY1579" s="258"/>
      <c r="AZ1579" s="258"/>
      <c r="BA1579" s="258"/>
      <c r="BB1579" s="258"/>
      <c r="BC1579" s="258"/>
      <c r="BD1579" s="258"/>
      <c r="BE1579" s="258"/>
      <c r="BF1579" s="258"/>
      <c r="BG1579" s="258"/>
      <c r="BH1579" s="258"/>
      <c r="BI1579" s="258"/>
      <c r="BJ1579" s="258"/>
      <c r="BK1579" s="258"/>
      <c r="BL1579" s="297"/>
      <c r="BM1579" s="258"/>
      <c r="BN1579" s="258"/>
      <c r="BO1579" s="258"/>
      <c r="BP1579" s="258"/>
      <c r="BQ1579" s="258"/>
      <c r="BR1579" s="258"/>
      <c r="BS1579" s="258"/>
      <c r="BT1579" s="258"/>
      <c r="BU1579" s="258"/>
      <c r="BV1579" s="259"/>
      <c r="BW1579" s="260"/>
      <c r="BX1579" s="258"/>
      <c r="BY1579" s="258"/>
      <c r="BZ1579" s="258"/>
      <c r="CA1579" s="258"/>
    </row>
    <row r="1580" spans="2:79" x14ac:dyDescent="0.25">
      <c r="B1580" s="263"/>
      <c r="C1580" s="261"/>
      <c r="I1580" s="220"/>
      <c r="J1580" s="253"/>
      <c r="K1580" s="254"/>
      <c r="L1580" s="254"/>
      <c r="M1580" s="255"/>
      <c r="N1580" s="326"/>
      <c r="O1580" s="256"/>
      <c r="P1580" s="256"/>
      <c r="Q1580" s="256"/>
      <c r="R1580" s="256"/>
      <c r="S1580" s="256"/>
      <c r="T1580" s="256"/>
      <c r="U1580" s="256"/>
      <c r="V1580" s="257"/>
      <c r="W1580" s="257"/>
      <c r="X1580" s="257"/>
      <c r="Y1580" s="257"/>
      <c r="Z1580" s="257"/>
      <c r="AA1580" s="257"/>
      <c r="AB1580" s="253"/>
      <c r="AC1580" s="258"/>
      <c r="AD1580" s="253"/>
      <c r="AE1580" s="253"/>
      <c r="AF1580" s="253"/>
      <c r="AG1580" s="253"/>
      <c r="AH1580" s="253"/>
      <c r="AI1580" s="253"/>
      <c r="AJ1580" s="253"/>
      <c r="AK1580" s="258"/>
      <c r="AL1580" s="258"/>
      <c r="AM1580" s="258"/>
      <c r="AN1580" s="258"/>
      <c r="AO1580" s="258"/>
      <c r="AP1580" s="258"/>
      <c r="AQ1580" s="258"/>
      <c r="AR1580" s="258"/>
      <c r="AS1580" s="258"/>
      <c r="AT1580" s="258"/>
      <c r="AU1580" s="258"/>
      <c r="AV1580" s="258"/>
      <c r="AW1580" s="258"/>
      <c r="AX1580" s="258"/>
      <c r="AY1580" s="258"/>
      <c r="AZ1580" s="258"/>
      <c r="BA1580" s="258"/>
      <c r="BB1580" s="258"/>
      <c r="BC1580" s="258"/>
      <c r="BD1580" s="258"/>
      <c r="BE1580" s="258"/>
      <c r="BF1580" s="258"/>
      <c r="BG1580" s="258"/>
      <c r="BH1580" s="258"/>
      <c r="BI1580" s="258"/>
      <c r="BJ1580" s="258"/>
      <c r="BK1580" s="258"/>
      <c r="BL1580" s="297"/>
      <c r="BM1580" s="258"/>
      <c r="BN1580" s="258"/>
      <c r="BO1580" s="258"/>
      <c r="BP1580" s="258"/>
      <c r="BQ1580" s="258"/>
      <c r="BR1580" s="258"/>
      <c r="BS1580" s="258"/>
      <c r="BT1580" s="258"/>
      <c r="BU1580" s="258"/>
      <c r="BV1580" s="259"/>
      <c r="BW1580" s="260"/>
      <c r="BX1580" s="258"/>
      <c r="BY1580" s="258"/>
      <c r="BZ1580" s="258"/>
      <c r="CA1580" s="258"/>
    </row>
    <row r="1581" spans="2:79" x14ac:dyDescent="0.25">
      <c r="B1581" s="263"/>
      <c r="C1581" s="261"/>
      <c r="I1581" s="220"/>
      <c r="J1581" s="253"/>
      <c r="K1581" s="254"/>
      <c r="L1581" s="254"/>
      <c r="M1581" s="255"/>
      <c r="N1581" s="326"/>
      <c r="O1581" s="256"/>
      <c r="P1581" s="256"/>
      <c r="Q1581" s="256"/>
      <c r="R1581" s="256"/>
      <c r="S1581" s="256"/>
      <c r="T1581" s="256"/>
      <c r="U1581" s="256"/>
      <c r="V1581" s="257"/>
      <c r="W1581" s="257"/>
      <c r="X1581" s="257"/>
      <c r="Y1581" s="257"/>
      <c r="Z1581" s="257"/>
      <c r="AA1581" s="257"/>
      <c r="AB1581" s="253"/>
      <c r="AC1581" s="258"/>
      <c r="AD1581" s="253"/>
      <c r="AE1581" s="253"/>
      <c r="AF1581" s="253"/>
      <c r="AG1581" s="253"/>
      <c r="AH1581" s="253"/>
      <c r="AI1581" s="253"/>
      <c r="AJ1581" s="253"/>
      <c r="AK1581" s="258"/>
      <c r="AL1581" s="258"/>
      <c r="AM1581" s="258"/>
      <c r="AN1581" s="258"/>
      <c r="AO1581" s="258"/>
      <c r="AP1581" s="258"/>
      <c r="AQ1581" s="258"/>
      <c r="AR1581" s="258"/>
      <c r="AS1581" s="258"/>
      <c r="AT1581" s="258"/>
      <c r="AU1581" s="258"/>
      <c r="AV1581" s="258"/>
      <c r="AW1581" s="258"/>
      <c r="AX1581" s="258"/>
      <c r="AY1581" s="258"/>
      <c r="AZ1581" s="258"/>
      <c r="BA1581" s="258"/>
      <c r="BB1581" s="258"/>
      <c r="BC1581" s="258"/>
      <c r="BD1581" s="258"/>
      <c r="BE1581" s="258"/>
      <c r="BF1581" s="258"/>
      <c r="BG1581" s="258"/>
      <c r="BH1581" s="258"/>
      <c r="BI1581" s="258"/>
      <c r="BJ1581" s="258"/>
      <c r="BK1581" s="258"/>
      <c r="BL1581" s="297"/>
      <c r="BM1581" s="258"/>
      <c r="BN1581" s="258"/>
      <c r="BO1581" s="258"/>
      <c r="BP1581" s="258"/>
      <c r="BQ1581" s="258"/>
      <c r="BR1581" s="258"/>
      <c r="BS1581" s="258"/>
      <c r="BT1581" s="258"/>
      <c r="BU1581" s="258"/>
      <c r="BV1581" s="259"/>
      <c r="BW1581" s="260"/>
      <c r="BX1581" s="258"/>
      <c r="BY1581" s="258"/>
      <c r="BZ1581" s="258"/>
      <c r="CA1581" s="258"/>
    </row>
    <row r="1582" spans="2:79" x14ac:dyDescent="0.25">
      <c r="B1582" s="263"/>
      <c r="C1582" s="261"/>
      <c r="I1582" s="220"/>
      <c r="J1582" s="253"/>
      <c r="K1582" s="254"/>
      <c r="L1582" s="254"/>
      <c r="M1582" s="255"/>
      <c r="N1582" s="326"/>
      <c r="O1582" s="256"/>
      <c r="P1582" s="256"/>
      <c r="Q1582" s="256"/>
      <c r="R1582" s="256"/>
      <c r="S1582" s="256"/>
      <c r="T1582" s="256"/>
      <c r="U1582" s="256"/>
      <c r="V1582" s="257"/>
      <c r="W1582" s="257"/>
      <c r="X1582" s="257"/>
      <c r="Y1582" s="257"/>
      <c r="Z1582" s="257"/>
      <c r="AA1582" s="257"/>
      <c r="AB1582" s="253"/>
      <c r="AC1582" s="258"/>
      <c r="AD1582" s="253"/>
      <c r="AE1582" s="253"/>
      <c r="AF1582" s="253"/>
      <c r="AG1582" s="253"/>
      <c r="AH1582" s="253"/>
      <c r="AI1582" s="253"/>
      <c r="AJ1582" s="253"/>
      <c r="AK1582" s="258"/>
      <c r="AL1582" s="258"/>
      <c r="AM1582" s="258"/>
      <c r="AN1582" s="258"/>
      <c r="AO1582" s="258"/>
      <c r="AP1582" s="258"/>
      <c r="AQ1582" s="258"/>
      <c r="AR1582" s="258"/>
      <c r="AS1582" s="258"/>
      <c r="AT1582" s="258"/>
      <c r="AU1582" s="258"/>
      <c r="AV1582" s="258"/>
      <c r="AW1582" s="258"/>
      <c r="AX1582" s="258"/>
      <c r="AY1582" s="258"/>
      <c r="AZ1582" s="258"/>
      <c r="BA1582" s="258"/>
      <c r="BB1582" s="258"/>
      <c r="BC1582" s="258"/>
      <c r="BD1582" s="258"/>
      <c r="BE1582" s="258"/>
      <c r="BF1582" s="258"/>
      <c r="BG1582" s="258"/>
      <c r="BH1582" s="258"/>
      <c r="BI1582" s="258"/>
      <c r="BJ1582" s="258"/>
      <c r="BK1582" s="258"/>
      <c r="BL1582" s="297"/>
      <c r="BM1582" s="258"/>
      <c r="BN1582" s="258"/>
      <c r="BO1582" s="258"/>
      <c r="BP1582" s="258"/>
      <c r="BQ1582" s="258"/>
      <c r="BR1582" s="258"/>
      <c r="BS1582" s="258"/>
      <c r="BT1582" s="258"/>
      <c r="BU1582" s="258"/>
      <c r="BV1582" s="259"/>
      <c r="BW1582" s="260"/>
      <c r="BX1582" s="258"/>
      <c r="BY1582" s="258"/>
      <c r="BZ1582" s="258"/>
      <c r="CA1582" s="258"/>
    </row>
    <row r="1583" spans="2:79" x14ac:dyDescent="0.25">
      <c r="B1583" s="263"/>
      <c r="C1583" s="261"/>
      <c r="I1583" s="220"/>
      <c r="J1583" s="253"/>
      <c r="K1583" s="254"/>
      <c r="L1583" s="254"/>
      <c r="M1583" s="255"/>
      <c r="N1583" s="326"/>
      <c r="O1583" s="256"/>
      <c r="P1583" s="256"/>
      <c r="Q1583" s="256"/>
      <c r="R1583" s="256"/>
      <c r="S1583" s="256"/>
      <c r="T1583" s="256"/>
      <c r="U1583" s="256"/>
      <c r="V1583" s="257"/>
      <c r="W1583" s="257"/>
      <c r="X1583" s="257"/>
      <c r="Y1583" s="257"/>
      <c r="Z1583" s="257"/>
      <c r="AA1583" s="257"/>
      <c r="AB1583" s="253"/>
      <c r="AC1583" s="258"/>
      <c r="AD1583" s="253"/>
      <c r="AE1583" s="253"/>
      <c r="AF1583" s="253"/>
      <c r="AG1583" s="253"/>
      <c r="AH1583" s="253"/>
      <c r="AI1583" s="253"/>
      <c r="AJ1583" s="253"/>
      <c r="AK1583" s="258"/>
      <c r="AL1583" s="258"/>
      <c r="AM1583" s="258"/>
      <c r="AN1583" s="258"/>
      <c r="AO1583" s="258"/>
      <c r="AP1583" s="258"/>
      <c r="AQ1583" s="258"/>
      <c r="AR1583" s="258"/>
      <c r="AS1583" s="258"/>
      <c r="AT1583" s="258"/>
      <c r="AU1583" s="258"/>
      <c r="AV1583" s="258"/>
      <c r="AW1583" s="258"/>
      <c r="AX1583" s="258"/>
      <c r="AY1583" s="258"/>
      <c r="AZ1583" s="258"/>
      <c r="BA1583" s="258"/>
      <c r="BB1583" s="258"/>
      <c r="BC1583" s="258"/>
      <c r="BD1583" s="258"/>
      <c r="BE1583" s="258"/>
      <c r="BF1583" s="258"/>
      <c r="BG1583" s="258"/>
      <c r="BH1583" s="258"/>
      <c r="BI1583" s="258"/>
      <c r="BJ1583" s="258"/>
      <c r="BK1583" s="258"/>
      <c r="BL1583" s="297"/>
      <c r="BM1583" s="258"/>
      <c r="BN1583" s="258"/>
      <c r="BO1583" s="258"/>
      <c r="BP1583" s="258"/>
      <c r="BQ1583" s="258"/>
      <c r="BR1583" s="258"/>
      <c r="BS1583" s="258"/>
      <c r="BT1583" s="258"/>
      <c r="BU1583" s="258"/>
      <c r="BV1583" s="259"/>
      <c r="BW1583" s="260"/>
      <c r="BX1583" s="258"/>
      <c r="BY1583" s="258"/>
      <c r="BZ1583" s="258"/>
      <c r="CA1583" s="258"/>
    </row>
    <row r="1584" spans="2:79" x14ac:dyDescent="0.25">
      <c r="B1584" s="263"/>
      <c r="C1584" s="261"/>
      <c r="I1584" s="220"/>
      <c r="J1584" s="253"/>
      <c r="K1584" s="254"/>
      <c r="L1584" s="254"/>
      <c r="M1584" s="255"/>
      <c r="N1584" s="326"/>
      <c r="O1584" s="256"/>
      <c r="P1584" s="256"/>
      <c r="Q1584" s="256"/>
      <c r="R1584" s="256"/>
      <c r="S1584" s="256"/>
      <c r="T1584" s="256"/>
      <c r="U1584" s="256"/>
      <c r="V1584" s="257"/>
      <c r="W1584" s="257"/>
      <c r="X1584" s="257"/>
      <c r="Y1584" s="257"/>
      <c r="Z1584" s="257"/>
      <c r="AA1584" s="257"/>
      <c r="AB1584" s="253"/>
      <c r="AC1584" s="258"/>
      <c r="AD1584" s="253"/>
      <c r="AE1584" s="253"/>
      <c r="AF1584" s="253"/>
      <c r="AG1584" s="253"/>
      <c r="AH1584" s="253"/>
      <c r="AI1584" s="253"/>
      <c r="AJ1584" s="253"/>
      <c r="AK1584" s="258"/>
      <c r="AL1584" s="258"/>
      <c r="AM1584" s="258"/>
      <c r="AN1584" s="258"/>
      <c r="AO1584" s="258"/>
      <c r="AP1584" s="258"/>
      <c r="AQ1584" s="258"/>
      <c r="AR1584" s="258"/>
      <c r="AS1584" s="258"/>
      <c r="AT1584" s="258"/>
      <c r="AU1584" s="258"/>
      <c r="AV1584" s="258"/>
      <c r="AW1584" s="258"/>
      <c r="AX1584" s="258"/>
      <c r="AY1584" s="258"/>
      <c r="AZ1584" s="258"/>
      <c r="BA1584" s="258"/>
      <c r="BB1584" s="258"/>
      <c r="BC1584" s="258"/>
      <c r="BD1584" s="258"/>
      <c r="BE1584" s="258"/>
      <c r="BF1584" s="258"/>
      <c r="BG1584" s="258"/>
      <c r="BH1584" s="258"/>
      <c r="BI1584" s="258"/>
      <c r="BJ1584" s="258"/>
      <c r="BK1584" s="258"/>
      <c r="BL1584" s="297"/>
      <c r="BM1584" s="258"/>
      <c r="BN1584" s="258"/>
      <c r="BO1584" s="258"/>
      <c r="BP1584" s="258"/>
      <c r="BQ1584" s="258"/>
      <c r="BR1584" s="258"/>
      <c r="BS1584" s="258"/>
      <c r="BT1584" s="258"/>
      <c r="BU1584" s="258"/>
      <c r="BV1584" s="259"/>
      <c r="BW1584" s="260"/>
      <c r="BX1584" s="258"/>
      <c r="BY1584" s="258"/>
      <c r="BZ1584" s="258"/>
      <c r="CA1584" s="258"/>
    </row>
    <row r="1585" spans="2:79" x14ac:dyDescent="0.25">
      <c r="B1585" s="263"/>
      <c r="C1585" s="261"/>
      <c r="I1585" s="220"/>
      <c r="J1585" s="253"/>
      <c r="K1585" s="254"/>
      <c r="L1585" s="254"/>
      <c r="M1585" s="255"/>
      <c r="N1585" s="326"/>
      <c r="O1585" s="256"/>
      <c r="P1585" s="256"/>
      <c r="Q1585" s="256"/>
      <c r="R1585" s="256"/>
      <c r="S1585" s="256"/>
      <c r="T1585" s="256"/>
      <c r="U1585" s="256"/>
      <c r="V1585" s="257"/>
      <c r="W1585" s="257"/>
      <c r="X1585" s="257"/>
      <c r="Y1585" s="257"/>
      <c r="Z1585" s="257"/>
      <c r="AA1585" s="257"/>
      <c r="AB1585" s="253"/>
      <c r="AC1585" s="258"/>
      <c r="AD1585" s="253"/>
      <c r="AE1585" s="253"/>
      <c r="AF1585" s="253"/>
      <c r="AG1585" s="253"/>
      <c r="AH1585" s="253"/>
      <c r="AI1585" s="253"/>
      <c r="AJ1585" s="253"/>
      <c r="AK1585" s="258"/>
      <c r="AL1585" s="258"/>
      <c r="AM1585" s="258"/>
      <c r="AN1585" s="258"/>
      <c r="AO1585" s="258"/>
      <c r="AP1585" s="258"/>
      <c r="AQ1585" s="258"/>
      <c r="AR1585" s="258"/>
      <c r="AS1585" s="258"/>
      <c r="AT1585" s="258"/>
      <c r="AU1585" s="258"/>
      <c r="AV1585" s="258"/>
      <c r="AW1585" s="258"/>
      <c r="AX1585" s="258"/>
      <c r="AY1585" s="258"/>
      <c r="AZ1585" s="258"/>
      <c r="BA1585" s="258"/>
      <c r="BB1585" s="258"/>
      <c r="BC1585" s="258"/>
      <c r="BD1585" s="258"/>
      <c r="BE1585" s="258"/>
      <c r="BF1585" s="258"/>
      <c r="BG1585" s="258"/>
      <c r="BH1585" s="258"/>
      <c r="BI1585" s="258"/>
      <c r="BJ1585" s="258"/>
      <c r="BK1585" s="258"/>
      <c r="BL1585" s="297"/>
      <c r="BM1585" s="258"/>
      <c r="BN1585" s="258"/>
      <c r="BO1585" s="258"/>
      <c r="BP1585" s="258"/>
      <c r="BQ1585" s="258"/>
      <c r="BR1585" s="258"/>
      <c r="BS1585" s="258"/>
      <c r="BT1585" s="258"/>
      <c r="BU1585" s="258"/>
      <c r="BV1585" s="259"/>
      <c r="BW1585" s="260"/>
      <c r="BX1585" s="258"/>
      <c r="BY1585" s="258"/>
      <c r="BZ1585" s="258"/>
      <c r="CA1585" s="258"/>
    </row>
    <row r="1586" spans="2:79" x14ac:dyDescent="0.25">
      <c r="B1586" s="263"/>
      <c r="C1586" s="261"/>
      <c r="I1586" s="220"/>
      <c r="J1586" s="253"/>
      <c r="K1586" s="254"/>
      <c r="L1586" s="254"/>
      <c r="M1586" s="255"/>
      <c r="N1586" s="326"/>
      <c r="O1586" s="256"/>
      <c r="P1586" s="256"/>
      <c r="Q1586" s="256"/>
      <c r="R1586" s="256"/>
      <c r="S1586" s="256"/>
      <c r="T1586" s="256"/>
      <c r="U1586" s="256"/>
      <c r="V1586" s="257"/>
      <c r="W1586" s="257"/>
      <c r="X1586" s="257"/>
      <c r="Y1586" s="257"/>
      <c r="Z1586" s="257"/>
      <c r="AA1586" s="257"/>
      <c r="AB1586" s="253"/>
      <c r="AC1586" s="258"/>
      <c r="AD1586" s="253"/>
      <c r="AE1586" s="253"/>
      <c r="AF1586" s="253"/>
      <c r="AG1586" s="253"/>
      <c r="AH1586" s="253"/>
      <c r="AI1586" s="253"/>
      <c r="AJ1586" s="253"/>
      <c r="AK1586" s="258"/>
      <c r="AL1586" s="258"/>
      <c r="AM1586" s="258"/>
      <c r="AN1586" s="258"/>
      <c r="AO1586" s="258"/>
      <c r="AP1586" s="258"/>
      <c r="AQ1586" s="258"/>
      <c r="AR1586" s="258"/>
      <c r="AS1586" s="258"/>
      <c r="AT1586" s="258"/>
      <c r="AU1586" s="258"/>
      <c r="AV1586" s="258"/>
      <c r="AW1586" s="258"/>
      <c r="AX1586" s="258"/>
      <c r="AY1586" s="258"/>
      <c r="AZ1586" s="258"/>
      <c r="BA1586" s="258"/>
      <c r="BB1586" s="258"/>
      <c r="BC1586" s="258"/>
      <c r="BD1586" s="258"/>
      <c r="BE1586" s="258"/>
      <c r="BF1586" s="258"/>
      <c r="BG1586" s="258"/>
      <c r="BH1586" s="258"/>
      <c r="BI1586" s="258"/>
      <c r="BJ1586" s="258"/>
      <c r="BK1586" s="258"/>
      <c r="BL1586" s="297"/>
      <c r="BM1586" s="258"/>
      <c r="BN1586" s="258"/>
      <c r="BO1586" s="258"/>
      <c r="BP1586" s="258"/>
      <c r="BQ1586" s="258"/>
      <c r="BR1586" s="258"/>
      <c r="BS1586" s="258"/>
      <c r="BT1586" s="258"/>
      <c r="BU1586" s="258"/>
      <c r="BV1586" s="259"/>
      <c r="BW1586" s="260"/>
      <c r="BX1586" s="258"/>
      <c r="BY1586" s="258"/>
      <c r="BZ1586" s="258"/>
      <c r="CA1586" s="258"/>
    </row>
    <row r="1587" spans="2:79" x14ac:dyDescent="0.25">
      <c r="B1587" s="263"/>
      <c r="C1587" s="261"/>
      <c r="I1587" s="220"/>
      <c r="J1587" s="253"/>
      <c r="K1587" s="254"/>
      <c r="L1587" s="254"/>
      <c r="M1587" s="255"/>
      <c r="N1587" s="326"/>
      <c r="O1587" s="256"/>
      <c r="P1587" s="256"/>
      <c r="Q1587" s="256"/>
      <c r="R1587" s="256"/>
      <c r="S1587" s="256"/>
      <c r="T1587" s="256"/>
      <c r="U1587" s="256"/>
      <c r="V1587" s="257"/>
      <c r="W1587" s="257"/>
      <c r="X1587" s="257"/>
      <c r="Y1587" s="257"/>
      <c r="Z1587" s="257"/>
      <c r="AA1587" s="257"/>
      <c r="AB1587" s="253"/>
      <c r="AC1587" s="258"/>
      <c r="AD1587" s="253"/>
      <c r="AE1587" s="253"/>
      <c r="AF1587" s="253"/>
      <c r="AG1587" s="253"/>
      <c r="AH1587" s="253"/>
      <c r="AI1587" s="253"/>
      <c r="AJ1587" s="253"/>
      <c r="AK1587" s="258"/>
      <c r="AL1587" s="258"/>
      <c r="AM1587" s="258"/>
      <c r="AN1587" s="258"/>
      <c r="AO1587" s="258"/>
      <c r="AP1587" s="258"/>
      <c r="AQ1587" s="258"/>
      <c r="AR1587" s="258"/>
      <c r="AS1587" s="258"/>
      <c r="AT1587" s="258"/>
      <c r="AU1587" s="258"/>
      <c r="AV1587" s="258"/>
      <c r="AW1587" s="258"/>
      <c r="AX1587" s="258"/>
      <c r="AY1587" s="258"/>
      <c r="AZ1587" s="258"/>
      <c r="BA1587" s="258"/>
      <c r="BB1587" s="258"/>
      <c r="BC1587" s="258"/>
      <c r="BD1587" s="258"/>
      <c r="BE1587" s="258"/>
      <c r="BF1587" s="258"/>
      <c r="BG1587" s="258"/>
      <c r="BH1587" s="258"/>
      <c r="BI1587" s="258"/>
      <c r="BJ1587" s="258"/>
      <c r="BK1587" s="258"/>
      <c r="BL1587" s="297"/>
      <c r="BM1587" s="258"/>
      <c r="BN1587" s="258"/>
      <c r="BO1587" s="258"/>
      <c r="BP1587" s="258"/>
      <c r="BQ1587" s="258"/>
      <c r="BR1587" s="258"/>
      <c r="BS1587" s="258"/>
      <c r="BT1587" s="258"/>
      <c r="BU1587" s="258"/>
      <c r="BV1587" s="259"/>
      <c r="BW1587" s="260"/>
      <c r="BX1587" s="258"/>
      <c r="BY1587" s="258"/>
      <c r="BZ1587" s="258"/>
      <c r="CA1587" s="258"/>
    </row>
    <row r="1588" spans="2:79" x14ac:dyDescent="0.25">
      <c r="B1588" s="263"/>
      <c r="C1588" s="261"/>
      <c r="I1588" s="220"/>
      <c r="J1588" s="253"/>
      <c r="K1588" s="254"/>
      <c r="L1588" s="254"/>
      <c r="M1588" s="255"/>
      <c r="N1588" s="326"/>
      <c r="O1588" s="256"/>
      <c r="P1588" s="256"/>
      <c r="Q1588" s="256"/>
      <c r="R1588" s="256"/>
      <c r="S1588" s="256"/>
      <c r="T1588" s="256"/>
      <c r="U1588" s="256"/>
      <c r="V1588" s="257"/>
      <c r="W1588" s="257"/>
      <c r="X1588" s="257"/>
      <c r="Y1588" s="257"/>
      <c r="Z1588" s="257"/>
      <c r="AA1588" s="257"/>
      <c r="AB1588" s="253"/>
      <c r="AC1588" s="258"/>
      <c r="AD1588" s="253"/>
      <c r="AE1588" s="253"/>
      <c r="AF1588" s="253"/>
      <c r="AG1588" s="253"/>
      <c r="AH1588" s="253"/>
      <c r="AI1588" s="253"/>
      <c r="AJ1588" s="253"/>
      <c r="AK1588" s="258"/>
      <c r="AL1588" s="258"/>
      <c r="AM1588" s="258"/>
      <c r="AN1588" s="258"/>
      <c r="AO1588" s="258"/>
      <c r="AP1588" s="258"/>
      <c r="AQ1588" s="258"/>
      <c r="AR1588" s="258"/>
      <c r="AS1588" s="258"/>
      <c r="AT1588" s="258"/>
      <c r="AU1588" s="258"/>
      <c r="AV1588" s="258"/>
      <c r="AW1588" s="258"/>
      <c r="AX1588" s="258"/>
      <c r="AY1588" s="258"/>
      <c r="AZ1588" s="258"/>
      <c r="BA1588" s="258"/>
      <c r="BB1588" s="258"/>
      <c r="BC1588" s="258"/>
      <c r="BD1588" s="258"/>
      <c r="BE1588" s="258"/>
      <c r="BF1588" s="258"/>
      <c r="BG1588" s="258"/>
      <c r="BH1588" s="258"/>
      <c r="BI1588" s="258"/>
      <c r="BJ1588" s="258"/>
      <c r="BK1588" s="258"/>
      <c r="BL1588" s="297"/>
      <c r="BM1588" s="258"/>
      <c r="BN1588" s="258"/>
      <c r="BO1588" s="258"/>
      <c r="BP1588" s="258"/>
      <c r="BQ1588" s="258"/>
      <c r="BR1588" s="258"/>
      <c r="BS1588" s="258"/>
      <c r="BT1588" s="258"/>
      <c r="BU1588" s="258"/>
      <c r="BV1588" s="259"/>
      <c r="BW1588" s="260"/>
      <c r="BX1588" s="258"/>
      <c r="BY1588" s="258"/>
      <c r="BZ1588" s="258"/>
      <c r="CA1588" s="258"/>
    </row>
    <row r="1589" spans="2:79" x14ac:dyDescent="0.25">
      <c r="B1589" s="263"/>
      <c r="C1589" s="261"/>
      <c r="I1589" s="220"/>
      <c r="J1589" s="253"/>
      <c r="K1589" s="254"/>
      <c r="L1589" s="254"/>
      <c r="M1589" s="255"/>
      <c r="N1589" s="326"/>
      <c r="O1589" s="256"/>
      <c r="P1589" s="256"/>
      <c r="Q1589" s="256"/>
      <c r="R1589" s="256"/>
      <c r="S1589" s="256"/>
      <c r="T1589" s="256"/>
      <c r="U1589" s="256"/>
      <c r="V1589" s="257"/>
      <c r="W1589" s="257"/>
      <c r="X1589" s="257"/>
      <c r="Y1589" s="257"/>
      <c r="Z1589" s="257"/>
      <c r="AA1589" s="257"/>
      <c r="AB1589" s="253"/>
      <c r="AC1589" s="258"/>
      <c r="AD1589" s="253"/>
      <c r="AE1589" s="253"/>
      <c r="AF1589" s="253"/>
      <c r="AG1589" s="253"/>
      <c r="AH1589" s="253"/>
      <c r="AI1589" s="253"/>
      <c r="AJ1589" s="253"/>
      <c r="AK1589" s="258"/>
      <c r="AL1589" s="258"/>
      <c r="AM1589" s="258"/>
      <c r="AN1589" s="258"/>
      <c r="AO1589" s="258"/>
      <c r="AP1589" s="258"/>
      <c r="AQ1589" s="258"/>
      <c r="AR1589" s="258"/>
      <c r="AS1589" s="258"/>
      <c r="AT1589" s="258"/>
      <c r="AU1589" s="258"/>
      <c r="AV1589" s="258"/>
      <c r="AW1589" s="258"/>
      <c r="AX1589" s="258"/>
      <c r="AY1589" s="258"/>
      <c r="AZ1589" s="258"/>
      <c r="BA1589" s="258"/>
      <c r="BB1589" s="258"/>
      <c r="BC1589" s="258"/>
      <c r="BD1589" s="258"/>
      <c r="BE1589" s="258"/>
      <c r="BF1589" s="258"/>
      <c r="BG1589" s="258"/>
      <c r="BH1589" s="258"/>
      <c r="BI1589" s="258"/>
      <c r="BJ1589" s="258"/>
      <c r="BK1589" s="258"/>
      <c r="BL1589" s="297"/>
      <c r="BM1589" s="258"/>
      <c r="BN1589" s="258"/>
      <c r="BO1589" s="258"/>
      <c r="BP1589" s="258"/>
      <c r="BQ1589" s="258"/>
      <c r="BR1589" s="258"/>
      <c r="BS1589" s="258"/>
      <c r="BT1589" s="258"/>
      <c r="BU1589" s="258"/>
      <c r="BV1589" s="259"/>
      <c r="BW1589" s="260"/>
      <c r="BX1589" s="258"/>
      <c r="BY1589" s="258"/>
      <c r="BZ1589" s="258"/>
      <c r="CA1589" s="258"/>
    </row>
    <row r="1590" spans="2:79" x14ac:dyDescent="0.25">
      <c r="B1590" s="263"/>
      <c r="C1590" s="261"/>
      <c r="I1590" s="220"/>
      <c r="J1590" s="253"/>
      <c r="K1590" s="254"/>
      <c r="L1590" s="254"/>
      <c r="M1590" s="255"/>
      <c r="N1590" s="326"/>
      <c r="O1590" s="256"/>
      <c r="P1590" s="256"/>
      <c r="Q1590" s="256"/>
      <c r="R1590" s="256"/>
      <c r="S1590" s="256"/>
      <c r="T1590" s="256"/>
      <c r="U1590" s="256"/>
      <c r="V1590" s="257"/>
      <c r="W1590" s="257"/>
      <c r="X1590" s="257"/>
      <c r="Y1590" s="257"/>
      <c r="Z1590" s="257"/>
      <c r="AA1590" s="257"/>
      <c r="AB1590" s="253"/>
      <c r="AC1590" s="258"/>
      <c r="AD1590" s="253"/>
      <c r="AE1590" s="253"/>
      <c r="AF1590" s="253"/>
      <c r="AG1590" s="253"/>
      <c r="AH1590" s="253"/>
      <c r="AI1590" s="253"/>
      <c r="AJ1590" s="253"/>
      <c r="AK1590" s="258"/>
      <c r="AL1590" s="258"/>
      <c r="AM1590" s="258"/>
      <c r="AN1590" s="258"/>
      <c r="AO1590" s="258"/>
      <c r="AP1590" s="258"/>
      <c r="AQ1590" s="258"/>
      <c r="AR1590" s="258"/>
      <c r="AS1590" s="258"/>
      <c r="AT1590" s="258"/>
      <c r="AU1590" s="258"/>
      <c r="AV1590" s="258"/>
      <c r="AW1590" s="258"/>
      <c r="AX1590" s="258"/>
      <c r="AY1590" s="258"/>
      <c r="AZ1590" s="258"/>
      <c r="BA1590" s="258"/>
      <c r="BB1590" s="258"/>
      <c r="BC1590" s="258"/>
      <c r="BD1590" s="258"/>
      <c r="BE1590" s="258"/>
      <c r="BF1590" s="258"/>
      <c r="BG1590" s="258"/>
      <c r="BH1590" s="258"/>
      <c r="BI1590" s="258"/>
      <c r="BJ1590" s="258"/>
      <c r="BK1590" s="258"/>
      <c r="BL1590" s="297"/>
      <c r="BM1590" s="258"/>
      <c r="BN1590" s="258"/>
      <c r="BO1590" s="258"/>
      <c r="BP1590" s="258"/>
      <c r="BQ1590" s="258"/>
      <c r="BR1590" s="258"/>
      <c r="BS1590" s="258"/>
      <c r="BT1590" s="258"/>
      <c r="BU1590" s="258"/>
      <c r="BV1590" s="259"/>
      <c r="BW1590" s="260"/>
      <c r="BX1590" s="258"/>
      <c r="BY1590" s="258"/>
      <c r="BZ1590" s="258"/>
      <c r="CA1590" s="258"/>
    </row>
    <row r="1591" spans="2:79" x14ac:dyDescent="0.25">
      <c r="B1591" s="263"/>
      <c r="C1591" s="261"/>
      <c r="I1591" s="220"/>
      <c r="J1591" s="253"/>
      <c r="K1591" s="254"/>
      <c r="L1591" s="254"/>
      <c r="M1591" s="255"/>
      <c r="N1591" s="326"/>
      <c r="O1591" s="256"/>
      <c r="P1591" s="256"/>
      <c r="Q1591" s="256"/>
      <c r="R1591" s="256"/>
      <c r="S1591" s="256"/>
      <c r="T1591" s="256"/>
      <c r="U1591" s="256"/>
      <c r="V1591" s="257"/>
      <c r="W1591" s="257"/>
      <c r="X1591" s="257"/>
      <c r="Y1591" s="257"/>
      <c r="Z1591" s="257"/>
      <c r="AA1591" s="257"/>
      <c r="AB1591" s="253"/>
      <c r="AC1591" s="258"/>
      <c r="AD1591" s="253"/>
      <c r="AE1591" s="253"/>
      <c r="AF1591" s="253"/>
      <c r="AG1591" s="253"/>
      <c r="AH1591" s="253"/>
      <c r="AI1591" s="253"/>
      <c r="AJ1591" s="253"/>
      <c r="AK1591" s="258"/>
      <c r="AL1591" s="258"/>
      <c r="AM1591" s="258"/>
      <c r="AN1591" s="258"/>
      <c r="AO1591" s="258"/>
      <c r="AP1591" s="258"/>
      <c r="AQ1591" s="258"/>
      <c r="AR1591" s="258"/>
      <c r="AS1591" s="258"/>
      <c r="AT1591" s="258"/>
      <c r="AU1591" s="258"/>
      <c r="AV1591" s="258"/>
      <c r="AW1591" s="258"/>
      <c r="AX1591" s="258"/>
      <c r="AY1591" s="258"/>
      <c r="AZ1591" s="258"/>
      <c r="BA1591" s="258"/>
      <c r="BB1591" s="258"/>
      <c r="BC1591" s="258"/>
      <c r="BD1591" s="258"/>
      <c r="BE1591" s="258"/>
      <c r="BF1591" s="258"/>
      <c r="BG1591" s="258"/>
      <c r="BH1591" s="258"/>
      <c r="BI1591" s="258"/>
      <c r="BJ1591" s="258"/>
      <c r="BK1591" s="258"/>
      <c r="BL1591" s="297"/>
      <c r="BM1591" s="258"/>
      <c r="BN1591" s="258"/>
      <c r="BO1591" s="258"/>
      <c r="BP1591" s="258"/>
      <c r="BQ1591" s="258"/>
      <c r="BR1591" s="258"/>
      <c r="BS1591" s="258"/>
      <c r="BT1591" s="258"/>
      <c r="BU1591" s="258"/>
      <c r="BV1591" s="259"/>
      <c r="BW1591" s="260"/>
      <c r="BX1591" s="258"/>
      <c r="BY1591" s="258"/>
      <c r="BZ1591" s="258"/>
      <c r="CA1591" s="258"/>
    </row>
    <row r="1592" spans="2:79" x14ac:dyDescent="0.25">
      <c r="B1592" s="263"/>
      <c r="C1592" s="261"/>
      <c r="I1592" s="220"/>
      <c r="J1592" s="253"/>
      <c r="K1592" s="254"/>
      <c r="L1592" s="254"/>
      <c r="M1592" s="255"/>
      <c r="N1592" s="326"/>
      <c r="O1592" s="256"/>
      <c r="P1592" s="256"/>
      <c r="Q1592" s="256"/>
      <c r="R1592" s="256"/>
      <c r="S1592" s="256"/>
      <c r="T1592" s="256"/>
      <c r="U1592" s="256"/>
      <c r="V1592" s="257"/>
      <c r="W1592" s="257"/>
      <c r="X1592" s="257"/>
      <c r="Y1592" s="257"/>
      <c r="Z1592" s="257"/>
      <c r="AA1592" s="257"/>
      <c r="AB1592" s="253"/>
      <c r="AC1592" s="258"/>
      <c r="AD1592" s="253"/>
      <c r="AE1592" s="253"/>
      <c r="AF1592" s="253"/>
      <c r="AG1592" s="253"/>
      <c r="AH1592" s="253"/>
      <c r="AI1592" s="253"/>
      <c r="AJ1592" s="253"/>
      <c r="AK1592" s="258"/>
      <c r="AL1592" s="258"/>
      <c r="AM1592" s="258"/>
      <c r="AN1592" s="258"/>
      <c r="AO1592" s="258"/>
      <c r="AP1592" s="258"/>
      <c r="AQ1592" s="258"/>
      <c r="AR1592" s="258"/>
      <c r="AS1592" s="258"/>
      <c r="AT1592" s="258"/>
      <c r="AU1592" s="258"/>
      <c r="AV1592" s="258"/>
      <c r="AW1592" s="258"/>
      <c r="AX1592" s="258"/>
      <c r="AY1592" s="258"/>
      <c r="AZ1592" s="258"/>
      <c r="BA1592" s="258"/>
      <c r="BB1592" s="258"/>
      <c r="BC1592" s="258"/>
      <c r="BD1592" s="258"/>
      <c r="BE1592" s="258"/>
      <c r="BF1592" s="258"/>
      <c r="BG1592" s="258"/>
      <c r="BH1592" s="258"/>
      <c r="BI1592" s="258"/>
      <c r="BJ1592" s="258"/>
      <c r="BK1592" s="258"/>
      <c r="BL1592" s="297"/>
      <c r="BM1592" s="258"/>
      <c r="BN1592" s="258"/>
      <c r="BO1592" s="258"/>
      <c r="BP1592" s="258"/>
      <c r="BQ1592" s="258"/>
      <c r="BR1592" s="258"/>
      <c r="BS1592" s="258"/>
      <c r="BT1592" s="258"/>
      <c r="BU1592" s="258"/>
      <c r="BV1592" s="259"/>
      <c r="BW1592" s="260"/>
      <c r="BX1592" s="258"/>
      <c r="BY1592" s="258"/>
      <c r="BZ1592" s="258"/>
      <c r="CA1592" s="258"/>
    </row>
    <row r="1593" spans="2:79" x14ac:dyDescent="0.25">
      <c r="B1593" s="263"/>
      <c r="C1593" s="261"/>
      <c r="I1593" s="220"/>
      <c r="J1593" s="253"/>
      <c r="K1593" s="254"/>
      <c r="L1593" s="254"/>
      <c r="M1593" s="255"/>
      <c r="N1593" s="326"/>
      <c r="O1593" s="256"/>
      <c r="P1593" s="256"/>
      <c r="Q1593" s="256"/>
      <c r="R1593" s="256"/>
      <c r="S1593" s="256"/>
      <c r="T1593" s="256"/>
      <c r="U1593" s="256"/>
      <c r="V1593" s="257"/>
      <c r="W1593" s="257"/>
      <c r="X1593" s="257"/>
      <c r="Y1593" s="257"/>
      <c r="Z1593" s="257"/>
      <c r="AA1593" s="257"/>
      <c r="AB1593" s="253"/>
      <c r="AC1593" s="258"/>
      <c r="AD1593" s="253"/>
      <c r="AE1593" s="253"/>
      <c r="AF1593" s="253"/>
      <c r="AG1593" s="253"/>
      <c r="AH1593" s="253"/>
      <c r="AI1593" s="253"/>
      <c r="AJ1593" s="253"/>
      <c r="AK1593" s="258"/>
      <c r="AL1593" s="258"/>
      <c r="AM1593" s="258"/>
      <c r="AN1593" s="258"/>
      <c r="AO1593" s="258"/>
      <c r="AP1593" s="258"/>
      <c r="AQ1593" s="258"/>
      <c r="AR1593" s="258"/>
      <c r="AS1593" s="258"/>
      <c r="AT1593" s="258"/>
      <c r="AU1593" s="258"/>
      <c r="AV1593" s="258"/>
      <c r="AW1593" s="258"/>
      <c r="AX1593" s="258"/>
      <c r="AY1593" s="258"/>
      <c r="AZ1593" s="258"/>
      <c r="BA1593" s="258"/>
      <c r="BB1593" s="258"/>
      <c r="BC1593" s="258"/>
      <c r="BD1593" s="258"/>
      <c r="BE1593" s="258"/>
      <c r="BF1593" s="258"/>
      <c r="BG1593" s="258"/>
      <c r="BH1593" s="258"/>
      <c r="BI1593" s="258"/>
      <c r="BJ1593" s="258"/>
      <c r="BK1593" s="258"/>
      <c r="BL1593" s="297"/>
      <c r="BM1593" s="258"/>
      <c r="BN1593" s="258"/>
      <c r="BO1593" s="258"/>
      <c r="BP1593" s="258"/>
      <c r="BQ1593" s="258"/>
      <c r="BR1593" s="258"/>
      <c r="BS1593" s="258"/>
      <c r="BT1593" s="258"/>
      <c r="BU1593" s="258"/>
      <c r="BV1593" s="259"/>
      <c r="BW1593" s="260"/>
      <c r="BX1593" s="258"/>
      <c r="BY1593" s="258"/>
      <c r="BZ1593" s="258"/>
      <c r="CA1593" s="258"/>
    </row>
    <row r="1594" spans="2:79" x14ac:dyDescent="0.25">
      <c r="B1594" s="263"/>
      <c r="C1594" s="261"/>
      <c r="I1594" s="220"/>
      <c r="J1594" s="253"/>
      <c r="K1594" s="254"/>
      <c r="L1594" s="254"/>
      <c r="M1594" s="255"/>
      <c r="N1594" s="326"/>
      <c r="O1594" s="256"/>
      <c r="P1594" s="256"/>
      <c r="Q1594" s="256"/>
      <c r="R1594" s="256"/>
      <c r="S1594" s="256"/>
      <c r="T1594" s="256"/>
      <c r="U1594" s="256"/>
      <c r="V1594" s="257"/>
      <c r="W1594" s="257"/>
      <c r="X1594" s="257"/>
      <c r="Y1594" s="257"/>
      <c r="Z1594" s="257"/>
      <c r="AA1594" s="257"/>
      <c r="AB1594" s="253"/>
      <c r="AC1594" s="258"/>
      <c r="AD1594" s="253"/>
      <c r="AE1594" s="253"/>
      <c r="AF1594" s="253"/>
      <c r="AG1594" s="253"/>
      <c r="AH1594" s="253"/>
      <c r="AI1594" s="253"/>
      <c r="AJ1594" s="253"/>
      <c r="AK1594" s="258"/>
      <c r="AL1594" s="258"/>
      <c r="AM1594" s="258"/>
      <c r="AN1594" s="258"/>
      <c r="AO1594" s="258"/>
      <c r="AP1594" s="258"/>
      <c r="AQ1594" s="258"/>
      <c r="AR1594" s="258"/>
      <c r="AS1594" s="258"/>
      <c r="AT1594" s="258"/>
      <c r="AU1594" s="258"/>
      <c r="AV1594" s="258"/>
      <c r="AW1594" s="258"/>
      <c r="AX1594" s="258"/>
      <c r="AY1594" s="258"/>
      <c r="AZ1594" s="258"/>
      <c r="BA1594" s="258"/>
      <c r="BB1594" s="258"/>
      <c r="BC1594" s="258"/>
      <c r="BD1594" s="258"/>
      <c r="BE1594" s="258"/>
      <c r="BF1594" s="258"/>
      <c r="BG1594" s="258"/>
      <c r="BH1594" s="258"/>
      <c r="BI1594" s="258"/>
      <c r="BJ1594" s="258"/>
      <c r="BK1594" s="258"/>
      <c r="BL1594" s="297"/>
      <c r="BM1594" s="258"/>
      <c r="BN1594" s="258"/>
      <c r="BO1594" s="258"/>
      <c r="BP1594" s="258"/>
      <c r="BQ1594" s="258"/>
      <c r="BR1594" s="258"/>
      <c r="BS1594" s="258"/>
      <c r="BT1594" s="258"/>
      <c r="BU1594" s="258"/>
      <c r="BV1594" s="259"/>
      <c r="BW1594" s="260"/>
      <c r="BX1594" s="258"/>
      <c r="BY1594" s="258"/>
      <c r="BZ1594" s="258"/>
      <c r="CA1594" s="258"/>
    </row>
    <row r="1595" spans="2:79" x14ac:dyDescent="0.25">
      <c r="B1595" s="263"/>
      <c r="C1595" s="261"/>
      <c r="I1595" s="220"/>
      <c r="J1595" s="253"/>
      <c r="K1595" s="254"/>
      <c r="L1595" s="254"/>
      <c r="M1595" s="255"/>
      <c r="N1595" s="326"/>
      <c r="O1595" s="256"/>
      <c r="P1595" s="256"/>
      <c r="Q1595" s="256"/>
      <c r="R1595" s="256"/>
      <c r="S1595" s="256"/>
      <c r="T1595" s="256"/>
      <c r="U1595" s="256"/>
      <c r="V1595" s="257"/>
      <c r="W1595" s="257"/>
      <c r="X1595" s="257"/>
      <c r="Y1595" s="257"/>
      <c r="Z1595" s="257"/>
      <c r="AA1595" s="257"/>
      <c r="AB1595" s="253"/>
      <c r="AC1595" s="258"/>
      <c r="AD1595" s="253"/>
      <c r="AE1595" s="253"/>
      <c r="AF1595" s="253"/>
      <c r="AG1595" s="253"/>
      <c r="AH1595" s="253"/>
      <c r="AI1595" s="253"/>
      <c r="AJ1595" s="253"/>
      <c r="AK1595" s="258"/>
      <c r="AL1595" s="258"/>
      <c r="AM1595" s="258"/>
      <c r="AN1595" s="258"/>
      <c r="AO1595" s="258"/>
      <c r="AP1595" s="258"/>
      <c r="AQ1595" s="258"/>
      <c r="AR1595" s="258"/>
      <c r="AS1595" s="258"/>
      <c r="AT1595" s="258"/>
      <c r="AU1595" s="258"/>
      <c r="AV1595" s="258"/>
      <c r="AW1595" s="258"/>
      <c r="AX1595" s="258"/>
      <c r="AY1595" s="258"/>
      <c r="AZ1595" s="258"/>
      <c r="BA1595" s="258"/>
      <c r="BB1595" s="258"/>
      <c r="BC1595" s="258"/>
      <c r="BD1595" s="258"/>
      <c r="BE1595" s="258"/>
      <c r="BF1595" s="258"/>
      <c r="BG1595" s="258"/>
      <c r="BH1595" s="258"/>
      <c r="BI1595" s="258"/>
      <c r="BJ1595" s="258"/>
      <c r="BK1595" s="258"/>
      <c r="BL1595" s="297"/>
      <c r="BM1595" s="258"/>
      <c r="BN1595" s="258"/>
      <c r="BO1595" s="258"/>
      <c r="BP1595" s="258"/>
      <c r="BQ1595" s="258"/>
      <c r="BR1595" s="258"/>
      <c r="BS1595" s="258"/>
      <c r="BT1595" s="258"/>
      <c r="BU1595" s="258"/>
      <c r="BV1595" s="259"/>
      <c r="BW1595" s="260"/>
      <c r="BX1595" s="258"/>
      <c r="BY1595" s="258"/>
      <c r="BZ1595" s="258"/>
      <c r="CA1595" s="258"/>
    </row>
    <row r="1596" spans="2:79" x14ac:dyDescent="0.25">
      <c r="B1596" s="263"/>
      <c r="C1596" s="261"/>
      <c r="I1596" s="220"/>
      <c r="J1596" s="253"/>
      <c r="K1596" s="254"/>
      <c r="L1596" s="254"/>
      <c r="M1596" s="255"/>
      <c r="N1596" s="326"/>
      <c r="O1596" s="256"/>
      <c r="P1596" s="256"/>
      <c r="Q1596" s="256"/>
      <c r="R1596" s="256"/>
      <c r="S1596" s="256"/>
      <c r="T1596" s="256"/>
      <c r="U1596" s="256"/>
      <c r="V1596" s="257"/>
      <c r="W1596" s="257"/>
      <c r="X1596" s="257"/>
      <c r="Y1596" s="257"/>
      <c r="Z1596" s="257"/>
      <c r="AA1596" s="257"/>
      <c r="AB1596" s="253"/>
      <c r="AC1596" s="258"/>
      <c r="AD1596" s="253"/>
      <c r="AE1596" s="253"/>
      <c r="AF1596" s="253"/>
      <c r="AG1596" s="253"/>
      <c r="AH1596" s="253"/>
      <c r="AI1596" s="253"/>
      <c r="AJ1596" s="253"/>
      <c r="AK1596" s="258"/>
      <c r="AL1596" s="258"/>
      <c r="AM1596" s="258"/>
      <c r="AN1596" s="258"/>
      <c r="AO1596" s="258"/>
      <c r="AP1596" s="258"/>
      <c r="AQ1596" s="258"/>
      <c r="AR1596" s="258"/>
      <c r="AS1596" s="258"/>
      <c r="AT1596" s="258"/>
      <c r="AU1596" s="258"/>
      <c r="AV1596" s="258"/>
      <c r="AW1596" s="258"/>
      <c r="AX1596" s="258"/>
      <c r="AY1596" s="258"/>
      <c r="AZ1596" s="258"/>
      <c r="BA1596" s="258"/>
      <c r="BB1596" s="258"/>
      <c r="BC1596" s="258"/>
      <c r="BD1596" s="258"/>
      <c r="BE1596" s="258"/>
      <c r="BF1596" s="258"/>
      <c r="BG1596" s="258"/>
      <c r="BH1596" s="258"/>
      <c r="BI1596" s="258"/>
      <c r="BJ1596" s="258"/>
      <c r="BK1596" s="258"/>
      <c r="BL1596" s="297"/>
      <c r="BM1596" s="258"/>
      <c r="BN1596" s="258"/>
      <c r="BO1596" s="258"/>
      <c r="BP1596" s="258"/>
      <c r="BQ1596" s="258"/>
      <c r="BR1596" s="258"/>
      <c r="BS1596" s="258"/>
      <c r="BT1596" s="258"/>
      <c r="BU1596" s="258"/>
      <c r="BV1596" s="259"/>
      <c r="BW1596" s="260"/>
      <c r="BX1596" s="258"/>
      <c r="BY1596" s="258"/>
      <c r="BZ1596" s="258"/>
      <c r="CA1596" s="258"/>
    </row>
    <row r="1597" spans="2:79" x14ac:dyDescent="0.25">
      <c r="B1597" s="263"/>
      <c r="C1597" s="261"/>
      <c r="I1597" s="220"/>
      <c r="J1597" s="253"/>
      <c r="K1597" s="254"/>
      <c r="L1597" s="254"/>
      <c r="M1597" s="255"/>
      <c r="N1597" s="326"/>
      <c r="O1597" s="256"/>
      <c r="P1597" s="256"/>
      <c r="Q1597" s="256"/>
      <c r="R1597" s="256"/>
      <c r="S1597" s="256"/>
      <c r="T1597" s="256"/>
      <c r="U1597" s="256"/>
      <c r="V1597" s="257"/>
      <c r="W1597" s="257"/>
      <c r="X1597" s="257"/>
      <c r="Y1597" s="257"/>
      <c r="Z1597" s="257"/>
      <c r="AA1597" s="257"/>
      <c r="AB1597" s="253"/>
      <c r="AC1597" s="258"/>
      <c r="AD1597" s="253"/>
      <c r="AE1597" s="253"/>
      <c r="AF1597" s="253"/>
      <c r="AG1597" s="253"/>
      <c r="AH1597" s="253"/>
      <c r="AI1597" s="253"/>
      <c r="AJ1597" s="253"/>
      <c r="AK1597" s="258"/>
      <c r="AL1597" s="258"/>
      <c r="AM1597" s="258"/>
      <c r="AN1597" s="258"/>
      <c r="AO1597" s="258"/>
      <c r="AP1597" s="258"/>
      <c r="AQ1597" s="258"/>
      <c r="AR1597" s="258"/>
      <c r="AS1597" s="258"/>
      <c r="AT1597" s="258"/>
      <c r="AU1597" s="258"/>
      <c r="AV1597" s="258"/>
      <c r="AW1597" s="258"/>
      <c r="AX1597" s="258"/>
      <c r="AY1597" s="258"/>
      <c r="AZ1597" s="258"/>
      <c r="BA1597" s="258"/>
      <c r="BB1597" s="258"/>
      <c r="BC1597" s="258"/>
      <c r="BD1597" s="258"/>
      <c r="BE1597" s="258"/>
      <c r="BF1597" s="258"/>
      <c r="BG1597" s="258"/>
      <c r="BH1597" s="258"/>
      <c r="BI1597" s="258"/>
      <c r="BJ1597" s="258"/>
      <c r="BK1597" s="258"/>
      <c r="BL1597" s="297"/>
      <c r="BM1597" s="258"/>
      <c r="BN1597" s="258"/>
      <c r="BO1597" s="258"/>
      <c r="BP1597" s="258"/>
      <c r="BQ1597" s="258"/>
      <c r="BR1597" s="258"/>
      <c r="BS1597" s="258"/>
      <c r="BT1597" s="258"/>
      <c r="BU1597" s="258"/>
      <c r="BV1597" s="259"/>
      <c r="BW1597" s="260"/>
      <c r="BX1597" s="258"/>
      <c r="BY1597" s="258"/>
      <c r="BZ1597" s="258"/>
      <c r="CA1597" s="258"/>
    </row>
    <row r="1598" spans="2:79" x14ac:dyDescent="0.25">
      <c r="B1598" s="263"/>
      <c r="C1598" s="261"/>
      <c r="I1598" s="220"/>
      <c r="J1598" s="253"/>
      <c r="K1598" s="254"/>
      <c r="L1598" s="254"/>
      <c r="M1598" s="255"/>
      <c r="N1598" s="326"/>
      <c r="O1598" s="256"/>
      <c r="P1598" s="256"/>
      <c r="Q1598" s="256"/>
      <c r="R1598" s="256"/>
      <c r="S1598" s="256"/>
      <c r="T1598" s="256"/>
      <c r="U1598" s="256"/>
      <c r="V1598" s="257"/>
      <c r="W1598" s="257"/>
      <c r="X1598" s="257"/>
      <c r="Y1598" s="257"/>
      <c r="Z1598" s="257"/>
      <c r="AA1598" s="257"/>
      <c r="AB1598" s="253"/>
      <c r="AC1598" s="258"/>
      <c r="AD1598" s="253"/>
      <c r="AE1598" s="253"/>
      <c r="AF1598" s="253"/>
      <c r="AG1598" s="253"/>
      <c r="AH1598" s="253"/>
      <c r="AI1598" s="253"/>
      <c r="AJ1598" s="253"/>
      <c r="AK1598" s="258"/>
      <c r="AL1598" s="258"/>
      <c r="AM1598" s="258"/>
      <c r="AN1598" s="258"/>
      <c r="AO1598" s="258"/>
      <c r="AP1598" s="258"/>
      <c r="AQ1598" s="258"/>
      <c r="AR1598" s="258"/>
      <c r="AS1598" s="258"/>
      <c r="AT1598" s="258"/>
      <c r="AU1598" s="258"/>
      <c r="AV1598" s="258"/>
      <c r="AW1598" s="258"/>
      <c r="AX1598" s="258"/>
      <c r="AY1598" s="258"/>
      <c r="AZ1598" s="258"/>
      <c r="BA1598" s="258"/>
      <c r="BB1598" s="258"/>
      <c r="BC1598" s="258"/>
      <c r="BD1598" s="258"/>
      <c r="BE1598" s="258"/>
      <c r="BF1598" s="258"/>
      <c r="BG1598" s="258"/>
      <c r="BH1598" s="258"/>
      <c r="BI1598" s="258"/>
      <c r="BJ1598" s="258"/>
      <c r="BK1598" s="258"/>
      <c r="BL1598" s="297"/>
      <c r="BM1598" s="258"/>
      <c r="BN1598" s="258"/>
      <c r="BO1598" s="258"/>
      <c r="BP1598" s="258"/>
      <c r="BQ1598" s="258"/>
      <c r="BR1598" s="258"/>
      <c r="BS1598" s="258"/>
      <c r="BT1598" s="258"/>
      <c r="BU1598" s="258"/>
      <c r="BV1598" s="259"/>
      <c r="BW1598" s="260"/>
      <c r="BX1598" s="258"/>
      <c r="BY1598" s="258"/>
      <c r="BZ1598" s="258"/>
      <c r="CA1598" s="258"/>
    </row>
    <row r="1599" spans="2:79" x14ac:dyDescent="0.25">
      <c r="B1599" s="263"/>
      <c r="C1599" s="261"/>
      <c r="I1599" s="220"/>
      <c r="J1599" s="253"/>
      <c r="K1599" s="254"/>
      <c r="L1599" s="254"/>
      <c r="M1599" s="255"/>
      <c r="N1599" s="326"/>
      <c r="O1599" s="256"/>
      <c r="P1599" s="256"/>
      <c r="Q1599" s="256"/>
      <c r="R1599" s="256"/>
      <c r="S1599" s="256"/>
      <c r="T1599" s="256"/>
      <c r="U1599" s="256"/>
      <c r="V1599" s="257"/>
      <c r="W1599" s="257"/>
      <c r="X1599" s="257"/>
      <c r="Y1599" s="257"/>
      <c r="Z1599" s="257"/>
      <c r="AA1599" s="257"/>
      <c r="AB1599" s="253"/>
      <c r="AC1599" s="258"/>
      <c r="AD1599" s="253"/>
      <c r="AE1599" s="253"/>
      <c r="AF1599" s="253"/>
      <c r="AG1599" s="253"/>
      <c r="AH1599" s="253"/>
      <c r="AI1599" s="253"/>
      <c r="AJ1599" s="253"/>
      <c r="AK1599" s="258"/>
      <c r="AL1599" s="258"/>
      <c r="AM1599" s="258"/>
      <c r="AN1599" s="258"/>
      <c r="AO1599" s="258"/>
      <c r="AP1599" s="258"/>
      <c r="AQ1599" s="258"/>
      <c r="AR1599" s="258"/>
      <c r="AS1599" s="258"/>
      <c r="AT1599" s="258"/>
      <c r="AU1599" s="258"/>
      <c r="AV1599" s="258"/>
      <c r="AW1599" s="258"/>
      <c r="AX1599" s="258"/>
      <c r="AY1599" s="258"/>
      <c r="AZ1599" s="258"/>
      <c r="BA1599" s="258"/>
      <c r="BB1599" s="258"/>
      <c r="BC1599" s="258"/>
      <c r="BD1599" s="258"/>
      <c r="BE1599" s="258"/>
      <c r="BF1599" s="258"/>
      <c r="BG1599" s="258"/>
      <c r="BH1599" s="258"/>
      <c r="BI1599" s="258"/>
      <c r="BJ1599" s="258"/>
      <c r="BK1599" s="258"/>
      <c r="BL1599" s="297"/>
      <c r="BM1599" s="258"/>
      <c r="BN1599" s="258"/>
      <c r="BO1599" s="258"/>
      <c r="BP1599" s="258"/>
      <c r="BQ1599" s="258"/>
      <c r="BR1599" s="258"/>
      <c r="BS1599" s="258"/>
      <c r="BT1599" s="258"/>
      <c r="BU1599" s="258"/>
      <c r="BV1599" s="259"/>
      <c r="BW1599" s="260"/>
      <c r="BX1599" s="258"/>
      <c r="BY1599" s="258"/>
      <c r="BZ1599" s="258"/>
      <c r="CA1599" s="258"/>
    </row>
    <row r="1600" spans="2:79" x14ac:dyDescent="0.25">
      <c r="B1600" s="263"/>
      <c r="C1600" s="261"/>
      <c r="I1600" s="220"/>
      <c r="J1600" s="253"/>
      <c r="K1600" s="254"/>
      <c r="L1600" s="254"/>
      <c r="M1600" s="255"/>
      <c r="N1600" s="326"/>
      <c r="O1600" s="256"/>
      <c r="P1600" s="256"/>
      <c r="Q1600" s="256"/>
      <c r="R1600" s="256"/>
      <c r="S1600" s="256"/>
      <c r="T1600" s="256"/>
      <c r="U1600" s="256"/>
      <c r="V1600" s="257"/>
      <c r="W1600" s="257"/>
      <c r="X1600" s="257"/>
      <c r="Y1600" s="257"/>
      <c r="Z1600" s="257"/>
      <c r="AA1600" s="257"/>
      <c r="AB1600" s="253"/>
      <c r="AC1600" s="258"/>
      <c r="AD1600" s="253"/>
      <c r="AE1600" s="253"/>
      <c r="AF1600" s="253"/>
      <c r="AG1600" s="253"/>
      <c r="AH1600" s="253"/>
      <c r="AI1600" s="253"/>
      <c r="AJ1600" s="253"/>
      <c r="AK1600" s="258"/>
      <c r="AL1600" s="258"/>
      <c r="AM1600" s="258"/>
      <c r="AN1600" s="258"/>
      <c r="AO1600" s="258"/>
      <c r="AP1600" s="258"/>
      <c r="AQ1600" s="258"/>
      <c r="AR1600" s="258"/>
      <c r="AS1600" s="258"/>
      <c r="AT1600" s="258"/>
      <c r="AU1600" s="258"/>
      <c r="AV1600" s="258"/>
      <c r="AW1600" s="258"/>
      <c r="AX1600" s="258"/>
      <c r="AY1600" s="258"/>
      <c r="AZ1600" s="258"/>
      <c r="BA1600" s="258"/>
      <c r="BB1600" s="258"/>
      <c r="BC1600" s="258"/>
      <c r="BD1600" s="258"/>
      <c r="BE1600" s="258"/>
      <c r="BF1600" s="258"/>
      <c r="BG1600" s="258"/>
      <c r="BH1600" s="258"/>
      <c r="BI1600" s="258"/>
      <c r="BJ1600" s="258"/>
      <c r="BK1600" s="258"/>
      <c r="BL1600" s="297"/>
      <c r="BM1600" s="258"/>
      <c r="BN1600" s="258"/>
      <c r="BO1600" s="258"/>
      <c r="BP1600" s="258"/>
      <c r="BQ1600" s="258"/>
      <c r="BR1600" s="258"/>
      <c r="BS1600" s="258"/>
      <c r="BT1600" s="258"/>
      <c r="BU1600" s="258"/>
      <c r="BV1600" s="259"/>
      <c r="BW1600" s="260"/>
      <c r="BX1600" s="258"/>
      <c r="BY1600" s="258"/>
      <c r="BZ1600" s="258"/>
      <c r="CA1600" s="258"/>
    </row>
    <row r="1601" spans="2:79" x14ac:dyDescent="0.25">
      <c r="B1601" s="263"/>
      <c r="C1601" s="261"/>
      <c r="I1601" s="220"/>
      <c r="J1601" s="253"/>
      <c r="K1601" s="254"/>
      <c r="L1601" s="254"/>
      <c r="M1601" s="255"/>
      <c r="N1601" s="326"/>
      <c r="O1601" s="256"/>
      <c r="P1601" s="256"/>
      <c r="Q1601" s="256"/>
      <c r="R1601" s="256"/>
      <c r="S1601" s="256"/>
      <c r="T1601" s="256"/>
      <c r="U1601" s="256"/>
      <c r="V1601" s="257"/>
      <c r="W1601" s="257"/>
      <c r="X1601" s="257"/>
      <c r="Y1601" s="257"/>
      <c r="Z1601" s="257"/>
      <c r="AA1601" s="257"/>
      <c r="AB1601" s="253"/>
      <c r="AC1601" s="258"/>
      <c r="AD1601" s="253"/>
      <c r="AE1601" s="253"/>
      <c r="AF1601" s="253"/>
      <c r="AG1601" s="253"/>
      <c r="AH1601" s="253"/>
      <c r="AI1601" s="253"/>
      <c r="AJ1601" s="253"/>
      <c r="AK1601" s="258"/>
      <c r="AL1601" s="258"/>
      <c r="AM1601" s="258"/>
      <c r="AN1601" s="258"/>
      <c r="AO1601" s="258"/>
      <c r="AP1601" s="258"/>
      <c r="AQ1601" s="258"/>
      <c r="AR1601" s="258"/>
      <c r="AS1601" s="258"/>
      <c r="AT1601" s="258"/>
      <c r="AU1601" s="258"/>
      <c r="AV1601" s="258"/>
      <c r="AW1601" s="258"/>
      <c r="AX1601" s="258"/>
      <c r="AY1601" s="258"/>
      <c r="AZ1601" s="258"/>
      <c r="BA1601" s="258"/>
      <c r="BB1601" s="258"/>
      <c r="BC1601" s="258"/>
      <c r="BD1601" s="258"/>
      <c r="BE1601" s="258"/>
      <c r="BF1601" s="258"/>
      <c r="BG1601" s="258"/>
      <c r="BH1601" s="258"/>
      <c r="BI1601" s="258"/>
      <c r="BJ1601" s="258"/>
      <c r="BK1601" s="258"/>
      <c r="BL1601" s="297"/>
      <c r="BM1601" s="258"/>
      <c r="BN1601" s="258"/>
      <c r="BO1601" s="258"/>
      <c r="BP1601" s="258"/>
      <c r="BQ1601" s="258"/>
      <c r="BR1601" s="258"/>
      <c r="BS1601" s="258"/>
      <c r="BT1601" s="258"/>
      <c r="BU1601" s="258"/>
      <c r="BV1601" s="259"/>
      <c r="BW1601" s="260"/>
      <c r="BX1601" s="258"/>
      <c r="BY1601" s="258"/>
      <c r="BZ1601" s="258"/>
      <c r="CA1601" s="258"/>
    </row>
    <row r="1602" spans="2:79" x14ac:dyDescent="0.25">
      <c r="B1602" s="263"/>
      <c r="C1602" s="261"/>
      <c r="I1602" s="220"/>
      <c r="J1602" s="253"/>
      <c r="K1602" s="254"/>
      <c r="L1602" s="254"/>
      <c r="M1602" s="255"/>
      <c r="N1602" s="326"/>
      <c r="O1602" s="256"/>
      <c r="P1602" s="256"/>
      <c r="Q1602" s="256"/>
      <c r="R1602" s="256"/>
      <c r="S1602" s="256"/>
      <c r="T1602" s="256"/>
      <c r="U1602" s="256"/>
      <c r="V1602" s="257"/>
      <c r="W1602" s="257"/>
      <c r="X1602" s="257"/>
      <c r="Y1602" s="257"/>
      <c r="Z1602" s="257"/>
      <c r="AA1602" s="257"/>
      <c r="AB1602" s="253"/>
      <c r="AC1602" s="258"/>
      <c r="AD1602" s="253"/>
      <c r="AE1602" s="253"/>
      <c r="AF1602" s="253"/>
      <c r="AG1602" s="253"/>
      <c r="AH1602" s="253"/>
      <c r="AI1602" s="253"/>
      <c r="AJ1602" s="253"/>
      <c r="AK1602" s="258"/>
      <c r="AL1602" s="258"/>
      <c r="AM1602" s="258"/>
      <c r="AN1602" s="258"/>
      <c r="AO1602" s="258"/>
      <c r="AP1602" s="258"/>
      <c r="AQ1602" s="258"/>
      <c r="AR1602" s="258"/>
      <c r="AS1602" s="258"/>
      <c r="AT1602" s="258"/>
      <c r="AU1602" s="258"/>
      <c r="AV1602" s="258"/>
      <c r="AW1602" s="258"/>
      <c r="AX1602" s="258"/>
      <c r="AY1602" s="258"/>
      <c r="AZ1602" s="258"/>
      <c r="BA1602" s="258"/>
      <c r="BB1602" s="258"/>
      <c r="BC1602" s="258"/>
      <c r="BD1602" s="258"/>
      <c r="BE1602" s="258"/>
      <c r="BF1602" s="258"/>
      <c r="BG1602" s="258"/>
      <c r="BH1602" s="258"/>
      <c r="BI1602" s="258"/>
      <c r="BJ1602" s="258"/>
      <c r="BK1602" s="258"/>
      <c r="BL1602" s="297"/>
      <c r="BM1602" s="258"/>
      <c r="BN1602" s="258"/>
      <c r="BO1602" s="258"/>
      <c r="BP1602" s="258"/>
      <c r="BQ1602" s="258"/>
      <c r="BR1602" s="258"/>
      <c r="BS1602" s="258"/>
      <c r="BT1602" s="258"/>
      <c r="BU1602" s="258"/>
      <c r="BV1602" s="259"/>
      <c r="BW1602" s="260"/>
      <c r="BX1602" s="258"/>
      <c r="BY1602" s="258"/>
      <c r="BZ1602" s="258"/>
      <c r="CA1602" s="258"/>
    </row>
    <row r="1603" spans="2:79" x14ac:dyDescent="0.25">
      <c r="B1603" s="263"/>
      <c r="C1603" s="261"/>
      <c r="I1603" s="220"/>
      <c r="J1603" s="253"/>
      <c r="K1603" s="254"/>
      <c r="L1603" s="254"/>
      <c r="M1603" s="255"/>
      <c r="N1603" s="326"/>
      <c r="O1603" s="256"/>
      <c r="P1603" s="256"/>
      <c r="Q1603" s="256"/>
      <c r="R1603" s="256"/>
      <c r="S1603" s="256"/>
      <c r="T1603" s="256"/>
      <c r="U1603" s="256"/>
      <c r="V1603" s="257"/>
      <c r="W1603" s="257"/>
      <c r="X1603" s="257"/>
      <c r="Y1603" s="257"/>
      <c r="Z1603" s="257"/>
      <c r="AA1603" s="257"/>
      <c r="AB1603" s="253"/>
      <c r="AC1603" s="258"/>
      <c r="AD1603" s="253"/>
      <c r="AE1603" s="253"/>
      <c r="AF1603" s="253"/>
      <c r="AG1603" s="253"/>
      <c r="AH1603" s="253"/>
      <c r="AI1603" s="253"/>
      <c r="AJ1603" s="253"/>
      <c r="AK1603" s="258"/>
      <c r="AL1603" s="258"/>
      <c r="AM1603" s="258"/>
      <c r="AN1603" s="258"/>
      <c r="AO1603" s="258"/>
      <c r="AP1603" s="258"/>
      <c r="AQ1603" s="258"/>
      <c r="AR1603" s="258"/>
      <c r="AS1603" s="258"/>
      <c r="AT1603" s="258"/>
      <c r="AU1603" s="258"/>
      <c r="AV1603" s="258"/>
      <c r="AW1603" s="258"/>
      <c r="AX1603" s="258"/>
      <c r="AY1603" s="258"/>
      <c r="AZ1603" s="258"/>
      <c r="BA1603" s="258"/>
      <c r="BB1603" s="258"/>
      <c r="BC1603" s="258"/>
      <c r="BD1603" s="258"/>
      <c r="BE1603" s="258"/>
      <c r="BF1603" s="258"/>
      <c r="BG1603" s="258"/>
      <c r="BH1603" s="258"/>
      <c r="BI1603" s="258"/>
      <c r="BJ1603" s="258"/>
      <c r="BK1603" s="258"/>
      <c r="BL1603" s="297"/>
      <c r="BM1603" s="258"/>
      <c r="BN1603" s="258"/>
      <c r="BO1603" s="258"/>
      <c r="BP1603" s="258"/>
      <c r="BQ1603" s="258"/>
      <c r="BR1603" s="258"/>
      <c r="BS1603" s="258"/>
      <c r="BT1603" s="258"/>
      <c r="BU1603" s="258"/>
      <c r="BV1603" s="259"/>
      <c r="BW1603" s="260"/>
      <c r="BX1603" s="258"/>
      <c r="BY1603" s="258"/>
      <c r="BZ1603" s="258"/>
      <c r="CA1603" s="258"/>
    </row>
    <row r="1604" spans="2:79" x14ac:dyDescent="0.25">
      <c r="B1604" s="263"/>
      <c r="C1604" s="261"/>
      <c r="I1604" s="220"/>
      <c r="J1604" s="253"/>
      <c r="K1604" s="254"/>
      <c r="L1604" s="254"/>
      <c r="M1604" s="255"/>
      <c r="N1604" s="326"/>
      <c r="O1604" s="256"/>
      <c r="P1604" s="256"/>
      <c r="Q1604" s="256"/>
      <c r="R1604" s="256"/>
      <c r="S1604" s="256"/>
      <c r="T1604" s="256"/>
      <c r="U1604" s="256"/>
      <c r="V1604" s="257"/>
      <c r="W1604" s="257"/>
      <c r="X1604" s="257"/>
      <c r="Y1604" s="257"/>
      <c r="Z1604" s="257"/>
      <c r="AA1604" s="257"/>
      <c r="AB1604" s="253"/>
      <c r="AC1604" s="258"/>
      <c r="AD1604" s="253"/>
      <c r="AE1604" s="253"/>
      <c r="AF1604" s="253"/>
      <c r="AG1604" s="253"/>
      <c r="AH1604" s="253"/>
      <c r="AI1604" s="253"/>
      <c r="AJ1604" s="253"/>
      <c r="AK1604" s="258"/>
      <c r="AL1604" s="258"/>
      <c r="AM1604" s="258"/>
      <c r="AN1604" s="258"/>
      <c r="AO1604" s="258"/>
      <c r="AP1604" s="258"/>
      <c r="AQ1604" s="258"/>
      <c r="AR1604" s="258"/>
      <c r="AS1604" s="258"/>
      <c r="AT1604" s="258"/>
      <c r="AU1604" s="258"/>
      <c r="AV1604" s="258"/>
      <c r="AW1604" s="258"/>
      <c r="AX1604" s="258"/>
      <c r="AY1604" s="258"/>
      <c r="AZ1604" s="258"/>
      <c r="BA1604" s="258"/>
      <c r="BB1604" s="258"/>
      <c r="BC1604" s="258"/>
      <c r="BD1604" s="258"/>
      <c r="BE1604" s="258"/>
      <c r="BF1604" s="258"/>
      <c r="BG1604" s="258"/>
      <c r="BH1604" s="258"/>
      <c r="BI1604" s="258"/>
      <c r="BJ1604" s="258"/>
      <c r="BK1604" s="258"/>
      <c r="BL1604" s="297"/>
      <c r="BM1604" s="258"/>
      <c r="BN1604" s="258"/>
      <c r="BO1604" s="258"/>
      <c r="BP1604" s="258"/>
      <c r="BQ1604" s="258"/>
      <c r="BR1604" s="258"/>
      <c r="BS1604" s="258"/>
      <c r="BT1604" s="258"/>
      <c r="BU1604" s="258"/>
      <c r="BV1604" s="259"/>
      <c r="BW1604" s="260"/>
      <c r="BX1604" s="258"/>
      <c r="BY1604" s="258"/>
      <c r="BZ1604" s="258"/>
      <c r="CA1604" s="258"/>
    </row>
    <row r="1605" spans="2:79" x14ac:dyDescent="0.25">
      <c r="B1605" s="263"/>
      <c r="C1605" s="261"/>
      <c r="I1605" s="220"/>
      <c r="J1605" s="253"/>
      <c r="K1605" s="254"/>
      <c r="L1605" s="254"/>
      <c r="M1605" s="255"/>
      <c r="N1605" s="326"/>
      <c r="O1605" s="256"/>
      <c r="P1605" s="256"/>
      <c r="Q1605" s="256"/>
      <c r="R1605" s="256"/>
      <c r="S1605" s="256"/>
      <c r="T1605" s="256"/>
      <c r="U1605" s="256"/>
      <c r="V1605" s="257"/>
      <c r="W1605" s="257"/>
      <c r="X1605" s="257"/>
      <c r="Y1605" s="257"/>
      <c r="Z1605" s="257"/>
      <c r="AA1605" s="257"/>
      <c r="AB1605" s="253"/>
      <c r="AC1605" s="258"/>
      <c r="AD1605" s="253"/>
      <c r="AE1605" s="253"/>
      <c r="AF1605" s="253"/>
      <c r="AG1605" s="253"/>
      <c r="AH1605" s="253"/>
      <c r="AI1605" s="253"/>
      <c r="AJ1605" s="253"/>
      <c r="AK1605" s="258"/>
      <c r="AL1605" s="258"/>
      <c r="AM1605" s="258"/>
      <c r="AN1605" s="258"/>
      <c r="AO1605" s="258"/>
      <c r="AP1605" s="258"/>
      <c r="AQ1605" s="258"/>
      <c r="AR1605" s="258"/>
      <c r="AS1605" s="258"/>
      <c r="AT1605" s="258"/>
      <c r="AU1605" s="258"/>
      <c r="AV1605" s="258"/>
      <c r="AW1605" s="258"/>
      <c r="AX1605" s="258"/>
      <c r="AY1605" s="258"/>
      <c r="AZ1605" s="258"/>
      <c r="BA1605" s="258"/>
      <c r="BB1605" s="258"/>
      <c r="BC1605" s="258"/>
      <c r="BD1605" s="258"/>
      <c r="BE1605" s="258"/>
      <c r="BF1605" s="258"/>
      <c r="BG1605" s="258"/>
      <c r="BH1605" s="258"/>
      <c r="BI1605" s="258"/>
      <c r="BJ1605" s="258"/>
      <c r="BK1605" s="258"/>
      <c r="BL1605" s="297"/>
      <c r="BM1605" s="258"/>
      <c r="BN1605" s="258"/>
      <c r="BO1605" s="258"/>
      <c r="BP1605" s="258"/>
      <c r="BQ1605" s="258"/>
      <c r="BR1605" s="258"/>
      <c r="BS1605" s="258"/>
      <c r="BT1605" s="258"/>
      <c r="BU1605" s="258"/>
      <c r="BV1605" s="259"/>
      <c r="BW1605" s="260"/>
      <c r="BX1605" s="258"/>
      <c r="BY1605" s="258"/>
      <c r="BZ1605" s="258"/>
      <c r="CA1605" s="258"/>
    </row>
    <row r="1606" spans="2:79" x14ac:dyDescent="0.25">
      <c r="B1606" s="263"/>
      <c r="C1606" s="261"/>
      <c r="I1606" s="220"/>
      <c r="J1606" s="253"/>
      <c r="K1606" s="254"/>
      <c r="L1606" s="254"/>
      <c r="M1606" s="255"/>
      <c r="N1606" s="326"/>
      <c r="O1606" s="256"/>
      <c r="P1606" s="256"/>
      <c r="Q1606" s="256"/>
      <c r="R1606" s="256"/>
      <c r="S1606" s="256"/>
      <c r="T1606" s="256"/>
      <c r="U1606" s="256"/>
      <c r="V1606" s="257"/>
      <c r="W1606" s="257"/>
      <c r="X1606" s="257"/>
      <c r="Y1606" s="257"/>
      <c r="Z1606" s="257"/>
      <c r="AA1606" s="257"/>
      <c r="AB1606" s="253"/>
      <c r="AC1606" s="258"/>
      <c r="AD1606" s="253"/>
      <c r="AE1606" s="253"/>
      <c r="AF1606" s="253"/>
      <c r="AG1606" s="253"/>
      <c r="AH1606" s="253"/>
      <c r="AI1606" s="253"/>
      <c r="AJ1606" s="253"/>
      <c r="AK1606" s="258"/>
      <c r="AL1606" s="258"/>
      <c r="AM1606" s="258"/>
      <c r="AN1606" s="258"/>
      <c r="AO1606" s="258"/>
      <c r="AP1606" s="258"/>
      <c r="AQ1606" s="258"/>
      <c r="AR1606" s="258"/>
      <c r="AS1606" s="258"/>
      <c r="AT1606" s="258"/>
      <c r="AU1606" s="258"/>
      <c r="AV1606" s="258"/>
      <c r="AW1606" s="258"/>
      <c r="AX1606" s="258"/>
      <c r="AY1606" s="258"/>
      <c r="AZ1606" s="258"/>
      <c r="BA1606" s="258"/>
      <c r="BB1606" s="258"/>
      <c r="BC1606" s="258"/>
      <c r="BD1606" s="258"/>
      <c r="BE1606" s="258"/>
      <c r="BF1606" s="258"/>
      <c r="BG1606" s="258"/>
      <c r="BH1606" s="258"/>
      <c r="BI1606" s="258"/>
      <c r="BJ1606" s="258"/>
      <c r="BK1606" s="258"/>
      <c r="BL1606" s="297"/>
      <c r="BM1606" s="258"/>
      <c r="BN1606" s="258"/>
      <c r="BO1606" s="258"/>
      <c r="BP1606" s="258"/>
      <c r="BQ1606" s="258"/>
      <c r="BR1606" s="258"/>
      <c r="BS1606" s="258"/>
      <c r="BT1606" s="258"/>
      <c r="BU1606" s="258"/>
      <c r="BV1606" s="259"/>
      <c r="BW1606" s="260"/>
      <c r="BX1606" s="258"/>
      <c r="BY1606" s="258"/>
      <c r="BZ1606" s="258"/>
      <c r="CA1606" s="258"/>
    </row>
    <row r="1607" spans="2:79" x14ac:dyDescent="0.25">
      <c r="B1607" s="263"/>
      <c r="C1607" s="261"/>
      <c r="I1607" s="220"/>
      <c r="J1607" s="253"/>
      <c r="K1607" s="254"/>
      <c r="L1607" s="254"/>
      <c r="M1607" s="255"/>
      <c r="N1607" s="326"/>
      <c r="O1607" s="256"/>
      <c r="P1607" s="256"/>
      <c r="Q1607" s="256"/>
      <c r="R1607" s="256"/>
      <c r="S1607" s="256"/>
      <c r="T1607" s="256"/>
      <c r="U1607" s="256"/>
      <c r="V1607" s="257"/>
      <c r="W1607" s="257"/>
      <c r="X1607" s="257"/>
      <c r="Y1607" s="257"/>
      <c r="Z1607" s="257"/>
      <c r="AA1607" s="257"/>
      <c r="AB1607" s="253"/>
      <c r="AC1607" s="258"/>
      <c r="AD1607" s="253"/>
      <c r="AE1607" s="253"/>
      <c r="AF1607" s="253"/>
      <c r="AG1607" s="253"/>
      <c r="AH1607" s="253"/>
      <c r="AI1607" s="253"/>
      <c r="AJ1607" s="253"/>
      <c r="AK1607" s="258"/>
      <c r="AL1607" s="258"/>
      <c r="AM1607" s="258"/>
      <c r="AN1607" s="258"/>
      <c r="AO1607" s="258"/>
      <c r="AP1607" s="258"/>
      <c r="AQ1607" s="258"/>
      <c r="AR1607" s="258"/>
      <c r="AS1607" s="258"/>
      <c r="AT1607" s="258"/>
      <c r="AU1607" s="258"/>
      <c r="AV1607" s="258"/>
      <c r="AW1607" s="258"/>
      <c r="AX1607" s="258"/>
      <c r="AY1607" s="258"/>
      <c r="AZ1607" s="258"/>
      <c r="BA1607" s="258"/>
      <c r="BB1607" s="258"/>
      <c r="BC1607" s="258"/>
      <c r="BD1607" s="258"/>
      <c r="BE1607" s="258"/>
      <c r="BF1607" s="258"/>
      <c r="BG1607" s="258"/>
      <c r="BH1607" s="258"/>
      <c r="BI1607" s="258"/>
      <c r="BJ1607" s="258"/>
      <c r="BK1607" s="258"/>
      <c r="BL1607" s="297"/>
      <c r="BM1607" s="258"/>
      <c r="BN1607" s="258"/>
      <c r="BO1607" s="258"/>
      <c r="BP1607" s="258"/>
      <c r="BQ1607" s="258"/>
      <c r="BR1607" s="258"/>
      <c r="BS1607" s="258"/>
      <c r="BT1607" s="258"/>
      <c r="BU1607" s="258"/>
      <c r="BV1607" s="259"/>
      <c r="BW1607" s="260"/>
      <c r="BX1607" s="258"/>
      <c r="BY1607" s="258"/>
      <c r="BZ1607" s="258"/>
      <c r="CA1607" s="258"/>
    </row>
    <row r="1608" spans="2:79" x14ac:dyDescent="0.25">
      <c r="B1608" s="263"/>
      <c r="C1608" s="261"/>
      <c r="I1608" s="220"/>
      <c r="J1608" s="253"/>
      <c r="K1608" s="254"/>
      <c r="L1608" s="254"/>
      <c r="M1608" s="255"/>
      <c r="N1608" s="326"/>
      <c r="O1608" s="256"/>
      <c r="P1608" s="256"/>
      <c r="Q1608" s="256"/>
      <c r="R1608" s="256"/>
      <c r="S1608" s="256"/>
      <c r="T1608" s="256"/>
      <c r="U1608" s="256"/>
      <c r="V1608" s="257"/>
      <c r="W1608" s="257"/>
      <c r="X1608" s="257"/>
      <c r="Y1608" s="257"/>
      <c r="Z1608" s="257"/>
      <c r="AA1608" s="257"/>
      <c r="AB1608" s="253"/>
      <c r="AC1608" s="258"/>
      <c r="AD1608" s="253"/>
      <c r="AE1608" s="253"/>
      <c r="AF1608" s="253"/>
      <c r="AG1608" s="253"/>
      <c r="AH1608" s="253"/>
      <c r="AI1608" s="253"/>
      <c r="AJ1608" s="253"/>
      <c r="AK1608" s="258"/>
      <c r="AL1608" s="258"/>
      <c r="AM1608" s="258"/>
      <c r="AN1608" s="258"/>
      <c r="AO1608" s="258"/>
      <c r="AP1608" s="258"/>
      <c r="AQ1608" s="258"/>
      <c r="AR1608" s="258"/>
      <c r="AS1608" s="258"/>
      <c r="AT1608" s="258"/>
      <c r="AU1608" s="258"/>
      <c r="AV1608" s="258"/>
      <c r="AW1608" s="258"/>
      <c r="AX1608" s="258"/>
      <c r="AY1608" s="258"/>
      <c r="AZ1608" s="258"/>
      <c r="BA1608" s="258"/>
      <c r="BB1608" s="258"/>
      <c r="BC1608" s="258"/>
      <c r="BD1608" s="258"/>
      <c r="BE1608" s="258"/>
      <c r="BF1608" s="258"/>
      <c r="BG1608" s="258"/>
      <c r="BH1608" s="258"/>
      <c r="BI1608" s="258"/>
      <c r="BJ1608" s="258"/>
      <c r="BK1608" s="258"/>
      <c r="BL1608" s="297"/>
      <c r="BM1608" s="258"/>
      <c r="BN1608" s="258"/>
      <c r="BO1608" s="258"/>
      <c r="BP1608" s="258"/>
      <c r="BQ1608" s="258"/>
      <c r="BR1608" s="258"/>
      <c r="BS1608" s="258"/>
      <c r="BT1608" s="258"/>
      <c r="BU1608" s="258"/>
      <c r="BV1608" s="259"/>
      <c r="BW1608" s="260"/>
      <c r="BX1608" s="258"/>
      <c r="BY1608" s="258"/>
      <c r="BZ1608" s="258"/>
      <c r="CA1608" s="258"/>
    </row>
    <row r="1609" spans="2:79" x14ac:dyDescent="0.25">
      <c r="B1609" s="263"/>
      <c r="C1609" s="261"/>
      <c r="I1609" s="220"/>
      <c r="J1609" s="253"/>
      <c r="K1609" s="254"/>
      <c r="L1609" s="254"/>
      <c r="M1609" s="255"/>
      <c r="N1609" s="326"/>
      <c r="O1609" s="256"/>
      <c r="P1609" s="256"/>
      <c r="Q1609" s="256"/>
      <c r="R1609" s="256"/>
      <c r="S1609" s="256"/>
      <c r="T1609" s="256"/>
      <c r="U1609" s="256"/>
      <c r="V1609" s="257"/>
      <c r="W1609" s="257"/>
      <c r="X1609" s="257"/>
      <c r="Y1609" s="257"/>
      <c r="Z1609" s="257"/>
      <c r="AA1609" s="257"/>
      <c r="AB1609" s="253"/>
      <c r="AC1609" s="258"/>
      <c r="AD1609" s="253"/>
      <c r="AE1609" s="253"/>
      <c r="AF1609" s="253"/>
      <c r="AG1609" s="253"/>
      <c r="AH1609" s="253"/>
      <c r="AI1609" s="253"/>
      <c r="AJ1609" s="253"/>
      <c r="AK1609" s="258"/>
      <c r="AL1609" s="258"/>
      <c r="AM1609" s="258"/>
      <c r="AN1609" s="258"/>
      <c r="AO1609" s="258"/>
      <c r="AP1609" s="258"/>
      <c r="AQ1609" s="258"/>
      <c r="AR1609" s="258"/>
      <c r="AS1609" s="258"/>
      <c r="AT1609" s="258"/>
      <c r="AU1609" s="258"/>
      <c r="AV1609" s="258"/>
      <c r="AW1609" s="258"/>
      <c r="AX1609" s="258"/>
      <c r="AY1609" s="258"/>
      <c r="AZ1609" s="258"/>
      <c r="BA1609" s="258"/>
      <c r="BB1609" s="258"/>
      <c r="BC1609" s="258"/>
      <c r="BD1609" s="258"/>
      <c r="BE1609" s="258"/>
      <c r="BF1609" s="258"/>
      <c r="BG1609" s="258"/>
      <c r="BH1609" s="258"/>
      <c r="BI1609" s="258"/>
      <c r="BJ1609" s="258"/>
      <c r="BK1609" s="258"/>
      <c r="BL1609" s="297"/>
      <c r="BM1609" s="258"/>
      <c r="BN1609" s="258"/>
      <c r="BO1609" s="258"/>
      <c r="BP1609" s="258"/>
      <c r="BQ1609" s="258"/>
      <c r="BR1609" s="258"/>
      <c r="BS1609" s="258"/>
      <c r="BT1609" s="258"/>
      <c r="BU1609" s="258"/>
      <c r="BV1609" s="259"/>
      <c r="BW1609" s="260"/>
      <c r="BX1609" s="258"/>
      <c r="BY1609" s="258"/>
      <c r="BZ1609" s="258"/>
      <c r="CA1609" s="258"/>
    </row>
    <row r="1610" spans="2:79" x14ac:dyDescent="0.25">
      <c r="B1610" s="263"/>
      <c r="C1610" s="261"/>
      <c r="I1610" s="220"/>
      <c r="J1610" s="253"/>
      <c r="K1610" s="254"/>
      <c r="L1610" s="254"/>
      <c r="M1610" s="255"/>
      <c r="N1610" s="326"/>
      <c r="O1610" s="256"/>
      <c r="P1610" s="256"/>
      <c r="Q1610" s="256"/>
      <c r="R1610" s="256"/>
      <c r="S1610" s="256"/>
      <c r="T1610" s="256"/>
      <c r="U1610" s="256"/>
      <c r="V1610" s="257"/>
      <c r="W1610" s="257"/>
      <c r="X1610" s="257"/>
      <c r="Y1610" s="257"/>
      <c r="Z1610" s="257"/>
      <c r="AA1610" s="257"/>
      <c r="AB1610" s="253"/>
      <c r="AC1610" s="258"/>
      <c r="AD1610" s="253"/>
      <c r="AE1610" s="253"/>
      <c r="AF1610" s="253"/>
      <c r="AG1610" s="253"/>
      <c r="AH1610" s="253"/>
      <c r="AI1610" s="253"/>
      <c r="AJ1610" s="253"/>
      <c r="AK1610" s="258"/>
      <c r="AL1610" s="258"/>
      <c r="AM1610" s="258"/>
      <c r="AN1610" s="258"/>
      <c r="AO1610" s="258"/>
      <c r="AP1610" s="258"/>
      <c r="AQ1610" s="258"/>
      <c r="AR1610" s="258"/>
      <c r="AS1610" s="258"/>
      <c r="AT1610" s="258"/>
      <c r="AU1610" s="258"/>
      <c r="AV1610" s="258"/>
      <c r="AW1610" s="258"/>
      <c r="AX1610" s="258"/>
      <c r="AY1610" s="258"/>
      <c r="AZ1610" s="258"/>
      <c r="BA1610" s="258"/>
      <c r="BB1610" s="258"/>
      <c r="BC1610" s="258"/>
      <c r="BD1610" s="258"/>
      <c r="BE1610" s="258"/>
      <c r="BF1610" s="258"/>
      <c r="BG1610" s="258"/>
      <c r="BH1610" s="258"/>
      <c r="BI1610" s="258"/>
      <c r="BJ1610" s="258"/>
      <c r="BK1610" s="258"/>
      <c r="BL1610" s="297"/>
      <c r="BM1610" s="258"/>
      <c r="BN1610" s="258"/>
      <c r="BO1610" s="258"/>
      <c r="BP1610" s="258"/>
      <c r="BQ1610" s="258"/>
      <c r="BR1610" s="258"/>
      <c r="BS1610" s="258"/>
      <c r="BT1610" s="258"/>
      <c r="BU1610" s="258"/>
      <c r="BV1610" s="259"/>
      <c r="BW1610" s="260"/>
      <c r="BX1610" s="258"/>
      <c r="BY1610" s="258"/>
      <c r="BZ1610" s="258"/>
      <c r="CA1610" s="258"/>
    </row>
    <row r="1611" spans="2:79" x14ac:dyDescent="0.25">
      <c r="B1611" s="263"/>
      <c r="C1611" s="261"/>
      <c r="I1611" s="220"/>
      <c r="J1611" s="253"/>
      <c r="K1611" s="254"/>
      <c r="L1611" s="254"/>
      <c r="M1611" s="255"/>
      <c r="N1611" s="326"/>
      <c r="O1611" s="256"/>
      <c r="P1611" s="256"/>
      <c r="Q1611" s="256"/>
      <c r="R1611" s="256"/>
      <c r="S1611" s="256"/>
      <c r="T1611" s="256"/>
      <c r="U1611" s="256"/>
      <c r="V1611" s="257"/>
      <c r="W1611" s="257"/>
      <c r="X1611" s="257"/>
      <c r="Y1611" s="257"/>
      <c r="Z1611" s="257"/>
      <c r="AA1611" s="257"/>
      <c r="AB1611" s="253"/>
      <c r="AC1611" s="258"/>
      <c r="AD1611" s="253"/>
      <c r="AE1611" s="253"/>
      <c r="AF1611" s="253"/>
      <c r="AG1611" s="253"/>
      <c r="AH1611" s="253"/>
      <c r="AI1611" s="253"/>
      <c r="AJ1611" s="253"/>
      <c r="AK1611" s="258"/>
      <c r="AL1611" s="258"/>
      <c r="AM1611" s="258"/>
      <c r="AN1611" s="258"/>
      <c r="AO1611" s="258"/>
      <c r="AP1611" s="258"/>
      <c r="AQ1611" s="258"/>
      <c r="AR1611" s="258"/>
      <c r="AS1611" s="258"/>
      <c r="AT1611" s="258"/>
      <c r="AU1611" s="258"/>
      <c r="AV1611" s="258"/>
      <c r="AW1611" s="258"/>
      <c r="AX1611" s="258"/>
      <c r="AY1611" s="258"/>
      <c r="AZ1611" s="258"/>
      <c r="BA1611" s="258"/>
      <c r="BB1611" s="258"/>
      <c r="BC1611" s="258"/>
      <c r="BD1611" s="258"/>
      <c r="BE1611" s="258"/>
      <c r="BF1611" s="258"/>
      <c r="BG1611" s="258"/>
      <c r="BH1611" s="258"/>
      <c r="BI1611" s="258"/>
      <c r="BJ1611" s="258"/>
      <c r="BK1611" s="258"/>
      <c r="BL1611" s="297"/>
      <c r="BM1611" s="258"/>
      <c r="BN1611" s="258"/>
      <c r="BO1611" s="258"/>
      <c r="BP1611" s="258"/>
      <c r="BQ1611" s="258"/>
      <c r="BR1611" s="258"/>
      <c r="BS1611" s="258"/>
      <c r="BT1611" s="258"/>
      <c r="BU1611" s="258"/>
      <c r="BV1611" s="259"/>
      <c r="BW1611" s="260"/>
      <c r="BX1611" s="258"/>
      <c r="BY1611" s="258"/>
      <c r="BZ1611" s="258"/>
      <c r="CA1611" s="258"/>
    </row>
    <row r="1612" spans="2:79" x14ac:dyDescent="0.25">
      <c r="B1612" s="263"/>
      <c r="C1612" s="261"/>
      <c r="I1612" s="220"/>
      <c r="J1612" s="253"/>
      <c r="K1612" s="254"/>
      <c r="L1612" s="254"/>
      <c r="M1612" s="255"/>
      <c r="N1612" s="326"/>
      <c r="O1612" s="256"/>
      <c r="P1612" s="256"/>
      <c r="Q1612" s="256"/>
      <c r="R1612" s="256"/>
      <c r="S1612" s="256"/>
      <c r="T1612" s="256"/>
      <c r="U1612" s="256"/>
      <c r="V1612" s="257"/>
      <c r="W1612" s="257"/>
      <c r="X1612" s="257"/>
      <c r="Y1612" s="257"/>
      <c r="Z1612" s="257"/>
      <c r="AA1612" s="257"/>
      <c r="AB1612" s="253"/>
      <c r="AC1612" s="258"/>
      <c r="AD1612" s="253"/>
      <c r="AE1612" s="253"/>
      <c r="AF1612" s="253"/>
      <c r="AG1612" s="253"/>
      <c r="AH1612" s="253"/>
      <c r="AI1612" s="253"/>
      <c r="AJ1612" s="253"/>
      <c r="AK1612" s="258"/>
      <c r="AL1612" s="258"/>
      <c r="AM1612" s="258"/>
      <c r="AN1612" s="258"/>
      <c r="AO1612" s="258"/>
      <c r="AP1612" s="258"/>
      <c r="AQ1612" s="258"/>
      <c r="AR1612" s="258"/>
      <c r="AS1612" s="258"/>
      <c r="AT1612" s="258"/>
      <c r="AU1612" s="258"/>
      <c r="AV1612" s="258"/>
      <c r="AW1612" s="258"/>
      <c r="AX1612" s="258"/>
      <c r="AY1612" s="258"/>
      <c r="AZ1612" s="258"/>
      <c r="BA1612" s="258"/>
      <c r="BB1612" s="258"/>
      <c r="BC1612" s="258"/>
      <c r="BD1612" s="258"/>
      <c r="BE1612" s="258"/>
      <c r="BF1612" s="258"/>
      <c r="BG1612" s="258"/>
      <c r="BH1612" s="258"/>
      <c r="BI1612" s="258"/>
      <c r="BJ1612" s="258"/>
      <c r="BK1612" s="258"/>
      <c r="BL1612" s="297"/>
      <c r="BM1612" s="258"/>
      <c r="BN1612" s="258"/>
      <c r="BO1612" s="258"/>
      <c r="BP1612" s="258"/>
      <c r="BQ1612" s="258"/>
      <c r="BR1612" s="258"/>
      <c r="BS1612" s="258"/>
      <c r="BT1612" s="258"/>
      <c r="BU1612" s="258"/>
      <c r="BV1612" s="259"/>
      <c r="BW1612" s="260"/>
      <c r="BX1612" s="258"/>
      <c r="BY1612" s="258"/>
      <c r="BZ1612" s="258"/>
      <c r="CA1612" s="258"/>
    </row>
    <row r="1613" spans="2:79" x14ac:dyDescent="0.25">
      <c r="B1613" s="263"/>
      <c r="C1613" s="261"/>
      <c r="I1613" s="220"/>
      <c r="J1613" s="253"/>
      <c r="K1613" s="254"/>
      <c r="L1613" s="254"/>
      <c r="M1613" s="255"/>
      <c r="N1613" s="326"/>
      <c r="O1613" s="256"/>
      <c r="P1613" s="256"/>
      <c r="Q1613" s="256"/>
      <c r="R1613" s="256"/>
      <c r="S1613" s="256"/>
      <c r="T1613" s="256"/>
      <c r="U1613" s="256"/>
      <c r="V1613" s="257"/>
      <c r="W1613" s="257"/>
      <c r="X1613" s="257"/>
      <c r="Y1613" s="257"/>
      <c r="Z1613" s="257"/>
      <c r="AA1613" s="257"/>
      <c r="AB1613" s="253"/>
      <c r="AC1613" s="258"/>
      <c r="AD1613" s="253"/>
      <c r="AE1613" s="253"/>
      <c r="AF1613" s="253"/>
      <c r="AG1613" s="253"/>
      <c r="AH1613" s="253"/>
      <c r="AI1613" s="253"/>
      <c r="AJ1613" s="253"/>
      <c r="AK1613" s="258"/>
      <c r="AL1613" s="258"/>
      <c r="AM1613" s="258"/>
      <c r="AN1613" s="258"/>
      <c r="AO1613" s="258"/>
      <c r="AP1613" s="258"/>
      <c r="AQ1613" s="258"/>
      <c r="AR1613" s="258"/>
      <c r="AS1613" s="258"/>
      <c r="AT1613" s="258"/>
      <c r="AU1613" s="258"/>
      <c r="AV1613" s="258"/>
      <c r="AW1613" s="258"/>
      <c r="AX1613" s="258"/>
      <c r="AY1613" s="258"/>
      <c r="AZ1613" s="258"/>
      <c r="BA1613" s="258"/>
      <c r="BB1613" s="258"/>
      <c r="BC1613" s="258"/>
      <c r="BD1613" s="258"/>
      <c r="BE1613" s="258"/>
      <c r="BF1613" s="258"/>
      <c r="BG1613" s="258"/>
      <c r="BH1613" s="258"/>
      <c r="BI1613" s="258"/>
      <c r="BJ1613" s="258"/>
      <c r="BK1613" s="258"/>
      <c r="BL1613" s="297"/>
      <c r="BM1613" s="258"/>
      <c r="BN1613" s="258"/>
      <c r="BO1613" s="258"/>
      <c r="BP1613" s="258"/>
      <c r="BQ1613" s="258"/>
      <c r="BR1613" s="258"/>
      <c r="BS1613" s="258"/>
      <c r="BT1613" s="258"/>
      <c r="BU1613" s="258"/>
      <c r="BV1613" s="259"/>
      <c r="BW1613" s="260"/>
      <c r="BX1613" s="258"/>
      <c r="BY1613" s="258"/>
      <c r="BZ1613" s="258"/>
      <c r="CA1613" s="258"/>
    </row>
    <row r="1614" spans="2:79" x14ac:dyDescent="0.25">
      <c r="B1614" s="263"/>
      <c r="C1614" s="261"/>
      <c r="I1614" s="220"/>
      <c r="J1614" s="253"/>
      <c r="K1614" s="254"/>
      <c r="L1614" s="254"/>
      <c r="M1614" s="255"/>
      <c r="N1614" s="326"/>
      <c r="O1614" s="256"/>
      <c r="P1614" s="256"/>
      <c r="Q1614" s="256"/>
      <c r="R1614" s="256"/>
      <c r="S1614" s="256"/>
      <c r="T1614" s="256"/>
      <c r="U1614" s="256"/>
      <c r="V1614" s="257"/>
      <c r="W1614" s="257"/>
      <c r="X1614" s="257"/>
      <c r="Y1614" s="257"/>
      <c r="Z1614" s="257"/>
      <c r="AA1614" s="257"/>
      <c r="AB1614" s="253"/>
      <c r="AC1614" s="258"/>
      <c r="AD1614" s="253"/>
      <c r="AE1614" s="253"/>
      <c r="AF1614" s="253"/>
      <c r="AG1614" s="253"/>
      <c r="AH1614" s="253"/>
      <c r="AI1614" s="253"/>
      <c r="AJ1614" s="253"/>
      <c r="AK1614" s="258"/>
      <c r="AL1614" s="258"/>
      <c r="AM1614" s="258"/>
      <c r="AN1614" s="258"/>
      <c r="AO1614" s="258"/>
      <c r="AP1614" s="258"/>
      <c r="AQ1614" s="258"/>
      <c r="AR1614" s="258"/>
      <c r="AS1614" s="258"/>
      <c r="AT1614" s="258"/>
      <c r="AU1614" s="258"/>
      <c r="AV1614" s="258"/>
      <c r="AW1614" s="258"/>
      <c r="AX1614" s="258"/>
      <c r="AY1614" s="258"/>
      <c r="AZ1614" s="258"/>
      <c r="BA1614" s="258"/>
      <c r="BB1614" s="258"/>
      <c r="BC1614" s="258"/>
      <c r="BD1614" s="258"/>
      <c r="BE1614" s="258"/>
      <c r="BF1614" s="258"/>
      <c r="BG1614" s="258"/>
      <c r="BH1614" s="258"/>
      <c r="BI1614" s="258"/>
      <c r="BJ1614" s="258"/>
      <c r="BK1614" s="258"/>
      <c r="BL1614" s="297"/>
      <c r="BM1614" s="258"/>
      <c r="BN1614" s="258"/>
      <c r="BO1614" s="258"/>
      <c r="BP1614" s="258"/>
      <c r="BQ1614" s="258"/>
      <c r="BR1614" s="258"/>
      <c r="BS1614" s="258"/>
      <c r="BT1614" s="258"/>
      <c r="BU1614" s="258"/>
      <c r="BV1614" s="259"/>
      <c r="BW1614" s="260"/>
      <c r="BX1614" s="258"/>
      <c r="BY1614" s="258"/>
      <c r="BZ1614" s="258"/>
      <c r="CA1614" s="258"/>
    </row>
    <row r="1615" spans="2:79" x14ac:dyDescent="0.25">
      <c r="B1615" s="263"/>
      <c r="C1615" s="261"/>
      <c r="I1615" s="220"/>
      <c r="J1615" s="253"/>
      <c r="K1615" s="254"/>
      <c r="L1615" s="254"/>
      <c r="M1615" s="255"/>
      <c r="N1615" s="326"/>
      <c r="O1615" s="256"/>
      <c r="P1615" s="256"/>
      <c r="Q1615" s="256"/>
      <c r="R1615" s="256"/>
      <c r="S1615" s="256"/>
      <c r="T1615" s="256"/>
      <c r="U1615" s="256"/>
      <c r="V1615" s="257"/>
      <c r="W1615" s="257"/>
      <c r="X1615" s="257"/>
      <c r="Y1615" s="257"/>
      <c r="Z1615" s="257"/>
      <c r="AA1615" s="257"/>
      <c r="AB1615" s="253"/>
      <c r="AC1615" s="258"/>
      <c r="AD1615" s="253"/>
      <c r="AE1615" s="253"/>
      <c r="AF1615" s="253"/>
      <c r="AG1615" s="253"/>
      <c r="AH1615" s="253"/>
      <c r="AI1615" s="253"/>
      <c r="AJ1615" s="253"/>
      <c r="AK1615" s="258"/>
      <c r="AL1615" s="258"/>
      <c r="AM1615" s="258"/>
      <c r="AN1615" s="258"/>
      <c r="AO1615" s="258"/>
      <c r="AP1615" s="258"/>
      <c r="AQ1615" s="258"/>
      <c r="AR1615" s="258"/>
      <c r="AS1615" s="258"/>
      <c r="AT1615" s="258"/>
      <c r="AU1615" s="258"/>
      <c r="AV1615" s="258"/>
      <c r="AW1615" s="258"/>
      <c r="AX1615" s="258"/>
      <c r="AY1615" s="258"/>
      <c r="AZ1615" s="258"/>
      <c r="BA1615" s="258"/>
      <c r="BB1615" s="258"/>
      <c r="BC1615" s="258"/>
      <c r="BD1615" s="258"/>
      <c r="BE1615" s="258"/>
      <c r="BF1615" s="258"/>
      <c r="BG1615" s="258"/>
      <c r="BH1615" s="258"/>
      <c r="BI1615" s="258"/>
      <c r="BJ1615" s="258"/>
      <c r="BK1615" s="258"/>
      <c r="BL1615" s="297"/>
      <c r="BM1615" s="258"/>
      <c r="BN1615" s="258"/>
      <c r="BO1615" s="258"/>
      <c r="BP1615" s="258"/>
      <c r="BQ1615" s="258"/>
      <c r="BR1615" s="258"/>
      <c r="BS1615" s="258"/>
      <c r="BT1615" s="258"/>
      <c r="BU1615" s="258"/>
      <c r="BV1615" s="259"/>
      <c r="BW1615" s="260"/>
      <c r="BX1615" s="258"/>
      <c r="BY1615" s="258"/>
      <c r="BZ1615" s="258"/>
      <c r="CA1615" s="258"/>
    </row>
    <row r="1616" spans="2:79" x14ac:dyDescent="0.25">
      <c r="B1616" s="263"/>
      <c r="C1616" s="261"/>
      <c r="I1616" s="220"/>
      <c r="J1616" s="253"/>
      <c r="K1616" s="254"/>
      <c r="L1616" s="254"/>
      <c r="M1616" s="255"/>
      <c r="N1616" s="326"/>
      <c r="O1616" s="256"/>
      <c r="P1616" s="256"/>
      <c r="Q1616" s="256"/>
      <c r="R1616" s="256"/>
      <c r="S1616" s="256"/>
      <c r="T1616" s="256"/>
      <c r="U1616" s="256"/>
      <c r="V1616" s="257"/>
      <c r="W1616" s="257"/>
      <c r="X1616" s="257"/>
      <c r="Y1616" s="257"/>
      <c r="Z1616" s="257"/>
      <c r="AA1616" s="257"/>
      <c r="AB1616" s="253"/>
      <c r="AC1616" s="258"/>
      <c r="AD1616" s="253"/>
      <c r="AE1616" s="253"/>
      <c r="AF1616" s="253"/>
      <c r="AG1616" s="253"/>
      <c r="AH1616" s="253"/>
      <c r="AI1616" s="253"/>
      <c r="AJ1616" s="253"/>
      <c r="AK1616" s="258"/>
      <c r="AL1616" s="258"/>
      <c r="AM1616" s="258"/>
      <c r="AN1616" s="258"/>
      <c r="AO1616" s="258"/>
      <c r="AP1616" s="258"/>
      <c r="AQ1616" s="258"/>
      <c r="AR1616" s="258"/>
      <c r="AS1616" s="258"/>
      <c r="AT1616" s="258"/>
      <c r="AU1616" s="258"/>
      <c r="AV1616" s="258"/>
      <c r="AW1616" s="258"/>
      <c r="AX1616" s="258"/>
      <c r="AY1616" s="258"/>
      <c r="AZ1616" s="258"/>
      <c r="BA1616" s="258"/>
      <c r="BB1616" s="258"/>
      <c r="BC1616" s="258"/>
      <c r="BD1616" s="258"/>
      <c r="BE1616" s="258"/>
      <c r="BF1616" s="258"/>
      <c r="BG1616" s="258"/>
      <c r="BH1616" s="258"/>
      <c r="BI1616" s="258"/>
      <c r="BJ1616" s="258"/>
      <c r="BK1616" s="258"/>
      <c r="BL1616" s="297"/>
      <c r="BM1616" s="258"/>
      <c r="BN1616" s="258"/>
      <c r="BO1616" s="258"/>
      <c r="BP1616" s="258"/>
      <c r="BQ1616" s="258"/>
      <c r="BR1616" s="258"/>
      <c r="BS1616" s="258"/>
      <c r="BT1616" s="258"/>
      <c r="BU1616" s="258"/>
      <c r="BV1616" s="259"/>
      <c r="BW1616" s="260"/>
      <c r="BX1616" s="258"/>
      <c r="BY1616" s="258"/>
      <c r="BZ1616" s="258"/>
      <c r="CA1616" s="258"/>
    </row>
    <row r="1617" spans="2:79" x14ac:dyDescent="0.25">
      <c r="B1617" s="263"/>
      <c r="C1617" s="261"/>
      <c r="I1617" s="220"/>
      <c r="J1617" s="253"/>
      <c r="K1617" s="254"/>
      <c r="L1617" s="254"/>
      <c r="M1617" s="255"/>
      <c r="N1617" s="326"/>
      <c r="O1617" s="256"/>
      <c r="P1617" s="256"/>
      <c r="Q1617" s="256"/>
      <c r="R1617" s="256"/>
      <c r="S1617" s="256"/>
      <c r="T1617" s="256"/>
      <c r="U1617" s="256"/>
      <c r="V1617" s="257"/>
      <c r="W1617" s="257"/>
      <c r="X1617" s="257"/>
      <c r="Y1617" s="257"/>
      <c r="Z1617" s="257"/>
      <c r="AA1617" s="257"/>
      <c r="AB1617" s="253"/>
      <c r="AC1617" s="258"/>
      <c r="AD1617" s="253"/>
      <c r="AE1617" s="253"/>
      <c r="AF1617" s="253"/>
      <c r="AG1617" s="253"/>
      <c r="AH1617" s="253"/>
      <c r="AI1617" s="253"/>
      <c r="AJ1617" s="253"/>
      <c r="AK1617" s="258"/>
      <c r="AL1617" s="258"/>
      <c r="AM1617" s="258"/>
      <c r="AN1617" s="258"/>
      <c r="AO1617" s="258"/>
      <c r="AP1617" s="258"/>
      <c r="AQ1617" s="258"/>
      <c r="AR1617" s="258"/>
      <c r="AS1617" s="258"/>
      <c r="AT1617" s="258"/>
      <c r="AU1617" s="258"/>
      <c r="AV1617" s="258"/>
      <c r="AW1617" s="258"/>
      <c r="AX1617" s="258"/>
      <c r="AY1617" s="258"/>
      <c r="AZ1617" s="258"/>
      <c r="BA1617" s="258"/>
      <c r="BB1617" s="258"/>
      <c r="BC1617" s="258"/>
      <c r="BD1617" s="258"/>
      <c r="BE1617" s="258"/>
      <c r="BF1617" s="258"/>
      <c r="BG1617" s="258"/>
      <c r="BH1617" s="258"/>
      <c r="BI1617" s="258"/>
      <c r="BJ1617" s="258"/>
      <c r="BK1617" s="258"/>
      <c r="BL1617" s="297"/>
      <c r="BM1617" s="258"/>
      <c r="BN1617" s="258"/>
      <c r="BO1617" s="258"/>
      <c r="BP1617" s="258"/>
      <c r="BQ1617" s="258"/>
      <c r="BR1617" s="258"/>
      <c r="BS1617" s="258"/>
      <c r="BT1617" s="258"/>
      <c r="BU1617" s="258"/>
      <c r="BV1617" s="259"/>
      <c r="BW1617" s="260"/>
      <c r="BX1617" s="258"/>
      <c r="BY1617" s="258"/>
      <c r="BZ1617" s="258"/>
      <c r="CA1617" s="258"/>
    </row>
    <row r="1618" spans="2:79" x14ac:dyDescent="0.25">
      <c r="B1618" s="263"/>
      <c r="C1618" s="261"/>
      <c r="I1618" s="220"/>
      <c r="J1618" s="253"/>
      <c r="K1618" s="254"/>
      <c r="L1618" s="254"/>
      <c r="M1618" s="255"/>
      <c r="N1618" s="326"/>
      <c r="O1618" s="256"/>
      <c r="P1618" s="256"/>
      <c r="Q1618" s="256"/>
      <c r="R1618" s="256"/>
      <c r="S1618" s="256"/>
      <c r="T1618" s="256"/>
      <c r="U1618" s="256"/>
      <c r="V1618" s="257"/>
      <c r="W1618" s="257"/>
      <c r="X1618" s="257"/>
      <c r="Y1618" s="257"/>
      <c r="Z1618" s="257"/>
      <c r="AA1618" s="257"/>
      <c r="AB1618" s="253"/>
      <c r="AC1618" s="258"/>
      <c r="AD1618" s="253"/>
      <c r="AE1618" s="253"/>
      <c r="AF1618" s="253"/>
      <c r="AG1618" s="253"/>
      <c r="AH1618" s="253"/>
      <c r="AI1618" s="253"/>
      <c r="AJ1618" s="253"/>
      <c r="AK1618" s="258"/>
      <c r="AL1618" s="258"/>
      <c r="AM1618" s="258"/>
      <c r="AN1618" s="258"/>
      <c r="AO1618" s="258"/>
      <c r="AP1618" s="258"/>
      <c r="AQ1618" s="258"/>
      <c r="AR1618" s="258"/>
      <c r="AS1618" s="258"/>
      <c r="AT1618" s="258"/>
      <c r="AU1618" s="258"/>
      <c r="AV1618" s="258"/>
      <c r="AW1618" s="258"/>
      <c r="AX1618" s="258"/>
      <c r="AY1618" s="258"/>
      <c r="AZ1618" s="258"/>
      <c r="BA1618" s="258"/>
      <c r="BB1618" s="258"/>
      <c r="BC1618" s="258"/>
      <c r="BD1618" s="258"/>
      <c r="BE1618" s="258"/>
      <c r="BF1618" s="258"/>
      <c r="BG1618" s="258"/>
      <c r="BH1618" s="258"/>
      <c r="BI1618" s="258"/>
      <c r="BJ1618" s="258"/>
      <c r="BK1618" s="258"/>
      <c r="BL1618" s="297"/>
      <c r="BM1618" s="258"/>
      <c r="BN1618" s="258"/>
      <c r="BO1618" s="258"/>
      <c r="BP1618" s="258"/>
      <c r="BQ1618" s="258"/>
      <c r="BR1618" s="258"/>
      <c r="BS1618" s="258"/>
      <c r="BT1618" s="258"/>
      <c r="BU1618" s="258"/>
      <c r="BV1618" s="259"/>
      <c r="BW1618" s="260"/>
      <c r="BX1618" s="258"/>
      <c r="BY1618" s="258"/>
      <c r="BZ1618" s="258"/>
      <c r="CA1618" s="258"/>
    </row>
    <row r="1619" spans="2:79" x14ac:dyDescent="0.25">
      <c r="B1619" s="263"/>
      <c r="C1619" s="261"/>
      <c r="I1619" s="220"/>
      <c r="J1619" s="253"/>
      <c r="K1619" s="254"/>
      <c r="L1619" s="254"/>
      <c r="M1619" s="255"/>
      <c r="N1619" s="326"/>
      <c r="O1619" s="256"/>
      <c r="P1619" s="256"/>
      <c r="Q1619" s="256"/>
      <c r="R1619" s="256"/>
      <c r="S1619" s="256"/>
      <c r="T1619" s="256"/>
      <c r="U1619" s="256"/>
      <c r="V1619" s="257"/>
      <c r="W1619" s="257"/>
      <c r="X1619" s="257"/>
      <c r="Y1619" s="257"/>
      <c r="Z1619" s="257"/>
      <c r="AA1619" s="257"/>
      <c r="AB1619" s="253"/>
      <c r="AC1619" s="258"/>
      <c r="AD1619" s="253"/>
      <c r="AE1619" s="253"/>
      <c r="AF1619" s="253"/>
      <c r="AG1619" s="253"/>
      <c r="AH1619" s="253"/>
      <c r="AI1619" s="253"/>
      <c r="AJ1619" s="253"/>
      <c r="AK1619" s="258"/>
      <c r="AL1619" s="258"/>
      <c r="AM1619" s="258"/>
      <c r="AN1619" s="258"/>
      <c r="AO1619" s="258"/>
      <c r="AP1619" s="258"/>
      <c r="AQ1619" s="258"/>
      <c r="AR1619" s="258"/>
      <c r="AS1619" s="258"/>
      <c r="AT1619" s="258"/>
      <c r="AU1619" s="258"/>
      <c r="AV1619" s="258"/>
      <c r="AW1619" s="258"/>
      <c r="AX1619" s="258"/>
      <c r="AY1619" s="258"/>
      <c r="AZ1619" s="258"/>
      <c r="BA1619" s="258"/>
      <c r="BB1619" s="258"/>
      <c r="BC1619" s="258"/>
      <c r="BD1619" s="258"/>
      <c r="BE1619" s="258"/>
      <c r="BF1619" s="258"/>
      <c r="BG1619" s="258"/>
      <c r="BH1619" s="258"/>
      <c r="BI1619" s="258"/>
      <c r="BJ1619" s="258"/>
      <c r="BK1619" s="258"/>
      <c r="BL1619" s="297"/>
      <c r="BM1619" s="258"/>
      <c r="BN1619" s="258"/>
      <c r="BO1619" s="258"/>
      <c r="BP1619" s="258"/>
      <c r="BQ1619" s="258"/>
      <c r="BR1619" s="258"/>
      <c r="BS1619" s="258"/>
      <c r="BT1619" s="258"/>
      <c r="BU1619" s="258"/>
      <c r="BV1619" s="259"/>
      <c r="BW1619" s="260"/>
      <c r="BX1619" s="258"/>
      <c r="BY1619" s="258"/>
      <c r="BZ1619" s="258"/>
      <c r="CA1619" s="258"/>
    </row>
    <row r="1620" spans="2:79" x14ac:dyDescent="0.25">
      <c r="B1620" s="263"/>
      <c r="C1620" s="261"/>
      <c r="I1620" s="220"/>
      <c r="J1620" s="253"/>
      <c r="K1620" s="254"/>
      <c r="L1620" s="254"/>
      <c r="M1620" s="255"/>
      <c r="N1620" s="326"/>
      <c r="O1620" s="256"/>
      <c r="P1620" s="256"/>
      <c r="Q1620" s="256"/>
      <c r="R1620" s="256"/>
      <c r="S1620" s="256"/>
      <c r="T1620" s="256"/>
      <c r="U1620" s="256"/>
      <c r="V1620" s="257"/>
      <c r="W1620" s="257"/>
      <c r="X1620" s="257"/>
      <c r="Y1620" s="257"/>
      <c r="Z1620" s="257"/>
      <c r="AA1620" s="257"/>
      <c r="AB1620" s="253"/>
      <c r="AC1620" s="258"/>
      <c r="AD1620" s="253"/>
      <c r="AE1620" s="253"/>
      <c r="AF1620" s="253"/>
      <c r="AG1620" s="253"/>
      <c r="AH1620" s="253"/>
      <c r="AI1620" s="253"/>
      <c r="AJ1620" s="253"/>
      <c r="AK1620" s="258"/>
      <c r="AL1620" s="258"/>
      <c r="AM1620" s="258"/>
      <c r="AN1620" s="258"/>
      <c r="AO1620" s="258"/>
      <c r="AP1620" s="258"/>
      <c r="AQ1620" s="258"/>
      <c r="AR1620" s="258"/>
      <c r="AS1620" s="258"/>
      <c r="AT1620" s="258"/>
      <c r="AU1620" s="258"/>
      <c r="AV1620" s="258"/>
      <c r="AW1620" s="258"/>
      <c r="AX1620" s="258"/>
      <c r="AY1620" s="258"/>
      <c r="AZ1620" s="258"/>
      <c r="BA1620" s="258"/>
      <c r="BB1620" s="258"/>
      <c r="BC1620" s="258"/>
      <c r="BD1620" s="258"/>
      <c r="BE1620" s="258"/>
      <c r="BF1620" s="258"/>
      <c r="BG1620" s="258"/>
      <c r="BH1620" s="258"/>
      <c r="BI1620" s="258"/>
      <c r="BJ1620" s="258"/>
      <c r="BK1620" s="258"/>
      <c r="BL1620" s="297"/>
      <c r="BM1620" s="258"/>
      <c r="BN1620" s="258"/>
      <c r="BO1620" s="258"/>
      <c r="BP1620" s="258"/>
      <c r="BQ1620" s="258"/>
      <c r="BR1620" s="258"/>
      <c r="BS1620" s="258"/>
      <c r="BT1620" s="258"/>
      <c r="BU1620" s="258"/>
      <c r="BV1620" s="259"/>
      <c r="BW1620" s="260"/>
      <c r="BX1620" s="258"/>
      <c r="BY1620" s="258"/>
      <c r="BZ1620" s="258"/>
      <c r="CA1620" s="258"/>
    </row>
    <row r="1621" spans="2:79" x14ac:dyDescent="0.25">
      <c r="B1621" s="263"/>
      <c r="C1621" s="261"/>
      <c r="I1621" s="220"/>
      <c r="J1621" s="253"/>
      <c r="K1621" s="254"/>
      <c r="L1621" s="254"/>
      <c r="M1621" s="255"/>
      <c r="N1621" s="326"/>
      <c r="O1621" s="256"/>
      <c r="P1621" s="256"/>
      <c r="Q1621" s="256"/>
      <c r="R1621" s="256"/>
      <c r="S1621" s="256"/>
      <c r="T1621" s="256"/>
      <c r="U1621" s="256"/>
      <c r="V1621" s="257"/>
      <c r="W1621" s="257"/>
      <c r="X1621" s="257"/>
      <c r="Y1621" s="257"/>
      <c r="Z1621" s="257"/>
      <c r="AA1621" s="257"/>
      <c r="AB1621" s="253"/>
      <c r="AC1621" s="258"/>
      <c r="AD1621" s="253"/>
      <c r="AE1621" s="253"/>
      <c r="AF1621" s="253"/>
      <c r="AG1621" s="253"/>
      <c r="AH1621" s="253"/>
      <c r="AI1621" s="253"/>
      <c r="AJ1621" s="253"/>
      <c r="AK1621" s="258"/>
      <c r="AL1621" s="258"/>
      <c r="AM1621" s="258"/>
      <c r="AN1621" s="258"/>
      <c r="AO1621" s="258"/>
      <c r="AP1621" s="258"/>
      <c r="AQ1621" s="258"/>
      <c r="AR1621" s="258"/>
      <c r="AS1621" s="258"/>
      <c r="AT1621" s="258"/>
      <c r="AU1621" s="258"/>
      <c r="AV1621" s="258"/>
      <c r="AW1621" s="258"/>
      <c r="AX1621" s="258"/>
      <c r="AY1621" s="258"/>
      <c r="AZ1621" s="258"/>
      <c r="BA1621" s="258"/>
      <c r="BB1621" s="258"/>
      <c r="BC1621" s="258"/>
      <c r="BD1621" s="258"/>
      <c r="BE1621" s="258"/>
      <c r="BF1621" s="258"/>
      <c r="BG1621" s="258"/>
      <c r="BH1621" s="258"/>
      <c r="BI1621" s="258"/>
      <c r="BJ1621" s="258"/>
      <c r="BK1621" s="258"/>
      <c r="BL1621" s="297"/>
      <c r="BM1621" s="258"/>
      <c r="BN1621" s="258"/>
      <c r="BO1621" s="258"/>
      <c r="BP1621" s="258"/>
      <c r="BQ1621" s="258"/>
      <c r="BR1621" s="258"/>
      <c r="BS1621" s="258"/>
      <c r="BT1621" s="258"/>
      <c r="BU1621" s="258"/>
      <c r="BV1621" s="259"/>
      <c r="BW1621" s="260"/>
      <c r="BX1621" s="258"/>
      <c r="BY1621" s="258"/>
      <c r="BZ1621" s="258"/>
      <c r="CA1621" s="258"/>
    </row>
    <row r="1622" spans="2:79" x14ac:dyDescent="0.25">
      <c r="B1622" s="263"/>
      <c r="C1622" s="261"/>
      <c r="I1622" s="220"/>
      <c r="J1622" s="253"/>
      <c r="K1622" s="254"/>
      <c r="L1622" s="254"/>
      <c r="M1622" s="255"/>
      <c r="N1622" s="326"/>
      <c r="O1622" s="256"/>
      <c r="P1622" s="256"/>
      <c r="Q1622" s="256"/>
      <c r="R1622" s="256"/>
      <c r="S1622" s="256"/>
      <c r="T1622" s="256"/>
      <c r="U1622" s="256"/>
      <c r="V1622" s="257"/>
      <c r="W1622" s="257"/>
      <c r="X1622" s="257"/>
      <c r="Y1622" s="257"/>
      <c r="Z1622" s="257"/>
      <c r="AA1622" s="257"/>
      <c r="AB1622" s="253"/>
      <c r="AC1622" s="258"/>
      <c r="AD1622" s="253"/>
      <c r="AE1622" s="253"/>
      <c r="AF1622" s="253"/>
      <c r="AG1622" s="253"/>
      <c r="AH1622" s="253"/>
      <c r="AI1622" s="253"/>
      <c r="AJ1622" s="253"/>
      <c r="AK1622" s="258"/>
      <c r="AL1622" s="258"/>
      <c r="AM1622" s="258"/>
      <c r="AN1622" s="258"/>
      <c r="AO1622" s="258"/>
      <c r="AP1622" s="258"/>
      <c r="AQ1622" s="258"/>
      <c r="AR1622" s="258"/>
      <c r="AS1622" s="258"/>
      <c r="AT1622" s="258"/>
      <c r="AU1622" s="258"/>
      <c r="AV1622" s="258"/>
      <c r="AW1622" s="258"/>
      <c r="AX1622" s="258"/>
      <c r="AY1622" s="258"/>
      <c r="AZ1622" s="258"/>
      <c r="BA1622" s="258"/>
      <c r="BB1622" s="258"/>
      <c r="BC1622" s="258"/>
      <c r="BD1622" s="258"/>
      <c r="BE1622" s="258"/>
      <c r="BF1622" s="258"/>
      <c r="BG1622" s="258"/>
      <c r="BH1622" s="258"/>
      <c r="BI1622" s="258"/>
      <c r="BJ1622" s="258"/>
      <c r="BK1622" s="258"/>
      <c r="BL1622" s="297"/>
      <c r="BM1622" s="258"/>
      <c r="BN1622" s="258"/>
      <c r="BO1622" s="258"/>
      <c r="BP1622" s="258"/>
      <c r="BQ1622" s="258"/>
      <c r="BR1622" s="258"/>
      <c r="BS1622" s="258"/>
      <c r="BT1622" s="258"/>
      <c r="BU1622" s="258"/>
      <c r="BV1622" s="259"/>
      <c r="BW1622" s="260"/>
      <c r="BX1622" s="258"/>
      <c r="BY1622" s="258"/>
      <c r="BZ1622" s="258"/>
      <c r="CA1622" s="258"/>
    </row>
    <row r="1623" spans="2:79" x14ac:dyDescent="0.25">
      <c r="B1623" s="263"/>
      <c r="C1623" s="261"/>
      <c r="I1623" s="220"/>
      <c r="J1623" s="253"/>
      <c r="K1623" s="254"/>
      <c r="L1623" s="254"/>
      <c r="M1623" s="255"/>
      <c r="N1623" s="326"/>
      <c r="O1623" s="256"/>
      <c r="P1623" s="256"/>
      <c r="Q1623" s="256"/>
      <c r="R1623" s="256"/>
      <c r="S1623" s="256"/>
      <c r="T1623" s="256"/>
      <c r="U1623" s="256"/>
      <c r="V1623" s="257"/>
      <c r="W1623" s="257"/>
      <c r="X1623" s="257"/>
      <c r="Y1623" s="257"/>
      <c r="Z1623" s="257"/>
      <c r="AA1623" s="257"/>
      <c r="AB1623" s="253"/>
      <c r="AC1623" s="258"/>
      <c r="AD1623" s="253"/>
      <c r="AE1623" s="253"/>
      <c r="AF1623" s="253"/>
      <c r="AG1623" s="253"/>
      <c r="AH1623" s="253"/>
      <c r="AI1623" s="253"/>
      <c r="AJ1623" s="253"/>
      <c r="AK1623" s="258"/>
      <c r="AL1623" s="258"/>
      <c r="AM1623" s="258"/>
      <c r="AN1623" s="258"/>
      <c r="AO1623" s="258"/>
      <c r="AP1623" s="258"/>
      <c r="AQ1623" s="258"/>
      <c r="AR1623" s="258"/>
      <c r="AS1623" s="258"/>
      <c r="AT1623" s="258"/>
      <c r="AU1623" s="258"/>
      <c r="AV1623" s="258"/>
      <c r="AW1623" s="258"/>
      <c r="AX1623" s="258"/>
      <c r="AY1623" s="258"/>
      <c r="AZ1623" s="258"/>
      <c r="BA1623" s="258"/>
      <c r="BB1623" s="258"/>
      <c r="BC1623" s="258"/>
      <c r="BD1623" s="258"/>
      <c r="BE1623" s="258"/>
      <c r="BF1623" s="258"/>
      <c r="BG1623" s="258"/>
      <c r="BH1623" s="258"/>
      <c r="BI1623" s="258"/>
      <c r="BJ1623" s="258"/>
      <c r="BK1623" s="258"/>
      <c r="BL1623" s="297"/>
      <c r="BM1623" s="258"/>
      <c r="BN1623" s="258"/>
      <c r="BO1623" s="258"/>
      <c r="BP1623" s="258"/>
      <c r="BQ1623" s="258"/>
      <c r="BR1623" s="258"/>
      <c r="BS1623" s="258"/>
      <c r="BT1623" s="258"/>
      <c r="BU1623" s="258"/>
      <c r="BV1623" s="259"/>
      <c r="BW1623" s="260"/>
      <c r="BX1623" s="258"/>
      <c r="BY1623" s="258"/>
      <c r="BZ1623" s="258"/>
      <c r="CA1623" s="258"/>
    </row>
    <row r="1624" spans="2:79" x14ac:dyDescent="0.25">
      <c r="B1624" s="263"/>
      <c r="C1624" s="261"/>
      <c r="I1624" s="220"/>
      <c r="J1624" s="253"/>
      <c r="K1624" s="254"/>
      <c r="L1624" s="254"/>
      <c r="M1624" s="255"/>
      <c r="N1624" s="326"/>
      <c r="O1624" s="256"/>
      <c r="P1624" s="256"/>
      <c r="Q1624" s="256"/>
      <c r="R1624" s="256"/>
      <c r="S1624" s="256"/>
      <c r="T1624" s="256"/>
      <c r="U1624" s="256"/>
      <c r="V1624" s="257"/>
      <c r="W1624" s="257"/>
      <c r="X1624" s="257"/>
      <c r="Y1624" s="257"/>
      <c r="Z1624" s="257"/>
      <c r="AA1624" s="257"/>
      <c r="AB1624" s="253"/>
      <c r="AC1624" s="258"/>
      <c r="AD1624" s="253"/>
      <c r="AE1624" s="253"/>
      <c r="AF1624" s="253"/>
      <c r="AG1624" s="253"/>
      <c r="AH1624" s="253"/>
      <c r="AI1624" s="253"/>
      <c r="AJ1624" s="253"/>
      <c r="AK1624" s="258"/>
      <c r="AL1624" s="258"/>
      <c r="AM1624" s="258"/>
      <c r="AN1624" s="258"/>
      <c r="AO1624" s="258"/>
      <c r="AP1624" s="258"/>
      <c r="AQ1624" s="258"/>
      <c r="AR1624" s="258"/>
      <c r="AS1624" s="258"/>
      <c r="AT1624" s="258"/>
      <c r="AU1624" s="258"/>
      <c r="AV1624" s="258"/>
      <c r="AW1624" s="258"/>
      <c r="AX1624" s="258"/>
      <c r="AY1624" s="258"/>
      <c r="AZ1624" s="258"/>
      <c r="BA1624" s="258"/>
      <c r="BB1624" s="258"/>
      <c r="BC1624" s="258"/>
      <c r="BD1624" s="258"/>
      <c r="BE1624" s="258"/>
      <c r="BF1624" s="258"/>
      <c r="BG1624" s="258"/>
      <c r="BH1624" s="258"/>
      <c r="BI1624" s="258"/>
      <c r="BJ1624" s="258"/>
      <c r="BK1624" s="258"/>
      <c r="BL1624" s="297"/>
      <c r="BM1624" s="258"/>
      <c r="BN1624" s="258"/>
      <c r="BO1624" s="258"/>
      <c r="BP1624" s="258"/>
      <c r="BQ1624" s="258"/>
      <c r="BR1624" s="258"/>
      <c r="BS1624" s="258"/>
      <c r="BT1624" s="258"/>
      <c r="BU1624" s="258"/>
      <c r="BV1624" s="259"/>
      <c r="BW1624" s="260"/>
      <c r="BX1624" s="258"/>
      <c r="BY1624" s="258"/>
      <c r="BZ1624" s="258"/>
      <c r="CA1624" s="258"/>
    </row>
    <row r="1625" spans="2:79" x14ac:dyDescent="0.25">
      <c r="B1625" s="263"/>
      <c r="C1625" s="261"/>
      <c r="I1625" s="220"/>
      <c r="J1625" s="253"/>
      <c r="K1625" s="254"/>
      <c r="L1625" s="254"/>
      <c r="M1625" s="255"/>
      <c r="N1625" s="326"/>
      <c r="O1625" s="256"/>
      <c r="P1625" s="256"/>
      <c r="Q1625" s="256"/>
      <c r="R1625" s="256"/>
      <c r="S1625" s="256"/>
      <c r="T1625" s="256"/>
      <c r="U1625" s="256"/>
      <c r="V1625" s="257"/>
      <c r="W1625" s="257"/>
      <c r="X1625" s="257"/>
      <c r="Y1625" s="257"/>
      <c r="Z1625" s="257"/>
      <c r="AA1625" s="257"/>
      <c r="AB1625" s="253"/>
      <c r="AC1625" s="258"/>
      <c r="AD1625" s="253"/>
      <c r="AE1625" s="253"/>
      <c r="AF1625" s="253"/>
      <c r="AG1625" s="253"/>
      <c r="AH1625" s="253"/>
      <c r="AI1625" s="253"/>
      <c r="AJ1625" s="253"/>
      <c r="AK1625" s="258"/>
      <c r="AL1625" s="258"/>
      <c r="AM1625" s="258"/>
      <c r="AN1625" s="258"/>
      <c r="AO1625" s="258"/>
      <c r="AP1625" s="258"/>
      <c r="AQ1625" s="258"/>
      <c r="AR1625" s="258"/>
      <c r="AS1625" s="258"/>
      <c r="AT1625" s="258"/>
      <c r="AU1625" s="258"/>
      <c r="AV1625" s="258"/>
      <c r="AW1625" s="258"/>
      <c r="AX1625" s="258"/>
      <c r="AY1625" s="258"/>
      <c r="AZ1625" s="258"/>
      <c r="BA1625" s="258"/>
      <c r="BB1625" s="258"/>
      <c r="BC1625" s="258"/>
      <c r="BD1625" s="258"/>
      <c r="BE1625" s="258"/>
      <c r="BF1625" s="258"/>
      <c r="BG1625" s="258"/>
      <c r="BH1625" s="258"/>
      <c r="BI1625" s="258"/>
      <c r="BJ1625" s="258"/>
      <c r="BK1625" s="258"/>
      <c r="BL1625" s="297"/>
      <c r="BM1625" s="258"/>
      <c r="BN1625" s="258"/>
      <c r="BO1625" s="258"/>
      <c r="BP1625" s="258"/>
      <c r="BQ1625" s="258"/>
      <c r="BR1625" s="258"/>
      <c r="BS1625" s="258"/>
      <c r="BT1625" s="258"/>
      <c r="BU1625" s="258"/>
      <c r="BV1625" s="259"/>
      <c r="BW1625" s="260"/>
      <c r="BX1625" s="258"/>
      <c r="BY1625" s="258"/>
      <c r="BZ1625" s="258"/>
      <c r="CA1625" s="258"/>
    </row>
    <row r="1626" spans="2:79" x14ac:dyDescent="0.25">
      <c r="B1626" s="263"/>
      <c r="C1626" s="261"/>
      <c r="I1626" s="220"/>
      <c r="J1626" s="253"/>
      <c r="K1626" s="254"/>
      <c r="L1626" s="254"/>
      <c r="M1626" s="255"/>
      <c r="N1626" s="326"/>
      <c r="O1626" s="256"/>
      <c r="P1626" s="256"/>
      <c r="Q1626" s="256"/>
      <c r="R1626" s="256"/>
      <c r="S1626" s="256"/>
      <c r="T1626" s="256"/>
      <c r="U1626" s="256"/>
      <c r="V1626" s="257"/>
      <c r="W1626" s="257"/>
      <c r="X1626" s="257"/>
      <c r="Y1626" s="257"/>
      <c r="Z1626" s="257"/>
      <c r="AA1626" s="257"/>
      <c r="AB1626" s="253"/>
      <c r="AC1626" s="258"/>
      <c r="AD1626" s="253"/>
      <c r="AE1626" s="253"/>
      <c r="AF1626" s="253"/>
      <c r="AG1626" s="253"/>
      <c r="AH1626" s="253"/>
      <c r="AI1626" s="253"/>
      <c r="AJ1626" s="253"/>
      <c r="AK1626" s="258"/>
      <c r="AL1626" s="258"/>
      <c r="AM1626" s="258"/>
      <c r="AN1626" s="258"/>
      <c r="AO1626" s="258"/>
      <c r="AP1626" s="258"/>
      <c r="AQ1626" s="258"/>
      <c r="AR1626" s="258"/>
      <c r="AS1626" s="258"/>
      <c r="AT1626" s="258"/>
      <c r="AU1626" s="258"/>
      <c r="AV1626" s="258"/>
      <c r="AW1626" s="258"/>
      <c r="AX1626" s="258"/>
      <c r="AY1626" s="258"/>
      <c r="AZ1626" s="258"/>
      <c r="BA1626" s="258"/>
      <c r="BB1626" s="258"/>
      <c r="BC1626" s="258"/>
      <c r="BD1626" s="258"/>
      <c r="BE1626" s="258"/>
      <c r="BF1626" s="258"/>
      <c r="BG1626" s="258"/>
      <c r="BH1626" s="258"/>
      <c r="BI1626" s="258"/>
      <c r="BJ1626" s="258"/>
      <c r="BK1626" s="258"/>
      <c r="BL1626" s="297"/>
      <c r="BM1626" s="258"/>
      <c r="BN1626" s="258"/>
      <c r="BO1626" s="258"/>
      <c r="BP1626" s="258"/>
      <c r="BQ1626" s="258"/>
      <c r="BR1626" s="258"/>
      <c r="BS1626" s="258"/>
      <c r="BT1626" s="258"/>
      <c r="BU1626" s="258"/>
      <c r="BV1626" s="259"/>
      <c r="BW1626" s="260"/>
      <c r="BX1626" s="258"/>
      <c r="BY1626" s="258"/>
      <c r="BZ1626" s="258"/>
      <c r="CA1626" s="258"/>
    </row>
    <row r="1627" spans="2:79" x14ac:dyDescent="0.25">
      <c r="B1627" s="263"/>
      <c r="C1627" s="261"/>
      <c r="I1627" s="220"/>
      <c r="J1627" s="253"/>
      <c r="K1627" s="254"/>
      <c r="L1627" s="254"/>
      <c r="M1627" s="255"/>
      <c r="N1627" s="326"/>
      <c r="O1627" s="256"/>
      <c r="P1627" s="256"/>
      <c r="Q1627" s="256"/>
      <c r="R1627" s="256"/>
      <c r="S1627" s="256"/>
      <c r="T1627" s="256"/>
      <c r="U1627" s="256"/>
      <c r="V1627" s="257"/>
      <c r="W1627" s="257"/>
      <c r="X1627" s="257"/>
      <c r="Y1627" s="257"/>
      <c r="Z1627" s="257"/>
      <c r="AA1627" s="257"/>
      <c r="AB1627" s="253"/>
      <c r="AC1627" s="258"/>
      <c r="AD1627" s="253"/>
      <c r="AE1627" s="253"/>
      <c r="AF1627" s="253"/>
      <c r="AG1627" s="253"/>
      <c r="AH1627" s="253"/>
      <c r="AI1627" s="253"/>
      <c r="AJ1627" s="253"/>
      <c r="AK1627" s="258"/>
      <c r="AL1627" s="258"/>
      <c r="AM1627" s="258"/>
      <c r="AN1627" s="258"/>
      <c r="AO1627" s="258"/>
      <c r="AP1627" s="258"/>
      <c r="AQ1627" s="258"/>
      <c r="AR1627" s="258"/>
      <c r="AS1627" s="258"/>
      <c r="AT1627" s="258"/>
      <c r="AU1627" s="258"/>
      <c r="AV1627" s="258"/>
      <c r="AW1627" s="258"/>
      <c r="AX1627" s="258"/>
      <c r="AY1627" s="258"/>
      <c r="AZ1627" s="258"/>
      <c r="BA1627" s="258"/>
      <c r="BB1627" s="258"/>
      <c r="BC1627" s="258"/>
      <c r="BD1627" s="258"/>
      <c r="BE1627" s="258"/>
      <c r="BF1627" s="258"/>
      <c r="BG1627" s="258"/>
      <c r="BH1627" s="258"/>
      <c r="BI1627" s="258"/>
      <c r="BJ1627" s="258"/>
      <c r="BK1627" s="258"/>
      <c r="BL1627" s="297"/>
      <c r="BM1627" s="258"/>
      <c r="BN1627" s="258"/>
      <c r="BO1627" s="258"/>
      <c r="BP1627" s="258"/>
      <c r="BQ1627" s="258"/>
      <c r="BR1627" s="258"/>
      <c r="BS1627" s="258"/>
      <c r="BT1627" s="258"/>
      <c r="BU1627" s="258"/>
      <c r="BV1627" s="259"/>
      <c r="BW1627" s="260"/>
      <c r="BX1627" s="258"/>
      <c r="BY1627" s="258"/>
      <c r="BZ1627" s="258"/>
      <c r="CA1627" s="258"/>
    </row>
    <row r="1628" spans="2:79" x14ac:dyDescent="0.25">
      <c r="B1628" s="263"/>
      <c r="C1628" s="261"/>
      <c r="I1628" s="220"/>
      <c r="J1628" s="253"/>
      <c r="K1628" s="254"/>
      <c r="L1628" s="254"/>
      <c r="M1628" s="255"/>
      <c r="N1628" s="326"/>
      <c r="O1628" s="256"/>
      <c r="P1628" s="256"/>
      <c r="Q1628" s="256"/>
      <c r="R1628" s="256"/>
      <c r="S1628" s="256"/>
      <c r="T1628" s="256"/>
      <c r="U1628" s="256"/>
      <c r="V1628" s="257"/>
      <c r="W1628" s="257"/>
      <c r="X1628" s="257"/>
      <c r="Y1628" s="257"/>
      <c r="Z1628" s="257"/>
      <c r="AA1628" s="257"/>
      <c r="AB1628" s="253"/>
      <c r="AC1628" s="258"/>
      <c r="AD1628" s="253"/>
      <c r="AE1628" s="253"/>
      <c r="AF1628" s="253"/>
      <c r="AG1628" s="253"/>
      <c r="AH1628" s="253"/>
      <c r="AI1628" s="253"/>
      <c r="AJ1628" s="253"/>
      <c r="AK1628" s="258"/>
      <c r="AL1628" s="258"/>
      <c r="AM1628" s="258"/>
      <c r="AN1628" s="258"/>
      <c r="AO1628" s="258"/>
      <c r="AP1628" s="258"/>
      <c r="AQ1628" s="258"/>
      <c r="AR1628" s="258"/>
      <c r="AS1628" s="258"/>
      <c r="AT1628" s="258"/>
      <c r="AU1628" s="258"/>
      <c r="AV1628" s="258"/>
      <c r="AW1628" s="258"/>
      <c r="AX1628" s="258"/>
      <c r="AY1628" s="258"/>
      <c r="AZ1628" s="258"/>
      <c r="BA1628" s="258"/>
      <c r="BB1628" s="258"/>
      <c r="BC1628" s="258"/>
      <c r="BD1628" s="258"/>
      <c r="BE1628" s="258"/>
      <c r="BF1628" s="258"/>
      <c r="BG1628" s="258"/>
      <c r="BH1628" s="258"/>
      <c r="BI1628" s="258"/>
      <c r="BJ1628" s="258"/>
      <c r="BK1628" s="258"/>
      <c r="BL1628" s="297"/>
      <c r="BM1628" s="258"/>
      <c r="BN1628" s="258"/>
      <c r="BO1628" s="258"/>
      <c r="BP1628" s="258"/>
      <c r="BQ1628" s="258"/>
      <c r="BR1628" s="258"/>
      <c r="BS1628" s="258"/>
      <c r="BT1628" s="258"/>
      <c r="BU1628" s="258"/>
      <c r="BV1628" s="259"/>
      <c r="BW1628" s="260"/>
      <c r="BX1628" s="258"/>
      <c r="BY1628" s="258"/>
      <c r="BZ1628" s="258"/>
      <c r="CA1628" s="258"/>
    </row>
    <row r="1629" spans="2:79" x14ac:dyDescent="0.25">
      <c r="B1629" s="263"/>
      <c r="C1629" s="261"/>
      <c r="I1629" s="220"/>
      <c r="J1629" s="253"/>
      <c r="K1629" s="254"/>
      <c r="L1629" s="254"/>
      <c r="M1629" s="255"/>
      <c r="N1629" s="326"/>
      <c r="O1629" s="256"/>
      <c r="P1629" s="256"/>
      <c r="Q1629" s="256"/>
      <c r="R1629" s="256"/>
      <c r="S1629" s="256"/>
      <c r="T1629" s="256"/>
      <c r="U1629" s="256"/>
      <c r="V1629" s="257"/>
      <c r="W1629" s="257"/>
      <c r="X1629" s="257"/>
      <c r="Y1629" s="257"/>
      <c r="Z1629" s="257"/>
      <c r="AA1629" s="257"/>
      <c r="AB1629" s="253"/>
      <c r="AC1629" s="258"/>
      <c r="AD1629" s="253"/>
      <c r="AE1629" s="253"/>
      <c r="AF1629" s="253"/>
      <c r="AG1629" s="253"/>
      <c r="AH1629" s="253"/>
      <c r="AI1629" s="253"/>
      <c r="AJ1629" s="253"/>
      <c r="AK1629" s="258"/>
      <c r="AL1629" s="258"/>
      <c r="AM1629" s="258"/>
      <c r="AN1629" s="258"/>
      <c r="AO1629" s="258"/>
      <c r="AP1629" s="258"/>
      <c r="AQ1629" s="258"/>
      <c r="AR1629" s="258"/>
      <c r="AS1629" s="258"/>
      <c r="AT1629" s="258"/>
      <c r="AU1629" s="258"/>
      <c r="AV1629" s="258"/>
      <c r="AW1629" s="258"/>
      <c r="AX1629" s="258"/>
      <c r="AY1629" s="258"/>
      <c r="AZ1629" s="258"/>
      <c r="BA1629" s="258"/>
      <c r="BB1629" s="258"/>
      <c r="BC1629" s="258"/>
      <c r="BD1629" s="258"/>
      <c r="BE1629" s="258"/>
      <c r="BF1629" s="258"/>
      <c r="BG1629" s="258"/>
      <c r="BH1629" s="258"/>
      <c r="BI1629" s="258"/>
      <c r="BJ1629" s="258"/>
      <c r="BK1629" s="258"/>
      <c r="BL1629" s="297"/>
      <c r="BM1629" s="258"/>
      <c r="BN1629" s="258"/>
      <c r="BO1629" s="258"/>
      <c r="BP1629" s="258"/>
      <c r="BQ1629" s="258"/>
      <c r="BR1629" s="258"/>
      <c r="BS1629" s="258"/>
      <c r="BT1629" s="258"/>
      <c r="BU1629" s="258"/>
      <c r="BV1629" s="259"/>
      <c r="BW1629" s="260"/>
      <c r="BX1629" s="258"/>
      <c r="BY1629" s="258"/>
      <c r="BZ1629" s="258"/>
      <c r="CA1629" s="258"/>
    </row>
    <row r="1630" spans="2:79" x14ac:dyDescent="0.25">
      <c r="B1630" s="263"/>
      <c r="C1630" s="261"/>
      <c r="I1630" s="220"/>
      <c r="J1630" s="253"/>
      <c r="K1630" s="254"/>
      <c r="L1630" s="254"/>
      <c r="M1630" s="255"/>
      <c r="N1630" s="326"/>
      <c r="O1630" s="256"/>
      <c r="P1630" s="256"/>
      <c r="Q1630" s="256"/>
      <c r="R1630" s="256"/>
      <c r="S1630" s="256"/>
      <c r="T1630" s="256"/>
      <c r="U1630" s="256"/>
      <c r="V1630" s="257"/>
      <c r="W1630" s="257"/>
      <c r="X1630" s="257"/>
      <c r="Y1630" s="257"/>
      <c r="Z1630" s="257"/>
      <c r="AA1630" s="257"/>
      <c r="AB1630" s="253"/>
      <c r="AC1630" s="258"/>
      <c r="AD1630" s="253"/>
      <c r="AE1630" s="253"/>
      <c r="AF1630" s="253"/>
      <c r="AG1630" s="253"/>
      <c r="AH1630" s="253"/>
      <c r="AI1630" s="253"/>
      <c r="AJ1630" s="253"/>
      <c r="AK1630" s="258"/>
      <c r="AL1630" s="258"/>
      <c r="AM1630" s="258"/>
      <c r="AN1630" s="258"/>
      <c r="AO1630" s="258"/>
      <c r="AP1630" s="258"/>
      <c r="AQ1630" s="258"/>
      <c r="AR1630" s="258"/>
      <c r="AS1630" s="258"/>
      <c r="AT1630" s="258"/>
      <c r="AU1630" s="258"/>
      <c r="AV1630" s="258"/>
      <c r="AW1630" s="258"/>
      <c r="AX1630" s="258"/>
      <c r="AY1630" s="258"/>
      <c r="AZ1630" s="258"/>
      <c r="BA1630" s="258"/>
      <c r="BB1630" s="258"/>
      <c r="BC1630" s="258"/>
      <c r="BD1630" s="258"/>
      <c r="BE1630" s="258"/>
      <c r="BF1630" s="258"/>
      <c r="BG1630" s="258"/>
      <c r="BH1630" s="258"/>
      <c r="BI1630" s="258"/>
      <c r="BJ1630" s="258"/>
      <c r="BK1630" s="258"/>
      <c r="BL1630" s="297"/>
      <c r="BM1630" s="258"/>
      <c r="BN1630" s="258"/>
      <c r="BO1630" s="258"/>
      <c r="BP1630" s="258"/>
      <c r="BQ1630" s="258"/>
      <c r="BR1630" s="258"/>
      <c r="BS1630" s="258"/>
      <c r="BT1630" s="258"/>
      <c r="BU1630" s="258"/>
      <c r="BV1630" s="259"/>
      <c r="BW1630" s="260"/>
      <c r="BX1630" s="258"/>
      <c r="BY1630" s="258"/>
      <c r="BZ1630" s="258"/>
      <c r="CA1630" s="258"/>
    </row>
    <row r="1631" spans="2:79" x14ac:dyDescent="0.25">
      <c r="B1631" s="263"/>
      <c r="C1631" s="261"/>
      <c r="I1631" s="220"/>
      <c r="J1631" s="253"/>
      <c r="K1631" s="254"/>
      <c r="L1631" s="254"/>
      <c r="M1631" s="255"/>
      <c r="N1631" s="326"/>
      <c r="O1631" s="256"/>
      <c r="P1631" s="256"/>
      <c r="Q1631" s="256"/>
      <c r="R1631" s="256"/>
      <c r="S1631" s="256"/>
      <c r="T1631" s="256"/>
      <c r="U1631" s="256"/>
      <c r="V1631" s="257"/>
      <c r="W1631" s="257"/>
      <c r="X1631" s="257"/>
      <c r="Y1631" s="257"/>
      <c r="Z1631" s="257"/>
      <c r="AA1631" s="257"/>
      <c r="AB1631" s="253"/>
      <c r="AC1631" s="258"/>
      <c r="AD1631" s="253"/>
      <c r="AE1631" s="253"/>
      <c r="AF1631" s="253"/>
      <c r="AG1631" s="253"/>
      <c r="AH1631" s="253"/>
      <c r="AI1631" s="253"/>
      <c r="AJ1631" s="253"/>
      <c r="AK1631" s="258"/>
      <c r="AL1631" s="258"/>
      <c r="AM1631" s="258"/>
      <c r="AN1631" s="258"/>
      <c r="AO1631" s="258"/>
      <c r="AP1631" s="258"/>
      <c r="AQ1631" s="258"/>
      <c r="AR1631" s="258"/>
      <c r="AS1631" s="258"/>
      <c r="AT1631" s="258"/>
      <c r="AU1631" s="258"/>
      <c r="AV1631" s="258"/>
      <c r="AW1631" s="258"/>
      <c r="AX1631" s="258"/>
      <c r="AY1631" s="258"/>
      <c r="AZ1631" s="258"/>
      <c r="BA1631" s="258"/>
      <c r="BB1631" s="258"/>
      <c r="BC1631" s="258"/>
      <c r="BD1631" s="258"/>
      <c r="BE1631" s="258"/>
      <c r="BF1631" s="258"/>
      <c r="BG1631" s="258"/>
      <c r="BH1631" s="258"/>
      <c r="BI1631" s="258"/>
      <c r="BJ1631" s="258"/>
      <c r="BK1631" s="258"/>
      <c r="BL1631" s="297"/>
      <c r="BM1631" s="258"/>
      <c r="BN1631" s="258"/>
      <c r="BO1631" s="258"/>
      <c r="BP1631" s="258"/>
      <c r="BQ1631" s="258"/>
      <c r="BR1631" s="258"/>
      <c r="BS1631" s="258"/>
      <c r="BT1631" s="258"/>
      <c r="BU1631" s="258"/>
      <c r="BV1631" s="259"/>
      <c r="BW1631" s="260"/>
      <c r="BX1631" s="258"/>
      <c r="BY1631" s="258"/>
      <c r="BZ1631" s="258"/>
      <c r="CA1631" s="258"/>
    </row>
    <row r="1632" spans="2:79" x14ac:dyDescent="0.25">
      <c r="B1632" s="263"/>
      <c r="C1632" s="261"/>
      <c r="I1632" s="220"/>
      <c r="J1632" s="253"/>
      <c r="K1632" s="254"/>
      <c r="L1632" s="254"/>
      <c r="M1632" s="255"/>
      <c r="N1632" s="326"/>
      <c r="O1632" s="256"/>
      <c r="P1632" s="256"/>
      <c r="Q1632" s="256"/>
      <c r="R1632" s="256"/>
      <c r="S1632" s="256"/>
      <c r="T1632" s="256"/>
      <c r="U1632" s="256"/>
      <c r="V1632" s="257"/>
      <c r="W1632" s="257"/>
      <c r="X1632" s="257"/>
      <c r="Y1632" s="257"/>
      <c r="Z1632" s="257"/>
      <c r="AA1632" s="257"/>
      <c r="AB1632" s="253"/>
      <c r="AC1632" s="258"/>
      <c r="AD1632" s="253"/>
      <c r="AE1632" s="253"/>
      <c r="AF1632" s="253"/>
      <c r="AG1632" s="253"/>
      <c r="AH1632" s="253"/>
      <c r="AI1632" s="253"/>
      <c r="AJ1632" s="253"/>
      <c r="AK1632" s="258"/>
      <c r="AL1632" s="258"/>
      <c r="AM1632" s="258"/>
      <c r="AN1632" s="258"/>
      <c r="AO1632" s="258"/>
      <c r="AP1632" s="258"/>
      <c r="AQ1632" s="258"/>
      <c r="AR1632" s="258"/>
      <c r="AS1632" s="258"/>
      <c r="AT1632" s="258"/>
      <c r="AU1632" s="258"/>
      <c r="AV1632" s="258"/>
      <c r="AW1632" s="258"/>
      <c r="AX1632" s="258"/>
      <c r="AY1632" s="258"/>
      <c r="AZ1632" s="258"/>
      <c r="BA1632" s="258"/>
      <c r="BB1632" s="258"/>
      <c r="BC1632" s="258"/>
      <c r="BD1632" s="258"/>
      <c r="BE1632" s="258"/>
      <c r="BF1632" s="258"/>
      <c r="BG1632" s="258"/>
      <c r="BH1632" s="258"/>
      <c r="BI1632" s="258"/>
      <c r="BJ1632" s="258"/>
      <c r="BK1632" s="258"/>
      <c r="BL1632" s="297"/>
      <c r="BM1632" s="258"/>
      <c r="BN1632" s="258"/>
      <c r="BO1632" s="258"/>
      <c r="BP1632" s="258"/>
      <c r="BQ1632" s="258"/>
      <c r="BR1632" s="258"/>
      <c r="BS1632" s="258"/>
      <c r="BT1632" s="258"/>
      <c r="BU1632" s="258"/>
      <c r="BV1632" s="259"/>
      <c r="BW1632" s="260"/>
      <c r="BX1632" s="258"/>
      <c r="BY1632" s="258"/>
      <c r="BZ1632" s="258"/>
      <c r="CA1632" s="258"/>
    </row>
    <row r="1633" spans="2:79" x14ac:dyDescent="0.25">
      <c r="B1633" s="263"/>
      <c r="C1633" s="261"/>
      <c r="I1633" s="220"/>
      <c r="J1633" s="253"/>
      <c r="K1633" s="254"/>
      <c r="L1633" s="254"/>
      <c r="M1633" s="255"/>
      <c r="N1633" s="326"/>
      <c r="O1633" s="256"/>
      <c r="P1633" s="256"/>
      <c r="Q1633" s="256"/>
      <c r="R1633" s="256"/>
      <c r="S1633" s="256"/>
      <c r="T1633" s="256"/>
      <c r="U1633" s="256"/>
      <c r="V1633" s="257"/>
      <c r="W1633" s="257"/>
      <c r="X1633" s="257"/>
      <c r="Y1633" s="257"/>
      <c r="Z1633" s="257"/>
      <c r="AA1633" s="257"/>
      <c r="AB1633" s="253"/>
      <c r="AC1633" s="258"/>
      <c r="AD1633" s="253"/>
      <c r="AE1633" s="253"/>
      <c r="AF1633" s="253"/>
      <c r="AG1633" s="253"/>
      <c r="AH1633" s="253"/>
      <c r="AI1633" s="253"/>
      <c r="AJ1633" s="253"/>
      <c r="AK1633" s="258"/>
      <c r="AL1633" s="258"/>
      <c r="AM1633" s="258"/>
      <c r="AN1633" s="258"/>
      <c r="AO1633" s="258"/>
      <c r="AP1633" s="258"/>
      <c r="AQ1633" s="258"/>
      <c r="AR1633" s="258"/>
      <c r="AS1633" s="258"/>
      <c r="AT1633" s="258"/>
      <c r="AU1633" s="258"/>
      <c r="AV1633" s="258"/>
      <c r="AW1633" s="258"/>
      <c r="AX1633" s="258"/>
      <c r="AY1633" s="258"/>
      <c r="AZ1633" s="258"/>
      <c r="BA1633" s="258"/>
      <c r="BB1633" s="258"/>
      <c r="BC1633" s="258"/>
      <c r="BD1633" s="258"/>
      <c r="BE1633" s="258"/>
      <c r="BF1633" s="258"/>
      <c r="BG1633" s="258"/>
      <c r="BH1633" s="258"/>
      <c r="BI1633" s="258"/>
      <c r="BJ1633" s="258"/>
      <c r="BK1633" s="258"/>
      <c r="BL1633" s="297"/>
      <c r="BM1633" s="258"/>
      <c r="BN1633" s="258"/>
      <c r="BO1633" s="258"/>
      <c r="BP1633" s="258"/>
      <c r="BQ1633" s="258"/>
      <c r="BR1633" s="258"/>
      <c r="BS1633" s="258"/>
      <c r="BT1633" s="258"/>
      <c r="BU1633" s="258"/>
      <c r="BV1633" s="259"/>
      <c r="BW1633" s="260"/>
      <c r="BX1633" s="258"/>
      <c r="BY1633" s="258"/>
      <c r="BZ1633" s="258"/>
      <c r="CA1633" s="258"/>
    </row>
    <row r="1634" spans="2:79" x14ac:dyDescent="0.25">
      <c r="B1634" s="263"/>
      <c r="C1634" s="261"/>
      <c r="I1634" s="220"/>
      <c r="J1634" s="253"/>
      <c r="K1634" s="254"/>
      <c r="L1634" s="254"/>
      <c r="M1634" s="255"/>
      <c r="N1634" s="326"/>
      <c r="O1634" s="256"/>
      <c r="P1634" s="256"/>
      <c r="Q1634" s="256"/>
      <c r="R1634" s="256"/>
      <c r="S1634" s="256"/>
      <c r="T1634" s="256"/>
      <c r="U1634" s="256"/>
      <c r="V1634" s="257"/>
      <c r="W1634" s="257"/>
      <c r="X1634" s="257"/>
      <c r="Y1634" s="257"/>
      <c r="Z1634" s="257"/>
      <c r="AA1634" s="257"/>
      <c r="AB1634" s="253"/>
      <c r="AC1634" s="258"/>
      <c r="AD1634" s="253"/>
      <c r="AE1634" s="253"/>
      <c r="AF1634" s="253"/>
      <c r="AG1634" s="253"/>
      <c r="AH1634" s="253"/>
      <c r="AI1634" s="253"/>
      <c r="AJ1634" s="253"/>
      <c r="AK1634" s="258"/>
      <c r="AL1634" s="258"/>
      <c r="AM1634" s="258"/>
      <c r="AN1634" s="258"/>
      <c r="AO1634" s="258"/>
      <c r="AP1634" s="258"/>
      <c r="AQ1634" s="258"/>
      <c r="AR1634" s="258"/>
      <c r="AS1634" s="258"/>
      <c r="AT1634" s="258"/>
      <c r="AU1634" s="258"/>
      <c r="AV1634" s="258"/>
      <c r="AW1634" s="258"/>
      <c r="AX1634" s="258"/>
      <c r="AY1634" s="258"/>
      <c r="AZ1634" s="258"/>
      <c r="BA1634" s="258"/>
      <c r="BB1634" s="258"/>
      <c r="BC1634" s="258"/>
      <c r="BD1634" s="258"/>
      <c r="BE1634" s="258"/>
      <c r="BF1634" s="258"/>
      <c r="BG1634" s="258"/>
      <c r="BH1634" s="258"/>
      <c r="BI1634" s="258"/>
      <c r="BJ1634" s="258"/>
      <c r="BK1634" s="258"/>
      <c r="BL1634" s="297"/>
      <c r="BM1634" s="258"/>
      <c r="BN1634" s="258"/>
      <c r="BO1634" s="258"/>
      <c r="BP1634" s="258"/>
      <c r="BQ1634" s="258"/>
      <c r="BR1634" s="258"/>
      <c r="BS1634" s="258"/>
      <c r="BT1634" s="258"/>
      <c r="BU1634" s="258"/>
      <c r="BV1634" s="259"/>
      <c r="BW1634" s="260"/>
      <c r="BX1634" s="258"/>
      <c r="BY1634" s="258"/>
      <c r="BZ1634" s="258"/>
      <c r="CA1634" s="258"/>
    </row>
    <row r="1635" spans="2:79" x14ac:dyDescent="0.25">
      <c r="B1635" s="263"/>
      <c r="C1635" s="261"/>
      <c r="I1635" s="220"/>
      <c r="J1635" s="253"/>
      <c r="K1635" s="254"/>
      <c r="L1635" s="254"/>
      <c r="M1635" s="255"/>
      <c r="N1635" s="326"/>
      <c r="O1635" s="256"/>
      <c r="P1635" s="256"/>
      <c r="Q1635" s="256"/>
      <c r="R1635" s="256"/>
      <c r="S1635" s="256"/>
      <c r="T1635" s="256"/>
      <c r="U1635" s="256"/>
      <c r="V1635" s="257"/>
      <c r="W1635" s="257"/>
      <c r="X1635" s="257"/>
      <c r="Y1635" s="257"/>
      <c r="Z1635" s="257"/>
      <c r="AA1635" s="257"/>
      <c r="AB1635" s="253"/>
      <c r="AC1635" s="258"/>
      <c r="AD1635" s="253"/>
      <c r="AE1635" s="253"/>
      <c r="AF1635" s="253"/>
      <c r="AG1635" s="253"/>
      <c r="AH1635" s="253"/>
      <c r="AI1635" s="253"/>
      <c r="AJ1635" s="253"/>
      <c r="AK1635" s="258"/>
      <c r="AL1635" s="258"/>
      <c r="AM1635" s="258"/>
      <c r="AN1635" s="258"/>
      <c r="AO1635" s="258"/>
      <c r="AP1635" s="258"/>
      <c r="AQ1635" s="258"/>
      <c r="AR1635" s="258"/>
      <c r="AS1635" s="258"/>
      <c r="AT1635" s="258"/>
      <c r="AU1635" s="258"/>
      <c r="AV1635" s="258"/>
      <c r="AW1635" s="258"/>
      <c r="AX1635" s="258"/>
      <c r="AY1635" s="258"/>
      <c r="AZ1635" s="258"/>
      <c r="BA1635" s="258"/>
      <c r="BB1635" s="258"/>
      <c r="BC1635" s="258"/>
      <c r="BD1635" s="258"/>
      <c r="BE1635" s="258"/>
      <c r="BF1635" s="258"/>
      <c r="BG1635" s="258"/>
      <c r="BH1635" s="258"/>
      <c r="BI1635" s="258"/>
      <c r="BJ1635" s="258"/>
      <c r="BK1635" s="258"/>
      <c r="BL1635" s="297"/>
      <c r="BM1635" s="258"/>
      <c r="BN1635" s="258"/>
      <c r="BO1635" s="258"/>
      <c r="BP1635" s="258"/>
      <c r="BQ1635" s="258"/>
      <c r="BR1635" s="258"/>
      <c r="BS1635" s="258"/>
      <c r="BT1635" s="258"/>
      <c r="BU1635" s="258"/>
      <c r="BV1635" s="259"/>
      <c r="BW1635" s="260"/>
      <c r="BX1635" s="258"/>
      <c r="BY1635" s="258"/>
      <c r="BZ1635" s="258"/>
      <c r="CA1635" s="258"/>
    </row>
    <row r="1636" spans="2:79" x14ac:dyDescent="0.25">
      <c r="B1636" s="263"/>
      <c r="C1636" s="261"/>
      <c r="I1636" s="220"/>
      <c r="J1636" s="253"/>
      <c r="K1636" s="254"/>
      <c r="L1636" s="254"/>
      <c r="M1636" s="255"/>
      <c r="N1636" s="326"/>
      <c r="O1636" s="256"/>
      <c r="P1636" s="256"/>
      <c r="Q1636" s="256"/>
      <c r="R1636" s="256"/>
      <c r="S1636" s="256"/>
      <c r="T1636" s="256"/>
      <c r="U1636" s="256"/>
      <c r="V1636" s="257"/>
      <c r="W1636" s="257"/>
      <c r="X1636" s="257"/>
      <c r="Y1636" s="257"/>
      <c r="Z1636" s="257"/>
      <c r="AA1636" s="257"/>
      <c r="AB1636" s="253"/>
      <c r="AC1636" s="258"/>
      <c r="AD1636" s="253"/>
      <c r="AE1636" s="253"/>
      <c r="AF1636" s="253"/>
      <c r="AG1636" s="253"/>
      <c r="AH1636" s="253"/>
      <c r="AI1636" s="253"/>
      <c r="AJ1636" s="253"/>
      <c r="AK1636" s="258"/>
      <c r="AL1636" s="258"/>
      <c r="AM1636" s="258"/>
      <c r="AN1636" s="258"/>
      <c r="AO1636" s="258"/>
      <c r="AP1636" s="258"/>
      <c r="AQ1636" s="258"/>
      <c r="AR1636" s="258"/>
      <c r="AS1636" s="258"/>
      <c r="AT1636" s="258"/>
      <c r="AU1636" s="258"/>
      <c r="AV1636" s="258"/>
      <c r="AW1636" s="258"/>
      <c r="AX1636" s="258"/>
      <c r="AY1636" s="258"/>
      <c r="AZ1636" s="258"/>
      <c r="BA1636" s="258"/>
      <c r="BB1636" s="258"/>
      <c r="BC1636" s="258"/>
      <c r="BD1636" s="258"/>
      <c r="BE1636" s="258"/>
      <c r="BF1636" s="258"/>
      <c r="BG1636" s="258"/>
      <c r="BH1636" s="258"/>
      <c r="BI1636" s="258"/>
      <c r="BJ1636" s="258"/>
      <c r="BK1636" s="258"/>
      <c r="BL1636" s="297"/>
      <c r="BM1636" s="258"/>
      <c r="BN1636" s="258"/>
      <c r="BO1636" s="258"/>
      <c r="BP1636" s="258"/>
      <c r="BQ1636" s="258"/>
      <c r="BR1636" s="258"/>
      <c r="BS1636" s="258"/>
      <c r="BT1636" s="258"/>
      <c r="BU1636" s="258"/>
      <c r="BV1636" s="259"/>
      <c r="BW1636" s="260"/>
      <c r="BX1636" s="258"/>
      <c r="BY1636" s="258"/>
      <c r="BZ1636" s="258"/>
      <c r="CA1636" s="258"/>
    </row>
    <row r="1637" spans="2:79" x14ac:dyDescent="0.25">
      <c r="B1637" s="263"/>
      <c r="C1637" s="261"/>
      <c r="I1637" s="220"/>
      <c r="J1637" s="253"/>
      <c r="K1637" s="254"/>
      <c r="L1637" s="254"/>
      <c r="M1637" s="255"/>
      <c r="N1637" s="326"/>
      <c r="O1637" s="256"/>
      <c r="P1637" s="256"/>
      <c r="Q1637" s="256"/>
      <c r="R1637" s="256"/>
      <c r="S1637" s="256"/>
      <c r="T1637" s="256"/>
      <c r="U1637" s="256"/>
      <c r="V1637" s="257"/>
      <c r="W1637" s="257"/>
      <c r="X1637" s="257"/>
      <c r="Y1637" s="257"/>
      <c r="Z1637" s="257"/>
      <c r="AA1637" s="257"/>
      <c r="AB1637" s="253"/>
      <c r="AC1637" s="258"/>
      <c r="AD1637" s="253"/>
      <c r="AE1637" s="253"/>
      <c r="AF1637" s="253"/>
      <c r="AG1637" s="253"/>
      <c r="AH1637" s="253"/>
      <c r="AI1637" s="253"/>
      <c r="AJ1637" s="253"/>
      <c r="AK1637" s="258"/>
      <c r="AL1637" s="258"/>
      <c r="AM1637" s="258"/>
      <c r="AN1637" s="258"/>
      <c r="AO1637" s="258"/>
      <c r="AP1637" s="258"/>
      <c r="AQ1637" s="258"/>
      <c r="AR1637" s="258"/>
      <c r="AS1637" s="258"/>
      <c r="AT1637" s="258"/>
      <c r="AU1637" s="258"/>
      <c r="AV1637" s="258"/>
      <c r="AW1637" s="258"/>
      <c r="AX1637" s="258"/>
      <c r="AY1637" s="258"/>
      <c r="AZ1637" s="258"/>
      <c r="BA1637" s="258"/>
      <c r="BB1637" s="258"/>
      <c r="BC1637" s="258"/>
      <c r="BD1637" s="258"/>
      <c r="BE1637" s="258"/>
      <c r="BF1637" s="258"/>
      <c r="BG1637" s="258"/>
      <c r="BH1637" s="258"/>
      <c r="BI1637" s="258"/>
      <c r="BJ1637" s="258"/>
      <c r="BK1637" s="258"/>
      <c r="BL1637" s="297"/>
      <c r="BM1637" s="258"/>
      <c r="BN1637" s="258"/>
      <c r="BO1637" s="258"/>
      <c r="BP1637" s="258"/>
      <c r="BQ1637" s="258"/>
      <c r="BR1637" s="258"/>
      <c r="BS1637" s="258"/>
      <c r="BT1637" s="258"/>
      <c r="BU1637" s="258"/>
      <c r="BV1637" s="259"/>
      <c r="BW1637" s="260"/>
      <c r="BX1637" s="258"/>
      <c r="BY1637" s="258"/>
      <c r="BZ1637" s="258"/>
      <c r="CA1637" s="258"/>
    </row>
    <row r="1638" spans="2:79" x14ac:dyDescent="0.25">
      <c r="B1638" s="263"/>
      <c r="C1638" s="261"/>
      <c r="I1638" s="220"/>
      <c r="J1638" s="253"/>
      <c r="K1638" s="254"/>
      <c r="L1638" s="254"/>
      <c r="M1638" s="255"/>
      <c r="N1638" s="326"/>
      <c r="O1638" s="256"/>
      <c r="P1638" s="256"/>
      <c r="Q1638" s="256"/>
      <c r="R1638" s="256"/>
      <c r="S1638" s="256"/>
      <c r="T1638" s="256"/>
      <c r="U1638" s="256"/>
      <c r="V1638" s="257"/>
      <c r="W1638" s="257"/>
      <c r="X1638" s="257"/>
      <c r="Y1638" s="257"/>
      <c r="Z1638" s="257"/>
      <c r="AA1638" s="257"/>
      <c r="AB1638" s="253"/>
      <c r="AC1638" s="258"/>
      <c r="AD1638" s="253"/>
      <c r="AE1638" s="253"/>
      <c r="AF1638" s="253"/>
      <c r="AG1638" s="253"/>
      <c r="AH1638" s="253"/>
      <c r="AI1638" s="253"/>
      <c r="AJ1638" s="253"/>
      <c r="AK1638" s="258"/>
      <c r="AL1638" s="258"/>
      <c r="AM1638" s="258"/>
      <c r="AN1638" s="258"/>
      <c r="AO1638" s="258"/>
      <c r="AP1638" s="258"/>
      <c r="AQ1638" s="258"/>
      <c r="AR1638" s="258"/>
      <c r="AS1638" s="258"/>
      <c r="AT1638" s="258"/>
      <c r="AU1638" s="258"/>
      <c r="AV1638" s="258"/>
      <c r="AW1638" s="258"/>
      <c r="AX1638" s="258"/>
      <c r="AY1638" s="258"/>
      <c r="AZ1638" s="258"/>
      <c r="BA1638" s="258"/>
      <c r="BB1638" s="258"/>
      <c r="BC1638" s="258"/>
      <c r="BD1638" s="258"/>
      <c r="BE1638" s="258"/>
      <c r="BF1638" s="258"/>
      <c r="BG1638" s="258"/>
      <c r="BH1638" s="258"/>
      <c r="BI1638" s="258"/>
      <c r="BJ1638" s="258"/>
      <c r="BK1638" s="258"/>
      <c r="BL1638" s="297"/>
      <c r="BM1638" s="258"/>
      <c r="BN1638" s="258"/>
      <c r="BO1638" s="258"/>
      <c r="BP1638" s="258"/>
      <c r="BQ1638" s="258"/>
      <c r="BR1638" s="258"/>
      <c r="BS1638" s="258"/>
      <c r="BT1638" s="258"/>
      <c r="BU1638" s="258"/>
      <c r="BV1638" s="259"/>
      <c r="BW1638" s="260"/>
      <c r="BX1638" s="258"/>
      <c r="BY1638" s="258"/>
      <c r="BZ1638" s="258"/>
      <c r="CA1638" s="258"/>
    </row>
    <row r="1639" spans="2:79" x14ac:dyDescent="0.25">
      <c r="B1639" s="263"/>
      <c r="C1639" s="261"/>
      <c r="I1639" s="220"/>
      <c r="J1639" s="253"/>
      <c r="K1639" s="254"/>
      <c r="L1639" s="254"/>
      <c r="M1639" s="255"/>
      <c r="N1639" s="326"/>
      <c r="O1639" s="256"/>
      <c r="P1639" s="256"/>
      <c r="Q1639" s="256"/>
      <c r="R1639" s="256"/>
      <c r="S1639" s="256"/>
      <c r="T1639" s="256"/>
      <c r="U1639" s="256"/>
      <c r="V1639" s="257"/>
      <c r="W1639" s="257"/>
      <c r="X1639" s="257"/>
      <c r="Y1639" s="257"/>
      <c r="Z1639" s="257"/>
      <c r="AA1639" s="257"/>
      <c r="AB1639" s="253"/>
      <c r="AC1639" s="258"/>
      <c r="AD1639" s="253"/>
      <c r="AE1639" s="253"/>
      <c r="AF1639" s="253"/>
      <c r="AG1639" s="253"/>
      <c r="AH1639" s="253"/>
      <c r="AI1639" s="253"/>
      <c r="AJ1639" s="253"/>
      <c r="AK1639" s="258"/>
      <c r="AL1639" s="258"/>
      <c r="AM1639" s="258"/>
      <c r="AN1639" s="258"/>
      <c r="AO1639" s="258"/>
      <c r="AP1639" s="258"/>
      <c r="AQ1639" s="258"/>
      <c r="AR1639" s="258"/>
      <c r="AS1639" s="258"/>
      <c r="AT1639" s="258"/>
      <c r="AU1639" s="258"/>
      <c r="AV1639" s="258"/>
      <c r="AW1639" s="258"/>
      <c r="AX1639" s="258"/>
      <c r="AY1639" s="258"/>
      <c r="AZ1639" s="258"/>
      <c r="BA1639" s="258"/>
      <c r="BB1639" s="258"/>
      <c r="BC1639" s="258"/>
      <c r="BD1639" s="258"/>
      <c r="BE1639" s="258"/>
      <c r="BF1639" s="258"/>
      <c r="BG1639" s="258"/>
      <c r="BH1639" s="258"/>
      <c r="BI1639" s="258"/>
      <c r="BJ1639" s="258"/>
      <c r="BK1639" s="258"/>
      <c r="BL1639" s="297"/>
      <c r="BM1639" s="258"/>
      <c r="BN1639" s="258"/>
      <c r="BO1639" s="258"/>
      <c r="BP1639" s="258"/>
      <c r="BQ1639" s="258"/>
      <c r="BR1639" s="258"/>
      <c r="BS1639" s="258"/>
      <c r="BT1639" s="258"/>
      <c r="BU1639" s="258"/>
      <c r="BV1639" s="259"/>
      <c r="BW1639" s="260"/>
      <c r="BX1639" s="258"/>
      <c r="BY1639" s="258"/>
      <c r="BZ1639" s="258"/>
      <c r="CA1639" s="258"/>
    </row>
    <row r="1640" spans="2:79" x14ac:dyDescent="0.25">
      <c r="B1640" s="263"/>
      <c r="C1640" s="261"/>
      <c r="I1640" s="220"/>
      <c r="J1640" s="253"/>
      <c r="K1640" s="254"/>
      <c r="L1640" s="254"/>
      <c r="M1640" s="255"/>
      <c r="N1640" s="326"/>
      <c r="O1640" s="256"/>
      <c r="P1640" s="256"/>
      <c r="Q1640" s="256"/>
      <c r="R1640" s="256"/>
      <c r="S1640" s="256"/>
      <c r="T1640" s="256"/>
      <c r="U1640" s="256"/>
      <c r="V1640" s="257"/>
      <c r="W1640" s="257"/>
      <c r="X1640" s="257"/>
      <c r="Y1640" s="257"/>
      <c r="Z1640" s="257"/>
      <c r="AA1640" s="257"/>
      <c r="AB1640" s="253"/>
      <c r="AC1640" s="258"/>
      <c r="AD1640" s="253"/>
      <c r="AE1640" s="253"/>
      <c r="AF1640" s="253"/>
      <c r="AG1640" s="253"/>
      <c r="AH1640" s="253"/>
      <c r="AI1640" s="253"/>
      <c r="AJ1640" s="253"/>
      <c r="AK1640" s="258"/>
      <c r="AL1640" s="258"/>
      <c r="AM1640" s="258"/>
      <c r="AN1640" s="258"/>
      <c r="AO1640" s="258"/>
      <c r="AP1640" s="258"/>
      <c r="AQ1640" s="258"/>
      <c r="AR1640" s="258"/>
      <c r="AS1640" s="258"/>
      <c r="AT1640" s="258"/>
      <c r="AU1640" s="258"/>
      <c r="AV1640" s="258"/>
      <c r="AW1640" s="258"/>
      <c r="AX1640" s="258"/>
      <c r="AY1640" s="258"/>
      <c r="AZ1640" s="258"/>
      <c r="BA1640" s="258"/>
      <c r="BB1640" s="258"/>
      <c r="BC1640" s="258"/>
      <c r="BD1640" s="258"/>
      <c r="BE1640" s="258"/>
      <c r="BF1640" s="258"/>
      <c r="BG1640" s="258"/>
      <c r="BH1640" s="258"/>
      <c r="BI1640" s="258"/>
      <c r="BJ1640" s="258"/>
      <c r="BK1640" s="258"/>
      <c r="BL1640" s="297"/>
      <c r="BM1640" s="258"/>
      <c r="BN1640" s="258"/>
      <c r="BO1640" s="258"/>
      <c r="BP1640" s="258"/>
      <c r="BQ1640" s="258"/>
      <c r="BR1640" s="258"/>
      <c r="BS1640" s="258"/>
      <c r="BT1640" s="258"/>
      <c r="BU1640" s="258"/>
      <c r="BV1640" s="259"/>
      <c r="BW1640" s="260"/>
      <c r="BX1640" s="258"/>
      <c r="BY1640" s="258"/>
      <c r="BZ1640" s="258"/>
      <c r="CA1640" s="258"/>
    </row>
    <row r="1641" spans="2:79" x14ac:dyDescent="0.25">
      <c r="B1641" s="263"/>
      <c r="C1641" s="261"/>
      <c r="I1641" s="220"/>
      <c r="J1641" s="253"/>
      <c r="K1641" s="254"/>
      <c r="L1641" s="254"/>
      <c r="M1641" s="255"/>
      <c r="N1641" s="326"/>
      <c r="O1641" s="256"/>
      <c r="P1641" s="256"/>
      <c r="Q1641" s="256"/>
      <c r="R1641" s="256"/>
      <c r="S1641" s="256"/>
      <c r="T1641" s="256"/>
      <c r="U1641" s="256"/>
      <c r="V1641" s="257"/>
      <c r="W1641" s="257"/>
      <c r="X1641" s="257"/>
      <c r="Y1641" s="257"/>
      <c r="Z1641" s="257"/>
      <c r="AA1641" s="257"/>
      <c r="AB1641" s="253"/>
      <c r="AC1641" s="258"/>
      <c r="AD1641" s="253"/>
      <c r="AE1641" s="253"/>
      <c r="AF1641" s="253"/>
      <c r="AG1641" s="253"/>
      <c r="AH1641" s="253"/>
      <c r="AI1641" s="253"/>
      <c r="AJ1641" s="253"/>
      <c r="AK1641" s="258"/>
      <c r="AL1641" s="258"/>
      <c r="AM1641" s="258"/>
      <c r="AN1641" s="258"/>
      <c r="AO1641" s="258"/>
      <c r="AP1641" s="258"/>
      <c r="AQ1641" s="258"/>
      <c r="AR1641" s="258"/>
      <c r="AS1641" s="258"/>
      <c r="AT1641" s="258"/>
      <c r="AU1641" s="258"/>
      <c r="AV1641" s="258"/>
      <c r="AW1641" s="258"/>
      <c r="AX1641" s="258"/>
      <c r="AY1641" s="258"/>
      <c r="AZ1641" s="258"/>
      <c r="BA1641" s="258"/>
      <c r="BB1641" s="258"/>
      <c r="BC1641" s="258"/>
      <c r="BD1641" s="258"/>
      <c r="BE1641" s="258"/>
      <c r="BF1641" s="258"/>
      <c r="BG1641" s="258"/>
      <c r="BH1641" s="258"/>
      <c r="BI1641" s="258"/>
      <c r="BJ1641" s="258"/>
      <c r="BK1641" s="258"/>
      <c r="BL1641" s="297"/>
      <c r="BM1641" s="258"/>
      <c r="BN1641" s="258"/>
      <c r="BO1641" s="258"/>
      <c r="BP1641" s="258"/>
      <c r="BQ1641" s="258"/>
      <c r="BR1641" s="258"/>
      <c r="BS1641" s="258"/>
      <c r="BT1641" s="258"/>
      <c r="BU1641" s="258"/>
      <c r="BV1641" s="259"/>
      <c r="BW1641" s="260"/>
      <c r="BX1641" s="258"/>
      <c r="BY1641" s="258"/>
      <c r="BZ1641" s="258"/>
      <c r="CA1641" s="258"/>
    </row>
    <row r="1642" spans="2:79" x14ac:dyDescent="0.25">
      <c r="B1642" s="263"/>
      <c r="C1642" s="261"/>
      <c r="I1642" s="220"/>
      <c r="J1642" s="253"/>
      <c r="K1642" s="254"/>
      <c r="L1642" s="254"/>
      <c r="M1642" s="255"/>
      <c r="N1642" s="326"/>
      <c r="O1642" s="256"/>
      <c r="P1642" s="256"/>
      <c r="Q1642" s="256"/>
      <c r="R1642" s="256"/>
      <c r="S1642" s="256"/>
      <c r="T1642" s="256"/>
      <c r="U1642" s="256"/>
      <c r="V1642" s="257"/>
      <c r="W1642" s="257"/>
      <c r="X1642" s="257"/>
      <c r="Y1642" s="257"/>
      <c r="Z1642" s="257"/>
      <c r="AA1642" s="257"/>
      <c r="AB1642" s="253"/>
      <c r="AC1642" s="258"/>
      <c r="AD1642" s="253"/>
      <c r="AE1642" s="253"/>
      <c r="AF1642" s="253"/>
      <c r="AG1642" s="253"/>
      <c r="AH1642" s="253"/>
      <c r="AI1642" s="253"/>
      <c r="AJ1642" s="253"/>
      <c r="AK1642" s="258"/>
      <c r="AL1642" s="258"/>
      <c r="AM1642" s="258"/>
      <c r="AN1642" s="258"/>
      <c r="AO1642" s="258"/>
      <c r="AP1642" s="258"/>
      <c r="AQ1642" s="258"/>
      <c r="AR1642" s="258"/>
      <c r="AS1642" s="258"/>
      <c r="AT1642" s="258"/>
      <c r="AU1642" s="258"/>
      <c r="AV1642" s="258"/>
      <c r="AW1642" s="258"/>
      <c r="AX1642" s="258"/>
      <c r="AY1642" s="258"/>
      <c r="AZ1642" s="258"/>
      <c r="BA1642" s="258"/>
      <c r="BB1642" s="258"/>
      <c r="BC1642" s="258"/>
      <c r="BD1642" s="258"/>
      <c r="BE1642" s="258"/>
      <c r="BF1642" s="258"/>
      <c r="BG1642" s="258"/>
      <c r="BH1642" s="258"/>
      <c r="BI1642" s="258"/>
      <c r="BJ1642" s="258"/>
      <c r="BK1642" s="258"/>
      <c r="BL1642" s="297"/>
      <c r="BM1642" s="258"/>
      <c r="BN1642" s="258"/>
      <c r="BO1642" s="258"/>
      <c r="BP1642" s="258"/>
      <c r="BQ1642" s="258"/>
      <c r="BR1642" s="258"/>
      <c r="BS1642" s="258"/>
      <c r="BT1642" s="258"/>
      <c r="BU1642" s="258"/>
      <c r="BV1642" s="259"/>
      <c r="BW1642" s="260"/>
      <c r="BX1642" s="258"/>
      <c r="BY1642" s="258"/>
      <c r="BZ1642" s="258"/>
      <c r="CA1642" s="258"/>
    </row>
    <row r="1643" spans="2:79" x14ac:dyDescent="0.25">
      <c r="B1643" s="263"/>
      <c r="C1643" s="261"/>
      <c r="I1643" s="220"/>
      <c r="J1643" s="253"/>
      <c r="K1643" s="254"/>
      <c r="L1643" s="254"/>
      <c r="M1643" s="255"/>
      <c r="N1643" s="326"/>
      <c r="O1643" s="256"/>
      <c r="P1643" s="256"/>
      <c r="Q1643" s="256"/>
      <c r="R1643" s="256"/>
      <c r="S1643" s="256"/>
      <c r="T1643" s="256"/>
      <c r="U1643" s="256"/>
      <c r="V1643" s="257"/>
      <c r="W1643" s="257"/>
      <c r="X1643" s="257"/>
      <c r="Y1643" s="257"/>
      <c r="Z1643" s="257"/>
      <c r="AA1643" s="257"/>
      <c r="AB1643" s="253"/>
      <c r="AC1643" s="258"/>
      <c r="AD1643" s="253"/>
      <c r="AE1643" s="253"/>
      <c r="AF1643" s="253"/>
      <c r="AG1643" s="253"/>
      <c r="AH1643" s="253"/>
      <c r="AI1643" s="253"/>
      <c r="AJ1643" s="253"/>
      <c r="AK1643" s="258"/>
      <c r="AL1643" s="258"/>
      <c r="AM1643" s="258"/>
      <c r="AN1643" s="258"/>
      <c r="AO1643" s="258"/>
      <c r="AP1643" s="258"/>
      <c r="AQ1643" s="258"/>
      <c r="AR1643" s="258"/>
      <c r="AS1643" s="258"/>
      <c r="AT1643" s="258"/>
      <c r="AU1643" s="258"/>
      <c r="AV1643" s="258"/>
      <c r="AW1643" s="258"/>
      <c r="AX1643" s="258"/>
      <c r="AY1643" s="258"/>
      <c r="AZ1643" s="258"/>
      <c r="BA1643" s="258"/>
      <c r="BB1643" s="258"/>
      <c r="BC1643" s="258"/>
      <c r="BD1643" s="258"/>
      <c r="BE1643" s="258"/>
      <c r="BF1643" s="258"/>
      <c r="BG1643" s="258"/>
      <c r="BH1643" s="258"/>
      <c r="BI1643" s="258"/>
      <c r="BJ1643" s="258"/>
      <c r="BK1643" s="258"/>
      <c r="BL1643" s="297"/>
      <c r="BM1643" s="258"/>
      <c r="BN1643" s="258"/>
      <c r="BO1643" s="258"/>
      <c r="BP1643" s="258"/>
      <c r="BQ1643" s="258"/>
      <c r="BR1643" s="258"/>
      <c r="BS1643" s="258"/>
      <c r="BT1643" s="258"/>
      <c r="BU1643" s="258"/>
      <c r="BV1643" s="259"/>
      <c r="BW1643" s="260"/>
      <c r="BX1643" s="258"/>
      <c r="BY1643" s="258"/>
      <c r="BZ1643" s="258"/>
      <c r="CA1643" s="258"/>
    </row>
    <row r="1644" spans="2:79" x14ac:dyDescent="0.25">
      <c r="B1644" s="263"/>
      <c r="C1644" s="261"/>
      <c r="I1644" s="220"/>
      <c r="J1644" s="253"/>
      <c r="K1644" s="254"/>
      <c r="L1644" s="254"/>
      <c r="M1644" s="255"/>
      <c r="N1644" s="326"/>
      <c r="O1644" s="256"/>
      <c r="P1644" s="256"/>
      <c r="Q1644" s="256"/>
      <c r="R1644" s="256"/>
      <c r="S1644" s="256"/>
      <c r="T1644" s="256"/>
      <c r="U1644" s="256"/>
      <c r="V1644" s="257"/>
      <c r="W1644" s="257"/>
      <c r="X1644" s="257"/>
      <c r="Y1644" s="257"/>
      <c r="Z1644" s="257"/>
      <c r="AA1644" s="257"/>
      <c r="AB1644" s="253"/>
      <c r="AC1644" s="258"/>
      <c r="AD1644" s="253"/>
      <c r="AE1644" s="253"/>
      <c r="AF1644" s="253"/>
      <c r="AG1644" s="253"/>
      <c r="AH1644" s="253"/>
      <c r="AI1644" s="253"/>
      <c r="AJ1644" s="253"/>
      <c r="AK1644" s="258"/>
      <c r="AL1644" s="258"/>
      <c r="AM1644" s="258"/>
      <c r="AN1644" s="258"/>
      <c r="AO1644" s="258"/>
      <c r="AP1644" s="258"/>
      <c r="AQ1644" s="258"/>
      <c r="AR1644" s="258"/>
      <c r="AS1644" s="258"/>
      <c r="AT1644" s="258"/>
      <c r="AU1644" s="258"/>
      <c r="AV1644" s="258"/>
      <c r="AW1644" s="258"/>
      <c r="AX1644" s="258"/>
      <c r="AY1644" s="258"/>
      <c r="AZ1644" s="258"/>
      <c r="BA1644" s="258"/>
      <c r="BB1644" s="258"/>
      <c r="BC1644" s="258"/>
      <c r="BD1644" s="258"/>
      <c r="BE1644" s="258"/>
      <c r="BF1644" s="258"/>
      <c r="BG1644" s="258"/>
      <c r="BH1644" s="258"/>
      <c r="BI1644" s="258"/>
      <c r="BJ1644" s="258"/>
      <c r="BK1644" s="258"/>
      <c r="BL1644" s="297"/>
      <c r="BM1644" s="258"/>
      <c r="BN1644" s="258"/>
      <c r="BO1644" s="258"/>
      <c r="BP1644" s="258"/>
      <c r="BQ1644" s="258"/>
      <c r="BR1644" s="258"/>
      <c r="BS1644" s="258"/>
      <c r="BT1644" s="258"/>
      <c r="BU1644" s="258"/>
      <c r="BV1644" s="259"/>
      <c r="BW1644" s="260"/>
      <c r="BX1644" s="258"/>
      <c r="BY1644" s="258"/>
      <c r="BZ1644" s="258"/>
      <c r="CA1644" s="258"/>
    </row>
    <row r="1645" spans="2:79" x14ac:dyDescent="0.25">
      <c r="B1645" s="263"/>
      <c r="C1645" s="261"/>
      <c r="I1645" s="220"/>
      <c r="J1645" s="253"/>
      <c r="K1645" s="254"/>
      <c r="L1645" s="254"/>
      <c r="M1645" s="255"/>
      <c r="N1645" s="326"/>
      <c r="O1645" s="256"/>
      <c r="P1645" s="256"/>
      <c r="Q1645" s="256"/>
      <c r="R1645" s="256"/>
      <c r="S1645" s="256"/>
      <c r="T1645" s="256"/>
      <c r="U1645" s="256"/>
      <c r="V1645" s="257"/>
      <c r="W1645" s="257"/>
      <c r="X1645" s="257"/>
      <c r="Y1645" s="257"/>
      <c r="Z1645" s="257"/>
      <c r="AA1645" s="257"/>
      <c r="AB1645" s="253"/>
      <c r="AC1645" s="258"/>
      <c r="AD1645" s="253"/>
      <c r="AE1645" s="253"/>
      <c r="AF1645" s="253"/>
      <c r="AG1645" s="253"/>
      <c r="AH1645" s="253"/>
      <c r="AI1645" s="253"/>
      <c r="AJ1645" s="253"/>
      <c r="AK1645" s="258"/>
      <c r="AL1645" s="258"/>
      <c r="AM1645" s="258"/>
      <c r="AN1645" s="258"/>
      <c r="AO1645" s="258"/>
      <c r="AP1645" s="258"/>
      <c r="AQ1645" s="258"/>
      <c r="AR1645" s="258"/>
      <c r="AS1645" s="258"/>
      <c r="AT1645" s="258"/>
      <c r="AU1645" s="258"/>
      <c r="AV1645" s="258"/>
      <c r="AW1645" s="258"/>
      <c r="AX1645" s="258"/>
      <c r="AY1645" s="258"/>
      <c r="AZ1645" s="258"/>
      <c r="BA1645" s="258"/>
      <c r="BB1645" s="258"/>
      <c r="BC1645" s="258"/>
      <c r="BD1645" s="258"/>
      <c r="BE1645" s="258"/>
      <c r="BF1645" s="258"/>
      <c r="BG1645" s="258"/>
      <c r="BH1645" s="258"/>
      <c r="BI1645" s="258"/>
      <c r="BJ1645" s="258"/>
      <c r="BK1645" s="258"/>
      <c r="BL1645" s="297"/>
      <c r="BM1645" s="258"/>
      <c r="BN1645" s="258"/>
      <c r="BO1645" s="258"/>
      <c r="BP1645" s="258"/>
      <c r="BQ1645" s="258"/>
      <c r="BR1645" s="258"/>
      <c r="BS1645" s="258"/>
      <c r="BT1645" s="258"/>
      <c r="BU1645" s="258"/>
      <c r="BV1645" s="259"/>
      <c r="BW1645" s="260"/>
      <c r="BX1645" s="258"/>
      <c r="BY1645" s="258"/>
      <c r="BZ1645" s="258"/>
      <c r="CA1645" s="258"/>
    </row>
    <row r="1646" spans="2:79" x14ac:dyDescent="0.25">
      <c r="B1646" s="263"/>
      <c r="C1646" s="261"/>
      <c r="I1646" s="220"/>
      <c r="J1646" s="253"/>
      <c r="K1646" s="254"/>
      <c r="L1646" s="254"/>
      <c r="M1646" s="255"/>
      <c r="N1646" s="326"/>
      <c r="O1646" s="256"/>
      <c r="P1646" s="256"/>
      <c r="Q1646" s="256"/>
      <c r="R1646" s="256"/>
      <c r="S1646" s="256"/>
      <c r="T1646" s="256"/>
      <c r="U1646" s="256"/>
      <c r="V1646" s="257"/>
      <c r="W1646" s="257"/>
      <c r="X1646" s="257"/>
      <c r="Y1646" s="257"/>
      <c r="Z1646" s="257"/>
      <c r="AA1646" s="257"/>
      <c r="AB1646" s="253"/>
      <c r="AC1646" s="258"/>
      <c r="AD1646" s="253"/>
      <c r="AE1646" s="253"/>
      <c r="AF1646" s="253"/>
      <c r="AG1646" s="253"/>
      <c r="AH1646" s="253"/>
      <c r="AI1646" s="253"/>
      <c r="AJ1646" s="253"/>
      <c r="AK1646" s="258"/>
      <c r="AL1646" s="258"/>
      <c r="AM1646" s="258"/>
      <c r="AN1646" s="258"/>
      <c r="AO1646" s="258"/>
      <c r="AP1646" s="258"/>
      <c r="AQ1646" s="258"/>
      <c r="AR1646" s="258"/>
      <c r="AS1646" s="258"/>
      <c r="AT1646" s="258"/>
      <c r="AU1646" s="258"/>
      <c r="AV1646" s="258"/>
      <c r="AW1646" s="258"/>
      <c r="AX1646" s="258"/>
      <c r="AY1646" s="258"/>
      <c r="AZ1646" s="258"/>
      <c r="BA1646" s="258"/>
      <c r="BB1646" s="258"/>
      <c r="BC1646" s="258"/>
      <c r="BD1646" s="258"/>
      <c r="BE1646" s="258"/>
      <c r="BF1646" s="258"/>
      <c r="BG1646" s="258"/>
      <c r="BH1646" s="258"/>
      <c r="BI1646" s="258"/>
      <c r="BJ1646" s="258"/>
      <c r="BK1646" s="258"/>
      <c r="BL1646" s="297"/>
      <c r="BM1646" s="258"/>
      <c r="BN1646" s="258"/>
      <c r="BO1646" s="258"/>
      <c r="BP1646" s="258"/>
      <c r="BQ1646" s="258"/>
      <c r="BR1646" s="258"/>
      <c r="BS1646" s="258"/>
      <c r="BT1646" s="258"/>
      <c r="BU1646" s="258"/>
      <c r="BV1646" s="259"/>
      <c r="BW1646" s="260"/>
      <c r="BX1646" s="258"/>
      <c r="BY1646" s="258"/>
      <c r="BZ1646" s="258"/>
      <c r="CA1646" s="258"/>
    </row>
    <row r="1647" spans="2:79" x14ac:dyDescent="0.25">
      <c r="B1647" s="263"/>
      <c r="C1647" s="261"/>
      <c r="I1647" s="220"/>
      <c r="J1647" s="253"/>
      <c r="K1647" s="254"/>
      <c r="L1647" s="254"/>
      <c r="M1647" s="255"/>
      <c r="N1647" s="326"/>
      <c r="O1647" s="256"/>
      <c r="P1647" s="256"/>
      <c r="Q1647" s="256"/>
      <c r="R1647" s="256"/>
      <c r="S1647" s="256"/>
      <c r="T1647" s="256"/>
      <c r="U1647" s="256"/>
      <c r="V1647" s="257"/>
      <c r="W1647" s="257"/>
      <c r="X1647" s="257"/>
      <c r="Y1647" s="257"/>
      <c r="Z1647" s="257"/>
      <c r="AA1647" s="257"/>
      <c r="AB1647" s="253"/>
      <c r="AC1647" s="258"/>
      <c r="AD1647" s="253"/>
      <c r="AE1647" s="253"/>
      <c r="AF1647" s="253"/>
      <c r="AG1647" s="253"/>
      <c r="AH1647" s="253"/>
      <c r="AI1647" s="253"/>
      <c r="AJ1647" s="253"/>
      <c r="AK1647" s="258"/>
      <c r="AL1647" s="258"/>
      <c r="AM1647" s="258"/>
      <c r="AN1647" s="258"/>
      <c r="AO1647" s="258"/>
      <c r="AP1647" s="258"/>
      <c r="AQ1647" s="258"/>
      <c r="AR1647" s="258"/>
      <c r="AS1647" s="258"/>
      <c r="AT1647" s="258"/>
      <c r="AU1647" s="258"/>
      <c r="AV1647" s="258"/>
      <c r="AW1647" s="258"/>
      <c r="AX1647" s="258"/>
      <c r="AY1647" s="258"/>
      <c r="AZ1647" s="258"/>
      <c r="BA1647" s="258"/>
      <c r="BB1647" s="258"/>
      <c r="BC1647" s="258"/>
      <c r="BD1647" s="258"/>
      <c r="BE1647" s="258"/>
      <c r="BF1647" s="258"/>
      <c r="BG1647" s="258"/>
      <c r="BH1647" s="258"/>
      <c r="BI1647" s="258"/>
      <c r="BJ1647" s="258"/>
      <c r="BK1647" s="258"/>
      <c r="BL1647" s="297"/>
      <c r="BM1647" s="258"/>
      <c r="BN1647" s="258"/>
      <c r="BO1647" s="258"/>
      <c r="BP1647" s="258"/>
      <c r="BQ1647" s="258"/>
      <c r="BR1647" s="258"/>
      <c r="BS1647" s="258"/>
      <c r="BT1647" s="258"/>
      <c r="BU1647" s="258"/>
      <c r="BV1647" s="259"/>
      <c r="BW1647" s="260"/>
      <c r="BX1647" s="258"/>
      <c r="BY1647" s="258"/>
      <c r="BZ1647" s="258"/>
      <c r="CA1647" s="258"/>
    </row>
    <row r="1648" spans="2:79" x14ac:dyDescent="0.25">
      <c r="B1648" s="263"/>
      <c r="C1648" s="261"/>
      <c r="I1648" s="220"/>
      <c r="J1648" s="253"/>
      <c r="K1648" s="254"/>
      <c r="L1648" s="254"/>
      <c r="M1648" s="255"/>
      <c r="N1648" s="326"/>
      <c r="O1648" s="256"/>
      <c r="P1648" s="256"/>
      <c r="Q1648" s="256"/>
      <c r="R1648" s="256"/>
      <c r="S1648" s="256"/>
      <c r="T1648" s="256"/>
      <c r="U1648" s="256"/>
      <c r="V1648" s="257"/>
      <c r="W1648" s="257"/>
      <c r="X1648" s="257"/>
      <c r="Y1648" s="257"/>
      <c r="Z1648" s="257"/>
      <c r="AA1648" s="257"/>
      <c r="AB1648" s="253"/>
      <c r="AC1648" s="258"/>
      <c r="AD1648" s="253"/>
      <c r="AE1648" s="253"/>
      <c r="AF1648" s="253"/>
      <c r="AG1648" s="253"/>
      <c r="AH1648" s="253"/>
      <c r="AI1648" s="253"/>
      <c r="AJ1648" s="253"/>
      <c r="AK1648" s="258"/>
      <c r="AL1648" s="258"/>
      <c r="AM1648" s="258"/>
      <c r="AN1648" s="258"/>
      <c r="AO1648" s="258"/>
      <c r="AP1648" s="258"/>
      <c r="AQ1648" s="258"/>
      <c r="AR1648" s="258"/>
      <c r="AS1648" s="258"/>
      <c r="AT1648" s="258"/>
      <c r="AU1648" s="258"/>
      <c r="AV1648" s="258"/>
      <c r="AW1648" s="258"/>
      <c r="AX1648" s="258"/>
      <c r="AY1648" s="258"/>
      <c r="AZ1648" s="258"/>
      <c r="BA1648" s="258"/>
      <c r="BB1648" s="258"/>
      <c r="BC1648" s="258"/>
      <c r="BD1648" s="258"/>
      <c r="BE1648" s="258"/>
      <c r="BF1648" s="258"/>
      <c r="BG1648" s="258"/>
      <c r="BH1648" s="258"/>
      <c r="BI1648" s="258"/>
      <c r="BJ1648" s="258"/>
      <c r="BK1648" s="258"/>
      <c r="BL1648" s="297"/>
      <c r="BM1648" s="258"/>
      <c r="BN1648" s="258"/>
      <c r="BO1648" s="258"/>
      <c r="BP1648" s="258"/>
      <c r="BQ1648" s="258"/>
      <c r="BR1648" s="258"/>
      <c r="BS1648" s="258"/>
      <c r="BT1648" s="258"/>
      <c r="BU1648" s="258"/>
      <c r="BV1648" s="259"/>
      <c r="BW1648" s="260"/>
      <c r="BX1648" s="258"/>
      <c r="BY1648" s="258"/>
      <c r="BZ1648" s="258"/>
      <c r="CA1648" s="258"/>
    </row>
    <row r="1649" spans="2:79" x14ac:dyDescent="0.25">
      <c r="B1649" s="263"/>
      <c r="C1649" s="261"/>
      <c r="I1649" s="220"/>
      <c r="J1649" s="253"/>
      <c r="K1649" s="254"/>
      <c r="L1649" s="254"/>
      <c r="M1649" s="255"/>
      <c r="N1649" s="326"/>
      <c r="O1649" s="256"/>
      <c r="P1649" s="256"/>
      <c r="Q1649" s="256"/>
      <c r="R1649" s="256"/>
      <c r="S1649" s="256"/>
      <c r="T1649" s="256"/>
      <c r="U1649" s="256"/>
      <c r="V1649" s="257"/>
      <c r="W1649" s="257"/>
      <c r="X1649" s="257"/>
      <c r="Y1649" s="257"/>
      <c r="Z1649" s="257"/>
      <c r="AA1649" s="257"/>
      <c r="AB1649" s="253"/>
      <c r="AC1649" s="258"/>
      <c r="AD1649" s="253"/>
      <c r="AE1649" s="253"/>
      <c r="AF1649" s="253"/>
      <c r="AG1649" s="253"/>
      <c r="AH1649" s="253"/>
      <c r="AI1649" s="253"/>
      <c r="AJ1649" s="253"/>
      <c r="AK1649" s="258"/>
      <c r="AL1649" s="258"/>
      <c r="AM1649" s="258"/>
      <c r="AN1649" s="258"/>
      <c r="AO1649" s="258"/>
      <c r="AP1649" s="258"/>
      <c r="AQ1649" s="258"/>
      <c r="AR1649" s="258"/>
      <c r="AS1649" s="258"/>
      <c r="AT1649" s="258"/>
      <c r="AU1649" s="258"/>
      <c r="AV1649" s="258"/>
      <c r="AW1649" s="258"/>
      <c r="AX1649" s="258"/>
      <c r="AY1649" s="258"/>
      <c r="AZ1649" s="258"/>
      <c r="BA1649" s="258"/>
      <c r="BB1649" s="258"/>
      <c r="BC1649" s="258"/>
      <c r="BD1649" s="258"/>
      <c r="BE1649" s="258"/>
      <c r="BF1649" s="258"/>
      <c r="BG1649" s="258"/>
      <c r="BH1649" s="258"/>
      <c r="BI1649" s="258"/>
      <c r="BJ1649" s="258"/>
      <c r="BK1649" s="258"/>
      <c r="BL1649" s="297"/>
      <c r="BM1649" s="258"/>
      <c r="BN1649" s="258"/>
      <c r="BO1649" s="258"/>
      <c r="BP1649" s="258"/>
      <c r="BQ1649" s="258"/>
      <c r="BR1649" s="258"/>
      <c r="BS1649" s="258"/>
      <c r="BT1649" s="258"/>
      <c r="BU1649" s="258"/>
      <c r="BV1649" s="259"/>
      <c r="BW1649" s="260"/>
      <c r="BX1649" s="258"/>
      <c r="BY1649" s="258"/>
      <c r="BZ1649" s="258"/>
      <c r="CA1649" s="258"/>
    </row>
    <row r="1650" spans="2:79" x14ac:dyDescent="0.25">
      <c r="B1650" s="263"/>
      <c r="C1650" s="261"/>
      <c r="I1650" s="220"/>
      <c r="J1650" s="253"/>
      <c r="K1650" s="254"/>
      <c r="L1650" s="254"/>
      <c r="M1650" s="255"/>
      <c r="N1650" s="326"/>
      <c r="O1650" s="256"/>
      <c r="P1650" s="256"/>
      <c r="Q1650" s="256"/>
      <c r="R1650" s="256"/>
      <c r="S1650" s="256"/>
      <c r="T1650" s="256"/>
      <c r="U1650" s="256"/>
      <c r="V1650" s="257"/>
      <c r="W1650" s="257"/>
      <c r="X1650" s="257"/>
      <c r="Y1650" s="257"/>
      <c r="Z1650" s="257"/>
      <c r="AA1650" s="257"/>
      <c r="AB1650" s="253"/>
      <c r="AC1650" s="258"/>
      <c r="AD1650" s="253"/>
      <c r="AE1650" s="253"/>
      <c r="AF1650" s="253"/>
      <c r="AG1650" s="253"/>
      <c r="AH1650" s="253"/>
      <c r="AI1650" s="253"/>
      <c r="AJ1650" s="253"/>
      <c r="AK1650" s="258"/>
      <c r="AL1650" s="258"/>
      <c r="AM1650" s="258"/>
      <c r="AN1650" s="258"/>
      <c r="AO1650" s="258"/>
      <c r="AP1650" s="258"/>
      <c r="AQ1650" s="258"/>
      <c r="AR1650" s="258"/>
      <c r="AS1650" s="258"/>
      <c r="AT1650" s="258"/>
      <c r="AU1650" s="258"/>
      <c r="AV1650" s="258"/>
      <c r="AW1650" s="258"/>
      <c r="AX1650" s="258"/>
      <c r="AY1650" s="258"/>
      <c r="AZ1650" s="258"/>
      <c r="BA1650" s="258"/>
      <c r="BB1650" s="258"/>
      <c r="BC1650" s="258"/>
      <c r="BD1650" s="258"/>
      <c r="BE1650" s="258"/>
      <c r="BF1650" s="258"/>
      <c r="BG1650" s="258"/>
      <c r="BH1650" s="258"/>
      <c r="BI1650" s="258"/>
      <c r="BJ1650" s="258"/>
      <c r="BK1650" s="258"/>
      <c r="BL1650" s="297"/>
      <c r="BM1650" s="258"/>
      <c r="BN1650" s="258"/>
      <c r="BO1650" s="258"/>
      <c r="BP1650" s="258"/>
      <c r="BQ1650" s="258"/>
      <c r="BR1650" s="258"/>
      <c r="BS1650" s="258"/>
      <c r="BT1650" s="258"/>
      <c r="BU1650" s="258"/>
      <c r="BV1650" s="259"/>
      <c r="BW1650" s="260"/>
      <c r="BX1650" s="258"/>
      <c r="BY1650" s="258"/>
      <c r="BZ1650" s="258"/>
      <c r="CA1650" s="258"/>
    </row>
    <row r="1651" spans="2:79" x14ac:dyDescent="0.25">
      <c r="B1651" s="263"/>
      <c r="C1651" s="261"/>
      <c r="I1651" s="220"/>
      <c r="J1651" s="253"/>
      <c r="K1651" s="254"/>
      <c r="L1651" s="254"/>
      <c r="M1651" s="255"/>
      <c r="N1651" s="326"/>
      <c r="O1651" s="256"/>
      <c r="P1651" s="256"/>
      <c r="Q1651" s="256"/>
      <c r="R1651" s="256"/>
      <c r="S1651" s="256"/>
      <c r="T1651" s="256"/>
      <c r="U1651" s="256"/>
      <c r="V1651" s="257"/>
      <c r="W1651" s="257"/>
      <c r="X1651" s="257"/>
      <c r="Y1651" s="257"/>
      <c r="Z1651" s="257"/>
      <c r="AA1651" s="257"/>
      <c r="AB1651" s="253"/>
      <c r="AC1651" s="258"/>
      <c r="AD1651" s="253"/>
      <c r="AE1651" s="253"/>
      <c r="AF1651" s="253"/>
      <c r="AG1651" s="253"/>
      <c r="AH1651" s="253"/>
      <c r="AI1651" s="253"/>
      <c r="AJ1651" s="253"/>
      <c r="AK1651" s="258"/>
      <c r="AL1651" s="258"/>
      <c r="AM1651" s="258"/>
      <c r="AN1651" s="258"/>
      <c r="AO1651" s="258"/>
      <c r="AP1651" s="258"/>
      <c r="AQ1651" s="258"/>
      <c r="AR1651" s="258"/>
      <c r="AS1651" s="258"/>
      <c r="AT1651" s="258"/>
      <c r="AU1651" s="258"/>
      <c r="AV1651" s="258"/>
      <c r="AW1651" s="258"/>
      <c r="AX1651" s="258"/>
      <c r="AY1651" s="258"/>
      <c r="AZ1651" s="258"/>
      <c r="BA1651" s="258"/>
      <c r="BB1651" s="258"/>
      <c r="BC1651" s="258"/>
      <c r="BD1651" s="258"/>
      <c r="BE1651" s="258"/>
      <c r="BF1651" s="258"/>
      <c r="BG1651" s="258"/>
      <c r="BH1651" s="258"/>
      <c r="BI1651" s="258"/>
      <c r="BJ1651" s="258"/>
      <c r="BK1651" s="258"/>
      <c r="BL1651" s="297"/>
      <c r="BM1651" s="258"/>
      <c r="BN1651" s="258"/>
      <c r="BO1651" s="258"/>
      <c r="BP1651" s="258"/>
      <c r="BQ1651" s="258"/>
      <c r="BR1651" s="258"/>
      <c r="BS1651" s="258"/>
      <c r="BT1651" s="258"/>
      <c r="BU1651" s="258"/>
      <c r="BV1651" s="259"/>
      <c r="BW1651" s="260"/>
      <c r="BX1651" s="258"/>
      <c r="BY1651" s="258"/>
      <c r="BZ1651" s="258"/>
      <c r="CA1651" s="258"/>
    </row>
    <row r="1652" spans="2:79" x14ac:dyDescent="0.25">
      <c r="B1652" s="241"/>
    </row>
  </sheetData>
  <sheetProtection sheet="1" formatCells="0" formatColumns="0" formatRows="0" sort="0" autoFilter="0" pivotTables="0"/>
  <mergeCells count="25">
    <mergeCell ref="CC2:CD2"/>
    <mergeCell ref="BW2:CA2"/>
    <mergeCell ref="M2:N3"/>
    <mergeCell ref="AD3:AI3"/>
    <mergeCell ref="AJ3:AK3"/>
    <mergeCell ref="AL3:AM3"/>
    <mergeCell ref="AN3:AS3"/>
    <mergeCell ref="AT3:AU3"/>
    <mergeCell ref="AV3:BA3"/>
    <mergeCell ref="BB3:BC3"/>
    <mergeCell ref="BJ3:BK3"/>
    <mergeCell ref="BT3:BU3"/>
    <mergeCell ref="BD3:BI3"/>
    <mergeCell ref="BN3:BS3"/>
    <mergeCell ref="BW3:BX3"/>
    <mergeCell ref="BY3:BZ3"/>
    <mergeCell ref="D2:H3"/>
    <mergeCell ref="B2:B3"/>
    <mergeCell ref="BT2:BU2"/>
    <mergeCell ref="J2:L3"/>
    <mergeCell ref="AB3:AC3"/>
    <mergeCell ref="V3:AA3"/>
    <mergeCell ref="V2:AA2"/>
    <mergeCell ref="O2:U3"/>
    <mergeCell ref="AB2:BK2"/>
  </mergeCells>
  <phoneticPr fontId="29" type="noConversion"/>
  <conditionalFormatting sqref="J5:U25">
    <cfRule type="expression" dxfId="111" priority="17625">
      <formula>$N5:$N891="?"</formula>
    </cfRule>
  </conditionalFormatting>
  <conditionalFormatting sqref="J26:U32">
    <cfRule type="expression" dxfId="110" priority="17243">
      <formula>$N26:$N913="?"</formula>
    </cfRule>
  </conditionalFormatting>
  <conditionalFormatting sqref="J33:U34 J40:U42 J44:U46">
    <cfRule type="expression" dxfId="109" priority="16479">
      <formula>$N33:$N921="?"</formula>
    </cfRule>
  </conditionalFormatting>
  <conditionalFormatting sqref="J35:U37 J50:U50">
    <cfRule type="expression" dxfId="108" priority="17607">
      <formula>$N35:$N924="?"</formula>
    </cfRule>
  </conditionalFormatting>
  <conditionalFormatting sqref="J38:U38 J99:U103 J360:U536">
    <cfRule type="expression" dxfId="107" priority="10349">
      <formula>$N38:$N936="?"</formula>
    </cfRule>
  </conditionalFormatting>
  <conditionalFormatting sqref="J39:U39 J43:U43 J56:U59 J71:U71">
    <cfRule type="expression" dxfId="106" priority="12671">
      <formula>$N39:$N931="?"</formula>
    </cfRule>
  </conditionalFormatting>
  <conditionalFormatting sqref="J47:U48 J51:U51 J62:U64 J68:U70">
    <cfRule type="expression" dxfId="105" priority="14958">
      <formula>$N47:$N937="?"</formula>
    </cfRule>
  </conditionalFormatting>
  <conditionalFormatting sqref="J49:U49 J52:U55 J60:U60 J65:U65">
    <cfRule type="expression" dxfId="104" priority="17596">
      <formula>$N49:$N940="?"</formula>
    </cfRule>
  </conditionalFormatting>
  <conditionalFormatting sqref="J61:U61 J67:U67 J74:U77">
    <cfRule type="expression" dxfId="103" priority="11906">
      <formula>$N61:$N955="?"</formula>
    </cfRule>
  </conditionalFormatting>
  <conditionalFormatting sqref="J66:U66 J84:U85 J134:U160">
    <cfRule type="expression" dxfId="102" priority="11140">
      <formula>$N66:$N962="?"</formula>
    </cfRule>
  </conditionalFormatting>
  <conditionalFormatting sqref="J72:U73 J80:U82">
    <cfRule type="expression" dxfId="101" priority="17564">
      <formula>$N72:$N965="?"</formula>
    </cfRule>
  </conditionalFormatting>
  <conditionalFormatting sqref="J78:U78 J104:U118 J120:U121 J126:U126 J537:U538 O539:U540 M539:M541">
    <cfRule type="expression" dxfId="100" priority="10369">
      <formula>$N78:$N977="?"</formula>
    </cfRule>
  </conditionalFormatting>
  <conditionalFormatting sqref="J79:U79 J86:U91 J93:U98 J161:U359 J541:L541 N541:U541 J542:U889">
    <cfRule type="expression" dxfId="99" priority="10319">
      <formula>$N79:$N976="?"</formula>
    </cfRule>
  </conditionalFormatting>
  <conditionalFormatting sqref="J83:U83">
    <cfRule type="expression" dxfId="98" priority="17518">
      <formula>$N83:$N978="?"</formula>
    </cfRule>
  </conditionalFormatting>
  <conditionalFormatting sqref="J92:U92">
    <cfRule type="expression" dxfId="97" priority="17291">
      <formula>$N92:$N996="?"</formula>
    </cfRule>
  </conditionalFormatting>
  <conditionalFormatting sqref="J119:U119">
    <cfRule type="expression" dxfId="96" priority="17394">
      <formula>$N119:$N1021="?"</formula>
    </cfRule>
  </conditionalFormatting>
  <conditionalFormatting sqref="J122:U124 J127:U133 J539:J540 L539:L540 N539:N540">
    <cfRule type="expression" dxfId="95" priority="3">
      <formula>$N122:$N1022="?"</formula>
    </cfRule>
  </conditionalFormatting>
  <conditionalFormatting sqref="J125:U125">
    <cfRule type="expression" dxfId="94" priority="17509">
      <formula>$N125:$N1026="?"</formula>
    </cfRule>
  </conditionalFormatting>
  <conditionalFormatting sqref="J5:CA25">
    <cfRule type="expression" dxfId="93" priority="17626">
      <formula>$N5:$N891="-"</formula>
    </cfRule>
  </conditionalFormatting>
  <conditionalFormatting sqref="J26:CA32">
    <cfRule type="expression" dxfId="92" priority="17244">
      <formula>$N26:$N913="-"</formula>
    </cfRule>
  </conditionalFormatting>
  <conditionalFormatting sqref="J33:CA34 J40:CA42 J44:CA46">
    <cfRule type="expression" dxfId="91" priority="16480">
      <formula>$N33:$N921="-"</formula>
    </cfRule>
  </conditionalFormatting>
  <conditionalFormatting sqref="J35:CA37 J50:CA50">
    <cfRule type="expression" dxfId="90" priority="17610">
      <formula>$N35:$N924="-"</formula>
    </cfRule>
  </conditionalFormatting>
  <conditionalFormatting sqref="J38:CA38 J99:CA103 J360:CA536">
    <cfRule type="expression" dxfId="89" priority="10354">
      <formula>$N38:$N936="-"</formula>
    </cfRule>
  </conditionalFormatting>
  <conditionalFormatting sqref="J39:CA39 J43:CA43 J56:CA59 J71:CA71">
    <cfRule type="expression" dxfId="88" priority="12672">
      <formula>$N39:$N931="-"</formula>
    </cfRule>
  </conditionalFormatting>
  <conditionalFormatting sqref="J47:CA48 J51:CA51 J62:CA64 J68:CA70">
    <cfRule type="expression" dxfId="87" priority="14959">
      <formula>$N47:$N937="-"</formula>
    </cfRule>
  </conditionalFormatting>
  <conditionalFormatting sqref="J49:CA49 J52:CA55 J60:CA60 J65:CA65">
    <cfRule type="expression" dxfId="86" priority="17599">
      <formula>$N49:$N940="-"</formula>
    </cfRule>
  </conditionalFormatting>
  <conditionalFormatting sqref="J61:CA61 J67:CA67 J74:CA77">
    <cfRule type="expression" dxfId="85" priority="11908">
      <formula>$N61:$N955="-"</formula>
    </cfRule>
  </conditionalFormatting>
  <conditionalFormatting sqref="J66:CA66 J84:CA85 J134:CA160">
    <cfRule type="expression" dxfId="84" priority="11141">
      <formula>$N66:$N962="-"</formula>
    </cfRule>
  </conditionalFormatting>
  <conditionalFormatting sqref="J72:CA73 J80:CA82">
    <cfRule type="expression" dxfId="83" priority="17566">
      <formula>$N72:$N965="-"</formula>
    </cfRule>
  </conditionalFormatting>
  <conditionalFormatting sqref="J78:CA78 J104:CA118 J120:CA121 J126:CA126 J537:CA538 O539:U540 M539:M541 AT539:BL540">
    <cfRule type="expression" dxfId="82" priority="10370">
      <formula>$N78:$N977="-"</formula>
    </cfRule>
  </conditionalFormatting>
  <conditionalFormatting sqref="J79:CA79 J86:CA91 J93:CA98 J161:CA359 J541:L541 N541:CA541 J542:CA889">
    <cfRule type="expression" dxfId="81" priority="10320">
      <formula>$N79:$N976="-"</formula>
    </cfRule>
  </conditionalFormatting>
  <conditionalFormatting sqref="J83:CA83">
    <cfRule type="expression" dxfId="80" priority="17526">
      <formula>$N83:$N978="-"</formula>
    </cfRule>
  </conditionalFormatting>
  <conditionalFormatting sqref="J92:CA92">
    <cfRule type="expression" dxfId="79" priority="17297">
      <formula>$N92:$N996="-"</formula>
    </cfRule>
  </conditionalFormatting>
  <conditionalFormatting sqref="J119:CA119">
    <cfRule type="expression" dxfId="78" priority="17391">
      <formula>$N119:$N1021="-"</formula>
    </cfRule>
  </conditionalFormatting>
  <conditionalFormatting sqref="J122:CA124 J127:CA133 J539:J540 L539:L540 N539:N540 V539:AS540 BM539:CA540">
    <cfRule type="expression" dxfId="77" priority="4">
      <formula>$N122:$N1022="-"</formula>
    </cfRule>
  </conditionalFormatting>
  <conditionalFormatting sqref="J125:CA125">
    <cfRule type="expression" dxfId="76" priority="17504">
      <formula>$N125:$N1026="-"</formula>
    </cfRule>
  </conditionalFormatting>
  <conditionalFormatting sqref="K539:K540">
    <cfRule type="expression" dxfId="75" priority="2">
      <formula>$N539:$N1439="-"</formula>
    </cfRule>
    <cfRule type="expression" dxfId="74" priority="1">
      <formula>$N539:$N1439="?"</formula>
    </cfRule>
  </conditionalFormatting>
  <conditionalFormatting sqref="AB4:AB169 BW4:BW874 BY4:BY874 V4:V884 X4:X884 Z4:Z884 AD4:AD884 AF4:AF884 AH4:AH884 AJ4:AJ884 AL4:AL884 AN4:AN884 AP4:AP884 AR4:AR884 AT4:AT884 AV4:AV884 AX4:AX884 AZ4:AZ884 BB4:BB884 BD4:BD884 BF4:BF884 BH4:BH884 BJ4:BJ884 BN4:BN884 BP4:BP884 BR4:BR884 BT4:BT884 AB171:AB884 BX875:BX884 BZ875:BZ884">
    <cfRule type="cellIs" dxfId="73" priority="161" operator="equal">
      <formula>"ARK"</formula>
    </cfRule>
    <cfRule type="cellIs" dxfId="72" priority="160" operator="equal">
      <formula>"KON"</formula>
    </cfRule>
    <cfRule type="cellIs" dxfId="71" priority="159" operator="equal">
      <formula>"EL"</formula>
    </cfRule>
    <cfRule type="cellIs" dxfId="70" priority="158" operator="equal">
      <formula>"ENT"</formula>
    </cfRule>
    <cfRule type="cellIs" dxfId="69" priority="157" operator="equal">
      <formula>"LAN"</formula>
    </cfRule>
    <cfRule type="cellIs" dxfId="68" priority="156" operator="equal">
      <formula>"VEN"</formula>
    </cfRule>
    <cfRule type="cellIs" dxfId="67" priority="155" operator="equal">
      <formula>"VVS"</formula>
    </cfRule>
  </conditionalFormatting>
  <conditionalFormatting sqref="AC5:AC79 BX5:BX874 BZ5:BZ874 W5:W884 Y5:Y884 AA5:AA884 AE5:AE884 AG5:AG884 AI5:AI884 AK5:AK884 AM5:AM884 AO5:AO884 AQ5:AQ884 AS5:AS884 AU5:AU884 AW5:AW884 AY5:AY884 BA5:BA884 BC5:BC884 BE5:BE884 BG5:BG884 BI5:BI884 BK5:BL884 BO5:BO884 BQ5:BQ884 BS5:BS884 BU5:BU884 AC82:AC884 BY875:BY884 CA875:CA884">
    <cfRule type="expression" dxfId="66" priority="148">
      <formula>V5="VVS"</formula>
    </cfRule>
    <cfRule type="expression" dxfId="65" priority="149">
      <formula>V5="VEN"</formula>
    </cfRule>
    <cfRule type="expression" dxfId="64" priority="151">
      <formula>V5="ENT"</formula>
    </cfRule>
    <cfRule type="expression" dxfId="63" priority="152">
      <formula>V5="EL"</formula>
    </cfRule>
    <cfRule type="expression" dxfId="62" priority="153">
      <formula>V5="KON"</formula>
    </cfRule>
    <cfRule type="expression" dxfId="61" priority="150">
      <formula>V5="LAN"</formula>
    </cfRule>
    <cfRule type="expression" dxfId="60" priority="154">
      <formula>V5="ARK"</formula>
    </cfRule>
  </conditionalFormatting>
  <dataValidations xWindow="1576" yWindow="1033" count="2">
    <dataValidation allowBlank="1" showInputMessage="1" showErrorMessage="1" sqref="BL5:BL7 BL743:BL1048576" xr:uid="{FDA068FD-E2C1-47B8-8F30-5F4BDABF2D52}"/>
    <dataValidation errorStyle="warning" allowBlank="1" showErrorMessage="1" errorTitle="OBS" error="Vælges der ikke LOD-niveau fra listen skal LOD-niveauer adskilles med |. eks. 200|300|300_x000a_" promptTitle="LOD" prompt="Vælg LOD-niveau fra listen_x000a_" sqref="BM5:BM742" xr:uid="{CE17789E-6E8F-4FAA-8B4B-3EEA1DD265C5}"/>
  </dataValidations>
  <printOptions horizontalCentered="1" verticalCentered="1"/>
  <pageMargins left="0.23622047244094491" right="0.23622047244094491" top="1.1023622047244095" bottom="0.74803149606299213" header="0.31496062992125984" footer="0.31496062992125984"/>
  <pageSetup paperSize="8" scale="86" fitToHeight="0" orientation="landscape" r:id="rId1"/>
  <headerFooter>
    <oddHeader>&amp;LProjektnavn: xxxx
Projekt ID: xxxx
Dokumentnavn: xxxx&amp;CLeverancespecifikation for bygningsmodeller v.1.0
Molio, DiKon, BIM7AA&amp;RUdgivelsesdato: xx.xx.xxxx
 Revisionsnrummer: xx  
Revisionsdato: xx.xx.xxxx</oddHeader>
    <oddFooter xml:space="preserve">&amp;RSide &amp;P </oddFooter>
  </headerFooter>
  <tableParts count="1">
    <tablePart r:id="rId2"/>
  </tableParts>
  <extLst>
    <ext xmlns:x14="http://schemas.microsoft.com/office/spreadsheetml/2009/9/main" uri="{CCE6A557-97BC-4b89-ADB6-D9C93CAAB3DF}">
      <x14:dataValidations xmlns:xm="http://schemas.microsoft.com/office/excel/2006/main" xWindow="1576" yWindow="1033" count="5">
        <x14:dataValidation type="list" allowBlank="1" showErrorMessage="1" promptTitle="Aktør" prompt="Vælg aktør fra listen" xr:uid="{5409B964-3F61-44C6-A290-919104747005}">
          <x14:formula1>
            <xm:f>Dataopslag!$H$3:$H$10</xm:f>
          </x14:formula1>
          <xm:sqref>AB692:AB742 AB171:AB689 BN99:BN874 BP99:BP874 BR99:BR874 BR5:BR97 BN5:BN97 BP5:BP97 BT5:BT874 BY5:BY874 BW5:BW874 AJ5:AJ874 AP5:AP874 AL5:AL874 AN5:AN874 AR5:AR874 AH5:AH874 AF5:AF874 AD5:AD874 V5:V874 Z5:Z874 X5:X874 AT5:AT874 BB5:BB874 AV5:AV874 AX5:AX874 AZ5:AZ874 BJ5:BJ874 BH5:BH874 BF5:BF874 BD5:BD874 AB5:AB169</xm:sqref>
        </x14:dataValidation>
        <x14:dataValidation type="list" errorStyle="warning" allowBlank="1" showErrorMessage="1" errorTitle="OBS" error="Vælges der ikke LOD-niveau fra listen skal LOD-niveauer adskilles med |. eks. 200|300|300_x000a_" promptTitle="LOD" prompt="Vælg LOD-niveau fra listen_x000a_" xr:uid="{EDE6E5FD-7EE5-4B8D-BC60-BD8E8884243E}">
          <x14:formula1>
            <xm:f>Dataopslag!$E$3:$E$7</xm:f>
          </x14:formula1>
          <xm:sqref>M1:CA1 BY875:BY1048576 CA875:CA1048576 BL5:BL7 BL743:BM1048576 AC82:AC1048576 AC5:AC80 Y5:Y1048576 BU5:BU1048576 BS5:BS1048576 BQ5:BQ1048576 BO5:BO1048576 BX5:BX874 BZ5:BZ874 AS5:AS1048576 AQ5:AQ1048576 AO5:AO1048576 AM5:AM1048576 AK5:AK1048576 AI5:AI1048576 AG5:AG1048576 AE5:AE1048576 AA5:AA1048576 W5:W1048576 BC5:BC1048576 BA5:BA1048576 AY5:AY1048576 AW5:AW1048576 AU5:AU1048576 BE5:BE1048576 BG5:BG1048576 BI5:BI1048576 BK5:BK1048576</xm:sqref>
        </x14:dataValidation>
        <x14:dataValidation type="list" allowBlank="1" showInputMessage="1" showErrorMessage="1" promptTitle="LOD" prompt="Vælg LOD niveau fra listen" xr:uid="{4E41836D-F758-453B-9665-DF91AEB67CAE}">
          <x14:formula1>
            <xm:f>Dataopslag!$E$3:$E$6</xm:f>
          </x14:formula1>
          <xm:sqref>BR98 BP92 BP98 BN92 BN98 BR92</xm:sqref>
        </x14:dataValidation>
        <x14:dataValidation type="list" allowBlank="1" showErrorMessage="1" errorTitle="Ugyldigt handling" error="Vælg modelleres (X), skal afklares (?) eller modelleres ikke (-) fra listen." promptTitle="Vælg fra listen:" prompt="Modelleres         (X)_x000a_Skal afklares       (?) _x000a_Modelleres ikke (-)" xr:uid="{5456059D-0553-4934-B5CE-A6D4B7F00E1C}">
          <x14:formula1>
            <xm:f>Dataopslag!$D$3:$D$7</xm:f>
          </x14:formula1>
          <xm:sqref>N5:N1048576</xm:sqref>
        </x14:dataValidation>
        <x14:dataValidation type="list" errorStyle="warning" allowBlank="1" showErrorMessage="1" errorTitle="Ugyldigt bygningsdelsspec." error="Vælg en bygningsdelsspecifikation fra listen." promptTitle="Bygningsdelskort" prompt="Vælg et bygningsdelskort fra listen." xr:uid="{E37F693D-B92A-4EE3-9C72-72256894B2D3}">
          <x14:formula1>
            <xm:f>Dataopslag!$C$3:$C$40</xm:f>
          </x14:formula1>
          <xm:sqref>L5:L1048576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21A4-5C50-4302-B0F4-3158B0E04197}">
  <sheetPr codeName="Ark5"/>
  <dimension ref="A1:AKX1652"/>
  <sheetViews>
    <sheetView showGridLines="0" topLeftCell="A6" zoomScale="85" zoomScaleNormal="85" workbookViewId="0">
      <selection activeCell="K33" sqref="K33"/>
    </sheetView>
  </sheetViews>
  <sheetFormatPr defaultColWidth="9.140625" defaultRowHeight="15" outlineLevelCol="2" x14ac:dyDescent="0.25"/>
  <cols>
    <col min="1" max="1" width="0.85546875" style="237" customWidth="1"/>
    <col min="2" max="2" width="6.7109375" style="242" customWidth="1"/>
    <col min="3" max="3" width="8.140625" style="170" hidden="1" customWidth="1"/>
    <col min="4" max="4" width="8.7109375" style="171" hidden="1" customWidth="1" outlineLevel="1"/>
    <col min="5" max="5" width="22.42578125" style="171" hidden="1" customWidth="1" outlineLevel="1"/>
    <col min="6" max="8" width="8.7109375" style="171" hidden="1" customWidth="1" outlineLevel="1"/>
    <col min="9" max="9" width="1.7109375" style="199" hidden="1" customWidth="1" outlineLevel="1"/>
    <col min="10" max="10" width="6.7109375" style="177" customWidth="1" collapsed="1"/>
    <col min="11" max="11" width="42.140625" style="172" customWidth="1"/>
    <col min="12" max="12" width="27" style="172" customWidth="1" outlineLevel="1"/>
    <col min="13" max="13" width="8.28515625" style="80" customWidth="1"/>
    <col min="14" max="14" width="8.28515625" style="324" customWidth="1"/>
    <col min="15" max="21" width="2.7109375" style="78" customWidth="1"/>
    <col min="22" max="27" width="7.7109375" style="67" hidden="1" customWidth="1" outlineLevel="1"/>
    <col min="28" max="28" width="7.7109375" style="177" customWidth="1" collapsed="1"/>
    <col min="29" max="29" width="7.7109375" style="171" customWidth="1"/>
    <col min="30" max="35" width="7.7109375" style="177" hidden="1" customWidth="1" outlineLevel="1"/>
    <col min="36" max="36" width="7.7109375" style="177" customWidth="1" collapsed="1"/>
    <col min="37" max="39" width="7.7109375" style="171" customWidth="1"/>
    <col min="40" max="45" width="7.7109375" style="171" hidden="1" customWidth="1" outlineLevel="1"/>
    <col min="46" max="46" width="7.7109375" style="171" customWidth="1" collapsed="1"/>
    <col min="47" max="47" width="7.7109375" style="171" customWidth="1"/>
    <col min="48" max="53" width="7.7109375" style="171" hidden="1" customWidth="1" outlineLevel="1"/>
    <col min="54" max="54" width="7.7109375" style="171" customWidth="1" collapsed="1"/>
    <col min="55" max="55" width="7.7109375" style="171" customWidth="1"/>
    <col min="56" max="61" width="7.7109375" style="171" hidden="1" customWidth="1" outlineLevel="2"/>
    <col min="62" max="62" width="7.7109375" style="171" hidden="1" customWidth="1" outlineLevel="1" collapsed="1"/>
    <col min="63" max="63" width="7.7109375" style="171" hidden="1" customWidth="1" outlineLevel="1"/>
    <col min="64" max="64" width="40.5703125" style="287" customWidth="1" collapsed="1"/>
    <col min="65" max="65" width="2.140625" style="171" customWidth="1"/>
    <col min="66" max="70" width="7.7109375" style="171" hidden="1" customWidth="1" outlineLevel="1"/>
    <col min="71" max="71" width="7.85546875" style="171" hidden="1" customWidth="1" outlineLevel="1"/>
    <col min="72" max="72" width="7.7109375" style="171" customWidth="1" collapsed="1"/>
    <col min="73" max="73" width="7.7109375" style="171" customWidth="1"/>
    <col min="74" max="74" width="2" style="219" customWidth="1"/>
    <col min="75" max="75" width="7.7109375" style="199" customWidth="1"/>
    <col min="76" max="78" width="7.7109375" style="171" customWidth="1"/>
    <col min="79" max="79" width="41.7109375" style="208" customWidth="1"/>
    <col min="80" max="80" width="30.7109375" style="142" customWidth="1"/>
    <col min="81" max="81" width="0.85546875" style="134" customWidth="1"/>
    <col min="82" max="986" width="9.140625" style="134"/>
    <col min="987" max="16384" width="9.140625" style="66"/>
  </cols>
  <sheetData>
    <row r="1" spans="1:986" s="236" customFormat="1" ht="6" customHeight="1" x14ac:dyDescent="0.2">
      <c r="A1" s="237"/>
      <c r="B1" s="228"/>
      <c r="C1" s="229"/>
      <c r="D1" s="230"/>
      <c r="E1" s="230"/>
      <c r="F1" s="230"/>
      <c r="G1" s="230"/>
      <c r="H1" s="230"/>
      <c r="I1" s="231"/>
      <c r="J1" s="232"/>
      <c r="K1" s="231"/>
      <c r="L1" s="231"/>
      <c r="M1" s="233"/>
      <c r="N1" s="234"/>
      <c r="O1" s="235"/>
      <c r="P1" s="235"/>
      <c r="Q1" s="235"/>
      <c r="R1" s="235"/>
      <c r="S1" s="235"/>
      <c r="T1" s="235"/>
      <c r="U1" s="235"/>
      <c r="V1" s="233"/>
      <c r="W1" s="233"/>
      <c r="X1" s="233"/>
      <c r="Y1" s="233"/>
      <c r="Z1" s="233"/>
      <c r="AA1" s="233"/>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81"/>
      <c r="BM1" s="230"/>
      <c r="BN1" s="230"/>
      <c r="BO1" s="230"/>
      <c r="BP1" s="230"/>
      <c r="BQ1" s="230"/>
      <c r="BR1" s="230"/>
      <c r="BS1" s="230"/>
      <c r="BT1" s="230"/>
      <c r="BU1" s="230"/>
      <c r="BV1" s="231"/>
      <c r="BW1" s="230"/>
      <c r="BX1" s="230"/>
      <c r="BY1" s="230"/>
      <c r="BZ1" s="230"/>
      <c r="CA1" s="231"/>
    </row>
    <row r="2" spans="1:986" s="227" customFormat="1" ht="48" customHeight="1" x14ac:dyDescent="0.25">
      <c r="A2" s="245"/>
      <c r="B2" s="345" t="s">
        <v>1500</v>
      </c>
      <c r="C2" s="222"/>
      <c r="D2" s="343"/>
      <c r="E2" s="344"/>
      <c r="F2" s="344"/>
      <c r="G2" s="344"/>
      <c r="H2" s="344"/>
      <c r="I2" s="223"/>
      <c r="J2" s="347" t="s">
        <v>1504</v>
      </c>
      <c r="K2" s="347"/>
      <c r="L2" s="347"/>
      <c r="M2" s="343" t="s">
        <v>1506</v>
      </c>
      <c r="N2" s="343"/>
      <c r="O2" s="343" t="s">
        <v>1502</v>
      </c>
      <c r="P2" s="343"/>
      <c r="Q2" s="343"/>
      <c r="R2" s="343"/>
      <c r="S2" s="343"/>
      <c r="T2" s="343"/>
      <c r="U2" s="343"/>
      <c r="V2" s="350"/>
      <c r="W2" s="350"/>
      <c r="X2" s="350"/>
      <c r="Y2" s="350"/>
      <c r="Z2" s="350"/>
      <c r="AA2" s="350"/>
      <c r="AB2" s="352" t="s">
        <v>1503</v>
      </c>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224"/>
      <c r="BM2" s="225"/>
      <c r="BN2" s="224"/>
      <c r="BO2" s="224"/>
      <c r="BP2" s="224"/>
      <c r="BQ2" s="224"/>
      <c r="BR2" s="224"/>
      <c r="BS2" s="224"/>
      <c r="BT2" s="346"/>
      <c r="BU2" s="346"/>
      <c r="BV2" s="226"/>
      <c r="BW2" s="346" t="s">
        <v>6</v>
      </c>
      <c r="BX2" s="346"/>
      <c r="BY2" s="346"/>
      <c r="BZ2" s="346"/>
      <c r="CA2" s="346"/>
      <c r="CB2" s="135"/>
      <c r="CC2" s="353"/>
      <c r="CD2" s="353"/>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row>
    <row r="3" spans="1:986" s="72" customFormat="1" ht="28.5" customHeight="1" x14ac:dyDescent="0.25">
      <c r="A3" s="246"/>
      <c r="B3" s="345"/>
      <c r="C3" s="68"/>
      <c r="D3" s="344"/>
      <c r="E3" s="344"/>
      <c r="F3" s="344"/>
      <c r="G3" s="344"/>
      <c r="H3" s="344"/>
      <c r="I3" s="69"/>
      <c r="J3" s="347"/>
      <c r="K3" s="347"/>
      <c r="L3" s="347"/>
      <c r="M3" s="343"/>
      <c r="N3" s="343"/>
      <c r="O3" s="351"/>
      <c r="P3" s="351"/>
      <c r="Q3" s="351"/>
      <c r="R3" s="351"/>
      <c r="S3" s="351"/>
      <c r="T3" s="351"/>
      <c r="U3" s="351"/>
      <c r="V3" s="355" t="s">
        <v>7</v>
      </c>
      <c r="W3" s="355"/>
      <c r="X3" s="355"/>
      <c r="Y3" s="355"/>
      <c r="Z3" s="355"/>
      <c r="AA3" s="355"/>
      <c r="AB3" s="348" t="s">
        <v>8</v>
      </c>
      <c r="AC3" s="348"/>
      <c r="AD3" s="348" t="s">
        <v>9</v>
      </c>
      <c r="AE3" s="348"/>
      <c r="AF3" s="348"/>
      <c r="AG3" s="348"/>
      <c r="AH3" s="348"/>
      <c r="AI3" s="348"/>
      <c r="AJ3" s="348" t="s">
        <v>10</v>
      </c>
      <c r="AK3" s="348"/>
      <c r="AL3" s="348" t="s">
        <v>11</v>
      </c>
      <c r="AM3" s="348"/>
      <c r="AN3" s="348" t="s">
        <v>12</v>
      </c>
      <c r="AO3" s="348"/>
      <c r="AP3" s="348"/>
      <c r="AQ3" s="348"/>
      <c r="AR3" s="348"/>
      <c r="AS3" s="348"/>
      <c r="AT3" s="348" t="s">
        <v>13</v>
      </c>
      <c r="AU3" s="348"/>
      <c r="AV3" s="348" t="s">
        <v>14</v>
      </c>
      <c r="AW3" s="348"/>
      <c r="AX3" s="348"/>
      <c r="AY3" s="348"/>
      <c r="AZ3" s="348"/>
      <c r="BA3" s="348"/>
      <c r="BB3" s="348" t="s">
        <v>15</v>
      </c>
      <c r="BC3" s="348"/>
      <c r="BD3" s="348" t="s">
        <v>16</v>
      </c>
      <c r="BE3" s="348"/>
      <c r="BF3" s="348"/>
      <c r="BG3" s="348"/>
      <c r="BH3" s="348"/>
      <c r="BI3" s="348"/>
      <c r="BJ3" s="348" t="s">
        <v>17</v>
      </c>
      <c r="BK3" s="348"/>
      <c r="BL3" s="282"/>
      <c r="BM3" s="70"/>
      <c r="BN3" s="355" t="s">
        <v>18</v>
      </c>
      <c r="BO3" s="355"/>
      <c r="BP3" s="355"/>
      <c r="BQ3" s="355"/>
      <c r="BR3" s="355"/>
      <c r="BS3" s="355"/>
      <c r="BT3" s="348" t="s">
        <v>19</v>
      </c>
      <c r="BU3" s="348"/>
      <c r="BV3" s="71"/>
      <c r="BW3" s="348" t="s">
        <v>20</v>
      </c>
      <c r="BX3" s="348"/>
      <c r="BY3" s="348" t="s">
        <v>21</v>
      </c>
      <c r="BZ3" s="348"/>
      <c r="CA3" s="132"/>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c r="FT3" s="137"/>
      <c r="FU3" s="137"/>
      <c r="FV3" s="137"/>
      <c r="FW3" s="137"/>
      <c r="FX3" s="137"/>
      <c r="FY3" s="137"/>
      <c r="FZ3" s="137"/>
      <c r="GA3" s="137"/>
      <c r="GB3" s="137"/>
      <c r="GC3" s="137"/>
      <c r="GD3" s="137"/>
      <c r="GE3" s="137"/>
      <c r="GF3" s="137"/>
      <c r="GG3" s="137"/>
      <c r="GH3" s="137"/>
      <c r="GI3" s="137"/>
      <c r="GJ3" s="137"/>
      <c r="GK3" s="137"/>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c r="IV3" s="137"/>
      <c r="IW3" s="137"/>
      <c r="IX3" s="137"/>
      <c r="IY3" s="137"/>
      <c r="IZ3" s="137"/>
      <c r="JA3" s="137"/>
      <c r="JB3" s="137"/>
      <c r="JC3" s="137"/>
      <c r="JD3" s="137"/>
      <c r="JE3" s="137"/>
      <c r="JF3" s="137"/>
      <c r="JG3" s="137"/>
      <c r="JH3" s="137"/>
      <c r="JI3" s="137"/>
      <c r="JJ3" s="137"/>
      <c r="JK3" s="137"/>
      <c r="JL3" s="137"/>
      <c r="JM3" s="137"/>
      <c r="JN3" s="137"/>
      <c r="JO3" s="137"/>
      <c r="JP3" s="137"/>
      <c r="JQ3" s="137"/>
      <c r="JR3" s="137"/>
      <c r="JS3" s="137"/>
      <c r="JT3" s="137"/>
      <c r="JU3" s="137"/>
      <c r="JV3" s="137"/>
      <c r="JW3" s="137"/>
      <c r="JX3" s="137"/>
      <c r="JY3" s="137"/>
      <c r="JZ3" s="137"/>
      <c r="KA3" s="137"/>
      <c r="KB3" s="137"/>
      <c r="KC3" s="137"/>
      <c r="KD3" s="137"/>
      <c r="KE3" s="137"/>
      <c r="KF3" s="137"/>
      <c r="KG3" s="137"/>
      <c r="KH3" s="137"/>
      <c r="KI3" s="137"/>
      <c r="KJ3" s="137"/>
      <c r="KK3" s="137"/>
      <c r="KL3" s="137"/>
      <c r="KM3" s="137"/>
      <c r="KN3" s="137"/>
      <c r="KO3" s="137"/>
      <c r="KP3" s="137"/>
      <c r="KQ3" s="137"/>
      <c r="KR3" s="137"/>
      <c r="KS3" s="137"/>
      <c r="KT3" s="137"/>
      <c r="KU3" s="137"/>
      <c r="KV3" s="137"/>
      <c r="KW3" s="137"/>
      <c r="KX3" s="137"/>
      <c r="KY3" s="137"/>
      <c r="KZ3" s="137"/>
      <c r="LA3" s="137"/>
      <c r="LB3" s="137"/>
      <c r="LC3" s="137"/>
      <c r="LD3" s="137"/>
      <c r="LE3" s="137"/>
      <c r="LF3" s="137"/>
      <c r="LG3" s="137"/>
      <c r="LH3" s="137"/>
      <c r="LI3" s="137"/>
      <c r="LJ3" s="137"/>
      <c r="LK3" s="137"/>
      <c r="LL3" s="137"/>
      <c r="LM3" s="137"/>
      <c r="LN3" s="137"/>
      <c r="LO3" s="137"/>
      <c r="LP3" s="137"/>
      <c r="LQ3" s="137"/>
      <c r="LR3" s="137"/>
      <c r="LS3" s="137"/>
      <c r="LT3" s="137"/>
      <c r="LU3" s="137"/>
      <c r="LV3" s="137"/>
      <c r="LW3" s="137"/>
      <c r="LX3" s="137"/>
      <c r="LY3" s="137"/>
      <c r="LZ3" s="137"/>
      <c r="MA3" s="137"/>
      <c r="MB3" s="137"/>
      <c r="MC3" s="137"/>
      <c r="MD3" s="137"/>
      <c r="ME3" s="137"/>
      <c r="MF3" s="137"/>
      <c r="MG3" s="137"/>
      <c r="MH3" s="137"/>
      <c r="MI3" s="137"/>
      <c r="MJ3" s="137"/>
      <c r="MK3" s="137"/>
      <c r="ML3" s="137"/>
      <c r="MM3" s="137"/>
      <c r="MN3" s="137"/>
      <c r="MO3" s="137"/>
      <c r="MP3" s="137"/>
      <c r="MQ3" s="137"/>
      <c r="MR3" s="137"/>
      <c r="MS3" s="137"/>
      <c r="MT3" s="137"/>
      <c r="MU3" s="137"/>
      <c r="MV3" s="137"/>
      <c r="MW3" s="137"/>
      <c r="MX3" s="137"/>
      <c r="MY3" s="137"/>
      <c r="MZ3" s="137"/>
      <c r="NA3" s="137"/>
      <c r="NB3" s="137"/>
      <c r="NC3" s="137"/>
      <c r="ND3" s="137"/>
      <c r="NE3" s="137"/>
      <c r="NF3" s="137"/>
      <c r="NG3" s="137"/>
      <c r="NH3" s="137"/>
      <c r="NI3" s="137"/>
      <c r="NJ3" s="137"/>
      <c r="NK3" s="137"/>
      <c r="NL3" s="137"/>
      <c r="NM3" s="137"/>
      <c r="NN3" s="137"/>
      <c r="NO3" s="137"/>
      <c r="NP3" s="137"/>
      <c r="NQ3" s="137"/>
      <c r="NR3" s="137"/>
      <c r="NS3" s="137"/>
      <c r="NT3" s="137"/>
      <c r="NU3" s="137"/>
      <c r="NV3" s="137"/>
      <c r="NW3" s="137"/>
      <c r="NX3" s="137"/>
      <c r="NY3" s="137"/>
      <c r="NZ3" s="137"/>
      <c r="OA3" s="137"/>
      <c r="OB3" s="137"/>
      <c r="OC3" s="137"/>
      <c r="OD3" s="137"/>
      <c r="OE3" s="137"/>
      <c r="OF3" s="137"/>
      <c r="OG3" s="137"/>
      <c r="OH3" s="137"/>
      <c r="OI3" s="137"/>
      <c r="OJ3" s="137"/>
      <c r="OK3" s="137"/>
      <c r="OL3" s="137"/>
      <c r="OM3" s="137"/>
      <c r="ON3" s="137"/>
      <c r="OO3" s="137"/>
      <c r="OP3" s="137"/>
      <c r="OQ3" s="137"/>
      <c r="OR3" s="137"/>
      <c r="OS3" s="137"/>
      <c r="OT3" s="137"/>
      <c r="OU3" s="137"/>
      <c r="OV3" s="137"/>
      <c r="OW3" s="137"/>
      <c r="OX3" s="137"/>
      <c r="OY3" s="137"/>
      <c r="OZ3" s="137"/>
      <c r="PA3" s="137"/>
      <c r="PB3" s="137"/>
      <c r="PC3" s="137"/>
      <c r="PD3" s="137"/>
      <c r="PE3" s="137"/>
      <c r="PF3" s="137"/>
      <c r="PG3" s="137"/>
      <c r="PH3" s="137"/>
      <c r="PI3" s="137"/>
      <c r="PJ3" s="137"/>
      <c r="PK3" s="137"/>
      <c r="PL3" s="137"/>
      <c r="PM3" s="137"/>
      <c r="PN3" s="137"/>
      <c r="PO3" s="137"/>
      <c r="PP3" s="137"/>
      <c r="PQ3" s="137"/>
      <c r="PR3" s="137"/>
      <c r="PS3" s="137"/>
      <c r="PT3" s="137"/>
      <c r="PU3" s="137"/>
      <c r="PV3" s="137"/>
      <c r="PW3" s="137"/>
      <c r="PX3" s="137"/>
      <c r="PY3" s="137"/>
      <c r="PZ3" s="137"/>
      <c r="QA3" s="137"/>
      <c r="QB3" s="137"/>
      <c r="QC3" s="137"/>
      <c r="QD3" s="137"/>
      <c r="QE3" s="137"/>
      <c r="QF3" s="137"/>
      <c r="QG3" s="137"/>
      <c r="QH3" s="137"/>
      <c r="QI3" s="137"/>
      <c r="QJ3" s="137"/>
      <c r="QK3" s="137"/>
      <c r="QL3" s="137"/>
      <c r="QM3" s="137"/>
      <c r="QN3" s="137"/>
      <c r="QO3" s="137"/>
      <c r="QP3" s="137"/>
      <c r="QQ3" s="137"/>
      <c r="QR3" s="137"/>
      <c r="QS3" s="137"/>
      <c r="QT3" s="137"/>
      <c r="QU3" s="137"/>
      <c r="QV3" s="137"/>
      <c r="QW3" s="137"/>
      <c r="QX3" s="137"/>
      <c r="QY3" s="137"/>
      <c r="QZ3" s="137"/>
      <c r="RA3" s="137"/>
      <c r="RB3" s="137"/>
      <c r="RC3" s="137"/>
      <c r="RD3" s="137"/>
      <c r="RE3" s="137"/>
      <c r="RF3" s="137"/>
      <c r="RG3" s="137"/>
      <c r="RH3" s="137"/>
      <c r="RI3" s="137"/>
      <c r="RJ3" s="137"/>
      <c r="RK3" s="137"/>
      <c r="RL3" s="137"/>
      <c r="RM3" s="137"/>
      <c r="RN3" s="137"/>
      <c r="RO3" s="137"/>
      <c r="RP3" s="137"/>
      <c r="RQ3" s="137"/>
      <c r="RR3" s="137"/>
      <c r="RS3" s="137"/>
      <c r="RT3" s="137"/>
      <c r="RU3" s="137"/>
      <c r="RV3" s="137"/>
      <c r="RW3" s="137"/>
      <c r="RX3" s="137"/>
      <c r="RY3" s="137"/>
      <c r="RZ3" s="137"/>
      <c r="SA3" s="137"/>
      <c r="SB3" s="137"/>
      <c r="SC3" s="137"/>
      <c r="SD3" s="137"/>
      <c r="SE3" s="137"/>
      <c r="SF3" s="137"/>
      <c r="SG3" s="137"/>
      <c r="SH3" s="137"/>
      <c r="SI3" s="137"/>
      <c r="SJ3" s="137"/>
      <c r="SK3" s="137"/>
      <c r="SL3" s="137"/>
      <c r="SM3" s="137"/>
      <c r="SN3" s="137"/>
      <c r="SO3" s="137"/>
      <c r="SP3" s="137"/>
      <c r="SQ3" s="137"/>
      <c r="SR3" s="137"/>
      <c r="SS3" s="137"/>
      <c r="ST3" s="137"/>
      <c r="SU3" s="137"/>
      <c r="SV3" s="137"/>
      <c r="SW3" s="137"/>
      <c r="SX3" s="137"/>
      <c r="SY3" s="137"/>
      <c r="SZ3" s="137"/>
      <c r="TA3" s="137"/>
      <c r="TB3" s="137"/>
      <c r="TC3" s="137"/>
      <c r="TD3" s="137"/>
      <c r="TE3" s="137"/>
      <c r="TF3" s="137"/>
      <c r="TG3" s="137"/>
      <c r="TH3" s="137"/>
      <c r="TI3" s="137"/>
      <c r="TJ3" s="137"/>
      <c r="TK3" s="137"/>
      <c r="TL3" s="137"/>
      <c r="TM3" s="137"/>
      <c r="TN3" s="137"/>
      <c r="TO3" s="137"/>
      <c r="TP3" s="137"/>
      <c r="TQ3" s="137"/>
      <c r="TR3" s="137"/>
      <c r="TS3" s="137"/>
      <c r="TT3" s="137"/>
      <c r="TU3" s="137"/>
      <c r="TV3" s="137"/>
      <c r="TW3" s="137"/>
      <c r="TX3" s="137"/>
      <c r="TY3" s="137"/>
      <c r="TZ3" s="137"/>
      <c r="UA3" s="137"/>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7"/>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37"/>
      <c r="WL3" s="137"/>
      <c r="WM3" s="137"/>
      <c r="WN3" s="137"/>
      <c r="WO3" s="137"/>
      <c r="WP3" s="137"/>
      <c r="WQ3" s="137"/>
      <c r="WR3" s="137"/>
      <c r="WS3" s="137"/>
      <c r="WT3" s="137"/>
      <c r="WU3" s="137"/>
      <c r="WV3" s="137"/>
      <c r="WW3" s="137"/>
      <c r="WX3" s="137"/>
      <c r="WY3" s="137"/>
      <c r="WZ3" s="137"/>
      <c r="XA3" s="137"/>
      <c r="XB3" s="137"/>
      <c r="XC3" s="137"/>
      <c r="XD3" s="137"/>
      <c r="XE3" s="137"/>
      <c r="XF3" s="137"/>
      <c r="XG3" s="137"/>
      <c r="XH3" s="137"/>
      <c r="XI3" s="137"/>
      <c r="XJ3" s="137"/>
      <c r="XK3" s="137"/>
      <c r="XL3" s="137"/>
      <c r="XM3" s="137"/>
      <c r="XN3" s="137"/>
      <c r="XO3" s="137"/>
      <c r="XP3" s="137"/>
      <c r="XQ3" s="137"/>
      <c r="XR3" s="137"/>
      <c r="XS3" s="137"/>
      <c r="XT3" s="137"/>
      <c r="XU3" s="137"/>
      <c r="XV3" s="137"/>
      <c r="XW3" s="137"/>
      <c r="XX3" s="137"/>
      <c r="XY3" s="137"/>
      <c r="XZ3" s="137"/>
      <c r="YA3" s="137"/>
      <c r="YB3" s="137"/>
      <c r="YC3" s="137"/>
      <c r="YD3" s="137"/>
      <c r="YE3" s="137"/>
      <c r="YF3" s="137"/>
      <c r="YG3" s="137"/>
      <c r="YH3" s="137"/>
      <c r="YI3" s="137"/>
      <c r="YJ3" s="137"/>
      <c r="YK3" s="137"/>
      <c r="YL3" s="137"/>
      <c r="YM3" s="137"/>
      <c r="YN3" s="137"/>
      <c r="YO3" s="137"/>
      <c r="YP3" s="137"/>
      <c r="YQ3" s="137"/>
      <c r="YR3" s="137"/>
      <c r="YS3" s="137"/>
      <c r="YT3" s="137"/>
      <c r="YU3" s="137"/>
      <c r="YV3" s="137"/>
      <c r="YW3" s="137"/>
      <c r="YX3" s="137"/>
      <c r="YY3" s="137"/>
      <c r="YZ3" s="137"/>
      <c r="ZA3" s="137"/>
      <c r="ZB3" s="137"/>
      <c r="ZC3" s="137"/>
      <c r="ZD3" s="137"/>
      <c r="ZE3" s="137"/>
      <c r="ZF3" s="137"/>
      <c r="ZG3" s="137"/>
      <c r="ZH3" s="137"/>
      <c r="ZI3" s="137"/>
      <c r="ZJ3" s="137"/>
      <c r="ZK3" s="137"/>
      <c r="ZL3" s="137"/>
      <c r="ZM3" s="137"/>
      <c r="ZN3" s="137"/>
      <c r="ZO3" s="137"/>
      <c r="ZP3" s="137"/>
      <c r="ZQ3" s="137"/>
      <c r="ZR3" s="137"/>
      <c r="ZS3" s="137"/>
      <c r="ZT3" s="137"/>
      <c r="ZU3" s="137"/>
      <c r="ZV3" s="137"/>
      <c r="ZW3" s="137"/>
      <c r="ZX3" s="137"/>
      <c r="ZY3" s="137"/>
      <c r="ZZ3" s="137"/>
      <c r="AAA3" s="137"/>
      <c r="AAB3" s="137"/>
      <c r="AAC3" s="137"/>
      <c r="AAD3" s="137"/>
      <c r="AAE3" s="137"/>
      <c r="AAF3" s="137"/>
      <c r="AAG3" s="137"/>
      <c r="AAH3" s="137"/>
      <c r="AAI3" s="137"/>
      <c r="AAJ3" s="137"/>
      <c r="AAK3" s="137"/>
      <c r="AAL3" s="137"/>
      <c r="AAM3" s="137"/>
      <c r="AAN3" s="137"/>
      <c r="AAO3" s="137"/>
      <c r="AAP3" s="137"/>
      <c r="AAQ3" s="137"/>
      <c r="AAR3" s="137"/>
      <c r="AAS3" s="137"/>
      <c r="AAT3" s="137"/>
      <c r="AAU3" s="137"/>
      <c r="AAV3" s="137"/>
      <c r="AAW3" s="137"/>
      <c r="AAX3" s="137"/>
      <c r="AAY3" s="137"/>
      <c r="AAZ3" s="137"/>
      <c r="ABA3" s="137"/>
      <c r="ABB3" s="137"/>
      <c r="ABC3" s="137"/>
      <c r="ABD3" s="137"/>
      <c r="ABE3" s="137"/>
      <c r="ABF3" s="137"/>
      <c r="ABG3" s="137"/>
      <c r="ABH3" s="137"/>
      <c r="ABI3" s="137"/>
      <c r="ABJ3" s="137"/>
      <c r="ABK3" s="137"/>
      <c r="ABL3" s="137"/>
      <c r="ABM3" s="137"/>
      <c r="ABN3" s="137"/>
      <c r="ABO3" s="137"/>
      <c r="ABP3" s="137"/>
      <c r="ABQ3" s="137"/>
      <c r="ABR3" s="137"/>
      <c r="ABS3" s="137"/>
      <c r="ABT3" s="137"/>
      <c r="ABU3" s="137"/>
      <c r="ABV3" s="137"/>
      <c r="ABW3" s="137"/>
      <c r="ABX3" s="137"/>
      <c r="ABY3" s="137"/>
      <c r="ABZ3" s="137"/>
      <c r="ACA3" s="137"/>
      <c r="ACB3" s="137"/>
      <c r="ACC3" s="137"/>
      <c r="ACD3" s="137"/>
      <c r="ACE3" s="137"/>
      <c r="ACF3" s="137"/>
      <c r="ACG3" s="137"/>
      <c r="ACH3" s="137"/>
      <c r="ACI3" s="137"/>
      <c r="ACJ3" s="137"/>
      <c r="ACK3" s="137"/>
      <c r="ACL3" s="137"/>
      <c r="ACM3" s="137"/>
      <c r="ACN3" s="137"/>
      <c r="ACO3" s="137"/>
      <c r="ACP3" s="137"/>
      <c r="ACQ3" s="137"/>
      <c r="ACR3" s="137"/>
      <c r="ACS3" s="137"/>
      <c r="ACT3" s="137"/>
      <c r="ACU3" s="137"/>
      <c r="ACV3" s="137"/>
      <c r="ACW3" s="137"/>
      <c r="ACX3" s="137"/>
      <c r="ACY3" s="137"/>
      <c r="ACZ3" s="137"/>
      <c r="ADA3" s="137"/>
      <c r="ADB3" s="137"/>
      <c r="ADC3" s="137"/>
      <c r="ADD3" s="137"/>
      <c r="ADE3" s="137"/>
      <c r="ADF3" s="137"/>
      <c r="ADG3" s="137"/>
      <c r="ADH3" s="137"/>
      <c r="ADI3" s="137"/>
      <c r="ADJ3" s="137"/>
      <c r="ADK3" s="137"/>
      <c r="ADL3" s="137"/>
      <c r="ADM3" s="137"/>
      <c r="ADN3" s="137"/>
      <c r="ADO3" s="137"/>
      <c r="ADP3" s="137"/>
      <c r="ADQ3" s="137"/>
      <c r="ADR3" s="137"/>
      <c r="ADS3" s="137"/>
      <c r="ADT3" s="137"/>
      <c r="ADU3" s="137"/>
      <c r="ADV3" s="137"/>
      <c r="ADW3" s="137"/>
      <c r="ADX3" s="137"/>
      <c r="ADY3" s="137"/>
      <c r="ADZ3" s="137"/>
      <c r="AEA3" s="137"/>
      <c r="AEB3" s="137"/>
      <c r="AEC3" s="137"/>
      <c r="AED3" s="137"/>
      <c r="AEE3" s="137"/>
      <c r="AEF3" s="137"/>
      <c r="AEG3" s="137"/>
      <c r="AEH3" s="137"/>
      <c r="AEI3" s="137"/>
      <c r="AEJ3" s="137"/>
      <c r="AEK3" s="137"/>
      <c r="AEL3" s="137"/>
      <c r="AEM3" s="137"/>
      <c r="AEN3" s="137"/>
      <c r="AEO3" s="137"/>
      <c r="AEP3" s="137"/>
      <c r="AEQ3" s="137"/>
      <c r="AER3" s="137"/>
      <c r="AES3" s="137"/>
      <c r="AET3" s="137"/>
      <c r="AEU3" s="137"/>
      <c r="AEV3" s="137"/>
      <c r="AEW3" s="137"/>
      <c r="AEX3" s="137"/>
      <c r="AEY3" s="137"/>
      <c r="AEZ3" s="137"/>
      <c r="AFA3" s="137"/>
      <c r="AFB3" s="137"/>
      <c r="AFC3" s="137"/>
      <c r="AFD3" s="137"/>
      <c r="AFE3" s="137"/>
      <c r="AFF3" s="137"/>
      <c r="AFG3" s="137"/>
      <c r="AFH3" s="137"/>
      <c r="AFI3" s="137"/>
      <c r="AFJ3" s="137"/>
      <c r="AFK3" s="137"/>
      <c r="AFL3" s="137"/>
      <c r="AFM3" s="137"/>
      <c r="AFN3" s="137"/>
      <c r="AFO3" s="137"/>
      <c r="AFP3" s="137"/>
      <c r="AFQ3" s="137"/>
      <c r="AFR3" s="137"/>
      <c r="AFS3" s="137"/>
      <c r="AFT3" s="137"/>
      <c r="AFU3" s="137"/>
      <c r="AFV3" s="137"/>
      <c r="AFW3" s="137"/>
      <c r="AFX3" s="137"/>
      <c r="AFY3" s="137"/>
      <c r="AFZ3" s="137"/>
      <c r="AGA3" s="137"/>
      <c r="AGB3" s="137"/>
      <c r="AGC3" s="137"/>
      <c r="AGD3" s="137"/>
      <c r="AGE3" s="137"/>
      <c r="AGF3" s="137"/>
      <c r="AGG3" s="137"/>
      <c r="AGH3" s="137"/>
      <c r="AGI3" s="137"/>
      <c r="AGJ3" s="137"/>
      <c r="AGK3" s="137"/>
      <c r="AGL3" s="137"/>
      <c r="AGM3" s="137"/>
      <c r="AGN3" s="137"/>
      <c r="AGO3" s="137"/>
      <c r="AGP3" s="137"/>
      <c r="AGQ3" s="137"/>
      <c r="AGR3" s="137"/>
      <c r="AGS3" s="137"/>
      <c r="AGT3" s="137"/>
      <c r="AGU3" s="137"/>
      <c r="AGV3" s="137"/>
      <c r="AGW3" s="137"/>
      <c r="AGX3" s="137"/>
      <c r="AGY3" s="137"/>
      <c r="AGZ3" s="137"/>
      <c r="AHA3" s="137"/>
      <c r="AHB3" s="137"/>
      <c r="AHC3" s="137"/>
      <c r="AHD3" s="137"/>
      <c r="AHE3" s="137"/>
      <c r="AHF3" s="137"/>
      <c r="AHG3" s="137"/>
      <c r="AHH3" s="137"/>
      <c r="AHI3" s="137"/>
      <c r="AHJ3" s="137"/>
      <c r="AHK3" s="137"/>
      <c r="AHL3" s="137"/>
      <c r="AHM3" s="137"/>
      <c r="AHN3" s="137"/>
      <c r="AHO3" s="137"/>
      <c r="AHP3" s="137"/>
      <c r="AHQ3" s="137"/>
      <c r="AHR3" s="137"/>
      <c r="AHS3" s="137"/>
      <c r="AHT3" s="137"/>
      <c r="AHU3" s="137"/>
      <c r="AHV3" s="137"/>
      <c r="AHW3" s="137"/>
      <c r="AHX3" s="137"/>
      <c r="AHY3" s="137"/>
      <c r="AHZ3" s="137"/>
      <c r="AIA3" s="137"/>
      <c r="AIB3" s="137"/>
      <c r="AIC3" s="137"/>
      <c r="AID3" s="137"/>
      <c r="AIE3" s="137"/>
      <c r="AIF3" s="137"/>
      <c r="AIG3" s="137"/>
      <c r="AIH3" s="137"/>
      <c r="AII3" s="137"/>
      <c r="AIJ3" s="137"/>
      <c r="AIK3" s="137"/>
      <c r="AIL3" s="137"/>
      <c r="AIM3" s="137"/>
      <c r="AIN3" s="137"/>
      <c r="AIO3" s="137"/>
      <c r="AIP3" s="137"/>
      <c r="AIQ3" s="137"/>
      <c r="AIR3" s="137"/>
      <c r="AIS3" s="137"/>
      <c r="AIT3" s="137"/>
      <c r="AIU3" s="137"/>
      <c r="AIV3" s="137"/>
      <c r="AIW3" s="137"/>
      <c r="AIX3" s="137"/>
      <c r="AIY3" s="137"/>
      <c r="AIZ3" s="137"/>
      <c r="AJA3" s="137"/>
      <c r="AJB3" s="137"/>
      <c r="AJC3" s="137"/>
      <c r="AJD3" s="137"/>
      <c r="AJE3" s="137"/>
      <c r="AJF3" s="137"/>
      <c r="AJG3" s="137"/>
      <c r="AJH3" s="137"/>
      <c r="AJI3" s="137"/>
      <c r="AJJ3" s="137"/>
      <c r="AJK3" s="137"/>
      <c r="AJL3" s="137"/>
      <c r="AJM3" s="137"/>
      <c r="AJN3" s="137"/>
      <c r="AJO3" s="137"/>
      <c r="AJP3" s="137"/>
      <c r="AJQ3" s="137"/>
      <c r="AJR3" s="137"/>
      <c r="AJS3" s="137"/>
      <c r="AJT3" s="137"/>
      <c r="AJU3" s="137"/>
      <c r="AJV3" s="137"/>
      <c r="AJW3" s="137"/>
      <c r="AJX3" s="137"/>
      <c r="AJY3" s="137"/>
      <c r="AJZ3" s="137"/>
      <c r="AKA3" s="137"/>
      <c r="AKB3" s="137"/>
      <c r="AKC3" s="137"/>
      <c r="AKD3" s="137"/>
      <c r="AKE3" s="137"/>
      <c r="AKF3" s="137"/>
      <c r="AKG3" s="137"/>
      <c r="AKH3" s="137"/>
      <c r="AKI3" s="137"/>
      <c r="AKJ3" s="137"/>
      <c r="AKK3" s="137"/>
      <c r="AKL3" s="137"/>
      <c r="AKM3" s="137"/>
      <c r="AKN3" s="137"/>
      <c r="AKO3" s="137"/>
      <c r="AKP3" s="137"/>
      <c r="AKQ3" s="137"/>
      <c r="AKR3" s="137"/>
      <c r="AKS3" s="137"/>
      <c r="AKT3" s="137"/>
      <c r="AKU3" s="137"/>
      <c r="AKV3" s="137"/>
      <c r="AKW3" s="137"/>
      <c r="AKX3" s="137"/>
    </row>
    <row r="4" spans="1:986" s="74" customFormat="1" ht="60" customHeight="1" x14ac:dyDescent="0.2">
      <c r="A4" s="247"/>
      <c r="B4" s="238" t="s">
        <v>22</v>
      </c>
      <c r="C4" s="91" t="s">
        <v>23</v>
      </c>
      <c r="D4" s="280" t="s">
        <v>24</v>
      </c>
      <c r="E4" s="330" t="s">
        <v>1567</v>
      </c>
      <c r="F4" s="280" t="s">
        <v>25</v>
      </c>
      <c r="G4" s="280" t="s">
        <v>26</v>
      </c>
      <c r="H4" s="280" t="s">
        <v>27</v>
      </c>
      <c r="I4" s="73" t="s">
        <v>28</v>
      </c>
      <c r="J4" s="92" t="s">
        <v>29</v>
      </c>
      <c r="K4" s="93" t="s">
        <v>1501</v>
      </c>
      <c r="L4" s="94" t="s">
        <v>30</v>
      </c>
      <c r="M4" s="95" t="s">
        <v>31</v>
      </c>
      <c r="N4" s="108" t="s">
        <v>32</v>
      </c>
      <c r="O4" s="125" t="s">
        <v>33</v>
      </c>
      <c r="P4" s="126" t="s">
        <v>34</v>
      </c>
      <c r="Q4" s="127" t="s">
        <v>35</v>
      </c>
      <c r="R4" s="128" t="s">
        <v>36</v>
      </c>
      <c r="S4" s="129" t="s">
        <v>37</v>
      </c>
      <c r="T4" s="130" t="s">
        <v>38</v>
      </c>
      <c r="U4" s="131" t="s">
        <v>39</v>
      </c>
      <c r="V4" s="279" t="s">
        <v>40</v>
      </c>
      <c r="W4" s="221" t="s">
        <v>41</v>
      </c>
      <c r="X4" s="221" t="s">
        <v>42</v>
      </c>
      <c r="Y4" s="221" t="s">
        <v>43</v>
      </c>
      <c r="Z4" s="221" t="s">
        <v>44</v>
      </c>
      <c r="AA4" s="221" t="s">
        <v>45</v>
      </c>
      <c r="AB4" s="96" t="s">
        <v>46</v>
      </c>
      <c r="AC4" s="96" t="s">
        <v>47</v>
      </c>
      <c r="AD4" s="221" t="s">
        <v>48</v>
      </c>
      <c r="AE4" s="221" t="s">
        <v>49</v>
      </c>
      <c r="AF4" s="221" t="s">
        <v>50</v>
      </c>
      <c r="AG4" s="221" t="s">
        <v>51</v>
      </c>
      <c r="AH4" s="221" t="s">
        <v>52</v>
      </c>
      <c r="AI4" s="221" t="s">
        <v>53</v>
      </c>
      <c r="AJ4" s="96" t="s">
        <v>54</v>
      </c>
      <c r="AK4" s="96" t="s">
        <v>55</v>
      </c>
      <c r="AL4" s="96" t="s">
        <v>56</v>
      </c>
      <c r="AM4" s="96" t="s">
        <v>57</v>
      </c>
      <c r="AN4" s="221" t="s">
        <v>58</v>
      </c>
      <c r="AO4" s="221" t="s">
        <v>59</v>
      </c>
      <c r="AP4" s="221" t="s">
        <v>60</v>
      </c>
      <c r="AQ4" s="221" t="s">
        <v>61</v>
      </c>
      <c r="AR4" s="221" t="s">
        <v>62</v>
      </c>
      <c r="AS4" s="221" t="s">
        <v>63</v>
      </c>
      <c r="AT4" s="96" t="s">
        <v>64</v>
      </c>
      <c r="AU4" s="96" t="s">
        <v>65</v>
      </c>
      <c r="AV4" s="221" t="s">
        <v>66</v>
      </c>
      <c r="AW4" s="221" t="s">
        <v>67</v>
      </c>
      <c r="AX4" s="221" t="s">
        <v>68</v>
      </c>
      <c r="AY4" s="221" t="s">
        <v>69</v>
      </c>
      <c r="AZ4" s="221" t="s">
        <v>70</v>
      </c>
      <c r="BA4" s="221" t="s">
        <v>71</v>
      </c>
      <c r="BB4" s="96" t="s">
        <v>72</v>
      </c>
      <c r="BC4" s="96" t="s">
        <v>73</v>
      </c>
      <c r="BD4" s="221" t="s">
        <v>74</v>
      </c>
      <c r="BE4" s="221" t="s">
        <v>75</v>
      </c>
      <c r="BF4" s="221" t="s">
        <v>76</v>
      </c>
      <c r="BG4" s="221" t="s">
        <v>77</v>
      </c>
      <c r="BH4" s="221" t="s">
        <v>78</v>
      </c>
      <c r="BI4" s="221" t="s">
        <v>79</v>
      </c>
      <c r="BJ4" s="96" t="s">
        <v>80</v>
      </c>
      <c r="BK4" s="96" t="s">
        <v>81</v>
      </c>
      <c r="BL4" s="283" t="s">
        <v>82</v>
      </c>
      <c r="BM4" s="70" t="s">
        <v>83</v>
      </c>
      <c r="BN4" s="221" t="s">
        <v>84</v>
      </c>
      <c r="BO4" s="221" t="s">
        <v>85</v>
      </c>
      <c r="BP4" s="221" t="s">
        <v>86</v>
      </c>
      <c r="BQ4" s="221" t="s">
        <v>87</v>
      </c>
      <c r="BR4" s="221" t="s">
        <v>88</v>
      </c>
      <c r="BS4" s="221" t="s">
        <v>89</v>
      </c>
      <c r="BT4" s="96" t="s">
        <v>90</v>
      </c>
      <c r="BU4" s="97" t="s">
        <v>1505</v>
      </c>
      <c r="BV4" s="73" t="s">
        <v>91</v>
      </c>
      <c r="BW4" s="96" t="s">
        <v>92</v>
      </c>
      <c r="BX4" s="96" t="s">
        <v>93</v>
      </c>
      <c r="BY4" s="96" t="s">
        <v>94</v>
      </c>
      <c r="BZ4" s="96" t="s">
        <v>95</v>
      </c>
      <c r="CA4" s="133" t="s">
        <v>96</v>
      </c>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GR4" s="138"/>
      <c r="GS4" s="138"/>
      <c r="GT4" s="138"/>
      <c r="GU4" s="138"/>
      <c r="GV4" s="138"/>
      <c r="GW4" s="138"/>
      <c r="GX4" s="138"/>
      <c r="GY4" s="138"/>
      <c r="GZ4" s="138"/>
      <c r="HA4" s="138"/>
      <c r="HB4" s="138"/>
      <c r="HC4" s="138"/>
      <c r="HD4" s="138"/>
      <c r="HE4" s="138"/>
      <c r="HF4" s="138"/>
      <c r="HG4" s="138"/>
      <c r="HH4" s="138"/>
      <c r="HI4" s="138"/>
      <c r="HJ4" s="138"/>
      <c r="HK4" s="138"/>
      <c r="HL4" s="138"/>
      <c r="HM4" s="138"/>
      <c r="HN4" s="138"/>
      <c r="HO4" s="138"/>
      <c r="HP4" s="138"/>
      <c r="HQ4" s="138"/>
      <c r="HR4" s="138"/>
      <c r="HS4" s="138"/>
      <c r="HT4" s="138"/>
      <c r="HU4" s="138"/>
      <c r="HV4" s="138"/>
      <c r="HW4" s="138"/>
      <c r="HX4" s="138"/>
      <c r="HY4" s="138"/>
      <c r="HZ4" s="138"/>
      <c r="IA4" s="138"/>
      <c r="IB4" s="138"/>
      <c r="IC4" s="138"/>
      <c r="ID4" s="138"/>
      <c r="IE4" s="138"/>
      <c r="IF4" s="138"/>
      <c r="IG4" s="138"/>
      <c r="IH4" s="138"/>
      <c r="II4" s="138"/>
      <c r="IJ4" s="138"/>
      <c r="IK4" s="138"/>
      <c r="IL4" s="138"/>
      <c r="IM4" s="138"/>
      <c r="IN4" s="138"/>
      <c r="IO4" s="138"/>
      <c r="IP4" s="138"/>
      <c r="IQ4" s="138"/>
      <c r="IR4" s="138"/>
      <c r="IS4" s="138"/>
      <c r="IT4" s="138"/>
      <c r="IU4" s="138"/>
      <c r="IV4" s="138"/>
      <c r="IW4" s="138"/>
      <c r="IX4" s="138"/>
      <c r="IY4" s="138"/>
      <c r="IZ4" s="138"/>
      <c r="JA4" s="138"/>
      <c r="JB4" s="138"/>
      <c r="JC4" s="138"/>
      <c r="JD4" s="138"/>
      <c r="JE4" s="138"/>
      <c r="JF4" s="138"/>
      <c r="JG4" s="138"/>
      <c r="JH4" s="138"/>
      <c r="JI4" s="138"/>
      <c r="JJ4" s="138"/>
      <c r="JK4" s="138"/>
      <c r="JL4" s="138"/>
      <c r="JM4" s="138"/>
      <c r="JN4" s="138"/>
      <c r="JO4" s="138"/>
      <c r="JP4" s="138"/>
      <c r="JQ4" s="138"/>
      <c r="JR4" s="138"/>
      <c r="JS4" s="138"/>
      <c r="JT4" s="138"/>
      <c r="JU4" s="138"/>
      <c r="JV4" s="138"/>
      <c r="JW4" s="138"/>
      <c r="JX4" s="138"/>
      <c r="JY4" s="138"/>
      <c r="JZ4" s="138"/>
      <c r="KA4" s="138"/>
      <c r="KB4" s="138"/>
      <c r="KC4" s="138"/>
      <c r="KD4" s="138"/>
      <c r="KE4" s="138"/>
      <c r="KF4" s="138"/>
      <c r="KG4" s="138"/>
      <c r="KH4" s="138"/>
      <c r="KI4" s="138"/>
      <c r="KJ4" s="138"/>
      <c r="KK4" s="138"/>
      <c r="KL4" s="138"/>
      <c r="KM4" s="138"/>
      <c r="KN4" s="138"/>
      <c r="KO4" s="138"/>
      <c r="KP4" s="138"/>
      <c r="KQ4" s="138"/>
      <c r="KR4" s="138"/>
      <c r="KS4" s="138"/>
      <c r="KT4" s="138"/>
      <c r="KU4" s="138"/>
      <c r="KV4" s="138"/>
      <c r="KW4" s="138"/>
      <c r="KX4" s="138"/>
      <c r="KY4" s="138"/>
      <c r="KZ4" s="138"/>
      <c r="LA4" s="138"/>
      <c r="LB4" s="138"/>
      <c r="LC4" s="138"/>
      <c r="LD4" s="138"/>
      <c r="LE4" s="138"/>
      <c r="LF4" s="138"/>
      <c r="LG4" s="138"/>
      <c r="LH4" s="138"/>
      <c r="LI4" s="138"/>
      <c r="LJ4" s="138"/>
      <c r="LK4" s="138"/>
      <c r="LL4" s="138"/>
      <c r="LM4" s="138"/>
      <c r="LN4" s="138"/>
      <c r="LO4" s="138"/>
      <c r="LP4" s="138"/>
      <c r="LQ4" s="138"/>
      <c r="LR4" s="138"/>
      <c r="LS4" s="138"/>
      <c r="LT4" s="138"/>
      <c r="LU4" s="138"/>
      <c r="LV4" s="138"/>
      <c r="LW4" s="138"/>
      <c r="LX4" s="138"/>
      <c r="LY4" s="138"/>
      <c r="LZ4" s="138"/>
      <c r="MA4" s="138"/>
      <c r="MB4" s="138"/>
      <c r="MC4" s="138"/>
      <c r="MD4" s="138"/>
      <c r="ME4" s="138"/>
      <c r="MF4" s="138"/>
      <c r="MG4" s="138"/>
      <c r="MH4" s="138"/>
      <c r="MI4" s="138"/>
      <c r="MJ4" s="138"/>
      <c r="MK4" s="138"/>
      <c r="ML4" s="138"/>
      <c r="MM4" s="138"/>
      <c r="MN4" s="138"/>
      <c r="MO4" s="138"/>
      <c r="MP4" s="138"/>
      <c r="MQ4" s="138"/>
      <c r="MR4" s="138"/>
      <c r="MS4" s="138"/>
      <c r="MT4" s="138"/>
      <c r="MU4" s="138"/>
      <c r="MV4" s="138"/>
      <c r="MW4" s="138"/>
      <c r="MX4" s="138"/>
      <c r="MY4" s="138"/>
      <c r="MZ4" s="138"/>
      <c r="NA4" s="138"/>
      <c r="NB4" s="138"/>
      <c r="NC4" s="138"/>
      <c r="ND4" s="138"/>
      <c r="NE4" s="138"/>
      <c r="NF4" s="138"/>
      <c r="NG4" s="138"/>
      <c r="NH4" s="138"/>
      <c r="NI4" s="138"/>
      <c r="NJ4" s="138"/>
      <c r="NK4" s="138"/>
      <c r="NL4" s="138"/>
      <c r="NM4" s="138"/>
      <c r="NN4" s="138"/>
      <c r="NO4" s="138"/>
      <c r="NP4" s="138"/>
      <c r="NQ4" s="138"/>
      <c r="NR4" s="138"/>
      <c r="NS4" s="138"/>
      <c r="NT4" s="138"/>
      <c r="NU4" s="138"/>
      <c r="NV4" s="138"/>
      <c r="NW4" s="138"/>
      <c r="NX4" s="138"/>
      <c r="NY4" s="138"/>
      <c r="NZ4" s="138"/>
      <c r="OA4" s="138"/>
      <c r="OB4" s="138"/>
      <c r="OC4" s="138"/>
      <c r="OD4" s="138"/>
      <c r="OE4" s="138"/>
      <c r="OF4" s="138"/>
      <c r="OG4" s="138"/>
      <c r="OH4" s="138"/>
      <c r="OI4" s="138"/>
      <c r="OJ4" s="138"/>
      <c r="OK4" s="138"/>
      <c r="OL4" s="138"/>
      <c r="OM4" s="138"/>
      <c r="ON4" s="138"/>
      <c r="OO4" s="138"/>
      <c r="OP4" s="138"/>
      <c r="OQ4" s="138"/>
      <c r="OR4" s="138"/>
      <c r="OS4" s="138"/>
      <c r="OT4" s="138"/>
      <c r="OU4" s="138"/>
      <c r="OV4" s="138"/>
      <c r="OW4" s="138"/>
      <c r="OX4" s="138"/>
      <c r="OY4" s="138"/>
      <c r="OZ4" s="138"/>
      <c r="PA4" s="138"/>
      <c r="PB4" s="138"/>
      <c r="PC4" s="138"/>
      <c r="PD4" s="138"/>
      <c r="PE4" s="138"/>
      <c r="PF4" s="138"/>
      <c r="PG4" s="138"/>
      <c r="PH4" s="138"/>
      <c r="PI4" s="138"/>
      <c r="PJ4" s="138"/>
      <c r="PK4" s="138"/>
      <c r="PL4" s="138"/>
      <c r="PM4" s="138"/>
      <c r="PN4" s="138"/>
      <c r="PO4" s="138"/>
      <c r="PP4" s="138"/>
      <c r="PQ4" s="138"/>
      <c r="PR4" s="138"/>
      <c r="PS4" s="138"/>
      <c r="PT4" s="138"/>
      <c r="PU4" s="138"/>
      <c r="PV4" s="138"/>
      <c r="PW4" s="138"/>
      <c r="PX4" s="138"/>
      <c r="PY4" s="138"/>
      <c r="PZ4" s="138"/>
      <c r="QA4" s="138"/>
      <c r="QB4" s="138"/>
      <c r="QC4" s="138"/>
      <c r="QD4" s="138"/>
      <c r="QE4" s="138"/>
      <c r="QF4" s="138"/>
      <c r="QG4" s="138"/>
      <c r="QH4" s="138"/>
      <c r="QI4" s="138"/>
      <c r="QJ4" s="138"/>
      <c r="QK4" s="138"/>
      <c r="QL4" s="138"/>
      <c r="QM4" s="138"/>
      <c r="QN4" s="138"/>
      <c r="QO4" s="138"/>
      <c r="QP4" s="138"/>
      <c r="QQ4" s="138"/>
      <c r="QR4" s="138"/>
      <c r="QS4" s="138"/>
      <c r="QT4" s="138"/>
      <c r="QU4" s="138"/>
      <c r="QV4" s="138"/>
      <c r="QW4" s="138"/>
      <c r="QX4" s="138"/>
      <c r="QY4" s="138"/>
      <c r="QZ4" s="138"/>
      <c r="RA4" s="138"/>
      <c r="RB4" s="138"/>
      <c r="RC4" s="138"/>
      <c r="RD4" s="138"/>
      <c r="RE4" s="138"/>
      <c r="RF4" s="138"/>
      <c r="RG4" s="138"/>
      <c r="RH4" s="138"/>
      <c r="RI4" s="138"/>
      <c r="RJ4" s="138"/>
      <c r="RK4" s="138"/>
      <c r="RL4" s="138"/>
      <c r="RM4" s="138"/>
      <c r="RN4" s="138"/>
      <c r="RO4" s="138"/>
      <c r="RP4" s="138"/>
      <c r="RQ4" s="138"/>
      <c r="RR4" s="138"/>
      <c r="RS4" s="138"/>
      <c r="RT4" s="138"/>
      <c r="RU4" s="138"/>
      <c r="RV4" s="138"/>
      <c r="RW4" s="138"/>
      <c r="RX4" s="138"/>
      <c r="RY4" s="138"/>
      <c r="RZ4" s="138"/>
      <c r="SA4" s="138"/>
      <c r="SB4" s="138"/>
      <c r="SC4" s="138"/>
      <c r="SD4" s="138"/>
      <c r="SE4" s="138"/>
      <c r="SF4" s="138"/>
      <c r="SG4" s="138"/>
      <c r="SH4" s="138"/>
      <c r="SI4" s="138"/>
      <c r="SJ4" s="138"/>
      <c r="SK4" s="138"/>
      <c r="SL4" s="138"/>
      <c r="SM4" s="138"/>
      <c r="SN4" s="138"/>
      <c r="SO4" s="138"/>
      <c r="SP4" s="138"/>
      <c r="SQ4" s="138"/>
      <c r="SR4" s="138"/>
      <c r="SS4" s="138"/>
      <c r="ST4" s="138"/>
      <c r="SU4" s="138"/>
      <c r="SV4" s="138"/>
      <c r="SW4" s="138"/>
      <c r="SX4" s="138"/>
      <c r="SY4" s="138"/>
      <c r="SZ4" s="138"/>
      <c r="TA4" s="138"/>
      <c r="TB4" s="138"/>
      <c r="TC4" s="138"/>
      <c r="TD4" s="138"/>
      <c r="TE4" s="138"/>
      <c r="TF4" s="138"/>
      <c r="TG4" s="138"/>
      <c r="TH4" s="138"/>
      <c r="TI4" s="138"/>
      <c r="TJ4" s="138"/>
      <c r="TK4" s="138"/>
      <c r="TL4" s="138"/>
      <c r="TM4" s="138"/>
      <c r="TN4" s="138"/>
      <c r="TO4" s="138"/>
      <c r="TP4" s="138"/>
      <c r="TQ4" s="138"/>
      <c r="TR4" s="138"/>
      <c r="TS4" s="138"/>
      <c r="TT4" s="138"/>
      <c r="TU4" s="138"/>
      <c r="TV4" s="138"/>
      <c r="TW4" s="138"/>
      <c r="TX4" s="138"/>
      <c r="TY4" s="138"/>
      <c r="TZ4" s="138"/>
      <c r="UA4" s="138"/>
      <c r="UB4" s="138"/>
      <c r="UC4" s="138"/>
      <c r="UD4" s="138"/>
      <c r="UE4" s="138"/>
      <c r="UF4" s="138"/>
      <c r="UG4" s="138"/>
      <c r="UH4" s="138"/>
      <c r="UI4" s="138"/>
      <c r="UJ4" s="138"/>
      <c r="UK4" s="138"/>
      <c r="UL4" s="138"/>
      <c r="UM4" s="138"/>
      <c r="UN4" s="138"/>
      <c r="UO4" s="138"/>
      <c r="UP4" s="138"/>
      <c r="UQ4" s="138"/>
      <c r="UR4" s="138"/>
      <c r="US4" s="138"/>
      <c r="UT4" s="138"/>
      <c r="UU4" s="138"/>
      <c r="UV4" s="138"/>
      <c r="UW4" s="138"/>
      <c r="UX4" s="138"/>
      <c r="UY4" s="138"/>
      <c r="UZ4" s="138"/>
      <c r="VA4" s="138"/>
      <c r="VB4" s="138"/>
      <c r="VC4" s="138"/>
      <c r="VD4" s="138"/>
      <c r="VE4" s="138"/>
      <c r="VF4" s="138"/>
      <c r="VG4" s="138"/>
      <c r="VH4" s="138"/>
      <c r="VI4" s="138"/>
      <c r="VJ4" s="138"/>
      <c r="VK4" s="138"/>
      <c r="VL4" s="138"/>
      <c r="VM4" s="138"/>
      <c r="VN4" s="138"/>
      <c r="VO4" s="138"/>
      <c r="VP4" s="138"/>
      <c r="VQ4" s="138"/>
      <c r="VR4" s="138"/>
      <c r="VS4" s="138"/>
      <c r="VT4" s="138"/>
      <c r="VU4" s="138"/>
      <c r="VV4" s="138"/>
      <c r="VW4" s="138"/>
      <c r="VX4" s="138"/>
      <c r="VY4" s="138"/>
      <c r="VZ4" s="138"/>
      <c r="WA4" s="138"/>
      <c r="WB4" s="138"/>
      <c r="WC4" s="138"/>
      <c r="WD4" s="138"/>
      <c r="WE4" s="138"/>
      <c r="WF4" s="138"/>
      <c r="WG4" s="138"/>
      <c r="WH4" s="138"/>
      <c r="WI4" s="138"/>
      <c r="WJ4" s="138"/>
      <c r="WK4" s="138"/>
      <c r="WL4" s="138"/>
      <c r="WM4" s="138"/>
      <c r="WN4" s="138"/>
      <c r="WO4" s="138"/>
      <c r="WP4" s="138"/>
      <c r="WQ4" s="138"/>
      <c r="WR4" s="138"/>
      <c r="WS4" s="138"/>
      <c r="WT4" s="138"/>
      <c r="WU4" s="138"/>
      <c r="WV4" s="138"/>
      <c r="WW4" s="138"/>
      <c r="WX4" s="138"/>
      <c r="WY4" s="138"/>
      <c r="WZ4" s="138"/>
      <c r="XA4" s="138"/>
      <c r="XB4" s="138"/>
      <c r="XC4" s="138"/>
      <c r="XD4" s="138"/>
      <c r="XE4" s="138"/>
      <c r="XF4" s="138"/>
      <c r="XG4" s="138"/>
      <c r="XH4" s="138"/>
      <c r="XI4" s="138"/>
      <c r="XJ4" s="138"/>
      <c r="XK4" s="138"/>
      <c r="XL4" s="138"/>
      <c r="XM4" s="138"/>
      <c r="XN4" s="138"/>
      <c r="XO4" s="138"/>
      <c r="XP4" s="138"/>
      <c r="XQ4" s="138"/>
      <c r="XR4" s="138"/>
      <c r="XS4" s="138"/>
      <c r="XT4" s="138"/>
      <c r="XU4" s="138"/>
      <c r="XV4" s="138"/>
      <c r="XW4" s="138"/>
      <c r="XX4" s="138"/>
      <c r="XY4" s="138"/>
      <c r="XZ4" s="138"/>
      <c r="YA4" s="138"/>
      <c r="YB4" s="138"/>
      <c r="YC4" s="138"/>
      <c r="YD4" s="138"/>
      <c r="YE4" s="138"/>
      <c r="YF4" s="138"/>
      <c r="YG4" s="138"/>
      <c r="YH4" s="138"/>
      <c r="YI4" s="138"/>
      <c r="YJ4" s="138"/>
      <c r="YK4" s="138"/>
      <c r="YL4" s="138"/>
      <c r="YM4" s="138"/>
      <c r="YN4" s="138"/>
      <c r="YO4" s="138"/>
      <c r="YP4" s="138"/>
      <c r="YQ4" s="138"/>
      <c r="YR4" s="138"/>
      <c r="YS4" s="138"/>
      <c r="YT4" s="138"/>
      <c r="YU4" s="138"/>
      <c r="YV4" s="138"/>
      <c r="YW4" s="138"/>
      <c r="YX4" s="138"/>
      <c r="YY4" s="138"/>
      <c r="YZ4" s="138"/>
      <c r="ZA4" s="138"/>
      <c r="ZB4" s="138"/>
      <c r="ZC4" s="138"/>
      <c r="ZD4" s="138"/>
      <c r="ZE4" s="138"/>
      <c r="ZF4" s="138"/>
      <c r="ZG4" s="138"/>
      <c r="ZH4" s="138"/>
      <c r="ZI4" s="138"/>
      <c r="ZJ4" s="138"/>
      <c r="ZK4" s="138"/>
      <c r="ZL4" s="138"/>
      <c r="ZM4" s="138"/>
      <c r="ZN4" s="138"/>
      <c r="ZO4" s="138"/>
      <c r="ZP4" s="138"/>
      <c r="ZQ4" s="138"/>
      <c r="ZR4" s="138"/>
      <c r="ZS4" s="138"/>
      <c r="ZT4" s="138"/>
      <c r="ZU4" s="138"/>
      <c r="ZV4" s="138"/>
      <c r="ZW4" s="138"/>
      <c r="ZX4" s="138"/>
      <c r="ZY4" s="138"/>
      <c r="ZZ4" s="138"/>
      <c r="AAA4" s="138"/>
      <c r="AAB4" s="138"/>
      <c r="AAC4" s="138"/>
      <c r="AAD4" s="138"/>
      <c r="AAE4" s="138"/>
      <c r="AAF4" s="138"/>
      <c r="AAG4" s="138"/>
      <c r="AAH4" s="138"/>
      <c r="AAI4" s="138"/>
      <c r="AAJ4" s="138"/>
      <c r="AAK4" s="138"/>
      <c r="AAL4" s="138"/>
      <c r="AAM4" s="138"/>
      <c r="AAN4" s="138"/>
      <c r="AAO4" s="138"/>
      <c r="AAP4" s="138"/>
      <c r="AAQ4" s="138"/>
      <c r="AAR4" s="138"/>
      <c r="AAS4" s="138"/>
      <c r="AAT4" s="138"/>
      <c r="AAU4" s="138"/>
      <c r="AAV4" s="138"/>
      <c r="AAW4" s="138"/>
      <c r="AAX4" s="138"/>
      <c r="AAY4" s="138"/>
      <c r="AAZ4" s="138"/>
      <c r="ABA4" s="138"/>
      <c r="ABB4" s="138"/>
      <c r="ABC4" s="138"/>
      <c r="ABD4" s="138"/>
      <c r="ABE4" s="138"/>
      <c r="ABF4" s="138"/>
      <c r="ABG4" s="138"/>
      <c r="ABH4" s="138"/>
      <c r="ABI4" s="138"/>
      <c r="ABJ4" s="138"/>
      <c r="ABK4" s="138"/>
      <c r="ABL4" s="138"/>
      <c r="ABM4" s="138"/>
      <c r="ABN4" s="138"/>
      <c r="ABO4" s="138"/>
      <c r="ABP4" s="138"/>
      <c r="ABQ4" s="138"/>
      <c r="ABR4" s="138"/>
      <c r="ABS4" s="138"/>
      <c r="ABT4" s="138"/>
      <c r="ABU4" s="138"/>
      <c r="ABV4" s="138"/>
      <c r="ABW4" s="138"/>
      <c r="ABX4" s="138"/>
      <c r="ABY4" s="138"/>
      <c r="ABZ4" s="138"/>
      <c r="ACA4" s="138"/>
      <c r="ACB4" s="138"/>
      <c r="ACC4" s="138"/>
      <c r="ACD4" s="138"/>
      <c r="ACE4" s="138"/>
      <c r="ACF4" s="138"/>
      <c r="ACG4" s="138"/>
      <c r="ACH4" s="138"/>
      <c r="ACI4" s="138"/>
      <c r="ACJ4" s="138"/>
      <c r="ACK4" s="138"/>
      <c r="ACL4" s="138"/>
      <c r="ACM4" s="138"/>
      <c r="ACN4" s="138"/>
      <c r="ACO4" s="138"/>
      <c r="ACP4" s="138"/>
      <c r="ACQ4" s="138"/>
      <c r="ACR4" s="138"/>
      <c r="ACS4" s="138"/>
      <c r="ACT4" s="138"/>
      <c r="ACU4" s="138"/>
      <c r="ACV4" s="138"/>
      <c r="ACW4" s="138"/>
      <c r="ACX4" s="138"/>
      <c r="ACY4" s="138"/>
      <c r="ACZ4" s="138"/>
      <c r="ADA4" s="138"/>
      <c r="ADB4" s="138"/>
      <c r="ADC4" s="138"/>
      <c r="ADD4" s="138"/>
      <c r="ADE4" s="138"/>
      <c r="ADF4" s="138"/>
      <c r="ADG4" s="138"/>
      <c r="ADH4" s="138"/>
      <c r="ADI4" s="138"/>
      <c r="ADJ4" s="138"/>
      <c r="ADK4" s="138"/>
      <c r="ADL4" s="138"/>
      <c r="ADM4" s="138"/>
      <c r="ADN4" s="138"/>
      <c r="ADO4" s="138"/>
      <c r="ADP4" s="138"/>
      <c r="ADQ4" s="138"/>
      <c r="ADR4" s="138"/>
      <c r="ADS4" s="138"/>
      <c r="ADT4" s="138"/>
      <c r="ADU4" s="138"/>
      <c r="ADV4" s="138"/>
      <c r="ADW4" s="138"/>
      <c r="ADX4" s="138"/>
      <c r="ADY4" s="138"/>
      <c r="ADZ4" s="138"/>
      <c r="AEA4" s="138"/>
      <c r="AEB4" s="138"/>
      <c r="AEC4" s="138"/>
      <c r="AED4" s="138"/>
      <c r="AEE4" s="138"/>
      <c r="AEF4" s="138"/>
      <c r="AEG4" s="138"/>
      <c r="AEH4" s="138"/>
      <c r="AEI4" s="138"/>
      <c r="AEJ4" s="138"/>
      <c r="AEK4" s="138"/>
      <c r="AEL4" s="138"/>
      <c r="AEM4" s="138"/>
      <c r="AEN4" s="138"/>
      <c r="AEO4" s="138"/>
      <c r="AEP4" s="138"/>
      <c r="AEQ4" s="138"/>
      <c r="AER4" s="138"/>
      <c r="AES4" s="138"/>
      <c r="AET4" s="138"/>
      <c r="AEU4" s="138"/>
      <c r="AEV4" s="138"/>
      <c r="AEW4" s="138"/>
      <c r="AEX4" s="138"/>
      <c r="AEY4" s="138"/>
      <c r="AEZ4" s="138"/>
      <c r="AFA4" s="138"/>
      <c r="AFB4" s="138"/>
      <c r="AFC4" s="138"/>
      <c r="AFD4" s="138"/>
      <c r="AFE4" s="138"/>
      <c r="AFF4" s="138"/>
      <c r="AFG4" s="138"/>
      <c r="AFH4" s="138"/>
      <c r="AFI4" s="138"/>
      <c r="AFJ4" s="138"/>
      <c r="AFK4" s="138"/>
      <c r="AFL4" s="138"/>
      <c r="AFM4" s="138"/>
      <c r="AFN4" s="138"/>
      <c r="AFO4" s="138"/>
      <c r="AFP4" s="138"/>
      <c r="AFQ4" s="138"/>
      <c r="AFR4" s="138"/>
      <c r="AFS4" s="138"/>
      <c r="AFT4" s="138"/>
      <c r="AFU4" s="138"/>
      <c r="AFV4" s="138"/>
      <c r="AFW4" s="138"/>
      <c r="AFX4" s="138"/>
      <c r="AFY4" s="138"/>
      <c r="AFZ4" s="138"/>
      <c r="AGA4" s="138"/>
      <c r="AGB4" s="138"/>
      <c r="AGC4" s="138"/>
      <c r="AGD4" s="138"/>
      <c r="AGE4" s="138"/>
      <c r="AGF4" s="138"/>
      <c r="AGG4" s="138"/>
      <c r="AGH4" s="138"/>
      <c r="AGI4" s="138"/>
      <c r="AGJ4" s="138"/>
      <c r="AGK4" s="138"/>
      <c r="AGL4" s="138"/>
      <c r="AGM4" s="138"/>
      <c r="AGN4" s="138"/>
      <c r="AGO4" s="138"/>
      <c r="AGP4" s="138"/>
      <c r="AGQ4" s="138"/>
      <c r="AGR4" s="138"/>
      <c r="AGS4" s="138"/>
      <c r="AGT4" s="138"/>
      <c r="AGU4" s="138"/>
      <c r="AGV4" s="138"/>
      <c r="AGW4" s="138"/>
      <c r="AGX4" s="138"/>
      <c r="AGY4" s="138"/>
      <c r="AGZ4" s="138"/>
      <c r="AHA4" s="138"/>
      <c r="AHB4" s="138"/>
      <c r="AHC4" s="138"/>
      <c r="AHD4" s="138"/>
      <c r="AHE4" s="138"/>
      <c r="AHF4" s="138"/>
      <c r="AHG4" s="138"/>
      <c r="AHH4" s="138"/>
      <c r="AHI4" s="138"/>
      <c r="AHJ4" s="138"/>
      <c r="AHK4" s="138"/>
      <c r="AHL4" s="138"/>
      <c r="AHM4" s="138"/>
      <c r="AHN4" s="138"/>
      <c r="AHO4" s="138"/>
      <c r="AHP4" s="138"/>
      <c r="AHQ4" s="138"/>
      <c r="AHR4" s="138"/>
      <c r="AHS4" s="138"/>
      <c r="AHT4" s="138"/>
      <c r="AHU4" s="138"/>
      <c r="AHV4" s="138"/>
      <c r="AHW4" s="138"/>
      <c r="AHX4" s="138"/>
      <c r="AHY4" s="138"/>
      <c r="AHZ4" s="138"/>
      <c r="AIA4" s="138"/>
      <c r="AIB4" s="138"/>
      <c r="AIC4" s="138"/>
      <c r="AID4" s="138"/>
      <c r="AIE4" s="138"/>
      <c r="AIF4" s="138"/>
      <c r="AIG4" s="138"/>
      <c r="AIH4" s="138"/>
      <c r="AII4" s="138"/>
      <c r="AIJ4" s="138"/>
      <c r="AIK4" s="138"/>
      <c r="AIL4" s="138"/>
      <c r="AIM4" s="138"/>
      <c r="AIN4" s="138"/>
      <c r="AIO4" s="138"/>
      <c r="AIP4" s="138"/>
      <c r="AIQ4" s="138"/>
      <c r="AIR4" s="138"/>
      <c r="AIS4" s="138"/>
      <c r="AIT4" s="138"/>
      <c r="AIU4" s="138"/>
      <c r="AIV4" s="138"/>
      <c r="AIW4" s="138"/>
      <c r="AIX4" s="138"/>
      <c r="AIY4" s="138"/>
      <c r="AIZ4" s="138"/>
      <c r="AJA4" s="138"/>
      <c r="AJB4" s="138"/>
      <c r="AJC4" s="138"/>
      <c r="AJD4" s="138"/>
      <c r="AJE4" s="138"/>
      <c r="AJF4" s="138"/>
      <c r="AJG4" s="138"/>
      <c r="AJH4" s="138"/>
      <c r="AJI4" s="138"/>
      <c r="AJJ4" s="138"/>
      <c r="AJK4" s="138"/>
      <c r="AJL4" s="138"/>
      <c r="AJM4" s="138"/>
      <c r="AJN4" s="138"/>
      <c r="AJO4" s="138"/>
      <c r="AJP4" s="138"/>
      <c r="AJQ4" s="138"/>
      <c r="AJR4" s="138"/>
      <c r="AJS4" s="138"/>
      <c r="AJT4" s="138"/>
      <c r="AJU4" s="138"/>
      <c r="AJV4" s="138"/>
      <c r="AJW4" s="138"/>
      <c r="AJX4" s="138"/>
      <c r="AJY4" s="138"/>
      <c r="AJZ4" s="138"/>
      <c r="AKA4" s="138"/>
      <c r="AKB4" s="138"/>
      <c r="AKC4" s="138"/>
      <c r="AKD4" s="138"/>
      <c r="AKE4" s="138"/>
      <c r="AKF4" s="138"/>
      <c r="AKG4" s="138"/>
      <c r="AKH4" s="138"/>
      <c r="AKI4" s="138"/>
      <c r="AKJ4" s="138"/>
      <c r="AKK4" s="138"/>
      <c r="AKL4" s="138"/>
      <c r="AKM4" s="138"/>
      <c r="AKN4" s="138"/>
      <c r="AKO4" s="138"/>
      <c r="AKP4" s="138"/>
      <c r="AKQ4" s="138"/>
      <c r="AKR4" s="138"/>
      <c r="AKS4" s="138"/>
      <c r="AKT4" s="138"/>
      <c r="AKU4" s="138"/>
      <c r="AKV4" s="138"/>
      <c r="AKW4" s="138"/>
      <c r="AKX4" s="138"/>
    </row>
    <row r="5" spans="1:986" s="77" customFormat="1" ht="27.95" customHeight="1" x14ac:dyDescent="0.2">
      <c r="A5" s="248"/>
      <c r="B5" s="239" t="s">
        <v>97</v>
      </c>
      <c r="C5" s="155" t="s">
        <v>97</v>
      </c>
      <c r="D5" s="156"/>
      <c r="E5" s="156"/>
      <c r="F5" s="156"/>
      <c r="G5" s="156"/>
      <c r="H5" s="156"/>
      <c r="I5" s="157"/>
      <c r="J5" s="158">
        <v>1</v>
      </c>
      <c r="K5" s="159" t="s">
        <v>98</v>
      </c>
      <c r="L5" s="160"/>
      <c r="M5" s="75" t="str">
        <f>IFERROR(VLOOKUP(Leverancespecifikation6[[#This Row],[ID-Bygningsdel]],'Data ændringslog'!A:G,7,FALSE),"P")</f>
        <v/>
      </c>
      <c r="N5" s="205" t="s">
        <v>99</v>
      </c>
      <c r="O5" s="264"/>
      <c r="P5" s="265"/>
      <c r="Q5" s="265"/>
      <c r="R5" s="265"/>
      <c r="S5" s="265"/>
      <c r="T5" s="265"/>
      <c r="U5" s="266"/>
      <c r="V5" s="109"/>
      <c r="W5" s="76"/>
      <c r="X5" s="76"/>
      <c r="Y5" s="76"/>
      <c r="Z5" s="76"/>
      <c r="AA5" s="76"/>
      <c r="AB5" s="204"/>
      <c r="AC5" s="156"/>
      <c r="AD5" s="204"/>
      <c r="AE5" s="204"/>
      <c r="AF5" s="204"/>
      <c r="AG5" s="204"/>
      <c r="AH5" s="204"/>
      <c r="AI5" s="204"/>
      <c r="AJ5" s="204"/>
      <c r="AK5" s="156"/>
      <c r="AL5" s="204"/>
      <c r="AM5" s="156"/>
      <c r="AN5" s="204"/>
      <c r="AO5" s="204"/>
      <c r="AP5" s="204"/>
      <c r="AQ5" s="204"/>
      <c r="AR5" s="204"/>
      <c r="AS5" s="204"/>
      <c r="AT5" s="204"/>
      <c r="AU5" s="156"/>
      <c r="AV5" s="204"/>
      <c r="AW5" s="204"/>
      <c r="AX5" s="204"/>
      <c r="AY5" s="204"/>
      <c r="AZ5" s="204"/>
      <c r="BA5" s="204"/>
      <c r="BB5" s="204"/>
      <c r="BC5" s="156"/>
      <c r="BD5" s="204"/>
      <c r="BE5" s="204"/>
      <c r="BF5" s="204"/>
      <c r="BG5" s="204"/>
      <c r="BH5" s="204"/>
      <c r="BI5" s="204"/>
      <c r="BJ5" s="204"/>
      <c r="BK5" s="156"/>
      <c r="BL5" s="284"/>
      <c r="BM5" s="157"/>
      <c r="BN5" s="204"/>
      <c r="BO5" s="204"/>
      <c r="BP5" s="204"/>
      <c r="BQ5" s="204"/>
      <c r="BR5" s="204"/>
      <c r="BS5" s="204"/>
      <c r="BT5" s="204"/>
      <c r="BU5" s="156"/>
      <c r="BV5" s="157"/>
      <c r="BW5" s="204"/>
      <c r="BX5" s="204"/>
      <c r="BY5" s="204"/>
      <c r="BZ5" s="204"/>
      <c r="CA5" s="205"/>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139"/>
      <c r="DZ5" s="139"/>
      <c r="EA5" s="139"/>
      <c r="EB5" s="139"/>
      <c r="EC5" s="139"/>
      <c r="ED5" s="139"/>
      <c r="EE5" s="139"/>
      <c r="EF5" s="139"/>
      <c r="EG5" s="139"/>
      <c r="EH5" s="139"/>
      <c r="EI5" s="139"/>
      <c r="EJ5" s="139"/>
      <c r="EK5" s="139"/>
      <c r="EL5" s="139"/>
      <c r="EM5" s="139"/>
      <c r="EN5" s="139"/>
      <c r="EO5" s="139"/>
      <c r="EP5" s="139"/>
      <c r="EQ5" s="139"/>
      <c r="ER5" s="139"/>
      <c r="ES5" s="139"/>
      <c r="ET5" s="139"/>
      <c r="EU5" s="139"/>
      <c r="EV5" s="139"/>
      <c r="EW5" s="139"/>
      <c r="EX5" s="139"/>
      <c r="EY5" s="139"/>
      <c r="EZ5" s="139"/>
      <c r="FA5" s="139"/>
      <c r="FB5" s="139"/>
      <c r="FC5" s="139"/>
      <c r="FD5" s="139"/>
      <c r="FE5" s="139"/>
      <c r="FF5" s="139"/>
      <c r="FG5" s="139"/>
      <c r="FH5" s="139"/>
      <c r="FI5" s="139"/>
      <c r="FJ5" s="139"/>
      <c r="FK5" s="139"/>
      <c r="FL5" s="139"/>
      <c r="FM5" s="139"/>
      <c r="FN5" s="139"/>
      <c r="FO5" s="139"/>
      <c r="FP5" s="139"/>
      <c r="FQ5" s="139"/>
      <c r="FR5" s="139"/>
      <c r="FS5" s="139"/>
      <c r="FT5" s="139"/>
      <c r="FU5" s="139"/>
      <c r="FV5" s="139"/>
      <c r="FW5" s="139"/>
      <c r="FX5" s="139"/>
      <c r="FY5" s="139"/>
      <c r="FZ5" s="139"/>
      <c r="GA5" s="139"/>
      <c r="GB5" s="139"/>
      <c r="GC5" s="139"/>
      <c r="GD5" s="139"/>
      <c r="GE5" s="139"/>
      <c r="GF5" s="139"/>
      <c r="GG5" s="139"/>
      <c r="GH5" s="139"/>
      <c r="GI5" s="139"/>
      <c r="GJ5" s="139"/>
      <c r="GK5" s="139"/>
      <c r="GL5" s="139"/>
      <c r="GM5" s="139"/>
      <c r="GN5" s="139"/>
      <c r="GO5" s="139"/>
      <c r="GP5" s="139"/>
      <c r="GQ5" s="139"/>
      <c r="GR5" s="139"/>
      <c r="GS5" s="139"/>
      <c r="GT5" s="139"/>
      <c r="GU5" s="139"/>
      <c r="GV5" s="139"/>
      <c r="GW5" s="139"/>
      <c r="GX5" s="139"/>
      <c r="GY5" s="139"/>
      <c r="GZ5" s="139"/>
      <c r="HA5" s="139"/>
      <c r="HB5" s="139"/>
      <c r="HC5" s="139"/>
      <c r="HD5" s="139"/>
      <c r="HE5" s="139"/>
      <c r="HF5" s="139"/>
      <c r="HG5" s="139"/>
      <c r="HH5" s="139"/>
      <c r="HI5" s="139"/>
      <c r="HJ5" s="139"/>
      <c r="HK5" s="139"/>
      <c r="HL5" s="139"/>
      <c r="HM5" s="139"/>
      <c r="HN5" s="139"/>
      <c r="HO5" s="139"/>
      <c r="HP5" s="139"/>
      <c r="HQ5" s="139"/>
      <c r="HR5" s="139"/>
      <c r="HS5" s="139"/>
      <c r="HT5" s="139"/>
      <c r="HU5" s="139"/>
      <c r="HV5" s="139"/>
      <c r="HW5" s="139"/>
      <c r="HX5" s="139"/>
      <c r="HY5" s="139"/>
      <c r="HZ5" s="139"/>
      <c r="IA5" s="139"/>
      <c r="IB5" s="139"/>
      <c r="IC5" s="139"/>
      <c r="ID5" s="139"/>
      <c r="IE5" s="139"/>
      <c r="IF5" s="139"/>
      <c r="IG5" s="139"/>
      <c r="IH5" s="139"/>
      <c r="II5" s="139"/>
      <c r="IJ5" s="139"/>
      <c r="IK5" s="139"/>
      <c r="IL5" s="139"/>
      <c r="IM5" s="139"/>
      <c r="IN5" s="139"/>
      <c r="IO5" s="139"/>
      <c r="IP5" s="139"/>
      <c r="IQ5" s="139"/>
      <c r="IR5" s="139"/>
      <c r="IS5" s="139"/>
      <c r="IT5" s="139"/>
      <c r="IU5" s="139"/>
      <c r="IV5" s="139"/>
      <c r="IW5" s="139"/>
      <c r="IX5" s="139"/>
      <c r="IY5" s="139"/>
      <c r="IZ5" s="139"/>
      <c r="JA5" s="139"/>
      <c r="JB5" s="139"/>
      <c r="JC5" s="139"/>
      <c r="JD5" s="139"/>
      <c r="JE5" s="139"/>
      <c r="JF5" s="139"/>
      <c r="JG5" s="139"/>
      <c r="JH5" s="139"/>
      <c r="JI5" s="139"/>
      <c r="JJ5" s="139"/>
      <c r="JK5" s="139"/>
      <c r="JL5" s="139"/>
      <c r="JM5" s="139"/>
      <c r="JN5" s="139"/>
      <c r="JO5" s="139"/>
      <c r="JP5" s="139"/>
      <c r="JQ5" s="139"/>
      <c r="JR5" s="139"/>
      <c r="JS5" s="139"/>
      <c r="JT5" s="139"/>
      <c r="JU5" s="139"/>
      <c r="JV5" s="139"/>
      <c r="JW5" s="139"/>
      <c r="JX5" s="139"/>
      <c r="JY5" s="139"/>
      <c r="JZ5" s="139"/>
      <c r="KA5" s="139"/>
      <c r="KB5" s="139"/>
      <c r="KC5" s="139"/>
      <c r="KD5" s="139"/>
      <c r="KE5" s="139"/>
      <c r="KF5" s="139"/>
      <c r="KG5" s="139"/>
      <c r="KH5" s="139"/>
      <c r="KI5" s="139"/>
      <c r="KJ5" s="139"/>
      <c r="KK5" s="139"/>
      <c r="KL5" s="139"/>
      <c r="KM5" s="139"/>
      <c r="KN5" s="139"/>
      <c r="KO5" s="139"/>
      <c r="KP5" s="139"/>
      <c r="KQ5" s="139"/>
      <c r="KR5" s="139"/>
      <c r="KS5" s="139"/>
      <c r="KT5" s="139"/>
      <c r="KU5" s="139"/>
      <c r="KV5" s="139"/>
      <c r="KW5" s="139"/>
      <c r="KX5" s="139"/>
      <c r="KY5" s="139"/>
      <c r="KZ5" s="139"/>
      <c r="LA5" s="139"/>
      <c r="LB5" s="139"/>
      <c r="LC5" s="139"/>
      <c r="LD5" s="139"/>
      <c r="LE5" s="139"/>
      <c r="LF5" s="139"/>
      <c r="LG5" s="139"/>
      <c r="LH5" s="139"/>
      <c r="LI5" s="139"/>
      <c r="LJ5" s="139"/>
      <c r="LK5" s="139"/>
      <c r="LL5" s="139"/>
      <c r="LM5" s="139"/>
      <c r="LN5" s="139"/>
      <c r="LO5" s="139"/>
      <c r="LP5" s="139"/>
      <c r="LQ5" s="139"/>
      <c r="LR5" s="139"/>
      <c r="LS5" s="139"/>
      <c r="LT5" s="139"/>
      <c r="LU5" s="139"/>
      <c r="LV5" s="139"/>
      <c r="LW5" s="139"/>
      <c r="LX5" s="139"/>
      <c r="LY5" s="139"/>
      <c r="LZ5" s="139"/>
      <c r="MA5" s="139"/>
      <c r="MB5" s="139"/>
      <c r="MC5" s="139"/>
      <c r="MD5" s="139"/>
      <c r="ME5" s="139"/>
      <c r="MF5" s="139"/>
      <c r="MG5" s="139"/>
      <c r="MH5" s="139"/>
      <c r="MI5" s="139"/>
      <c r="MJ5" s="139"/>
      <c r="MK5" s="139"/>
      <c r="ML5" s="139"/>
      <c r="MM5" s="139"/>
      <c r="MN5" s="139"/>
      <c r="MO5" s="139"/>
      <c r="MP5" s="139"/>
      <c r="MQ5" s="139"/>
      <c r="MR5" s="139"/>
      <c r="MS5" s="139"/>
      <c r="MT5" s="139"/>
      <c r="MU5" s="139"/>
      <c r="MV5" s="139"/>
      <c r="MW5" s="139"/>
      <c r="MX5" s="139"/>
      <c r="MY5" s="139"/>
      <c r="MZ5" s="139"/>
      <c r="NA5" s="139"/>
      <c r="NB5" s="139"/>
      <c r="NC5" s="139"/>
      <c r="ND5" s="139"/>
      <c r="NE5" s="139"/>
      <c r="NF5" s="139"/>
      <c r="NG5" s="139"/>
      <c r="NH5" s="139"/>
      <c r="NI5" s="139"/>
      <c r="NJ5" s="139"/>
      <c r="NK5" s="139"/>
      <c r="NL5" s="139"/>
      <c r="NM5" s="139"/>
      <c r="NN5" s="139"/>
      <c r="NO5" s="139"/>
      <c r="NP5" s="139"/>
      <c r="NQ5" s="139"/>
      <c r="NR5" s="139"/>
      <c r="NS5" s="139"/>
      <c r="NT5" s="139"/>
      <c r="NU5" s="139"/>
      <c r="NV5" s="139"/>
      <c r="NW5" s="139"/>
      <c r="NX5" s="139"/>
      <c r="NY5" s="139"/>
      <c r="NZ5" s="139"/>
      <c r="OA5" s="139"/>
      <c r="OB5" s="139"/>
      <c r="OC5" s="139"/>
      <c r="OD5" s="139"/>
      <c r="OE5" s="139"/>
      <c r="OF5" s="139"/>
      <c r="OG5" s="139"/>
      <c r="OH5" s="139"/>
      <c r="OI5" s="139"/>
      <c r="OJ5" s="139"/>
      <c r="OK5" s="139"/>
      <c r="OL5" s="139"/>
      <c r="OM5" s="139"/>
      <c r="ON5" s="139"/>
      <c r="OO5" s="139"/>
      <c r="OP5" s="139"/>
      <c r="OQ5" s="139"/>
      <c r="OR5" s="139"/>
      <c r="OS5" s="139"/>
      <c r="OT5" s="139"/>
      <c r="OU5" s="139"/>
      <c r="OV5" s="139"/>
      <c r="OW5" s="139"/>
      <c r="OX5" s="139"/>
      <c r="OY5" s="139"/>
      <c r="OZ5" s="139"/>
      <c r="PA5" s="139"/>
      <c r="PB5" s="139"/>
      <c r="PC5" s="139"/>
      <c r="PD5" s="139"/>
      <c r="PE5" s="139"/>
      <c r="PF5" s="139"/>
      <c r="PG5" s="139"/>
      <c r="PH5" s="139"/>
      <c r="PI5" s="139"/>
      <c r="PJ5" s="139"/>
      <c r="PK5" s="139"/>
      <c r="PL5" s="139"/>
      <c r="PM5" s="139"/>
      <c r="PN5" s="139"/>
      <c r="PO5" s="139"/>
      <c r="PP5" s="139"/>
      <c r="PQ5" s="139"/>
      <c r="PR5" s="139"/>
      <c r="PS5" s="139"/>
      <c r="PT5" s="139"/>
      <c r="PU5" s="139"/>
      <c r="PV5" s="139"/>
      <c r="PW5" s="139"/>
      <c r="PX5" s="139"/>
      <c r="PY5" s="139"/>
      <c r="PZ5" s="139"/>
      <c r="QA5" s="139"/>
      <c r="QB5" s="139"/>
      <c r="QC5" s="139"/>
      <c r="QD5" s="139"/>
      <c r="QE5" s="139"/>
      <c r="QF5" s="139"/>
      <c r="QG5" s="139"/>
      <c r="QH5" s="139"/>
      <c r="QI5" s="139"/>
      <c r="QJ5" s="139"/>
      <c r="QK5" s="139"/>
      <c r="QL5" s="139"/>
      <c r="QM5" s="139"/>
      <c r="QN5" s="139"/>
      <c r="QO5" s="139"/>
      <c r="QP5" s="139"/>
      <c r="QQ5" s="139"/>
      <c r="QR5" s="139"/>
      <c r="QS5" s="139"/>
      <c r="QT5" s="139"/>
      <c r="QU5" s="139"/>
      <c r="QV5" s="139"/>
      <c r="QW5" s="139"/>
      <c r="QX5" s="139"/>
      <c r="QY5" s="139"/>
      <c r="QZ5" s="139"/>
      <c r="RA5" s="139"/>
      <c r="RB5" s="139"/>
      <c r="RC5" s="139"/>
      <c r="RD5" s="139"/>
      <c r="RE5" s="139"/>
      <c r="RF5" s="139"/>
      <c r="RG5" s="139"/>
      <c r="RH5" s="139"/>
      <c r="RI5" s="139"/>
      <c r="RJ5" s="139"/>
      <c r="RK5" s="139"/>
      <c r="RL5" s="139"/>
      <c r="RM5" s="139"/>
      <c r="RN5" s="139"/>
      <c r="RO5" s="139"/>
      <c r="RP5" s="139"/>
      <c r="RQ5" s="139"/>
      <c r="RR5" s="139"/>
      <c r="RS5" s="139"/>
      <c r="RT5" s="139"/>
      <c r="RU5" s="139"/>
      <c r="RV5" s="139"/>
      <c r="RW5" s="139"/>
      <c r="RX5" s="139"/>
      <c r="RY5" s="139"/>
      <c r="RZ5" s="139"/>
      <c r="SA5" s="139"/>
      <c r="SB5" s="139"/>
      <c r="SC5" s="139"/>
      <c r="SD5" s="139"/>
      <c r="SE5" s="139"/>
      <c r="SF5" s="139"/>
      <c r="SG5" s="139"/>
      <c r="SH5" s="139"/>
      <c r="SI5" s="139"/>
      <c r="SJ5" s="139"/>
      <c r="SK5" s="139"/>
      <c r="SL5" s="139"/>
      <c r="SM5" s="139"/>
      <c r="SN5" s="139"/>
      <c r="SO5" s="139"/>
      <c r="SP5" s="139"/>
      <c r="SQ5" s="139"/>
      <c r="SR5" s="139"/>
      <c r="SS5" s="139"/>
      <c r="ST5" s="139"/>
      <c r="SU5" s="139"/>
      <c r="SV5" s="139"/>
      <c r="SW5" s="139"/>
      <c r="SX5" s="139"/>
      <c r="SY5" s="139"/>
      <c r="SZ5" s="139"/>
      <c r="TA5" s="139"/>
      <c r="TB5" s="139"/>
      <c r="TC5" s="139"/>
      <c r="TD5" s="139"/>
      <c r="TE5" s="139"/>
      <c r="TF5" s="139"/>
      <c r="TG5" s="139"/>
      <c r="TH5" s="139"/>
      <c r="TI5" s="139"/>
      <c r="TJ5" s="139"/>
      <c r="TK5" s="139"/>
      <c r="TL5" s="139"/>
      <c r="TM5" s="139"/>
      <c r="TN5" s="139"/>
      <c r="TO5" s="139"/>
      <c r="TP5" s="139"/>
      <c r="TQ5" s="139"/>
      <c r="TR5" s="139"/>
      <c r="TS5" s="139"/>
      <c r="TT5" s="139"/>
      <c r="TU5" s="139"/>
      <c r="TV5" s="139"/>
      <c r="TW5" s="139"/>
      <c r="TX5" s="139"/>
      <c r="TY5" s="139"/>
      <c r="TZ5" s="139"/>
      <c r="UA5" s="139"/>
      <c r="UB5" s="139"/>
      <c r="UC5" s="139"/>
      <c r="UD5" s="139"/>
      <c r="UE5" s="139"/>
      <c r="UF5" s="139"/>
      <c r="UG5" s="139"/>
      <c r="UH5" s="139"/>
      <c r="UI5" s="139"/>
      <c r="UJ5" s="139"/>
      <c r="UK5" s="139"/>
      <c r="UL5" s="139"/>
      <c r="UM5" s="139"/>
      <c r="UN5" s="139"/>
      <c r="UO5" s="139"/>
      <c r="UP5" s="139"/>
      <c r="UQ5" s="139"/>
      <c r="UR5" s="139"/>
      <c r="US5" s="139"/>
      <c r="UT5" s="139"/>
      <c r="UU5" s="139"/>
      <c r="UV5" s="139"/>
      <c r="UW5" s="139"/>
      <c r="UX5" s="139"/>
      <c r="UY5" s="139"/>
      <c r="UZ5" s="139"/>
      <c r="VA5" s="139"/>
      <c r="VB5" s="139"/>
      <c r="VC5" s="139"/>
      <c r="VD5" s="139"/>
      <c r="VE5" s="139"/>
      <c r="VF5" s="139"/>
      <c r="VG5" s="139"/>
      <c r="VH5" s="139"/>
      <c r="VI5" s="139"/>
      <c r="VJ5" s="139"/>
      <c r="VK5" s="139"/>
      <c r="VL5" s="139"/>
      <c r="VM5" s="139"/>
      <c r="VN5" s="139"/>
      <c r="VO5" s="139"/>
      <c r="VP5" s="139"/>
      <c r="VQ5" s="139"/>
      <c r="VR5" s="139"/>
      <c r="VS5" s="139"/>
      <c r="VT5" s="139"/>
      <c r="VU5" s="139"/>
      <c r="VV5" s="139"/>
      <c r="VW5" s="139"/>
      <c r="VX5" s="139"/>
      <c r="VY5" s="139"/>
      <c r="VZ5" s="139"/>
      <c r="WA5" s="139"/>
      <c r="WB5" s="139"/>
      <c r="WC5" s="139"/>
      <c r="WD5" s="139"/>
      <c r="WE5" s="139"/>
      <c r="WF5" s="139"/>
      <c r="WG5" s="139"/>
      <c r="WH5" s="139"/>
      <c r="WI5" s="139"/>
      <c r="WJ5" s="139"/>
      <c r="WK5" s="139"/>
      <c r="WL5" s="139"/>
      <c r="WM5" s="139"/>
      <c r="WN5" s="139"/>
      <c r="WO5" s="139"/>
      <c r="WP5" s="139"/>
      <c r="WQ5" s="139"/>
      <c r="WR5" s="139"/>
      <c r="WS5" s="139"/>
      <c r="WT5" s="139"/>
      <c r="WU5" s="139"/>
      <c r="WV5" s="139"/>
      <c r="WW5" s="139"/>
      <c r="WX5" s="139"/>
      <c r="WY5" s="139"/>
      <c r="WZ5" s="139"/>
      <c r="XA5" s="139"/>
      <c r="XB5" s="139"/>
      <c r="XC5" s="139"/>
      <c r="XD5" s="139"/>
      <c r="XE5" s="139"/>
      <c r="XF5" s="139"/>
      <c r="XG5" s="139"/>
      <c r="XH5" s="139"/>
      <c r="XI5" s="139"/>
      <c r="XJ5" s="139"/>
      <c r="XK5" s="139"/>
      <c r="XL5" s="139"/>
      <c r="XM5" s="139"/>
      <c r="XN5" s="139"/>
      <c r="XO5" s="139"/>
      <c r="XP5" s="139"/>
      <c r="XQ5" s="139"/>
      <c r="XR5" s="139"/>
      <c r="XS5" s="139"/>
      <c r="XT5" s="139"/>
      <c r="XU5" s="139"/>
      <c r="XV5" s="139"/>
      <c r="XW5" s="139"/>
      <c r="XX5" s="139"/>
      <c r="XY5" s="139"/>
      <c r="XZ5" s="139"/>
      <c r="YA5" s="139"/>
      <c r="YB5" s="139"/>
      <c r="YC5" s="139"/>
      <c r="YD5" s="139"/>
      <c r="YE5" s="139"/>
      <c r="YF5" s="139"/>
      <c r="YG5" s="139"/>
      <c r="YH5" s="139"/>
      <c r="YI5" s="139"/>
      <c r="YJ5" s="139"/>
      <c r="YK5" s="139"/>
      <c r="YL5" s="139"/>
      <c r="YM5" s="139"/>
      <c r="YN5" s="139"/>
      <c r="YO5" s="139"/>
      <c r="YP5" s="139"/>
      <c r="YQ5" s="139"/>
      <c r="YR5" s="139"/>
      <c r="YS5" s="139"/>
      <c r="YT5" s="139"/>
      <c r="YU5" s="139"/>
      <c r="YV5" s="139"/>
      <c r="YW5" s="139"/>
      <c r="YX5" s="139"/>
      <c r="YY5" s="139"/>
      <c r="YZ5" s="139"/>
      <c r="ZA5" s="139"/>
      <c r="ZB5" s="139"/>
      <c r="ZC5" s="139"/>
      <c r="ZD5" s="139"/>
      <c r="ZE5" s="139"/>
      <c r="ZF5" s="139"/>
      <c r="ZG5" s="139"/>
      <c r="ZH5" s="139"/>
      <c r="ZI5" s="139"/>
      <c r="ZJ5" s="139"/>
      <c r="ZK5" s="139"/>
      <c r="ZL5" s="139"/>
      <c r="ZM5" s="139"/>
      <c r="ZN5" s="139"/>
      <c r="ZO5" s="139"/>
      <c r="ZP5" s="139"/>
      <c r="ZQ5" s="139"/>
      <c r="ZR5" s="139"/>
      <c r="ZS5" s="139"/>
      <c r="ZT5" s="139"/>
      <c r="ZU5" s="139"/>
      <c r="ZV5" s="139"/>
      <c r="ZW5" s="139"/>
      <c r="ZX5" s="139"/>
      <c r="ZY5" s="139"/>
      <c r="ZZ5" s="139"/>
      <c r="AAA5" s="139"/>
      <c r="AAB5" s="139"/>
      <c r="AAC5" s="139"/>
      <c r="AAD5" s="139"/>
      <c r="AAE5" s="139"/>
      <c r="AAF5" s="139"/>
      <c r="AAG5" s="139"/>
      <c r="AAH5" s="139"/>
      <c r="AAI5" s="139"/>
      <c r="AAJ5" s="139"/>
      <c r="AAK5" s="139"/>
      <c r="AAL5" s="139"/>
      <c r="AAM5" s="139"/>
      <c r="AAN5" s="139"/>
      <c r="AAO5" s="139"/>
      <c r="AAP5" s="139"/>
      <c r="AAQ5" s="139"/>
      <c r="AAR5" s="139"/>
      <c r="AAS5" s="139"/>
      <c r="AAT5" s="139"/>
      <c r="AAU5" s="139"/>
      <c r="AAV5" s="139"/>
      <c r="AAW5" s="139"/>
      <c r="AAX5" s="139"/>
      <c r="AAY5" s="139"/>
      <c r="AAZ5" s="139"/>
      <c r="ABA5" s="139"/>
      <c r="ABB5" s="139"/>
      <c r="ABC5" s="139"/>
      <c r="ABD5" s="139"/>
      <c r="ABE5" s="139"/>
      <c r="ABF5" s="139"/>
      <c r="ABG5" s="139"/>
      <c r="ABH5" s="139"/>
      <c r="ABI5" s="139"/>
      <c r="ABJ5" s="139"/>
      <c r="ABK5" s="139"/>
      <c r="ABL5" s="139"/>
      <c r="ABM5" s="139"/>
      <c r="ABN5" s="139"/>
      <c r="ABO5" s="139"/>
      <c r="ABP5" s="139"/>
      <c r="ABQ5" s="139"/>
      <c r="ABR5" s="139"/>
      <c r="ABS5" s="139"/>
      <c r="ABT5" s="139"/>
      <c r="ABU5" s="139"/>
      <c r="ABV5" s="139"/>
      <c r="ABW5" s="139"/>
      <c r="ABX5" s="139"/>
      <c r="ABY5" s="139"/>
      <c r="ABZ5" s="139"/>
      <c r="ACA5" s="139"/>
      <c r="ACB5" s="139"/>
      <c r="ACC5" s="139"/>
      <c r="ACD5" s="139"/>
      <c r="ACE5" s="139"/>
      <c r="ACF5" s="139"/>
      <c r="ACG5" s="139"/>
      <c r="ACH5" s="139"/>
      <c r="ACI5" s="139"/>
      <c r="ACJ5" s="139"/>
      <c r="ACK5" s="139"/>
      <c r="ACL5" s="139"/>
      <c r="ACM5" s="139"/>
      <c r="ACN5" s="139"/>
      <c r="ACO5" s="139"/>
      <c r="ACP5" s="139"/>
      <c r="ACQ5" s="139"/>
      <c r="ACR5" s="139"/>
      <c r="ACS5" s="139"/>
      <c r="ACT5" s="139"/>
      <c r="ACU5" s="139"/>
      <c r="ACV5" s="139"/>
      <c r="ACW5" s="139"/>
      <c r="ACX5" s="139"/>
      <c r="ACY5" s="139"/>
      <c r="ACZ5" s="139"/>
      <c r="ADA5" s="139"/>
      <c r="ADB5" s="139"/>
      <c r="ADC5" s="139"/>
      <c r="ADD5" s="139"/>
      <c r="ADE5" s="139"/>
      <c r="ADF5" s="139"/>
      <c r="ADG5" s="139"/>
      <c r="ADH5" s="139"/>
      <c r="ADI5" s="139"/>
      <c r="ADJ5" s="139"/>
      <c r="ADK5" s="139"/>
      <c r="ADL5" s="139"/>
      <c r="ADM5" s="139"/>
      <c r="ADN5" s="139"/>
      <c r="ADO5" s="139"/>
      <c r="ADP5" s="139"/>
      <c r="ADQ5" s="139"/>
      <c r="ADR5" s="139"/>
      <c r="ADS5" s="139"/>
      <c r="ADT5" s="139"/>
      <c r="ADU5" s="139"/>
      <c r="ADV5" s="139"/>
      <c r="ADW5" s="139"/>
      <c r="ADX5" s="139"/>
      <c r="ADY5" s="139"/>
      <c r="ADZ5" s="139"/>
      <c r="AEA5" s="139"/>
      <c r="AEB5" s="139"/>
      <c r="AEC5" s="139"/>
      <c r="AED5" s="139"/>
      <c r="AEE5" s="139"/>
      <c r="AEF5" s="139"/>
      <c r="AEG5" s="139"/>
      <c r="AEH5" s="139"/>
      <c r="AEI5" s="139"/>
      <c r="AEJ5" s="139"/>
      <c r="AEK5" s="139"/>
      <c r="AEL5" s="139"/>
      <c r="AEM5" s="139"/>
      <c r="AEN5" s="139"/>
      <c r="AEO5" s="139"/>
      <c r="AEP5" s="139"/>
      <c r="AEQ5" s="139"/>
      <c r="AER5" s="139"/>
      <c r="AES5" s="139"/>
      <c r="AET5" s="139"/>
      <c r="AEU5" s="139"/>
      <c r="AEV5" s="139"/>
      <c r="AEW5" s="139"/>
      <c r="AEX5" s="139"/>
      <c r="AEY5" s="139"/>
      <c r="AEZ5" s="139"/>
      <c r="AFA5" s="139"/>
      <c r="AFB5" s="139"/>
      <c r="AFC5" s="139"/>
      <c r="AFD5" s="139"/>
      <c r="AFE5" s="139"/>
      <c r="AFF5" s="139"/>
      <c r="AFG5" s="139"/>
      <c r="AFH5" s="139"/>
      <c r="AFI5" s="139"/>
      <c r="AFJ5" s="139"/>
      <c r="AFK5" s="139"/>
      <c r="AFL5" s="139"/>
      <c r="AFM5" s="139"/>
      <c r="AFN5" s="139"/>
      <c r="AFO5" s="139"/>
      <c r="AFP5" s="139"/>
      <c r="AFQ5" s="139"/>
      <c r="AFR5" s="139"/>
      <c r="AFS5" s="139"/>
      <c r="AFT5" s="139"/>
      <c r="AFU5" s="139"/>
      <c r="AFV5" s="139"/>
      <c r="AFW5" s="139"/>
      <c r="AFX5" s="139"/>
      <c r="AFY5" s="139"/>
      <c r="AFZ5" s="139"/>
      <c r="AGA5" s="139"/>
      <c r="AGB5" s="139"/>
      <c r="AGC5" s="139"/>
      <c r="AGD5" s="139"/>
      <c r="AGE5" s="139"/>
      <c r="AGF5" s="139"/>
      <c r="AGG5" s="139"/>
      <c r="AGH5" s="139"/>
      <c r="AGI5" s="139"/>
      <c r="AGJ5" s="139"/>
      <c r="AGK5" s="139"/>
      <c r="AGL5" s="139"/>
      <c r="AGM5" s="139"/>
      <c r="AGN5" s="139"/>
      <c r="AGO5" s="139"/>
      <c r="AGP5" s="139"/>
      <c r="AGQ5" s="139"/>
      <c r="AGR5" s="139"/>
      <c r="AGS5" s="139"/>
      <c r="AGT5" s="139"/>
      <c r="AGU5" s="139"/>
      <c r="AGV5" s="139"/>
      <c r="AGW5" s="139"/>
      <c r="AGX5" s="139"/>
      <c r="AGY5" s="139"/>
      <c r="AGZ5" s="139"/>
      <c r="AHA5" s="139"/>
      <c r="AHB5" s="139"/>
      <c r="AHC5" s="139"/>
      <c r="AHD5" s="139"/>
      <c r="AHE5" s="139"/>
      <c r="AHF5" s="139"/>
      <c r="AHG5" s="139"/>
      <c r="AHH5" s="139"/>
      <c r="AHI5" s="139"/>
      <c r="AHJ5" s="139"/>
      <c r="AHK5" s="139"/>
      <c r="AHL5" s="139"/>
      <c r="AHM5" s="139"/>
      <c r="AHN5" s="139"/>
      <c r="AHO5" s="139"/>
      <c r="AHP5" s="139"/>
      <c r="AHQ5" s="139"/>
      <c r="AHR5" s="139"/>
      <c r="AHS5" s="139"/>
      <c r="AHT5" s="139"/>
      <c r="AHU5" s="139"/>
      <c r="AHV5" s="139"/>
      <c r="AHW5" s="139"/>
      <c r="AHX5" s="139"/>
      <c r="AHY5" s="139"/>
      <c r="AHZ5" s="139"/>
      <c r="AIA5" s="139"/>
      <c r="AIB5" s="139"/>
      <c r="AIC5" s="139"/>
      <c r="AID5" s="139"/>
      <c r="AIE5" s="139"/>
      <c r="AIF5" s="139"/>
      <c r="AIG5" s="139"/>
      <c r="AIH5" s="139"/>
      <c r="AII5" s="139"/>
      <c r="AIJ5" s="139"/>
      <c r="AIK5" s="139"/>
      <c r="AIL5" s="139"/>
      <c r="AIM5" s="139"/>
      <c r="AIN5" s="139"/>
      <c r="AIO5" s="139"/>
      <c r="AIP5" s="139"/>
      <c r="AIQ5" s="139"/>
      <c r="AIR5" s="139"/>
      <c r="AIS5" s="139"/>
      <c r="AIT5" s="139"/>
      <c r="AIU5" s="139"/>
      <c r="AIV5" s="139"/>
      <c r="AIW5" s="139"/>
      <c r="AIX5" s="139"/>
      <c r="AIY5" s="139"/>
      <c r="AIZ5" s="139"/>
      <c r="AJA5" s="139"/>
      <c r="AJB5" s="139"/>
      <c r="AJC5" s="139"/>
      <c r="AJD5" s="139"/>
      <c r="AJE5" s="139"/>
      <c r="AJF5" s="139"/>
      <c r="AJG5" s="139"/>
      <c r="AJH5" s="139"/>
      <c r="AJI5" s="139"/>
      <c r="AJJ5" s="139"/>
      <c r="AJK5" s="139"/>
      <c r="AJL5" s="139"/>
      <c r="AJM5" s="139"/>
      <c r="AJN5" s="139"/>
      <c r="AJO5" s="139"/>
      <c r="AJP5" s="139"/>
      <c r="AJQ5" s="139"/>
      <c r="AJR5" s="139"/>
      <c r="AJS5" s="139"/>
      <c r="AJT5" s="139"/>
      <c r="AJU5" s="139"/>
      <c r="AJV5" s="139"/>
      <c r="AJW5" s="139"/>
      <c r="AJX5" s="139"/>
      <c r="AJY5" s="139"/>
      <c r="AJZ5" s="139"/>
      <c r="AKA5" s="139"/>
      <c r="AKB5" s="139"/>
      <c r="AKC5" s="139"/>
      <c r="AKD5" s="139"/>
      <c r="AKE5" s="139"/>
      <c r="AKF5" s="139"/>
      <c r="AKG5" s="139"/>
      <c r="AKH5" s="139"/>
      <c r="AKI5" s="139"/>
      <c r="AKJ5" s="139"/>
      <c r="AKK5" s="139"/>
      <c r="AKL5" s="139"/>
      <c r="AKM5" s="139"/>
      <c r="AKN5" s="139"/>
      <c r="AKO5" s="139"/>
      <c r="AKP5" s="139"/>
      <c r="AKQ5" s="139"/>
      <c r="AKR5" s="139"/>
      <c r="AKS5" s="139"/>
      <c r="AKT5" s="139"/>
      <c r="AKU5" s="139"/>
      <c r="AKV5" s="139"/>
      <c r="AKW5" s="139"/>
      <c r="AKX5" s="139"/>
    </row>
    <row r="6" spans="1:986" s="104" customFormat="1" x14ac:dyDescent="0.2">
      <c r="A6" s="248"/>
      <c r="B6" s="240" t="s">
        <v>100</v>
      </c>
      <c r="C6" s="161" t="s">
        <v>100</v>
      </c>
      <c r="D6" s="162"/>
      <c r="E6" s="162"/>
      <c r="F6" s="162"/>
      <c r="G6" s="162"/>
      <c r="H6" s="162"/>
      <c r="I6" s="162"/>
      <c r="J6" s="163">
        <v>2</v>
      </c>
      <c r="K6" s="164" t="s">
        <v>101</v>
      </c>
      <c r="L6" s="165"/>
      <c r="M6" s="100" t="str">
        <f>IFERROR(VLOOKUP(Leverancespecifikation6[[#This Row],[ID-Bygningsdel]],'Data ændringslog'!A:G,7,FALSE),"P")</f>
        <v/>
      </c>
      <c r="N6" s="201" t="s">
        <v>103</v>
      </c>
      <c r="O6" s="119"/>
      <c r="P6" s="101"/>
      <c r="Q6" s="101"/>
      <c r="R6" s="101"/>
      <c r="S6" s="101"/>
      <c r="T6" s="101"/>
      <c r="U6" s="120"/>
      <c r="V6" s="111"/>
      <c r="W6" s="102"/>
      <c r="X6" s="102"/>
      <c r="Y6" s="102"/>
      <c r="Z6" s="102"/>
      <c r="AA6" s="10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285"/>
      <c r="BM6" s="162"/>
      <c r="BN6" s="162"/>
      <c r="BO6" s="162"/>
      <c r="BP6" s="162"/>
      <c r="BQ6" s="162"/>
      <c r="BR6" s="162"/>
      <c r="BS6" s="162"/>
      <c r="BT6" s="162"/>
      <c r="BU6" s="162"/>
      <c r="BV6" s="162"/>
      <c r="BW6" s="162"/>
      <c r="BX6" s="162"/>
      <c r="BY6" s="162"/>
      <c r="BZ6" s="162"/>
      <c r="CA6" s="206"/>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c r="GD6" s="98"/>
      <c r="GE6" s="98"/>
      <c r="GF6" s="98"/>
      <c r="GG6" s="98"/>
      <c r="GH6" s="98"/>
      <c r="GI6" s="98"/>
      <c r="GJ6" s="98"/>
      <c r="GK6" s="98"/>
      <c r="GL6" s="98"/>
      <c r="GM6" s="98"/>
      <c r="GN6" s="98"/>
      <c r="GO6" s="98"/>
      <c r="GP6" s="98"/>
      <c r="GQ6" s="98"/>
      <c r="GR6" s="98"/>
      <c r="GS6" s="98"/>
      <c r="GT6" s="98"/>
      <c r="GU6" s="98"/>
      <c r="GV6" s="98"/>
      <c r="GW6" s="98"/>
      <c r="GX6" s="98"/>
      <c r="GY6" s="98"/>
      <c r="GZ6" s="98"/>
      <c r="HA6" s="98"/>
      <c r="HB6" s="98"/>
      <c r="HC6" s="98"/>
      <c r="HD6" s="98"/>
      <c r="HE6" s="98"/>
      <c r="HF6" s="98"/>
      <c r="HG6" s="98"/>
      <c r="HH6" s="98"/>
      <c r="HI6" s="98"/>
      <c r="HJ6" s="98"/>
      <c r="HK6" s="98"/>
      <c r="HL6" s="98"/>
      <c r="HM6" s="98"/>
      <c r="HN6" s="98"/>
      <c r="HO6" s="98"/>
      <c r="HP6" s="98"/>
      <c r="HQ6" s="98"/>
      <c r="HR6" s="98"/>
      <c r="HS6" s="98"/>
      <c r="HT6" s="98"/>
      <c r="HU6" s="98"/>
      <c r="HV6" s="98"/>
      <c r="HW6" s="98"/>
      <c r="HX6" s="98"/>
      <c r="HY6" s="98"/>
      <c r="HZ6" s="98"/>
      <c r="IA6" s="98"/>
      <c r="IB6" s="98"/>
      <c r="IC6" s="98"/>
      <c r="ID6" s="98"/>
      <c r="IE6" s="98"/>
      <c r="IF6" s="98"/>
      <c r="IG6" s="98"/>
      <c r="IH6" s="98"/>
      <c r="II6" s="98"/>
      <c r="IJ6" s="98"/>
      <c r="IK6" s="98"/>
      <c r="IL6" s="98"/>
      <c r="IM6" s="98"/>
      <c r="IN6" s="98"/>
      <c r="IO6" s="98"/>
      <c r="IP6" s="98"/>
      <c r="IQ6" s="98"/>
      <c r="IR6" s="98"/>
      <c r="IS6" s="98"/>
      <c r="IT6" s="98"/>
      <c r="IU6" s="98"/>
      <c r="IV6" s="98"/>
      <c r="IW6" s="98"/>
      <c r="IX6" s="98"/>
      <c r="IY6" s="98"/>
      <c r="IZ6" s="98"/>
      <c r="JA6" s="98"/>
      <c r="JB6" s="98"/>
      <c r="JC6" s="98"/>
      <c r="JD6" s="98"/>
      <c r="JE6" s="98"/>
      <c r="JF6" s="98"/>
      <c r="JG6" s="98"/>
      <c r="JH6" s="98"/>
      <c r="JI6" s="98"/>
      <c r="JJ6" s="98"/>
      <c r="JK6" s="98"/>
      <c r="JL6" s="98"/>
      <c r="JM6" s="98"/>
      <c r="JN6" s="98"/>
      <c r="JO6" s="98"/>
      <c r="JP6" s="98"/>
      <c r="JQ6" s="98"/>
      <c r="JR6" s="98"/>
      <c r="JS6" s="98"/>
      <c r="JT6" s="98"/>
      <c r="JU6" s="98"/>
      <c r="JV6" s="98"/>
      <c r="JW6" s="98"/>
      <c r="JX6" s="98"/>
      <c r="JY6" s="98"/>
      <c r="JZ6" s="98"/>
      <c r="KA6" s="98"/>
      <c r="KB6" s="98"/>
      <c r="KC6" s="98"/>
      <c r="KD6" s="98"/>
      <c r="KE6" s="98"/>
      <c r="KF6" s="98"/>
      <c r="KG6" s="98"/>
      <c r="KH6" s="98"/>
      <c r="KI6" s="98"/>
      <c r="KJ6" s="98"/>
      <c r="KK6" s="98"/>
      <c r="KL6" s="98"/>
      <c r="KM6" s="98"/>
      <c r="KN6" s="98"/>
      <c r="KO6" s="98"/>
      <c r="KP6" s="98"/>
      <c r="KQ6" s="98"/>
      <c r="KR6" s="98"/>
      <c r="KS6" s="98"/>
      <c r="KT6" s="98"/>
      <c r="KU6" s="98"/>
      <c r="KV6" s="98"/>
      <c r="KW6" s="98"/>
      <c r="KX6" s="98"/>
      <c r="KY6" s="98"/>
      <c r="KZ6" s="98"/>
      <c r="LA6" s="98"/>
      <c r="LB6" s="98"/>
      <c r="LC6" s="98"/>
      <c r="LD6" s="98"/>
      <c r="LE6" s="98"/>
      <c r="LF6" s="98"/>
      <c r="LG6" s="98"/>
      <c r="LH6" s="98"/>
      <c r="LI6" s="98"/>
      <c r="LJ6" s="98"/>
      <c r="LK6" s="98"/>
      <c r="LL6" s="98"/>
      <c r="LM6" s="98"/>
      <c r="LN6" s="98"/>
      <c r="LO6" s="98"/>
      <c r="LP6" s="98"/>
      <c r="LQ6" s="98"/>
      <c r="LR6" s="98"/>
      <c r="LS6" s="98"/>
      <c r="LT6" s="98"/>
      <c r="LU6" s="98"/>
      <c r="LV6" s="98"/>
      <c r="LW6" s="98"/>
      <c r="LX6" s="98"/>
      <c r="LY6" s="98"/>
      <c r="LZ6" s="98"/>
      <c r="MA6" s="98"/>
      <c r="MB6" s="98"/>
      <c r="MC6" s="98"/>
      <c r="MD6" s="98"/>
      <c r="ME6" s="98"/>
      <c r="MF6" s="98"/>
      <c r="MG6" s="98"/>
      <c r="MH6" s="98"/>
      <c r="MI6" s="98"/>
      <c r="MJ6" s="98"/>
      <c r="MK6" s="98"/>
      <c r="ML6" s="98"/>
      <c r="MM6" s="98"/>
      <c r="MN6" s="98"/>
      <c r="MO6" s="98"/>
      <c r="MP6" s="98"/>
      <c r="MQ6" s="98"/>
      <c r="MR6" s="98"/>
      <c r="MS6" s="98"/>
      <c r="MT6" s="98"/>
      <c r="MU6" s="98"/>
      <c r="MV6" s="98"/>
      <c r="MW6" s="98"/>
      <c r="MX6" s="98"/>
      <c r="MY6" s="98"/>
      <c r="MZ6" s="98"/>
      <c r="NA6" s="98"/>
      <c r="NB6" s="98"/>
      <c r="NC6" s="98"/>
      <c r="ND6" s="98"/>
      <c r="NE6" s="98"/>
      <c r="NF6" s="98"/>
      <c r="NG6" s="98"/>
      <c r="NH6" s="98"/>
      <c r="NI6" s="98"/>
      <c r="NJ6" s="98"/>
      <c r="NK6" s="98"/>
      <c r="NL6" s="98"/>
      <c r="NM6" s="98"/>
      <c r="NN6" s="98"/>
      <c r="NO6" s="98"/>
      <c r="NP6" s="98"/>
      <c r="NQ6" s="98"/>
      <c r="NR6" s="98"/>
      <c r="NS6" s="98"/>
      <c r="NT6" s="98"/>
      <c r="NU6" s="98"/>
      <c r="NV6" s="98"/>
      <c r="NW6" s="98"/>
      <c r="NX6" s="98"/>
      <c r="NY6" s="98"/>
      <c r="NZ6" s="98"/>
      <c r="OA6" s="98"/>
      <c r="OB6" s="98"/>
      <c r="OC6" s="98"/>
      <c r="OD6" s="98"/>
      <c r="OE6" s="98"/>
      <c r="OF6" s="98"/>
      <c r="OG6" s="98"/>
      <c r="OH6" s="98"/>
      <c r="OI6" s="98"/>
      <c r="OJ6" s="98"/>
      <c r="OK6" s="98"/>
      <c r="OL6" s="98"/>
      <c r="OM6" s="98"/>
      <c r="ON6" s="98"/>
      <c r="OO6" s="98"/>
      <c r="OP6" s="98"/>
      <c r="OQ6" s="98"/>
      <c r="OR6" s="98"/>
      <c r="OS6" s="98"/>
      <c r="OT6" s="98"/>
      <c r="OU6" s="98"/>
      <c r="OV6" s="98"/>
      <c r="OW6" s="98"/>
      <c r="OX6" s="98"/>
      <c r="OY6" s="98"/>
      <c r="OZ6" s="98"/>
      <c r="PA6" s="98"/>
      <c r="PB6" s="98"/>
      <c r="PC6" s="98"/>
      <c r="PD6" s="98"/>
      <c r="PE6" s="98"/>
      <c r="PF6" s="98"/>
      <c r="PG6" s="98"/>
      <c r="PH6" s="98"/>
      <c r="PI6" s="98"/>
      <c r="PJ6" s="98"/>
      <c r="PK6" s="98"/>
      <c r="PL6" s="98"/>
      <c r="PM6" s="98"/>
      <c r="PN6" s="98"/>
      <c r="PO6" s="98"/>
      <c r="PP6" s="98"/>
      <c r="PQ6" s="98"/>
      <c r="PR6" s="98"/>
      <c r="PS6" s="98"/>
      <c r="PT6" s="98"/>
      <c r="PU6" s="98"/>
      <c r="PV6" s="98"/>
      <c r="PW6" s="98"/>
      <c r="PX6" s="98"/>
      <c r="PY6" s="98"/>
      <c r="PZ6" s="98"/>
      <c r="QA6" s="98"/>
      <c r="QB6" s="98"/>
      <c r="QC6" s="98"/>
      <c r="QD6" s="98"/>
      <c r="QE6" s="98"/>
      <c r="QF6" s="98"/>
      <c r="QG6" s="98"/>
      <c r="QH6" s="98"/>
      <c r="QI6" s="98"/>
      <c r="QJ6" s="98"/>
      <c r="QK6" s="98"/>
      <c r="QL6" s="98"/>
      <c r="QM6" s="98"/>
      <c r="QN6" s="98"/>
      <c r="QO6" s="98"/>
      <c r="QP6" s="98"/>
      <c r="QQ6" s="98"/>
      <c r="QR6" s="98"/>
      <c r="QS6" s="98"/>
      <c r="QT6" s="98"/>
      <c r="QU6" s="98"/>
      <c r="QV6" s="98"/>
      <c r="QW6" s="98"/>
      <c r="QX6" s="98"/>
      <c r="QY6" s="98"/>
      <c r="QZ6" s="98"/>
      <c r="RA6" s="98"/>
      <c r="RB6" s="98"/>
      <c r="RC6" s="98"/>
      <c r="RD6" s="98"/>
      <c r="RE6" s="98"/>
      <c r="RF6" s="98"/>
      <c r="RG6" s="98"/>
      <c r="RH6" s="98"/>
      <c r="RI6" s="98"/>
      <c r="RJ6" s="98"/>
      <c r="RK6" s="98"/>
      <c r="RL6" s="98"/>
      <c r="RM6" s="98"/>
      <c r="RN6" s="98"/>
      <c r="RO6" s="98"/>
      <c r="RP6" s="98"/>
      <c r="RQ6" s="98"/>
      <c r="RR6" s="98"/>
      <c r="RS6" s="98"/>
      <c r="RT6" s="98"/>
      <c r="RU6" s="98"/>
      <c r="RV6" s="98"/>
      <c r="RW6" s="98"/>
      <c r="RX6" s="98"/>
      <c r="RY6" s="98"/>
      <c r="RZ6" s="98"/>
      <c r="SA6" s="98"/>
      <c r="SB6" s="98"/>
      <c r="SC6" s="98"/>
      <c r="SD6" s="98"/>
      <c r="SE6" s="98"/>
      <c r="SF6" s="98"/>
      <c r="SG6" s="98"/>
      <c r="SH6" s="98"/>
      <c r="SI6" s="98"/>
      <c r="SJ6" s="98"/>
      <c r="SK6" s="98"/>
      <c r="SL6" s="98"/>
      <c r="SM6" s="98"/>
      <c r="SN6" s="98"/>
      <c r="SO6" s="98"/>
      <c r="SP6" s="98"/>
      <c r="SQ6" s="98"/>
      <c r="SR6" s="98"/>
      <c r="SS6" s="98"/>
      <c r="ST6" s="98"/>
      <c r="SU6" s="98"/>
      <c r="SV6" s="98"/>
      <c r="SW6" s="98"/>
      <c r="SX6" s="98"/>
      <c r="SY6" s="98"/>
      <c r="SZ6" s="98"/>
      <c r="TA6" s="98"/>
      <c r="TB6" s="98"/>
      <c r="TC6" s="98"/>
      <c r="TD6" s="98"/>
      <c r="TE6" s="98"/>
      <c r="TF6" s="98"/>
      <c r="TG6" s="98"/>
      <c r="TH6" s="98"/>
      <c r="TI6" s="98"/>
      <c r="TJ6" s="98"/>
      <c r="TK6" s="98"/>
      <c r="TL6" s="98"/>
      <c r="TM6" s="98"/>
      <c r="TN6" s="98"/>
      <c r="TO6" s="98"/>
      <c r="TP6" s="98"/>
      <c r="TQ6" s="98"/>
      <c r="TR6" s="98"/>
      <c r="TS6" s="98"/>
      <c r="TT6" s="98"/>
      <c r="TU6" s="98"/>
      <c r="TV6" s="98"/>
      <c r="TW6" s="98"/>
      <c r="TX6" s="98"/>
      <c r="TY6" s="98"/>
      <c r="TZ6" s="98"/>
      <c r="UA6" s="98"/>
      <c r="UB6" s="98"/>
      <c r="UC6" s="98"/>
      <c r="UD6" s="98"/>
      <c r="UE6" s="98"/>
      <c r="UF6" s="98"/>
      <c r="UG6" s="98"/>
      <c r="UH6" s="98"/>
      <c r="UI6" s="98"/>
      <c r="UJ6" s="98"/>
      <c r="UK6" s="98"/>
      <c r="UL6" s="98"/>
      <c r="UM6" s="98"/>
      <c r="UN6" s="98"/>
      <c r="UO6" s="98"/>
      <c r="UP6" s="98"/>
      <c r="UQ6" s="98"/>
      <c r="UR6" s="98"/>
      <c r="US6" s="98"/>
      <c r="UT6" s="98"/>
      <c r="UU6" s="98"/>
      <c r="UV6" s="98"/>
      <c r="UW6" s="98"/>
      <c r="UX6" s="98"/>
      <c r="UY6" s="98"/>
      <c r="UZ6" s="98"/>
      <c r="VA6" s="98"/>
      <c r="VB6" s="98"/>
      <c r="VC6" s="98"/>
      <c r="VD6" s="98"/>
      <c r="VE6" s="98"/>
      <c r="VF6" s="98"/>
      <c r="VG6" s="98"/>
      <c r="VH6" s="98"/>
      <c r="VI6" s="98"/>
      <c r="VJ6" s="98"/>
      <c r="VK6" s="98"/>
      <c r="VL6" s="98"/>
      <c r="VM6" s="98"/>
      <c r="VN6" s="98"/>
      <c r="VO6" s="98"/>
      <c r="VP6" s="98"/>
      <c r="VQ6" s="98"/>
      <c r="VR6" s="98"/>
      <c r="VS6" s="98"/>
      <c r="VT6" s="98"/>
      <c r="VU6" s="98"/>
      <c r="VV6" s="98"/>
      <c r="VW6" s="98"/>
      <c r="VX6" s="98"/>
      <c r="VY6" s="98"/>
      <c r="VZ6" s="98"/>
      <c r="WA6" s="98"/>
      <c r="WB6" s="98"/>
      <c r="WC6" s="98"/>
      <c r="WD6" s="98"/>
      <c r="WE6" s="98"/>
      <c r="WF6" s="98"/>
      <c r="WG6" s="98"/>
      <c r="WH6" s="98"/>
      <c r="WI6" s="98"/>
      <c r="WJ6" s="98"/>
      <c r="WK6" s="98"/>
      <c r="WL6" s="98"/>
      <c r="WM6" s="98"/>
      <c r="WN6" s="98"/>
      <c r="WO6" s="98"/>
      <c r="WP6" s="98"/>
      <c r="WQ6" s="98"/>
      <c r="WR6" s="98"/>
      <c r="WS6" s="98"/>
      <c r="WT6" s="98"/>
      <c r="WU6" s="98"/>
      <c r="WV6" s="98"/>
      <c r="WW6" s="98"/>
      <c r="WX6" s="98"/>
      <c r="WY6" s="98"/>
      <c r="WZ6" s="98"/>
      <c r="XA6" s="98"/>
      <c r="XB6" s="98"/>
      <c r="XC6" s="98"/>
      <c r="XD6" s="98"/>
      <c r="XE6" s="98"/>
      <c r="XF6" s="98"/>
      <c r="XG6" s="98"/>
      <c r="XH6" s="98"/>
      <c r="XI6" s="98"/>
      <c r="XJ6" s="98"/>
      <c r="XK6" s="98"/>
      <c r="XL6" s="98"/>
      <c r="XM6" s="98"/>
      <c r="XN6" s="98"/>
      <c r="XO6" s="98"/>
      <c r="XP6" s="98"/>
      <c r="XQ6" s="98"/>
      <c r="XR6" s="98"/>
      <c r="XS6" s="98"/>
      <c r="XT6" s="98"/>
      <c r="XU6" s="98"/>
      <c r="XV6" s="98"/>
      <c r="XW6" s="98"/>
      <c r="XX6" s="98"/>
      <c r="XY6" s="98"/>
      <c r="XZ6" s="98"/>
      <c r="YA6" s="98"/>
      <c r="YB6" s="98"/>
      <c r="YC6" s="98"/>
      <c r="YD6" s="98"/>
      <c r="YE6" s="98"/>
      <c r="YF6" s="98"/>
      <c r="YG6" s="98"/>
      <c r="YH6" s="98"/>
      <c r="YI6" s="98"/>
      <c r="YJ6" s="98"/>
      <c r="YK6" s="98"/>
      <c r="YL6" s="98"/>
      <c r="YM6" s="98"/>
      <c r="YN6" s="98"/>
      <c r="YO6" s="98"/>
      <c r="YP6" s="98"/>
      <c r="YQ6" s="98"/>
      <c r="YR6" s="98"/>
      <c r="YS6" s="98"/>
      <c r="YT6" s="98"/>
      <c r="YU6" s="98"/>
      <c r="YV6" s="98"/>
      <c r="YW6" s="98"/>
      <c r="YX6" s="98"/>
      <c r="YY6" s="98"/>
      <c r="YZ6" s="98"/>
      <c r="ZA6" s="98"/>
      <c r="ZB6" s="98"/>
      <c r="ZC6" s="98"/>
      <c r="ZD6" s="98"/>
      <c r="ZE6" s="98"/>
      <c r="ZF6" s="98"/>
      <c r="ZG6" s="98"/>
      <c r="ZH6" s="98"/>
      <c r="ZI6" s="98"/>
      <c r="ZJ6" s="98"/>
      <c r="ZK6" s="98"/>
      <c r="ZL6" s="98"/>
      <c r="ZM6" s="98"/>
      <c r="ZN6" s="98"/>
      <c r="ZO6" s="98"/>
      <c r="ZP6" s="98"/>
      <c r="ZQ6" s="98"/>
      <c r="ZR6" s="98"/>
      <c r="ZS6" s="98"/>
      <c r="ZT6" s="98"/>
      <c r="ZU6" s="98"/>
      <c r="ZV6" s="98"/>
      <c r="ZW6" s="98"/>
      <c r="ZX6" s="98"/>
      <c r="ZY6" s="98"/>
      <c r="ZZ6" s="98"/>
      <c r="AAA6" s="98"/>
      <c r="AAB6" s="98"/>
      <c r="AAC6" s="98"/>
      <c r="AAD6" s="98"/>
      <c r="AAE6" s="98"/>
      <c r="AAF6" s="98"/>
      <c r="AAG6" s="98"/>
      <c r="AAH6" s="98"/>
      <c r="AAI6" s="98"/>
      <c r="AAJ6" s="98"/>
      <c r="AAK6" s="98"/>
      <c r="AAL6" s="98"/>
      <c r="AAM6" s="98"/>
      <c r="AAN6" s="98"/>
      <c r="AAO6" s="98"/>
      <c r="AAP6" s="98"/>
      <c r="AAQ6" s="98"/>
      <c r="AAR6" s="98"/>
      <c r="AAS6" s="98"/>
      <c r="AAT6" s="98"/>
      <c r="AAU6" s="98"/>
      <c r="AAV6" s="98"/>
      <c r="AAW6" s="98"/>
      <c r="AAX6" s="98"/>
      <c r="AAY6" s="98"/>
      <c r="AAZ6" s="98"/>
      <c r="ABA6" s="98"/>
      <c r="ABB6" s="98"/>
      <c r="ABC6" s="98"/>
      <c r="ABD6" s="98"/>
      <c r="ABE6" s="98"/>
      <c r="ABF6" s="98"/>
      <c r="ABG6" s="98"/>
      <c r="ABH6" s="98"/>
      <c r="ABI6" s="98"/>
      <c r="ABJ6" s="98"/>
      <c r="ABK6" s="98"/>
      <c r="ABL6" s="98"/>
      <c r="ABM6" s="98"/>
      <c r="ABN6" s="98"/>
      <c r="ABO6" s="98"/>
      <c r="ABP6" s="98"/>
      <c r="ABQ6" s="98"/>
      <c r="ABR6" s="98"/>
      <c r="ABS6" s="98"/>
      <c r="ABT6" s="98"/>
      <c r="ABU6" s="98"/>
      <c r="ABV6" s="98"/>
      <c r="ABW6" s="98"/>
      <c r="ABX6" s="98"/>
      <c r="ABY6" s="98"/>
      <c r="ABZ6" s="98"/>
      <c r="ACA6" s="98"/>
      <c r="ACB6" s="98"/>
      <c r="ACC6" s="98"/>
      <c r="ACD6" s="98"/>
      <c r="ACE6" s="98"/>
      <c r="ACF6" s="98"/>
      <c r="ACG6" s="98"/>
      <c r="ACH6" s="98"/>
      <c r="ACI6" s="98"/>
      <c r="ACJ6" s="98"/>
      <c r="ACK6" s="98"/>
      <c r="ACL6" s="98"/>
      <c r="ACM6" s="98"/>
      <c r="ACN6" s="98"/>
      <c r="ACO6" s="98"/>
      <c r="ACP6" s="98"/>
      <c r="ACQ6" s="98"/>
      <c r="ACR6" s="98"/>
      <c r="ACS6" s="98"/>
      <c r="ACT6" s="98"/>
      <c r="ACU6" s="98"/>
      <c r="ACV6" s="98"/>
      <c r="ACW6" s="98"/>
      <c r="ACX6" s="98"/>
      <c r="ACY6" s="98"/>
      <c r="ACZ6" s="98"/>
      <c r="ADA6" s="98"/>
      <c r="ADB6" s="98"/>
      <c r="ADC6" s="98"/>
      <c r="ADD6" s="98"/>
      <c r="ADE6" s="98"/>
      <c r="ADF6" s="98"/>
      <c r="ADG6" s="98"/>
      <c r="ADH6" s="98"/>
      <c r="ADI6" s="98"/>
      <c r="ADJ6" s="98"/>
      <c r="ADK6" s="98"/>
      <c r="ADL6" s="98"/>
      <c r="ADM6" s="98"/>
      <c r="ADN6" s="98"/>
      <c r="ADO6" s="98"/>
      <c r="ADP6" s="98"/>
      <c r="ADQ6" s="98"/>
      <c r="ADR6" s="98"/>
      <c r="ADS6" s="98"/>
      <c r="ADT6" s="98"/>
      <c r="ADU6" s="98"/>
      <c r="ADV6" s="98"/>
      <c r="ADW6" s="98"/>
      <c r="ADX6" s="98"/>
      <c r="ADY6" s="98"/>
      <c r="ADZ6" s="98"/>
      <c r="AEA6" s="98"/>
      <c r="AEB6" s="98"/>
      <c r="AEC6" s="98"/>
      <c r="AED6" s="98"/>
      <c r="AEE6" s="98"/>
      <c r="AEF6" s="98"/>
      <c r="AEG6" s="98"/>
      <c r="AEH6" s="98"/>
      <c r="AEI6" s="98"/>
      <c r="AEJ6" s="98"/>
      <c r="AEK6" s="98"/>
      <c r="AEL6" s="98"/>
      <c r="AEM6" s="98"/>
      <c r="AEN6" s="98"/>
      <c r="AEO6" s="98"/>
      <c r="AEP6" s="98"/>
      <c r="AEQ6" s="98"/>
      <c r="AER6" s="98"/>
      <c r="AES6" s="98"/>
      <c r="AET6" s="98"/>
      <c r="AEU6" s="98"/>
      <c r="AEV6" s="98"/>
      <c r="AEW6" s="98"/>
      <c r="AEX6" s="98"/>
      <c r="AEY6" s="98"/>
      <c r="AEZ6" s="98"/>
      <c r="AFA6" s="98"/>
      <c r="AFB6" s="98"/>
      <c r="AFC6" s="98"/>
      <c r="AFD6" s="98"/>
      <c r="AFE6" s="98"/>
      <c r="AFF6" s="98"/>
      <c r="AFG6" s="98"/>
      <c r="AFH6" s="98"/>
      <c r="AFI6" s="98"/>
      <c r="AFJ6" s="98"/>
      <c r="AFK6" s="98"/>
      <c r="AFL6" s="98"/>
      <c r="AFM6" s="98"/>
      <c r="AFN6" s="98"/>
      <c r="AFO6" s="98"/>
      <c r="AFP6" s="98"/>
      <c r="AFQ6" s="98"/>
      <c r="AFR6" s="98"/>
      <c r="AFS6" s="98"/>
      <c r="AFT6" s="98"/>
      <c r="AFU6" s="98"/>
      <c r="AFV6" s="98"/>
      <c r="AFW6" s="98"/>
      <c r="AFX6" s="98"/>
      <c r="AFY6" s="98"/>
      <c r="AFZ6" s="98"/>
      <c r="AGA6" s="98"/>
      <c r="AGB6" s="98"/>
      <c r="AGC6" s="98"/>
      <c r="AGD6" s="98"/>
      <c r="AGE6" s="98"/>
      <c r="AGF6" s="98"/>
      <c r="AGG6" s="98"/>
      <c r="AGH6" s="98"/>
      <c r="AGI6" s="98"/>
      <c r="AGJ6" s="98"/>
      <c r="AGK6" s="98"/>
      <c r="AGL6" s="98"/>
      <c r="AGM6" s="98"/>
      <c r="AGN6" s="98"/>
      <c r="AGO6" s="98"/>
      <c r="AGP6" s="98"/>
      <c r="AGQ6" s="98"/>
      <c r="AGR6" s="98"/>
      <c r="AGS6" s="98"/>
      <c r="AGT6" s="98"/>
      <c r="AGU6" s="98"/>
      <c r="AGV6" s="98"/>
      <c r="AGW6" s="98"/>
      <c r="AGX6" s="98"/>
      <c r="AGY6" s="98"/>
      <c r="AGZ6" s="98"/>
      <c r="AHA6" s="98"/>
      <c r="AHB6" s="98"/>
      <c r="AHC6" s="98"/>
      <c r="AHD6" s="98"/>
      <c r="AHE6" s="98"/>
      <c r="AHF6" s="98"/>
      <c r="AHG6" s="98"/>
      <c r="AHH6" s="98"/>
      <c r="AHI6" s="98"/>
      <c r="AHJ6" s="98"/>
      <c r="AHK6" s="98"/>
      <c r="AHL6" s="98"/>
      <c r="AHM6" s="98"/>
      <c r="AHN6" s="98"/>
      <c r="AHO6" s="98"/>
      <c r="AHP6" s="98"/>
      <c r="AHQ6" s="98"/>
      <c r="AHR6" s="98"/>
      <c r="AHS6" s="98"/>
      <c r="AHT6" s="98"/>
      <c r="AHU6" s="98"/>
      <c r="AHV6" s="98"/>
      <c r="AHW6" s="98"/>
      <c r="AHX6" s="98"/>
      <c r="AHY6" s="98"/>
      <c r="AHZ6" s="98"/>
      <c r="AIA6" s="98"/>
      <c r="AIB6" s="98"/>
      <c r="AIC6" s="98"/>
      <c r="AID6" s="98"/>
      <c r="AIE6" s="98"/>
      <c r="AIF6" s="98"/>
      <c r="AIG6" s="98"/>
      <c r="AIH6" s="98"/>
      <c r="AII6" s="98"/>
      <c r="AIJ6" s="98"/>
      <c r="AIK6" s="98"/>
      <c r="AIL6" s="98"/>
      <c r="AIM6" s="98"/>
      <c r="AIN6" s="98"/>
      <c r="AIO6" s="98"/>
      <c r="AIP6" s="98"/>
      <c r="AIQ6" s="98"/>
      <c r="AIR6" s="98"/>
      <c r="AIS6" s="98"/>
      <c r="AIT6" s="98"/>
      <c r="AIU6" s="98"/>
      <c r="AIV6" s="98"/>
      <c r="AIW6" s="98"/>
      <c r="AIX6" s="98"/>
      <c r="AIY6" s="98"/>
      <c r="AIZ6" s="98"/>
      <c r="AJA6" s="98"/>
      <c r="AJB6" s="98"/>
      <c r="AJC6" s="98"/>
      <c r="AJD6" s="98"/>
      <c r="AJE6" s="98"/>
      <c r="AJF6" s="98"/>
      <c r="AJG6" s="98"/>
      <c r="AJH6" s="98"/>
      <c r="AJI6" s="98"/>
      <c r="AJJ6" s="98"/>
      <c r="AJK6" s="98"/>
      <c r="AJL6" s="98"/>
      <c r="AJM6" s="98"/>
      <c r="AJN6" s="98"/>
      <c r="AJO6" s="98"/>
      <c r="AJP6" s="98"/>
      <c r="AJQ6" s="98"/>
      <c r="AJR6" s="98"/>
      <c r="AJS6" s="98"/>
      <c r="AJT6" s="98"/>
      <c r="AJU6" s="98"/>
      <c r="AJV6" s="98"/>
      <c r="AJW6" s="98"/>
      <c r="AJX6" s="98"/>
      <c r="AJY6" s="98"/>
      <c r="AJZ6" s="98"/>
      <c r="AKA6" s="98"/>
      <c r="AKB6" s="98"/>
      <c r="AKC6" s="98"/>
      <c r="AKD6" s="98"/>
      <c r="AKE6" s="98"/>
      <c r="AKF6" s="98"/>
      <c r="AKG6" s="98"/>
      <c r="AKH6" s="98"/>
      <c r="AKI6" s="98"/>
      <c r="AKJ6" s="98"/>
      <c r="AKK6" s="98"/>
      <c r="AKL6" s="98"/>
      <c r="AKM6" s="98"/>
      <c r="AKN6" s="98"/>
      <c r="AKO6" s="98"/>
      <c r="AKP6" s="98"/>
      <c r="AKQ6" s="98"/>
      <c r="AKR6" s="98"/>
      <c r="AKS6" s="98"/>
      <c r="AKT6" s="98"/>
      <c r="AKU6" s="98"/>
      <c r="AKV6" s="98"/>
      <c r="AKW6" s="98"/>
      <c r="AKX6" s="98"/>
    </row>
    <row r="7" spans="1:986" s="88" customFormat="1" ht="12" x14ac:dyDescent="0.2">
      <c r="A7" s="249"/>
      <c r="B7" s="241" t="s">
        <v>102</v>
      </c>
      <c r="C7" s="166" t="str">
        <f>_xlfn.CONCAT(Leverancespecifikation6[[#This Row],[ID]],Leverancespecifikation6[[#This Row],[BYGNINGSDEL]])</f>
        <v>003-</v>
      </c>
      <c r="D7" s="167"/>
      <c r="E7" s="167"/>
      <c r="F7" s="167"/>
      <c r="G7" s="167"/>
      <c r="H7" s="167"/>
      <c r="I7" s="167"/>
      <c r="J7" s="167">
        <v>4</v>
      </c>
      <c r="K7" s="168" t="s">
        <v>103</v>
      </c>
      <c r="L7" s="169"/>
      <c r="M7" s="86" t="str">
        <f>IFERROR(VLOOKUP(Leverancespecifikation6[[#This Row],[ID-Bygningsdel]],'Data ændringslog'!A:G,7,FALSE),"P")</f>
        <v/>
      </c>
      <c r="N7" s="320" t="s">
        <v>103</v>
      </c>
      <c r="O7" s="117" t="str">
        <f>VLOOKUP(Leverancespecifikation6[[#This Row],[ID-Bygningsdel]],'Data aktør'!A:H,2,FALSE)</f>
        <v/>
      </c>
      <c r="P7" s="87" t="str">
        <f>VLOOKUP(Leverancespecifikation6[[#This Row],[ID-Bygningsdel]],'Data aktør'!A:H,3,FALSE)</f>
        <v/>
      </c>
      <c r="Q7" s="87" t="str">
        <f>VLOOKUP(Leverancespecifikation6[[#This Row],[ID-Bygningsdel]],'Data aktør'!A:H,4,FALSE)</f>
        <v/>
      </c>
      <c r="R7" s="87" t="str">
        <f>VLOOKUP(Leverancespecifikation6[[#This Row],[ID-Bygningsdel]],'Data aktør'!A:H,5,FALSE)</f>
        <v/>
      </c>
      <c r="S7" s="87" t="str">
        <f>VLOOKUP(Leverancespecifikation6[[#This Row],[ID-Bygningsdel]],'Data aktør'!A:H,6,FALSE)</f>
        <v/>
      </c>
      <c r="T7" s="87" t="str">
        <f>VLOOKUP(Leverancespecifikation6[[#This Row],[ID-Bygningsdel]],'Data aktør'!A:H,7,FALSE)</f>
        <v/>
      </c>
      <c r="U7" s="118" t="str">
        <f>VLOOKUP(Leverancespecifikation6[[#This Row],[ID-Bygningsdel]],'Data aktør'!A:H,8,FALSE)</f>
        <v/>
      </c>
      <c r="V7" s="110"/>
      <c r="W7" s="85"/>
      <c r="X7" s="85"/>
      <c r="Y7" s="85"/>
      <c r="Z7" s="85"/>
      <c r="AA7" s="85"/>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286"/>
      <c r="BM7" s="167"/>
      <c r="BN7" s="167"/>
      <c r="BO7" s="167"/>
      <c r="BP7" s="167"/>
      <c r="BQ7" s="167"/>
      <c r="BR7" s="167"/>
      <c r="BS7" s="167"/>
      <c r="BT7" s="167"/>
      <c r="BU7" s="167"/>
      <c r="BV7" s="167"/>
      <c r="BW7" s="167"/>
      <c r="BX7" s="167"/>
      <c r="BY7" s="167"/>
      <c r="BZ7" s="167"/>
      <c r="CA7" s="207"/>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c r="OD7" s="134"/>
      <c r="OE7" s="134"/>
      <c r="OF7" s="134"/>
      <c r="OG7" s="134"/>
      <c r="OH7" s="134"/>
      <c r="OI7" s="134"/>
      <c r="OJ7" s="134"/>
      <c r="OK7" s="134"/>
      <c r="OL7" s="134"/>
      <c r="OM7" s="134"/>
      <c r="ON7" s="134"/>
      <c r="OO7" s="134"/>
      <c r="OP7" s="134"/>
      <c r="OQ7" s="134"/>
      <c r="OR7" s="134"/>
      <c r="OS7" s="134"/>
      <c r="OT7" s="134"/>
      <c r="OU7" s="134"/>
      <c r="OV7" s="134"/>
      <c r="OW7" s="134"/>
      <c r="OX7" s="134"/>
      <c r="OY7" s="134"/>
      <c r="OZ7" s="134"/>
      <c r="PA7" s="134"/>
      <c r="PB7" s="134"/>
      <c r="PC7" s="134"/>
      <c r="PD7" s="134"/>
      <c r="PE7" s="134"/>
      <c r="PF7" s="134"/>
      <c r="PG7" s="134"/>
      <c r="PH7" s="134"/>
      <c r="PI7" s="134"/>
      <c r="PJ7" s="134"/>
      <c r="PK7" s="134"/>
      <c r="PL7" s="134"/>
      <c r="PM7" s="134"/>
      <c r="PN7" s="134"/>
      <c r="PO7" s="134"/>
      <c r="PP7" s="134"/>
      <c r="PQ7" s="134"/>
      <c r="PR7" s="134"/>
      <c r="PS7" s="134"/>
      <c r="PT7" s="134"/>
      <c r="PU7" s="134"/>
      <c r="PV7" s="134"/>
      <c r="PW7" s="134"/>
      <c r="PX7" s="134"/>
      <c r="PY7" s="134"/>
      <c r="PZ7" s="134"/>
      <c r="QA7" s="134"/>
      <c r="QB7" s="134"/>
      <c r="QC7" s="134"/>
      <c r="QD7" s="134"/>
      <c r="QE7" s="134"/>
      <c r="QF7" s="134"/>
      <c r="QG7" s="134"/>
      <c r="QH7" s="134"/>
      <c r="QI7" s="134"/>
      <c r="QJ7" s="134"/>
      <c r="QK7" s="134"/>
      <c r="QL7" s="134"/>
      <c r="QM7" s="134"/>
      <c r="QN7" s="134"/>
      <c r="QO7" s="134"/>
      <c r="QP7" s="134"/>
      <c r="QQ7" s="134"/>
      <c r="QR7" s="134"/>
      <c r="QS7" s="134"/>
      <c r="QT7" s="134"/>
      <c r="QU7" s="134"/>
      <c r="QV7" s="134"/>
      <c r="QW7" s="134"/>
      <c r="QX7" s="134"/>
      <c r="QY7" s="134"/>
      <c r="QZ7" s="134"/>
      <c r="RA7" s="134"/>
      <c r="RB7" s="134"/>
      <c r="RC7" s="134"/>
      <c r="RD7" s="134"/>
      <c r="RE7" s="134"/>
      <c r="RF7" s="134"/>
      <c r="RG7" s="134"/>
      <c r="RH7" s="134"/>
      <c r="RI7" s="134"/>
      <c r="RJ7" s="134"/>
      <c r="RK7" s="134"/>
      <c r="RL7" s="134"/>
      <c r="RM7" s="134"/>
      <c r="RN7" s="134"/>
      <c r="RO7" s="134"/>
      <c r="RP7" s="134"/>
      <c r="RQ7" s="134"/>
      <c r="RR7" s="134"/>
      <c r="RS7" s="134"/>
      <c r="RT7" s="134"/>
      <c r="RU7" s="134"/>
      <c r="RV7" s="134"/>
      <c r="RW7" s="134"/>
      <c r="RX7" s="134"/>
      <c r="RY7" s="134"/>
      <c r="RZ7" s="134"/>
      <c r="SA7" s="134"/>
      <c r="SB7" s="134"/>
      <c r="SC7" s="134"/>
      <c r="SD7" s="134"/>
      <c r="SE7" s="134"/>
      <c r="SF7" s="134"/>
      <c r="SG7" s="134"/>
      <c r="SH7" s="134"/>
      <c r="SI7" s="134"/>
      <c r="SJ7" s="134"/>
      <c r="SK7" s="134"/>
      <c r="SL7" s="134"/>
      <c r="SM7" s="134"/>
      <c r="SN7" s="134"/>
      <c r="SO7" s="134"/>
      <c r="SP7" s="134"/>
      <c r="SQ7" s="134"/>
      <c r="SR7" s="134"/>
      <c r="SS7" s="134"/>
      <c r="ST7" s="134"/>
      <c r="SU7" s="134"/>
      <c r="SV7" s="134"/>
      <c r="SW7" s="134"/>
      <c r="SX7" s="134"/>
      <c r="SY7" s="134"/>
      <c r="SZ7" s="134"/>
      <c r="TA7" s="134"/>
      <c r="TB7" s="134"/>
      <c r="TC7" s="134"/>
      <c r="TD7" s="134"/>
      <c r="TE7" s="134"/>
      <c r="TF7" s="134"/>
      <c r="TG7" s="134"/>
      <c r="TH7" s="134"/>
      <c r="TI7" s="134"/>
      <c r="TJ7" s="134"/>
      <c r="TK7" s="134"/>
      <c r="TL7" s="134"/>
      <c r="TM7" s="134"/>
      <c r="TN7" s="134"/>
      <c r="TO7" s="134"/>
      <c r="TP7" s="134"/>
      <c r="TQ7" s="134"/>
      <c r="TR7" s="134"/>
      <c r="TS7" s="134"/>
      <c r="TT7" s="134"/>
      <c r="TU7" s="134"/>
      <c r="TV7" s="134"/>
      <c r="TW7" s="134"/>
      <c r="TX7" s="134"/>
      <c r="TY7" s="134"/>
      <c r="TZ7" s="134"/>
      <c r="UA7" s="134"/>
      <c r="UB7" s="134"/>
      <c r="UC7" s="134"/>
      <c r="UD7" s="134"/>
      <c r="UE7" s="134"/>
      <c r="UF7" s="134"/>
      <c r="UG7" s="134"/>
      <c r="UH7" s="134"/>
      <c r="UI7" s="134"/>
      <c r="UJ7" s="134"/>
      <c r="UK7" s="134"/>
      <c r="UL7" s="134"/>
      <c r="UM7" s="134"/>
      <c r="UN7" s="134"/>
      <c r="UO7" s="134"/>
      <c r="UP7" s="134"/>
      <c r="UQ7" s="134"/>
      <c r="UR7" s="134"/>
      <c r="US7" s="134"/>
      <c r="UT7" s="134"/>
      <c r="UU7" s="134"/>
      <c r="UV7" s="134"/>
      <c r="UW7" s="134"/>
      <c r="UX7" s="134"/>
      <c r="UY7" s="134"/>
      <c r="UZ7" s="134"/>
      <c r="VA7" s="134"/>
      <c r="VB7" s="134"/>
      <c r="VC7" s="134"/>
      <c r="VD7" s="134"/>
      <c r="VE7" s="134"/>
      <c r="VF7" s="134"/>
      <c r="VG7" s="134"/>
      <c r="VH7" s="134"/>
      <c r="VI7" s="134"/>
      <c r="VJ7" s="134"/>
      <c r="VK7" s="134"/>
      <c r="VL7" s="134"/>
      <c r="VM7" s="134"/>
      <c r="VN7" s="134"/>
      <c r="VO7" s="134"/>
      <c r="VP7" s="134"/>
      <c r="VQ7" s="134"/>
      <c r="VR7" s="134"/>
      <c r="VS7" s="134"/>
      <c r="VT7" s="134"/>
      <c r="VU7" s="134"/>
      <c r="VV7" s="134"/>
      <c r="VW7" s="134"/>
      <c r="VX7" s="134"/>
      <c r="VY7" s="134"/>
      <c r="VZ7" s="134"/>
      <c r="WA7" s="134"/>
      <c r="WB7" s="134"/>
      <c r="WC7" s="134"/>
      <c r="WD7" s="134"/>
      <c r="WE7" s="134"/>
      <c r="WF7" s="134"/>
      <c r="WG7" s="134"/>
      <c r="WH7" s="134"/>
      <c r="WI7" s="134"/>
      <c r="WJ7" s="134"/>
      <c r="WK7" s="134"/>
      <c r="WL7" s="134"/>
      <c r="WM7" s="134"/>
      <c r="WN7" s="134"/>
      <c r="WO7" s="134"/>
      <c r="WP7" s="134"/>
      <c r="WQ7" s="134"/>
      <c r="WR7" s="134"/>
      <c r="WS7" s="134"/>
      <c r="WT7" s="134"/>
      <c r="WU7" s="134"/>
      <c r="WV7" s="134"/>
      <c r="WW7" s="134"/>
      <c r="WX7" s="134"/>
      <c r="WY7" s="134"/>
      <c r="WZ7" s="134"/>
      <c r="XA7" s="134"/>
      <c r="XB7" s="134"/>
      <c r="XC7" s="134"/>
      <c r="XD7" s="134"/>
      <c r="XE7" s="134"/>
      <c r="XF7" s="134"/>
      <c r="XG7" s="134"/>
      <c r="XH7" s="134"/>
      <c r="XI7" s="134"/>
      <c r="XJ7" s="134"/>
      <c r="XK7" s="134"/>
      <c r="XL7" s="134"/>
      <c r="XM7" s="134"/>
      <c r="XN7" s="134"/>
      <c r="XO7" s="134"/>
      <c r="XP7" s="134"/>
      <c r="XQ7" s="134"/>
      <c r="XR7" s="134"/>
      <c r="XS7" s="134"/>
      <c r="XT7" s="134"/>
      <c r="XU7" s="134"/>
      <c r="XV7" s="134"/>
      <c r="XW7" s="134"/>
      <c r="XX7" s="134"/>
      <c r="XY7" s="134"/>
      <c r="XZ7" s="134"/>
      <c r="YA7" s="134"/>
      <c r="YB7" s="134"/>
      <c r="YC7" s="134"/>
      <c r="YD7" s="134"/>
      <c r="YE7" s="134"/>
      <c r="YF7" s="134"/>
      <c r="YG7" s="134"/>
      <c r="YH7" s="134"/>
      <c r="YI7" s="134"/>
      <c r="YJ7" s="134"/>
      <c r="YK7" s="134"/>
      <c r="YL7" s="134"/>
      <c r="YM7" s="134"/>
      <c r="YN7" s="134"/>
      <c r="YO7" s="134"/>
      <c r="YP7" s="134"/>
      <c r="YQ7" s="134"/>
      <c r="YR7" s="134"/>
      <c r="YS7" s="134"/>
      <c r="YT7" s="134"/>
      <c r="YU7" s="134"/>
      <c r="YV7" s="134"/>
      <c r="YW7" s="134"/>
      <c r="YX7" s="134"/>
      <c r="YY7" s="134"/>
      <c r="YZ7" s="134"/>
      <c r="ZA7" s="134"/>
      <c r="ZB7" s="134"/>
      <c r="ZC7" s="134"/>
      <c r="ZD7" s="134"/>
      <c r="ZE7" s="134"/>
      <c r="ZF7" s="134"/>
      <c r="ZG7" s="134"/>
      <c r="ZH7" s="134"/>
      <c r="ZI7" s="134"/>
      <c r="ZJ7" s="134"/>
      <c r="ZK7" s="134"/>
      <c r="ZL7" s="134"/>
      <c r="ZM7" s="134"/>
      <c r="ZN7" s="134"/>
      <c r="ZO7" s="134"/>
      <c r="ZP7" s="134"/>
      <c r="ZQ7" s="134"/>
      <c r="ZR7" s="134"/>
      <c r="ZS7" s="134"/>
      <c r="ZT7" s="134"/>
      <c r="ZU7" s="134"/>
      <c r="ZV7" s="134"/>
      <c r="ZW7" s="134"/>
      <c r="ZX7" s="134"/>
      <c r="ZY7" s="134"/>
      <c r="ZZ7" s="134"/>
      <c r="AAA7" s="134"/>
      <c r="AAB7" s="134"/>
      <c r="AAC7" s="134"/>
      <c r="AAD7" s="134"/>
      <c r="AAE7" s="134"/>
      <c r="AAF7" s="134"/>
      <c r="AAG7" s="134"/>
      <c r="AAH7" s="134"/>
      <c r="AAI7" s="134"/>
      <c r="AAJ7" s="134"/>
      <c r="AAK7" s="134"/>
      <c r="AAL7" s="134"/>
      <c r="AAM7" s="134"/>
      <c r="AAN7" s="134"/>
      <c r="AAO7" s="134"/>
      <c r="AAP7" s="134"/>
      <c r="AAQ7" s="134"/>
      <c r="AAR7" s="134"/>
      <c r="AAS7" s="134"/>
      <c r="AAT7" s="134"/>
      <c r="AAU7" s="134"/>
      <c r="AAV7" s="134"/>
      <c r="AAW7" s="134"/>
      <c r="AAX7" s="134"/>
      <c r="AAY7" s="134"/>
      <c r="AAZ7" s="134"/>
      <c r="ABA7" s="134"/>
      <c r="ABB7" s="134"/>
      <c r="ABC7" s="134"/>
      <c r="ABD7" s="134"/>
      <c r="ABE7" s="134"/>
      <c r="ABF7" s="134"/>
      <c r="ABG7" s="134"/>
      <c r="ABH7" s="134"/>
      <c r="ABI7" s="134"/>
      <c r="ABJ7" s="134"/>
      <c r="ABK7" s="134"/>
      <c r="ABL7" s="134"/>
      <c r="ABM7" s="134"/>
      <c r="ABN7" s="134"/>
      <c r="ABO7" s="134"/>
      <c r="ABP7" s="134"/>
      <c r="ABQ7" s="134"/>
      <c r="ABR7" s="134"/>
      <c r="ABS7" s="134"/>
      <c r="ABT7" s="134"/>
      <c r="ABU7" s="134"/>
      <c r="ABV7" s="134"/>
      <c r="ABW7" s="134"/>
      <c r="ABX7" s="134"/>
      <c r="ABY7" s="134"/>
      <c r="ABZ7" s="134"/>
      <c r="ACA7" s="134"/>
      <c r="ACB7" s="134"/>
      <c r="ACC7" s="134"/>
      <c r="ACD7" s="134"/>
      <c r="ACE7" s="134"/>
      <c r="ACF7" s="134"/>
      <c r="ACG7" s="134"/>
      <c r="ACH7" s="134"/>
      <c r="ACI7" s="134"/>
      <c r="ACJ7" s="134"/>
      <c r="ACK7" s="134"/>
      <c r="ACL7" s="134"/>
      <c r="ACM7" s="134"/>
      <c r="ACN7" s="134"/>
      <c r="ACO7" s="134"/>
      <c r="ACP7" s="134"/>
      <c r="ACQ7" s="134"/>
      <c r="ACR7" s="134"/>
      <c r="ACS7" s="134"/>
      <c r="ACT7" s="134"/>
      <c r="ACU7" s="134"/>
      <c r="ACV7" s="134"/>
      <c r="ACW7" s="134"/>
      <c r="ACX7" s="134"/>
      <c r="ACY7" s="134"/>
      <c r="ACZ7" s="134"/>
      <c r="ADA7" s="134"/>
      <c r="ADB7" s="134"/>
      <c r="ADC7" s="134"/>
      <c r="ADD7" s="134"/>
      <c r="ADE7" s="134"/>
      <c r="ADF7" s="134"/>
      <c r="ADG7" s="134"/>
      <c r="ADH7" s="134"/>
      <c r="ADI7" s="134"/>
      <c r="ADJ7" s="134"/>
      <c r="ADK7" s="134"/>
      <c r="ADL7" s="134"/>
      <c r="ADM7" s="134"/>
      <c r="ADN7" s="134"/>
      <c r="ADO7" s="134"/>
      <c r="ADP7" s="134"/>
      <c r="ADQ7" s="134"/>
      <c r="ADR7" s="134"/>
      <c r="ADS7" s="134"/>
      <c r="ADT7" s="134"/>
      <c r="ADU7" s="134"/>
      <c r="ADV7" s="134"/>
      <c r="ADW7" s="134"/>
      <c r="ADX7" s="134"/>
      <c r="ADY7" s="134"/>
      <c r="ADZ7" s="134"/>
      <c r="AEA7" s="134"/>
      <c r="AEB7" s="134"/>
      <c r="AEC7" s="134"/>
      <c r="AED7" s="134"/>
      <c r="AEE7" s="134"/>
      <c r="AEF7" s="134"/>
      <c r="AEG7" s="134"/>
      <c r="AEH7" s="134"/>
      <c r="AEI7" s="134"/>
      <c r="AEJ7" s="134"/>
      <c r="AEK7" s="134"/>
      <c r="AEL7" s="134"/>
      <c r="AEM7" s="134"/>
      <c r="AEN7" s="134"/>
      <c r="AEO7" s="134"/>
      <c r="AEP7" s="134"/>
      <c r="AEQ7" s="134"/>
      <c r="AER7" s="134"/>
      <c r="AES7" s="134"/>
      <c r="AET7" s="134"/>
      <c r="AEU7" s="134"/>
      <c r="AEV7" s="134"/>
      <c r="AEW7" s="134"/>
      <c r="AEX7" s="134"/>
      <c r="AEY7" s="134"/>
      <c r="AEZ7" s="134"/>
      <c r="AFA7" s="134"/>
      <c r="AFB7" s="134"/>
      <c r="AFC7" s="134"/>
      <c r="AFD7" s="134"/>
      <c r="AFE7" s="134"/>
      <c r="AFF7" s="134"/>
      <c r="AFG7" s="134"/>
      <c r="AFH7" s="134"/>
      <c r="AFI7" s="134"/>
      <c r="AFJ7" s="134"/>
      <c r="AFK7" s="134"/>
      <c r="AFL7" s="134"/>
      <c r="AFM7" s="134"/>
      <c r="AFN7" s="134"/>
      <c r="AFO7" s="134"/>
      <c r="AFP7" s="134"/>
      <c r="AFQ7" s="134"/>
      <c r="AFR7" s="134"/>
      <c r="AFS7" s="134"/>
      <c r="AFT7" s="134"/>
      <c r="AFU7" s="134"/>
      <c r="AFV7" s="134"/>
      <c r="AFW7" s="134"/>
      <c r="AFX7" s="134"/>
      <c r="AFY7" s="134"/>
      <c r="AFZ7" s="134"/>
      <c r="AGA7" s="134"/>
      <c r="AGB7" s="134"/>
      <c r="AGC7" s="134"/>
      <c r="AGD7" s="134"/>
      <c r="AGE7" s="134"/>
      <c r="AGF7" s="134"/>
      <c r="AGG7" s="134"/>
      <c r="AGH7" s="134"/>
      <c r="AGI7" s="134"/>
      <c r="AGJ7" s="134"/>
      <c r="AGK7" s="134"/>
      <c r="AGL7" s="134"/>
      <c r="AGM7" s="134"/>
      <c r="AGN7" s="134"/>
      <c r="AGO7" s="134"/>
      <c r="AGP7" s="134"/>
      <c r="AGQ7" s="134"/>
      <c r="AGR7" s="134"/>
      <c r="AGS7" s="134"/>
      <c r="AGT7" s="134"/>
      <c r="AGU7" s="134"/>
      <c r="AGV7" s="134"/>
      <c r="AGW7" s="134"/>
      <c r="AGX7" s="134"/>
      <c r="AGY7" s="134"/>
      <c r="AGZ7" s="134"/>
      <c r="AHA7" s="134"/>
      <c r="AHB7" s="134"/>
      <c r="AHC7" s="134"/>
      <c r="AHD7" s="134"/>
      <c r="AHE7" s="134"/>
      <c r="AHF7" s="134"/>
      <c r="AHG7" s="134"/>
      <c r="AHH7" s="134"/>
      <c r="AHI7" s="134"/>
      <c r="AHJ7" s="134"/>
      <c r="AHK7" s="134"/>
      <c r="AHL7" s="134"/>
      <c r="AHM7" s="134"/>
      <c r="AHN7" s="134"/>
      <c r="AHO7" s="134"/>
      <c r="AHP7" s="134"/>
      <c r="AHQ7" s="134"/>
      <c r="AHR7" s="134"/>
      <c r="AHS7" s="134"/>
      <c r="AHT7" s="134"/>
      <c r="AHU7" s="134"/>
      <c r="AHV7" s="134"/>
      <c r="AHW7" s="134"/>
      <c r="AHX7" s="134"/>
      <c r="AHY7" s="134"/>
      <c r="AHZ7" s="134"/>
      <c r="AIA7" s="134"/>
      <c r="AIB7" s="134"/>
      <c r="AIC7" s="134"/>
      <c r="AID7" s="134"/>
      <c r="AIE7" s="134"/>
      <c r="AIF7" s="134"/>
      <c r="AIG7" s="134"/>
      <c r="AIH7" s="134"/>
      <c r="AII7" s="134"/>
      <c r="AIJ7" s="134"/>
      <c r="AIK7" s="134"/>
      <c r="AIL7" s="134"/>
      <c r="AIM7" s="134"/>
      <c r="AIN7" s="134"/>
      <c r="AIO7" s="134"/>
      <c r="AIP7" s="134"/>
      <c r="AIQ7" s="134"/>
      <c r="AIR7" s="134"/>
      <c r="AIS7" s="134"/>
      <c r="AIT7" s="134"/>
      <c r="AIU7" s="134"/>
      <c r="AIV7" s="134"/>
      <c r="AIW7" s="134"/>
      <c r="AIX7" s="134"/>
      <c r="AIY7" s="134"/>
      <c r="AIZ7" s="134"/>
      <c r="AJA7" s="134"/>
      <c r="AJB7" s="134"/>
      <c r="AJC7" s="134"/>
      <c r="AJD7" s="134"/>
      <c r="AJE7" s="134"/>
      <c r="AJF7" s="134"/>
      <c r="AJG7" s="134"/>
      <c r="AJH7" s="134"/>
      <c r="AJI7" s="134"/>
      <c r="AJJ7" s="134"/>
      <c r="AJK7" s="134"/>
      <c r="AJL7" s="134"/>
      <c r="AJM7" s="134"/>
      <c r="AJN7" s="134"/>
      <c r="AJO7" s="134"/>
      <c r="AJP7" s="134"/>
      <c r="AJQ7" s="134"/>
      <c r="AJR7" s="134"/>
      <c r="AJS7" s="134"/>
      <c r="AJT7" s="134"/>
      <c r="AJU7" s="134"/>
      <c r="AJV7" s="134"/>
      <c r="AJW7" s="134"/>
      <c r="AJX7" s="134"/>
      <c r="AJY7" s="134"/>
      <c r="AJZ7" s="134"/>
      <c r="AKA7" s="134"/>
      <c r="AKB7" s="134"/>
      <c r="AKC7" s="134"/>
      <c r="AKD7" s="134"/>
      <c r="AKE7" s="134"/>
      <c r="AKF7" s="134"/>
      <c r="AKG7" s="134"/>
      <c r="AKH7" s="134"/>
      <c r="AKI7" s="134"/>
      <c r="AKJ7" s="134"/>
      <c r="AKK7" s="134"/>
      <c r="AKL7" s="134"/>
      <c r="AKM7" s="134"/>
      <c r="AKN7" s="134"/>
      <c r="AKO7" s="134"/>
      <c r="AKP7" s="134"/>
      <c r="AKQ7" s="134"/>
      <c r="AKR7" s="134"/>
      <c r="AKS7" s="134"/>
      <c r="AKT7" s="134"/>
      <c r="AKU7" s="134"/>
      <c r="AKV7" s="134"/>
      <c r="AKW7" s="134"/>
      <c r="AKX7" s="134"/>
    </row>
    <row r="8" spans="1:986" s="104" customFormat="1" x14ac:dyDescent="0.2">
      <c r="A8" s="248"/>
      <c r="B8" s="240" t="s">
        <v>104</v>
      </c>
      <c r="C8" s="161" t="str">
        <f>_xlfn.CONCAT(Leverancespecifikation6[[#This Row],[ID]],Leverancespecifikation6[[#This Row],[BYGNINGSDEL]])</f>
        <v>004Forberedt grund</v>
      </c>
      <c r="D8" s="162"/>
      <c r="E8" s="162">
        <v>101</v>
      </c>
      <c r="F8" s="162"/>
      <c r="G8" s="162"/>
      <c r="H8" s="162"/>
      <c r="I8" s="162"/>
      <c r="J8" s="163">
        <v>2</v>
      </c>
      <c r="K8" s="164" t="s">
        <v>105</v>
      </c>
      <c r="L8" s="165"/>
      <c r="M8" s="100" t="str">
        <f>IFERROR(VLOOKUP(Leverancespecifikation6[[#This Row],[ID-Bygningsdel]],'Data ændringslog'!A:G,7,FALSE),"P")</f>
        <v/>
      </c>
      <c r="N8" s="201" t="s">
        <v>103</v>
      </c>
      <c r="O8" s="119"/>
      <c r="P8" s="101"/>
      <c r="Q8" s="101"/>
      <c r="R8" s="101"/>
      <c r="S8" s="101"/>
      <c r="T8" s="101"/>
      <c r="U8" s="120"/>
      <c r="V8" s="111"/>
      <c r="W8" s="102"/>
      <c r="X8" s="102"/>
      <c r="Y8" s="102"/>
      <c r="Z8" s="102"/>
      <c r="AA8" s="10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285"/>
      <c r="BM8" s="162"/>
      <c r="BN8" s="162"/>
      <c r="BO8" s="162"/>
      <c r="BP8" s="162"/>
      <c r="BQ8" s="162"/>
      <c r="BR8" s="162"/>
      <c r="BS8" s="162"/>
      <c r="BT8" s="162"/>
      <c r="BU8" s="162"/>
      <c r="BV8" s="162"/>
      <c r="BW8" s="162"/>
      <c r="BX8" s="162"/>
      <c r="BY8" s="162"/>
      <c r="BZ8" s="162"/>
      <c r="CA8" s="206"/>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c r="JB8" s="98"/>
      <c r="JC8" s="98"/>
      <c r="JD8" s="98"/>
      <c r="JE8" s="98"/>
      <c r="JF8" s="98"/>
      <c r="JG8" s="98"/>
      <c r="JH8" s="98"/>
      <c r="JI8" s="98"/>
      <c r="JJ8" s="98"/>
      <c r="JK8" s="98"/>
      <c r="JL8" s="98"/>
      <c r="JM8" s="98"/>
      <c r="JN8" s="98"/>
      <c r="JO8" s="98"/>
      <c r="JP8" s="98"/>
      <c r="JQ8" s="98"/>
      <c r="JR8" s="98"/>
      <c r="JS8" s="98"/>
      <c r="JT8" s="98"/>
      <c r="JU8" s="98"/>
      <c r="JV8" s="98"/>
      <c r="JW8" s="98"/>
      <c r="JX8" s="98"/>
      <c r="JY8" s="98"/>
      <c r="JZ8" s="98"/>
      <c r="KA8" s="98"/>
      <c r="KB8" s="98"/>
      <c r="KC8" s="98"/>
      <c r="KD8" s="98"/>
      <c r="KE8" s="98"/>
      <c r="KF8" s="98"/>
      <c r="KG8" s="98"/>
      <c r="KH8" s="98"/>
      <c r="KI8" s="98"/>
      <c r="KJ8" s="98"/>
      <c r="KK8" s="98"/>
      <c r="KL8" s="98"/>
      <c r="KM8" s="98"/>
      <c r="KN8" s="98"/>
      <c r="KO8" s="98"/>
      <c r="KP8" s="98"/>
      <c r="KQ8" s="98"/>
      <c r="KR8" s="98"/>
      <c r="KS8" s="98"/>
      <c r="KT8" s="98"/>
      <c r="KU8" s="98"/>
      <c r="KV8" s="98"/>
      <c r="KW8" s="98"/>
      <c r="KX8" s="98"/>
      <c r="KY8" s="98"/>
      <c r="KZ8" s="98"/>
      <c r="LA8" s="98"/>
      <c r="LB8" s="98"/>
      <c r="LC8" s="98"/>
      <c r="LD8" s="98"/>
      <c r="LE8" s="98"/>
      <c r="LF8" s="98"/>
      <c r="LG8" s="98"/>
      <c r="LH8" s="98"/>
      <c r="LI8" s="98"/>
      <c r="LJ8" s="98"/>
      <c r="LK8" s="98"/>
      <c r="LL8" s="98"/>
      <c r="LM8" s="98"/>
      <c r="LN8" s="98"/>
      <c r="LO8" s="98"/>
      <c r="LP8" s="98"/>
      <c r="LQ8" s="98"/>
      <c r="LR8" s="98"/>
      <c r="LS8" s="98"/>
      <c r="LT8" s="98"/>
      <c r="LU8" s="98"/>
      <c r="LV8" s="98"/>
      <c r="LW8" s="98"/>
      <c r="LX8" s="98"/>
      <c r="LY8" s="98"/>
      <c r="LZ8" s="98"/>
      <c r="MA8" s="98"/>
      <c r="MB8" s="98"/>
      <c r="MC8" s="98"/>
      <c r="MD8" s="98"/>
      <c r="ME8" s="98"/>
      <c r="MF8" s="98"/>
      <c r="MG8" s="98"/>
      <c r="MH8" s="98"/>
      <c r="MI8" s="98"/>
      <c r="MJ8" s="98"/>
      <c r="MK8" s="98"/>
      <c r="ML8" s="98"/>
      <c r="MM8" s="98"/>
      <c r="MN8" s="98"/>
      <c r="MO8" s="98"/>
      <c r="MP8" s="98"/>
      <c r="MQ8" s="98"/>
      <c r="MR8" s="98"/>
      <c r="MS8" s="98"/>
      <c r="MT8" s="98"/>
      <c r="MU8" s="98"/>
      <c r="MV8" s="98"/>
      <c r="MW8" s="98"/>
      <c r="MX8" s="98"/>
      <c r="MY8" s="98"/>
      <c r="MZ8" s="98"/>
      <c r="NA8" s="98"/>
      <c r="NB8" s="98"/>
      <c r="NC8" s="98"/>
      <c r="ND8" s="98"/>
      <c r="NE8" s="98"/>
      <c r="NF8" s="98"/>
      <c r="NG8" s="98"/>
      <c r="NH8" s="98"/>
      <c r="NI8" s="98"/>
      <c r="NJ8" s="98"/>
      <c r="NK8" s="98"/>
      <c r="NL8" s="98"/>
      <c r="NM8" s="98"/>
      <c r="NN8" s="98"/>
      <c r="NO8" s="98"/>
      <c r="NP8" s="98"/>
      <c r="NQ8" s="98"/>
      <c r="NR8" s="98"/>
      <c r="NS8" s="98"/>
      <c r="NT8" s="98"/>
      <c r="NU8" s="98"/>
      <c r="NV8" s="98"/>
      <c r="NW8" s="98"/>
      <c r="NX8" s="98"/>
      <c r="NY8" s="98"/>
      <c r="NZ8" s="98"/>
      <c r="OA8" s="98"/>
      <c r="OB8" s="98"/>
      <c r="OC8" s="98"/>
      <c r="OD8" s="98"/>
      <c r="OE8" s="98"/>
      <c r="OF8" s="98"/>
      <c r="OG8" s="98"/>
      <c r="OH8" s="98"/>
      <c r="OI8" s="98"/>
      <c r="OJ8" s="98"/>
      <c r="OK8" s="98"/>
      <c r="OL8" s="98"/>
      <c r="OM8" s="98"/>
      <c r="ON8" s="98"/>
      <c r="OO8" s="98"/>
      <c r="OP8" s="98"/>
      <c r="OQ8" s="98"/>
      <c r="OR8" s="98"/>
      <c r="OS8" s="98"/>
      <c r="OT8" s="98"/>
      <c r="OU8" s="98"/>
      <c r="OV8" s="98"/>
      <c r="OW8" s="98"/>
      <c r="OX8" s="98"/>
      <c r="OY8" s="98"/>
      <c r="OZ8" s="98"/>
      <c r="PA8" s="98"/>
      <c r="PB8" s="98"/>
      <c r="PC8" s="98"/>
      <c r="PD8" s="98"/>
      <c r="PE8" s="98"/>
      <c r="PF8" s="98"/>
      <c r="PG8" s="98"/>
      <c r="PH8" s="98"/>
      <c r="PI8" s="98"/>
      <c r="PJ8" s="98"/>
      <c r="PK8" s="98"/>
      <c r="PL8" s="98"/>
      <c r="PM8" s="98"/>
      <c r="PN8" s="98"/>
      <c r="PO8" s="98"/>
      <c r="PP8" s="98"/>
      <c r="PQ8" s="98"/>
      <c r="PR8" s="98"/>
      <c r="PS8" s="98"/>
      <c r="PT8" s="98"/>
      <c r="PU8" s="98"/>
      <c r="PV8" s="98"/>
      <c r="PW8" s="98"/>
      <c r="PX8" s="98"/>
      <c r="PY8" s="98"/>
      <c r="PZ8" s="98"/>
      <c r="QA8" s="98"/>
      <c r="QB8" s="98"/>
      <c r="QC8" s="98"/>
      <c r="QD8" s="98"/>
      <c r="QE8" s="98"/>
      <c r="QF8" s="98"/>
      <c r="QG8" s="98"/>
      <c r="QH8" s="98"/>
      <c r="QI8" s="98"/>
      <c r="QJ8" s="98"/>
      <c r="QK8" s="98"/>
      <c r="QL8" s="98"/>
      <c r="QM8" s="98"/>
      <c r="QN8" s="98"/>
      <c r="QO8" s="98"/>
      <c r="QP8" s="98"/>
      <c r="QQ8" s="98"/>
      <c r="QR8" s="98"/>
      <c r="QS8" s="98"/>
      <c r="QT8" s="98"/>
      <c r="QU8" s="98"/>
      <c r="QV8" s="98"/>
      <c r="QW8" s="98"/>
      <c r="QX8" s="98"/>
      <c r="QY8" s="98"/>
      <c r="QZ8" s="98"/>
      <c r="RA8" s="98"/>
      <c r="RB8" s="98"/>
      <c r="RC8" s="98"/>
      <c r="RD8" s="98"/>
      <c r="RE8" s="98"/>
      <c r="RF8" s="98"/>
      <c r="RG8" s="98"/>
      <c r="RH8" s="98"/>
      <c r="RI8" s="98"/>
      <c r="RJ8" s="98"/>
      <c r="RK8" s="98"/>
      <c r="RL8" s="98"/>
      <c r="RM8" s="98"/>
      <c r="RN8" s="98"/>
      <c r="RO8" s="98"/>
      <c r="RP8" s="98"/>
      <c r="RQ8" s="98"/>
      <c r="RR8" s="98"/>
      <c r="RS8" s="98"/>
      <c r="RT8" s="98"/>
      <c r="RU8" s="98"/>
      <c r="RV8" s="98"/>
      <c r="RW8" s="98"/>
      <c r="RX8" s="98"/>
      <c r="RY8" s="98"/>
      <c r="RZ8" s="98"/>
      <c r="SA8" s="98"/>
      <c r="SB8" s="98"/>
      <c r="SC8" s="98"/>
      <c r="SD8" s="98"/>
      <c r="SE8" s="98"/>
      <c r="SF8" s="98"/>
      <c r="SG8" s="98"/>
      <c r="SH8" s="98"/>
      <c r="SI8" s="98"/>
      <c r="SJ8" s="98"/>
      <c r="SK8" s="98"/>
      <c r="SL8" s="98"/>
      <c r="SM8" s="98"/>
      <c r="SN8" s="98"/>
      <c r="SO8" s="98"/>
      <c r="SP8" s="98"/>
      <c r="SQ8" s="98"/>
      <c r="SR8" s="98"/>
      <c r="SS8" s="98"/>
      <c r="ST8" s="98"/>
      <c r="SU8" s="98"/>
      <c r="SV8" s="98"/>
      <c r="SW8" s="98"/>
      <c r="SX8" s="98"/>
      <c r="SY8" s="98"/>
      <c r="SZ8" s="98"/>
      <c r="TA8" s="98"/>
      <c r="TB8" s="98"/>
      <c r="TC8" s="98"/>
      <c r="TD8" s="98"/>
      <c r="TE8" s="98"/>
      <c r="TF8" s="98"/>
      <c r="TG8" s="98"/>
      <c r="TH8" s="98"/>
      <c r="TI8" s="98"/>
      <c r="TJ8" s="98"/>
      <c r="TK8" s="98"/>
      <c r="TL8" s="98"/>
      <c r="TM8" s="98"/>
      <c r="TN8" s="98"/>
      <c r="TO8" s="98"/>
      <c r="TP8" s="98"/>
      <c r="TQ8" s="98"/>
      <c r="TR8" s="98"/>
      <c r="TS8" s="98"/>
      <c r="TT8" s="98"/>
      <c r="TU8" s="98"/>
      <c r="TV8" s="98"/>
      <c r="TW8" s="98"/>
      <c r="TX8" s="98"/>
      <c r="TY8" s="98"/>
      <c r="TZ8" s="98"/>
      <c r="UA8" s="98"/>
      <c r="UB8" s="98"/>
      <c r="UC8" s="98"/>
      <c r="UD8" s="98"/>
      <c r="UE8" s="98"/>
      <c r="UF8" s="98"/>
      <c r="UG8" s="98"/>
      <c r="UH8" s="98"/>
      <c r="UI8" s="98"/>
      <c r="UJ8" s="98"/>
      <c r="UK8" s="98"/>
      <c r="UL8" s="98"/>
      <c r="UM8" s="98"/>
      <c r="UN8" s="98"/>
      <c r="UO8" s="98"/>
      <c r="UP8" s="98"/>
      <c r="UQ8" s="98"/>
      <c r="UR8" s="98"/>
      <c r="US8" s="98"/>
      <c r="UT8" s="98"/>
      <c r="UU8" s="98"/>
      <c r="UV8" s="98"/>
      <c r="UW8" s="98"/>
      <c r="UX8" s="98"/>
      <c r="UY8" s="98"/>
      <c r="UZ8" s="98"/>
      <c r="VA8" s="98"/>
      <c r="VB8" s="98"/>
      <c r="VC8" s="98"/>
      <c r="VD8" s="98"/>
      <c r="VE8" s="98"/>
      <c r="VF8" s="98"/>
      <c r="VG8" s="98"/>
      <c r="VH8" s="98"/>
      <c r="VI8" s="98"/>
      <c r="VJ8" s="98"/>
      <c r="VK8" s="98"/>
      <c r="VL8" s="98"/>
      <c r="VM8" s="98"/>
      <c r="VN8" s="98"/>
      <c r="VO8" s="98"/>
      <c r="VP8" s="98"/>
      <c r="VQ8" s="98"/>
      <c r="VR8" s="98"/>
      <c r="VS8" s="98"/>
      <c r="VT8" s="98"/>
      <c r="VU8" s="98"/>
      <c r="VV8" s="98"/>
      <c r="VW8" s="98"/>
      <c r="VX8" s="98"/>
      <c r="VY8" s="98"/>
      <c r="VZ8" s="98"/>
      <c r="WA8" s="98"/>
      <c r="WB8" s="98"/>
      <c r="WC8" s="98"/>
      <c r="WD8" s="98"/>
      <c r="WE8" s="98"/>
      <c r="WF8" s="98"/>
      <c r="WG8" s="98"/>
      <c r="WH8" s="98"/>
      <c r="WI8" s="98"/>
      <c r="WJ8" s="98"/>
      <c r="WK8" s="98"/>
      <c r="WL8" s="98"/>
      <c r="WM8" s="98"/>
      <c r="WN8" s="98"/>
      <c r="WO8" s="98"/>
      <c r="WP8" s="98"/>
      <c r="WQ8" s="98"/>
      <c r="WR8" s="98"/>
      <c r="WS8" s="98"/>
      <c r="WT8" s="98"/>
      <c r="WU8" s="98"/>
      <c r="WV8" s="98"/>
      <c r="WW8" s="98"/>
      <c r="WX8" s="98"/>
      <c r="WY8" s="98"/>
      <c r="WZ8" s="98"/>
      <c r="XA8" s="98"/>
      <c r="XB8" s="98"/>
      <c r="XC8" s="98"/>
      <c r="XD8" s="98"/>
      <c r="XE8" s="98"/>
      <c r="XF8" s="98"/>
      <c r="XG8" s="98"/>
      <c r="XH8" s="98"/>
      <c r="XI8" s="98"/>
      <c r="XJ8" s="98"/>
      <c r="XK8" s="98"/>
      <c r="XL8" s="98"/>
      <c r="XM8" s="98"/>
      <c r="XN8" s="98"/>
      <c r="XO8" s="98"/>
      <c r="XP8" s="98"/>
      <c r="XQ8" s="98"/>
      <c r="XR8" s="98"/>
      <c r="XS8" s="98"/>
      <c r="XT8" s="98"/>
      <c r="XU8" s="98"/>
      <c r="XV8" s="98"/>
      <c r="XW8" s="98"/>
      <c r="XX8" s="98"/>
      <c r="XY8" s="98"/>
      <c r="XZ8" s="98"/>
      <c r="YA8" s="98"/>
      <c r="YB8" s="98"/>
      <c r="YC8" s="98"/>
      <c r="YD8" s="98"/>
      <c r="YE8" s="98"/>
      <c r="YF8" s="98"/>
      <c r="YG8" s="98"/>
      <c r="YH8" s="98"/>
      <c r="YI8" s="98"/>
      <c r="YJ8" s="98"/>
      <c r="YK8" s="98"/>
      <c r="YL8" s="98"/>
      <c r="YM8" s="98"/>
      <c r="YN8" s="98"/>
      <c r="YO8" s="98"/>
      <c r="YP8" s="98"/>
      <c r="YQ8" s="98"/>
      <c r="YR8" s="98"/>
      <c r="YS8" s="98"/>
      <c r="YT8" s="98"/>
      <c r="YU8" s="98"/>
      <c r="YV8" s="98"/>
      <c r="YW8" s="98"/>
      <c r="YX8" s="98"/>
      <c r="YY8" s="98"/>
      <c r="YZ8" s="98"/>
      <c r="ZA8" s="98"/>
      <c r="ZB8" s="98"/>
      <c r="ZC8" s="98"/>
      <c r="ZD8" s="98"/>
      <c r="ZE8" s="98"/>
      <c r="ZF8" s="98"/>
      <c r="ZG8" s="98"/>
      <c r="ZH8" s="98"/>
      <c r="ZI8" s="98"/>
      <c r="ZJ8" s="98"/>
      <c r="ZK8" s="98"/>
      <c r="ZL8" s="98"/>
      <c r="ZM8" s="98"/>
      <c r="ZN8" s="98"/>
      <c r="ZO8" s="98"/>
      <c r="ZP8" s="98"/>
      <c r="ZQ8" s="98"/>
      <c r="ZR8" s="98"/>
      <c r="ZS8" s="98"/>
      <c r="ZT8" s="98"/>
      <c r="ZU8" s="98"/>
      <c r="ZV8" s="98"/>
      <c r="ZW8" s="98"/>
      <c r="ZX8" s="98"/>
      <c r="ZY8" s="98"/>
      <c r="ZZ8" s="98"/>
      <c r="AAA8" s="98"/>
      <c r="AAB8" s="98"/>
      <c r="AAC8" s="98"/>
      <c r="AAD8" s="98"/>
      <c r="AAE8" s="98"/>
      <c r="AAF8" s="98"/>
      <c r="AAG8" s="98"/>
      <c r="AAH8" s="98"/>
      <c r="AAI8" s="98"/>
      <c r="AAJ8" s="98"/>
      <c r="AAK8" s="98"/>
      <c r="AAL8" s="98"/>
      <c r="AAM8" s="98"/>
      <c r="AAN8" s="98"/>
      <c r="AAO8" s="98"/>
      <c r="AAP8" s="98"/>
      <c r="AAQ8" s="98"/>
      <c r="AAR8" s="98"/>
      <c r="AAS8" s="98"/>
      <c r="AAT8" s="98"/>
      <c r="AAU8" s="98"/>
      <c r="AAV8" s="98"/>
      <c r="AAW8" s="98"/>
      <c r="AAX8" s="98"/>
      <c r="AAY8" s="98"/>
      <c r="AAZ8" s="98"/>
      <c r="ABA8" s="98"/>
      <c r="ABB8" s="98"/>
      <c r="ABC8" s="98"/>
      <c r="ABD8" s="98"/>
      <c r="ABE8" s="98"/>
      <c r="ABF8" s="98"/>
      <c r="ABG8" s="98"/>
      <c r="ABH8" s="98"/>
      <c r="ABI8" s="98"/>
      <c r="ABJ8" s="98"/>
      <c r="ABK8" s="98"/>
      <c r="ABL8" s="98"/>
      <c r="ABM8" s="98"/>
      <c r="ABN8" s="98"/>
      <c r="ABO8" s="98"/>
      <c r="ABP8" s="98"/>
      <c r="ABQ8" s="98"/>
      <c r="ABR8" s="98"/>
      <c r="ABS8" s="98"/>
      <c r="ABT8" s="98"/>
      <c r="ABU8" s="98"/>
      <c r="ABV8" s="98"/>
      <c r="ABW8" s="98"/>
      <c r="ABX8" s="98"/>
      <c r="ABY8" s="98"/>
      <c r="ABZ8" s="98"/>
      <c r="ACA8" s="98"/>
      <c r="ACB8" s="98"/>
      <c r="ACC8" s="98"/>
      <c r="ACD8" s="98"/>
      <c r="ACE8" s="98"/>
      <c r="ACF8" s="98"/>
      <c r="ACG8" s="98"/>
      <c r="ACH8" s="98"/>
      <c r="ACI8" s="98"/>
      <c r="ACJ8" s="98"/>
      <c r="ACK8" s="98"/>
      <c r="ACL8" s="98"/>
      <c r="ACM8" s="98"/>
      <c r="ACN8" s="98"/>
      <c r="ACO8" s="98"/>
      <c r="ACP8" s="98"/>
      <c r="ACQ8" s="98"/>
      <c r="ACR8" s="98"/>
      <c r="ACS8" s="98"/>
      <c r="ACT8" s="98"/>
      <c r="ACU8" s="98"/>
      <c r="ACV8" s="98"/>
      <c r="ACW8" s="98"/>
      <c r="ACX8" s="98"/>
      <c r="ACY8" s="98"/>
      <c r="ACZ8" s="98"/>
      <c r="ADA8" s="98"/>
      <c r="ADB8" s="98"/>
      <c r="ADC8" s="98"/>
      <c r="ADD8" s="98"/>
      <c r="ADE8" s="98"/>
      <c r="ADF8" s="98"/>
      <c r="ADG8" s="98"/>
      <c r="ADH8" s="98"/>
      <c r="ADI8" s="98"/>
      <c r="ADJ8" s="98"/>
      <c r="ADK8" s="98"/>
      <c r="ADL8" s="98"/>
      <c r="ADM8" s="98"/>
      <c r="ADN8" s="98"/>
      <c r="ADO8" s="98"/>
      <c r="ADP8" s="98"/>
      <c r="ADQ8" s="98"/>
      <c r="ADR8" s="98"/>
      <c r="ADS8" s="98"/>
      <c r="ADT8" s="98"/>
      <c r="ADU8" s="98"/>
      <c r="ADV8" s="98"/>
      <c r="ADW8" s="98"/>
      <c r="ADX8" s="98"/>
      <c r="ADY8" s="98"/>
      <c r="ADZ8" s="98"/>
      <c r="AEA8" s="98"/>
      <c r="AEB8" s="98"/>
      <c r="AEC8" s="98"/>
      <c r="AED8" s="98"/>
      <c r="AEE8" s="98"/>
      <c r="AEF8" s="98"/>
      <c r="AEG8" s="98"/>
      <c r="AEH8" s="98"/>
      <c r="AEI8" s="98"/>
      <c r="AEJ8" s="98"/>
      <c r="AEK8" s="98"/>
      <c r="AEL8" s="98"/>
      <c r="AEM8" s="98"/>
      <c r="AEN8" s="98"/>
      <c r="AEO8" s="98"/>
      <c r="AEP8" s="98"/>
      <c r="AEQ8" s="98"/>
      <c r="AER8" s="98"/>
      <c r="AES8" s="98"/>
      <c r="AET8" s="98"/>
      <c r="AEU8" s="98"/>
      <c r="AEV8" s="98"/>
      <c r="AEW8" s="98"/>
      <c r="AEX8" s="98"/>
      <c r="AEY8" s="98"/>
      <c r="AEZ8" s="98"/>
      <c r="AFA8" s="98"/>
      <c r="AFB8" s="98"/>
      <c r="AFC8" s="98"/>
      <c r="AFD8" s="98"/>
      <c r="AFE8" s="98"/>
      <c r="AFF8" s="98"/>
      <c r="AFG8" s="98"/>
      <c r="AFH8" s="98"/>
      <c r="AFI8" s="98"/>
      <c r="AFJ8" s="98"/>
      <c r="AFK8" s="98"/>
      <c r="AFL8" s="98"/>
      <c r="AFM8" s="98"/>
      <c r="AFN8" s="98"/>
      <c r="AFO8" s="98"/>
      <c r="AFP8" s="98"/>
      <c r="AFQ8" s="98"/>
      <c r="AFR8" s="98"/>
      <c r="AFS8" s="98"/>
      <c r="AFT8" s="98"/>
      <c r="AFU8" s="98"/>
      <c r="AFV8" s="98"/>
      <c r="AFW8" s="98"/>
      <c r="AFX8" s="98"/>
      <c r="AFY8" s="98"/>
      <c r="AFZ8" s="98"/>
      <c r="AGA8" s="98"/>
      <c r="AGB8" s="98"/>
      <c r="AGC8" s="98"/>
      <c r="AGD8" s="98"/>
      <c r="AGE8" s="98"/>
      <c r="AGF8" s="98"/>
      <c r="AGG8" s="98"/>
      <c r="AGH8" s="98"/>
      <c r="AGI8" s="98"/>
      <c r="AGJ8" s="98"/>
      <c r="AGK8" s="98"/>
      <c r="AGL8" s="98"/>
      <c r="AGM8" s="98"/>
      <c r="AGN8" s="98"/>
      <c r="AGO8" s="98"/>
      <c r="AGP8" s="98"/>
      <c r="AGQ8" s="98"/>
      <c r="AGR8" s="98"/>
      <c r="AGS8" s="98"/>
      <c r="AGT8" s="98"/>
      <c r="AGU8" s="98"/>
      <c r="AGV8" s="98"/>
      <c r="AGW8" s="98"/>
      <c r="AGX8" s="98"/>
      <c r="AGY8" s="98"/>
      <c r="AGZ8" s="98"/>
      <c r="AHA8" s="98"/>
      <c r="AHB8" s="98"/>
      <c r="AHC8" s="98"/>
      <c r="AHD8" s="98"/>
      <c r="AHE8" s="98"/>
      <c r="AHF8" s="98"/>
      <c r="AHG8" s="98"/>
      <c r="AHH8" s="98"/>
      <c r="AHI8" s="98"/>
      <c r="AHJ8" s="98"/>
      <c r="AHK8" s="98"/>
      <c r="AHL8" s="98"/>
      <c r="AHM8" s="98"/>
      <c r="AHN8" s="98"/>
      <c r="AHO8" s="98"/>
      <c r="AHP8" s="98"/>
      <c r="AHQ8" s="98"/>
      <c r="AHR8" s="98"/>
      <c r="AHS8" s="98"/>
      <c r="AHT8" s="98"/>
      <c r="AHU8" s="98"/>
      <c r="AHV8" s="98"/>
      <c r="AHW8" s="98"/>
      <c r="AHX8" s="98"/>
      <c r="AHY8" s="98"/>
      <c r="AHZ8" s="98"/>
      <c r="AIA8" s="98"/>
      <c r="AIB8" s="98"/>
      <c r="AIC8" s="98"/>
      <c r="AID8" s="98"/>
      <c r="AIE8" s="98"/>
      <c r="AIF8" s="98"/>
      <c r="AIG8" s="98"/>
      <c r="AIH8" s="98"/>
      <c r="AII8" s="98"/>
      <c r="AIJ8" s="98"/>
      <c r="AIK8" s="98"/>
      <c r="AIL8" s="98"/>
      <c r="AIM8" s="98"/>
      <c r="AIN8" s="98"/>
      <c r="AIO8" s="98"/>
      <c r="AIP8" s="98"/>
      <c r="AIQ8" s="98"/>
      <c r="AIR8" s="98"/>
      <c r="AIS8" s="98"/>
      <c r="AIT8" s="98"/>
      <c r="AIU8" s="98"/>
      <c r="AIV8" s="98"/>
      <c r="AIW8" s="98"/>
      <c r="AIX8" s="98"/>
      <c r="AIY8" s="98"/>
      <c r="AIZ8" s="98"/>
      <c r="AJA8" s="98"/>
      <c r="AJB8" s="98"/>
      <c r="AJC8" s="98"/>
      <c r="AJD8" s="98"/>
      <c r="AJE8" s="98"/>
      <c r="AJF8" s="98"/>
      <c r="AJG8" s="98"/>
      <c r="AJH8" s="98"/>
      <c r="AJI8" s="98"/>
      <c r="AJJ8" s="98"/>
      <c r="AJK8" s="98"/>
      <c r="AJL8" s="98"/>
      <c r="AJM8" s="98"/>
      <c r="AJN8" s="98"/>
      <c r="AJO8" s="98"/>
      <c r="AJP8" s="98"/>
      <c r="AJQ8" s="98"/>
      <c r="AJR8" s="98"/>
      <c r="AJS8" s="98"/>
      <c r="AJT8" s="98"/>
      <c r="AJU8" s="98"/>
      <c r="AJV8" s="98"/>
      <c r="AJW8" s="98"/>
      <c r="AJX8" s="98"/>
      <c r="AJY8" s="98"/>
      <c r="AJZ8" s="98"/>
      <c r="AKA8" s="98"/>
      <c r="AKB8" s="98"/>
      <c r="AKC8" s="98"/>
      <c r="AKD8" s="98"/>
      <c r="AKE8" s="98"/>
      <c r="AKF8" s="98"/>
      <c r="AKG8" s="98"/>
      <c r="AKH8" s="98"/>
      <c r="AKI8" s="98"/>
      <c r="AKJ8" s="98"/>
      <c r="AKK8" s="98"/>
      <c r="AKL8" s="98"/>
      <c r="AKM8" s="98"/>
      <c r="AKN8" s="98"/>
      <c r="AKO8" s="98"/>
      <c r="AKP8" s="98"/>
      <c r="AKQ8" s="98"/>
      <c r="AKR8" s="98"/>
      <c r="AKS8" s="98"/>
      <c r="AKT8" s="98"/>
      <c r="AKU8" s="98"/>
      <c r="AKV8" s="98"/>
      <c r="AKW8" s="98"/>
      <c r="AKX8" s="98"/>
    </row>
    <row r="9" spans="1:986" s="88" customFormat="1" ht="12" x14ac:dyDescent="0.2">
      <c r="A9" s="249"/>
      <c r="B9" s="241" t="s">
        <v>106</v>
      </c>
      <c r="C9" s="166" t="str">
        <f>_xlfn.CONCAT(Leverancespecifikation6[[#This Row],[ID]],Leverancespecifikation6[[#This Row],[BYGNINGSDEL]])</f>
        <v>005-</v>
      </c>
      <c r="D9" s="167"/>
      <c r="E9" s="167"/>
      <c r="F9" s="167"/>
      <c r="G9" s="167"/>
      <c r="H9" s="167"/>
      <c r="I9" s="167"/>
      <c r="J9" s="167">
        <v>4</v>
      </c>
      <c r="K9" s="168" t="s">
        <v>103</v>
      </c>
      <c r="L9" s="169"/>
      <c r="M9" s="86" t="str">
        <f>IFERROR(VLOOKUP(Leverancespecifikation6[[#This Row],[ID-Bygningsdel]],'Data ændringslog'!A:G,7,FALSE),"P")</f>
        <v/>
      </c>
      <c r="N9" s="320" t="s">
        <v>103</v>
      </c>
      <c r="O9" s="117" t="str">
        <f>VLOOKUP(Leverancespecifikation6[[#This Row],[ID-Bygningsdel]],'Data aktør'!A:H,2,FALSE)</f>
        <v/>
      </c>
      <c r="P9" s="87" t="str">
        <f>VLOOKUP(Leverancespecifikation6[[#This Row],[ID-Bygningsdel]],'Data aktør'!A:H,3,FALSE)</f>
        <v/>
      </c>
      <c r="Q9" s="87" t="str">
        <f>VLOOKUP(Leverancespecifikation6[[#This Row],[ID-Bygningsdel]],'Data aktør'!A:H,4,FALSE)</f>
        <v/>
      </c>
      <c r="R9" s="87" t="str">
        <f>VLOOKUP(Leverancespecifikation6[[#This Row],[ID-Bygningsdel]],'Data aktør'!A:H,5,FALSE)</f>
        <v/>
      </c>
      <c r="S9" s="87" t="str">
        <f>VLOOKUP(Leverancespecifikation6[[#This Row],[ID-Bygningsdel]],'Data aktør'!A:H,6,FALSE)</f>
        <v/>
      </c>
      <c r="T9" s="87" t="str">
        <f>VLOOKUP(Leverancespecifikation6[[#This Row],[ID-Bygningsdel]],'Data aktør'!A:H,7,FALSE)</f>
        <v/>
      </c>
      <c r="U9" s="118" t="str">
        <f>VLOOKUP(Leverancespecifikation6[[#This Row],[ID-Bygningsdel]],'Data aktør'!A:H,8,FALSE)</f>
        <v/>
      </c>
      <c r="V9" s="110"/>
      <c r="W9" s="85"/>
      <c r="X9" s="85"/>
      <c r="Y9" s="85"/>
      <c r="Z9" s="85"/>
      <c r="AA9" s="85"/>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286"/>
      <c r="BM9" s="167"/>
      <c r="BN9" s="167"/>
      <c r="BO9" s="167"/>
      <c r="BP9" s="167"/>
      <c r="BQ9" s="167"/>
      <c r="BR9" s="167"/>
      <c r="BS9" s="167"/>
      <c r="BT9" s="167"/>
      <c r="BU9" s="167"/>
      <c r="BV9" s="167"/>
      <c r="BW9" s="167"/>
      <c r="BX9" s="167"/>
      <c r="BY9" s="167"/>
      <c r="BZ9" s="167"/>
      <c r="CA9" s="207"/>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34"/>
      <c r="IX9" s="134"/>
      <c r="IY9" s="134"/>
      <c r="IZ9" s="134"/>
      <c r="JA9" s="134"/>
      <c r="JB9" s="134"/>
      <c r="JC9" s="134"/>
      <c r="JD9" s="134"/>
      <c r="JE9" s="134"/>
      <c r="JF9" s="134"/>
      <c r="JG9" s="134"/>
      <c r="JH9" s="134"/>
      <c r="JI9" s="134"/>
      <c r="JJ9" s="134"/>
      <c r="JK9" s="134"/>
      <c r="JL9" s="134"/>
      <c r="JM9" s="134"/>
      <c r="JN9" s="134"/>
      <c r="JO9" s="134"/>
      <c r="JP9" s="134"/>
      <c r="JQ9" s="134"/>
      <c r="JR9" s="134"/>
      <c r="JS9" s="134"/>
      <c r="JT9" s="134"/>
      <c r="JU9" s="134"/>
      <c r="JV9" s="134"/>
      <c r="JW9" s="134"/>
      <c r="JX9" s="134"/>
      <c r="JY9" s="134"/>
      <c r="JZ9" s="134"/>
      <c r="KA9" s="134"/>
      <c r="KB9" s="134"/>
      <c r="KC9" s="134"/>
      <c r="KD9" s="134"/>
      <c r="KE9" s="134"/>
      <c r="KF9" s="134"/>
      <c r="KG9" s="134"/>
      <c r="KH9" s="134"/>
      <c r="KI9" s="134"/>
      <c r="KJ9" s="134"/>
      <c r="KK9" s="134"/>
      <c r="KL9" s="134"/>
      <c r="KM9" s="134"/>
      <c r="KN9" s="134"/>
      <c r="KO9" s="134"/>
      <c r="KP9" s="134"/>
      <c r="KQ9" s="134"/>
      <c r="KR9" s="134"/>
      <c r="KS9" s="134"/>
      <c r="KT9" s="134"/>
      <c r="KU9" s="134"/>
      <c r="KV9" s="134"/>
      <c r="KW9" s="134"/>
      <c r="KX9" s="134"/>
      <c r="KY9" s="134"/>
      <c r="KZ9" s="134"/>
      <c r="LA9" s="134"/>
      <c r="LB9" s="134"/>
      <c r="LC9" s="134"/>
      <c r="LD9" s="134"/>
      <c r="LE9" s="134"/>
      <c r="LF9" s="134"/>
      <c r="LG9" s="134"/>
      <c r="LH9" s="134"/>
      <c r="LI9" s="134"/>
      <c r="LJ9" s="134"/>
      <c r="LK9" s="134"/>
      <c r="LL9" s="134"/>
      <c r="LM9" s="134"/>
      <c r="LN9" s="134"/>
      <c r="LO9" s="134"/>
      <c r="LP9" s="134"/>
      <c r="LQ9" s="134"/>
      <c r="LR9" s="134"/>
      <c r="LS9" s="134"/>
      <c r="LT9" s="134"/>
      <c r="LU9" s="134"/>
      <c r="LV9" s="134"/>
      <c r="LW9" s="134"/>
      <c r="LX9" s="134"/>
      <c r="LY9" s="134"/>
      <c r="LZ9" s="134"/>
      <c r="MA9" s="134"/>
      <c r="MB9" s="134"/>
      <c r="MC9" s="134"/>
      <c r="MD9" s="134"/>
      <c r="ME9" s="134"/>
      <c r="MF9" s="134"/>
      <c r="MG9" s="134"/>
      <c r="MH9" s="134"/>
      <c r="MI9" s="134"/>
      <c r="MJ9" s="134"/>
      <c r="MK9" s="134"/>
      <c r="ML9" s="134"/>
      <c r="MM9" s="134"/>
      <c r="MN9" s="134"/>
      <c r="MO9" s="134"/>
      <c r="MP9" s="134"/>
      <c r="MQ9" s="134"/>
      <c r="MR9" s="134"/>
      <c r="MS9" s="134"/>
      <c r="MT9" s="134"/>
      <c r="MU9" s="134"/>
      <c r="MV9" s="134"/>
      <c r="MW9" s="134"/>
      <c r="MX9" s="134"/>
      <c r="MY9" s="134"/>
      <c r="MZ9" s="134"/>
      <c r="NA9" s="134"/>
      <c r="NB9" s="134"/>
      <c r="NC9" s="134"/>
      <c r="ND9" s="134"/>
      <c r="NE9" s="134"/>
      <c r="NF9" s="134"/>
      <c r="NG9" s="134"/>
      <c r="NH9" s="134"/>
      <c r="NI9" s="134"/>
      <c r="NJ9" s="134"/>
      <c r="NK9" s="134"/>
      <c r="NL9" s="134"/>
      <c r="NM9" s="134"/>
      <c r="NN9" s="134"/>
      <c r="NO9" s="134"/>
      <c r="NP9" s="134"/>
      <c r="NQ9" s="134"/>
      <c r="NR9" s="134"/>
      <c r="NS9" s="134"/>
      <c r="NT9" s="134"/>
      <c r="NU9" s="134"/>
      <c r="NV9" s="134"/>
      <c r="NW9" s="134"/>
      <c r="NX9" s="134"/>
      <c r="NY9" s="134"/>
      <c r="NZ9" s="134"/>
      <c r="OA9" s="134"/>
      <c r="OB9" s="134"/>
      <c r="OC9" s="134"/>
      <c r="OD9" s="134"/>
      <c r="OE9" s="134"/>
      <c r="OF9" s="134"/>
      <c r="OG9" s="134"/>
      <c r="OH9" s="134"/>
      <c r="OI9" s="134"/>
      <c r="OJ9" s="134"/>
      <c r="OK9" s="134"/>
      <c r="OL9" s="134"/>
      <c r="OM9" s="134"/>
      <c r="ON9" s="134"/>
      <c r="OO9" s="134"/>
      <c r="OP9" s="134"/>
      <c r="OQ9" s="134"/>
      <c r="OR9" s="134"/>
      <c r="OS9" s="134"/>
      <c r="OT9" s="134"/>
      <c r="OU9" s="134"/>
      <c r="OV9" s="134"/>
      <c r="OW9" s="134"/>
      <c r="OX9" s="134"/>
      <c r="OY9" s="134"/>
      <c r="OZ9" s="134"/>
      <c r="PA9" s="134"/>
      <c r="PB9" s="134"/>
      <c r="PC9" s="134"/>
      <c r="PD9" s="134"/>
      <c r="PE9" s="134"/>
      <c r="PF9" s="134"/>
      <c r="PG9" s="134"/>
      <c r="PH9" s="134"/>
      <c r="PI9" s="134"/>
      <c r="PJ9" s="134"/>
      <c r="PK9" s="134"/>
      <c r="PL9" s="134"/>
      <c r="PM9" s="134"/>
      <c r="PN9" s="134"/>
      <c r="PO9" s="134"/>
      <c r="PP9" s="134"/>
      <c r="PQ9" s="134"/>
      <c r="PR9" s="134"/>
      <c r="PS9" s="134"/>
      <c r="PT9" s="134"/>
      <c r="PU9" s="134"/>
      <c r="PV9" s="134"/>
      <c r="PW9" s="134"/>
      <c r="PX9" s="134"/>
      <c r="PY9" s="134"/>
      <c r="PZ9" s="134"/>
      <c r="QA9" s="134"/>
      <c r="QB9" s="134"/>
      <c r="QC9" s="134"/>
      <c r="QD9" s="134"/>
      <c r="QE9" s="134"/>
      <c r="QF9" s="134"/>
      <c r="QG9" s="134"/>
      <c r="QH9" s="134"/>
      <c r="QI9" s="134"/>
      <c r="QJ9" s="134"/>
      <c r="QK9" s="134"/>
      <c r="QL9" s="134"/>
      <c r="QM9" s="134"/>
      <c r="QN9" s="134"/>
      <c r="QO9" s="134"/>
      <c r="QP9" s="134"/>
      <c r="QQ9" s="134"/>
      <c r="QR9" s="134"/>
      <c r="QS9" s="134"/>
      <c r="QT9" s="134"/>
      <c r="QU9" s="134"/>
      <c r="QV9" s="134"/>
      <c r="QW9" s="134"/>
      <c r="QX9" s="134"/>
      <c r="QY9" s="134"/>
      <c r="QZ9" s="134"/>
      <c r="RA9" s="134"/>
      <c r="RB9" s="134"/>
      <c r="RC9" s="134"/>
      <c r="RD9" s="134"/>
      <c r="RE9" s="134"/>
      <c r="RF9" s="134"/>
      <c r="RG9" s="134"/>
      <c r="RH9" s="134"/>
      <c r="RI9" s="134"/>
      <c r="RJ9" s="134"/>
      <c r="RK9" s="134"/>
      <c r="RL9" s="134"/>
      <c r="RM9" s="134"/>
      <c r="RN9" s="134"/>
      <c r="RO9" s="134"/>
      <c r="RP9" s="134"/>
      <c r="RQ9" s="134"/>
      <c r="RR9" s="134"/>
      <c r="RS9" s="134"/>
      <c r="RT9" s="134"/>
      <c r="RU9" s="134"/>
      <c r="RV9" s="134"/>
      <c r="RW9" s="134"/>
      <c r="RX9" s="134"/>
      <c r="RY9" s="134"/>
      <c r="RZ9" s="134"/>
      <c r="SA9" s="134"/>
      <c r="SB9" s="134"/>
      <c r="SC9" s="134"/>
      <c r="SD9" s="134"/>
      <c r="SE9" s="134"/>
      <c r="SF9" s="134"/>
      <c r="SG9" s="134"/>
      <c r="SH9" s="134"/>
      <c r="SI9" s="134"/>
      <c r="SJ9" s="134"/>
      <c r="SK9" s="134"/>
      <c r="SL9" s="134"/>
      <c r="SM9" s="134"/>
      <c r="SN9" s="134"/>
      <c r="SO9" s="134"/>
      <c r="SP9" s="134"/>
      <c r="SQ9" s="134"/>
      <c r="SR9" s="134"/>
      <c r="SS9" s="134"/>
      <c r="ST9" s="134"/>
      <c r="SU9" s="134"/>
      <c r="SV9" s="134"/>
      <c r="SW9" s="134"/>
      <c r="SX9" s="134"/>
      <c r="SY9" s="134"/>
      <c r="SZ9" s="134"/>
      <c r="TA9" s="134"/>
      <c r="TB9" s="134"/>
      <c r="TC9" s="134"/>
      <c r="TD9" s="134"/>
      <c r="TE9" s="134"/>
      <c r="TF9" s="134"/>
      <c r="TG9" s="134"/>
      <c r="TH9" s="134"/>
      <c r="TI9" s="134"/>
      <c r="TJ9" s="134"/>
      <c r="TK9" s="134"/>
      <c r="TL9" s="134"/>
      <c r="TM9" s="134"/>
      <c r="TN9" s="134"/>
      <c r="TO9" s="134"/>
      <c r="TP9" s="134"/>
      <c r="TQ9" s="134"/>
      <c r="TR9" s="134"/>
      <c r="TS9" s="134"/>
      <c r="TT9" s="134"/>
      <c r="TU9" s="134"/>
      <c r="TV9" s="134"/>
      <c r="TW9" s="134"/>
      <c r="TX9" s="134"/>
      <c r="TY9" s="134"/>
      <c r="TZ9" s="134"/>
      <c r="UA9" s="134"/>
      <c r="UB9" s="134"/>
      <c r="UC9" s="134"/>
      <c r="UD9" s="134"/>
      <c r="UE9" s="134"/>
      <c r="UF9" s="134"/>
      <c r="UG9" s="134"/>
      <c r="UH9" s="134"/>
      <c r="UI9" s="134"/>
      <c r="UJ9" s="134"/>
      <c r="UK9" s="134"/>
      <c r="UL9" s="134"/>
      <c r="UM9" s="134"/>
      <c r="UN9" s="134"/>
      <c r="UO9" s="134"/>
      <c r="UP9" s="134"/>
      <c r="UQ9" s="134"/>
      <c r="UR9" s="134"/>
      <c r="US9" s="134"/>
      <c r="UT9" s="134"/>
      <c r="UU9" s="134"/>
      <c r="UV9" s="134"/>
      <c r="UW9" s="134"/>
      <c r="UX9" s="134"/>
      <c r="UY9" s="134"/>
      <c r="UZ9" s="134"/>
      <c r="VA9" s="134"/>
      <c r="VB9" s="134"/>
      <c r="VC9" s="134"/>
      <c r="VD9" s="134"/>
      <c r="VE9" s="134"/>
      <c r="VF9" s="134"/>
      <c r="VG9" s="134"/>
      <c r="VH9" s="134"/>
      <c r="VI9" s="134"/>
      <c r="VJ9" s="134"/>
      <c r="VK9" s="134"/>
      <c r="VL9" s="134"/>
      <c r="VM9" s="134"/>
      <c r="VN9" s="134"/>
      <c r="VO9" s="134"/>
      <c r="VP9" s="134"/>
      <c r="VQ9" s="134"/>
      <c r="VR9" s="134"/>
      <c r="VS9" s="134"/>
      <c r="VT9" s="134"/>
      <c r="VU9" s="134"/>
      <c r="VV9" s="134"/>
      <c r="VW9" s="134"/>
      <c r="VX9" s="134"/>
      <c r="VY9" s="134"/>
      <c r="VZ9" s="134"/>
      <c r="WA9" s="134"/>
      <c r="WB9" s="134"/>
      <c r="WC9" s="134"/>
      <c r="WD9" s="134"/>
      <c r="WE9" s="134"/>
      <c r="WF9" s="134"/>
      <c r="WG9" s="134"/>
      <c r="WH9" s="134"/>
      <c r="WI9" s="134"/>
      <c r="WJ9" s="134"/>
      <c r="WK9" s="134"/>
      <c r="WL9" s="134"/>
      <c r="WM9" s="134"/>
      <c r="WN9" s="134"/>
      <c r="WO9" s="134"/>
      <c r="WP9" s="134"/>
      <c r="WQ9" s="134"/>
      <c r="WR9" s="134"/>
      <c r="WS9" s="134"/>
      <c r="WT9" s="134"/>
      <c r="WU9" s="134"/>
      <c r="WV9" s="134"/>
      <c r="WW9" s="134"/>
      <c r="WX9" s="134"/>
      <c r="WY9" s="134"/>
      <c r="WZ9" s="134"/>
      <c r="XA9" s="134"/>
      <c r="XB9" s="134"/>
      <c r="XC9" s="134"/>
      <c r="XD9" s="134"/>
      <c r="XE9" s="134"/>
      <c r="XF9" s="134"/>
      <c r="XG9" s="134"/>
      <c r="XH9" s="134"/>
      <c r="XI9" s="134"/>
      <c r="XJ9" s="134"/>
      <c r="XK9" s="134"/>
      <c r="XL9" s="134"/>
      <c r="XM9" s="134"/>
      <c r="XN9" s="134"/>
      <c r="XO9" s="134"/>
      <c r="XP9" s="134"/>
      <c r="XQ9" s="134"/>
      <c r="XR9" s="134"/>
      <c r="XS9" s="134"/>
      <c r="XT9" s="134"/>
      <c r="XU9" s="134"/>
      <c r="XV9" s="134"/>
      <c r="XW9" s="134"/>
      <c r="XX9" s="134"/>
      <c r="XY9" s="134"/>
      <c r="XZ9" s="134"/>
      <c r="YA9" s="134"/>
      <c r="YB9" s="134"/>
      <c r="YC9" s="134"/>
      <c r="YD9" s="134"/>
      <c r="YE9" s="134"/>
      <c r="YF9" s="134"/>
      <c r="YG9" s="134"/>
      <c r="YH9" s="134"/>
      <c r="YI9" s="134"/>
      <c r="YJ9" s="134"/>
      <c r="YK9" s="134"/>
      <c r="YL9" s="134"/>
      <c r="YM9" s="134"/>
      <c r="YN9" s="134"/>
      <c r="YO9" s="134"/>
      <c r="YP9" s="134"/>
      <c r="YQ9" s="134"/>
      <c r="YR9" s="134"/>
      <c r="YS9" s="134"/>
      <c r="YT9" s="134"/>
      <c r="YU9" s="134"/>
      <c r="YV9" s="134"/>
      <c r="YW9" s="134"/>
      <c r="YX9" s="134"/>
      <c r="YY9" s="134"/>
      <c r="YZ9" s="134"/>
      <c r="ZA9" s="134"/>
      <c r="ZB9" s="134"/>
      <c r="ZC9" s="134"/>
      <c r="ZD9" s="134"/>
      <c r="ZE9" s="134"/>
      <c r="ZF9" s="134"/>
      <c r="ZG9" s="134"/>
      <c r="ZH9" s="134"/>
      <c r="ZI9" s="134"/>
      <c r="ZJ9" s="134"/>
      <c r="ZK9" s="134"/>
      <c r="ZL9" s="134"/>
      <c r="ZM9" s="134"/>
      <c r="ZN9" s="134"/>
      <c r="ZO9" s="134"/>
      <c r="ZP9" s="134"/>
      <c r="ZQ9" s="134"/>
      <c r="ZR9" s="134"/>
      <c r="ZS9" s="134"/>
      <c r="ZT9" s="134"/>
      <c r="ZU9" s="134"/>
      <c r="ZV9" s="134"/>
      <c r="ZW9" s="134"/>
      <c r="ZX9" s="134"/>
      <c r="ZY9" s="134"/>
      <c r="ZZ9" s="134"/>
      <c r="AAA9" s="134"/>
      <c r="AAB9" s="134"/>
      <c r="AAC9" s="134"/>
      <c r="AAD9" s="134"/>
      <c r="AAE9" s="134"/>
      <c r="AAF9" s="134"/>
      <c r="AAG9" s="134"/>
      <c r="AAH9" s="134"/>
      <c r="AAI9" s="134"/>
      <c r="AAJ9" s="134"/>
      <c r="AAK9" s="134"/>
      <c r="AAL9" s="134"/>
      <c r="AAM9" s="134"/>
      <c r="AAN9" s="134"/>
      <c r="AAO9" s="134"/>
      <c r="AAP9" s="134"/>
      <c r="AAQ9" s="134"/>
      <c r="AAR9" s="134"/>
      <c r="AAS9" s="134"/>
      <c r="AAT9" s="134"/>
      <c r="AAU9" s="134"/>
      <c r="AAV9" s="134"/>
      <c r="AAW9" s="134"/>
      <c r="AAX9" s="134"/>
      <c r="AAY9" s="134"/>
      <c r="AAZ9" s="134"/>
      <c r="ABA9" s="134"/>
      <c r="ABB9" s="134"/>
      <c r="ABC9" s="134"/>
      <c r="ABD9" s="134"/>
      <c r="ABE9" s="134"/>
      <c r="ABF9" s="134"/>
      <c r="ABG9" s="134"/>
      <c r="ABH9" s="134"/>
      <c r="ABI9" s="134"/>
      <c r="ABJ9" s="134"/>
      <c r="ABK9" s="134"/>
      <c r="ABL9" s="134"/>
      <c r="ABM9" s="134"/>
      <c r="ABN9" s="134"/>
      <c r="ABO9" s="134"/>
      <c r="ABP9" s="134"/>
      <c r="ABQ9" s="134"/>
      <c r="ABR9" s="134"/>
      <c r="ABS9" s="134"/>
      <c r="ABT9" s="134"/>
      <c r="ABU9" s="134"/>
      <c r="ABV9" s="134"/>
      <c r="ABW9" s="134"/>
      <c r="ABX9" s="134"/>
      <c r="ABY9" s="134"/>
      <c r="ABZ9" s="134"/>
      <c r="ACA9" s="134"/>
      <c r="ACB9" s="134"/>
      <c r="ACC9" s="134"/>
      <c r="ACD9" s="134"/>
      <c r="ACE9" s="134"/>
      <c r="ACF9" s="134"/>
      <c r="ACG9" s="134"/>
      <c r="ACH9" s="134"/>
      <c r="ACI9" s="134"/>
      <c r="ACJ9" s="134"/>
      <c r="ACK9" s="134"/>
      <c r="ACL9" s="134"/>
      <c r="ACM9" s="134"/>
      <c r="ACN9" s="134"/>
      <c r="ACO9" s="134"/>
      <c r="ACP9" s="134"/>
      <c r="ACQ9" s="134"/>
      <c r="ACR9" s="134"/>
      <c r="ACS9" s="134"/>
      <c r="ACT9" s="134"/>
      <c r="ACU9" s="134"/>
      <c r="ACV9" s="134"/>
      <c r="ACW9" s="134"/>
      <c r="ACX9" s="134"/>
      <c r="ACY9" s="134"/>
      <c r="ACZ9" s="134"/>
      <c r="ADA9" s="134"/>
      <c r="ADB9" s="134"/>
      <c r="ADC9" s="134"/>
      <c r="ADD9" s="134"/>
      <c r="ADE9" s="134"/>
      <c r="ADF9" s="134"/>
      <c r="ADG9" s="134"/>
      <c r="ADH9" s="134"/>
      <c r="ADI9" s="134"/>
      <c r="ADJ9" s="134"/>
      <c r="ADK9" s="134"/>
      <c r="ADL9" s="134"/>
      <c r="ADM9" s="134"/>
      <c r="ADN9" s="134"/>
      <c r="ADO9" s="134"/>
      <c r="ADP9" s="134"/>
      <c r="ADQ9" s="134"/>
      <c r="ADR9" s="134"/>
      <c r="ADS9" s="134"/>
      <c r="ADT9" s="134"/>
      <c r="ADU9" s="134"/>
      <c r="ADV9" s="134"/>
      <c r="ADW9" s="134"/>
      <c r="ADX9" s="134"/>
      <c r="ADY9" s="134"/>
      <c r="ADZ9" s="134"/>
      <c r="AEA9" s="134"/>
      <c r="AEB9" s="134"/>
      <c r="AEC9" s="134"/>
      <c r="AED9" s="134"/>
      <c r="AEE9" s="134"/>
      <c r="AEF9" s="134"/>
      <c r="AEG9" s="134"/>
      <c r="AEH9" s="134"/>
      <c r="AEI9" s="134"/>
      <c r="AEJ9" s="134"/>
      <c r="AEK9" s="134"/>
      <c r="AEL9" s="134"/>
      <c r="AEM9" s="134"/>
      <c r="AEN9" s="134"/>
      <c r="AEO9" s="134"/>
      <c r="AEP9" s="134"/>
      <c r="AEQ9" s="134"/>
      <c r="AER9" s="134"/>
      <c r="AES9" s="134"/>
      <c r="AET9" s="134"/>
      <c r="AEU9" s="134"/>
      <c r="AEV9" s="134"/>
      <c r="AEW9" s="134"/>
      <c r="AEX9" s="134"/>
      <c r="AEY9" s="134"/>
      <c r="AEZ9" s="134"/>
      <c r="AFA9" s="134"/>
      <c r="AFB9" s="134"/>
      <c r="AFC9" s="134"/>
      <c r="AFD9" s="134"/>
      <c r="AFE9" s="134"/>
      <c r="AFF9" s="134"/>
      <c r="AFG9" s="134"/>
      <c r="AFH9" s="134"/>
      <c r="AFI9" s="134"/>
      <c r="AFJ9" s="134"/>
      <c r="AFK9" s="134"/>
      <c r="AFL9" s="134"/>
      <c r="AFM9" s="134"/>
      <c r="AFN9" s="134"/>
      <c r="AFO9" s="134"/>
      <c r="AFP9" s="134"/>
      <c r="AFQ9" s="134"/>
      <c r="AFR9" s="134"/>
      <c r="AFS9" s="134"/>
      <c r="AFT9" s="134"/>
      <c r="AFU9" s="134"/>
      <c r="AFV9" s="134"/>
      <c r="AFW9" s="134"/>
      <c r="AFX9" s="134"/>
      <c r="AFY9" s="134"/>
      <c r="AFZ9" s="134"/>
      <c r="AGA9" s="134"/>
      <c r="AGB9" s="134"/>
      <c r="AGC9" s="134"/>
      <c r="AGD9" s="134"/>
      <c r="AGE9" s="134"/>
      <c r="AGF9" s="134"/>
      <c r="AGG9" s="134"/>
      <c r="AGH9" s="134"/>
      <c r="AGI9" s="134"/>
      <c r="AGJ9" s="134"/>
      <c r="AGK9" s="134"/>
      <c r="AGL9" s="134"/>
      <c r="AGM9" s="134"/>
      <c r="AGN9" s="134"/>
      <c r="AGO9" s="134"/>
      <c r="AGP9" s="134"/>
      <c r="AGQ9" s="134"/>
      <c r="AGR9" s="134"/>
      <c r="AGS9" s="134"/>
      <c r="AGT9" s="134"/>
      <c r="AGU9" s="134"/>
      <c r="AGV9" s="134"/>
      <c r="AGW9" s="134"/>
      <c r="AGX9" s="134"/>
      <c r="AGY9" s="134"/>
      <c r="AGZ9" s="134"/>
      <c r="AHA9" s="134"/>
      <c r="AHB9" s="134"/>
      <c r="AHC9" s="134"/>
      <c r="AHD9" s="134"/>
      <c r="AHE9" s="134"/>
      <c r="AHF9" s="134"/>
      <c r="AHG9" s="134"/>
      <c r="AHH9" s="134"/>
      <c r="AHI9" s="134"/>
      <c r="AHJ9" s="134"/>
      <c r="AHK9" s="134"/>
      <c r="AHL9" s="134"/>
      <c r="AHM9" s="134"/>
      <c r="AHN9" s="134"/>
      <c r="AHO9" s="134"/>
      <c r="AHP9" s="134"/>
      <c r="AHQ9" s="134"/>
      <c r="AHR9" s="134"/>
      <c r="AHS9" s="134"/>
      <c r="AHT9" s="134"/>
      <c r="AHU9" s="134"/>
      <c r="AHV9" s="134"/>
      <c r="AHW9" s="134"/>
      <c r="AHX9" s="134"/>
      <c r="AHY9" s="134"/>
      <c r="AHZ9" s="134"/>
      <c r="AIA9" s="134"/>
      <c r="AIB9" s="134"/>
      <c r="AIC9" s="134"/>
      <c r="AID9" s="134"/>
      <c r="AIE9" s="134"/>
      <c r="AIF9" s="134"/>
      <c r="AIG9" s="134"/>
      <c r="AIH9" s="134"/>
      <c r="AII9" s="134"/>
      <c r="AIJ9" s="134"/>
      <c r="AIK9" s="134"/>
      <c r="AIL9" s="134"/>
      <c r="AIM9" s="134"/>
      <c r="AIN9" s="134"/>
      <c r="AIO9" s="134"/>
      <c r="AIP9" s="134"/>
      <c r="AIQ9" s="134"/>
      <c r="AIR9" s="134"/>
      <c r="AIS9" s="134"/>
      <c r="AIT9" s="134"/>
      <c r="AIU9" s="134"/>
      <c r="AIV9" s="134"/>
      <c r="AIW9" s="134"/>
      <c r="AIX9" s="134"/>
      <c r="AIY9" s="134"/>
      <c r="AIZ9" s="134"/>
      <c r="AJA9" s="134"/>
      <c r="AJB9" s="134"/>
      <c r="AJC9" s="134"/>
      <c r="AJD9" s="134"/>
      <c r="AJE9" s="134"/>
      <c r="AJF9" s="134"/>
      <c r="AJG9" s="134"/>
      <c r="AJH9" s="134"/>
      <c r="AJI9" s="134"/>
      <c r="AJJ9" s="134"/>
      <c r="AJK9" s="134"/>
      <c r="AJL9" s="134"/>
      <c r="AJM9" s="134"/>
      <c r="AJN9" s="134"/>
      <c r="AJO9" s="134"/>
      <c r="AJP9" s="134"/>
      <c r="AJQ9" s="134"/>
      <c r="AJR9" s="134"/>
      <c r="AJS9" s="134"/>
      <c r="AJT9" s="134"/>
      <c r="AJU9" s="134"/>
      <c r="AJV9" s="134"/>
      <c r="AJW9" s="134"/>
      <c r="AJX9" s="134"/>
      <c r="AJY9" s="134"/>
      <c r="AJZ9" s="134"/>
      <c r="AKA9" s="134"/>
      <c r="AKB9" s="134"/>
      <c r="AKC9" s="134"/>
      <c r="AKD9" s="134"/>
      <c r="AKE9" s="134"/>
      <c r="AKF9" s="134"/>
      <c r="AKG9" s="134"/>
      <c r="AKH9" s="134"/>
      <c r="AKI9" s="134"/>
      <c r="AKJ9" s="134"/>
      <c r="AKK9" s="134"/>
      <c r="AKL9" s="134"/>
      <c r="AKM9" s="134"/>
      <c r="AKN9" s="134"/>
      <c r="AKO9" s="134"/>
      <c r="AKP9" s="134"/>
      <c r="AKQ9" s="134"/>
      <c r="AKR9" s="134"/>
      <c r="AKS9" s="134"/>
      <c r="AKT9" s="134"/>
      <c r="AKU9" s="134"/>
      <c r="AKV9" s="134"/>
      <c r="AKW9" s="134"/>
      <c r="AKX9" s="134"/>
    </row>
    <row r="10" spans="1:986" s="104" customFormat="1" x14ac:dyDescent="0.2">
      <c r="A10" s="248"/>
      <c r="B10" s="240" t="s">
        <v>107</v>
      </c>
      <c r="C10" s="161" t="str">
        <f>_xlfn.CONCAT(Leverancespecifikation6[[#This Row],[ID]],Leverancespecifikation6[[#This Row],[BYGNINGSDEL]])</f>
        <v>006Byggegrube</v>
      </c>
      <c r="D10" s="162"/>
      <c r="E10" s="162">
        <v>102</v>
      </c>
      <c r="F10" s="162"/>
      <c r="G10" s="162"/>
      <c r="H10" s="162"/>
      <c r="I10" s="162"/>
      <c r="J10" s="163">
        <v>2</v>
      </c>
      <c r="K10" s="164" t="s">
        <v>108</v>
      </c>
      <c r="L10" s="165"/>
      <c r="M10" s="100" t="str">
        <f>IFERROR(VLOOKUP(Leverancespecifikation6[[#This Row],[ID-Bygningsdel]],'Data ændringslog'!A:G,7,FALSE),"P")</f>
        <v/>
      </c>
      <c r="N10" s="201" t="s">
        <v>99</v>
      </c>
      <c r="O10" s="119"/>
      <c r="P10" s="101"/>
      <c r="Q10" s="101"/>
      <c r="R10" s="101"/>
      <c r="S10" s="101"/>
      <c r="T10" s="101"/>
      <c r="U10" s="120"/>
      <c r="V10" s="111"/>
      <c r="W10" s="102"/>
      <c r="X10" s="102"/>
      <c r="Y10" s="102"/>
      <c r="Z10" s="102"/>
      <c r="AA10" s="10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285"/>
      <c r="BM10" s="162"/>
      <c r="BN10" s="162"/>
      <c r="BO10" s="162"/>
      <c r="BP10" s="162"/>
      <c r="BQ10" s="162"/>
      <c r="BR10" s="162"/>
      <c r="BS10" s="162"/>
      <c r="BT10" s="162"/>
      <c r="BU10" s="162"/>
      <c r="BV10" s="162"/>
      <c r="BW10" s="162"/>
      <c r="BX10" s="162"/>
      <c r="BY10" s="162"/>
      <c r="BZ10" s="162"/>
      <c r="CA10" s="206"/>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c r="HT10" s="98"/>
      <c r="HU10" s="98"/>
      <c r="HV10" s="98"/>
      <c r="HW10" s="98"/>
      <c r="HX10" s="98"/>
      <c r="HY10" s="98"/>
      <c r="HZ10" s="98"/>
      <c r="IA10" s="98"/>
      <c r="IB10" s="98"/>
      <c r="IC10" s="98"/>
      <c r="ID10" s="98"/>
      <c r="IE10" s="98"/>
      <c r="IF10" s="98"/>
      <c r="IG10" s="98"/>
      <c r="IH10" s="98"/>
      <c r="II10" s="98"/>
      <c r="IJ10" s="98"/>
      <c r="IK10" s="98"/>
      <c r="IL10" s="98"/>
      <c r="IM10" s="98"/>
      <c r="IN10" s="98"/>
      <c r="IO10" s="98"/>
      <c r="IP10" s="98"/>
      <c r="IQ10" s="98"/>
      <c r="IR10" s="98"/>
      <c r="IS10" s="98"/>
      <c r="IT10" s="98"/>
      <c r="IU10" s="98"/>
      <c r="IV10" s="98"/>
      <c r="IW10" s="98"/>
      <c r="IX10" s="98"/>
      <c r="IY10" s="98"/>
      <c r="IZ10" s="98"/>
      <c r="JA10" s="98"/>
      <c r="JB10" s="98"/>
      <c r="JC10" s="98"/>
      <c r="JD10" s="98"/>
      <c r="JE10" s="98"/>
      <c r="JF10" s="98"/>
      <c r="JG10" s="98"/>
      <c r="JH10" s="98"/>
      <c r="JI10" s="98"/>
      <c r="JJ10" s="98"/>
      <c r="JK10" s="98"/>
      <c r="JL10" s="98"/>
      <c r="JM10" s="98"/>
      <c r="JN10" s="98"/>
      <c r="JO10" s="98"/>
      <c r="JP10" s="98"/>
      <c r="JQ10" s="98"/>
      <c r="JR10" s="98"/>
      <c r="JS10" s="98"/>
      <c r="JT10" s="98"/>
      <c r="JU10" s="98"/>
      <c r="JV10" s="98"/>
      <c r="JW10" s="98"/>
      <c r="JX10" s="98"/>
      <c r="JY10" s="98"/>
      <c r="JZ10" s="98"/>
      <c r="KA10" s="98"/>
      <c r="KB10" s="98"/>
      <c r="KC10" s="98"/>
      <c r="KD10" s="98"/>
      <c r="KE10" s="98"/>
      <c r="KF10" s="98"/>
      <c r="KG10" s="98"/>
      <c r="KH10" s="98"/>
      <c r="KI10" s="98"/>
      <c r="KJ10" s="98"/>
      <c r="KK10" s="98"/>
      <c r="KL10" s="98"/>
      <c r="KM10" s="98"/>
      <c r="KN10" s="98"/>
      <c r="KO10" s="98"/>
      <c r="KP10" s="98"/>
      <c r="KQ10" s="98"/>
      <c r="KR10" s="98"/>
      <c r="KS10" s="98"/>
      <c r="KT10" s="98"/>
      <c r="KU10" s="98"/>
      <c r="KV10" s="98"/>
      <c r="KW10" s="98"/>
      <c r="KX10" s="98"/>
      <c r="KY10" s="98"/>
      <c r="KZ10" s="98"/>
      <c r="LA10" s="98"/>
      <c r="LB10" s="98"/>
      <c r="LC10" s="98"/>
      <c r="LD10" s="98"/>
      <c r="LE10" s="98"/>
      <c r="LF10" s="98"/>
      <c r="LG10" s="98"/>
      <c r="LH10" s="98"/>
      <c r="LI10" s="98"/>
      <c r="LJ10" s="98"/>
      <c r="LK10" s="98"/>
      <c r="LL10" s="98"/>
      <c r="LM10" s="98"/>
      <c r="LN10" s="98"/>
      <c r="LO10" s="98"/>
      <c r="LP10" s="98"/>
      <c r="LQ10" s="98"/>
      <c r="LR10" s="98"/>
      <c r="LS10" s="98"/>
      <c r="LT10" s="98"/>
      <c r="LU10" s="98"/>
      <c r="LV10" s="98"/>
      <c r="LW10" s="98"/>
      <c r="LX10" s="98"/>
      <c r="LY10" s="98"/>
      <c r="LZ10" s="98"/>
      <c r="MA10" s="98"/>
      <c r="MB10" s="98"/>
      <c r="MC10" s="98"/>
      <c r="MD10" s="98"/>
      <c r="ME10" s="98"/>
      <c r="MF10" s="98"/>
      <c r="MG10" s="98"/>
      <c r="MH10" s="98"/>
      <c r="MI10" s="98"/>
      <c r="MJ10" s="98"/>
      <c r="MK10" s="98"/>
      <c r="ML10" s="98"/>
      <c r="MM10" s="98"/>
      <c r="MN10" s="98"/>
      <c r="MO10" s="98"/>
      <c r="MP10" s="98"/>
      <c r="MQ10" s="98"/>
      <c r="MR10" s="98"/>
      <c r="MS10" s="98"/>
      <c r="MT10" s="98"/>
      <c r="MU10" s="98"/>
      <c r="MV10" s="98"/>
      <c r="MW10" s="98"/>
      <c r="MX10" s="98"/>
      <c r="MY10" s="98"/>
      <c r="MZ10" s="98"/>
      <c r="NA10" s="98"/>
      <c r="NB10" s="98"/>
      <c r="NC10" s="98"/>
      <c r="ND10" s="98"/>
      <c r="NE10" s="98"/>
      <c r="NF10" s="98"/>
      <c r="NG10" s="98"/>
      <c r="NH10" s="98"/>
      <c r="NI10" s="98"/>
      <c r="NJ10" s="98"/>
      <c r="NK10" s="98"/>
      <c r="NL10" s="98"/>
      <c r="NM10" s="98"/>
      <c r="NN10" s="98"/>
      <c r="NO10" s="98"/>
      <c r="NP10" s="98"/>
      <c r="NQ10" s="98"/>
      <c r="NR10" s="98"/>
      <c r="NS10" s="98"/>
      <c r="NT10" s="98"/>
      <c r="NU10" s="98"/>
      <c r="NV10" s="98"/>
      <c r="NW10" s="98"/>
      <c r="NX10" s="98"/>
      <c r="NY10" s="98"/>
      <c r="NZ10" s="98"/>
      <c r="OA10" s="98"/>
      <c r="OB10" s="98"/>
      <c r="OC10" s="98"/>
      <c r="OD10" s="98"/>
      <c r="OE10" s="98"/>
      <c r="OF10" s="98"/>
      <c r="OG10" s="98"/>
      <c r="OH10" s="98"/>
      <c r="OI10" s="98"/>
      <c r="OJ10" s="98"/>
      <c r="OK10" s="98"/>
      <c r="OL10" s="98"/>
      <c r="OM10" s="98"/>
      <c r="ON10" s="98"/>
      <c r="OO10" s="98"/>
      <c r="OP10" s="98"/>
      <c r="OQ10" s="98"/>
      <c r="OR10" s="98"/>
      <c r="OS10" s="98"/>
      <c r="OT10" s="98"/>
      <c r="OU10" s="98"/>
      <c r="OV10" s="98"/>
      <c r="OW10" s="98"/>
      <c r="OX10" s="98"/>
      <c r="OY10" s="98"/>
      <c r="OZ10" s="98"/>
      <c r="PA10" s="98"/>
      <c r="PB10" s="98"/>
      <c r="PC10" s="98"/>
      <c r="PD10" s="98"/>
      <c r="PE10" s="98"/>
      <c r="PF10" s="98"/>
      <c r="PG10" s="98"/>
      <c r="PH10" s="98"/>
      <c r="PI10" s="98"/>
      <c r="PJ10" s="98"/>
      <c r="PK10" s="98"/>
      <c r="PL10" s="98"/>
      <c r="PM10" s="98"/>
      <c r="PN10" s="98"/>
      <c r="PO10" s="98"/>
      <c r="PP10" s="98"/>
      <c r="PQ10" s="98"/>
      <c r="PR10" s="98"/>
      <c r="PS10" s="98"/>
      <c r="PT10" s="98"/>
      <c r="PU10" s="98"/>
      <c r="PV10" s="98"/>
      <c r="PW10" s="98"/>
      <c r="PX10" s="98"/>
      <c r="PY10" s="98"/>
      <c r="PZ10" s="98"/>
      <c r="QA10" s="98"/>
      <c r="QB10" s="98"/>
      <c r="QC10" s="98"/>
      <c r="QD10" s="98"/>
      <c r="QE10" s="98"/>
      <c r="QF10" s="98"/>
      <c r="QG10" s="98"/>
      <c r="QH10" s="98"/>
      <c r="QI10" s="98"/>
      <c r="QJ10" s="98"/>
      <c r="QK10" s="98"/>
      <c r="QL10" s="98"/>
      <c r="QM10" s="98"/>
      <c r="QN10" s="98"/>
      <c r="QO10" s="98"/>
      <c r="QP10" s="98"/>
      <c r="QQ10" s="98"/>
      <c r="QR10" s="98"/>
      <c r="QS10" s="98"/>
      <c r="QT10" s="98"/>
      <c r="QU10" s="98"/>
      <c r="QV10" s="98"/>
      <c r="QW10" s="98"/>
      <c r="QX10" s="98"/>
      <c r="QY10" s="98"/>
      <c r="QZ10" s="98"/>
      <c r="RA10" s="98"/>
      <c r="RB10" s="98"/>
      <c r="RC10" s="98"/>
      <c r="RD10" s="98"/>
      <c r="RE10" s="98"/>
      <c r="RF10" s="98"/>
      <c r="RG10" s="98"/>
      <c r="RH10" s="98"/>
      <c r="RI10" s="98"/>
      <c r="RJ10" s="98"/>
      <c r="RK10" s="98"/>
      <c r="RL10" s="98"/>
      <c r="RM10" s="98"/>
      <c r="RN10" s="98"/>
      <c r="RO10" s="98"/>
      <c r="RP10" s="98"/>
      <c r="RQ10" s="98"/>
      <c r="RR10" s="98"/>
      <c r="RS10" s="98"/>
      <c r="RT10" s="98"/>
      <c r="RU10" s="98"/>
      <c r="RV10" s="98"/>
      <c r="RW10" s="98"/>
      <c r="RX10" s="98"/>
      <c r="RY10" s="98"/>
      <c r="RZ10" s="98"/>
      <c r="SA10" s="98"/>
      <c r="SB10" s="98"/>
      <c r="SC10" s="98"/>
      <c r="SD10" s="98"/>
      <c r="SE10" s="98"/>
      <c r="SF10" s="98"/>
      <c r="SG10" s="98"/>
      <c r="SH10" s="98"/>
      <c r="SI10" s="98"/>
      <c r="SJ10" s="98"/>
      <c r="SK10" s="98"/>
      <c r="SL10" s="98"/>
      <c r="SM10" s="98"/>
      <c r="SN10" s="98"/>
      <c r="SO10" s="98"/>
      <c r="SP10" s="98"/>
      <c r="SQ10" s="98"/>
      <c r="SR10" s="98"/>
      <c r="SS10" s="98"/>
      <c r="ST10" s="98"/>
      <c r="SU10" s="98"/>
      <c r="SV10" s="98"/>
      <c r="SW10" s="98"/>
      <c r="SX10" s="98"/>
      <c r="SY10" s="98"/>
      <c r="SZ10" s="98"/>
      <c r="TA10" s="98"/>
      <c r="TB10" s="98"/>
      <c r="TC10" s="98"/>
      <c r="TD10" s="98"/>
      <c r="TE10" s="98"/>
      <c r="TF10" s="98"/>
      <c r="TG10" s="98"/>
      <c r="TH10" s="98"/>
      <c r="TI10" s="98"/>
      <c r="TJ10" s="98"/>
      <c r="TK10" s="98"/>
      <c r="TL10" s="98"/>
      <c r="TM10" s="98"/>
      <c r="TN10" s="98"/>
      <c r="TO10" s="98"/>
      <c r="TP10" s="98"/>
      <c r="TQ10" s="98"/>
      <c r="TR10" s="98"/>
      <c r="TS10" s="98"/>
      <c r="TT10" s="98"/>
      <c r="TU10" s="98"/>
      <c r="TV10" s="98"/>
      <c r="TW10" s="98"/>
      <c r="TX10" s="98"/>
      <c r="TY10" s="98"/>
      <c r="TZ10" s="98"/>
      <c r="UA10" s="98"/>
      <c r="UB10" s="98"/>
      <c r="UC10" s="98"/>
      <c r="UD10" s="98"/>
      <c r="UE10" s="98"/>
      <c r="UF10" s="98"/>
      <c r="UG10" s="98"/>
      <c r="UH10" s="98"/>
      <c r="UI10" s="98"/>
      <c r="UJ10" s="98"/>
      <c r="UK10" s="98"/>
      <c r="UL10" s="98"/>
      <c r="UM10" s="98"/>
      <c r="UN10" s="98"/>
      <c r="UO10" s="98"/>
      <c r="UP10" s="98"/>
      <c r="UQ10" s="98"/>
      <c r="UR10" s="98"/>
      <c r="US10" s="98"/>
      <c r="UT10" s="98"/>
      <c r="UU10" s="98"/>
      <c r="UV10" s="98"/>
      <c r="UW10" s="98"/>
      <c r="UX10" s="98"/>
      <c r="UY10" s="98"/>
      <c r="UZ10" s="98"/>
      <c r="VA10" s="98"/>
      <c r="VB10" s="98"/>
      <c r="VC10" s="98"/>
      <c r="VD10" s="98"/>
      <c r="VE10" s="98"/>
      <c r="VF10" s="98"/>
      <c r="VG10" s="98"/>
      <c r="VH10" s="98"/>
      <c r="VI10" s="98"/>
      <c r="VJ10" s="98"/>
      <c r="VK10" s="98"/>
      <c r="VL10" s="98"/>
      <c r="VM10" s="98"/>
      <c r="VN10" s="98"/>
      <c r="VO10" s="98"/>
      <c r="VP10" s="98"/>
      <c r="VQ10" s="98"/>
      <c r="VR10" s="98"/>
      <c r="VS10" s="98"/>
      <c r="VT10" s="98"/>
      <c r="VU10" s="98"/>
      <c r="VV10" s="98"/>
      <c r="VW10" s="98"/>
      <c r="VX10" s="98"/>
      <c r="VY10" s="98"/>
      <c r="VZ10" s="98"/>
      <c r="WA10" s="98"/>
      <c r="WB10" s="98"/>
      <c r="WC10" s="98"/>
      <c r="WD10" s="98"/>
      <c r="WE10" s="98"/>
      <c r="WF10" s="98"/>
      <c r="WG10" s="98"/>
      <c r="WH10" s="98"/>
      <c r="WI10" s="98"/>
      <c r="WJ10" s="98"/>
      <c r="WK10" s="98"/>
      <c r="WL10" s="98"/>
      <c r="WM10" s="98"/>
      <c r="WN10" s="98"/>
      <c r="WO10" s="98"/>
      <c r="WP10" s="98"/>
      <c r="WQ10" s="98"/>
      <c r="WR10" s="98"/>
      <c r="WS10" s="98"/>
      <c r="WT10" s="98"/>
      <c r="WU10" s="98"/>
      <c r="WV10" s="98"/>
      <c r="WW10" s="98"/>
      <c r="WX10" s="98"/>
      <c r="WY10" s="98"/>
      <c r="WZ10" s="98"/>
      <c r="XA10" s="98"/>
      <c r="XB10" s="98"/>
      <c r="XC10" s="98"/>
      <c r="XD10" s="98"/>
      <c r="XE10" s="98"/>
      <c r="XF10" s="98"/>
      <c r="XG10" s="98"/>
      <c r="XH10" s="98"/>
      <c r="XI10" s="98"/>
      <c r="XJ10" s="98"/>
      <c r="XK10" s="98"/>
      <c r="XL10" s="98"/>
      <c r="XM10" s="98"/>
      <c r="XN10" s="98"/>
      <c r="XO10" s="98"/>
      <c r="XP10" s="98"/>
      <c r="XQ10" s="98"/>
      <c r="XR10" s="98"/>
      <c r="XS10" s="98"/>
      <c r="XT10" s="98"/>
      <c r="XU10" s="98"/>
      <c r="XV10" s="98"/>
      <c r="XW10" s="98"/>
      <c r="XX10" s="98"/>
      <c r="XY10" s="98"/>
      <c r="XZ10" s="98"/>
      <c r="YA10" s="98"/>
      <c r="YB10" s="98"/>
      <c r="YC10" s="98"/>
      <c r="YD10" s="98"/>
      <c r="YE10" s="98"/>
      <c r="YF10" s="98"/>
      <c r="YG10" s="98"/>
      <c r="YH10" s="98"/>
      <c r="YI10" s="98"/>
      <c r="YJ10" s="98"/>
      <c r="YK10" s="98"/>
      <c r="YL10" s="98"/>
      <c r="YM10" s="98"/>
      <c r="YN10" s="98"/>
      <c r="YO10" s="98"/>
      <c r="YP10" s="98"/>
      <c r="YQ10" s="98"/>
      <c r="YR10" s="98"/>
      <c r="YS10" s="98"/>
      <c r="YT10" s="98"/>
      <c r="YU10" s="98"/>
      <c r="YV10" s="98"/>
      <c r="YW10" s="98"/>
      <c r="YX10" s="98"/>
      <c r="YY10" s="98"/>
      <c r="YZ10" s="98"/>
      <c r="ZA10" s="98"/>
      <c r="ZB10" s="98"/>
      <c r="ZC10" s="98"/>
      <c r="ZD10" s="98"/>
      <c r="ZE10" s="98"/>
      <c r="ZF10" s="98"/>
      <c r="ZG10" s="98"/>
      <c r="ZH10" s="98"/>
      <c r="ZI10" s="98"/>
      <c r="ZJ10" s="98"/>
      <c r="ZK10" s="98"/>
      <c r="ZL10" s="98"/>
      <c r="ZM10" s="98"/>
      <c r="ZN10" s="98"/>
      <c r="ZO10" s="98"/>
      <c r="ZP10" s="98"/>
      <c r="ZQ10" s="98"/>
      <c r="ZR10" s="98"/>
      <c r="ZS10" s="98"/>
      <c r="ZT10" s="98"/>
      <c r="ZU10" s="98"/>
      <c r="ZV10" s="98"/>
      <c r="ZW10" s="98"/>
      <c r="ZX10" s="98"/>
      <c r="ZY10" s="98"/>
      <c r="ZZ10" s="98"/>
      <c r="AAA10" s="98"/>
      <c r="AAB10" s="98"/>
      <c r="AAC10" s="98"/>
      <c r="AAD10" s="98"/>
      <c r="AAE10" s="98"/>
      <c r="AAF10" s="98"/>
      <c r="AAG10" s="98"/>
      <c r="AAH10" s="98"/>
      <c r="AAI10" s="98"/>
      <c r="AAJ10" s="98"/>
      <c r="AAK10" s="98"/>
      <c r="AAL10" s="98"/>
      <c r="AAM10" s="98"/>
      <c r="AAN10" s="98"/>
      <c r="AAO10" s="98"/>
      <c r="AAP10" s="98"/>
      <c r="AAQ10" s="98"/>
      <c r="AAR10" s="98"/>
      <c r="AAS10" s="98"/>
      <c r="AAT10" s="98"/>
      <c r="AAU10" s="98"/>
      <c r="AAV10" s="98"/>
      <c r="AAW10" s="98"/>
      <c r="AAX10" s="98"/>
      <c r="AAY10" s="98"/>
      <c r="AAZ10" s="98"/>
      <c r="ABA10" s="98"/>
      <c r="ABB10" s="98"/>
      <c r="ABC10" s="98"/>
      <c r="ABD10" s="98"/>
      <c r="ABE10" s="98"/>
      <c r="ABF10" s="98"/>
      <c r="ABG10" s="98"/>
      <c r="ABH10" s="98"/>
      <c r="ABI10" s="98"/>
      <c r="ABJ10" s="98"/>
      <c r="ABK10" s="98"/>
      <c r="ABL10" s="98"/>
      <c r="ABM10" s="98"/>
      <c r="ABN10" s="98"/>
      <c r="ABO10" s="98"/>
      <c r="ABP10" s="98"/>
      <c r="ABQ10" s="98"/>
      <c r="ABR10" s="98"/>
      <c r="ABS10" s="98"/>
      <c r="ABT10" s="98"/>
      <c r="ABU10" s="98"/>
      <c r="ABV10" s="98"/>
      <c r="ABW10" s="98"/>
      <c r="ABX10" s="98"/>
      <c r="ABY10" s="98"/>
      <c r="ABZ10" s="98"/>
      <c r="ACA10" s="98"/>
      <c r="ACB10" s="98"/>
      <c r="ACC10" s="98"/>
      <c r="ACD10" s="98"/>
      <c r="ACE10" s="98"/>
      <c r="ACF10" s="98"/>
      <c r="ACG10" s="98"/>
      <c r="ACH10" s="98"/>
      <c r="ACI10" s="98"/>
      <c r="ACJ10" s="98"/>
      <c r="ACK10" s="98"/>
      <c r="ACL10" s="98"/>
      <c r="ACM10" s="98"/>
      <c r="ACN10" s="98"/>
      <c r="ACO10" s="98"/>
      <c r="ACP10" s="98"/>
      <c r="ACQ10" s="98"/>
      <c r="ACR10" s="98"/>
      <c r="ACS10" s="98"/>
      <c r="ACT10" s="98"/>
      <c r="ACU10" s="98"/>
      <c r="ACV10" s="98"/>
      <c r="ACW10" s="98"/>
      <c r="ACX10" s="98"/>
      <c r="ACY10" s="98"/>
      <c r="ACZ10" s="98"/>
      <c r="ADA10" s="98"/>
      <c r="ADB10" s="98"/>
      <c r="ADC10" s="98"/>
      <c r="ADD10" s="98"/>
      <c r="ADE10" s="98"/>
      <c r="ADF10" s="98"/>
      <c r="ADG10" s="98"/>
      <c r="ADH10" s="98"/>
      <c r="ADI10" s="98"/>
      <c r="ADJ10" s="98"/>
      <c r="ADK10" s="98"/>
      <c r="ADL10" s="98"/>
      <c r="ADM10" s="98"/>
      <c r="ADN10" s="98"/>
      <c r="ADO10" s="98"/>
      <c r="ADP10" s="98"/>
      <c r="ADQ10" s="98"/>
      <c r="ADR10" s="98"/>
      <c r="ADS10" s="98"/>
      <c r="ADT10" s="98"/>
      <c r="ADU10" s="98"/>
      <c r="ADV10" s="98"/>
      <c r="ADW10" s="98"/>
      <c r="ADX10" s="98"/>
      <c r="ADY10" s="98"/>
      <c r="ADZ10" s="98"/>
      <c r="AEA10" s="98"/>
      <c r="AEB10" s="98"/>
      <c r="AEC10" s="98"/>
      <c r="AED10" s="98"/>
      <c r="AEE10" s="98"/>
      <c r="AEF10" s="98"/>
      <c r="AEG10" s="98"/>
      <c r="AEH10" s="98"/>
      <c r="AEI10" s="98"/>
      <c r="AEJ10" s="98"/>
      <c r="AEK10" s="98"/>
      <c r="AEL10" s="98"/>
      <c r="AEM10" s="98"/>
      <c r="AEN10" s="98"/>
      <c r="AEO10" s="98"/>
      <c r="AEP10" s="98"/>
      <c r="AEQ10" s="98"/>
      <c r="AER10" s="98"/>
      <c r="AES10" s="98"/>
      <c r="AET10" s="98"/>
      <c r="AEU10" s="98"/>
      <c r="AEV10" s="98"/>
      <c r="AEW10" s="98"/>
      <c r="AEX10" s="98"/>
      <c r="AEY10" s="98"/>
      <c r="AEZ10" s="98"/>
      <c r="AFA10" s="98"/>
      <c r="AFB10" s="98"/>
      <c r="AFC10" s="98"/>
      <c r="AFD10" s="98"/>
      <c r="AFE10" s="98"/>
      <c r="AFF10" s="98"/>
      <c r="AFG10" s="98"/>
      <c r="AFH10" s="98"/>
      <c r="AFI10" s="98"/>
      <c r="AFJ10" s="98"/>
      <c r="AFK10" s="98"/>
      <c r="AFL10" s="98"/>
      <c r="AFM10" s="98"/>
      <c r="AFN10" s="98"/>
      <c r="AFO10" s="98"/>
      <c r="AFP10" s="98"/>
      <c r="AFQ10" s="98"/>
      <c r="AFR10" s="98"/>
      <c r="AFS10" s="98"/>
      <c r="AFT10" s="98"/>
      <c r="AFU10" s="98"/>
      <c r="AFV10" s="98"/>
      <c r="AFW10" s="98"/>
      <c r="AFX10" s="98"/>
      <c r="AFY10" s="98"/>
      <c r="AFZ10" s="98"/>
      <c r="AGA10" s="98"/>
      <c r="AGB10" s="98"/>
      <c r="AGC10" s="98"/>
      <c r="AGD10" s="98"/>
      <c r="AGE10" s="98"/>
      <c r="AGF10" s="98"/>
      <c r="AGG10" s="98"/>
      <c r="AGH10" s="98"/>
      <c r="AGI10" s="98"/>
      <c r="AGJ10" s="98"/>
      <c r="AGK10" s="98"/>
      <c r="AGL10" s="98"/>
      <c r="AGM10" s="98"/>
      <c r="AGN10" s="98"/>
      <c r="AGO10" s="98"/>
      <c r="AGP10" s="98"/>
      <c r="AGQ10" s="98"/>
      <c r="AGR10" s="98"/>
      <c r="AGS10" s="98"/>
      <c r="AGT10" s="98"/>
      <c r="AGU10" s="98"/>
      <c r="AGV10" s="98"/>
      <c r="AGW10" s="98"/>
      <c r="AGX10" s="98"/>
      <c r="AGY10" s="98"/>
      <c r="AGZ10" s="98"/>
      <c r="AHA10" s="98"/>
      <c r="AHB10" s="98"/>
      <c r="AHC10" s="98"/>
      <c r="AHD10" s="98"/>
      <c r="AHE10" s="98"/>
      <c r="AHF10" s="98"/>
      <c r="AHG10" s="98"/>
      <c r="AHH10" s="98"/>
      <c r="AHI10" s="98"/>
      <c r="AHJ10" s="98"/>
      <c r="AHK10" s="98"/>
      <c r="AHL10" s="98"/>
      <c r="AHM10" s="98"/>
      <c r="AHN10" s="98"/>
      <c r="AHO10" s="98"/>
      <c r="AHP10" s="98"/>
      <c r="AHQ10" s="98"/>
      <c r="AHR10" s="98"/>
      <c r="AHS10" s="98"/>
      <c r="AHT10" s="98"/>
      <c r="AHU10" s="98"/>
      <c r="AHV10" s="98"/>
      <c r="AHW10" s="98"/>
      <c r="AHX10" s="98"/>
      <c r="AHY10" s="98"/>
      <c r="AHZ10" s="98"/>
      <c r="AIA10" s="98"/>
      <c r="AIB10" s="98"/>
      <c r="AIC10" s="98"/>
      <c r="AID10" s="98"/>
      <c r="AIE10" s="98"/>
      <c r="AIF10" s="98"/>
      <c r="AIG10" s="98"/>
      <c r="AIH10" s="98"/>
      <c r="AII10" s="98"/>
      <c r="AIJ10" s="98"/>
      <c r="AIK10" s="98"/>
      <c r="AIL10" s="98"/>
      <c r="AIM10" s="98"/>
      <c r="AIN10" s="98"/>
      <c r="AIO10" s="98"/>
      <c r="AIP10" s="98"/>
      <c r="AIQ10" s="98"/>
      <c r="AIR10" s="98"/>
      <c r="AIS10" s="98"/>
      <c r="AIT10" s="98"/>
      <c r="AIU10" s="98"/>
      <c r="AIV10" s="98"/>
      <c r="AIW10" s="98"/>
      <c r="AIX10" s="98"/>
      <c r="AIY10" s="98"/>
      <c r="AIZ10" s="98"/>
      <c r="AJA10" s="98"/>
      <c r="AJB10" s="98"/>
      <c r="AJC10" s="98"/>
      <c r="AJD10" s="98"/>
      <c r="AJE10" s="98"/>
      <c r="AJF10" s="98"/>
      <c r="AJG10" s="98"/>
      <c r="AJH10" s="98"/>
      <c r="AJI10" s="98"/>
      <c r="AJJ10" s="98"/>
      <c r="AJK10" s="98"/>
      <c r="AJL10" s="98"/>
      <c r="AJM10" s="98"/>
      <c r="AJN10" s="98"/>
      <c r="AJO10" s="98"/>
      <c r="AJP10" s="98"/>
      <c r="AJQ10" s="98"/>
      <c r="AJR10" s="98"/>
      <c r="AJS10" s="98"/>
      <c r="AJT10" s="98"/>
      <c r="AJU10" s="98"/>
      <c r="AJV10" s="98"/>
      <c r="AJW10" s="98"/>
      <c r="AJX10" s="98"/>
      <c r="AJY10" s="98"/>
      <c r="AJZ10" s="98"/>
      <c r="AKA10" s="98"/>
      <c r="AKB10" s="98"/>
      <c r="AKC10" s="98"/>
      <c r="AKD10" s="98"/>
      <c r="AKE10" s="98"/>
      <c r="AKF10" s="98"/>
      <c r="AKG10" s="98"/>
      <c r="AKH10" s="98"/>
      <c r="AKI10" s="98"/>
      <c r="AKJ10" s="98"/>
      <c r="AKK10" s="98"/>
      <c r="AKL10" s="98"/>
      <c r="AKM10" s="98"/>
      <c r="AKN10" s="98"/>
      <c r="AKO10" s="98"/>
      <c r="AKP10" s="98"/>
      <c r="AKQ10" s="98"/>
      <c r="AKR10" s="98"/>
      <c r="AKS10" s="98"/>
      <c r="AKT10" s="98"/>
      <c r="AKU10" s="98"/>
      <c r="AKV10" s="98"/>
      <c r="AKW10" s="98"/>
      <c r="AKX10" s="98"/>
    </row>
    <row r="11" spans="1:986" s="88" customFormat="1" ht="31.5" customHeight="1" x14ac:dyDescent="0.2">
      <c r="A11" s="249"/>
      <c r="B11" s="241" t="s">
        <v>109</v>
      </c>
      <c r="C11" s="166" t="str">
        <f>_xlfn.CONCAT(Leverancespecifikation6[[#This Row],[ID]],Leverancespecifikation6[[#This Row],[BYGNINGSDEL]])</f>
        <v>007Spunsvægge</v>
      </c>
      <c r="D11" s="167"/>
      <c r="E11" s="167">
        <v>103</v>
      </c>
      <c r="F11" s="167"/>
      <c r="G11" s="167"/>
      <c r="H11" s="167"/>
      <c r="I11" s="167"/>
      <c r="J11" s="167">
        <v>4</v>
      </c>
      <c r="K11" s="331" t="s">
        <v>110</v>
      </c>
      <c r="L11" s="169" t="s">
        <v>111</v>
      </c>
      <c r="M11" s="86" t="str">
        <f>IFERROR(VLOOKUP(Leverancespecifikation6[[#This Row],[ID-Bygningsdel]],'Data ændringslog'!A:G,7,FALSE),"P")</f>
        <v/>
      </c>
      <c r="N11" s="320" t="s">
        <v>99</v>
      </c>
      <c r="O11" s="117" t="str">
        <f>VLOOKUP(Leverancespecifikation6[[#This Row],[ID-Bygningsdel]],'Data aktør'!A:H,2,FALSE)</f>
        <v/>
      </c>
      <c r="P11" s="87" t="str">
        <f>VLOOKUP(Leverancespecifikation6[[#This Row],[ID-Bygningsdel]],'Data aktør'!A:H,3,FALSE)</f>
        <v>X</v>
      </c>
      <c r="Q11" s="87" t="str">
        <f>VLOOKUP(Leverancespecifikation6[[#This Row],[ID-Bygningsdel]],'Data aktør'!A:H,4,FALSE)</f>
        <v/>
      </c>
      <c r="R11" s="87" t="str">
        <f>VLOOKUP(Leverancespecifikation6[[#This Row],[ID-Bygningsdel]],'Data aktør'!A:H,5,FALSE)</f>
        <v/>
      </c>
      <c r="S11" s="87" t="str">
        <f>VLOOKUP(Leverancespecifikation6[[#This Row],[ID-Bygningsdel]],'Data aktør'!A:H,6,FALSE)</f>
        <v/>
      </c>
      <c r="T11" s="87" t="str">
        <f>VLOOKUP(Leverancespecifikation6[[#This Row],[ID-Bygningsdel]],'Data aktør'!A:H,7,FALSE)</f>
        <v/>
      </c>
      <c r="U11" s="118" t="str">
        <f>VLOOKUP(Leverancespecifikation6[[#This Row],[ID-Bygningsdel]],'Data aktør'!A:H,8,FALSE)</f>
        <v/>
      </c>
      <c r="V11" s="110"/>
      <c r="W11" s="85"/>
      <c r="X11" s="85"/>
      <c r="Y11" s="85"/>
      <c r="Z11" s="85"/>
      <c r="AA11" s="85"/>
      <c r="AB11" s="167"/>
      <c r="AC11" s="167"/>
      <c r="AD11" s="167"/>
      <c r="AE11" s="167"/>
      <c r="AF11" s="167"/>
      <c r="AG11" s="167"/>
      <c r="AH11" s="167"/>
      <c r="AI11" s="167"/>
      <c r="AJ11" s="167" t="s">
        <v>34</v>
      </c>
      <c r="AK11" s="167">
        <v>300</v>
      </c>
      <c r="AL11" s="167"/>
      <c r="AM11" s="167"/>
      <c r="AN11" s="167"/>
      <c r="AO11" s="167"/>
      <c r="AP11" s="167"/>
      <c r="AQ11" s="167"/>
      <c r="AR11" s="167"/>
      <c r="AS11" s="167"/>
      <c r="AT11" s="167" t="s">
        <v>34</v>
      </c>
      <c r="AU11" s="167">
        <v>325</v>
      </c>
      <c r="AV11" s="167"/>
      <c r="AW11" s="167"/>
      <c r="AX11" s="167"/>
      <c r="AY11" s="167"/>
      <c r="AZ11" s="167"/>
      <c r="BA11" s="167"/>
      <c r="BB11" s="167" t="s">
        <v>34</v>
      </c>
      <c r="BC11" s="167">
        <v>325</v>
      </c>
      <c r="BD11" s="167"/>
      <c r="BE11" s="167"/>
      <c r="BF11" s="167"/>
      <c r="BG11" s="167"/>
      <c r="BH11" s="167"/>
      <c r="BI11" s="167"/>
      <c r="BJ11" s="167"/>
      <c r="BK11" s="167"/>
      <c r="BL11" s="286" t="s">
        <v>112</v>
      </c>
      <c r="BM11" s="167"/>
      <c r="BN11" s="167"/>
      <c r="BO11" s="167"/>
      <c r="BP11" s="167"/>
      <c r="BQ11" s="167"/>
      <c r="BR11" s="167"/>
      <c r="BS11" s="167"/>
      <c r="BT11" s="167"/>
      <c r="BU11" s="167"/>
      <c r="BV11" s="167"/>
      <c r="BW11" s="167"/>
      <c r="BX11" s="167"/>
      <c r="BY11" s="167"/>
      <c r="BZ11" s="167"/>
      <c r="CA11" s="207"/>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c r="IP11" s="134"/>
      <c r="IQ11" s="134"/>
      <c r="IR11" s="134"/>
      <c r="IS11" s="134"/>
      <c r="IT11" s="134"/>
      <c r="IU11" s="134"/>
      <c r="IV11" s="134"/>
      <c r="IW11" s="134"/>
      <c r="IX11" s="134"/>
      <c r="IY11" s="134"/>
      <c r="IZ11" s="134"/>
      <c r="JA11" s="134"/>
      <c r="JB11" s="134"/>
      <c r="JC11" s="134"/>
      <c r="JD11" s="134"/>
      <c r="JE11" s="134"/>
      <c r="JF11" s="134"/>
      <c r="JG11" s="134"/>
      <c r="JH11" s="134"/>
      <c r="JI11" s="134"/>
      <c r="JJ11" s="134"/>
      <c r="JK11" s="134"/>
      <c r="JL11" s="134"/>
      <c r="JM11" s="134"/>
      <c r="JN11" s="134"/>
      <c r="JO11" s="134"/>
      <c r="JP11" s="134"/>
      <c r="JQ11" s="134"/>
      <c r="JR11" s="134"/>
      <c r="JS11" s="134"/>
      <c r="JT11" s="134"/>
      <c r="JU11" s="134"/>
      <c r="JV11" s="134"/>
      <c r="JW11" s="134"/>
      <c r="JX11" s="134"/>
      <c r="JY11" s="134"/>
      <c r="JZ11" s="134"/>
      <c r="KA11" s="134"/>
      <c r="KB11" s="134"/>
      <c r="KC11" s="134"/>
      <c r="KD11" s="134"/>
      <c r="KE11" s="134"/>
      <c r="KF11" s="134"/>
      <c r="KG11" s="134"/>
      <c r="KH11" s="134"/>
      <c r="KI11" s="134"/>
      <c r="KJ11" s="134"/>
      <c r="KK11" s="134"/>
      <c r="KL11" s="134"/>
      <c r="KM11" s="134"/>
      <c r="KN11" s="134"/>
      <c r="KO11" s="134"/>
      <c r="KP11" s="134"/>
      <c r="KQ11" s="134"/>
      <c r="KR11" s="134"/>
      <c r="KS11" s="134"/>
      <c r="KT11" s="134"/>
      <c r="KU11" s="134"/>
      <c r="KV11" s="134"/>
      <c r="KW11" s="134"/>
      <c r="KX11" s="134"/>
      <c r="KY11" s="134"/>
      <c r="KZ11" s="134"/>
      <c r="LA11" s="134"/>
      <c r="LB11" s="134"/>
      <c r="LC11" s="134"/>
      <c r="LD11" s="134"/>
      <c r="LE11" s="134"/>
      <c r="LF11" s="134"/>
      <c r="LG11" s="134"/>
      <c r="LH11" s="134"/>
      <c r="LI11" s="134"/>
      <c r="LJ11" s="134"/>
      <c r="LK11" s="134"/>
      <c r="LL11" s="134"/>
      <c r="LM11" s="134"/>
      <c r="LN11" s="134"/>
      <c r="LO11" s="134"/>
      <c r="LP11" s="134"/>
      <c r="LQ11" s="134"/>
      <c r="LR11" s="134"/>
      <c r="LS11" s="134"/>
      <c r="LT11" s="134"/>
      <c r="LU11" s="134"/>
      <c r="LV11" s="134"/>
      <c r="LW11" s="134"/>
      <c r="LX11" s="134"/>
      <c r="LY11" s="134"/>
      <c r="LZ11" s="134"/>
      <c r="MA11" s="134"/>
      <c r="MB11" s="134"/>
      <c r="MC11" s="134"/>
      <c r="MD11" s="134"/>
      <c r="ME11" s="134"/>
      <c r="MF11" s="134"/>
      <c r="MG11" s="134"/>
      <c r="MH11" s="134"/>
      <c r="MI11" s="134"/>
      <c r="MJ11" s="134"/>
      <c r="MK11" s="134"/>
      <c r="ML11" s="134"/>
      <c r="MM11" s="134"/>
      <c r="MN11" s="134"/>
      <c r="MO11" s="134"/>
      <c r="MP11" s="134"/>
      <c r="MQ11" s="134"/>
      <c r="MR11" s="134"/>
      <c r="MS11" s="134"/>
      <c r="MT11" s="134"/>
      <c r="MU11" s="134"/>
      <c r="MV11" s="134"/>
      <c r="MW11" s="134"/>
      <c r="MX11" s="134"/>
      <c r="MY11" s="134"/>
      <c r="MZ11" s="134"/>
      <c r="NA11" s="134"/>
      <c r="NB11" s="134"/>
      <c r="NC11" s="134"/>
      <c r="ND11" s="134"/>
      <c r="NE11" s="134"/>
      <c r="NF11" s="134"/>
      <c r="NG11" s="134"/>
      <c r="NH11" s="134"/>
      <c r="NI11" s="134"/>
      <c r="NJ11" s="134"/>
      <c r="NK11" s="134"/>
      <c r="NL11" s="134"/>
      <c r="NM11" s="134"/>
      <c r="NN11" s="134"/>
      <c r="NO11" s="134"/>
      <c r="NP11" s="134"/>
      <c r="NQ11" s="134"/>
      <c r="NR11" s="134"/>
      <c r="NS11" s="134"/>
      <c r="NT11" s="134"/>
      <c r="NU11" s="134"/>
      <c r="NV11" s="134"/>
      <c r="NW11" s="134"/>
      <c r="NX11" s="134"/>
      <c r="NY11" s="134"/>
      <c r="NZ11" s="134"/>
      <c r="OA11" s="134"/>
      <c r="OB11" s="134"/>
      <c r="OC11" s="134"/>
      <c r="OD11" s="134"/>
      <c r="OE11" s="134"/>
      <c r="OF11" s="134"/>
      <c r="OG11" s="134"/>
      <c r="OH11" s="134"/>
      <c r="OI11" s="134"/>
      <c r="OJ11" s="134"/>
      <c r="OK11" s="134"/>
      <c r="OL11" s="134"/>
      <c r="OM11" s="134"/>
      <c r="ON11" s="134"/>
      <c r="OO11" s="134"/>
      <c r="OP11" s="134"/>
      <c r="OQ11" s="134"/>
      <c r="OR11" s="134"/>
      <c r="OS11" s="134"/>
      <c r="OT11" s="134"/>
      <c r="OU11" s="134"/>
      <c r="OV11" s="134"/>
      <c r="OW11" s="134"/>
      <c r="OX11" s="134"/>
      <c r="OY11" s="134"/>
      <c r="OZ11" s="134"/>
      <c r="PA11" s="134"/>
      <c r="PB11" s="134"/>
      <c r="PC11" s="134"/>
      <c r="PD11" s="134"/>
      <c r="PE11" s="134"/>
      <c r="PF11" s="134"/>
      <c r="PG11" s="134"/>
      <c r="PH11" s="134"/>
      <c r="PI11" s="134"/>
      <c r="PJ11" s="134"/>
      <c r="PK11" s="134"/>
      <c r="PL11" s="134"/>
      <c r="PM11" s="134"/>
      <c r="PN11" s="134"/>
      <c r="PO11" s="134"/>
      <c r="PP11" s="134"/>
      <c r="PQ11" s="134"/>
      <c r="PR11" s="134"/>
      <c r="PS11" s="134"/>
      <c r="PT11" s="134"/>
      <c r="PU11" s="134"/>
      <c r="PV11" s="134"/>
      <c r="PW11" s="134"/>
      <c r="PX11" s="134"/>
      <c r="PY11" s="134"/>
      <c r="PZ11" s="134"/>
      <c r="QA11" s="134"/>
      <c r="QB11" s="134"/>
      <c r="QC11" s="134"/>
      <c r="QD11" s="134"/>
      <c r="QE11" s="134"/>
      <c r="QF11" s="134"/>
      <c r="QG11" s="134"/>
      <c r="QH11" s="134"/>
      <c r="QI11" s="134"/>
      <c r="QJ11" s="134"/>
      <c r="QK11" s="134"/>
      <c r="QL11" s="134"/>
      <c r="QM11" s="134"/>
      <c r="QN11" s="134"/>
      <c r="QO11" s="134"/>
      <c r="QP11" s="134"/>
      <c r="QQ11" s="134"/>
      <c r="QR11" s="134"/>
      <c r="QS11" s="134"/>
      <c r="QT11" s="134"/>
      <c r="QU11" s="134"/>
      <c r="QV11" s="134"/>
      <c r="QW11" s="134"/>
      <c r="QX11" s="134"/>
      <c r="QY11" s="134"/>
      <c r="QZ11" s="134"/>
      <c r="RA11" s="134"/>
      <c r="RB11" s="134"/>
      <c r="RC11" s="134"/>
      <c r="RD11" s="134"/>
      <c r="RE11" s="134"/>
      <c r="RF11" s="134"/>
      <c r="RG11" s="134"/>
      <c r="RH11" s="134"/>
      <c r="RI11" s="134"/>
      <c r="RJ11" s="134"/>
      <c r="RK11" s="134"/>
      <c r="RL11" s="134"/>
      <c r="RM11" s="134"/>
      <c r="RN11" s="134"/>
      <c r="RO11" s="134"/>
      <c r="RP11" s="134"/>
      <c r="RQ11" s="134"/>
      <c r="RR11" s="134"/>
      <c r="RS11" s="134"/>
      <c r="RT11" s="134"/>
      <c r="RU11" s="134"/>
      <c r="RV11" s="134"/>
      <c r="RW11" s="134"/>
      <c r="RX11" s="134"/>
      <c r="RY11" s="134"/>
      <c r="RZ11" s="134"/>
      <c r="SA11" s="134"/>
      <c r="SB11" s="134"/>
      <c r="SC11" s="134"/>
      <c r="SD11" s="134"/>
      <c r="SE11" s="134"/>
      <c r="SF11" s="134"/>
      <c r="SG11" s="134"/>
      <c r="SH11" s="134"/>
      <c r="SI11" s="134"/>
      <c r="SJ11" s="134"/>
      <c r="SK11" s="134"/>
      <c r="SL11" s="134"/>
      <c r="SM11" s="134"/>
      <c r="SN11" s="134"/>
      <c r="SO11" s="134"/>
      <c r="SP11" s="134"/>
      <c r="SQ11" s="134"/>
      <c r="SR11" s="134"/>
      <c r="SS11" s="134"/>
      <c r="ST11" s="134"/>
      <c r="SU11" s="134"/>
      <c r="SV11" s="134"/>
      <c r="SW11" s="134"/>
      <c r="SX11" s="134"/>
      <c r="SY11" s="134"/>
      <c r="SZ11" s="134"/>
      <c r="TA11" s="134"/>
      <c r="TB11" s="134"/>
      <c r="TC11" s="134"/>
      <c r="TD11" s="134"/>
      <c r="TE11" s="134"/>
      <c r="TF11" s="134"/>
      <c r="TG11" s="134"/>
      <c r="TH11" s="134"/>
      <c r="TI11" s="134"/>
      <c r="TJ11" s="134"/>
      <c r="TK11" s="134"/>
      <c r="TL11" s="134"/>
      <c r="TM11" s="134"/>
      <c r="TN11" s="134"/>
      <c r="TO11" s="134"/>
      <c r="TP11" s="134"/>
      <c r="TQ11" s="134"/>
      <c r="TR11" s="134"/>
      <c r="TS11" s="134"/>
      <c r="TT11" s="134"/>
      <c r="TU11" s="134"/>
      <c r="TV11" s="134"/>
      <c r="TW11" s="134"/>
      <c r="TX11" s="134"/>
      <c r="TY11" s="134"/>
      <c r="TZ11" s="134"/>
      <c r="UA11" s="134"/>
      <c r="UB11" s="134"/>
      <c r="UC11" s="134"/>
      <c r="UD11" s="134"/>
      <c r="UE11" s="134"/>
      <c r="UF11" s="134"/>
      <c r="UG11" s="134"/>
      <c r="UH11" s="134"/>
      <c r="UI11" s="134"/>
      <c r="UJ11" s="134"/>
      <c r="UK11" s="134"/>
      <c r="UL11" s="134"/>
      <c r="UM11" s="134"/>
      <c r="UN11" s="134"/>
      <c r="UO11" s="134"/>
      <c r="UP11" s="134"/>
      <c r="UQ11" s="134"/>
      <c r="UR11" s="134"/>
      <c r="US11" s="134"/>
      <c r="UT11" s="134"/>
      <c r="UU11" s="134"/>
      <c r="UV11" s="134"/>
      <c r="UW11" s="134"/>
      <c r="UX11" s="134"/>
      <c r="UY11" s="134"/>
      <c r="UZ11" s="134"/>
      <c r="VA11" s="134"/>
      <c r="VB11" s="134"/>
      <c r="VC11" s="134"/>
      <c r="VD11" s="134"/>
      <c r="VE11" s="134"/>
      <c r="VF11" s="134"/>
      <c r="VG11" s="134"/>
      <c r="VH11" s="134"/>
      <c r="VI11" s="134"/>
      <c r="VJ11" s="134"/>
      <c r="VK11" s="134"/>
      <c r="VL11" s="134"/>
      <c r="VM11" s="134"/>
      <c r="VN11" s="134"/>
      <c r="VO11" s="134"/>
      <c r="VP11" s="134"/>
      <c r="VQ11" s="134"/>
      <c r="VR11" s="134"/>
      <c r="VS11" s="134"/>
      <c r="VT11" s="134"/>
      <c r="VU11" s="134"/>
      <c r="VV11" s="134"/>
      <c r="VW11" s="134"/>
      <c r="VX11" s="134"/>
      <c r="VY11" s="134"/>
      <c r="VZ11" s="134"/>
      <c r="WA11" s="134"/>
      <c r="WB11" s="134"/>
      <c r="WC11" s="134"/>
      <c r="WD11" s="134"/>
      <c r="WE11" s="134"/>
      <c r="WF11" s="134"/>
      <c r="WG11" s="134"/>
      <c r="WH11" s="134"/>
      <c r="WI11" s="134"/>
      <c r="WJ11" s="134"/>
      <c r="WK11" s="134"/>
      <c r="WL11" s="134"/>
      <c r="WM11" s="134"/>
      <c r="WN11" s="134"/>
      <c r="WO11" s="134"/>
      <c r="WP11" s="134"/>
      <c r="WQ11" s="134"/>
      <c r="WR11" s="134"/>
      <c r="WS11" s="134"/>
      <c r="WT11" s="134"/>
      <c r="WU11" s="134"/>
      <c r="WV11" s="134"/>
      <c r="WW11" s="134"/>
      <c r="WX11" s="134"/>
      <c r="WY11" s="134"/>
      <c r="WZ11" s="134"/>
      <c r="XA11" s="134"/>
      <c r="XB11" s="134"/>
      <c r="XC11" s="134"/>
      <c r="XD11" s="134"/>
      <c r="XE11" s="134"/>
      <c r="XF11" s="134"/>
      <c r="XG11" s="134"/>
      <c r="XH11" s="134"/>
      <c r="XI11" s="134"/>
      <c r="XJ11" s="134"/>
      <c r="XK11" s="134"/>
      <c r="XL11" s="134"/>
      <c r="XM11" s="134"/>
      <c r="XN11" s="134"/>
      <c r="XO11" s="134"/>
      <c r="XP11" s="134"/>
      <c r="XQ11" s="134"/>
      <c r="XR11" s="134"/>
      <c r="XS11" s="134"/>
      <c r="XT11" s="134"/>
      <c r="XU11" s="134"/>
      <c r="XV11" s="134"/>
      <c r="XW11" s="134"/>
      <c r="XX11" s="134"/>
      <c r="XY11" s="134"/>
      <c r="XZ11" s="134"/>
      <c r="YA11" s="134"/>
      <c r="YB11" s="134"/>
      <c r="YC11" s="134"/>
      <c r="YD11" s="134"/>
      <c r="YE11" s="134"/>
      <c r="YF11" s="134"/>
      <c r="YG11" s="134"/>
      <c r="YH11" s="134"/>
      <c r="YI11" s="134"/>
      <c r="YJ11" s="134"/>
      <c r="YK11" s="134"/>
      <c r="YL11" s="134"/>
      <c r="YM11" s="134"/>
      <c r="YN11" s="134"/>
      <c r="YO11" s="134"/>
      <c r="YP11" s="134"/>
      <c r="YQ11" s="134"/>
      <c r="YR11" s="134"/>
      <c r="YS11" s="134"/>
      <c r="YT11" s="134"/>
      <c r="YU11" s="134"/>
      <c r="YV11" s="134"/>
      <c r="YW11" s="134"/>
      <c r="YX11" s="134"/>
      <c r="YY11" s="134"/>
      <c r="YZ11" s="134"/>
      <c r="ZA11" s="134"/>
      <c r="ZB11" s="134"/>
      <c r="ZC11" s="134"/>
      <c r="ZD11" s="134"/>
      <c r="ZE11" s="134"/>
      <c r="ZF11" s="134"/>
      <c r="ZG11" s="134"/>
      <c r="ZH11" s="134"/>
      <c r="ZI11" s="134"/>
      <c r="ZJ11" s="134"/>
      <c r="ZK11" s="134"/>
      <c r="ZL11" s="134"/>
      <c r="ZM11" s="134"/>
      <c r="ZN11" s="134"/>
      <c r="ZO11" s="134"/>
      <c r="ZP11" s="134"/>
      <c r="ZQ11" s="134"/>
      <c r="ZR11" s="134"/>
      <c r="ZS11" s="134"/>
      <c r="ZT11" s="134"/>
      <c r="ZU11" s="134"/>
      <c r="ZV11" s="134"/>
      <c r="ZW11" s="134"/>
      <c r="ZX11" s="134"/>
      <c r="ZY11" s="134"/>
      <c r="ZZ11" s="134"/>
      <c r="AAA11" s="134"/>
      <c r="AAB11" s="134"/>
      <c r="AAC11" s="134"/>
      <c r="AAD11" s="134"/>
      <c r="AAE11" s="134"/>
      <c r="AAF11" s="134"/>
      <c r="AAG11" s="134"/>
      <c r="AAH11" s="134"/>
      <c r="AAI11" s="134"/>
      <c r="AAJ11" s="134"/>
      <c r="AAK11" s="134"/>
      <c r="AAL11" s="134"/>
      <c r="AAM11" s="134"/>
      <c r="AAN11" s="134"/>
      <c r="AAO11" s="134"/>
      <c r="AAP11" s="134"/>
      <c r="AAQ11" s="134"/>
      <c r="AAR11" s="134"/>
      <c r="AAS11" s="134"/>
      <c r="AAT11" s="134"/>
      <c r="AAU11" s="134"/>
      <c r="AAV11" s="134"/>
      <c r="AAW11" s="134"/>
      <c r="AAX11" s="134"/>
      <c r="AAY11" s="134"/>
      <c r="AAZ11" s="134"/>
      <c r="ABA11" s="134"/>
      <c r="ABB11" s="134"/>
      <c r="ABC11" s="134"/>
      <c r="ABD11" s="134"/>
      <c r="ABE11" s="134"/>
      <c r="ABF11" s="134"/>
      <c r="ABG11" s="134"/>
      <c r="ABH11" s="134"/>
      <c r="ABI11" s="134"/>
      <c r="ABJ11" s="134"/>
      <c r="ABK11" s="134"/>
      <c r="ABL11" s="134"/>
      <c r="ABM11" s="134"/>
      <c r="ABN11" s="134"/>
      <c r="ABO11" s="134"/>
      <c r="ABP11" s="134"/>
      <c r="ABQ11" s="134"/>
      <c r="ABR11" s="134"/>
      <c r="ABS11" s="134"/>
      <c r="ABT11" s="134"/>
      <c r="ABU11" s="134"/>
      <c r="ABV11" s="134"/>
      <c r="ABW11" s="134"/>
      <c r="ABX11" s="134"/>
      <c r="ABY11" s="134"/>
      <c r="ABZ11" s="134"/>
      <c r="ACA11" s="134"/>
      <c r="ACB11" s="134"/>
      <c r="ACC11" s="134"/>
      <c r="ACD11" s="134"/>
      <c r="ACE11" s="134"/>
      <c r="ACF11" s="134"/>
      <c r="ACG11" s="134"/>
      <c r="ACH11" s="134"/>
      <c r="ACI11" s="134"/>
      <c r="ACJ11" s="134"/>
      <c r="ACK11" s="134"/>
      <c r="ACL11" s="134"/>
      <c r="ACM11" s="134"/>
      <c r="ACN11" s="134"/>
      <c r="ACO11" s="134"/>
      <c r="ACP11" s="134"/>
      <c r="ACQ11" s="134"/>
      <c r="ACR11" s="134"/>
      <c r="ACS11" s="134"/>
      <c r="ACT11" s="134"/>
      <c r="ACU11" s="134"/>
      <c r="ACV11" s="134"/>
      <c r="ACW11" s="134"/>
      <c r="ACX11" s="134"/>
      <c r="ACY11" s="134"/>
      <c r="ACZ11" s="134"/>
      <c r="ADA11" s="134"/>
      <c r="ADB11" s="134"/>
      <c r="ADC11" s="134"/>
      <c r="ADD11" s="134"/>
      <c r="ADE11" s="134"/>
      <c r="ADF11" s="134"/>
      <c r="ADG11" s="134"/>
      <c r="ADH11" s="134"/>
      <c r="ADI11" s="134"/>
      <c r="ADJ11" s="134"/>
      <c r="ADK11" s="134"/>
      <c r="ADL11" s="134"/>
      <c r="ADM11" s="134"/>
      <c r="ADN11" s="134"/>
      <c r="ADO11" s="134"/>
      <c r="ADP11" s="134"/>
      <c r="ADQ11" s="134"/>
      <c r="ADR11" s="134"/>
      <c r="ADS11" s="134"/>
      <c r="ADT11" s="134"/>
      <c r="ADU11" s="134"/>
      <c r="ADV11" s="134"/>
      <c r="ADW11" s="134"/>
      <c r="ADX11" s="134"/>
      <c r="ADY11" s="134"/>
      <c r="ADZ11" s="134"/>
      <c r="AEA11" s="134"/>
      <c r="AEB11" s="134"/>
      <c r="AEC11" s="134"/>
      <c r="AED11" s="134"/>
      <c r="AEE11" s="134"/>
      <c r="AEF11" s="134"/>
      <c r="AEG11" s="134"/>
      <c r="AEH11" s="134"/>
      <c r="AEI11" s="134"/>
      <c r="AEJ11" s="134"/>
      <c r="AEK11" s="134"/>
      <c r="AEL11" s="134"/>
      <c r="AEM11" s="134"/>
      <c r="AEN11" s="134"/>
      <c r="AEO11" s="134"/>
      <c r="AEP11" s="134"/>
      <c r="AEQ11" s="134"/>
      <c r="AER11" s="134"/>
      <c r="AES11" s="134"/>
      <c r="AET11" s="134"/>
      <c r="AEU11" s="134"/>
      <c r="AEV11" s="134"/>
      <c r="AEW11" s="134"/>
      <c r="AEX11" s="134"/>
      <c r="AEY11" s="134"/>
      <c r="AEZ11" s="134"/>
      <c r="AFA11" s="134"/>
      <c r="AFB11" s="134"/>
      <c r="AFC11" s="134"/>
      <c r="AFD11" s="134"/>
      <c r="AFE11" s="134"/>
      <c r="AFF11" s="134"/>
      <c r="AFG11" s="134"/>
      <c r="AFH11" s="134"/>
      <c r="AFI11" s="134"/>
      <c r="AFJ11" s="134"/>
      <c r="AFK11" s="134"/>
      <c r="AFL11" s="134"/>
      <c r="AFM11" s="134"/>
      <c r="AFN11" s="134"/>
      <c r="AFO11" s="134"/>
      <c r="AFP11" s="134"/>
      <c r="AFQ11" s="134"/>
      <c r="AFR11" s="134"/>
      <c r="AFS11" s="134"/>
      <c r="AFT11" s="134"/>
      <c r="AFU11" s="134"/>
      <c r="AFV11" s="134"/>
      <c r="AFW11" s="134"/>
      <c r="AFX11" s="134"/>
      <c r="AFY11" s="134"/>
      <c r="AFZ11" s="134"/>
      <c r="AGA11" s="134"/>
      <c r="AGB11" s="134"/>
      <c r="AGC11" s="134"/>
      <c r="AGD11" s="134"/>
      <c r="AGE11" s="134"/>
      <c r="AGF11" s="134"/>
      <c r="AGG11" s="134"/>
      <c r="AGH11" s="134"/>
      <c r="AGI11" s="134"/>
      <c r="AGJ11" s="134"/>
      <c r="AGK11" s="134"/>
      <c r="AGL11" s="134"/>
      <c r="AGM11" s="134"/>
      <c r="AGN11" s="134"/>
      <c r="AGO11" s="134"/>
      <c r="AGP11" s="134"/>
      <c r="AGQ11" s="134"/>
      <c r="AGR11" s="134"/>
      <c r="AGS11" s="134"/>
      <c r="AGT11" s="134"/>
      <c r="AGU11" s="134"/>
      <c r="AGV11" s="134"/>
      <c r="AGW11" s="134"/>
      <c r="AGX11" s="134"/>
      <c r="AGY11" s="134"/>
      <c r="AGZ11" s="134"/>
      <c r="AHA11" s="134"/>
      <c r="AHB11" s="134"/>
      <c r="AHC11" s="134"/>
      <c r="AHD11" s="134"/>
      <c r="AHE11" s="134"/>
      <c r="AHF11" s="134"/>
      <c r="AHG11" s="134"/>
      <c r="AHH11" s="134"/>
      <c r="AHI11" s="134"/>
      <c r="AHJ11" s="134"/>
      <c r="AHK11" s="134"/>
      <c r="AHL11" s="134"/>
      <c r="AHM11" s="134"/>
      <c r="AHN11" s="134"/>
      <c r="AHO11" s="134"/>
      <c r="AHP11" s="134"/>
      <c r="AHQ11" s="134"/>
      <c r="AHR11" s="134"/>
      <c r="AHS11" s="134"/>
      <c r="AHT11" s="134"/>
      <c r="AHU11" s="134"/>
      <c r="AHV11" s="134"/>
      <c r="AHW11" s="134"/>
      <c r="AHX11" s="134"/>
      <c r="AHY11" s="134"/>
      <c r="AHZ11" s="134"/>
      <c r="AIA11" s="134"/>
      <c r="AIB11" s="134"/>
      <c r="AIC11" s="134"/>
      <c r="AID11" s="134"/>
      <c r="AIE11" s="134"/>
      <c r="AIF11" s="134"/>
      <c r="AIG11" s="134"/>
      <c r="AIH11" s="134"/>
      <c r="AII11" s="134"/>
      <c r="AIJ11" s="134"/>
      <c r="AIK11" s="134"/>
      <c r="AIL11" s="134"/>
      <c r="AIM11" s="134"/>
      <c r="AIN11" s="134"/>
      <c r="AIO11" s="134"/>
      <c r="AIP11" s="134"/>
      <c r="AIQ11" s="134"/>
      <c r="AIR11" s="134"/>
      <c r="AIS11" s="134"/>
      <c r="AIT11" s="134"/>
      <c r="AIU11" s="134"/>
      <c r="AIV11" s="134"/>
      <c r="AIW11" s="134"/>
      <c r="AIX11" s="134"/>
      <c r="AIY11" s="134"/>
      <c r="AIZ11" s="134"/>
      <c r="AJA11" s="134"/>
      <c r="AJB11" s="134"/>
      <c r="AJC11" s="134"/>
      <c r="AJD11" s="134"/>
      <c r="AJE11" s="134"/>
      <c r="AJF11" s="134"/>
      <c r="AJG11" s="134"/>
      <c r="AJH11" s="134"/>
      <c r="AJI11" s="134"/>
      <c r="AJJ11" s="134"/>
      <c r="AJK11" s="134"/>
      <c r="AJL11" s="134"/>
      <c r="AJM11" s="134"/>
      <c r="AJN11" s="134"/>
      <c r="AJO11" s="134"/>
      <c r="AJP11" s="134"/>
      <c r="AJQ11" s="134"/>
      <c r="AJR11" s="134"/>
      <c r="AJS11" s="134"/>
      <c r="AJT11" s="134"/>
      <c r="AJU11" s="134"/>
      <c r="AJV11" s="134"/>
      <c r="AJW11" s="134"/>
      <c r="AJX11" s="134"/>
      <c r="AJY11" s="134"/>
      <c r="AJZ11" s="134"/>
      <c r="AKA11" s="134"/>
      <c r="AKB11" s="134"/>
      <c r="AKC11" s="134"/>
      <c r="AKD11" s="134"/>
      <c r="AKE11" s="134"/>
      <c r="AKF11" s="134"/>
      <c r="AKG11" s="134"/>
      <c r="AKH11" s="134"/>
      <c r="AKI11" s="134"/>
      <c r="AKJ11" s="134"/>
      <c r="AKK11" s="134"/>
      <c r="AKL11" s="134"/>
      <c r="AKM11" s="134"/>
      <c r="AKN11" s="134"/>
      <c r="AKO11" s="134"/>
      <c r="AKP11" s="134"/>
      <c r="AKQ11" s="134"/>
      <c r="AKR11" s="134"/>
      <c r="AKS11" s="134"/>
      <c r="AKT11" s="134"/>
      <c r="AKU11" s="134"/>
      <c r="AKV11" s="134"/>
      <c r="AKW11" s="134"/>
      <c r="AKX11" s="134"/>
    </row>
    <row r="12" spans="1:986" ht="27.75" customHeight="1" x14ac:dyDescent="0.2">
      <c r="A12" s="249"/>
      <c r="B12" s="242" t="s">
        <v>113</v>
      </c>
      <c r="C12" s="170" t="str">
        <f>_xlfn.CONCAT(Leverancespecifikation6[[#This Row],[ID]],Leverancespecifikation6[[#This Row],[BYGNINGSDEL]])</f>
        <v>008Sekantpælevægge</v>
      </c>
      <c r="E12" s="171">
        <v>105</v>
      </c>
      <c r="I12" s="171"/>
      <c r="J12" s="171">
        <v>4</v>
      </c>
      <c r="K12" s="175" t="s">
        <v>114</v>
      </c>
      <c r="L12" s="172" t="s">
        <v>111</v>
      </c>
      <c r="M12" s="80" t="str">
        <f>IFERROR(VLOOKUP(Leverancespecifikation6[[#This Row],[ID-Bygningsdel]],'Data ændringslog'!A:G,7,FALSE),"P")</f>
        <v/>
      </c>
      <c r="N12" s="321" t="s">
        <v>99</v>
      </c>
      <c r="O12" s="121" t="str">
        <f>VLOOKUP(Leverancespecifikation6[[#This Row],[ID-Bygningsdel]],'Data aktør'!A:H,2,FALSE)</f>
        <v/>
      </c>
      <c r="P12" s="78" t="str">
        <f>VLOOKUP(Leverancespecifikation6[[#This Row],[ID-Bygningsdel]],'Data aktør'!A:H,3,FALSE)</f>
        <v>X</v>
      </c>
      <c r="Q12" s="78" t="str">
        <f>VLOOKUP(Leverancespecifikation6[[#This Row],[ID-Bygningsdel]],'Data aktør'!A:H,4,FALSE)</f>
        <v/>
      </c>
      <c r="R12" s="78" t="str">
        <f>VLOOKUP(Leverancespecifikation6[[#This Row],[ID-Bygningsdel]],'Data aktør'!A:H,5,FALSE)</f>
        <v/>
      </c>
      <c r="S12" s="78" t="str">
        <f>VLOOKUP(Leverancespecifikation6[[#This Row],[ID-Bygningsdel]],'Data aktør'!A:H,6,FALSE)</f>
        <v/>
      </c>
      <c r="T12" s="78" t="str">
        <f>VLOOKUP(Leverancespecifikation6[[#This Row],[ID-Bygningsdel]],'Data aktør'!A:H,7,FALSE)</f>
        <v/>
      </c>
      <c r="U12" s="122" t="str">
        <f>VLOOKUP(Leverancespecifikation6[[#This Row],[ID-Bygningsdel]],'Data aktør'!A:H,8,FALSE)</f>
        <v/>
      </c>
      <c r="V12" s="112"/>
      <c r="W12" s="79"/>
      <c r="X12" s="79"/>
      <c r="Y12" s="79"/>
      <c r="Z12" s="79"/>
      <c r="AA12" s="79"/>
      <c r="AB12" s="171"/>
      <c r="AD12" s="171"/>
      <c r="AE12" s="171"/>
      <c r="AF12" s="171"/>
      <c r="AG12" s="171"/>
      <c r="AH12" s="171"/>
      <c r="AI12" s="171"/>
      <c r="AJ12" s="171" t="s">
        <v>34</v>
      </c>
      <c r="AK12" s="171">
        <v>300</v>
      </c>
      <c r="AT12" s="171" t="s">
        <v>34</v>
      </c>
      <c r="AU12" s="171">
        <v>325</v>
      </c>
      <c r="BB12" s="171" t="s">
        <v>34</v>
      </c>
      <c r="BC12" s="171">
        <v>325</v>
      </c>
      <c r="BL12" s="287" t="s">
        <v>112</v>
      </c>
      <c r="BV12" s="171"/>
      <c r="BW12" s="171"/>
      <c r="CB12" s="134"/>
    </row>
    <row r="13" spans="1:986" ht="12" x14ac:dyDescent="0.2">
      <c r="A13" s="249"/>
      <c r="B13" s="242" t="s">
        <v>115</v>
      </c>
      <c r="C13" s="170" t="str">
        <f>_xlfn.CONCAT(Leverancespecifikation6[[#This Row],[ID]],Leverancespecifikation6[[#This Row],[BYGNINGSDEL]])</f>
        <v>009Udgravning</v>
      </c>
      <c r="E13" s="171" t="s">
        <v>103</v>
      </c>
      <c r="I13" s="171"/>
      <c r="J13" s="171">
        <v>4</v>
      </c>
      <c r="K13" s="175" t="s">
        <v>116</v>
      </c>
      <c r="L13" s="172" t="s">
        <v>103</v>
      </c>
      <c r="M13" s="80" t="str">
        <f>IFERROR(VLOOKUP(Leverancespecifikation6[[#This Row],[ID-Bygningsdel]],'Data ændringslog'!A:G,7,FALSE),"P")</f>
        <v/>
      </c>
      <c r="N13" s="321" t="s">
        <v>103</v>
      </c>
      <c r="O13" s="121" t="str">
        <f>VLOOKUP(Leverancespecifikation6[[#This Row],[ID-Bygningsdel]],'Data aktør'!A:H,2,FALSE)</f>
        <v/>
      </c>
      <c r="P13" s="78" t="str">
        <f>VLOOKUP(Leverancespecifikation6[[#This Row],[ID-Bygningsdel]],'Data aktør'!A:H,3,FALSE)</f>
        <v/>
      </c>
      <c r="Q13" s="78" t="str">
        <f>VLOOKUP(Leverancespecifikation6[[#This Row],[ID-Bygningsdel]],'Data aktør'!A:H,4,FALSE)</f>
        <v/>
      </c>
      <c r="R13" s="78" t="str">
        <f>VLOOKUP(Leverancespecifikation6[[#This Row],[ID-Bygningsdel]],'Data aktør'!A:H,5,FALSE)</f>
        <v/>
      </c>
      <c r="S13" s="78" t="str">
        <f>VLOOKUP(Leverancespecifikation6[[#This Row],[ID-Bygningsdel]],'Data aktør'!A:H,6,FALSE)</f>
        <v/>
      </c>
      <c r="T13" s="78" t="str">
        <f>VLOOKUP(Leverancespecifikation6[[#This Row],[ID-Bygningsdel]],'Data aktør'!A:H,7,FALSE)</f>
        <v/>
      </c>
      <c r="U13" s="122" t="str">
        <f>VLOOKUP(Leverancespecifikation6[[#This Row],[ID-Bygningsdel]],'Data aktør'!A:H,8,FALSE)</f>
        <v/>
      </c>
      <c r="V13" s="112"/>
      <c r="W13" s="79"/>
      <c r="X13" s="79"/>
      <c r="Y13" s="79"/>
      <c r="Z13" s="79"/>
      <c r="AA13" s="79"/>
      <c r="AB13" s="171"/>
      <c r="AD13" s="171"/>
      <c r="AE13" s="171"/>
      <c r="AF13" s="171"/>
      <c r="AG13" s="171"/>
      <c r="AH13" s="171"/>
      <c r="AI13" s="171"/>
      <c r="AJ13" s="171"/>
      <c r="BV13" s="171"/>
      <c r="BW13" s="171"/>
      <c r="CB13" s="134"/>
    </row>
    <row r="14" spans="1:986" ht="12" x14ac:dyDescent="0.2">
      <c r="A14" s="249"/>
      <c r="B14" s="242" t="s">
        <v>117</v>
      </c>
      <c r="C14" s="170" t="str">
        <f>_xlfn.CONCAT(Leverancespecifikation6[[#This Row],[ID]],Leverancespecifikation6[[#This Row],[BYGNINGSDEL]])</f>
        <v>010Drænsystem</v>
      </c>
      <c r="E14" s="171" t="s">
        <v>103</v>
      </c>
      <c r="I14" s="171"/>
      <c r="J14" s="171">
        <v>4</v>
      </c>
      <c r="K14" s="175" t="s">
        <v>118</v>
      </c>
      <c r="L14" s="172" t="s">
        <v>103</v>
      </c>
      <c r="M14" s="80" t="str">
        <f>IFERROR(VLOOKUP(Leverancespecifikation6[[#This Row],[ID-Bygningsdel]],'Data ændringslog'!A:G,7,FALSE),"P")</f>
        <v/>
      </c>
      <c r="N14" s="321" t="s">
        <v>103</v>
      </c>
      <c r="O14" s="121" t="str">
        <f>VLOOKUP(Leverancespecifikation6[[#This Row],[ID-Bygningsdel]],'Data aktør'!A:H,2,FALSE)</f>
        <v/>
      </c>
      <c r="P14" s="78" t="str">
        <f>VLOOKUP(Leverancespecifikation6[[#This Row],[ID-Bygningsdel]],'Data aktør'!A:H,3,FALSE)</f>
        <v/>
      </c>
      <c r="Q14" s="78" t="str">
        <f>VLOOKUP(Leverancespecifikation6[[#This Row],[ID-Bygningsdel]],'Data aktør'!A:H,4,FALSE)</f>
        <v/>
      </c>
      <c r="R14" s="78" t="str">
        <f>VLOOKUP(Leverancespecifikation6[[#This Row],[ID-Bygningsdel]],'Data aktør'!A:H,5,FALSE)</f>
        <v/>
      </c>
      <c r="S14" s="78" t="str">
        <f>VLOOKUP(Leverancespecifikation6[[#This Row],[ID-Bygningsdel]],'Data aktør'!A:H,6,FALSE)</f>
        <v/>
      </c>
      <c r="T14" s="78" t="str">
        <f>VLOOKUP(Leverancespecifikation6[[#This Row],[ID-Bygningsdel]],'Data aktør'!A:H,7,FALSE)</f>
        <v/>
      </c>
      <c r="U14" s="122" t="str">
        <f>VLOOKUP(Leverancespecifikation6[[#This Row],[ID-Bygningsdel]],'Data aktør'!A:H,8,FALSE)</f>
        <v/>
      </c>
      <c r="V14" s="112"/>
      <c r="W14" s="79"/>
      <c r="X14" s="79"/>
      <c r="Y14" s="79"/>
      <c r="Z14" s="79"/>
      <c r="AA14" s="79"/>
      <c r="AB14" s="171"/>
      <c r="AD14" s="171"/>
      <c r="AE14" s="171"/>
      <c r="AF14" s="171"/>
      <c r="AG14" s="171"/>
      <c r="AH14" s="171"/>
      <c r="AI14" s="171"/>
      <c r="AJ14" s="171"/>
      <c r="BV14" s="171"/>
      <c r="BW14" s="171"/>
      <c r="CB14" s="134"/>
    </row>
    <row r="15" spans="1:986" s="104" customFormat="1" x14ac:dyDescent="0.2">
      <c r="A15" s="248"/>
      <c r="B15" s="240" t="s">
        <v>119</v>
      </c>
      <c r="C15" s="161" t="str">
        <f>_xlfn.CONCAT(Leverancespecifikation6[[#This Row],[ID]],Leverancespecifikation6[[#This Row],[BYGNINGSDEL]])</f>
        <v>011Byggeplads</v>
      </c>
      <c r="D15" s="162"/>
      <c r="E15" s="162" t="s">
        <v>251</v>
      </c>
      <c r="F15" s="162"/>
      <c r="G15" s="162"/>
      <c r="H15" s="162"/>
      <c r="I15" s="162"/>
      <c r="J15" s="163">
        <v>2</v>
      </c>
      <c r="K15" s="164" t="s">
        <v>120</v>
      </c>
      <c r="L15" s="165"/>
      <c r="M15" s="100" t="str">
        <f>IFERROR(VLOOKUP(Leverancespecifikation6[[#This Row],[ID-Bygningsdel]],'Data ændringslog'!A:G,7,FALSE),"P")</f>
        <v/>
      </c>
      <c r="N15" s="201" t="s">
        <v>103</v>
      </c>
      <c r="O15" s="119"/>
      <c r="P15" s="101"/>
      <c r="Q15" s="101"/>
      <c r="R15" s="101"/>
      <c r="S15" s="101"/>
      <c r="T15" s="101"/>
      <c r="U15" s="120"/>
      <c r="V15" s="111"/>
      <c r="W15" s="102"/>
      <c r="X15" s="102"/>
      <c r="Y15" s="102"/>
      <c r="Z15" s="102"/>
      <c r="AA15" s="10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285"/>
      <c r="BM15" s="162"/>
      <c r="BN15" s="162"/>
      <c r="BO15" s="162"/>
      <c r="BP15" s="162"/>
      <c r="BQ15" s="162"/>
      <c r="BR15" s="162"/>
      <c r="BS15" s="162"/>
      <c r="BT15" s="162"/>
      <c r="BU15" s="162"/>
      <c r="BV15" s="162"/>
      <c r="BW15" s="162"/>
      <c r="BX15" s="162"/>
      <c r="BY15" s="162"/>
      <c r="BZ15" s="162"/>
      <c r="CA15" s="206"/>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c r="CZ15" s="98"/>
      <c r="DA15" s="98"/>
      <c r="DB15" s="98"/>
      <c r="DC15" s="98"/>
      <c r="DD15" s="98"/>
      <c r="DE15" s="98"/>
      <c r="DF15" s="98"/>
      <c r="DG15" s="98"/>
      <c r="DH15" s="98"/>
      <c r="DI15" s="98"/>
      <c r="DJ15" s="98"/>
      <c r="DK15" s="98"/>
      <c r="DL15" s="98"/>
      <c r="DM15" s="98"/>
      <c r="DN15" s="98"/>
      <c r="DO15" s="98"/>
      <c r="DP15" s="98"/>
      <c r="DQ15" s="98"/>
      <c r="DR15" s="98"/>
      <c r="DS15" s="98"/>
      <c r="DT15" s="98"/>
      <c r="DU15" s="98"/>
      <c r="DV15" s="98"/>
      <c r="DW15" s="98"/>
      <c r="DX15" s="98"/>
      <c r="DY15" s="98"/>
      <c r="DZ15" s="98"/>
      <c r="EA15" s="98"/>
      <c r="EB15" s="98"/>
      <c r="EC15" s="98"/>
      <c r="ED15" s="98"/>
      <c r="EE15" s="98"/>
      <c r="EF15" s="98"/>
      <c r="EG15" s="98"/>
      <c r="EH15" s="98"/>
      <c r="EI15" s="98"/>
      <c r="EJ15" s="98"/>
      <c r="EK15" s="98"/>
      <c r="EL15" s="98"/>
      <c r="EM15" s="98"/>
      <c r="EN15" s="98"/>
      <c r="EO15" s="98"/>
      <c r="EP15" s="98"/>
      <c r="EQ15" s="98"/>
      <c r="ER15" s="98"/>
      <c r="ES15" s="98"/>
      <c r="ET15" s="98"/>
      <c r="EU15" s="98"/>
      <c r="EV15" s="98"/>
      <c r="EW15" s="98"/>
      <c r="EX15" s="98"/>
      <c r="EY15" s="98"/>
      <c r="EZ15" s="98"/>
      <c r="FA15" s="98"/>
      <c r="FB15" s="98"/>
      <c r="FC15" s="98"/>
      <c r="FD15" s="98"/>
      <c r="FE15" s="98"/>
      <c r="FF15" s="98"/>
      <c r="FG15" s="98"/>
      <c r="FH15" s="98"/>
      <c r="FI15" s="98"/>
      <c r="FJ15" s="98"/>
      <c r="FK15" s="98"/>
      <c r="FL15" s="98"/>
      <c r="FM15" s="98"/>
      <c r="FN15" s="98"/>
      <c r="FO15" s="98"/>
      <c r="FP15" s="98"/>
      <c r="FQ15" s="98"/>
      <c r="FR15" s="98"/>
      <c r="FS15" s="98"/>
      <c r="FT15" s="98"/>
      <c r="FU15" s="98"/>
      <c r="FV15" s="98"/>
      <c r="FW15" s="98"/>
      <c r="FX15" s="98"/>
      <c r="FY15" s="98"/>
      <c r="FZ15" s="98"/>
      <c r="GA15" s="98"/>
      <c r="GB15" s="98"/>
      <c r="GC15" s="98"/>
      <c r="GD15" s="98"/>
      <c r="GE15" s="98"/>
      <c r="GF15" s="98"/>
      <c r="GG15" s="98"/>
      <c r="GH15" s="98"/>
      <c r="GI15" s="98"/>
      <c r="GJ15" s="98"/>
      <c r="GK15" s="98"/>
      <c r="GL15" s="98"/>
      <c r="GM15" s="98"/>
      <c r="GN15" s="98"/>
      <c r="GO15" s="98"/>
      <c r="GP15" s="98"/>
      <c r="GQ15" s="98"/>
      <c r="GR15" s="98"/>
      <c r="GS15" s="98"/>
      <c r="GT15" s="98"/>
      <c r="GU15" s="98"/>
      <c r="GV15" s="98"/>
      <c r="GW15" s="98"/>
      <c r="GX15" s="98"/>
      <c r="GY15" s="98"/>
      <c r="GZ15" s="98"/>
      <c r="HA15" s="98"/>
      <c r="HB15" s="98"/>
      <c r="HC15" s="98"/>
      <c r="HD15" s="98"/>
      <c r="HE15" s="98"/>
      <c r="HF15" s="98"/>
      <c r="HG15" s="98"/>
      <c r="HH15" s="98"/>
      <c r="HI15" s="98"/>
      <c r="HJ15" s="98"/>
      <c r="HK15" s="98"/>
      <c r="HL15" s="98"/>
      <c r="HM15" s="98"/>
      <c r="HN15" s="98"/>
      <c r="HO15" s="98"/>
      <c r="HP15" s="98"/>
      <c r="HQ15" s="98"/>
      <c r="HR15" s="98"/>
      <c r="HS15" s="98"/>
      <c r="HT15" s="98"/>
      <c r="HU15" s="98"/>
      <c r="HV15" s="98"/>
      <c r="HW15" s="98"/>
      <c r="HX15" s="98"/>
      <c r="HY15" s="98"/>
      <c r="HZ15" s="98"/>
      <c r="IA15" s="98"/>
      <c r="IB15" s="98"/>
      <c r="IC15" s="98"/>
      <c r="ID15" s="98"/>
      <c r="IE15" s="98"/>
      <c r="IF15" s="98"/>
      <c r="IG15" s="98"/>
      <c r="IH15" s="98"/>
      <c r="II15" s="98"/>
      <c r="IJ15" s="98"/>
      <c r="IK15" s="98"/>
      <c r="IL15" s="98"/>
      <c r="IM15" s="98"/>
      <c r="IN15" s="98"/>
      <c r="IO15" s="98"/>
      <c r="IP15" s="98"/>
      <c r="IQ15" s="98"/>
      <c r="IR15" s="98"/>
      <c r="IS15" s="98"/>
      <c r="IT15" s="98"/>
      <c r="IU15" s="98"/>
      <c r="IV15" s="98"/>
      <c r="IW15" s="98"/>
      <c r="IX15" s="98"/>
      <c r="IY15" s="98"/>
      <c r="IZ15" s="98"/>
      <c r="JA15" s="98"/>
      <c r="JB15" s="98"/>
      <c r="JC15" s="98"/>
      <c r="JD15" s="98"/>
      <c r="JE15" s="98"/>
      <c r="JF15" s="98"/>
      <c r="JG15" s="98"/>
      <c r="JH15" s="98"/>
      <c r="JI15" s="98"/>
      <c r="JJ15" s="98"/>
      <c r="JK15" s="98"/>
      <c r="JL15" s="98"/>
      <c r="JM15" s="98"/>
      <c r="JN15" s="98"/>
      <c r="JO15" s="98"/>
      <c r="JP15" s="98"/>
      <c r="JQ15" s="98"/>
      <c r="JR15" s="98"/>
      <c r="JS15" s="98"/>
      <c r="JT15" s="98"/>
      <c r="JU15" s="98"/>
      <c r="JV15" s="98"/>
      <c r="JW15" s="98"/>
      <c r="JX15" s="98"/>
      <c r="JY15" s="98"/>
      <c r="JZ15" s="98"/>
      <c r="KA15" s="98"/>
      <c r="KB15" s="98"/>
      <c r="KC15" s="98"/>
      <c r="KD15" s="98"/>
      <c r="KE15" s="98"/>
      <c r="KF15" s="98"/>
      <c r="KG15" s="98"/>
      <c r="KH15" s="98"/>
      <c r="KI15" s="98"/>
      <c r="KJ15" s="98"/>
      <c r="KK15" s="98"/>
      <c r="KL15" s="98"/>
      <c r="KM15" s="98"/>
      <c r="KN15" s="98"/>
      <c r="KO15" s="98"/>
      <c r="KP15" s="98"/>
      <c r="KQ15" s="98"/>
      <c r="KR15" s="98"/>
      <c r="KS15" s="98"/>
      <c r="KT15" s="98"/>
      <c r="KU15" s="98"/>
      <c r="KV15" s="98"/>
      <c r="KW15" s="98"/>
      <c r="KX15" s="98"/>
      <c r="KY15" s="98"/>
      <c r="KZ15" s="98"/>
      <c r="LA15" s="98"/>
      <c r="LB15" s="98"/>
      <c r="LC15" s="98"/>
      <c r="LD15" s="98"/>
      <c r="LE15" s="98"/>
      <c r="LF15" s="98"/>
      <c r="LG15" s="98"/>
      <c r="LH15" s="98"/>
      <c r="LI15" s="98"/>
      <c r="LJ15" s="98"/>
      <c r="LK15" s="98"/>
      <c r="LL15" s="98"/>
      <c r="LM15" s="98"/>
      <c r="LN15" s="98"/>
      <c r="LO15" s="98"/>
      <c r="LP15" s="98"/>
      <c r="LQ15" s="98"/>
      <c r="LR15" s="98"/>
      <c r="LS15" s="98"/>
      <c r="LT15" s="98"/>
      <c r="LU15" s="98"/>
      <c r="LV15" s="98"/>
      <c r="LW15" s="98"/>
      <c r="LX15" s="98"/>
      <c r="LY15" s="98"/>
      <c r="LZ15" s="98"/>
      <c r="MA15" s="98"/>
      <c r="MB15" s="98"/>
      <c r="MC15" s="98"/>
      <c r="MD15" s="98"/>
      <c r="ME15" s="98"/>
      <c r="MF15" s="98"/>
      <c r="MG15" s="98"/>
      <c r="MH15" s="98"/>
      <c r="MI15" s="98"/>
      <c r="MJ15" s="98"/>
      <c r="MK15" s="98"/>
      <c r="ML15" s="98"/>
      <c r="MM15" s="98"/>
      <c r="MN15" s="98"/>
      <c r="MO15" s="98"/>
      <c r="MP15" s="98"/>
      <c r="MQ15" s="98"/>
      <c r="MR15" s="98"/>
      <c r="MS15" s="98"/>
      <c r="MT15" s="98"/>
      <c r="MU15" s="98"/>
      <c r="MV15" s="98"/>
      <c r="MW15" s="98"/>
      <c r="MX15" s="98"/>
      <c r="MY15" s="98"/>
      <c r="MZ15" s="98"/>
      <c r="NA15" s="98"/>
      <c r="NB15" s="98"/>
      <c r="NC15" s="98"/>
      <c r="ND15" s="98"/>
      <c r="NE15" s="98"/>
      <c r="NF15" s="98"/>
      <c r="NG15" s="98"/>
      <c r="NH15" s="98"/>
      <c r="NI15" s="98"/>
      <c r="NJ15" s="98"/>
      <c r="NK15" s="98"/>
      <c r="NL15" s="98"/>
      <c r="NM15" s="98"/>
      <c r="NN15" s="98"/>
      <c r="NO15" s="98"/>
      <c r="NP15" s="98"/>
      <c r="NQ15" s="98"/>
      <c r="NR15" s="98"/>
      <c r="NS15" s="98"/>
      <c r="NT15" s="98"/>
      <c r="NU15" s="98"/>
      <c r="NV15" s="98"/>
      <c r="NW15" s="98"/>
      <c r="NX15" s="98"/>
      <c r="NY15" s="98"/>
      <c r="NZ15" s="98"/>
      <c r="OA15" s="98"/>
      <c r="OB15" s="98"/>
      <c r="OC15" s="98"/>
      <c r="OD15" s="98"/>
      <c r="OE15" s="98"/>
      <c r="OF15" s="98"/>
      <c r="OG15" s="98"/>
      <c r="OH15" s="98"/>
      <c r="OI15" s="98"/>
      <c r="OJ15" s="98"/>
      <c r="OK15" s="98"/>
      <c r="OL15" s="98"/>
      <c r="OM15" s="98"/>
      <c r="ON15" s="98"/>
      <c r="OO15" s="98"/>
      <c r="OP15" s="98"/>
      <c r="OQ15" s="98"/>
      <c r="OR15" s="98"/>
      <c r="OS15" s="98"/>
      <c r="OT15" s="98"/>
      <c r="OU15" s="98"/>
      <c r="OV15" s="98"/>
      <c r="OW15" s="98"/>
      <c r="OX15" s="98"/>
      <c r="OY15" s="98"/>
      <c r="OZ15" s="98"/>
      <c r="PA15" s="98"/>
      <c r="PB15" s="98"/>
      <c r="PC15" s="98"/>
      <c r="PD15" s="98"/>
      <c r="PE15" s="98"/>
      <c r="PF15" s="98"/>
      <c r="PG15" s="98"/>
      <c r="PH15" s="98"/>
      <c r="PI15" s="98"/>
      <c r="PJ15" s="98"/>
      <c r="PK15" s="98"/>
      <c r="PL15" s="98"/>
      <c r="PM15" s="98"/>
      <c r="PN15" s="98"/>
      <c r="PO15" s="98"/>
      <c r="PP15" s="98"/>
      <c r="PQ15" s="98"/>
      <c r="PR15" s="98"/>
      <c r="PS15" s="98"/>
      <c r="PT15" s="98"/>
      <c r="PU15" s="98"/>
      <c r="PV15" s="98"/>
      <c r="PW15" s="98"/>
      <c r="PX15" s="98"/>
      <c r="PY15" s="98"/>
      <c r="PZ15" s="98"/>
      <c r="QA15" s="98"/>
      <c r="QB15" s="98"/>
      <c r="QC15" s="98"/>
      <c r="QD15" s="98"/>
      <c r="QE15" s="98"/>
      <c r="QF15" s="98"/>
      <c r="QG15" s="98"/>
      <c r="QH15" s="98"/>
      <c r="QI15" s="98"/>
      <c r="QJ15" s="98"/>
      <c r="QK15" s="98"/>
      <c r="QL15" s="98"/>
      <c r="QM15" s="98"/>
      <c r="QN15" s="98"/>
      <c r="QO15" s="98"/>
      <c r="QP15" s="98"/>
      <c r="QQ15" s="98"/>
      <c r="QR15" s="98"/>
      <c r="QS15" s="98"/>
      <c r="QT15" s="98"/>
      <c r="QU15" s="98"/>
      <c r="QV15" s="98"/>
      <c r="QW15" s="98"/>
      <c r="QX15" s="98"/>
      <c r="QY15" s="98"/>
      <c r="QZ15" s="98"/>
      <c r="RA15" s="98"/>
      <c r="RB15" s="98"/>
      <c r="RC15" s="98"/>
      <c r="RD15" s="98"/>
      <c r="RE15" s="98"/>
      <c r="RF15" s="98"/>
      <c r="RG15" s="98"/>
      <c r="RH15" s="98"/>
      <c r="RI15" s="98"/>
      <c r="RJ15" s="98"/>
      <c r="RK15" s="98"/>
      <c r="RL15" s="98"/>
      <c r="RM15" s="98"/>
      <c r="RN15" s="98"/>
      <c r="RO15" s="98"/>
      <c r="RP15" s="98"/>
      <c r="RQ15" s="98"/>
      <c r="RR15" s="98"/>
      <c r="RS15" s="98"/>
      <c r="RT15" s="98"/>
      <c r="RU15" s="98"/>
      <c r="RV15" s="98"/>
      <c r="RW15" s="98"/>
      <c r="RX15" s="98"/>
      <c r="RY15" s="98"/>
      <c r="RZ15" s="98"/>
      <c r="SA15" s="98"/>
      <c r="SB15" s="98"/>
      <c r="SC15" s="98"/>
      <c r="SD15" s="98"/>
      <c r="SE15" s="98"/>
      <c r="SF15" s="98"/>
      <c r="SG15" s="98"/>
      <c r="SH15" s="98"/>
      <c r="SI15" s="98"/>
      <c r="SJ15" s="98"/>
      <c r="SK15" s="98"/>
      <c r="SL15" s="98"/>
      <c r="SM15" s="98"/>
      <c r="SN15" s="98"/>
      <c r="SO15" s="98"/>
      <c r="SP15" s="98"/>
      <c r="SQ15" s="98"/>
      <c r="SR15" s="98"/>
      <c r="SS15" s="98"/>
      <c r="ST15" s="98"/>
      <c r="SU15" s="98"/>
      <c r="SV15" s="98"/>
      <c r="SW15" s="98"/>
      <c r="SX15" s="98"/>
      <c r="SY15" s="98"/>
      <c r="SZ15" s="98"/>
      <c r="TA15" s="98"/>
      <c r="TB15" s="98"/>
      <c r="TC15" s="98"/>
      <c r="TD15" s="98"/>
      <c r="TE15" s="98"/>
      <c r="TF15" s="98"/>
      <c r="TG15" s="98"/>
      <c r="TH15" s="98"/>
      <c r="TI15" s="98"/>
      <c r="TJ15" s="98"/>
      <c r="TK15" s="98"/>
      <c r="TL15" s="98"/>
      <c r="TM15" s="98"/>
      <c r="TN15" s="98"/>
      <c r="TO15" s="98"/>
      <c r="TP15" s="98"/>
      <c r="TQ15" s="98"/>
      <c r="TR15" s="98"/>
      <c r="TS15" s="98"/>
      <c r="TT15" s="98"/>
      <c r="TU15" s="98"/>
      <c r="TV15" s="98"/>
      <c r="TW15" s="98"/>
      <c r="TX15" s="98"/>
      <c r="TY15" s="98"/>
      <c r="TZ15" s="98"/>
      <c r="UA15" s="98"/>
      <c r="UB15" s="98"/>
      <c r="UC15" s="98"/>
      <c r="UD15" s="98"/>
      <c r="UE15" s="98"/>
      <c r="UF15" s="98"/>
      <c r="UG15" s="98"/>
      <c r="UH15" s="98"/>
      <c r="UI15" s="98"/>
      <c r="UJ15" s="98"/>
      <c r="UK15" s="98"/>
      <c r="UL15" s="98"/>
      <c r="UM15" s="98"/>
      <c r="UN15" s="98"/>
      <c r="UO15" s="98"/>
      <c r="UP15" s="98"/>
      <c r="UQ15" s="98"/>
      <c r="UR15" s="98"/>
      <c r="US15" s="98"/>
      <c r="UT15" s="98"/>
      <c r="UU15" s="98"/>
      <c r="UV15" s="98"/>
      <c r="UW15" s="98"/>
      <c r="UX15" s="98"/>
      <c r="UY15" s="98"/>
      <c r="UZ15" s="98"/>
      <c r="VA15" s="98"/>
      <c r="VB15" s="98"/>
      <c r="VC15" s="98"/>
      <c r="VD15" s="98"/>
      <c r="VE15" s="98"/>
      <c r="VF15" s="98"/>
      <c r="VG15" s="98"/>
      <c r="VH15" s="98"/>
      <c r="VI15" s="98"/>
      <c r="VJ15" s="98"/>
      <c r="VK15" s="98"/>
      <c r="VL15" s="98"/>
      <c r="VM15" s="98"/>
      <c r="VN15" s="98"/>
      <c r="VO15" s="98"/>
      <c r="VP15" s="98"/>
      <c r="VQ15" s="98"/>
      <c r="VR15" s="98"/>
      <c r="VS15" s="98"/>
      <c r="VT15" s="98"/>
      <c r="VU15" s="98"/>
      <c r="VV15" s="98"/>
      <c r="VW15" s="98"/>
      <c r="VX15" s="98"/>
      <c r="VY15" s="98"/>
      <c r="VZ15" s="98"/>
      <c r="WA15" s="98"/>
      <c r="WB15" s="98"/>
      <c r="WC15" s="98"/>
      <c r="WD15" s="98"/>
      <c r="WE15" s="98"/>
      <c r="WF15" s="98"/>
      <c r="WG15" s="98"/>
      <c r="WH15" s="98"/>
      <c r="WI15" s="98"/>
      <c r="WJ15" s="98"/>
      <c r="WK15" s="98"/>
      <c r="WL15" s="98"/>
      <c r="WM15" s="98"/>
      <c r="WN15" s="98"/>
      <c r="WO15" s="98"/>
      <c r="WP15" s="98"/>
      <c r="WQ15" s="98"/>
      <c r="WR15" s="98"/>
      <c r="WS15" s="98"/>
      <c r="WT15" s="98"/>
      <c r="WU15" s="98"/>
      <c r="WV15" s="98"/>
      <c r="WW15" s="98"/>
      <c r="WX15" s="98"/>
      <c r="WY15" s="98"/>
      <c r="WZ15" s="98"/>
      <c r="XA15" s="98"/>
      <c r="XB15" s="98"/>
      <c r="XC15" s="98"/>
      <c r="XD15" s="98"/>
      <c r="XE15" s="98"/>
      <c r="XF15" s="98"/>
      <c r="XG15" s="98"/>
      <c r="XH15" s="98"/>
      <c r="XI15" s="98"/>
      <c r="XJ15" s="98"/>
      <c r="XK15" s="98"/>
      <c r="XL15" s="98"/>
      <c r="XM15" s="98"/>
      <c r="XN15" s="98"/>
      <c r="XO15" s="98"/>
      <c r="XP15" s="98"/>
      <c r="XQ15" s="98"/>
      <c r="XR15" s="98"/>
      <c r="XS15" s="98"/>
      <c r="XT15" s="98"/>
      <c r="XU15" s="98"/>
      <c r="XV15" s="98"/>
      <c r="XW15" s="98"/>
      <c r="XX15" s="98"/>
      <c r="XY15" s="98"/>
      <c r="XZ15" s="98"/>
      <c r="YA15" s="98"/>
      <c r="YB15" s="98"/>
      <c r="YC15" s="98"/>
      <c r="YD15" s="98"/>
      <c r="YE15" s="98"/>
      <c r="YF15" s="98"/>
      <c r="YG15" s="98"/>
      <c r="YH15" s="98"/>
      <c r="YI15" s="98"/>
      <c r="YJ15" s="98"/>
      <c r="YK15" s="98"/>
      <c r="YL15" s="98"/>
      <c r="YM15" s="98"/>
      <c r="YN15" s="98"/>
      <c r="YO15" s="98"/>
      <c r="YP15" s="98"/>
      <c r="YQ15" s="98"/>
      <c r="YR15" s="98"/>
      <c r="YS15" s="98"/>
      <c r="YT15" s="98"/>
      <c r="YU15" s="98"/>
      <c r="YV15" s="98"/>
      <c r="YW15" s="98"/>
      <c r="YX15" s="98"/>
      <c r="YY15" s="98"/>
      <c r="YZ15" s="98"/>
      <c r="ZA15" s="98"/>
      <c r="ZB15" s="98"/>
      <c r="ZC15" s="98"/>
      <c r="ZD15" s="98"/>
      <c r="ZE15" s="98"/>
      <c r="ZF15" s="98"/>
      <c r="ZG15" s="98"/>
      <c r="ZH15" s="98"/>
      <c r="ZI15" s="98"/>
      <c r="ZJ15" s="98"/>
      <c r="ZK15" s="98"/>
      <c r="ZL15" s="98"/>
      <c r="ZM15" s="98"/>
      <c r="ZN15" s="98"/>
      <c r="ZO15" s="98"/>
      <c r="ZP15" s="98"/>
      <c r="ZQ15" s="98"/>
      <c r="ZR15" s="98"/>
      <c r="ZS15" s="98"/>
      <c r="ZT15" s="98"/>
      <c r="ZU15" s="98"/>
      <c r="ZV15" s="98"/>
      <c r="ZW15" s="98"/>
      <c r="ZX15" s="98"/>
      <c r="ZY15" s="98"/>
      <c r="ZZ15" s="98"/>
      <c r="AAA15" s="98"/>
      <c r="AAB15" s="98"/>
      <c r="AAC15" s="98"/>
      <c r="AAD15" s="98"/>
      <c r="AAE15" s="98"/>
      <c r="AAF15" s="98"/>
      <c r="AAG15" s="98"/>
      <c r="AAH15" s="98"/>
      <c r="AAI15" s="98"/>
      <c r="AAJ15" s="98"/>
      <c r="AAK15" s="98"/>
      <c r="AAL15" s="98"/>
      <c r="AAM15" s="98"/>
      <c r="AAN15" s="98"/>
      <c r="AAO15" s="98"/>
      <c r="AAP15" s="98"/>
      <c r="AAQ15" s="98"/>
      <c r="AAR15" s="98"/>
      <c r="AAS15" s="98"/>
      <c r="AAT15" s="98"/>
      <c r="AAU15" s="98"/>
      <c r="AAV15" s="98"/>
      <c r="AAW15" s="98"/>
      <c r="AAX15" s="98"/>
      <c r="AAY15" s="98"/>
      <c r="AAZ15" s="98"/>
      <c r="ABA15" s="98"/>
      <c r="ABB15" s="98"/>
      <c r="ABC15" s="98"/>
      <c r="ABD15" s="98"/>
      <c r="ABE15" s="98"/>
      <c r="ABF15" s="98"/>
      <c r="ABG15" s="98"/>
      <c r="ABH15" s="98"/>
      <c r="ABI15" s="98"/>
      <c r="ABJ15" s="98"/>
      <c r="ABK15" s="98"/>
      <c r="ABL15" s="98"/>
      <c r="ABM15" s="98"/>
      <c r="ABN15" s="98"/>
      <c r="ABO15" s="98"/>
      <c r="ABP15" s="98"/>
      <c r="ABQ15" s="98"/>
      <c r="ABR15" s="98"/>
      <c r="ABS15" s="98"/>
      <c r="ABT15" s="98"/>
      <c r="ABU15" s="98"/>
      <c r="ABV15" s="98"/>
      <c r="ABW15" s="98"/>
      <c r="ABX15" s="98"/>
      <c r="ABY15" s="98"/>
      <c r="ABZ15" s="98"/>
      <c r="ACA15" s="98"/>
      <c r="ACB15" s="98"/>
      <c r="ACC15" s="98"/>
      <c r="ACD15" s="98"/>
      <c r="ACE15" s="98"/>
      <c r="ACF15" s="98"/>
      <c r="ACG15" s="98"/>
      <c r="ACH15" s="98"/>
      <c r="ACI15" s="98"/>
      <c r="ACJ15" s="98"/>
      <c r="ACK15" s="98"/>
      <c r="ACL15" s="98"/>
      <c r="ACM15" s="98"/>
      <c r="ACN15" s="98"/>
      <c r="ACO15" s="98"/>
      <c r="ACP15" s="98"/>
      <c r="ACQ15" s="98"/>
      <c r="ACR15" s="98"/>
      <c r="ACS15" s="98"/>
      <c r="ACT15" s="98"/>
      <c r="ACU15" s="98"/>
      <c r="ACV15" s="98"/>
      <c r="ACW15" s="98"/>
      <c r="ACX15" s="98"/>
      <c r="ACY15" s="98"/>
      <c r="ACZ15" s="98"/>
      <c r="ADA15" s="98"/>
      <c r="ADB15" s="98"/>
      <c r="ADC15" s="98"/>
      <c r="ADD15" s="98"/>
      <c r="ADE15" s="98"/>
      <c r="ADF15" s="98"/>
      <c r="ADG15" s="98"/>
      <c r="ADH15" s="98"/>
      <c r="ADI15" s="98"/>
      <c r="ADJ15" s="98"/>
      <c r="ADK15" s="98"/>
      <c r="ADL15" s="98"/>
      <c r="ADM15" s="98"/>
      <c r="ADN15" s="98"/>
      <c r="ADO15" s="98"/>
      <c r="ADP15" s="98"/>
      <c r="ADQ15" s="98"/>
      <c r="ADR15" s="98"/>
      <c r="ADS15" s="98"/>
      <c r="ADT15" s="98"/>
      <c r="ADU15" s="98"/>
      <c r="ADV15" s="98"/>
      <c r="ADW15" s="98"/>
      <c r="ADX15" s="98"/>
      <c r="ADY15" s="98"/>
      <c r="ADZ15" s="98"/>
      <c r="AEA15" s="98"/>
      <c r="AEB15" s="98"/>
      <c r="AEC15" s="98"/>
      <c r="AED15" s="98"/>
      <c r="AEE15" s="98"/>
      <c r="AEF15" s="98"/>
      <c r="AEG15" s="98"/>
      <c r="AEH15" s="98"/>
      <c r="AEI15" s="98"/>
      <c r="AEJ15" s="98"/>
      <c r="AEK15" s="98"/>
      <c r="AEL15" s="98"/>
      <c r="AEM15" s="98"/>
      <c r="AEN15" s="98"/>
      <c r="AEO15" s="98"/>
      <c r="AEP15" s="98"/>
      <c r="AEQ15" s="98"/>
      <c r="AER15" s="98"/>
      <c r="AES15" s="98"/>
      <c r="AET15" s="98"/>
      <c r="AEU15" s="98"/>
      <c r="AEV15" s="98"/>
      <c r="AEW15" s="98"/>
      <c r="AEX15" s="98"/>
      <c r="AEY15" s="98"/>
      <c r="AEZ15" s="98"/>
      <c r="AFA15" s="98"/>
      <c r="AFB15" s="98"/>
      <c r="AFC15" s="98"/>
      <c r="AFD15" s="98"/>
      <c r="AFE15" s="98"/>
      <c r="AFF15" s="98"/>
      <c r="AFG15" s="98"/>
      <c r="AFH15" s="98"/>
      <c r="AFI15" s="98"/>
      <c r="AFJ15" s="98"/>
      <c r="AFK15" s="98"/>
      <c r="AFL15" s="98"/>
      <c r="AFM15" s="98"/>
      <c r="AFN15" s="98"/>
      <c r="AFO15" s="98"/>
      <c r="AFP15" s="98"/>
      <c r="AFQ15" s="98"/>
      <c r="AFR15" s="98"/>
      <c r="AFS15" s="98"/>
      <c r="AFT15" s="98"/>
      <c r="AFU15" s="98"/>
      <c r="AFV15" s="98"/>
      <c r="AFW15" s="98"/>
      <c r="AFX15" s="98"/>
      <c r="AFY15" s="98"/>
      <c r="AFZ15" s="98"/>
      <c r="AGA15" s="98"/>
      <c r="AGB15" s="98"/>
      <c r="AGC15" s="98"/>
      <c r="AGD15" s="98"/>
      <c r="AGE15" s="98"/>
      <c r="AGF15" s="98"/>
      <c r="AGG15" s="98"/>
      <c r="AGH15" s="98"/>
      <c r="AGI15" s="98"/>
      <c r="AGJ15" s="98"/>
      <c r="AGK15" s="98"/>
      <c r="AGL15" s="98"/>
      <c r="AGM15" s="98"/>
      <c r="AGN15" s="98"/>
      <c r="AGO15" s="98"/>
      <c r="AGP15" s="98"/>
      <c r="AGQ15" s="98"/>
      <c r="AGR15" s="98"/>
      <c r="AGS15" s="98"/>
      <c r="AGT15" s="98"/>
      <c r="AGU15" s="98"/>
      <c r="AGV15" s="98"/>
      <c r="AGW15" s="98"/>
      <c r="AGX15" s="98"/>
      <c r="AGY15" s="98"/>
      <c r="AGZ15" s="98"/>
      <c r="AHA15" s="98"/>
      <c r="AHB15" s="98"/>
      <c r="AHC15" s="98"/>
      <c r="AHD15" s="98"/>
      <c r="AHE15" s="98"/>
      <c r="AHF15" s="98"/>
      <c r="AHG15" s="98"/>
      <c r="AHH15" s="98"/>
      <c r="AHI15" s="98"/>
      <c r="AHJ15" s="98"/>
      <c r="AHK15" s="98"/>
      <c r="AHL15" s="98"/>
      <c r="AHM15" s="98"/>
      <c r="AHN15" s="98"/>
      <c r="AHO15" s="98"/>
      <c r="AHP15" s="98"/>
      <c r="AHQ15" s="98"/>
      <c r="AHR15" s="98"/>
      <c r="AHS15" s="98"/>
      <c r="AHT15" s="98"/>
      <c r="AHU15" s="98"/>
      <c r="AHV15" s="98"/>
      <c r="AHW15" s="98"/>
      <c r="AHX15" s="98"/>
      <c r="AHY15" s="98"/>
      <c r="AHZ15" s="98"/>
      <c r="AIA15" s="98"/>
      <c r="AIB15" s="98"/>
      <c r="AIC15" s="98"/>
      <c r="AID15" s="98"/>
      <c r="AIE15" s="98"/>
      <c r="AIF15" s="98"/>
      <c r="AIG15" s="98"/>
      <c r="AIH15" s="98"/>
      <c r="AII15" s="98"/>
      <c r="AIJ15" s="98"/>
      <c r="AIK15" s="98"/>
      <c r="AIL15" s="98"/>
      <c r="AIM15" s="98"/>
      <c r="AIN15" s="98"/>
      <c r="AIO15" s="98"/>
      <c r="AIP15" s="98"/>
      <c r="AIQ15" s="98"/>
      <c r="AIR15" s="98"/>
      <c r="AIS15" s="98"/>
      <c r="AIT15" s="98"/>
      <c r="AIU15" s="98"/>
      <c r="AIV15" s="98"/>
      <c r="AIW15" s="98"/>
      <c r="AIX15" s="98"/>
      <c r="AIY15" s="98"/>
      <c r="AIZ15" s="98"/>
      <c r="AJA15" s="98"/>
      <c r="AJB15" s="98"/>
      <c r="AJC15" s="98"/>
      <c r="AJD15" s="98"/>
      <c r="AJE15" s="98"/>
      <c r="AJF15" s="98"/>
      <c r="AJG15" s="98"/>
      <c r="AJH15" s="98"/>
      <c r="AJI15" s="98"/>
      <c r="AJJ15" s="98"/>
      <c r="AJK15" s="98"/>
      <c r="AJL15" s="98"/>
      <c r="AJM15" s="98"/>
      <c r="AJN15" s="98"/>
      <c r="AJO15" s="98"/>
      <c r="AJP15" s="98"/>
      <c r="AJQ15" s="98"/>
      <c r="AJR15" s="98"/>
      <c r="AJS15" s="98"/>
      <c r="AJT15" s="98"/>
      <c r="AJU15" s="98"/>
      <c r="AJV15" s="98"/>
      <c r="AJW15" s="98"/>
      <c r="AJX15" s="98"/>
      <c r="AJY15" s="98"/>
      <c r="AJZ15" s="98"/>
      <c r="AKA15" s="98"/>
      <c r="AKB15" s="98"/>
      <c r="AKC15" s="98"/>
      <c r="AKD15" s="98"/>
      <c r="AKE15" s="98"/>
      <c r="AKF15" s="98"/>
      <c r="AKG15" s="98"/>
      <c r="AKH15" s="98"/>
      <c r="AKI15" s="98"/>
      <c r="AKJ15" s="98"/>
      <c r="AKK15" s="98"/>
      <c r="AKL15" s="98"/>
      <c r="AKM15" s="98"/>
      <c r="AKN15" s="98"/>
      <c r="AKO15" s="98"/>
      <c r="AKP15" s="98"/>
      <c r="AKQ15" s="98"/>
      <c r="AKR15" s="98"/>
      <c r="AKS15" s="98"/>
      <c r="AKT15" s="98"/>
      <c r="AKU15" s="98"/>
      <c r="AKV15" s="98"/>
      <c r="AKW15" s="98"/>
      <c r="AKX15" s="98"/>
    </row>
    <row r="16" spans="1:986" s="88" customFormat="1" ht="12" x14ac:dyDescent="0.2">
      <c r="A16" s="249"/>
      <c r="B16" s="241" t="s">
        <v>121</v>
      </c>
      <c r="C16" s="166" t="str">
        <f>_xlfn.CONCAT(Leverancespecifikation6[[#This Row],[ID]],Leverancespecifikation6[[#This Row],[BYGNINGSDEL]])</f>
        <v>012Forsyninger</v>
      </c>
      <c r="D16" s="167"/>
      <c r="E16" s="167" t="s">
        <v>251</v>
      </c>
      <c r="F16" s="167"/>
      <c r="G16" s="167"/>
      <c r="H16" s="167"/>
      <c r="I16" s="167"/>
      <c r="J16" s="167">
        <v>4</v>
      </c>
      <c r="K16" s="331" t="s">
        <v>122</v>
      </c>
      <c r="L16" s="169" t="s">
        <v>103</v>
      </c>
      <c r="M16" s="86" t="str">
        <f>IFERROR(VLOOKUP(Leverancespecifikation6[[#This Row],[ID-Bygningsdel]],'Data ændringslog'!A:G,7,FALSE),"P")</f>
        <v/>
      </c>
      <c r="N16" s="320" t="s">
        <v>103</v>
      </c>
      <c r="O16" s="117" t="str">
        <f>VLOOKUP(Leverancespecifikation6[[#This Row],[ID-Bygningsdel]],'Data aktør'!A:H,2,FALSE)</f>
        <v/>
      </c>
      <c r="P16" s="87" t="str">
        <f>VLOOKUP(Leverancespecifikation6[[#This Row],[ID-Bygningsdel]],'Data aktør'!A:H,3,FALSE)</f>
        <v/>
      </c>
      <c r="Q16" s="87" t="str">
        <f>VLOOKUP(Leverancespecifikation6[[#This Row],[ID-Bygningsdel]],'Data aktør'!A:H,4,FALSE)</f>
        <v/>
      </c>
      <c r="R16" s="87" t="str">
        <f>VLOOKUP(Leverancespecifikation6[[#This Row],[ID-Bygningsdel]],'Data aktør'!A:H,5,FALSE)</f>
        <v/>
      </c>
      <c r="S16" s="87" t="str">
        <f>VLOOKUP(Leverancespecifikation6[[#This Row],[ID-Bygningsdel]],'Data aktør'!A:H,6,FALSE)</f>
        <v/>
      </c>
      <c r="T16" s="87" t="str">
        <f>VLOOKUP(Leverancespecifikation6[[#This Row],[ID-Bygningsdel]],'Data aktør'!A:H,7,FALSE)</f>
        <v/>
      </c>
      <c r="U16" s="118" t="str">
        <f>VLOOKUP(Leverancespecifikation6[[#This Row],[ID-Bygningsdel]],'Data aktør'!A:H,8,FALSE)</f>
        <v/>
      </c>
      <c r="V16" s="110"/>
      <c r="W16" s="85"/>
      <c r="X16" s="85"/>
      <c r="Y16" s="85"/>
      <c r="Z16" s="85"/>
      <c r="AA16" s="85"/>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286"/>
      <c r="BM16" s="167"/>
      <c r="BN16" s="167"/>
      <c r="BO16" s="167"/>
      <c r="BP16" s="167"/>
      <c r="BQ16" s="167"/>
      <c r="BR16" s="167"/>
      <c r="BS16" s="167"/>
      <c r="BT16" s="167"/>
      <c r="BU16" s="167"/>
      <c r="BV16" s="167"/>
      <c r="BW16" s="167"/>
      <c r="BX16" s="167"/>
      <c r="BY16" s="167"/>
      <c r="BZ16" s="167"/>
      <c r="CA16" s="207"/>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c r="HL16" s="134"/>
      <c r="HM16" s="134"/>
      <c r="HN16" s="134"/>
      <c r="HO16" s="134"/>
      <c r="HP16" s="134"/>
      <c r="HQ16" s="134"/>
      <c r="HR16" s="134"/>
      <c r="HS16" s="134"/>
      <c r="HT16" s="134"/>
      <c r="HU16" s="134"/>
      <c r="HV16" s="134"/>
      <c r="HW16" s="134"/>
      <c r="HX16" s="134"/>
      <c r="HY16" s="134"/>
      <c r="HZ16" s="134"/>
      <c r="IA16" s="134"/>
      <c r="IB16" s="134"/>
      <c r="IC16" s="134"/>
      <c r="ID16" s="134"/>
      <c r="IE16" s="134"/>
      <c r="IF16" s="134"/>
      <c r="IG16" s="134"/>
      <c r="IH16" s="134"/>
      <c r="II16" s="134"/>
      <c r="IJ16" s="134"/>
      <c r="IK16" s="134"/>
      <c r="IL16" s="134"/>
      <c r="IM16" s="134"/>
      <c r="IN16" s="134"/>
      <c r="IO16" s="134"/>
      <c r="IP16" s="134"/>
      <c r="IQ16" s="134"/>
      <c r="IR16" s="134"/>
      <c r="IS16" s="134"/>
      <c r="IT16" s="134"/>
      <c r="IU16" s="134"/>
      <c r="IV16" s="134"/>
      <c r="IW16" s="134"/>
      <c r="IX16" s="134"/>
      <c r="IY16" s="134"/>
      <c r="IZ16" s="134"/>
      <c r="JA16" s="134"/>
      <c r="JB16" s="134"/>
      <c r="JC16" s="134"/>
      <c r="JD16" s="134"/>
      <c r="JE16" s="134"/>
      <c r="JF16" s="134"/>
      <c r="JG16" s="134"/>
      <c r="JH16" s="134"/>
      <c r="JI16" s="134"/>
      <c r="JJ16" s="134"/>
      <c r="JK16" s="134"/>
      <c r="JL16" s="134"/>
      <c r="JM16" s="134"/>
      <c r="JN16" s="134"/>
      <c r="JO16" s="134"/>
      <c r="JP16" s="134"/>
      <c r="JQ16" s="134"/>
      <c r="JR16" s="134"/>
      <c r="JS16" s="134"/>
      <c r="JT16" s="134"/>
      <c r="JU16" s="134"/>
      <c r="JV16" s="134"/>
      <c r="JW16" s="134"/>
      <c r="JX16" s="134"/>
      <c r="JY16" s="134"/>
      <c r="JZ16" s="134"/>
      <c r="KA16" s="134"/>
      <c r="KB16" s="134"/>
      <c r="KC16" s="134"/>
      <c r="KD16" s="134"/>
      <c r="KE16" s="134"/>
      <c r="KF16" s="134"/>
      <c r="KG16" s="134"/>
      <c r="KH16" s="134"/>
      <c r="KI16" s="134"/>
      <c r="KJ16" s="134"/>
      <c r="KK16" s="134"/>
      <c r="KL16" s="134"/>
      <c r="KM16" s="134"/>
      <c r="KN16" s="134"/>
      <c r="KO16" s="134"/>
      <c r="KP16" s="134"/>
      <c r="KQ16" s="134"/>
      <c r="KR16" s="134"/>
      <c r="KS16" s="134"/>
      <c r="KT16" s="134"/>
      <c r="KU16" s="134"/>
      <c r="KV16" s="134"/>
      <c r="KW16" s="134"/>
      <c r="KX16" s="134"/>
      <c r="KY16" s="134"/>
      <c r="KZ16" s="134"/>
      <c r="LA16" s="134"/>
      <c r="LB16" s="134"/>
      <c r="LC16" s="134"/>
      <c r="LD16" s="134"/>
      <c r="LE16" s="134"/>
      <c r="LF16" s="134"/>
      <c r="LG16" s="134"/>
      <c r="LH16" s="134"/>
      <c r="LI16" s="134"/>
      <c r="LJ16" s="134"/>
      <c r="LK16" s="134"/>
      <c r="LL16" s="134"/>
      <c r="LM16" s="134"/>
      <c r="LN16" s="134"/>
      <c r="LO16" s="134"/>
      <c r="LP16" s="134"/>
      <c r="LQ16" s="134"/>
      <c r="LR16" s="134"/>
      <c r="LS16" s="134"/>
      <c r="LT16" s="134"/>
      <c r="LU16" s="134"/>
      <c r="LV16" s="134"/>
      <c r="LW16" s="134"/>
      <c r="LX16" s="134"/>
      <c r="LY16" s="134"/>
      <c r="LZ16" s="134"/>
      <c r="MA16" s="134"/>
      <c r="MB16" s="134"/>
      <c r="MC16" s="134"/>
      <c r="MD16" s="134"/>
      <c r="ME16" s="134"/>
      <c r="MF16" s="134"/>
      <c r="MG16" s="134"/>
      <c r="MH16" s="134"/>
      <c r="MI16" s="134"/>
      <c r="MJ16" s="134"/>
      <c r="MK16" s="134"/>
      <c r="ML16" s="134"/>
      <c r="MM16" s="134"/>
      <c r="MN16" s="134"/>
      <c r="MO16" s="134"/>
      <c r="MP16" s="134"/>
      <c r="MQ16" s="134"/>
      <c r="MR16" s="134"/>
      <c r="MS16" s="134"/>
      <c r="MT16" s="134"/>
      <c r="MU16" s="134"/>
      <c r="MV16" s="134"/>
      <c r="MW16" s="134"/>
      <c r="MX16" s="134"/>
      <c r="MY16" s="134"/>
      <c r="MZ16" s="134"/>
      <c r="NA16" s="134"/>
      <c r="NB16" s="134"/>
      <c r="NC16" s="134"/>
      <c r="ND16" s="134"/>
      <c r="NE16" s="134"/>
      <c r="NF16" s="134"/>
      <c r="NG16" s="134"/>
      <c r="NH16" s="134"/>
      <c r="NI16" s="134"/>
      <c r="NJ16" s="134"/>
      <c r="NK16" s="134"/>
      <c r="NL16" s="134"/>
      <c r="NM16" s="134"/>
      <c r="NN16" s="134"/>
      <c r="NO16" s="134"/>
      <c r="NP16" s="134"/>
      <c r="NQ16" s="134"/>
      <c r="NR16" s="134"/>
      <c r="NS16" s="134"/>
      <c r="NT16" s="134"/>
      <c r="NU16" s="134"/>
      <c r="NV16" s="134"/>
      <c r="NW16" s="134"/>
      <c r="NX16" s="134"/>
      <c r="NY16" s="134"/>
      <c r="NZ16" s="134"/>
      <c r="OA16" s="134"/>
      <c r="OB16" s="134"/>
      <c r="OC16" s="134"/>
      <c r="OD16" s="134"/>
      <c r="OE16" s="134"/>
      <c r="OF16" s="134"/>
      <c r="OG16" s="134"/>
      <c r="OH16" s="134"/>
      <c r="OI16" s="134"/>
      <c r="OJ16" s="134"/>
      <c r="OK16" s="134"/>
      <c r="OL16" s="134"/>
      <c r="OM16" s="134"/>
      <c r="ON16" s="134"/>
      <c r="OO16" s="134"/>
      <c r="OP16" s="134"/>
      <c r="OQ16" s="134"/>
      <c r="OR16" s="134"/>
      <c r="OS16" s="134"/>
      <c r="OT16" s="134"/>
      <c r="OU16" s="134"/>
      <c r="OV16" s="134"/>
      <c r="OW16" s="134"/>
      <c r="OX16" s="134"/>
      <c r="OY16" s="134"/>
      <c r="OZ16" s="134"/>
      <c r="PA16" s="134"/>
      <c r="PB16" s="134"/>
      <c r="PC16" s="134"/>
      <c r="PD16" s="134"/>
      <c r="PE16" s="134"/>
      <c r="PF16" s="134"/>
      <c r="PG16" s="134"/>
      <c r="PH16" s="134"/>
      <c r="PI16" s="134"/>
      <c r="PJ16" s="134"/>
      <c r="PK16" s="134"/>
      <c r="PL16" s="134"/>
      <c r="PM16" s="134"/>
      <c r="PN16" s="134"/>
      <c r="PO16" s="134"/>
      <c r="PP16" s="134"/>
      <c r="PQ16" s="134"/>
      <c r="PR16" s="134"/>
      <c r="PS16" s="134"/>
      <c r="PT16" s="134"/>
      <c r="PU16" s="134"/>
      <c r="PV16" s="134"/>
      <c r="PW16" s="134"/>
      <c r="PX16" s="134"/>
      <c r="PY16" s="134"/>
      <c r="PZ16" s="134"/>
      <c r="QA16" s="134"/>
      <c r="QB16" s="134"/>
      <c r="QC16" s="134"/>
      <c r="QD16" s="134"/>
      <c r="QE16" s="134"/>
      <c r="QF16" s="134"/>
      <c r="QG16" s="134"/>
      <c r="QH16" s="134"/>
      <c r="QI16" s="134"/>
      <c r="QJ16" s="134"/>
      <c r="QK16" s="134"/>
      <c r="QL16" s="134"/>
      <c r="QM16" s="134"/>
      <c r="QN16" s="134"/>
      <c r="QO16" s="134"/>
      <c r="QP16" s="134"/>
      <c r="QQ16" s="134"/>
      <c r="QR16" s="134"/>
      <c r="QS16" s="134"/>
      <c r="QT16" s="134"/>
      <c r="QU16" s="134"/>
      <c r="QV16" s="134"/>
      <c r="QW16" s="134"/>
      <c r="QX16" s="134"/>
      <c r="QY16" s="134"/>
      <c r="QZ16" s="134"/>
      <c r="RA16" s="134"/>
      <c r="RB16" s="134"/>
      <c r="RC16" s="134"/>
      <c r="RD16" s="134"/>
      <c r="RE16" s="134"/>
      <c r="RF16" s="134"/>
      <c r="RG16" s="134"/>
      <c r="RH16" s="134"/>
      <c r="RI16" s="134"/>
      <c r="RJ16" s="134"/>
      <c r="RK16" s="134"/>
      <c r="RL16" s="134"/>
      <c r="RM16" s="134"/>
      <c r="RN16" s="134"/>
      <c r="RO16" s="134"/>
      <c r="RP16" s="134"/>
      <c r="RQ16" s="134"/>
      <c r="RR16" s="134"/>
      <c r="RS16" s="134"/>
      <c r="RT16" s="134"/>
      <c r="RU16" s="134"/>
      <c r="RV16" s="134"/>
      <c r="RW16" s="134"/>
      <c r="RX16" s="134"/>
      <c r="RY16" s="134"/>
      <c r="RZ16" s="134"/>
      <c r="SA16" s="134"/>
      <c r="SB16" s="134"/>
      <c r="SC16" s="134"/>
      <c r="SD16" s="134"/>
      <c r="SE16" s="134"/>
      <c r="SF16" s="134"/>
      <c r="SG16" s="134"/>
      <c r="SH16" s="134"/>
      <c r="SI16" s="134"/>
      <c r="SJ16" s="134"/>
      <c r="SK16" s="134"/>
      <c r="SL16" s="134"/>
      <c r="SM16" s="134"/>
      <c r="SN16" s="134"/>
      <c r="SO16" s="134"/>
      <c r="SP16" s="134"/>
      <c r="SQ16" s="134"/>
      <c r="SR16" s="134"/>
      <c r="SS16" s="134"/>
      <c r="ST16" s="134"/>
      <c r="SU16" s="134"/>
      <c r="SV16" s="134"/>
      <c r="SW16" s="134"/>
      <c r="SX16" s="134"/>
      <c r="SY16" s="134"/>
      <c r="SZ16" s="134"/>
      <c r="TA16" s="134"/>
      <c r="TB16" s="134"/>
      <c r="TC16" s="134"/>
      <c r="TD16" s="134"/>
      <c r="TE16" s="134"/>
      <c r="TF16" s="134"/>
      <c r="TG16" s="134"/>
      <c r="TH16" s="134"/>
      <c r="TI16" s="134"/>
      <c r="TJ16" s="134"/>
      <c r="TK16" s="134"/>
      <c r="TL16" s="134"/>
      <c r="TM16" s="134"/>
      <c r="TN16" s="134"/>
      <c r="TO16" s="134"/>
      <c r="TP16" s="134"/>
      <c r="TQ16" s="134"/>
      <c r="TR16" s="134"/>
      <c r="TS16" s="134"/>
      <c r="TT16" s="134"/>
      <c r="TU16" s="134"/>
      <c r="TV16" s="134"/>
      <c r="TW16" s="134"/>
      <c r="TX16" s="134"/>
      <c r="TY16" s="134"/>
      <c r="TZ16" s="134"/>
      <c r="UA16" s="134"/>
      <c r="UB16" s="134"/>
      <c r="UC16" s="134"/>
      <c r="UD16" s="134"/>
      <c r="UE16" s="134"/>
      <c r="UF16" s="134"/>
      <c r="UG16" s="134"/>
      <c r="UH16" s="134"/>
      <c r="UI16" s="134"/>
      <c r="UJ16" s="134"/>
      <c r="UK16" s="134"/>
      <c r="UL16" s="134"/>
      <c r="UM16" s="134"/>
      <c r="UN16" s="134"/>
      <c r="UO16" s="134"/>
      <c r="UP16" s="134"/>
      <c r="UQ16" s="134"/>
      <c r="UR16" s="134"/>
      <c r="US16" s="134"/>
      <c r="UT16" s="134"/>
      <c r="UU16" s="134"/>
      <c r="UV16" s="134"/>
      <c r="UW16" s="134"/>
      <c r="UX16" s="134"/>
      <c r="UY16" s="134"/>
      <c r="UZ16" s="134"/>
      <c r="VA16" s="134"/>
      <c r="VB16" s="134"/>
      <c r="VC16" s="134"/>
      <c r="VD16" s="134"/>
      <c r="VE16" s="134"/>
      <c r="VF16" s="134"/>
      <c r="VG16" s="134"/>
      <c r="VH16" s="134"/>
      <c r="VI16" s="134"/>
      <c r="VJ16" s="134"/>
      <c r="VK16" s="134"/>
      <c r="VL16" s="134"/>
      <c r="VM16" s="134"/>
      <c r="VN16" s="134"/>
      <c r="VO16" s="134"/>
      <c r="VP16" s="134"/>
      <c r="VQ16" s="134"/>
      <c r="VR16" s="134"/>
      <c r="VS16" s="134"/>
      <c r="VT16" s="134"/>
      <c r="VU16" s="134"/>
      <c r="VV16" s="134"/>
      <c r="VW16" s="134"/>
      <c r="VX16" s="134"/>
      <c r="VY16" s="134"/>
      <c r="VZ16" s="134"/>
      <c r="WA16" s="134"/>
      <c r="WB16" s="134"/>
      <c r="WC16" s="134"/>
      <c r="WD16" s="134"/>
      <c r="WE16" s="134"/>
      <c r="WF16" s="134"/>
      <c r="WG16" s="134"/>
      <c r="WH16" s="134"/>
      <c r="WI16" s="134"/>
      <c r="WJ16" s="134"/>
      <c r="WK16" s="134"/>
      <c r="WL16" s="134"/>
      <c r="WM16" s="134"/>
      <c r="WN16" s="134"/>
      <c r="WO16" s="134"/>
      <c r="WP16" s="134"/>
      <c r="WQ16" s="134"/>
      <c r="WR16" s="134"/>
      <c r="WS16" s="134"/>
      <c r="WT16" s="134"/>
      <c r="WU16" s="134"/>
      <c r="WV16" s="134"/>
      <c r="WW16" s="134"/>
      <c r="WX16" s="134"/>
      <c r="WY16" s="134"/>
      <c r="WZ16" s="134"/>
      <c r="XA16" s="134"/>
      <c r="XB16" s="134"/>
      <c r="XC16" s="134"/>
      <c r="XD16" s="134"/>
      <c r="XE16" s="134"/>
      <c r="XF16" s="134"/>
      <c r="XG16" s="134"/>
      <c r="XH16" s="134"/>
      <c r="XI16" s="134"/>
      <c r="XJ16" s="134"/>
      <c r="XK16" s="134"/>
      <c r="XL16" s="134"/>
      <c r="XM16" s="134"/>
      <c r="XN16" s="134"/>
      <c r="XO16" s="134"/>
      <c r="XP16" s="134"/>
      <c r="XQ16" s="134"/>
      <c r="XR16" s="134"/>
      <c r="XS16" s="134"/>
      <c r="XT16" s="134"/>
      <c r="XU16" s="134"/>
      <c r="XV16" s="134"/>
      <c r="XW16" s="134"/>
      <c r="XX16" s="134"/>
      <c r="XY16" s="134"/>
      <c r="XZ16" s="134"/>
      <c r="YA16" s="134"/>
      <c r="YB16" s="134"/>
      <c r="YC16" s="134"/>
      <c r="YD16" s="134"/>
      <c r="YE16" s="134"/>
      <c r="YF16" s="134"/>
      <c r="YG16" s="134"/>
      <c r="YH16" s="134"/>
      <c r="YI16" s="134"/>
      <c r="YJ16" s="134"/>
      <c r="YK16" s="134"/>
      <c r="YL16" s="134"/>
      <c r="YM16" s="134"/>
      <c r="YN16" s="134"/>
      <c r="YO16" s="134"/>
      <c r="YP16" s="134"/>
      <c r="YQ16" s="134"/>
      <c r="YR16" s="134"/>
      <c r="YS16" s="134"/>
      <c r="YT16" s="134"/>
      <c r="YU16" s="134"/>
      <c r="YV16" s="134"/>
      <c r="YW16" s="134"/>
      <c r="YX16" s="134"/>
      <c r="YY16" s="134"/>
      <c r="YZ16" s="134"/>
      <c r="ZA16" s="134"/>
      <c r="ZB16" s="134"/>
      <c r="ZC16" s="134"/>
      <c r="ZD16" s="134"/>
      <c r="ZE16" s="134"/>
      <c r="ZF16" s="134"/>
      <c r="ZG16" s="134"/>
      <c r="ZH16" s="134"/>
      <c r="ZI16" s="134"/>
      <c r="ZJ16" s="134"/>
      <c r="ZK16" s="134"/>
      <c r="ZL16" s="134"/>
      <c r="ZM16" s="134"/>
      <c r="ZN16" s="134"/>
      <c r="ZO16" s="134"/>
      <c r="ZP16" s="134"/>
      <c r="ZQ16" s="134"/>
      <c r="ZR16" s="134"/>
      <c r="ZS16" s="134"/>
      <c r="ZT16" s="134"/>
      <c r="ZU16" s="134"/>
      <c r="ZV16" s="134"/>
      <c r="ZW16" s="134"/>
      <c r="ZX16" s="134"/>
      <c r="ZY16" s="134"/>
      <c r="ZZ16" s="134"/>
      <c r="AAA16" s="134"/>
      <c r="AAB16" s="134"/>
      <c r="AAC16" s="134"/>
      <c r="AAD16" s="134"/>
      <c r="AAE16" s="134"/>
      <c r="AAF16" s="134"/>
      <c r="AAG16" s="134"/>
      <c r="AAH16" s="134"/>
      <c r="AAI16" s="134"/>
      <c r="AAJ16" s="134"/>
      <c r="AAK16" s="134"/>
      <c r="AAL16" s="134"/>
      <c r="AAM16" s="134"/>
      <c r="AAN16" s="134"/>
      <c r="AAO16" s="134"/>
      <c r="AAP16" s="134"/>
      <c r="AAQ16" s="134"/>
      <c r="AAR16" s="134"/>
      <c r="AAS16" s="134"/>
      <c r="AAT16" s="134"/>
      <c r="AAU16" s="134"/>
      <c r="AAV16" s="134"/>
      <c r="AAW16" s="134"/>
      <c r="AAX16" s="134"/>
      <c r="AAY16" s="134"/>
      <c r="AAZ16" s="134"/>
      <c r="ABA16" s="134"/>
      <c r="ABB16" s="134"/>
      <c r="ABC16" s="134"/>
      <c r="ABD16" s="134"/>
      <c r="ABE16" s="134"/>
      <c r="ABF16" s="134"/>
      <c r="ABG16" s="134"/>
      <c r="ABH16" s="134"/>
      <c r="ABI16" s="134"/>
      <c r="ABJ16" s="134"/>
      <c r="ABK16" s="134"/>
      <c r="ABL16" s="134"/>
      <c r="ABM16" s="134"/>
      <c r="ABN16" s="134"/>
      <c r="ABO16" s="134"/>
      <c r="ABP16" s="134"/>
      <c r="ABQ16" s="134"/>
      <c r="ABR16" s="134"/>
      <c r="ABS16" s="134"/>
      <c r="ABT16" s="134"/>
      <c r="ABU16" s="134"/>
      <c r="ABV16" s="134"/>
      <c r="ABW16" s="134"/>
      <c r="ABX16" s="134"/>
      <c r="ABY16" s="134"/>
      <c r="ABZ16" s="134"/>
      <c r="ACA16" s="134"/>
      <c r="ACB16" s="134"/>
      <c r="ACC16" s="134"/>
      <c r="ACD16" s="134"/>
      <c r="ACE16" s="134"/>
      <c r="ACF16" s="134"/>
      <c r="ACG16" s="134"/>
      <c r="ACH16" s="134"/>
      <c r="ACI16" s="134"/>
      <c r="ACJ16" s="134"/>
      <c r="ACK16" s="134"/>
      <c r="ACL16" s="134"/>
      <c r="ACM16" s="134"/>
      <c r="ACN16" s="134"/>
      <c r="ACO16" s="134"/>
      <c r="ACP16" s="134"/>
      <c r="ACQ16" s="134"/>
      <c r="ACR16" s="134"/>
      <c r="ACS16" s="134"/>
      <c r="ACT16" s="134"/>
      <c r="ACU16" s="134"/>
      <c r="ACV16" s="134"/>
      <c r="ACW16" s="134"/>
      <c r="ACX16" s="134"/>
      <c r="ACY16" s="134"/>
      <c r="ACZ16" s="134"/>
      <c r="ADA16" s="134"/>
      <c r="ADB16" s="134"/>
      <c r="ADC16" s="134"/>
      <c r="ADD16" s="134"/>
      <c r="ADE16" s="134"/>
      <c r="ADF16" s="134"/>
      <c r="ADG16" s="134"/>
      <c r="ADH16" s="134"/>
      <c r="ADI16" s="134"/>
      <c r="ADJ16" s="134"/>
      <c r="ADK16" s="134"/>
      <c r="ADL16" s="134"/>
      <c r="ADM16" s="134"/>
      <c r="ADN16" s="134"/>
      <c r="ADO16" s="134"/>
      <c r="ADP16" s="134"/>
      <c r="ADQ16" s="134"/>
      <c r="ADR16" s="134"/>
      <c r="ADS16" s="134"/>
      <c r="ADT16" s="134"/>
      <c r="ADU16" s="134"/>
      <c r="ADV16" s="134"/>
      <c r="ADW16" s="134"/>
      <c r="ADX16" s="134"/>
      <c r="ADY16" s="134"/>
      <c r="ADZ16" s="134"/>
      <c r="AEA16" s="134"/>
      <c r="AEB16" s="134"/>
      <c r="AEC16" s="134"/>
      <c r="AED16" s="134"/>
      <c r="AEE16" s="134"/>
      <c r="AEF16" s="134"/>
      <c r="AEG16" s="134"/>
      <c r="AEH16" s="134"/>
      <c r="AEI16" s="134"/>
      <c r="AEJ16" s="134"/>
      <c r="AEK16" s="134"/>
      <c r="AEL16" s="134"/>
      <c r="AEM16" s="134"/>
      <c r="AEN16" s="134"/>
      <c r="AEO16" s="134"/>
      <c r="AEP16" s="134"/>
      <c r="AEQ16" s="134"/>
      <c r="AER16" s="134"/>
      <c r="AES16" s="134"/>
      <c r="AET16" s="134"/>
      <c r="AEU16" s="134"/>
      <c r="AEV16" s="134"/>
      <c r="AEW16" s="134"/>
      <c r="AEX16" s="134"/>
      <c r="AEY16" s="134"/>
      <c r="AEZ16" s="134"/>
      <c r="AFA16" s="134"/>
      <c r="AFB16" s="134"/>
      <c r="AFC16" s="134"/>
      <c r="AFD16" s="134"/>
      <c r="AFE16" s="134"/>
      <c r="AFF16" s="134"/>
      <c r="AFG16" s="134"/>
      <c r="AFH16" s="134"/>
      <c r="AFI16" s="134"/>
      <c r="AFJ16" s="134"/>
      <c r="AFK16" s="134"/>
      <c r="AFL16" s="134"/>
      <c r="AFM16" s="134"/>
      <c r="AFN16" s="134"/>
      <c r="AFO16" s="134"/>
      <c r="AFP16" s="134"/>
      <c r="AFQ16" s="134"/>
      <c r="AFR16" s="134"/>
      <c r="AFS16" s="134"/>
      <c r="AFT16" s="134"/>
      <c r="AFU16" s="134"/>
      <c r="AFV16" s="134"/>
      <c r="AFW16" s="134"/>
      <c r="AFX16" s="134"/>
      <c r="AFY16" s="134"/>
      <c r="AFZ16" s="134"/>
      <c r="AGA16" s="134"/>
      <c r="AGB16" s="134"/>
      <c r="AGC16" s="134"/>
      <c r="AGD16" s="134"/>
      <c r="AGE16" s="134"/>
      <c r="AGF16" s="134"/>
      <c r="AGG16" s="134"/>
      <c r="AGH16" s="134"/>
      <c r="AGI16" s="134"/>
      <c r="AGJ16" s="134"/>
      <c r="AGK16" s="134"/>
      <c r="AGL16" s="134"/>
      <c r="AGM16" s="134"/>
      <c r="AGN16" s="134"/>
      <c r="AGO16" s="134"/>
      <c r="AGP16" s="134"/>
      <c r="AGQ16" s="134"/>
      <c r="AGR16" s="134"/>
      <c r="AGS16" s="134"/>
      <c r="AGT16" s="134"/>
      <c r="AGU16" s="134"/>
      <c r="AGV16" s="134"/>
      <c r="AGW16" s="134"/>
      <c r="AGX16" s="134"/>
      <c r="AGY16" s="134"/>
      <c r="AGZ16" s="134"/>
      <c r="AHA16" s="134"/>
      <c r="AHB16" s="134"/>
      <c r="AHC16" s="134"/>
      <c r="AHD16" s="134"/>
      <c r="AHE16" s="134"/>
      <c r="AHF16" s="134"/>
      <c r="AHG16" s="134"/>
      <c r="AHH16" s="134"/>
      <c r="AHI16" s="134"/>
      <c r="AHJ16" s="134"/>
      <c r="AHK16" s="134"/>
      <c r="AHL16" s="134"/>
      <c r="AHM16" s="134"/>
      <c r="AHN16" s="134"/>
      <c r="AHO16" s="134"/>
      <c r="AHP16" s="134"/>
      <c r="AHQ16" s="134"/>
      <c r="AHR16" s="134"/>
      <c r="AHS16" s="134"/>
      <c r="AHT16" s="134"/>
      <c r="AHU16" s="134"/>
      <c r="AHV16" s="134"/>
      <c r="AHW16" s="134"/>
      <c r="AHX16" s="134"/>
      <c r="AHY16" s="134"/>
      <c r="AHZ16" s="134"/>
      <c r="AIA16" s="134"/>
      <c r="AIB16" s="134"/>
      <c r="AIC16" s="134"/>
      <c r="AID16" s="134"/>
      <c r="AIE16" s="134"/>
      <c r="AIF16" s="134"/>
      <c r="AIG16" s="134"/>
      <c r="AIH16" s="134"/>
      <c r="AII16" s="134"/>
      <c r="AIJ16" s="134"/>
      <c r="AIK16" s="134"/>
      <c r="AIL16" s="134"/>
      <c r="AIM16" s="134"/>
      <c r="AIN16" s="134"/>
      <c r="AIO16" s="134"/>
      <c r="AIP16" s="134"/>
      <c r="AIQ16" s="134"/>
      <c r="AIR16" s="134"/>
      <c r="AIS16" s="134"/>
      <c r="AIT16" s="134"/>
      <c r="AIU16" s="134"/>
      <c r="AIV16" s="134"/>
      <c r="AIW16" s="134"/>
      <c r="AIX16" s="134"/>
      <c r="AIY16" s="134"/>
      <c r="AIZ16" s="134"/>
      <c r="AJA16" s="134"/>
      <c r="AJB16" s="134"/>
      <c r="AJC16" s="134"/>
      <c r="AJD16" s="134"/>
      <c r="AJE16" s="134"/>
      <c r="AJF16" s="134"/>
      <c r="AJG16" s="134"/>
      <c r="AJH16" s="134"/>
      <c r="AJI16" s="134"/>
      <c r="AJJ16" s="134"/>
      <c r="AJK16" s="134"/>
      <c r="AJL16" s="134"/>
      <c r="AJM16" s="134"/>
      <c r="AJN16" s="134"/>
      <c r="AJO16" s="134"/>
      <c r="AJP16" s="134"/>
      <c r="AJQ16" s="134"/>
      <c r="AJR16" s="134"/>
      <c r="AJS16" s="134"/>
      <c r="AJT16" s="134"/>
      <c r="AJU16" s="134"/>
      <c r="AJV16" s="134"/>
      <c r="AJW16" s="134"/>
      <c r="AJX16" s="134"/>
      <c r="AJY16" s="134"/>
      <c r="AJZ16" s="134"/>
      <c r="AKA16" s="134"/>
      <c r="AKB16" s="134"/>
      <c r="AKC16" s="134"/>
      <c r="AKD16" s="134"/>
      <c r="AKE16" s="134"/>
      <c r="AKF16" s="134"/>
      <c r="AKG16" s="134"/>
      <c r="AKH16" s="134"/>
      <c r="AKI16" s="134"/>
      <c r="AKJ16" s="134"/>
      <c r="AKK16" s="134"/>
      <c r="AKL16" s="134"/>
      <c r="AKM16" s="134"/>
      <c r="AKN16" s="134"/>
      <c r="AKO16" s="134"/>
      <c r="AKP16" s="134"/>
      <c r="AKQ16" s="134"/>
      <c r="AKR16" s="134"/>
      <c r="AKS16" s="134"/>
      <c r="AKT16" s="134"/>
      <c r="AKU16" s="134"/>
      <c r="AKV16" s="134"/>
      <c r="AKW16" s="134"/>
      <c r="AKX16" s="134"/>
    </row>
    <row r="17" spans="1:986" ht="12" x14ac:dyDescent="0.2">
      <c r="A17" s="249"/>
      <c r="B17" s="242" t="s">
        <v>123</v>
      </c>
      <c r="C17" s="170" t="str">
        <f>_xlfn.CONCAT(Leverancespecifikation6[[#This Row],[ID]],Leverancespecifikation6[[#This Row],[BYGNINGSDEL]])</f>
        <v>013Adgangsveje</v>
      </c>
      <c r="E17" s="171" t="s">
        <v>251</v>
      </c>
      <c r="I17" s="171"/>
      <c r="J17" s="171">
        <v>4</v>
      </c>
      <c r="K17" s="175" t="s">
        <v>124</v>
      </c>
      <c r="L17" s="172" t="s">
        <v>103</v>
      </c>
      <c r="M17" s="80" t="str">
        <f>IFERROR(VLOOKUP(Leverancespecifikation6[[#This Row],[ID-Bygningsdel]],'Data ændringslog'!A:G,7,FALSE),"P")</f>
        <v/>
      </c>
      <c r="N17" s="321" t="s">
        <v>103</v>
      </c>
      <c r="O17" s="121" t="str">
        <f>VLOOKUP(Leverancespecifikation6[[#This Row],[ID-Bygningsdel]],'Data aktør'!A:H,2,FALSE)</f>
        <v/>
      </c>
      <c r="P17" s="78" t="str">
        <f>VLOOKUP(Leverancespecifikation6[[#This Row],[ID-Bygningsdel]],'Data aktør'!A:H,3,FALSE)</f>
        <v/>
      </c>
      <c r="Q17" s="78" t="str">
        <f>VLOOKUP(Leverancespecifikation6[[#This Row],[ID-Bygningsdel]],'Data aktør'!A:H,4,FALSE)</f>
        <v/>
      </c>
      <c r="R17" s="78" t="str">
        <f>VLOOKUP(Leverancespecifikation6[[#This Row],[ID-Bygningsdel]],'Data aktør'!A:H,5,FALSE)</f>
        <v/>
      </c>
      <c r="S17" s="78" t="str">
        <f>VLOOKUP(Leverancespecifikation6[[#This Row],[ID-Bygningsdel]],'Data aktør'!A:H,6,FALSE)</f>
        <v/>
      </c>
      <c r="T17" s="78" t="str">
        <f>VLOOKUP(Leverancespecifikation6[[#This Row],[ID-Bygningsdel]],'Data aktør'!A:H,7,FALSE)</f>
        <v/>
      </c>
      <c r="U17" s="122" t="str">
        <f>VLOOKUP(Leverancespecifikation6[[#This Row],[ID-Bygningsdel]],'Data aktør'!A:H,8,FALSE)</f>
        <v/>
      </c>
      <c r="V17" s="112"/>
      <c r="W17" s="79"/>
      <c r="X17" s="79"/>
      <c r="Y17" s="79"/>
      <c r="Z17" s="79"/>
      <c r="AA17" s="79"/>
      <c r="AB17" s="171"/>
      <c r="AD17" s="171"/>
      <c r="AE17" s="171"/>
      <c r="AF17" s="171"/>
      <c r="AG17" s="171"/>
      <c r="AH17" s="171"/>
      <c r="AI17" s="171"/>
      <c r="AJ17" s="171"/>
      <c r="BV17" s="171"/>
      <c r="BW17" s="171"/>
      <c r="CB17" s="134"/>
    </row>
    <row r="18" spans="1:986" ht="12" x14ac:dyDescent="0.2">
      <c r="A18" s="249"/>
      <c r="B18" s="242" t="s">
        <v>125</v>
      </c>
      <c r="C18" s="170" t="str">
        <f>_xlfn.CONCAT(Leverancespecifikation6[[#This Row],[ID]],Leverancespecifikation6[[#This Row],[BYGNINGSDEL]])</f>
        <v>014Kraner</v>
      </c>
      <c r="E18" s="171" t="s">
        <v>251</v>
      </c>
      <c r="I18" s="171"/>
      <c r="J18" s="171">
        <v>4</v>
      </c>
      <c r="K18" s="175" t="s">
        <v>126</v>
      </c>
      <c r="L18" s="172" t="s">
        <v>103</v>
      </c>
      <c r="M18" s="80" t="str">
        <f>IFERROR(VLOOKUP(Leverancespecifikation6[[#This Row],[ID-Bygningsdel]],'Data ændringslog'!A:G,7,FALSE),"P")</f>
        <v/>
      </c>
      <c r="N18" s="321" t="s">
        <v>103</v>
      </c>
      <c r="O18" s="121" t="str">
        <f>VLOOKUP(Leverancespecifikation6[[#This Row],[ID-Bygningsdel]],'Data aktør'!A:H,2,FALSE)</f>
        <v/>
      </c>
      <c r="P18" s="78" t="str">
        <f>VLOOKUP(Leverancespecifikation6[[#This Row],[ID-Bygningsdel]],'Data aktør'!A:H,3,FALSE)</f>
        <v/>
      </c>
      <c r="Q18" s="78" t="str">
        <f>VLOOKUP(Leverancespecifikation6[[#This Row],[ID-Bygningsdel]],'Data aktør'!A:H,4,FALSE)</f>
        <v/>
      </c>
      <c r="R18" s="78" t="str">
        <f>VLOOKUP(Leverancespecifikation6[[#This Row],[ID-Bygningsdel]],'Data aktør'!A:H,5,FALSE)</f>
        <v/>
      </c>
      <c r="S18" s="78" t="str">
        <f>VLOOKUP(Leverancespecifikation6[[#This Row],[ID-Bygningsdel]],'Data aktør'!A:H,6,FALSE)</f>
        <v/>
      </c>
      <c r="T18" s="78" t="str">
        <f>VLOOKUP(Leverancespecifikation6[[#This Row],[ID-Bygningsdel]],'Data aktør'!A:H,7,FALSE)</f>
        <v/>
      </c>
      <c r="U18" s="122" t="str">
        <f>VLOOKUP(Leverancespecifikation6[[#This Row],[ID-Bygningsdel]],'Data aktør'!A:H,8,FALSE)</f>
        <v/>
      </c>
      <c r="V18" s="112"/>
      <c r="W18" s="79"/>
      <c r="X18" s="79"/>
      <c r="Y18" s="79"/>
      <c r="Z18" s="79"/>
      <c r="AA18" s="79"/>
      <c r="AB18" s="171"/>
      <c r="AD18" s="171"/>
      <c r="AE18" s="171"/>
      <c r="AF18" s="171"/>
      <c r="AG18" s="171"/>
      <c r="AH18" s="171"/>
      <c r="AI18" s="171"/>
      <c r="AJ18" s="171"/>
      <c r="BV18" s="171"/>
      <c r="BW18" s="171"/>
      <c r="CB18" s="134"/>
    </row>
    <row r="19" spans="1:986" ht="12" x14ac:dyDescent="0.2">
      <c r="A19" s="249"/>
      <c r="B19" s="242" t="s">
        <v>127</v>
      </c>
      <c r="C19" s="170" t="str">
        <f>_xlfn.CONCAT(Leverancespecifikation6[[#This Row],[ID]],Leverancespecifikation6[[#This Row],[BYGNINGSDEL]])</f>
        <v>015Lifte</v>
      </c>
      <c r="E19" s="171" t="s">
        <v>251</v>
      </c>
      <c r="I19" s="171"/>
      <c r="J19" s="171">
        <v>4</v>
      </c>
      <c r="K19" s="175" t="s">
        <v>128</v>
      </c>
      <c r="L19" s="172" t="s">
        <v>103</v>
      </c>
      <c r="M19" s="80" t="str">
        <f>IFERROR(VLOOKUP(Leverancespecifikation6[[#This Row],[ID-Bygningsdel]],'Data ændringslog'!A:G,7,FALSE),"P")</f>
        <v/>
      </c>
      <c r="N19" s="321" t="s">
        <v>103</v>
      </c>
      <c r="O19" s="121" t="str">
        <f>VLOOKUP(Leverancespecifikation6[[#This Row],[ID-Bygningsdel]],'Data aktør'!A:H,2,FALSE)</f>
        <v/>
      </c>
      <c r="P19" s="78" t="str">
        <f>VLOOKUP(Leverancespecifikation6[[#This Row],[ID-Bygningsdel]],'Data aktør'!A:H,3,FALSE)</f>
        <v/>
      </c>
      <c r="Q19" s="78" t="str">
        <f>VLOOKUP(Leverancespecifikation6[[#This Row],[ID-Bygningsdel]],'Data aktør'!A:H,4,FALSE)</f>
        <v/>
      </c>
      <c r="R19" s="78" t="str">
        <f>VLOOKUP(Leverancespecifikation6[[#This Row],[ID-Bygningsdel]],'Data aktør'!A:H,5,FALSE)</f>
        <v/>
      </c>
      <c r="S19" s="78" t="str">
        <f>VLOOKUP(Leverancespecifikation6[[#This Row],[ID-Bygningsdel]],'Data aktør'!A:H,6,FALSE)</f>
        <v/>
      </c>
      <c r="T19" s="78" t="str">
        <f>VLOOKUP(Leverancespecifikation6[[#This Row],[ID-Bygningsdel]],'Data aktør'!A:H,7,FALSE)</f>
        <v/>
      </c>
      <c r="U19" s="122" t="str">
        <f>VLOOKUP(Leverancespecifikation6[[#This Row],[ID-Bygningsdel]],'Data aktør'!A:H,8,FALSE)</f>
        <v/>
      </c>
      <c r="V19" s="112"/>
      <c r="W19" s="79"/>
      <c r="X19" s="79"/>
      <c r="Y19" s="79"/>
      <c r="Z19" s="79"/>
      <c r="AA19" s="79"/>
      <c r="AB19" s="171"/>
      <c r="AD19" s="171"/>
      <c r="AE19" s="171"/>
      <c r="AF19" s="171"/>
      <c r="AG19" s="171"/>
      <c r="AH19" s="171"/>
      <c r="AI19" s="171"/>
      <c r="AJ19" s="171"/>
      <c r="BV19" s="171"/>
      <c r="BW19" s="171"/>
      <c r="CB19" s="134"/>
    </row>
    <row r="20" spans="1:986" ht="12" x14ac:dyDescent="0.2">
      <c r="A20" s="249"/>
      <c r="B20" s="242" t="s">
        <v>129</v>
      </c>
      <c r="C20" s="170" t="str">
        <f>_xlfn.CONCAT(Leverancespecifikation6[[#This Row],[ID]],Leverancespecifikation6[[#This Row],[BYGNINGSDEL]])</f>
        <v>016Interrimslukninger</v>
      </c>
      <c r="E20" s="171" t="s">
        <v>251</v>
      </c>
      <c r="I20" s="171"/>
      <c r="J20" s="171">
        <v>4</v>
      </c>
      <c r="K20" s="175" t="s">
        <v>130</v>
      </c>
      <c r="L20" s="172" t="s">
        <v>103</v>
      </c>
      <c r="M20" s="80" t="str">
        <f>IFERROR(VLOOKUP(Leverancespecifikation6[[#This Row],[ID-Bygningsdel]],'Data ændringslog'!A:G,7,FALSE),"P")</f>
        <v/>
      </c>
      <c r="N20" s="321" t="s">
        <v>103</v>
      </c>
      <c r="O20" s="121" t="str">
        <f>VLOOKUP(Leverancespecifikation6[[#This Row],[ID-Bygningsdel]],'Data aktør'!A:H,2,FALSE)</f>
        <v/>
      </c>
      <c r="P20" s="78" t="str">
        <f>VLOOKUP(Leverancespecifikation6[[#This Row],[ID-Bygningsdel]],'Data aktør'!A:H,3,FALSE)</f>
        <v/>
      </c>
      <c r="Q20" s="78" t="str">
        <f>VLOOKUP(Leverancespecifikation6[[#This Row],[ID-Bygningsdel]],'Data aktør'!A:H,4,FALSE)</f>
        <v/>
      </c>
      <c r="R20" s="78" t="str">
        <f>VLOOKUP(Leverancespecifikation6[[#This Row],[ID-Bygningsdel]],'Data aktør'!A:H,5,FALSE)</f>
        <v/>
      </c>
      <c r="S20" s="78" t="str">
        <f>VLOOKUP(Leverancespecifikation6[[#This Row],[ID-Bygningsdel]],'Data aktør'!A:H,6,FALSE)</f>
        <v/>
      </c>
      <c r="T20" s="78" t="str">
        <f>VLOOKUP(Leverancespecifikation6[[#This Row],[ID-Bygningsdel]],'Data aktør'!A:H,7,FALSE)</f>
        <v/>
      </c>
      <c r="U20" s="122" t="str">
        <f>VLOOKUP(Leverancespecifikation6[[#This Row],[ID-Bygningsdel]],'Data aktør'!A:H,8,FALSE)</f>
        <v/>
      </c>
      <c r="V20" s="112"/>
      <c r="W20" s="79"/>
      <c r="X20" s="79"/>
      <c r="Y20" s="79"/>
      <c r="Z20" s="79"/>
      <c r="AA20" s="79"/>
      <c r="AB20" s="171"/>
      <c r="AD20" s="171"/>
      <c r="AE20" s="171"/>
      <c r="AF20" s="171"/>
      <c r="AG20" s="171"/>
      <c r="AH20" s="171"/>
      <c r="AI20" s="171"/>
      <c r="AJ20" s="171"/>
      <c r="BV20" s="171"/>
      <c r="BW20" s="171"/>
      <c r="CB20" s="134"/>
    </row>
    <row r="21" spans="1:986" ht="12" x14ac:dyDescent="0.2">
      <c r="A21" s="249"/>
      <c r="B21" s="242" t="s">
        <v>131</v>
      </c>
      <c r="C21" s="170" t="str">
        <f>_xlfn.CONCAT(Leverancespecifikation6[[#This Row],[ID]],Leverancespecifikation6[[#This Row],[BYGNINGSDEL]])</f>
        <v>017Stilladser</v>
      </c>
      <c r="E21" s="171" t="s">
        <v>251</v>
      </c>
      <c r="I21" s="171"/>
      <c r="J21" s="171">
        <v>4</v>
      </c>
      <c r="K21" s="175" t="s">
        <v>132</v>
      </c>
      <c r="L21" s="172" t="s">
        <v>103</v>
      </c>
      <c r="M21" s="80" t="str">
        <f>IFERROR(VLOOKUP(Leverancespecifikation6[[#This Row],[ID-Bygningsdel]],'Data ændringslog'!A:G,7,FALSE),"P")</f>
        <v/>
      </c>
      <c r="N21" s="321" t="s">
        <v>103</v>
      </c>
      <c r="O21" s="121" t="str">
        <f>VLOOKUP(Leverancespecifikation6[[#This Row],[ID-Bygningsdel]],'Data aktør'!A:H,2,FALSE)</f>
        <v/>
      </c>
      <c r="P21" s="78" t="str">
        <f>VLOOKUP(Leverancespecifikation6[[#This Row],[ID-Bygningsdel]],'Data aktør'!A:H,3,FALSE)</f>
        <v/>
      </c>
      <c r="Q21" s="78" t="str">
        <f>VLOOKUP(Leverancespecifikation6[[#This Row],[ID-Bygningsdel]],'Data aktør'!A:H,4,FALSE)</f>
        <v/>
      </c>
      <c r="R21" s="78" t="str">
        <f>VLOOKUP(Leverancespecifikation6[[#This Row],[ID-Bygningsdel]],'Data aktør'!A:H,5,FALSE)</f>
        <v/>
      </c>
      <c r="S21" s="78" t="str">
        <f>VLOOKUP(Leverancespecifikation6[[#This Row],[ID-Bygningsdel]],'Data aktør'!A:H,6,FALSE)</f>
        <v/>
      </c>
      <c r="T21" s="78" t="str">
        <f>VLOOKUP(Leverancespecifikation6[[#This Row],[ID-Bygningsdel]],'Data aktør'!A:H,7,FALSE)</f>
        <v/>
      </c>
      <c r="U21" s="122" t="str">
        <f>VLOOKUP(Leverancespecifikation6[[#This Row],[ID-Bygningsdel]],'Data aktør'!A:H,8,FALSE)</f>
        <v/>
      </c>
      <c r="V21" s="112"/>
      <c r="W21" s="79"/>
      <c r="X21" s="79"/>
      <c r="Y21" s="79"/>
      <c r="Z21" s="79"/>
      <c r="AA21" s="79"/>
      <c r="AB21" s="171"/>
      <c r="AD21" s="171"/>
      <c r="AE21" s="171"/>
      <c r="AF21" s="171"/>
      <c r="AG21" s="171"/>
      <c r="AH21" s="171"/>
      <c r="AI21" s="171"/>
      <c r="AJ21" s="171"/>
      <c r="BV21" s="171"/>
      <c r="BW21" s="171"/>
      <c r="CB21" s="134"/>
    </row>
    <row r="22" spans="1:986" ht="12" x14ac:dyDescent="0.2">
      <c r="A22" s="249"/>
      <c r="B22" s="242" t="s">
        <v>133</v>
      </c>
      <c r="C22" s="170" t="str">
        <f>_xlfn.CONCAT(Leverancespecifikation6[[#This Row],[ID]],Leverancespecifikation6[[#This Row],[BYGNINGSDEL]])</f>
        <v>018Totaloverdækninger</v>
      </c>
      <c r="E22" s="171" t="s">
        <v>251</v>
      </c>
      <c r="I22" s="171"/>
      <c r="J22" s="171">
        <v>4</v>
      </c>
      <c r="K22" s="175" t="s">
        <v>134</v>
      </c>
      <c r="L22" s="172" t="s">
        <v>103</v>
      </c>
      <c r="M22" s="80" t="str">
        <f>IFERROR(VLOOKUP(Leverancespecifikation6[[#This Row],[ID-Bygningsdel]],'Data ændringslog'!A:G,7,FALSE),"P")</f>
        <v/>
      </c>
      <c r="N22" s="321" t="s">
        <v>103</v>
      </c>
      <c r="O22" s="121" t="str">
        <f>VLOOKUP(Leverancespecifikation6[[#This Row],[ID-Bygningsdel]],'Data aktør'!A:H,2,FALSE)</f>
        <v/>
      </c>
      <c r="P22" s="78" t="str">
        <f>VLOOKUP(Leverancespecifikation6[[#This Row],[ID-Bygningsdel]],'Data aktør'!A:H,3,FALSE)</f>
        <v/>
      </c>
      <c r="Q22" s="78" t="str">
        <f>VLOOKUP(Leverancespecifikation6[[#This Row],[ID-Bygningsdel]],'Data aktør'!A:H,4,FALSE)</f>
        <v/>
      </c>
      <c r="R22" s="78" t="str">
        <f>VLOOKUP(Leverancespecifikation6[[#This Row],[ID-Bygningsdel]],'Data aktør'!A:H,5,FALSE)</f>
        <v/>
      </c>
      <c r="S22" s="78" t="str">
        <f>VLOOKUP(Leverancespecifikation6[[#This Row],[ID-Bygningsdel]],'Data aktør'!A:H,6,FALSE)</f>
        <v/>
      </c>
      <c r="T22" s="78" t="str">
        <f>VLOOKUP(Leverancespecifikation6[[#This Row],[ID-Bygningsdel]],'Data aktør'!A:H,7,FALSE)</f>
        <v/>
      </c>
      <c r="U22" s="122" t="str">
        <f>VLOOKUP(Leverancespecifikation6[[#This Row],[ID-Bygningsdel]],'Data aktør'!A:H,8,FALSE)</f>
        <v/>
      </c>
      <c r="V22" s="112"/>
      <c r="W22" s="79"/>
      <c r="X22" s="79"/>
      <c r="Y22" s="79"/>
      <c r="Z22" s="79"/>
      <c r="AA22" s="79"/>
      <c r="AB22" s="171"/>
      <c r="AD22" s="171"/>
      <c r="AE22" s="171"/>
      <c r="AF22" s="171"/>
      <c r="AG22" s="171"/>
      <c r="AH22" s="171"/>
      <c r="AI22" s="171"/>
      <c r="AJ22" s="171"/>
      <c r="BV22" s="171"/>
      <c r="BW22" s="171"/>
      <c r="CB22" s="134"/>
    </row>
    <row r="23" spans="1:986" s="81" customFormat="1" ht="12.75" collapsed="1" x14ac:dyDescent="0.2">
      <c r="A23" s="249"/>
      <c r="B23" s="242" t="s">
        <v>135</v>
      </c>
      <c r="C23" s="170" t="str">
        <f>_xlfn.CONCAT(Leverancespecifikation6[[#This Row],[ID]],Leverancespecifikation6[[#This Row],[BYGNINGSDEL]])</f>
        <v>019Skurby</v>
      </c>
      <c r="D23" s="171"/>
      <c r="E23" s="171" t="s">
        <v>251</v>
      </c>
      <c r="F23" s="171"/>
      <c r="G23" s="171"/>
      <c r="H23" s="171"/>
      <c r="I23" s="171"/>
      <c r="J23" s="171">
        <v>4</v>
      </c>
      <c r="K23" s="175" t="s">
        <v>136</v>
      </c>
      <c r="L23" s="172" t="s">
        <v>103</v>
      </c>
      <c r="M23" s="80" t="str">
        <f>IFERROR(VLOOKUP(Leverancespecifikation6[[#This Row],[ID-Bygningsdel]],'Data ændringslog'!A:G,7,FALSE),"P")</f>
        <v/>
      </c>
      <c r="N23" s="321" t="s">
        <v>103</v>
      </c>
      <c r="O23" s="121" t="str">
        <f>VLOOKUP(Leverancespecifikation6[[#This Row],[ID-Bygningsdel]],'Data aktør'!A:H,2,FALSE)</f>
        <v/>
      </c>
      <c r="P23" s="78" t="str">
        <f>VLOOKUP(Leverancespecifikation6[[#This Row],[ID-Bygningsdel]],'Data aktør'!A:H,3,FALSE)</f>
        <v/>
      </c>
      <c r="Q23" s="78" t="str">
        <f>VLOOKUP(Leverancespecifikation6[[#This Row],[ID-Bygningsdel]],'Data aktør'!A:H,4,FALSE)</f>
        <v/>
      </c>
      <c r="R23" s="78" t="str">
        <f>VLOOKUP(Leverancespecifikation6[[#This Row],[ID-Bygningsdel]],'Data aktør'!A:H,5,FALSE)</f>
        <v/>
      </c>
      <c r="S23" s="78" t="str">
        <f>VLOOKUP(Leverancespecifikation6[[#This Row],[ID-Bygningsdel]],'Data aktør'!A:H,6,FALSE)</f>
        <v/>
      </c>
      <c r="T23" s="78" t="str">
        <f>VLOOKUP(Leverancespecifikation6[[#This Row],[ID-Bygningsdel]],'Data aktør'!A:H,7,FALSE)</f>
        <v/>
      </c>
      <c r="U23" s="122" t="str">
        <f>VLOOKUP(Leverancespecifikation6[[#This Row],[ID-Bygningsdel]],'Data aktør'!A:H,8,FALSE)</f>
        <v/>
      </c>
      <c r="V23" s="112"/>
      <c r="W23" s="79"/>
      <c r="X23" s="79"/>
      <c r="Y23" s="79"/>
      <c r="Z23" s="79"/>
      <c r="AA23" s="79"/>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287"/>
      <c r="BM23" s="171"/>
      <c r="BN23" s="171"/>
      <c r="BO23" s="171"/>
      <c r="BP23" s="171"/>
      <c r="BQ23" s="171"/>
      <c r="BR23" s="171"/>
      <c r="BS23" s="171"/>
      <c r="BT23" s="171"/>
      <c r="BU23" s="171"/>
      <c r="BV23" s="171"/>
      <c r="BW23" s="171"/>
      <c r="BX23" s="171"/>
      <c r="BY23" s="171"/>
      <c r="BZ23" s="171"/>
      <c r="CA23" s="208"/>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0"/>
      <c r="DZ23" s="140"/>
      <c r="EA23" s="140"/>
      <c r="EB23" s="140"/>
      <c r="EC23" s="140"/>
      <c r="ED23" s="140"/>
      <c r="EE23" s="140"/>
      <c r="EF23" s="140"/>
      <c r="EG23" s="140"/>
      <c r="EH23" s="140"/>
      <c r="EI23" s="140"/>
      <c r="EJ23" s="140"/>
      <c r="EK23" s="140"/>
      <c r="EL23" s="140"/>
      <c r="EM23" s="140"/>
      <c r="EN23" s="140"/>
      <c r="EO23" s="140"/>
      <c r="EP23" s="140"/>
      <c r="EQ23" s="140"/>
      <c r="ER23" s="140"/>
      <c r="ES23" s="140"/>
      <c r="ET23" s="140"/>
      <c r="EU23" s="140"/>
      <c r="EV23" s="140"/>
      <c r="EW23" s="140"/>
      <c r="EX23" s="140"/>
      <c r="EY23" s="140"/>
      <c r="EZ23" s="140"/>
      <c r="FA23" s="140"/>
      <c r="FB23" s="140"/>
      <c r="FC23" s="140"/>
      <c r="FD23" s="140"/>
      <c r="FE23" s="140"/>
      <c r="FF23" s="140"/>
      <c r="FG23" s="140"/>
      <c r="FH23" s="140"/>
      <c r="FI23" s="140"/>
      <c r="FJ23" s="140"/>
      <c r="FK23" s="140"/>
      <c r="FL23" s="140"/>
      <c r="FM23" s="140"/>
      <c r="FN23" s="140"/>
      <c r="FO23" s="140"/>
      <c r="FP23" s="140"/>
      <c r="FQ23" s="140"/>
      <c r="FR23" s="140"/>
      <c r="FS23" s="140"/>
      <c r="FT23" s="140"/>
      <c r="FU23" s="140"/>
      <c r="FV23" s="140"/>
      <c r="FW23" s="140"/>
      <c r="FX23" s="140"/>
      <c r="FY23" s="140"/>
      <c r="FZ23" s="140"/>
      <c r="GA23" s="140"/>
      <c r="GB23" s="140"/>
      <c r="GC23" s="140"/>
      <c r="GD23" s="140"/>
      <c r="GE23" s="140"/>
      <c r="GF23" s="140"/>
      <c r="GG23" s="140"/>
      <c r="GH23" s="140"/>
      <c r="GI23" s="140"/>
      <c r="GJ23" s="140"/>
      <c r="GK23" s="140"/>
      <c r="GL23" s="140"/>
      <c r="GM23" s="140"/>
      <c r="GN23" s="140"/>
      <c r="GO23" s="140"/>
      <c r="GP23" s="140"/>
      <c r="GQ23" s="140"/>
      <c r="GR23" s="140"/>
      <c r="GS23" s="140"/>
      <c r="GT23" s="140"/>
      <c r="GU23" s="140"/>
      <c r="GV23" s="140"/>
      <c r="GW23" s="140"/>
      <c r="GX23" s="140"/>
      <c r="GY23" s="140"/>
      <c r="GZ23" s="140"/>
      <c r="HA23" s="140"/>
      <c r="HB23" s="140"/>
      <c r="HC23" s="140"/>
      <c r="HD23" s="140"/>
      <c r="HE23" s="140"/>
      <c r="HF23" s="140"/>
      <c r="HG23" s="140"/>
      <c r="HH23" s="140"/>
      <c r="HI23" s="140"/>
      <c r="HJ23" s="140"/>
      <c r="HK23" s="140"/>
      <c r="HL23" s="140"/>
      <c r="HM23" s="140"/>
      <c r="HN23" s="140"/>
      <c r="HO23" s="140"/>
      <c r="HP23" s="140"/>
      <c r="HQ23" s="140"/>
      <c r="HR23" s="140"/>
      <c r="HS23" s="140"/>
      <c r="HT23" s="140"/>
      <c r="HU23" s="140"/>
      <c r="HV23" s="140"/>
      <c r="HW23" s="140"/>
      <c r="HX23" s="140"/>
      <c r="HY23" s="140"/>
      <c r="HZ23" s="140"/>
      <c r="IA23" s="140"/>
      <c r="IB23" s="140"/>
      <c r="IC23" s="140"/>
      <c r="ID23" s="140"/>
      <c r="IE23" s="140"/>
      <c r="IF23" s="140"/>
      <c r="IG23" s="140"/>
      <c r="IH23" s="140"/>
      <c r="II23" s="140"/>
      <c r="IJ23" s="140"/>
      <c r="IK23" s="140"/>
      <c r="IL23" s="140"/>
      <c r="IM23" s="140"/>
      <c r="IN23" s="140"/>
      <c r="IO23" s="140"/>
      <c r="IP23" s="140"/>
      <c r="IQ23" s="140"/>
      <c r="IR23" s="140"/>
      <c r="IS23" s="140"/>
      <c r="IT23" s="140"/>
      <c r="IU23" s="140"/>
      <c r="IV23" s="140"/>
      <c r="IW23" s="140"/>
      <c r="IX23" s="140"/>
      <c r="IY23" s="140"/>
      <c r="IZ23" s="140"/>
      <c r="JA23" s="140"/>
      <c r="JB23" s="140"/>
      <c r="JC23" s="140"/>
      <c r="JD23" s="140"/>
      <c r="JE23" s="140"/>
      <c r="JF23" s="140"/>
      <c r="JG23" s="140"/>
      <c r="JH23" s="140"/>
      <c r="JI23" s="140"/>
      <c r="JJ23" s="140"/>
      <c r="JK23" s="140"/>
      <c r="JL23" s="140"/>
      <c r="JM23" s="140"/>
      <c r="JN23" s="140"/>
      <c r="JO23" s="140"/>
      <c r="JP23" s="140"/>
      <c r="JQ23" s="140"/>
      <c r="JR23" s="140"/>
      <c r="JS23" s="140"/>
      <c r="JT23" s="140"/>
      <c r="JU23" s="140"/>
      <c r="JV23" s="140"/>
      <c r="JW23" s="140"/>
      <c r="JX23" s="140"/>
      <c r="JY23" s="140"/>
      <c r="JZ23" s="140"/>
      <c r="KA23" s="140"/>
      <c r="KB23" s="140"/>
      <c r="KC23" s="140"/>
      <c r="KD23" s="140"/>
      <c r="KE23" s="140"/>
      <c r="KF23" s="140"/>
      <c r="KG23" s="140"/>
      <c r="KH23" s="140"/>
      <c r="KI23" s="140"/>
      <c r="KJ23" s="140"/>
      <c r="KK23" s="140"/>
      <c r="KL23" s="140"/>
      <c r="KM23" s="140"/>
      <c r="KN23" s="140"/>
      <c r="KO23" s="140"/>
      <c r="KP23" s="140"/>
      <c r="KQ23" s="140"/>
      <c r="KR23" s="140"/>
      <c r="KS23" s="140"/>
      <c r="KT23" s="140"/>
      <c r="KU23" s="140"/>
      <c r="KV23" s="140"/>
      <c r="KW23" s="140"/>
      <c r="KX23" s="140"/>
      <c r="KY23" s="140"/>
      <c r="KZ23" s="140"/>
      <c r="LA23" s="140"/>
      <c r="LB23" s="140"/>
      <c r="LC23" s="140"/>
      <c r="LD23" s="140"/>
      <c r="LE23" s="140"/>
      <c r="LF23" s="140"/>
      <c r="LG23" s="140"/>
      <c r="LH23" s="140"/>
      <c r="LI23" s="140"/>
      <c r="LJ23" s="140"/>
      <c r="LK23" s="140"/>
      <c r="LL23" s="140"/>
      <c r="LM23" s="140"/>
      <c r="LN23" s="140"/>
      <c r="LO23" s="140"/>
      <c r="LP23" s="140"/>
      <c r="LQ23" s="140"/>
      <c r="LR23" s="140"/>
      <c r="LS23" s="140"/>
      <c r="LT23" s="140"/>
      <c r="LU23" s="140"/>
      <c r="LV23" s="140"/>
      <c r="LW23" s="140"/>
      <c r="LX23" s="140"/>
      <c r="LY23" s="140"/>
      <c r="LZ23" s="140"/>
      <c r="MA23" s="140"/>
      <c r="MB23" s="140"/>
      <c r="MC23" s="140"/>
      <c r="MD23" s="140"/>
      <c r="ME23" s="140"/>
      <c r="MF23" s="140"/>
      <c r="MG23" s="140"/>
      <c r="MH23" s="140"/>
      <c r="MI23" s="140"/>
      <c r="MJ23" s="140"/>
      <c r="MK23" s="140"/>
      <c r="ML23" s="140"/>
      <c r="MM23" s="140"/>
      <c r="MN23" s="140"/>
      <c r="MO23" s="140"/>
      <c r="MP23" s="140"/>
      <c r="MQ23" s="140"/>
      <c r="MR23" s="140"/>
      <c r="MS23" s="140"/>
      <c r="MT23" s="140"/>
      <c r="MU23" s="140"/>
      <c r="MV23" s="140"/>
      <c r="MW23" s="140"/>
      <c r="MX23" s="140"/>
      <c r="MY23" s="140"/>
      <c r="MZ23" s="140"/>
      <c r="NA23" s="140"/>
      <c r="NB23" s="140"/>
      <c r="NC23" s="140"/>
      <c r="ND23" s="140"/>
      <c r="NE23" s="140"/>
      <c r="NF23" s="140"/>
      <c r="NG23" s="140"/>
      <c r="NH23" s="140"/>
      <c r="NI23" s="140"/>
      <c r="NJ23" s="140"/>
      <c r="NK23" s="140"/>
      <c r="NL23" s="140"/>
      <c r="NM23" s="140"/>
      <c r="NN23" s="140"/>
      <c r="NO23" s="140"/>
      <c r="NP23" s="140"/>
      <c r="NQ23" s="140"/>
      <c r="NR23" s="140"/>
      <c r="NS23" s="140"/>
      <c r="NT23" s="140"/>
      <c r="NU23" s="140"/>
      <c r="NV23" s="140"/>
      <c r="NW23" s="140"/>
      <c r="NX23" s="140"/>
      <c r="NY23" s="140"/>
      <c r="NZ23" s="140"/>
      <c r="OA23" s="140"/>
      <c r="OB23" s="140"/>
      <c r="OC23" s="140"/>
      <c r="OD23" s="140"/>
      <c r="OE23" s="140"/>
      <c r="OF23" s="140"/>
      <c r="OG23" s="140"/>
      <c r="OH23" s="140"/>
      <c r="OI23" s="140"/>
      <c r="OJ23" s="140"/>
      <c r="OK23" s="140"/>
      <c r="OL23" s="140"/>
      <c r="OM23" s="140"/>
      <c r="ON23" s="140"/>
      <c r="OO23" s="140"/>
      <c r="OP23" s="140"/>
      <c r="OQ23" s="140"/>
      <c r="OR23" s="140"/>
      <c r="OS23" s="140"/>
      <c r="OT23" s="140"/>
      <c r="OU23" s="140"/>
      <c r="OV23" s="140"/>
      <c r="OW23" s="140"/>
      <c r="OX23" s="140"/>
      <c r="OY23" s="140"/>
      <c r="OZ23" s="140"/>
      <c r="PA23" s="140"/>
      <c r="PB23" s="140"/>
      <c r="PC23" s="140"/>
      <c r="PD23" s="140"/>
      <c r="PE23" s="140"/>
      <c r="PF23" s="140"/>
      <c r="PG23" s="140"/>
      <c r="PH23" s="140"/>
      <c r="PI23" s="140"/>
      <c r="PJ23" s="140"/>
      <c r="PK23" s="140"/>
      <c r="PL23" s="140"/>
      <c r="PM23" s="140"/>
      <c r="PN23" s="140"/>
      <c r="PO23" s="140"/>
      <c r="PP23" s="140"/>
      <c r="PQ23" s="140"/>
      <c r="PR23" s="140"/>
      <c r="PS23" s="140"/>
      <c r="PT23" s="140"/>
      <c r="PU23" s="140"/>
      <c r="PV23" s="140"/>
      <c r="PW23" s="140"/>
      <c r="PX23" s="140"/>
      <c r="PY23" s="140"/>
      <c r="PZ23" s="140"/>
      <c r="QA23" s="140"/>
      <c r="QB23" s="140"/>
      <c r="QC23" s="140"/>
      <c r="QD23" s="140"/>
      <c r="QE23" s="140"/>
      <c r="QF23" s="140"/>
      <c r="QG23" s="140"/>
      <c r="QH23" s="140"/>
      <c r="QI23" s="140"/>
      <c r="QJ23" s="140"/>
      <c r="QK23" s="140"/>
      <c r="QL23" s="140"/>
      <c r="QM23" s="140"/>
      <c r="QN23" s="140"/>
      <c r="QO23" s="140"/>
      <c r="QP23" s="140"/>
      <c r="QQ23" s="140"/>
      <c r="QR23" s="140"/>
      <c r="QS23" s="140"/>
      <c r="QT23" s="140"/>
      <c r="QU23" s="140"/>
      <c r="QV23" s="140"/>
      <c r="QW23" s="140"/>
      <c r="QX23" s="140"/>
      <c r="QY23" s="140"/>
      <c r="QZ23" s="140"/>
      <c r="RA23" s="140"/>
      <c r="RB23" s="140"/>
      <c r="RC23" s="140"/>
      <c r="RD23" s="140"/>
      <c r="RE23" s="140"/>
      <c r="RF23" s="140"/>
      <c r="RG23" s="140"/>
      <c r="RH23" s="140"/>
      <c r="RI23" s="140"/>
      <c r="RJ23" s="140"/>
      <c r="RK23" s="140"/>
      <c r="RL23" s="140"/>
      <c r="RM23" s="140"/>
      <c r="RN23" s="140"/>
      <c r="RO23" s="140"/>
      <c r="RP23" s="140"/>
      <c r="RQ23" s="140"/>
      <c r="RR23" s="140"/>
      <c r="RS23" s="140"/>
      <c r="RT23" s="140"/>
      <c r="RU23" s="140"/>
      <c r="RV23" s="140"/>
      <c r="RW23" s="140"/>
      <c r="RX23" s="140"/>
      <c r="RY23" s="140"/>
      <c r="RZ23" s="140"/>
      <c r="SA23" s="140"/>
      <c r="SB23" s="140"/>
      <c r="SC23" s="140"/>
      <c r="SD23" s="140"/>
      <c r="SE23" s="140"/>
      <c r="SF23" s="140"/>
      <c r="SG23" s="140"/>
      <c r="SH23" s="140"/>
      <c r="SI23" s="140"/>
      <c r="SJ23" s="140"/>
      <c r="SK23" s="140"/>
      <c r="SL23" s="140"/>
      <c r="SM23" s="140"/>
      <c r="SN23" s="140"/>
      <c r="SO23" s="140"/>
      <c r="SP23" s="140"/>
      <c r="SQ23" s="140"/>
      <c r="SR23" s="140"/>
      <c r="SS23" s="140"/>
      <c r="ST23" s="140"/>
      <c r="SU23" s="140"/>
      <c r="SV23" s="140"/>
      <c r="SW23" s="140"/>
      <c r="SX23" s="140"/>
      <c r="SY23" s="140"/>
      <c r="SZ23" s="140"/>
      <c r="TA23" s="140"/>
      <c r="TB23" s="140"/>
      <c r="TC23" s="140"/>
      <c r="TD23" s="140"/>
      <c r="TE23" s="140"/>
      <c r="TF23" s="140"/>
      <c r="TG23" s="140"/>
      <c r="TH23" s="140"/>
      <c r="TI23" s="140"/>
      <c r="TJ23" s="140"/>
      <c r="TK23" s="140"/>
      <c r="TL23" s="140"/>
      <c r="TM23" s="140"/>
      <c r="TN23" s="140"/>
      <c r="TO23" s="140"/>
      <c r="TP23" s="140"/>
      <c r="TQ23" s="140"/>
      <c r="TR23" s="140"/>
      <c r="TS23" s="140"/>
      <c r="TT23" s="140"/>
      <c r="TU23" s="140"/>
      <c r="TV23" s="140"/>
      <c r="TW23" s="140"/>
      <c r="TX23" s="140"/>
      <c r="TY23" s="140"/>
      <c r="TZ23" s="140"/>
      <c r="UA23" s="140"/>
      <c r="UB23" s="140"/>
      <c r="UC23" s="140"/>
      <c r="UD23" s="140"/>
      <c r="UE23" s="140"/>
      <c r="UF23" s="140"/>
      <c r="UG23" s="140"/>
      <c r="UH23" s="140"/>
      <c r="UI23" s="140"/>
      <c r="UJ23" s="140"/>
      <c r="UK23" s="140"/>
      <c r="UL23" s="140"/>
      <c r="UM23" s="140"/>
      <c r="UN23" s="140"/>
      <c r="UO23" s="140"/>
      <c r="UP23" s="140"/>
      <c r="UQ23" s="140"/>
      <c r="UR23" s="140"/>
      <c r="US23" s="140"/>
      <c r="UT23" s="140"/>
      <c r="UU23" s="140"/>
      <c r="UV23" s="140"/>
      <c r="UW23" s="140"/>
      <c r="UX23" s="140"/>
      <c r="UY23" s="140"/>
      <c r="UZ23" s="140"/>
      <c r="VA23" s="140"/>
      <c r="VB23" s="140"/>
      <c r="VC23" s="140"/>
      <c r="VD23" s="140"/>
      <c r="VE23" s="140"/>
      <c r="VF23" s="140"/>
      <c r="VG23" s="140"/>
      <c r="VH23" s="140"/>
      <c r="VI23" s="140"/>
      <c r="VJ23" s="140"/>
      <c r="VK23" s="140"/>
      <c r="VL23" s="140"/>
      <c r="VM23" s="140"/>
      <c r="VN23" s="140"/>
      <c r="VO23" s="140"/>
      <c r="VP23" s="140"/>
      <c r="VQ23" s="140"/>
      <c r="VR23" s="140"/>
      <c r="VS23" s="140"/>
      <c r="VT23" s="140"/>
      <c r="VU23" s="140"/>
      <c r="VV23" s="140"/>
      <c r="VW23" s="140"/>
      <c r="VX23" s="140"/>
      <c r="VY23" s="140"/>
      <c r="VZ23" s="140"/>
      <c r="WA23" s="140"/>
      <c r="WB23" s="140"/>
      <c r="WC23" s="140"/>
      <c r="WD23" s="140"/>
      <c r="WE23" s="140"/>
      <c r="WF23" s="140"/>
      <c r="WG23" s="140"/>
      <c r="WH23" s="140"/>
      <c r="WI23" s="140"/>
      <c r="WJ23" s="140"/>
      <c r="WK23" s="140"/>
      <c r="WL23" s="140"/>
      <c r="WM23" s="140"/>
      <c r="WN23" s="140"/>
      <c r="WO23" s="140"/>
      <c r="WP23" s="140"/>
      <c r="WQ23" s="140"/>
      <c r="WR23" s="140"/>
      <c r="WS23" s="140"/>
      <c r="WT23" s="140"/>
      <c r="WU23" s="140"/>
      <c r="WV23" s="140"/>
      <c r="WW23" s="140"/>
      <c r="WX23" s="140"/>
      <c r="WY23" s="140"/>
      <c r="WZ23" s="140"/>
      <c r="XA23" s="140"/>
      <c r="XB23" s="140"/>
      <c r="XC23" s="140"/>
      <c r="XD23" s="140"/>
      <c r="XE23" s="140"/>
      <c r="XF23" s="140"/>
      <c r="XG23" s="140"/>
      <c r="XH23" s="140"/>
      <c r="XI23" s="140"/>
      <c r="XJ23" s="140"/>
      <c r="XK23" s="140"/>
      <c r="XL23" s="140"/>
      <c r="XM23" s="140"/>
      <c r="XN23" s="140"/>
      <c r="XO23" s="140"/>
      <c r="XP23" s="140"/>
      <c r="XQ23" s="140"/>
      <c r="XR23" s="140"/>
      <c r="XS23" s="140"/>
      <c r="XT23" s="140"/>
      <c r="XU23" s="140"/>
      <c r="XV23" s="140"/>
      <c r="XW23" s="140"/>
      <c r="XX23" s="140"/>
      <c r="XY23" s="140"/>
      <c r="XZ23" s="140"/>
      <c r="YA23" s="140"/>
      <c r="YB23" s="140"/>
      <c r="YC23" s="140"/>
      <c r="YD23" s="140"/>
      <c r="YE23" s="140"/>
      <c r="YF23" s="140"/>
      <c r="YG23" s="140"/>
      <c r="YH23" s="140"/>
      <c r="YI23" s="140"/>
      <c r="YJ23" s="140"/>
      <c r="YK23" s="140"/>
      <c r="YL23" s="140"/>
      <c r="YM23" s="140"/>
      <c r="YN23" s="140"/>
      <c r="YO23" s="140"/>
      <c r="YP23" s="140"/>
      <c r="YQ23" s="140"/>
      <c r="YR23" s="140"/>
      <c r="YS23" s="140"/>
      <c r="YT23" s="140"/>
      <c r="YU23" s="140"/>
      <c r="YV23" s="140"/>
      <c r="YW23" s="140"/>
      <c r="YX23" s="140"/>
      <c r="YY23" s="140"/>
      <c r="YZ23" s="140"/>
      <c r="ZA23" s="140"/>
      <c r="ZB23" s="140"/>
      <c r="ZC23" s="140"/>
      <c r="ZD23" s="140"/>
      <c r="ZE23" s="140"/>
      <c r="ZF23" s="140"/>
      <c r="ZG23" s="140"/>
      <c r="ZH23" s="140"/>
      <c r="ZI23" s="140"/>
      <c r="ZJ23" s="140"/>
      <c r="ZK23" s="140"/>
      <c r="ZL23" s="140"/>
      <c r="ZM23" s="140"/>
      <c r="ZN23" s="140"/>
      <c r="ZO23" s="140"/>
      <c r="ZP23" s="140"/>
      <c r="ZQ23" s="140"/>
      <c r="ZR23" s="140"/>
      <c r="ZS23" s="140"/>
      <c r="ZT23" s="140"/>
      <c r="ZU23" s="140"/>
      <c r="ZV23" s="140"/>
      <c r="ZW23" s="140"/>
      <c r="ZX23" s="140"/>
      <c r="ZY23" s="140"/>
      <c r="ZZ23" s="140"/>
      <c r="AAA23" s="140"/>
      <c r="AAB23" s="140"/>
      <c r="AAC23" s="140"/>
      <c r="AAD23" s="140"/>
      <c r="AAE23" s="140"/>
      <c r="AAF23" s="140"/>
      <c r="AAG23" s="140"/>
      <c r="AAH23" s="140"/>
      <c r="AAI23" s="140"/>
      <c r="AAJ23" s="140"/>
      <c r="AAK23" s="140"/>
      <c r="AAL23" s="140"/>
      <c r="AAM23" s="140"/>
      <c r="AAN23" s="140"/>
      <c r="AAO23" s="140"/>
      <c r="AAP23" s="140"/>
      <c r="AAQ23" s="140"/>
      <c r="AAR23" s="140"/>
      <c r="AAS23" s="140"/>
      <c r="AAT23" s="140"/>
      <c r="AAU23" s="140"/>
      <c r="AAV23" s="140"/>
      <c r="AAW23" s="140"/>
      <c r="AAX23" s="140"/>
      <c r="AAY23" s="140"/>
      <c r="AAZ23" s="140"/>
      <c r="ABA23" s="140"/>
      <c r="ABB23" s="140"/>
      <c r="ABC23" s="140"/>
      <c r="ABD23" s="140"/>
      <c r="ABE23" s="140"/>
      <c r="ABF23" s="140"/>
      <c r="ABG23" s="140"/>
      <c r="ABH23" s="140"/>
      <c r="ABI23" s="140"/>
      <c r="ABJ23" s="140"/>
      <c r="ABK23" s="140"/>
      <c r="ABL23" s="140"/>
      <c r="ABM23" s="140"/>
      <c r="ABN23" s="140"/>
      <c r="ABO23" s="140"/>
      <c r="ABP23" s="140"/>
      <c r="ABQ23" s="140"/>
      <c r="ABR23" s="140"/>
      <c r="ABS23" s="140"/>
      <c r="ABT23" s="140"/>
      <c r="ABU23" s="140"/>
      <c r="ABV23" s="140"/>
      <c r="ABW23" s="140"/>
      <c r="ABX23" s="140"/>
      <c r="ABY23" s="140"/>
      <c r="ABZ23" s="140"/>
      <c r="ACA23" s="140"/>
      <c r="ACB23" s="140"/>
      <c r="ACC23" s="140"/>
      <c r="ACD23" s="140"/>
      <c r="ACE23" s="140"/>
      <c r="ACF23" s="140"/>
      <c r="ACG23" s="140"/>
      <c r="ACH23" s="140"/>
      <c r="ACI23" s="140"/>
      <c r="ACJ23" s="140"/>
      <c r="ACK23" s="140"/>
      <c r="ACL23" s="140"/>
      <c r="ACM23" s="140"/>
      <c r="ACN23" s="140"/>
      <c r="ACO23" s="140"/>
      <c r="ACP23" s="140"/>
      <c r="ACQ23" s="140"/>
      <c r="ACR23" s="140"/>
      <c r="ACS23" s="140"/>
      <c r="ACT23" s="140"/>
      <c r="ACU23" s="140"/>
      <c r="ACV23" s="140"/>
      <c r="ACW23" s="140"/>
      <c r="ACX23" s="140"/>
      <c r="ACY23" s="140"/>
      <c r="ACZ23" s="140"/>
      <c r="ADA23" s="140"/>
      <c r="ADB23" s="140"/>
      <c r="ADC23" s="140"/>
      <c r="ADD23" s="140"/>
      <c r="ADE23" s="140"/>
      <c r="ADF23" s="140"/>
      <c r="ADG23" s="140"/>
      <c r="ADH23" s="140"/>
      <c r="ADI23" s="140"/>
      <c r="ADJ23" s="140"/>
      <c r="ADK23" s="140"/>
      <c r="ADL23" s="140"/>
      <c r="ADM23" s="140"/>
      <c r="ADN23" s="140"/>
      <c r="ADO23" s="140"/>
      <c r="ADP23" s="140"/>
      <c r="ADQ23" s="140"/>
      <c r="ADR23" s="140"/>
      <c r="ADS23" s="140"/>
      <c r="ADT23" s="140"/>
      <c r="ADU23" s="140"/>
      <c r="ADV23" s="140"/>
      <c r="ADW23" s="140"/>
      <c r="ADX23" s="140"/>
      <c r="ADY23" s="140"/>
      <c r="ADZ23" s="140"/>
      <c r="AEA23" s="140"/>
      <c r="AEB23" s="140"/>
      <c r="AEC23" s="140"/>
      <c r="AED23" s="140"/>
      <c r="AEE23" s="140"/>
      <c r="AEF23" s="140"/>
      <c r="AEG23" s="140"/>
      <c r="AEH23" s="140"/>
      <c r="AEI23" s="140"/>
      <c r="AEJ23" s="140"/>
      <c r="AEK23" s="140"/>
      <c r="AEL23" s="140"/>
      <c r="AEM23" s="140"/>
      <c r="AEN23" s="140"/>
      <c r="AEO23" s="140"/>
      <c r="AEP23" s="140"/>
      <c r="AEQ23" s="140"/>
      <c r="AER23" s="140"/>
      <c r="AES23" s="140"/>
      <c r="AET23" s="140"/>
      <c r="AEU23" s="140"/>
      <c r="AEV23" s="140"/>
      <c r="AEW23" s="140"/>
      <c r="AEX23" s="140"/>
      <c r="AEY23" s="140"/>
      <c r="AEZ23" s="140"/>
      <c r="AFA23" s="140"/>
      <c r="AFB23" s="140"/>
      <c r="AFC23" s="140"/>
      <c r="AFD23" s="140"/>
      <c r="AFE23" s="140"/>
      <c r="AFF23" s="140"/>
      <c r="AFG23" s="140"/>
      <c r="AFH23" s="140"/>
      <c r="AFI23" s="140"/>
      <c r="AFJ23" s="140"/>
      <c r="AFK23" s="140"/>
      <c r="AFL23" s="140"/>
      <c r="AFM23" s="140"/>
      <c r="AFN23" s="140"/>
      <c r="AFO23" s="140"/>
      <c r="AFP23" s="140"/>
      <c r="AFQ23" s="140"/>
      <c r="AFR23" s="140"/>
      <c r="AFS23" s="140"/>
      <c r="AFT23" s="140"/>
      <c r="AFU23" s="140"/>
      <c r="AFV23" s="140"/>
      <c r="AFW23" s="140"/>
      <c r="AFX23" s="140"/>
      <c r="AFY23" s="140"/>
      <c r="AFZ23" s="140"/>
      <c r="AGA23" s="140"/>
      <c r="AGB23" s="140"/>
      <c r="AGC23" s="140"/>
      <c r="AGD23" s="140"/>
      <c r="AGE23" s="140"/>
      <c r="AGF23" s="140"/>
      <c r="AGG23" s="140"/>
      <c r="AGH23" s="140"/>
      <c r="AGI23" s="140"/>
      <c r="AGJ23" s="140"/>
      <c r="AGK23" s="140"/>
      <c r="AGL23" s="140"/>
      <c r="AGM23" s="140"/>
      <c r="AGN23" s="140"/>
      <c r="AGO23" s="140"/>
      <c r="AGP23" s="140"/>
      <c r="AGQ23" s="140"/>
      <c r="AGR23" s="140"/>
      <c r="AGS23" s="140"/>
      <c r="AGT23" s="140"/>
      <c r="AGU23" s="140"/>
      <c r="AGV23" s="140"/>
      <c r="AGW23" s="140"/>
      <c r="AGX23" s="140"/>
      <c r="AGY23" s="140"/>
      <c r="AGZ23" s="140"/>
      <c r="AHA23" s="140"/>
      <c r="AHB23" s="140"/>
      <c r="AHC23" s="140"/>
      <c r="AHD23" s="140"/>
      <c r="AHE23" s="140"/>
      <c r="AHF23" s="140"/>
      <c r="AHG23" s="140"/>
      <c r="AHH23" s="140"/>
      <c r="AHI23" s="140"/>
      <c r="AHJ23" s="140"/>
      <c r="AHK23" s="140"/>
      <c r="AHL23" s="140"/>
      <c r="AHM23" s="140"/>
      <c r="AHN23" s="140"/>
      <c r="AHO23" s="140"/>
      <c r="AHP23" s="140"/>
      <c r="AHQ23" s="140"/>
      <c r="AHR23" s="140"/>
      <c r="AHS23" s="140"/>
      <c r="AHT23" s="140"/>
      <c r="AHU23" s="140"/>
      <c r="AHV23" s="140"/>
      <c r="AHW23" s="140"/>
      <c r="AHX23" s="140"/>
      <c r="AHY23" s="140"/>
      <c r="AHZ23" s="140"/>
      <c r="AIA23" s="140"/>
      <c r="AIB23" s="140"/>
      <c r="AIC23" s="140"/>
      <c r="AID23" s="140"/>
      <c r="AIE23" s="140"/>
      <c r="AIF23" s="140"/>
      <c r="AIG23" s="140"/>
      <c r="AIH23" s="140"/>
      <c r="AII23" s="140"/>
      <c r="AIJ23" s="140"/>
      <c r="AIK23" s="140"/>
      <c r="AIL23" s="140"/>
      <c r="AIM23" s="140"/>
      <c r="AIN23" s="140"/>
      <c r="AIO23" s="140"/>
      <c r="AIP23" s="140"/>
      <c r="AIQ23" s="140"/>
      <c r="AIR23" s="140"/>
      <c r="AIS23" s="140"/>
      <c r="AIT23" s="140"/>
      <c r="AIU23" s="140"/>
      <c r="AIV23" s="140"/>
      <c r="AIW23" s="140"/>
      <c r="AIX23" s="140"/>
      <c r="AIY23" s="140"/>
      <c r="AIZ23" s="140"/>
      <c r="AJA23" s="140"/>
      <c r="AJB23" s="140"/>
      <c r="AJC23" s="140"/>
      <c r="AJD23" s="140"/>
      <c r="AJE23" s="140"/>
      <c r="AJF23" s="140"/>
      <c r="AJG23" s="140"/>
      <c r="AJH23" s="140"/>
      <c r="AJI23" s="140"/>
      <c r="AJJ23" s="140"/>
      <c r="AJK23" s="140"/>
      <c r="AJL23" s="140"/>
      <c r="AJM23" s="140"/>
      <c r="AJN23" s="140"/>
      <c r="AJO23" s="140"/>
      <c r="AJP23" s="140"/>
      <c r="AJQ23" s="140"/>
      <c r="AJR23" s="140"/>
      <c r="AJS23" s="140"/>
      <c r="AJT23" s="140"/>
      <c r="AJU23" s="140"/>
      <c r="AJV23" s="140"/>
      <c r="AJW23" s="140"/>
      <c r="AJX23" s="140"/>
      <c r="AJY23" s="140"/>
      <c r="AJZ23" s="140"/>
      <c r="AKA23" s="140"/>
      <c r="AKB23" s="140"/>
      <c r="AKC23" s="140"/>
      <c r="AKD23" s="140"/>
      <c r="AKE23" s="140"/>
      <c r="AKF23" s="140"/>
      <c r="AKG23" s="140"/>
      <c r="AKH23" s="140"/>
      <c r="AKI23" s="140"/>
      <c r="AKJ23" s="140"/>
      <c r="AKK23" s="140"/>
      <c r="AKL23" s="140"/>
      <c r="AKM23" s="140"/>
      <c r="AKN23" s="140"/>
      <c r="AKO23" s="140"/>
      <c r="AKP23" s="140"/>
      <c r="AKQ23" s="140"/>
      <c r="AKR23" s="140"/>
      <c r="AKS23" s="140"/>
      <c r="AKT23" s="140"/>
      <c r="AKU23" s="140"/>
      <c r="AKV23" s="140"/>
      <c r="AKW23" s="140"/>
      <c r="AKX23" s="140"/>
    </row>
    <row r="24" spans="1:986" ht="27.95" customHeight="1" x14ac:dyDescent="0.2">
      <c r="A24" s="249"/>
      <c r="B24" s="239" t="s">
        <v>137</v>
      </c>
      <c r="C24" s="155" t="str">
        <f>_xlfn.CONCAT(Leverancespecifikation6[[#This Row],[ID]],Leverancespecifikation6[[#This Row],[BYGNINGSDEL]])</f>
        <v>020Primære bygningsdele</v>
      </c>
      <c r="D24" s="173"/>
      <c r="E24" s="173"/>
      <c r="F24" s="173"/>
      <c r="G24" s="173"/>
      <c r="H24" s="173"/>
      <c r="I24" s="174"/>
      <c r="J24" s="158">
        <v>1</v>
      </c>
      <c r="K24" s="159" t="s">
        <v>1533</v>
      </c>
      <c r="L24" s="160"/>
      <c r="M24" s="82" t="str">
        <f>IFERROR(VLOOKUP(Leverancespecifikation6[[#This Row],[ID-Bygningsdel]],'Data ændringslog'!A:G,7,FALSE),"P")</f>
        <v/>
      </c>
      <c r="N24" s="205" t="s">
        <v>99</v>
      </c>
      <c r="O24" s="264"/>
      <c r="P24" s="265"/>
      <c r="Q24" s="265"/>
      <c r="R24" s="265"/>
      <c r="S24" s="265"/>
      <c r="T24" s="265"/>
      <c r="U24" s="266"/>
      <c r="V24" s="113"/>
      <c r="W24" s="83"/>
      <c r="X24" s="83"/>
      <c r="Y24" s="83"/>
      <c r="Z24" s="83"/>
      <c r="AA24" s="83"/>
      <c r="AB24" s="209"/>
      <c r="AC24" s="173"/>
      <c r="AD24" s="209"/>
      <c r="AE24" s="209"/>
      <c r="AF24" s="209"/>
      <c r="AG24" s="209"/>
      <c r="AH24" s="209"/>
      <c r="AI24" s="209"/>
      <c r="AJ24" s="209"/>
      <c r="AK24" s="173"/>
      <c r="AL24" s="209"/>
      <c r="AM24" s="173"/>
      <c r="AN24" s="209"/>
      <c r="AO24" s="209"/>
      <c r="AP24" s="209"/>
      <c r="AQ24" s="209"/>
      <c r="AR24" s="209"/>
      <c r="AS24" s="209"/>
      <c r="AT24" s="209"/>
      <c r="AU24" s="173"/>
      <c r="AV24" s="209"/>
      <c r="AW24" s="209"/>
      <c r="AX24" s="209"/>
      <c r="AY24" s="209"/>
      <c r="AZ24" s="209"/>
      <c r="BA24" s="209"/>
      <c r="BB24" s="209"/>
      <c r="BC24" s="173"/>
      <c r="BD24" s="209"/>
      <c r="BE24" s="209"/>
      <c r="BF24" s="209"/>
      <c r="BG24" s="209"/>
      <c r="BH24" s="209"/>
      <c r="BI24" s="209"/>
      <c r="BJ24" s="209"/>
      <c r="BK24" s="173"/>
      <c r="BL24" s="288"/>
      <c r="BM24" s="174"/>
      <c r="BN24" s="209"/>
      <c r="BO24" s="209"/>
      <c r="BP24" s="209"/>
      <c r="BQ24" s="209"/>
      <c r="BR24" s="209"/>
      <c r="BS24" s="209"/>
      <c r="BT24" s="209"/>
      <c r="BU24" s="173"/>
      <c r="BV24" s="174"/>
      <c r="BW24" s="209"/>
      <c r="BX24" s="209"/>
      <c r="BY24" s="209"/>
      <c r="BZ24" s="209"/>
      <c r="CA24" s="200"/>
      <c r="CB24" s="134"/>
    </row>
    <row r="25" spans="1:986" s="104" customFormat="1" x14ac:dyDescent="0.2">
      <c r="A25" s="248"/>
      <c r="B25" s="240" t="s">
        <v>138</v>
      </c>
      <c r="C25" s="161" t="str">
        <f>_xlfn.CONCAT(Leverancespecifikation6[[#This Row],[ID]],Leverancespecifikation6[[#This Row],[BYGNINGSDEL]])</f>
        <v>021Fundament</v>
      </c>
      <c r="D25" s="162"/>
      <c r="E25" s="162"/>
      <c r="F25" s="162"/>
      <c r="G25" s="162"/>
      <c r="H25" s="162"/>
      <c r="I25" s="162"/>
      <c r="J25" s="163">
        <v>2</v>
      </c>
      <c r="K25" s="164" t="s">
        <v>139</v>
      </c>
      <c r="L25" s="165"/>
      <c r="M25" s="100" t="str">
        <f>IFERROR(VLOOKUP(Leverancespecifikation6[[#This Row],[ID-Bygningsdel]],'Data ændringslog'!A:G,7,FALSE),"P")</f>
        <v/>
      </c>
      <c r="N25" s="201" t="s">
        <v>99</v>
      </c>
      <c r="O25" s="119"/>
      <c r="P25" s="101"/>
      <c r="Q25" s="101"/>
      <c r="R25" s="101"/>
      <c r="S25" s="101"/>
      <c r="T25" s="101"/>
      <c r="U25" s="120"/>
      <c r="V25" s="111"/>
      <c r="W25" s="102"/>
      <c r="X25" s="102"/>
      <c r="Y25" s="102"/>
      <c r="Z25" s="102"/>
      <c r="AA25" s="10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285"/>
      <c r="BM25" s="162"/>
      <c r="BN25" s="162"/>
      <c r="BO25" s="162"/>
      <c r="BP25" s="162"/>
      <c r="BQ25" s="162"/>
      <c r="BR25" s="162"/>
      <c r="BS25" s="162"/>
      <c r="BT25" s="162"/>
      <c r="BU25" s="162"/>
      <c r="BV25" s="162"/>
      <c r="BW25" s="162"/>
      <c r="BX25" s="162"/>
      <c r="BY25" s="162"/>
      <c r="BZ25" s="162"/>
      <c r="CA25" s="206"/>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8"/>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8"/>
      <c r="EQ25" s="98"/>
      <c r="ER25" s="98"/>
      <c r="ES25" s="98"/>
      <c r="ET25" s="98"/>
      <c r="EU25" s="98"/>
      <c r="EV25" s="98"/>
      <c r="EW25" s="98"/>
      <c r="EX25" s="98"/>
      <c r="EY25" s="98"/>
      <c r="EZ25" s="98"/>
      <c r="FA25" s="98"/>
      <c r="FB25" s="98"/>
      <c r="FC25" s="98"/>
      <c r="FD25" s="98"/>
      <c r="FE25" s="98"/>
      <c r="FF25" s="98"/>
      <c r="FG25" s="98"/>
      <c r="FH25" s="98"/>
      <c r="FI25" s="98"/>
      <c r="FJ25" s="98"/>
      <c r="FK25" s="98"/>
      <c r="FL25" s="98"/>
      <c r="FM25" s="98"/>
      <c r="FN25" s="98"/>
      <c r="FO25" s="98"/>
      <c r="FP25" s="98"/>
      <c r="FQ25" s="98"/>
      <c r="FR25" s="98"/>
      <c r="FS25" s="98"/>
      <c r="FT25" s="98"/>
      <c r="FU25" s="98"/>
      <c r="FV25" s="98"/>
      <c r="FW25" s="98"/>
      <c r="FX25" s="98"/>
      <c r="FY25" s="98"/>
      <c r="FZ25" s="98"/>
      <c r="GA25" s="98"/>
      <c r="GB25" s="98"/>
      <c r="GC25" s="98"/>
      <c r="GD25" s="98"/>
      <c r="GE25" s="98"/>
      <c r="GF25" s="98"/>
      <c r="GG25" s="98"/>
      <c r="GH25" s="98"/>
      <c r="GI25" s="98"/>
      <c r="GJ25" s="98"/>
      <c r="GK25" s="98"/>
      <c r="GL25" s="98"/>
      <c r="GM25" s="98"/>
      <c r="GN25" s="98"/>
      <c r="GO25" s="98"/>
      <c r="GP25" s="98"/>
      <c r="GQ25" s="98"/>
      <c r="GR25" s="98"/>
      <c r="GS25" s="98"/>
      <c r="GT25" s="98"/>
      <c r="GU25" s="98"/>
      <c r="GV25" s="98"/>
      <c r="GW25" s="98"/>
      <c r="GX25" s="98"/>
      <c r="GY25" s="98"/>
      <c r="GZ25" s="98"/>
      <c r="HA25" s="98"/>
      <c r="HB25" s="98"/>
      <c r="HC25" s="98"/>
      <c r="HD25" s="98"/>
      <c r="HE25" s="98"/>
      <c r="HF25" s="98"/>
      <c r="HG25" s="98"/>
      <c r="HH25" s="98"/>
      <c r="HI25" s="98"/>
      <c r="HJ25" s="98"/>
      <c r="HK25" s="98"/>
      <c r="HL25" s="98"/>
      <c r="HM25" s="98"/>
      <c r="HN25" s="98"/>
      <c r="HO25" s="98"/>
      <c r="HP25" s="98"/>
      <c r="HQ25" s="98"/>
      <c r="HR25" s="98"/>
      <c r="HS25" s="98"/>
      <c r="HT25" s="98"/>
      <c r="HU25" s="98"/>
      <c r="HV25" s="98"/>
      <c r="HW25" s="98"/>
      <c r="HX25" s="98"/>
      <c r="HY25" s="98"/>
      <c r="HZ25" s="98"/>
      <c r="IA25" s="98"/>
      <c r="IB25" s="98"/>
      <c r="IC25" s="98"/>
      <c r="ID25" s="98"/>
      <c r="IE25" s="98"/>
      <c r="IF25" s="98"/>
      <c r="IG25" s="98"/>
      <c r="IH25" s="98"/>
      <c r="II25" s="98"/>
      <c r="IJ25" s="98"/>
      <c r="IK25" s="98"/>
      <c r="IL25" s="98"/>
      <c r="IM25" s="98"/>
      <c r="IN25" s="98"/>
      <c r="IO25" s="98"/>
      <c r="IP25" s="98"/>
      <c r="IQ25" s="98"/>
      <c r="IR25" s="98"/>
      <c r="IS25" s="98"/>
      <c r="IT25" s="98"/>
      <c r="IU25" s="98"/>
      <c r="IV25" s="98"/>
      <c r="IW25" s="98"/>
      <c r="IX25" s="98"/>
      <c r="IY25" s="98"/>
      <c r="IZ25" s="98"/>
      <c r="JA25" s="98"/>
      <c r="JB25" s="98"/>
      <c r="JC25" s="98"/>
      <c r="JD25" s="98"/>
      <c r="JE25" s="98"/>
      <c r="JF25" s="98"/>
      <c r="JG25" s="98"/>
      <c r="JH25" s="98"/>
      <c r="JI25" s="98"/>
      <c r="JJ25" s="98"/>
      <c r="JK25" s="98"/>
      <c r="JL25" s="98"/>
      <c r="JM25" s="98"/>
      <c r="JN25" s="98"/>
      <c r="JO25" s="98"/>
      <c r="JP25" s="98"/>
      <c r="JQ25" s="98"/>
      <c r="JR25" s="98"/>
      <c r="JS25" s="98"/>
      <c r="JT25" s="98"/>
      <c r="JU25" s="98"/>
      <c r="JV25" s="98"/>
      <c r="JW25" s="98"/>
      <c r="JX25" s="98"/>
      <c r="JY25" s="98"/>
      <c r="JZ25" s="98"/>
      <c r="KA25" s="98"/>
      <c r="KB25" s="98"/>
      <c r="KC25" s="98"/>
      <c r="KD25" s="98"/>
      <c r="KE25" s="98"/>
      <c r="KF25" s="98"/>
      <c r="KG25" s="98"/>
      <c r="KH25" s="98"/>
      <c r="KI25" s="98"/>
      <c r="KJ25" s="98"/>
      <c r="KK25" s="98"/>
      <c r="KL25" s="98"/>
      <c r="KM25" s="98"/>
      <c r="KN25" s="98"/>
      <c r="KO25" s="98"/>
      <c r="KP25" s="98"/>
      <c r="KQ25" s="98"/>
      <c r="KR25" s="98"/>
      <c r="KS25" s="98"/>
      <c r="KT25" s="98"/>
      <c r="KU25" s="98"/>
      <c r="KV25" s="98"/>
      <c r="KW25" s="98"/>
      <c r="KX25" s="98"/>
      <c r="KY25" s="98"/>
      <c r="KZ25" s="98"/>
      <c r="LA25" s="98"/>
      <c r="LB25" s="98"/>
      <c r="LC25" s="98"/>
      <c r="LD25" s="98"/>
      <c r="LE25" s="98"/>
      <c r="LF25" s="98"/>
      <c r="LG25" s="98"/>
      <c r="LH25" s="98"/>
      <c r="LI25" s="98"/>
      <c r="LJ25" s="98"/>
      <c r="LK25" s="98"/>
      <c r="LL25" s="98"/>
      <c r="LM25" s="98"/>
      <c r="LN25" s="98"/>
      <c r="LO25" s="98"/>
      <c r="LP25" s="98"/>
      <c r="LQ25" s="98"/>
      <c r="LR25" s="98"/>
      <c r="LS25" s="98"/>
      <c r="LT25" s="98"/>
      <c r="LU25" s="98"/>
      <c r="LV25" s="98"/>
      <c r="LW25" s="98"/>
      <c r="LX25" s="98"/>
      <c r="LY25" s="98"/>
      <c r="LZ25" s="98"/>
      <c r="MA25" s="98"/>
      <c r="MB25" s="98"/>
      <c r="MC25" s="98"/>
      <c r="MD25" s="98"/>
      <c r="ME25" s="98"/>
      <c r="MF25" s="98"/>
      <c r="MG25" s="98"/>
      <c r="MH25" s="98"/>
      <c r="MI25" s="98"/>
      <c r="MJ25" s="98"/>
      <c r="MK25" s="98"/>
      <c r="ML25" s="98"/>
      <c r="MM25" s="98"/>
      <c r="MN25" s="98"/>
      <c r="MO25" s="98"/>
      <c r="MP25" s="98"/>
      <c r="MQ25" s="98"/>
      <c r="MR25" s="98"/>
      <c r="MS25" s="98"/>
      <c r="MT25" s="98"/>
      <c r="MU25" s="98"/>
      <c r="MV25" s="98"/>
      <c r="MW25" s="98"/>
      <c r="MX25" s="98"/>
      <c r="MY25" s="98"/>
      <c r="MZ25" s="98"/>
      <c r="NA25" s="98"/>
      <c r="NB25" s="98"/>
      <c r="NC25" s="98"/>
      <c r="ND25" s="98"/>
      <c r="NE25" s="98"/>
      <c r="NF25" s="98"/>
      <c r="NG25" s="98"/>
      <c r="NH25" s="98"/>
      <c r="NI25" s="98"/>
      <c r="NJ25" s="98"/>
      <c r="NK25" s="98"/>
      <c r="NL25" s="98"/>
      <c r="NM25" s="98"/>
      <c r="NN25" s="98"/>
      <c r="NO25" s="98"/>
      <c r="NP25" s="98"/>
      <c r="NQ25" s="98"/>
      <c r="NR25" s="98"/>
      <c r="NS25" s="98"/>
      <c r="NT25" s="98"/>
      <c r="NU25" s="98"/>
      <c r="NV25" s="98"/>
      <c r="NW25" s="98"/>
      <c r="NX25" s="98"/>
      <c r="NY25" s="98"/>
      <c r="NZ25" s="98"/>
      <c r="OA25" s="98"/>
      <c r="OB25" s="98"/>
      <c r="OC25" s="98"/>
      <c r="OD25" s="98"/>
      <c r="OE25" s="98"/>
      <c r="OF25" s="98"/>
      <c r="OG25" s="98"/>
      <c r="OH25" s="98"/>
      <c r="OI25" s="98"/>
      <c r="OJ25" s="98"/>
      <c r="OK25" s="98"/>
      <c r="OL25" s="98"/>
      <c r="OM25" s="98"/>
      <c r="ON25" s="98"/>
      <c r="OO25" s="98"/>
      <c r="OP25" s="98"/>
      <c r="OQ25" s="98"/>
      <c r="OR25" s="98"/>
      <c r="OS25" s="98"/>
      <c r="OT25" s="98"/>
      <c r="OU25" s="98"/>
      <c r="OV25" s="98"/>
      <c r="OW25" s="98"/>
      <c r="OX25" s="98"/>
      <c r="OY25" s="98"/>
      <c r="OZ25" s="98"/>
      <c r="PA25" s="98"/>
      <c r="PB25" s="98"/>
      <c r="PC25" s="98"/>
      <c r="PD25" s="98"/>
      <c r="PE25" s="98"/>
      <c r="PF25" s="98"/>
      <c r="PG25" s="98"/>
      <c r="PH25" s="98"/>
      <c r="PI25" s="98"/>
      <c r="PJ25" s="98"/>
      <c r="PK25" s="98"/>
      <c r="PL25" s="98"/>
      <c r="PM25" s="98"/>
      <c r="PN25" s="98"/>
      <c r="PO25" s="98"/>
      <c r="PP25" s="98"/>
      <c r="PQ25" s="98"/>
      <c r="PR25" s="98"/>
      <c r="PS25" s="98"/>
      <c r="PT25" s="98"/>
      <c r="PU25" s="98"/>
      <c r="PV25" s="98"/>
      <c r="PW25" s="98"/>
      <c r="PX25" s="98"/>
      <c r="PY25" s="98"/>
      <c r="PZ25" s="98"/>
      <c r="QA25" s="98"/>
      <c r="QB25" s="98"/>
      <c r="QC25" s="98"/>
      <c r="QD25" s="98"/>
      <c r="QE25" s="98"/>
      <c r="QF25" s="98"/>
      <c r="QG25" s="98"/>
      <c r="QH25" s="98"/>
      <c r="QI25" s="98"/>
      <c r="QJ25" s="98"/>
      <c r="QK25" s="98"/>
      <c r="QL25" s="98"/>
      <c r="QM25" s="98"/>
      <c r="QN25" s="98"/>
      <c r="QO25" s="98"/>
      <c r="QP25" s="98"/>
      <c r="QQ25" s="98"/>
      <c r="QR25" s="98"/>
      <c r="QS25" s="98"/>
      <c r="QT25" s="98"/>
      <c r="QU25" s="98"/>
      <c r="QV25" s="98"/>
      <c r="QW25" s="98"/>
      <c r="QX25" s="98"/>
      <c r="QY25" s="98"/>
      <c r="QZ25" s="98"/>
      <c r="RA25" s="98"/>
      <c r="RB25" s="98"/>
      <c r="RC25" s="98"/>
      <c r="RD25" s="98"/>
      <c r="RE25" s="98"/>
      <c r="RF25" s="98"/>
      <c r="RG25" s="98"/>
      <c r="RH25" s="98"/>
      <c r="RI25" s="98"/>
      <c r="RJ25" s="98"/>
      <c r="RK25" s="98"/>
      <c r="RL25" s="98"/>
      <c r="RM25" s="98"/>
      <c r="RN25" s="98"/>
      <c r="RO25" s="98"/>
      <c r="RP25" s="98"/>
      <c r="RQ25" s="98"/>
      <c r="RR25" s="98"/>
      <c r="RS25" s="98"/>
      <c r="RT25" s="98"/>
      <c r="RU25" s="98"/>
      <c r="RV25" s="98"/>
      <c r="RW25" s="98"/>
      <c r="RX25" s="98"/>
      <c r="RY25" s="98"/>
      <c r="RZ25" s="98"/>
      <c r="SA25" s="98"/>
      <c r="SB25" s="98"/>
      <c r="SC25" s="98"/>
      <c r="SD25" s="98"/>
      <c r="SE25" s="98"/>
      <c r="SF25" s="98"/>
      <c r="SG25" s="98"/>
      <c r="SH25" s="98"/>
      <c r="SI25" s="98"/>
      <c r="SJ25" s="98"/>
      <c r="SK25" s="98"/>
      <c r="SL25" s="98"/>
      <c r="SM25" s="98"/>
      <c r="SN25" s="98"/>
      <c r="SO25" s="98"/>
      <c r="SP25" s="98"/>
      <c r="SQ25" s="98"/>
      <c r="SR25" s="98"/>
      <c r="SS25" s="98"/>
      <c r="ST25" s="98"/>
      <c r="SU25" s="98"/>
      <c r="SV25" s="98"/>
      <c r="SW25" s="98"/>
      <c r="SX25" s="98"/>
      <c r="SY25" s="98"/>
      <c r="SZ25" s="98"/>
      <c r="TA25" s="98"/>
      <c r="TB25" s="98"/>
      <c r="TC25" s="98"/>
      <c r="TD25" s="98"/>
      <c r="TE25" s="98"/>
      <c r="TF25" s="98"/>
      <c r="TG25" s="98"/>
      <c r="TH25" s="98"/>
      <c r="TI25" s="98"/>
      <c r="TJ25" s="98"/>
      <c r="TK25" s="98"/>
      <c r="TL25" s="98"/>
      <c r="TM25" s="98"/>
      <c r="TN25" s="98"/>
      <c r="TO25" s="98"/>
      <c r="TP25" s="98"/>
      <c r="TQ25" s="98"/>
      <c r="TR25" s="98"/>
      <c r="TS25" s="98"/>
      <c r="TT25" s="98"/>
      <c r="TU25" s="98"/>
      <c r="TV25" s="98"/>
      <c r="TW25" s="98"/>
      <c r="TX25" s="98"/>
      <c r="TY25" s="98"/>
      <c r="TZ25" s="98"/>
      <c r="UA25" s="98"/>
      <c r="UB25" s="98"/>
      <c r="UC25" s="98"/>
      <c r="UD25" s="98"/>
      <c r="UE25" s="98"/>
      <c r="UF25" s="98"/>
      <c r="UG25" s="98"/>
      <c r="UH25" s="98"/>
      <c r="UI25" s="98"/>
      <c r="UJ25" s="98"/>
      <c r="UK25" s="98"/>
      <c r="UL25" s="98"/>
      <c r="UM25" s="98"/>
      <c r="UN25" s="98"/>
      <c r="UO25" s="98"/>
      <c r="UP25" s="98"/>
      <c r="UQ25" s="98"/>
      <c r="UR25" s="98"/>
      <c r="US25" s="98"/>
      <c r="UT25" s="98"/>
      <c r="UU25" s="98"/>
      <c r="UV25" s="98"/>
      <c r="UW25" s="98"/>
      <c r="UX25" s="98"/>
      <c r="UY25" s="98"/>
      <c r="UZ25" s="98"/>
      <c r="VA25" s="98"/>
      <c r="VB25" s="98"/>
      <c r="VC25" s="98"/>
      <c r="VD25" s="98"/>
      <c r="VE25" s="98"/>
      <c r="VF25" s="98"/>
      <c r="VG25" s="98"/>
      <c r="VH25" s="98"/>
      <c r="VI25" s="98"/>
      <c r="VJ25" s="98"/>
      <c r="VK25" s="98"/>
      <c r="VL25" s="98"/>
      <c r="VM25" s="98"/>
      <c r="VN25" s="98"/>
      <c r="VO25" s="98"/>
      <c r="VP25" s="98"/>
      <c r="VQ25" s="98"/>
      <c r="VR25" s="98"/>
      <c r="VS25" s="98"/>
      <c r="VT25" s="98"/>
      <c r="VU25" s="98"/>
      <c r="VV25" s="98"/>
      <c r="VW25" s="98"/>
      <c r="VX25" s="98"/>
      <c r="VY25" s="98"/>
      <c r="VZ25" s="98"/>
      <c r="WA25" s="98"/>
      <c r="WB25" s="98"/>
      <c r="WC25" s="98"/>
      <c r="WD25" s="98"/>
      <c r="WE25" s="98"/>
      <c r="WF25" s="98"/>
      <c r="WG25" s="98"/>
      <c r="WH25" s="98"/>
      <c r="WI25" s="98"/>
      <c r="WJ25" s="98"/>
      <c r="WK25" s="98"/>
      <c r="WL25" s="98"/>
      <c r="WM25" s="98"/>
      <c r="WN25" s="98"/>
      <c r="WO25" s="98"/>
      <c r="WP25" s="98"/>
      <c r="WQ25" s="98"/>
      <c r="WR25" s="98"/>
      <c r="WS25" s="98"/>
      <c r="WT25" s="98"/>
      <c r="WU25" s="98"/>
      <c r="WV25" s="98"/>
      <c r="WW25" s="98"/>
      <c r="WX25" s="98"/>
      <c r="WY25" s="98"/>
      <c r="WZ25" s="98"/>
      <c r="XA25" s="98"/>
      <c r="XB25" s="98"/>
      <c r="XC25" s="98"/>
      <c r="XD25" s="98"/>
      <c r="XE25" s="98"/>
      <c r="XF25" s="98"/>
      <c r="XG25" s="98"/>
      <c r="XH25" s="98"/>
      <c r="XI25" s="98"/>
      <c r="XJ25" s="98"/>
      <c r="XK25" s="98"/>
      <c r="XL25" s="98"/>
      <c r="XM25" s="98"/>
      <c r="XN25" s="98"/>
      <c r="XO25" s="98"/>
      <c r="XP25" s="98"/>
      <c r="XQ25" s="98"/>
      <c r="XR25" s="98"/>
      <c r="XS25" s="98"/>
      <c r="XT25" s="98"/>
      <c r="XU25" s="98"/>
      <c r="XV25" s="98"/>
      <c r="XW25" s="98"/>
      <c r="XX25" s="98"/>
      <c r="XY25" s="98"/>
      <c r="XZ25" s="98"/>
      <c r="YA25" s="98"/>
      <c r="YB25" s="98"/>
      <c r="YC25" s="98"/>
      <c r="YD25" s="98"/>
      <c r="YE25" s="98"/>
      <c r="YF25" s="98"/>
      <c r="YG25" s="98"/>
      <c r="YH25" s="98"/>
      <c r="YI25" s="98"/>
      <c r="YJ25" s="98"/>
      <c r="YK25" s="98"/>
      <c r="YL25" s="98"/>
      <c r="YM25" s="98"/>
      <c r="YN25" s="98"/>
      <c r="YO25" s="98"/>
      <c r="YP25" s="98"/>
      <c r="YQ25" s="98"/>
      <c r="YR25" s="98"/>
      <c r="YS25" s="98"/>
      <c r="YT25" s="98"/>
      <c r="YU25" s="98"/>
      <c r="YV25" s="98"/>
      <c r="YW25" s="98"/>
      <c r="YX25" s="98"/>
      <c r="YY25" s="98"/>
      <c r="YZ25" s="98"/>
      <c r="ZA25" s="98"/>
      <c r="ZB25" s="98"/>
      <c r="ZC25" s="98"/>
      <c r="ZD25" s="98"/>
      <c r="ZE25" s="98"/>
      <c r="ZF25" s="98"/>
      <c r="ZG25" s="98"/>
      <c r="ZH25" s="98"/>
      <c r="ZI25" s="98"/>
      <c r="ZJ25" s="98"/>
      <c r="ZK25" s="98"/>
      <c r="ZL25" s="98"/>
      <c r="ZM25" s="98"/>
      <c r="ZN25" s="98"/>
      <c r="ZO25" s="98"/>
      <c r="ZP25" s="98"/>
      <c r="ZQ25" s="98"/>
      <c r="ZR25" s="98"/>
      <c r="ZS25" s="98"/>
      <c r="ZT25" s="98"/>
      <c r="ZU25" s="98"/>
      <c r="ZV25" s="98"/>
      <c r="ZW25" s="98"/>
      <c r="ZX25" s="98"/>
      <c r="ZY25" s="98"/>
      <c r="ZZ25" s="98"/>
      <c r="AAA25" s="98"/>
      <c r="AAB25" s="98"/>
      <c r="AAC25" s="98"/>
      <c r="AAD25" s="98"/>
      <c r="AAE25" s="98"/>
      <c r="AAF25" s="98"/>
      <c r="AAG25" s="98"/>
      <c r="AAH25" s="98"/>
      <c r="AAI25" s="98"/>
      <c r="AAJ25" s="98"/>
      <c r="AAK25" s="98"/>
      <c r="AAL25" s="98"/>
      <c r="AAM25" s="98"/>
      <c r="AAN25" s="98"/>
      <c r="AAO25" s="98"/>
      <c r="AAP25" s="98"/>
      <c r="AAQ25" s="98"/>
      <c r="AAR25" s="98"/>
      <c r="AAS25" s="98"/>
      <c r="AAT25" s="98"/>
      <c r="AAU25" s="98"/>
      <c r="AAV25" s="98"/>
      <c r="AAW25" s="98"/>
      <c r="AAX25" s="98"/>
      <c r="AAY25" s="98"/>
      <c r="AAZ25" s="98"/>
      <c r="ABA25" s="98"/>
      <c r="ABB25" s="98"/>
      <c r="ABC25" s="98"/>
      <c r="ABD25" s="98"/>
      <c r="ABE25" s="98"/>
      <c r="ABF25" s="98"/>
      <c r="ABG25" s="98"/>
      <c r="ABH25" s="98"/>
      <c r="ABI25" s="98"/>
      <c r="ABJ25" s="98"/>
      <c r="ABK25" s="98"/>
      <c r="ABL25" s="98"/>
      <c r="ABM25" s="98"/>
      <c r="ABN25" s="98"/>
      <c r="ABO25" s="98"/>
      <c r="ABP25" s="98"/>
      <c r="ABQ25" s="98"/>
      <c r="ABR25" s="98"/>
      <c r="ABS25" s="98"/>
      <c r="ABT25" s="98"/>
      <c r="ABU25" s="98"/>
      <c r="ABV25" s="98"/>
      <c r="ABW25" s="98"/>
      <c r="ABX25" s="98"/>
      <c r="ABY25" s="98"/>
      <c r="ABZ25" s="98"/>
      <c r="ACA25" s="98"/>
      <c r="ACB25" s="98"/>
      <c r="ACC25" s="98"/>
      <c r="ACD25" s="98"/>
      <c r="ACE25" s="98"/>
      <c r="ACF25" s="98"/>
      <c r="ACG25" s="98"/>
      <c r="ACH25" s="98"/>
      <c r="ACI25" s="98"/>
      <c r="ACJ25" s="98"/>
      <c r="ACK25" s="98"/>
      <c r="ACL25" s="98"/>
      <c r="ACM25" s="98"/>
      <c r="ACN25" s="98"/>
      <c r="ACO25" s="98"/>
      <c r="ACP25" s="98"/>
      <c r="ACQ25" s="98"/>
      <c r="ACR25" s="98"/>
      <c r="ACS25" s="98"/>
      <c r="ACT25" s="98"/>
      <c r="ACU25" s="98"/>
      <c r="ACV25" s="98"/>
      <c r="ACW25" s="98"/>
      <c r="ACX25" s="98"/>
      <c r="ACY25" s="98"/>
      <c r="ACZ25" s="98"/>
      <c r="ADA25" s="98"/>
      <c r="ADB25" s="98"/>
      <c r="ADC25" s="98"/>
      <c r="ADD25" s="98"/>
      <c r="ADE25" s="98"/>
      <c r="ADF25" s="98"/>
      <c r="ADG25" s="98"/>
      <c r="ADH25" s="98"/>
      <c r="ADI25" s="98"/>
      <c r="ADJ25" s="98"/>
      <c r="ADK25" s="98"/>
      <c r="ADL25" s="98"/>
      <c r="ADM25" s="98"/>
      <c r="ADN25" s="98"/>
      <c r="ADO25" s="98"/>
      <c r="ADP25" s="98"/>
      <c r="ADQ25" s="98"/>
      <c r="ADR25" s="98"/>
      <c r="ADS25" s="98"/>
      <c r="ADT25" s="98"/>
      <c r="ADU25" s="98"/>
      <c r="ADV25" s="98"/>
      <c r="ADW25" s="98"/>
      <c r="ADX25" s="98"/>
      <c r="ADY25" s="98"/>
      <c r="ADZ25" s="98"/>
      <c r="AEA25" s="98"/>
      <c r="AEB25" s="98"/>
      <c r="AEC25" s="98"/>
      <c r="AED25" s="98"/>
      <c r="AEE25" s="98"/>
      <c r="AEF25" s="98"/>
      <c r="AEG25" s="98"/>
      <c r="AEH25" s="98"/>
      <c r="AEI25" s="98"/>
      <c r="AEJ25" s="98"/>
      <c r="AEK25" s="98"/>
      <c r="AEL25" s="98"/>
      <c r="AEM25" s="98"/>
      <c r="AEN25" s="98"/>
      <c r="AEO25" s="98"/>
      <c r="AEP25" s="98"/>
      <c r="AEQ25" s="98"/>
      <c r="AER25" s="98"/>
      <c r="AES25" s="98"/>
      <c r="AET25" s="98"/>
      <c r="AEU25" s="98"/>
      <c r="AEV25" s="98"/>
      <c r="AEW25" s="98"/>
      <c r="AEX25" s="98"/>
      <c r="AEY25" s="98"/>
      <c r="AEZ25" s="98"/>
      <c r="AFA25" s="98"/>
      <c r="AFB25" s="98"/>
      <c r="AFC25" s="98"/>
      <c r="AFD25" s="98"/>
      <c r="AFE25" s="98"/>
      <c r="AFF25" s="98"/>
      <c r="AFG25" s="98"/>
      <c r="AFH25" s="98"/>
      <c r="AFI25" s="98"/>
      <c r="AFJ25" s="98"/>
      <c r="AFK25" s="98"/>
      <c r="AFL25" s="98"/>
      <c r="AFM25" s="98"/>
      <c r="AFN25" s="98"/>
      <c r="AFO25" s="98"/>
      <c r="AFP25" s="98"/>
      <c r="AFQ25" s="98"/>
      <c r="AFR25" s="98"/>
      <c r="AFS25" s="98"/>
      <c r="AFT25" s="98"/>
      <c r="AFU25" s="98"/>
      <c r="AFV25" s="98"/>
      <c r="AFW25" s="98"/>
      <c r="AFX25" s="98"/>
      <c r="AFY25" s="98"/>
      <c r="AFZ25" s="98"/>
      <c r="AGA25" s="98"/>
      <c r="AGB25" s="98"/>
      <c r="AGC25" s="98"/>
      <c r="AGD25" s="98"/>
      <c r="AGE25" s="98"/>
      <c r="AGF25" s="98"/>
      <c r="AGG25" s="98"/>
      <c r="AGH25" s="98"/>
      <c r="AGI25" s="98"/>
      <c r="AGJ25" s="98"/>
      <c r="AGK25" s="98"/>
      <c r="AGL25" s="98"/>
      <c r="AGM25" s="98"/>
      <c r="AGN25" s="98"/>
      <c r="AGO25" s="98"/>
      <c r="AGP25" s="98"/>
      <c r="AGQ25" s="98"/>
      <c r="AGR25" s="98"/>
      <c r="AGS25" s="98"/>
      <c r="AGT25" s="98"/>
      <c r="AGU25" s="98"/>
      <c r="AGV25" s="98"/>
      <c r="AGW25" s="98"/>
      <c r="AGX25" s="98"/>
      <c r="AGY25" s="98"/>
      <c r="AGZ25" s="98"/>
      <c r="AHA25" s="98"/>
      <c r="AHB25" s="98"/>
      <c r="AHC25" s="98"/>
      <c r="AHD25" s="98"/>
      <c r="AHE25" s="98"/>
      <c r="AHF25" s="98"/>
      <c r="AHG25" s="98"/>
      <c r="AHH25" s="98"/>
      <c r="AHI25" s="98"/>
      <c r="AHJ25" s="98"/>
      <c r="AHK25" s="98"/>
      <c r="AHL25" s="98"/>
      <c r="AHM25" s="98"/>
      <c r="AHN25" s="98"/>
      <c r="AHO25" s="98"/>
      <c r="AHP25" s="98"/>
      <c r="AHQ25" s="98"/>
      <c r="AHR25" s="98"/>
      <c r="AHS25" s="98"/>
      <c r="AHT25" s="98"/>
      <c r="AHU25" s="98"/>
      <c r="AHV25" s="98"/>
      <c r="AHW25" s="98"/>
      <c r="AHX25" s="98"/>
      <c r="AHY25" s="98"/>
      <c r="AHZ25" s="98"/>
      <c r="AIA25" s="98"/>
      <c r="AIB25" s="98"/>
      <c r="AIC25" s="98"/>
      <c r="AID25" s="98"/>
      <c r="AIE25" s="98"/>
      <c r="AIF25" s="98"/>
      <c r="AIG25" s="98"/>
      <c r="AIH25" s="98"/>
      <c r="AII25" s="98"/>
      <c r="AIJ25" s="98"/>
      <c r="AIK25" s="98"/>
      <c r="AIL25" s="98"/>
      <c r="AIM25" s="98"/>
      <c r="AIN25" s="98"/>
      <c r="AIO25" s="98"/>
      <c r="AIP25" s="98"/>
      <c r="AIQ25" s="98"/>
      <c r="AIR25" s="98"/>
      <c r="AIS25" s="98"/>
      <c r="AIT25" s="98"/>
      <c r="AIU25" s="98"/>
      <c r="AIV25" s="98"/>
      <c r="AIW25" s="98"/>
      <c r="AIX25" s="98"/>
      <c r="AIY25" s="98"/>
      <c r="AIZ25" s="98"/>
      <c r="AJA25" s="98"/>
      <c r="AJB25" s="98"/>
      <c r="AJC25" s="98"/>
      <c r="AJD25" s="98"/>
      <c r="AJE25" s="98"/>
      <c r="AJF25" s="98"/>
      <c r="AJG25" s="98"/>
      <c r="AJH25" s="98"/>
      <c r="AJI25" s="98"/>
      <c r="AJJ25" s="98"/>
      <c r="AJK25" s="98"/>
      <c r="AJL25" s="98"/>
      <c r="AJM25" s="98"/>
      <c r="AJN25" s="98"/>
      <c r="AJO25" s="98"/>
      <c r="AJP25" s="98"/>
      <c r="AJQ25" s="98"/>
      <c r="AJR25" s="98"/>
      <c r="AJS25" s="98"/>
      <c r="AJT25" s="98"/>
      <c r="AJU25" s="98"/>
      <c r="AJV25" s="98"/>
      <c r="AJW25" s="98"/>
      <c r="AJX25" s="98"/>
      <c r="AJY25" s="98"/>
      <c r="AJZ25" s="98"/>
      <c r="AKA25" s="98"/>
      <c r="AKB25" s="98"/>
      <c r="AKC25" s="98"/>
      <c r="AKD25" s="98"/>
      <c r="AKE25" s="98"/>
      <c r="AKF25" s="98"/>
      <c r="AKG25" s="98"/>
      <c r="AKH25" s="98"/>
      <c r="AKI25" s="98"/>
      <c r="AKJ25" s="98"/>
      <c r="AKK25" s="98"/>
      <c r="AKL25" s="98"/>
      <c r="AKM25" s="98"/>
      <c r="AKN25" s="98"/>
      <c r="AKO25" s="98"/>
      <c r="AKP25" s="98"/>
      <c r="AKQ25" s="98"/>
      <c r="AKR25" s="98"/>
      <c r="AKS25" s="98"/>
      <c r="AKT25" s="98"/>
      <c r="AKU25" s="98"/>
      <c r="AKV25" s="98"/>
      <c r="AKW25" s="98"/>
      <c r="AKX25" s="98"/>
    </row>
    <row r="26" spans="1:986" ht="12" x14ac:dyDescent="0.2">
      <c r="A26" s="249"/>
      <c r="B26" s="242" t="s">
        <v>140</v>
      </c>
      <c r="C26" s="170" t="str">
        <f>_xlfn.CONCAT(Leverancespecifikation6[[#This Row],[ID]],Leverancespecifikation6[[#This Row],[BYGNINGSDEL]])</f>
        <v>022Stribefundamenter</v>
      </c>
      <c r="E26" s="171">
        <v>121</v>
      </c>
      <c r="I26" s="171"/>
      <c r="J26" s="171">
        <v>4</v>
      </c>
      <c r="K26" s="175" t="s">
        <v>143</v>
      </c>
      <c r="L26" s="172" t="s">
        <v>141</v>
      </c>
      <c r="M26" s="80" t="str">
        <f>IFERROR(VLOOKUP(Leverancespecifikation6[[#This Row],[ID-Bygningsdel]],'Data ændringslog'!A:G,7,FALSE),"P")</f>
        <v/>
      </c>
      <c r="N26" s="321" t="s">
        <v>99</v>
      </c>
      <c r="O26" s="121" t="str">
        <f>VLOOKUP(Leverancespecifikation6[[#This Row],[ID-Bygningsdel]],'Data aktør'!A:H,2,FALSE)</f>
        <v/>
      </c>
      <c r="P26" s="78" t="str">
        <f>VLOOKUP(Leverancespecifikation6[[#This Row],[ID-Bygningsdel]],'Data aktør'!A:H,3,FALSE)</f>
        <v>X</v>
      </c>
      <c r="Q26" s="78" t="str">
        <f>VLOOKUP(Leverancespecifikation6[[#This Row],[ID-Bygningsdel]],'Data aktør'!A:H,4,FALSE)</f>
        <v/>
      </c>
      <c r="R26" s="78" t="str">
        <f>VLOOKUP(Leverancespecifikation6[[#This Row],[ID-Bygningsdel]],'Data aktør'!A:H,5,FALSE)</f>
        <v/>
      </c>
      <c r="S26" s="78" t="str">
        <f>VLOOKUP(Leverancespecifikation6[[#This Row],[ID-Bygningsdel]],'Data aktør'!A:H,6,FALSE)</f>
        <v/>
      </c>
      <c r="T26" s="78" t="str">
        <f>VLOOKUP(Leverancespecifikation6[[#This Row],[ID-Bygningsdel]],'Data aktør'!A:H,7,FALSE)</f>
        <v/>
      </c>
      <c r="U26" s="122" t="str">
        <f>VLOOKUP(Leverancespecifikation6[[#This Row],[ID-Bygningsdel]],'Data aktør'!A:H,8,FALSE)</f>
        <v/>
      </c>
      <c r="V26" s="112"/>
      <c r="W26" s="79"/>
      <c r="X26" s="79"/>
      <c r="Y26" s="79"/>
      <c r="Z26" s="79"/>
      <c r="AA26" s="79"/>
      <c r="AB26" s="171"/>
      <c r="AD26" s="171"/>
      <c r="AE26" s="171"/>
      <c r="AF26" s="171"/>
      <c r="AG26" s="171"/>
      <c r="AH26" s="171"/>
      <c r="AI26" s="171"/>
      <c r="AJ26" s="171" t="s">
        <v>34</v>
      </c>
      <c r="AK26" s="171">
        <v>300</v>
      </c>
      <c r="AT26" s="171" t="s">
        <v>34</v>
      </c>
      <c r="AU26" s="171">
        <v>325</v>
      </c>
      <c r="BB26" s="171" t="s">
        <v>34</v>
      </c>
      <c r="BC26" s="171">
        <v>325</v>
      </c>
      <c r="BL26" s="287" t="s">
        <v>144</v>
      </c>
      <c r="BV26" s="171"/>
      <c r="BW26" s="171"/>
      <c r="CB26" s="134"/>
    </row>
    <row r="27" spans="1:986" ht="12" x14ac:dyDescent="0.2">
      <c r="A27" s="249"/>
      <c r="B27" s="242" t="s">
        <v>142</v>
      </c>
      <c r="C27" s="170" t="str">
        <f>_xlfn.CONCAT(Leverancespecifikation6[[#This Row],[ID]],Leverancespecifikation6[[#This Row],[BYGNINGSDEL]])</f>
        <v>023Punktfundamenter</v>
      </c>
      <c r="E27" s="171">
        <v>122</v>
      </c>
      <c r="I27" s="171"/>
      <c r="J27" s="171">
        <v>4</v>
      </c>
      <c r="K27" s="175" t="s">
        <v>146</v>
      </c>
      <c r="L27" s="172" t="s">
        <v>141</v>
      </c>
      <c r="M27" s="80" t="str">
        <f>IFERROR(VLOOKUP(Leverancespecifikation6[[#This Row],[ID-Bygningsdel]],'Data ændringslog'!A:G,7,FALSE),"P")</f>
        <v/>
      </c>
      <c r="N27" s="321" t="s">
        <v>99</v>
      </c>
      <c r="O27" s="121" t="str">
        <f>VLOOKUP(Leverancespecifikation6[[#This Row],[ID-Bygningsdel]],'Data aktør'!A:H,2,FALSE)</f>
        <v/>
      </c>
      <c r="P27" s="78" t="str">
        <f>VLOOKUP(Leverancespecifikation6[[#This Row],[ID-Bygningsdel]],'Data aktør'!A:H,3,FALSE)</f>
        <v>X</v>
      </c>
      <c r="Q27" s="78" t="str">
        <f>VLOOKUP(Leverancespecifikation6[[#This Row],[ID-Bygningsdel]],'Data aktør'!A:H,4,FALSE)</f>
        <v/>
      </c>
      <c r="R27" s="78" t="str">
        <f>VLOOKUP(Leverancespecifikation6[[#This Row],[ID-Bygningsdel]],'Data aktør'!A:H,5,FALSE)</f>
        <v/>
      </c>
      <c r="S27" s="78" t="str">
        <f>VLOOKUP(Leverancespecifikation6[[#This Row],[ID-Bygningsdel]],'Data aktør'!A:H,6,FALSE)</f>
        <v/>
      </c>
      <c r="T27" s="78" t="str">
        <f>VLOOKUP(Leverancespecifikation6[[#This Row],[ID-Bygningsdel]],'Data aktør'!A:H,7,FALSE)</f>
        <v/>
      </c>
      <c r="U27" s="122" t="str">
        <f>VLOOKUP(Leverancespecifikation6[[#This Row],[ID-Bygningsdel]],'Data aktør'!A:H,8,FALSE)</f>
        <v/>
      </c>
      <c r="V27" s="112"/>
      <c r="W27" s="79"/>
      <c r="X27" s="79"/>
      <c r="Y27" s="79"/>
      <c r="Z27" s="79"/>
      <c r="AA27" s="79"/>
      <c r="AB27" s="171"/>
      <c r="AD27" s="171"/>
      <c r="AE27" s="171"/>
      <c r="AF27" s="171"/>
      <c r="AG27" s="171"/>
      <c r="AH27" s="171"/>
      <c r="AI27" s="171"/>
      <c r="AJ27" s="171" t="s">
        <v>34</v>
      </c>
      <c r="AK27" s="171">
        <v>300</v>
      </c>
      <c r="AT27" s="171" t="s">
        <v>34</v>
      </c>
      <c r="AU27" s="171">
        <v>325</v>
      </c>
      <c r="BB27" s="171" t="s">
        <v>34</v>
      </c>
      <c r="BC27" s="171">
        <v>325</v>
      </c>
      <c r="BL27" s="287" t="s">
        <v>147</v>
      </c>
      <c r="BV27" s="171"/>
      <c r="BW27" s="171"/>
      <c r="CB27" s="134"/>
    </row>
    <row r="28" spans="1:986" ht="12" x14ac:dyDescent="0.2">
      <c r="A28" s="249"/>
      <c r="B28" s="242" t="s">
        <v>145</v>
      </c>
      <c r="C28" s="170" t="str">
        <f>_xlfn.CONCAT(Leverancespecifikation6[[#This Row],[ID]],Leverancespecifikation6[[#This Row],[BYGNINGSDEL]])</f>
        <v>024Pladefundamenter</v>
      </c>
      <c r="E28" s="171">
        <v>123</v>
      </c>
      <c r="I28" s="171"/>
      <c r="J28" s="171">
        <v>4</v>
      </c>
      <c r="K28" s="175" t="s">
        <v>149</v>
      </c>
      <c r="L28" s="172" t="s">
        <v>141</v>
      </c>
      <c r="M28" s="80" t="str">
        <f>IFERROR(VLOOKUP(Leverancespecifikation6[[#This Row],[ID-Bygningsdel]],'Data ændringslog'!A:G,7,FALSE),"P")</f>
        <v/>
      </c>
      <c r="N28" s="321" t="s">
        <v>99</v>
      </c>
      <c r="O28" s="121" t="str">
        <f>VLOOKUP(Leverancespecifikation6[[#This Row],[ID-Bygningsdel]],'Data aktør'!A:H,2,FALSE)</f>
        <v/>
      </c>
      <c r="P28" s="78" t="str">
        <f>VLOOKUP(Leverancespecifikation6[[#This Row],[ID-Bygningsdel]],'Data aktør'!A:H,3,FALSE)</f>
        <v>X</v>
      </c>
      <c r="Q28" s="78" t="str">
        <f>VLOOKUP(Leverancespecifikation6[[#This Row],[ID-Bygningsdel]],'Data aktør'!A:H,4,FALSE)</f>
        <v/>
      </c>
      <c r="R28" s="78" t="str">
        <f>VLOOKUP(Leverancespecifikation6[[#This Row],[ID-Bygningsdel]],'Data aktør'!A:H,5,FALSE)</f>
        <v/>
      </c>
      <c r="S28" s="78" t="str">
        <f>VLOOKUP(Leverancespecifikation6[[#This Row],[ID-Bygningsdel]],'Data aktør'!A:H,6,FALSE)</f>
        <v/>
      </c>
      <c r="T28" s="78" t="str">
        <f>VLOOKUP(Leverancespecifikation6[[#This Row],[ID-Bygningsdel]],'Data aktør'!A:H,7,FALSE)</f>
        <v/>
      </c>
      <c r="U28" s="122" t="str">
        <f>VLOOKUP(Leverancespecifikation6[[#This Row],[ID-Bygningsdel]],'Data aktør'!A:H,8,FALSE)</f>
        <v/>
      </c>
      <c r="V28" s="112"/>
      <c r="W28" s="79"/>
      <c r="X28" s="79"/>
      <c r="Y28" s="79"/>
      <c r="Z28" s="79"/>
      <c r="AA28" s="79"/>
      <c r="AB28" s="171"/>
      <c r="AD28" s="171"/>
      <c r="AE28" s="171"/>
      <c r="AF28" s="171"/>
      <c r="AG28" s="171"/>
      <c r="AH28" s="171"/>
      <c r="AI28" s="171"/>
      <c r="AJ28" s="171" t="s">
        <v>34</v>
      </c>
      <c r="AK28" s="171">
        <v>300</v>
      </c>
      <c r="AT28" s="171" t="s">
        <v>34</v>
      </c>
      <c r="AU28" s="171">
        <v>325</v>
      </c>
      <c r="BB28" s="171" t="s">
        <v>34</v>
      </c>
      <c r="BC28" s="171">
        <v>325</v>
      </c>
      <c r="BV28" s="171"/>
      <c r="BW28" s="171"/>
      <c r="CB28" s="134"/>
    </row>
    <row r="29" spans="1:986" ht="12" x14ac:dyDescent="0.2">
      <c r="A29" s="249"/>
      <c r="B29" s="242" t="s">
        <v>148</v>
      </c>
      <c r="C29" s="170" t="str">
        <f>_xlfn.CONCAT(Leverancespecifikation6[[#This Row],[ID]],Leverancespecifikation6[[#This Row],[BYGNINGSDEL]])</f>
        <v>025Brøndfundamenter</v>
      </c>
      <c r="E29" s="171">
        <v>126</v>
      </c>
      <c r="I29" s="171"/>
      <c r="J29" s="171">
        <v>4</v>
      </c>
      <c r="K29" s="175" t="s">
        <v>151</v>
      </c>
      <c r="L29" s="172" t="s">
        <v>141</v>
      </c>
      <c r="M29" s="80" t="str">
        <f>IFERROR(VLOOKUP(Leverancespecifikation6[[#This Row],[ID-Bygningsdel]],'Data ændringslog'!A:G,7,FALSE),"P")</f>
        <v/>
      </c>
      <c r="N29" s="321" t="s">
        <v>99</v>
      </c>
      <c r="O29" s="121" t="str">
        <f>VLOOKUP(Leverancespecifikation6[[#This Row],[ID-Bygningsdel]],'Data aktør'!A:H,2,FALSE)</f>
        <v/>
      </c>
      <c r="P29" s="78" t="str">
        <f>VLOOKUP(Leverancespecifikation6[[#This Row],[ID-Bygningsdel]],'Data aktør'!A:H,3,FALSE)</f>
        <v>X</v>
      </c>
      <c r="Q29" s="78" t="str">
        <f>VLOOKUP(Leverancespecifikation6[[#This Row],[ID-Bygningsdel]],'Data aktør'!A:H,4,FALSE)</f>
        <v/>
      </c>
      <c r="R29" s="78" t="str">
        <f>VLOOKUP(Leverancespecifikation6[[#This Row],[ID-Bygningsdel]],'Data aktør'!A:H,5,FALSE)</f>
        <v/>
      </c>
      <c r="S29" s="78" t="str">
        <f>VLOOKUP(Leverancespecifikation6[[#This Row],[ID-Bygningsdel]],'Data aktør'!A:H,6,FALSE)</f>
        <v/>
      </c>
      <c r="T29" s="78" t="str">
        <f>VLOOKUP(Leverancespecifikation6[[#This Row],[ID-Bygningsdel]],'Data aktør'!A:H,7,FALSE)</f>
        <v/>
      </c>
      <c r="U29" s="122" t="str">
        <f>VLOOKUP(Leverancespecifikation6[[#This Row],[ID-Bygningsdel]],'Data aktør'!A:H,8,FALSE)</f>
        <v/>
      </c>
      <c r="V29" s="112"/>
      <c r="W29" s="79"/>
      <c r="X29" s="79"/>
      <c r="Y29" s="79"/>
      <c r="Z29" s="79"/>
      <c r="AA29" s="79"/>
      <c r="AB29" s="171"/>
      <c r="AD29" s="171"/>
      <c r="AE29" s="171"/>
      <c r="AF29" s="171"/>
      <c r="AG29" s="171"/>
      <c r="AH29" s="171"/>
      <c r="AI29" s="171"/>
      <c r="AJ29" s="171" t="s">
        <v>34</v>
      </c>
      <c r="AK29" s="171">
        <v>300</v>
      </c>
      <c r="AT29" s="171" t="s">
        <v>34</v>
      </c>
      <c r="AU29" s="171">
        <v>325</v>
      </c>
      <c r="BB29" s="171" t="s">
        <v>34</v>
      </c>
      <c r="BC29" s="171">
        <v>325</v>
      </c>
      <c r="BV29" s="171"/>
      <c r="BW29" s="171"/>
      <c r="CB29" s="134"/>
    </row>
    <row r="30" spans="1:986" ht="12" customHeight="1" x14ac:dyDescent="0.2">
      <c r="A30" s="249"/>
      <c r="B30" s="242" t="s">
        <v>150</v>
      </c>
      <c r="C30" s="170" t="str">
        <f>_xlfn.CONCAT(Leverancespecifikation6[[#This Row],[ID]],Leverancespecifikation6[[#This Row],[BYGNINGSDEL]])</f>
        <v>026Grovbeton</v>
      </c>
      <c r="E30" s="171" t="s">
        <v>103</v>
      </c>
      <c r="I30" s="171"/>
      <c r="J30" s="171">
        <v>4</v>
      </c>
      <c r="K30" s="175" t="s">
        <v>153</v>
      </c>
      <c r="L30" s="172" t="s">
        <v>141</v>
      </c>
      <c r="M30" s="80" t="str">
        <f>IFERROR(VLOOKUP(Leverancespecifikation6[[#This Row],[ID-Bygningsdel]],'Data ændringslog'!A:G,7,FALSE),"P")</f>
        <v/>
      </c>
      <c r="N30" s="321" t="s">
        <v>99</v>
      </c>
      <c r="O30" s="121" t="str">
        <f>VLOOKUP(Leverancespecifikation6[[#This Row],[ID-Bygningsdel]],'Data aktør'!A:H,2,FALSE)</f>
        <v/>
      </c>
      <c r="P30" s="78" t="str">
        <f>VLOOKUP(Leverancespecifikation6[[#This Row],[ID-Bygningsdel]],'Data aktør'!A:H,3,FALSE)</f>
        <v>X</v>
      </c>
      <c r="Q30" s="78" t="str">
        <f>VLOOKUP(Leverancespecifikation6[[#This Row],[ID-Bygningsdel]],'Data aktør'!A:H,4,FALSE)</f>
        <v/>
      </c>
      <c r="R30" s="78" t="str">
        <f>VLOOKUP(Leverancespecifikation6[[#This Row],[ID-Bygningsdel]],'Data aktør'!A:H,5,FALSE)</f>
        <v/>
      </c>
      <c r="S30" s="78" t="str">
        <f>VLOOKUP(Leverancespecifikation6[[#This Row],[ID-Bygningsdel]],'Data aktør'!A:H,6,FALSE)</f>
        <v/>
      </c>
      <c r="T30" s="78" t="str">
        <f>VLOOKUP(Leverancespecifikation6[[#This Row],[ID-Bygningsdel]],'Data aktør'!A:H,7,FALSE)</f>
        <v/>
      </c>
      <c r="U30" s="122" t="str">
        <f>VLOOKUP(Leverancespecifikation6[[#This Row],[ID-Bygningsdel]],'Data aktør'!A:H,8,FALSE)</f>
        <v/>
      </c>
      <c r="V30" s="112"/>
      <c r="W30" s="79"/>
      <c r="X30" s="79"/>
      <c r="Y30" s="79"/>
      <c r="Z30" s="79"/>
      <c r="AA30" s="79"/>
      <c r="AB30" s="171"/>
      <c r="AD30" s="171"/>
      <c r="AE30" s="171"/>
      <c r="AF30" s="171"/>
      <c r="AG30" s="171"/>
      <c r="AH30" s="171"/>
      <c r="AI30" s="171"/>
      <c r="AJ30" s="171" t="s">
        <v>34</v>
      </c>
      <c r="AK30" s="171">
        <v>300</v>
      </c>
      <c r="AT30" s="171" t="s">
        <v>34</v>
      </c>
      <c r="AU30" s="171">
        <v>325</v>
      </c>
      <c r="BB30" s="171" t="s">
        <v>34</v>
      </c>
      <c r="BC30" s="171">
        <v>325</v>
      </c>
      <c r="BL30" s="287" t="s">
        <v>154</v>
      </c>
      <c r="BV30" s="171"/>
      <c r="BW30" s="171"/>
      <c r="CB30" s="134"/>
    </row>
    <row r="31" spans="1:986" ht="48" x14ac:dyDescent="0.2">
      <c r="A31" s="249"/>
      <c r="B31" s="242" t="s">
        <v>152</v>
      </c>
      <c r="C31" s="170" t="str">
        <f>_xlfn.CONCAT(Leverancespecifikation6[[#This Row],[ID]],Leverancespecifikation6[[#This Row],[BYGNINGSDEL]])</f>
        <v>027Fundamenter, isolering</v>
      </c>
      <c r="E31" s="171">
        <v>129</v>
      </c>
      <c r="I31" s="171"/>
      <c r="J31" s="171">
        <v>4</v>
      </c>
      <c r="K31" s="175" t="s">
        <v>156</v>
      </c>
      <c r="L31" s="172" t="s">
        <v>141</v>
      </c>
      <c r="M31" s="80" t="str">
        <f>IFERROR(VLOOKUP(Leverancespecifikation6[[#This Row],[ID-Bygningsdel]],'Data ændringslog'!A:G,7,FALSE),"P")</f>
        <v/>
      </c>
      <c r="N31" s="321" t="s">
        <v>99</v>
      </c>
      <c r="O31" s="121" t="str">
        <f>VLOOKUP(Leverancespecifikation6[[#This Row],[ID-Bygningsdel]],'Data aktør'!A:H,2,FALSE)</f>
        <v/>
      </c>
      <c r="P31" s="78" t="str">
        <f>VLOOKUP(Leverancespecifikation6[[#This Row],[ID-Bygningsdel]],'Data aktør'!A:H,3,FALSE)</f>
        <v>X</v>
      </c>
      <c r="Q31" s="78" t="str">
        <f>VLOOKUP(Leverancespecifikation6[[#This Row],[ID-Bygningsdel]],'Data aktør'!A:H,4,FALSE)</f>
        <v/>
      </c>
      <c r="R31" s="78" t="str">
        <f>VLOOKUP(Leverancespecifikation6[[#This Row],[ID-Bygningsdel]],'Data aktør'!A:H,5,FALSE)</f>
        <v/>
      </c>
      <c r="S31" s="78" t="str">
        <f>VLOOKUP(Leverancespecifikation6[[#This Row],[ID-Bygningsdel]],'Data aktør'!A:H,6,FALSE)</f>
        <v/>
      </c>
      <c r="T31" s="78" t="str">
        <f>VLOOKUP(Leverancespecifikation6[[#This Row],[ID-Bygningsdel]],'Data aktør'!A:H,7,FALSE)</f>
        <v/>
      </c>
      <c r="U31" s="122" t="str">
        <f>VLOOKUP(Leverancespecifikation6[[#This Row],[ID-Bygningsdel]],'Data aktør'!A:H,8,FALSE)</f>
        <v/>
      </c>
      <c r="V31" s="112"/>
      <c r="W31" s="79"/>
      <c r="X31" s="79"/>
      <c r="Y31" s="79"/>
      <c r="Z31" s="79"/>
      <c r="AA31" s="79"/>
      <c r="AB31" s="171"/>
      <c r="AD31" s="171"/>
      <c r="AE31" s="171"/>
      <c r="AF31" s="171"/>
      <c r="AG31" s="171"/>
      <c r="AH31" s="171"/>
      <c r="AI31" s="171"/>
      <c r="AJ31" s="171"/>
      <c r="AT31" s="171" t="s">
        <v>34</v>
      </c>
      <c r="AU31" s="171">
        <v>325</v>
      </c>
      <c r="BB31" s="171" t="s">
        <v>34</v>
      </c>
      <c r="BC31" s="171">
        <v>325</v>
      </c>
      <c r="BL31" s="287" t="s">
        <v>157</v>
      </c>
      <c r="BV31" s="171"/>
      <c r="BW31" s="171"/>
      <c r="CB31" s="134"/>
    </row>
    <row r="32" spans="1:986" ht="24" x14ac:dyDescent="0.2">
      <c r="A32" s="249"/>
      <c r="B32" s="242" t="s">
        <v>155</v>
      </c>
      <c r="C32" s="170" t="str">
        <f>_xlfn.CONCAT(Leverancespecifikation6[[#This Row],[ID]],Leverancespecifikation6[[#This Row],[BYGNINGSDEL]])</f>
        <v>028Opmurede sokler</v>
      </c>
      <c r="E32" s="171">
        <v>124</v>
      </c>
      <c r="I32" s="171"/>
      <c r="J32" s="171">
        <v>4</v>
      </c>
      <c r="K32" s="175" t="s">
        <v>1580</v>
      </c>
      <c r="L32" s="172" t="s">
        <v>111</v>
      </c>
      <c r="M32" s="80" t="str">
        <f>IFERROR(VLOOKUP(Leverancespecifikation6[[#This Row],[ID-Bygningsdel]],'Data ændringslog'!A:G,7,FALSE),"P")</f>
        <v/>
      </c>
      <c r="N32" s="321" t="s">
        <v>99</v>
      </c>
      <c r="O32" s="121" t="str">
        <f>VLOOKUP(Leverancespecifikation6[[#This Row],[ID-Bygningsdel]],'Data aktør'!A:H,2,FALSE)</f>
        <v>X</v>
      </c>
      <c r="P32" s="78" t="str">
        <f>VLOOKUP(Leverancespecifikation6[[#This Row],[ID-Bygningsdel]],'Data aktør'!A:H,3,FALSE)</f>
        <v/>
      </c>
      <c r="Q32" s="78" t="str">
        <f>VLOOKUP(Leverancespecifikation6[[#This Row],[ID-Bygningsdel]],'Data aktør'!A:H,4,FALSE)</f>
        <v/>
      </c>
      <c r="R32" s="78" t="str">
        <f>VLOOKUP(Leverancespecifikation6[[#This Row],[ID-Bygningsdel]],'Data aktør'!A:H,5,FALSE)</f>
        <v/>
      </c>
      <c r="S32" s="78" t="str">
        <f>VLOOKUP(Leverancespecifikation6[[#This Row],[ID-Bygningsdel]],'Data aktør'!A:H,6,FALSE)</f>
        <v/>
      </c>
      <c r="T32" s="78" t="str">
        <f>VLOOKUP(Leverancespecifikation6[[#This Row],[ID-Bygningsdel]],'Data aktør'!A:H,7,FALSE)</f>
        <v/>
      </c>
      <c r="U32" s="122" t="str">
        <f>VLOOKUP(Leverancespecifikation6[[#This Row],[ID-Bygningsdel]],'Data aktør'!A:H,8,FALSE)</f>
        <v/>
      </c>
      <c r="V32" s="112"/>
      <c r="W32" s="79"/>
      <c r="X32" s="79"/>
      <c r="Y32" s="79"/>
      <c r="Z32" s="79"/>
      <c r="AA32" s="79"/>
      <c r="AB32" s="171"/>
      <c r="AD32" s="171"/>
      <c r="AE32" s="171"/>
      <c r="AF32" s="171"/>
      <c r="AG32" s="171"/>
      <c r="AH32" s="171"/>
      <c r="AI32" s="171"/>
      <c r="AJ32" s="171" t="s">
        <v>33</v>
      </c>
      <c r="AK32" s="171">
        <v>300</v>
      </c>
      <c r="AT32" s="171" t="s">
        <v>33</v>
      </c>
      <c r="AU32" s="171">
        <v>325</v>
      </c>
      <c r="BB32" s="171" t="s">
        <v>33</v>
      </c>
      <c r="BC32" s="171">
        <v>325</v>
      </c>
      <c r="BL32" s="287" t="s">
        <v>158</v>
      </c>
      <c r="BV32" s="171"/>
      <c r="BW32" s="171"/>
      <c r="CB32" s="134"/>
    </row>
    <row r="33" spans="1:986" ht="36" x14ac:dyDescent="0.2">
      <c r="A33" s="249"/>
      <c r="B33" s="242" t="s">
        <v>159</v>
      </c>
      <c r="C33" s="170" t="str">
        <f>_xlfn.CONCAT(Leverancespecifikation6[[#This Row],[ID]],Leverancespecifikation6[[#This Row],[BYGNINGSDEL]])</f>
        <v>029Borede pæle</v>
      </c>
      <c r="E33" s="171">
        <v>105</v>
      </c>
      <c r="I33" s="171"/>
      <c r="J33" s="171">
        <v>4</v>
      </c>
      <c r="K33" s="175" t="s">
        <v>161</v>
      </c>
      <c r="L33" s="172" t="s">
        <v>103</v>
      </c>
      <c r="M33" s="80" t="str">
        <f>IFERROR(VLOOKUP(Leverancespecifikation6[[#This Row],[ID-Bygningsdel]],'Data ændringslog'!A:G,7,FALSE),"P")</f>
        <v/>
      </c>
      <c r="N33" s="321" t="s">
        <v>99</v>
      </c>
      <c r="O33" s="121" t="str">
        <f>VLOOKUP(Leverancespecifikation6[[#This Row],[ID-Bygningsdel]],'Data aktør'!A:H,2,FALSE)</f>
        <v/>
      </c>
      <c r="P33" s="78" t="str">
        <f>VLOOKUP(Leverancespecifikation6[[#This Row],[ID-Bygningsdel]],'Data aktør'!A:H,3,FALSE)</f>
        <v>X</v>
      </c>
      <c r="Q33" s="78" t="str">
        <f>VLOOKUP(Leverancespecifikation6[[#This Row],[ID-Bygningsdel]],'Data aktør'!A:H,4,FALSE)</f>
        <v/>
      </c>
      <c r="R33" s="78" t="str">
        <f>VLOOKUP(Leverancespecifikation6[[#This Row],[ID-Bygningsdel]],'Data aktør'!A:H,5,FALSE)</f>
        <v/>
      </c>
      <c r="S33" s="78" t="str">
        <f>VLOOKUP(Leverancespecifikation6[[#This Row],[ID-Bygningsdel]],'Data aktør'!A:H,6,FALSE)</f>
        <v/>
      </c>
      <c r="T33" s="78" t="str">
        <f>VLOOKUP(Leverancespecifikation6[[#This Row],[ID-Bygningsdel]],'Data aktør'!A:H,7,FALSE)</f>
        <v/>
      </c>
      <c r="U33" s="122" t="str">
        <f>VLOOKUP(Leverancespecifikation6[[#This Row],[ID-Bygningsdel]],'Data aktør'!A:H,8,FALSE)</f>
        <v/>
      </c>
      <c r="V33" s="112"/>
      <c r="W33" s="79"/>
      <c r="X33" s="79"/>
      <c r="Y33" s="79"/>
      <c r="Z33" s="79"/>
      <c r="AA33" s="79"/>
      <c r="AB33" s="171"/>
      <c r="AD33" s="171"/>
      <c r="AE33" s="171"/>
      <c r="AF33" s="171"/>
      <c r="AG33" s="171"/>
      <c r="AH33" s="171"/>
      <c r="AI33" s="171"/>
      <c r="AJ33" s="171" t="s">
        <v>34</v>
      </c>
      <c r="AK33" s="171">
        <v>300</v>
      </c>
      <c r="AT33" s="171" t="s">
        <v>34</v>
      </c>
      <c r="AU33" s="171">
        <v>325</v>
      </c>
      <c r="BB33" s="171" t="s">
        <v>34</v>
      </c>
      <c r="BC33" s="171">
        <v>325</v>
      </c>
      <c r="BL33" s="287" t="s">
        <v>112</v>
      </c>
      <c r="BV33" s="171"/>
      <c r="BW33" s="171"/>
      <c r="CB33" s="134"/>
    </row>
    <row r="34" spans="1:986" ht="36" x14ac:dyDescent="0.2">
      <c r="A34" s="249"/>
      <c r="B34" s="242" t="s">
        <v>160</v>
      </c>
      <c r="C34" s="170" t="str">
        <f>_xlfn.CONCAT(Leverancespecifikation6[[#This Row],[ID]],Leverancespecifikation6[[#This Row],[BYGNINGSDEL]])</f>
        <v>030Rammede pæle</v>
      </c>
      <c r="E34" s="171">
        <v>105</v>
      </c>
      <c r="I34" s="171"/>
      <c r="J34" s="171">
        <v>4</v>
      </c>
      <c r="K34" s="175" t="s">
        <v>163</v>
      </c>
      <c r="L34" s="172" t="s">
        <v>103</v>
      </c>
      <c r="M34" s="80" t="str">
        <f>IFERROR(VLOOKUP(Leverancespecifikation6[[#This Row],[ID-Bygningsdel]],'Data ændringslog'!A:G,7,FALSE),"P")</f>
        <v/>
      </c>
      <c r="N34" s="321" t="s">
        <v>99</v>
      </c>
      <c r="O34" s="121" t="str">
        <f>VLOOKUP(Leverancespecifikation6[[#This Row],[ID-Bygningsdel]],'Data aktør'!A:H,2,FALSE)</f>
        <v/>
      </c>
      <c r="P34" s="78" t="str">
        <f>VLOOKUP(Leverancespecifikation6[[#This Row],[ID-Bygningsdel]],'Data aktør'!A:H,3,FALSE)</f>
        <v>X</v>
      </c>
      <c r="Q34" s="78" t="str">
        <f>VLOOKUP(Leverancespecifikation6[[#This Row],[ID-Bygningsdel]],'Data aktør'!A:H,4,FALSE)</f>
        <v/>
      </c>
      <c r="R34" s="78" t="str">
        <f>VLOOKUP(Leverancespecifikation6[[#This Row],[ID-Bygningsdel]],'Data aktør'!A:H,5,FALSE)</f>
        <v/>
      </c>
      <c r="S34" s="78" t="str">
        <f>VLOOKUP(Leverancespecifikation6[[#This Row],[ID-Bygningsdel]],'Data aktør'!A:H,6,FALSE)</f>
        <v/>
      </c>
      <c r="T34" s="78" t="str">
        <f>VLOOKUP(Leverancespecifikation6[[#This Row],[ID-Bygningsdel]],'Data aktør'!A:H,7,FALSE)</f>
        <v/>
      </c>
      <c r="U34" s="122" t="str">
        <f>VLOOKUP(Leverancespecifikation6[[#This Row],[ID-Bygningsdel]],'Data aktør'!A:H,8,FALSE)</f>
        <v/>
      </c>
      <c r="V34" s="112"/>
      <c r="W34" s="79"/>
      <c r="X34" s="79"/>
      <c r="Y34" s="79"/>
      <c r="Z34" s="79"/>
      <c r="AA34" s="79"/>
      <c r="AB34" s="171"/>
      <c r="AD34" s="171"/>
      <c r="AE34" s="171"/>
      <c r="AF34" s="171"/>
      <c r="AG34" s="171"/>
      <c r="AH34" s="171"/>
      <c r="AI34" s="171"/>
      <c r="AJ34" s="171" t="s">
        <v>34</v>
      </c>
      <c r="AK34" s="171">
        <v>300</v>
      </c>
      <c r="AT34" s="171" t="s">
        <v>34</v>
      </c>
      <c r="AU34" s="171">
        <v>325</v>
      </c>
      <c r="BB34" s="171" t="s">
        <v>34</v>
      </c>
      <c r="BC34" s="171">
        <v>325</v>
      </c>
      <c r="BL34" s="287" t="s">
        <v>112</v>
      </c>
      <c r="BV34" s="171"/>
      <c r="BW34" s="171"/>
      <c r="CB34" s="134"/>
    </row>
    <row r="35" spans="1:986" ht="36" x14ac:dyDescent="0.2">
      <c r="A35" s="249" t="s">
        <v>166</v>
      </c>
      <c r="B35" s="242" t="s">
        <v>162</v>
      </c>
      <c r="C35" s="170" t="str">
        <f>_xlfn.CONCAT(Leverancespecifikation6[[#This Row],[ID]],Leverancespecifikation6[[#This Row],[BYGNINGSDEL]])</f>
        <v>031Jordankre</v>
      </c>
      <c r="E35" s="171">
        <v>129</v>
      </c>
      <c r="I35" s="171"/>
      <c r="J35" s="171">
        <v>4</v>
      </c>
      <c r="K35" s="175" t="s">
        <v>165</v>
      </c>
      <c r="L35" s="172" t="s">
        <v>103</v>
      </c>
      <c r="M35" s="80" t="str">
        <f>IFERROR(VLOOKUP(Leverancespecifikation6[[#This Row],[ID-Bygningsdel]],'Data ændringslog'!A:G,7,FALSE),"P")</f>
        <v/>
      </c>
      <c r="N35" s="321" t="s">
        <v>99</v>
      </c>
      <c r="O35" s="121" t="str">
        <f>VLOOKUP(Leverancespecifikation6[[#This Row],[ID-Bygningsdel]],'Data aktør'!A:H,2,FALSE)</f>
        <v/>
      </c>
      <c r="P35" s="78" t="str">
        <f>VLOOKUP(Leverancespecifikation6[[#This Row],[ID-Bygningsdel]],'Data aktør'!A:H,3,FALSE)</f>
        <v>X</v>
      </c>
      <c r="Q35" s="78" t="str">
        <f>VLOOKUP(Leverancespecifikation6[[#This Row],[ID-Bygningsdel]],'Data aktør'!A:H,4,FALSE)</f>
        <v/>
      </c>
      <c r="R35" s="78" t="str">
        <f>VLOOKUP(Leverancespecifikation6[[#This Row],[ID-Bygningsdel]],'Data aktør'!A:H,5,FALSE)</f>
        <v/>
      </c>
      <c r="S35" s="78" t="str">
        <f>VLOOKUP(Leverancespecifikation6[[#This Row],[ID-Bygningsdel]],'Data aktør'!A:H,6,FALSE)</f>
        <v/>
      </c>
      <c r="T35" s="78" t="str">
        <f>VLOOKUP(Leverancespecifikation6[[#This Row],[ID-Bygningsdel]],'Data aktør'!A:H,7,FALSE)</f>
        <v/>
      </c>
      <c r="U35" s="122" t="str">
        <f>VLOOKUP(Leverancespecifikation6[[#This Row],[ID-Bygningsdel]],'Data aktør'!A:H,8,FALSE)</f>
        <v/>
      </c>
      <c r="V35" s="112"/>
      <c r="W35" s="79"/>
      <c r="X35" s="79"/>
      <c r="Y35" s="79"/>
      <c r="Z35" s="79"/>
      <c r="AA35" s="79"/>
      <c r="AB35" s="171"/>
      <c r="AD35" s="171"/>
      <c r="AE35" s="171"/>
      <c r="AF35" s="171"/>
      <c r="AG35" s="171"/>
      <c r="AH35" s="171"/>
      <c r="AI35" s="171"/>
      <c r="AJ35" s="171" t="s">
        <v>34</v>
      </c>
      <c r="AK35" s="171">
        <v>300</v>
      </c>
      <c r="AT35" s="171" t="s">
        <v>34</v>
      </c>
      <c r="AU35" s="171">
        <v>325</v>
      </c>
      <c r="BB35" s="171" t="s">
        <v>34</v>
      </c>
      <c r="BC35" s="171">
        <v>325</v>
      </c>
      <c r="BL35" s="287" t="s">
        <v>112</v>
      </c>
      <c r="BV35" s="171"/>
      <c r="BW35" s="171"/>
      <c r="CB35" s="134"/>
    </row>
    <row r="36" spans="1:986" s="104" customFormat="1" x14ac:dyDescent="0.2">
      <c r="A36" s="248"/>
      <c r="B36" s="240" t="s">
        <v>164</v>
      </c>
      <c r="C36" s="161" t="str">
        <f>_xlfn.CONCAT(Leverancespecifikation6[[#This Row],[ID]],Leverancespecifikation6[[#This Row],[BYGNINGSDEL]])</f>
        <v>032Vægge</v>
      </c>
      <c r="D36" s="162"/>
      <c r="E36" s="162"/>
      <c r="F36" s="162"/>
      <c r="G36" s="162"/>
      <c r="H36" s="162"/>
      <c r="I36" s="162"/>
      <c r="J36" s="163">
        <v>2</v>
      </c>
      <c r="K36" s="164" t="s">
        <v>169</v>
      </c>
      <c r="L36" s="165"/>
      <c r="M36" s="100" t="str">
        <f>IFERROR(VLOOKUP(Leverancespecifikation6[[#This Row],[ID-Bygningsdel]],'Data ændringslog'!A:G,7,FALSE),"P")</f>
        <v/>
      </c>
      <c r="N36" s="201" t="s">
        <v>99</v>
      </c>
      <c r="O36" s="119"/>
      <c r="P36" s="101"/>
      <c r="Q36" s="101"/>
      <c r="R36" s="101"/>
      <c r="S36" s="101"/>
      <c r="T36" s="101"/>
      <c r="U36" s="120"/>
      <c r="V36" s="111"/>
      <c r="W36" s="102"/>
      <c r="X36" s="102"/>
      <c r="Y36" s="102"/>
      <c r="Z36" s="102"/>
      <c r="AA36" s="10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285"/>
      <c r="BM36" s="162"/>
      <c r="BN36" s="162"/>
      <c r="BO36" s="162"/>
      <c r="BP36" s="162"/>
      <c r="BQ36" s="162"/>
      <c r="BR36" s="162"/>
      <c r="BS36" s="162"/>
      <c r="BT36" s="162"/>
      <c r="BU36" s="162"/>
      <c r="BV36" s="162"/>
      <c r="BW36" s="162"/>
      <c r="BX36" s="162"/>
      <c r="BY36" s="162"/>
      <c r="BZ36" s="162"/>
      <c r="CA36" s="206"/>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c r="JD36" s="98"/>
      <c r="JE36" s="98"/>
      <c r="JF36" s="98"/>
      <c r="JG36" s="98"/>
      <c r="JH36" s="98"/>
      <c r="JI36" s="98"/>
      <c r="JJ36" s="98"/>
      <c r="JK36" s="98"/>
      <c r="JL36" s="98"/>
      <c r="JM36" s="98"/>
      <c r="JN36" s="98"/>
      <c r="JO36" s="98"/>
      <c r="JP36" s="98"/>
      <c r="JQ36" s="98"/>
      <c r="JR36" s="98"/>
      <c r="JS36" s="98"/>
      <c r="JT36" s="98"/>
      <c r="JU36" s="98"/>
      <c r="JV36" s="98"/>
      <c r="JW36" s="98"/>
      <c r="JX36" s="98"/>
      <c r="JY36" s="98"/>
      <c r="JZ36" s="98"/>
      <c r="KA36" s="98"/>
      <c r="KB36" s="98"/>
      <c r="KC36" s="98"/>
      <c r="KD36" s="98"/>
      <c r="KE36" s="98"/>
      <c r="KF36" s="98"/>
      <c r="KG36" s="98"/>
      <c r="KH36" s="98"/>
      <c r="KI36" s="98"/>
      <c r="KJ36" s="98"/>
      <c r="KK36" s="98"/>
      <c r="KL36" s="98"/>
      <c r="KM36" s="98"/>
      <c r="KN36" s="98"/>
      <c r="KO36" s="98"/>
      <c r="KP36" s="98"/>
      <c r="KQ36" s="98"/>
      <c r="KR36" s="98"/>
      <c r="KS36" s="98"/>
      <c r="KT36" s="98"/>
      <c r="KU36" s="98"/>
      <c r="KV36" s="98"/>
      <c r="KW36" s="98"/>
      <c r="KX36" s="98"/>
      <c r="KY36" s="98"/>
      <c r="KZ36" s="98"/>
      <c r="LA36" s="98"/>
      <c r="LB36" s="98"/>
      <c r="LC36" s="98"/>
      <c r="LD36" s="98"/>
      <c r="LE36" s="98"/>
      <c r="LF36" s="98"/>
      <c r="LG36" s="98"/>
      <c r="LH36" s="98"/>
      <c r="LI36" s="98"/>
      <c r="LJ36" s="98"/>
      <c r="LK36" s="98"/>
      <c r="LL36" s="98"/>
      <c r="LM36" s="98"/>
      <c r="LN36" s="98"/>
      <c r="LO36" s="98"/>
      <c r="LP36" s="98"/>
      <c r="LQ36" s="98"/>
      <c r="LR36" s="98"/>
      <c r="LS36" s="98"/>
      <c r="LT36" s="98"/>
      <c r="LU36" s="98"/>
      <c r="LV36" s="98"/>
      <c r="LW36" s="98"/>
      <c r="LX36" s="98"/>
      <c r="LY36" s="98"/>
      <c r="LZ36" s="98"/>
      <c r="MA36" s="98"/>
      <c r="MB36" s="98"/>
      <c r="MC36" s="98"/>
      <c r="MD36" s="98"/>
      <c r="ME36" s="98"/>
      <c r="MF36" s="98"/>
      <c r="MG36" s="98"/>
      <c r="MH36" s="98"/>
      <c r="MI36" s="98"/>
      <c r="MJ36" s="98"/>
      <c r="MK36" s="98"/>
      <c r="ML36" s="98"/>
      <c r="MM36" s="98"/>
      <c r="MN36" s="98"/>
      <c r="MO36" s="98"/>
      <c r="MP36" s="98"/>
      <c r="MQ36" s="98"/>
      <c r="MR36" s="98"/>
      <c r="MS36" s="98"/>
      <c r="MT36" s="98"/>
      <c r="MU36" s="98"/>
      <c r="MV36" s="98"/>
      <c r="MW36" s="98"/>
      <c r="MX36" s="98"/>
      <c r="MY36" s="98"/>
      <c r="MZ36" s="98"/>
      <c r="NA36" s="98"/>
      <c r="NB36" s="98"/>
      <c r="NC36" s="98"/>
      <c r="ND36" s="98"/>
      <c r="NE36" s="98"/>
      <c r="NF36" s="98"/>
      <c r="NG36" s="98"/>
      <c r="NH36" s="98"/>
      <c r="NI36" s="98"/>
      <c r="NJ36" s="98"/>
      <c r="NK36" s="98"/>
      <c r="NL36" s="98"/>
      <c r="NM36" s="98"/>
      <c r="NN36" s="98"/>
      <c r="NO36" s="98"/>
      <c r="NP36" s="98"/>
      <c r="NQ36" s="98"/>
      <c r="NR36" s="98"/>
      <c r="NS36" s="98"/>
      <c r="NT36" s="98"/>
      <c r="NU36" s="98"/>
      <c r="NV36" s="98"/>
      <c r="NW36" s="98"/>
      <c r="NX36" s="98"/>
      <c r="NY36" s="98"/>
      <c r="NZ36" s="98"/>
      <c r="OA36" s="98"/>
      <c r="OB36" s="98"/>
      <c r="OC36" s="98"/>
      <c r="OD36" s="98"/>
      <c r="OE36" s="98"/>
      <c r="OF36" s="98"/>
      <c r="OG36" s="98"/>
      <c r="OH36" s="98"/>
      <c r="OI36" s="98"/>
      <c r="OJ36" s="98"/>
      <c r="OK36" s="98"/>
      <c r="OL36" s="98"/>
      <c r="OM36" s="98"/>
      <c r="ON36" s="98"/>
      <c r="OO36" s="98"/>
      <c r="OP36" s="98"/>
      <c r="OQ36" s="98"/>
      <c r="OR36" s="98"/>
      <c r="OS36" s="98"/>
      <c r="OT36" s="98"/>
      <c r="OU36" s="98"/>
      <c r="OV36" s="98"/>
      <c r="OW36" s="98"/>
      <c r="OX36" s="98"/>
      <c r="OY36" s="98"/>
      <c r="OZ36" s="98"/>
      <c r="PA36" s="98"/>
      <c r="PB36" s="98"/>
      <c r="PC36" s="98"/>
      <c r="PD36" s="98"/>
      <c r="PE36" s="98"/>
      <c r="PF36" s="98"/>
      <c r="PG36" s="98"/>
      <c r="PH36" s="98"/>
      <c r="PI36" s="98"/>
      <c r="PJ36" s="98"/>
      <c r="PK36" s="98"/>
      <c r="PL36" s="98"/>
      <c r="PM36" s="98"/>
      <c r="PN36" s="98"/>
      <c r="PO36" s="98"/>
      <c r="PP36" s="98"/>
      <c r="PQ36" s="98"/>
      <c r="PR36" s="98"/>
      <c r="PS36" s="98"/>
      <c r="PT36" s="98"/>
      <c r="PU36" s="98"/>
      <c r="PV36" s="98"/>
      <c r="PW36" s="98"/>
      <c r="PX36" s="98"/>
      <c r="PY36" s="98"/>
      <c r="PZ36" s="98"/>
      <c r="QA36" s="98"/>
      <c r="QB36" s="98"/>
      <c r="QC36" s="98"/>
      <c r="QD36" s="98"/>
      <c r="QE36" s="98"/>
      <c r="QF36" s="98"/>
      <c r="QG36" s="98"/>
      <c r="QH36" s="98"/>
      <c r="QI36" s="98"/>
      <c r="QJ36" s="98"/>
      <c r="QK36" s="98"/>
      <c r="QL36" s="98"/>
      <c r="QM36" s="98"/>
      <c r="QN36" s="98"/>
      <c r="QO36" s="98"/>
      <c r="QP36" s="98"/>
      <c r="QQ36" s="98"/>
      <c r="QR36" s="98"/>
      <c r="QS36" s="98"/>
      <c r="QT36" s="98"/>
      <c r="QU36" s="98"/>
      <c r="QV36" s="98"/>
      <c r="QW36" s="98"/>
      <c r="QX36" s="98"/>
      <c r="QY36" s="98"/>
      <c r="QZ36" s="98"/>
      <c r="RA36" s="98"/>
      <c r="RB36" s="98"/>
      <c r="RC36" s="98"/>
      <c r="RD36" s="98"/>
      <c r="RE36" s="98"/>
      <c r="RF36" s="98"/>
      <c r="RG36" s="98"/>
      <c r="RH36" s="98"/>
      <c r="RI36" s="98"/>
      <c r="RJ36" s="98"/>
      <c r="RK36" s="98"/>
      <c r="RL36" s="98"/>
      <c r="RM36" s="98"/>
      <c r="RN36" s="98"/>
      <c r="RO36" s="98"/>
      <c r="RP36" s="98"/>
      <c r="RQ36" s="98"/>
      <c r="RR36" s="98"/>
      <c r="RS36" s="98"/>
      <c r="RT36" s="98"/>
      <c r="RU36" s="98"/>
      <c r="RV36" s="98"/>
      <c r="RW36" s="98"/>
      <c r="RX36" s="98"/>
      <c r="RY36" s="98"/>
      <c r="RZ36" s="98"/>
      <c r="SA36" s="98"/>
      <c r="SB36" s="98"/>
      <c r="SC36" s="98"/>
      <c r="SD36" s="98"/>
      <c r="SE36" s="98"/>
      <c r="SF36" s="98"/>
      <c r="SG36" s="98"/>
      <c r="SH36" s="98"/>
      <c r="SI36" s="98"/>
      <c r="SJ36" s="98"/>
      <c r="SK36" s="98"/>
      <c r="SL36" s="98"/>
      <c r="SM36" s="98"/>
      <c r="SN36" s="98"/>
      <c r="SO36" s="98"/>
      <c r="SP36" s="98"/>
      <c r="SQ36" s="98"/>
      <c r="SR36" s="98"/>
      <c r="SS36" s="98"/>
      <c r="ST36" s="98"/>
      <c r="SU36" s="98"/>
      <c r="SV36" s="98"/>
      <c r="SW36" s="98"/>
      <c r="SX36" s="98"/>
      <c r="SY36" s="98"/>
      <c r="SZ36" s="98"/>
      <c r="TA36" s="98"/>
      <c r="TB36" s="98"/>
      <c r="TC36" s="98"/>
      <c r="TD36" s="98"/>
      <c r="TE36" s="98"/>
      <c r="TF36" s="98"/>
      <c r="TG36" s="98"/>
      <c r="TH36" s="98"/>
      <c r="TI36" s="98"/>
      <c r="TJ36" s="98"/>
      <c r="TK36" s="98"/>
      <c r="TL36" s="98"/>
      <c r="TM36" s="98"/>
      <c r="TN36" s="98"/>
      <c r="TO36" s="98"/>
      <c r="TP36" s="98"/>
      <c r="TQ36" s="98"/>
      <c r="TR36" s="98"/>
      <c r="TS36" s="98"/>
      <c r="TT36" s="98"/>
      <c r="TU36" s="98"/>
      <c r="TV36" s="98"/>
      <c r="TW36" s="98"/>
      <c r="TX36" s="98"/>
      <c r="TY36" s="98"/>
      <c r="TZ36" s="98"/>
      <c r="UA36" s="98"/>
      <c r="UB36" s="98"/>
      <c r="UC36" s="98"/>
      <c r="UD36" s="98"/>
      <c r="UE36" s="98"/>
      <c r="UF36" s="98"/>
      <c r="UG36" s="98"/>
      <c r="UH36" s="98"/>
      <c r="UI36" s="98"/>
      <c r="UJ36" s="98"/>
      <c r="UK36" s="98"/>
      <c r="UL36" s="98"/>
      <c r="UM36" s="98"/>
      <c r="UN36" s="98"/>
      <c r="UO36" s="98"/>
      <c r="UP36" s="98"/>
      <c r="UQ36" s="98"/>
      <c r="UR36" s="98"/>
      <c r="US36" s="98"/>
      <c r="UT36" s="98"/>
      <c r="UU36" s="98"/>
      <c r="UV36" s="98"/>
      <c r="UW36" s="98"/>
      <c r="UX36" s="98"/>
      <c r="UY36" s="98"/>
      <c r="UZ36" s="98"/>
      <c r="VA36" s="98"/>
      <c r="VB36" s="98"/>
      <c r="VC36" s="98"/>
      <c r="VD36" s="98"/>
      <c r="VE36" s="98"/>
      <c r="VF36" s="98"/>
      <c r="VG36" s="98"/>
      <c r="VH36" s="98"/>
      <c r="VI36" s="98"/>
      <c r="VJ36" s="98"/>
      <c r="VK36" s="98"/>
      <c r="VL36" s="98"/>
      <c r="VM36" s="98"/>
      <c r="VN36" s="98"/>
      <c r="VO36" s="98"/>
      <c r="VP36" s="98"/>
      <c r="VQ36" s="98"/>
      <c r="VR36" s="98"/>
      <c r="VS36" s="98"/>
      <c r="VT36" s="98"/>
      <c r="VU36" s="98"/>
      <c r="VV36" s="98"/>
      <c r="VW36" s="98"/>
      <c r="VX36" s="98"/>
      <c r="VY36" s="98"/>
      <c r="VZ36" s="98"/>
      <c r="WA36" s="98"/>
      <c r="WB36" s="98"/>
      <c r="WC36" s="98"/>
      <c r="WD36" s="98"/>
      <c r="WE36" s="98"/>
      <c r="WF36" s="98"/>
      <c r="WG36" s="98"/>
      <c r="WH36" s="98"/>
      <c r="WI36" s="98"/>
      <c r="WJ36" s="98"/>
      <c r="WK36" s="98"/>
      <c r="WL36" s="98"/>
      <c r="WM36" s="98"/>
      <c r="WN36" s="98"/>
      <c r="WO36" s="98"/>
      <c r="WP36" s="98"/>
      <c r="WQ36" s="98"/>
      <c r="WR36" s="98"/>
      <c r="WS36" s="98"/>
      <c r="WT36" s="98"/>
      <c r="WU36" s="98"/>
      <c r="WV36" s="98"/>
      <c r="WW36" s="98"/>
      <c r="WX36" s="98"/>
      <c r="WY36" s="98"/>
      <c r="WZ36" s="98"/>
      <c r="XA36" s="98"/>
      <c r="XB36" s="98"/>
      <c r="XC36" s="98"/>
      <c r="XD36" s="98"/>
      <c r="XE36" s="98"/>
      <c r="XF36" s="98"/>
      <c r="XG36" s="98"/>
      <c r="XH36" s="98"/>
      <c r="XI36" s="98"/>
      <c r="XJ36" s="98"/>
      <c r="XK36" s="98"/>
      <c r="XL36" s="98"/>
      <c r="XM36" s="98"/>
      <c r="XN36" s="98"/>
      <c r="XO36" s="98"/>
      <c r="XP36" s="98"/>
      <c r="XQ36" s="98"/>
      <c r="XR36" s="98"/>
      <c r="XS36" s="98"/>
      <c r="XT36" s="98"/>
      <c r="XU36" s="98"/>
      <c r="XV36" s="98"/>
      <c r="XW36" s="98"/>
      <c r="XX36" s="98"/>
      <c r="XY36" s="98"/>
      <c r="XZ36" s="98"/>
      <c r="YA36" s="98"/>
      <c r="YB36" s="98"/>
      <c r="YC36" s="98"/>
      <c r="YD36" s="98"/>
      <c r="YE36" s="98"/>
      <c r="YF36" s="98"/>
      <c r="YG36" s="98"/>
      <c r="YH36" s="98"/>
      <c r="YI36" s="98"/>
      <c r="YJ36" s="98"/>
      <c r="YK36" s="98"/>
      <c r="YL36" s="98"/>
      <c r="YM36" s="98"/>
      <c r="YN36" s="98"/>
      <c r="YO36" s="98"/>
      <c r="YP36" s="98"/>
      <c r="YQ36" s="98"/>
      <c r="YR36" s="98"/>
      <c r="YS36" s="98"/>
      <c r="YT36" s="98"/>
      <c r="YU36" s="98"/>
      <c r="YV36" s="98"/>
      <c r="YW36" s="98"/>
      <c r="YX36" s="98"/>
      <c r="YY36" s="98"/>
      <c r="YZ36" s="98"/>
      <c r="ZA36" s="98"/>
      <c r="ZB36" s="98"/>
      <c r="ZC36" s="98"/>
      <c r="ZD36" s="98"/>
      <c r="ZE36" s="98"/>
      <c r="ZF36" s="98"/>
      <c r="ZG36" s="98"/>
      <c r="ZH36" s="98"/>
      <c r="ZI36" s="98"/>
      <c r="ZJ36" s="98"/>
      <c r="ZK36" s="98"/>
      <c r="ZL36" s="98"/>
      <c r="ZM36" s="98"/>
      <c r="ZN36" s="98"/>
      <c r="ZO36" s="98"/>
      <c r="ZP36" s="98"/>
      <c r="ZQ36" s="98"/>
      <c r="ZR36" s="98"/>
      <c r="ZS36" s="98"/>
      <c r="ZT36" s="98"/>
      <c r="ZU36" s="98"/>
      <c r="ZV36" s="98"/>
      <c r="ZW36" s="98"/>
      <c r="ZX36" s="98"/>
      <c r="ZY36" s="98"/>
      <c r="ZZ36" s="98"/>
      <c r="AAA36" s="98"/>
      <c r="AAB36" s="98"/>
      <c r="AAC36" s="98"/>
      <c r="AAD36" s="98"/>
      <c r="AAE36" s="98"/>
      <c r="AAF36" s="98"/>
      <c r="AAG36" s="98"/>
      <c r="AAH36" s="98"/>
      <c r="AAI36" s="98"/>
      <c r="AAJ36" s="98"/>
      <c r="AAK36" s="98"/>
      <c r="AAL36" s="98"/>
      <c r="AAM36" s="98"/>
      <c r="AAN36" s="98"/>
      <c r="AAO36" s="98"/>
      <c r="AAP36" s="98"/>
      <c r="AAQ36" s="98"/>
      <c r="AAR36" s="98"/>
      <c r="AAS36" s="98"/>
      <c r="AAT36" s="98"/>
      <c r="AAU36" s="98"/>
      <c r="AAV36" s="98"/>
      <c r="AAW36" s="98"/>
      <c r="AAX36" s="98"/>
      <c r="AAY36" s="98"/>
      <c r="AAZ36" s="98"/>
      <c r="ABA36" s="98"/>
      <c r="ABB36" s="98"/>
      <c r="ABC36" s="98"/>
      <c r="ABD36" s="98"/>
      <c r="ABE36" s="98"/>
      <c r="ABF36" s="98"/>
      <c r="ABG36" s="98"/>
      <c r="ABH36" s="98"/>
      <c r="ABI36" s="98"/>
      <c r="ABJ36" s="98"/>
      <c r="ABK36" s="98"/>
      <c r="ABL36" s="98"/>
      <c r="ABM36" s="98"/>
      <c r="ABN36" s="98"/>
      <c r="ABO36" s="98"/>
      <c r="ABP36" s="98"/>
      <c r="ABQ36" s="98"/>
      <c r="ABR36" s="98"/>
      <c r="ABS36" s="98"/>
      <c r="ABT36" s="98"/>
      <c r="ABU36" s="98"/>
      <c r="ABV36" s="98"/>
      <c r="ABW36" s="98"/>
      <c r="ABX36" s="98"/>
      <c r="ABY36" s="98"/>
      <c r="ABZ36" s="98"/>
      <c r="ACA36" s="98"/>
      <c r="ACB36" s="98"/>
      <c r="ACC36" s="98"/>
      <c r="ACD36" s="98"/>
      <c r="ACE36" s="98"/>
      <c r="ACF36" s="98"/>
      <c r="ACG36" s="98"/>
      <c r="ACH36" s="98"/>
      <c r="ACI36" s="98"/>
      <c r="ACJ36" s="98"/>
      <c r="ACK36" s="98"/>
      <c r="ACL36" s="98"/>
      <c r="ACM36" s="98"/>
      <c r="ACN36" s="98"/>
      <c r="ACO36" s="98"/>
      <c r="ACP36" s="98"/>
      <c r="ACQ36" s="98"/>
      <c r="ACR36" s="98"/>
      <c r="ACS36" s="98"/>
      <c r="ACT36" s="98"/>
      <c r="ACU36" s="98"/>
      <c r="ACV36" s="98"/>
      <c r="ACW36" s="98"/>
      <c r="ACX36" s="98"/>
      <c r="ACY36" s="98"/>
      <c r="ACZ36" s="98"/>
      <c r="ADA36" s="98"/>
      <c r="ADB36" s="98"/>
      <c r="ADC36" s="98"/>
      <c r="ADD36" s="98"/>
      <c r="ADE36" s="98"/>
      <c r="ADF36" s="98"/>
      <c r="ADG36" s="98"/>
      <c r="ADH36" s="98"/>
      <c r="ADI36" s="98"/>
      <c r="ADJ36" s="98"/>
      <c r="ADK36" s="98"/>
      <c r="ADL36" s="98"/>
      <c r="ADM36" s="98"/>
      <c r="ADN36" s="98"/>
      <c r="ADO36" s="98"/>
      <c r="ADP36" s="98"/>
      <c r="ADQ36" s="98"/>
      <c r="ADR36" s="98"/>
      <c r="ADS36" s="98"/>
      <c r="ADT36" s="98"/>
      <c r="ADU36" s="98"/>
      <c r="ADV36" s="98"/>
      <c r="ADW36" s="98"/>
      <c r="ADX36" s="98"/>
      <c r="ADY36" s="98"/>
      <c r="ADZ36" s="98"/>
      <c r="AEA36" s="98"/>
      <c r="AEB36" s="98"/>
      <c r="AEC36" s="98"/>
      <c r="AED36" s="98"/>
      <c r="AEE36" s="98"/>
      <c r="AEF36" s="98"/>
      <c r="AEG36" s="98"/>
      <c r="AEH36" s="98"/>
      <c r="AEI36" s="98"/>
      <c r="AEJ36" s="98"/>
      <c r="AEK36" s="98"/>
      <c r="AEL36" s="98"/>
      <c r="AEM36" s="98"/>
      <c r="AEN36" s="98"/>
      <c r="AEO36" s="98"/>
      <c r="AEP36" s="98"/>
      <c r="AEQ36" s="98"/>
      <c r="AER36" s="98"/>
      <c r="AES36" s="98"/>
      <c r="AET36" s="98"/>
      <c r="AEU36" s="98"/>
      <c r="AEV36" s="98"/>
      <c r="AEW36" s="98"/>
      <c r="AEX36" s="98"/>
      <c r="AEY36" s="98"/>
      <c r="AEZ36" s="98"/>
      <c r="AFA36" s="98"/>
      <c r="AFB36" s="98"/>
      <c r="AFC36" s="98"/>
      <c r="AFD36" s="98"/>
      <c r="AFE36" s="98"/>
      <c r="AFF36" s="98"/>
      <c r="AFG36" s="98"/>
      <c r="AFH36" s="98"/>
      <c r="AFI36" s="98"/>
      <c r="AFJ36" s="98"/>
      <c r="AFK36" s="98"/>
      <c r="AFL36" s="98"/>
      <c r="AFM36" s="98"/>
      <c r="AFN36" s="98"/>
      <c r="AFO36" s="98"/>
      <c r="AFP36" s="98"/>
      <c r="AFQ36" s="98"/>
      <c r="AFR36" s="98"/>
      <c r="AFS36" s="98"/>
      <c r="AFT36" s="98"/>
      <c r="AFU36" s="98"/>
      <c r="AFV36" s="98"/>
      <c r="AFW36" s="98"/>
      <c r="AFX36" s="98"/>
      <c r="AFY36" s="98"/>
      <c r="AFZ36" s="98"/>
      <c r="AGA36" s="98"/>
      <c r="AGB36" s="98"/>
      <c r="AGC36" s="98"/>
      <c r="AGD36" s="98"/>
      <c r="AGE36" s="98"/>
      <c r="AGF36" s="98"/>
      <c r="AGG36" s="98"/>
      <c r="AGH36" s="98"/>
      <c r="AGI36" s="98"/>
      <c r="AGJ36" s="98"/>
      <c r="AGK36" s="98"/>
      <c r="AGL36" s="98"/>
      <c r="AGM36" s="98"/>
      <c r="AGN36" s="98"/>
      <c r="AGO36" s="98"/>
      <c r="AGP36" s="98"/>
      <c r="AGQ36" s="98"/>
      <c r="AGR36" s="98"/>
      <c r="AGS36" s="98"/>
      <c r="AGT36" s="98"/>
      <c r="AGU36" s="98"/>
      <c r="AGV36" s="98"/>
      <c r="AGW36" s="98"/>
      <c r="AGX36" s="98"/>
      <c r="AGY36" s="98"/>
      <c r="AGZ36" s="98"/>
      <c r="AHA36" s="98"/>
      <c r="AHB36" s="98"/>
      <c r="AHC36" s="98"/>
      <c r="AHD36" s="98"/>
      <c r="AHE36" s="98"/>
      <c r="AHF36" s="98"/>
      <c r="AHG36" s="98"/>
      <c r="AHH36" s="98"/>
      <c r="AHI36" s="98"/>
      <c r="AHJ36" s="98"/>
      <c r="AHK36" s="98"/>
      <c r="AHL36" s="98"/>
      <c r="AHM36" s="98"/>
      <c r="AHN36" s="98"/>
      <c r="AHO36" s="98"/>
      <c r="AHP36" s="98"/>
      <c r="AHQ36" s="98"/>
      <c r="AHR36" s="98"/>
      <c r="AHS36" s="98"/>
      <c r="AHT36" s="98"/>
      <c r="AHU36" s="98"/>
      <c r="AHV36" s="98"/>
      <c r="AHW36" s="98"/>
      <c r="AHX36" s="98"/>
      <c r="AHY36" s="98"/>
      <c r="AHZ36" s="98"/>
      <c r="AIA36" s="98"/>
      <c r="AIB36" s="98"/>
      <c r="AIC36" s="98"/>
      <c r="AID36" s="98"/>
      <c r="AIE36" s="98"/>
      <c r="AIF36" s="98"/>
      <c r="AIG36" s="98"/>
      <c r="AIH36" s="98"/>
      <c r="AII36" s="98"/>
      <c r="AIJ36" s="98"/>
      <c r="AIK36" s="98"/>
      <c r="AIL36" s="98"/>
      <c r="AIM36" s="98"/>
      <c r="AIN36" s="98"/>
      <c r="AIO36" s="98"/>
      <c r="AIP36" s="98"/>
      <c r="AIQ36" s="98"/>
      <c r="AIR36" s="98"/>
      <c r="AIS36" s="98"/>
      <c r="AIT36" s="98"/>
      <c r="AIU36" s="98"/>
      <c r="AIV36" s="98"/>
      <c r="AIW36" s="98"/>
      <c r="AIX36" s="98"/>
      <c r="AIY36" s="98"/>
      <c r="AIZ36" s="98"/>
      <c r="AJA36" s="98"/>
      <c r="AJB36" s="98"/>
      <c r="AJC36" s="98"/>
      <c r="AJD36" s="98"/>
      <c r="AJE36" s="98"/>
      <c r="AJF36" s="98"/>
      <c r="AJG36" s="98"/>
      <c r="AJH36" s="98"/>
      <c r="AJI36" s="98"/>
      <c r="AJJ36" s="98"/>
      <c r="AJK36" s="98"/>
      <c r="AJL36" s="98"/>
      <c r="AJM36" s="98"/>
      <c r="AJN36" s="98"/>
      <c r="AJO36" s="98"/>
      <c r="AJP36" s="98"/>
      <c r="AJQ36" s="98"/>
      <c r="AJR36" s="98"/>
      <c r="AJS36" s="98"/>
      <c r="AJT36" s="98"/>
      <c r="AJU36" s="98"/>
      <c r="AJV36" s="98"/>
      <c r="AJW36" s="98"/>
      <c r="AJX36" s="98"/>
      <c r="AJY36" s="98"/>
      <c r="AJZ36" s="98"/>
      <c r="AKA36" s="98"/>
      <c r="AKB36" s="98"/>
      <c r="AKC36" s="98"/>
      <c r="AKD36" s="98"/>
      <c r="AKE36" s="98"/>
      <c r="AKF36" s="98"/>
      <c r="AKG36" s="98"/>
      <c r="AKH36" s="98"/>
      <c r="AKI36" s="98"/>
      <c r="AKJ36" s="98"/>
      <c r="AKK36" s="98"/>
      <c r="AKL36" s="98"/>
      <c r="AKM36" s="98"/>
      <c r="AKN36" s="98"/>
      <c r="AKO36" s="98"/>
      <c r="AKP36" s="98"/>
      <c r="AKQ36" s="98"/>
      <c r="AKR36" s="98"/>
      <c r="AKS36" s="98"/>
      <c r="AKT36" s="98"/>
      <c r="AKU36" s="98"/>
      <c r="AKV36" s="98"/>
      <c r="AKW36" s="98"/>
      <c r="AKX36" s="98"/>
    </row>
    <row r="37" spans="1:986" s="88" customFormat="1" ht="12" x14ac:dyDescent="0.2">
      <c r="A37" s="249"/>
      <c r="B37" s="241" t="s">
        <v>167</v>
      </c>
      <c r="C37" s="166" t="str">
        <f>_xlfn.CONCAT(Leverancespecifikation6[[#This Row],[ID]],Leverancespecifikation6[[#This Row],[BYGNINGSDEL]])</f>
        <v>033Generiske vægge</v>
      </c>
      <c r="D37" s="167"/>
      <c r="E37" s="167" t="s">
        <v>138</v>
      </c>
      <c r="F37" s="167"/>
      <c r="G37" s="167"/>
      <c r="H37" s="167"/>
      <c r="I37" s="167"/>
      <c r="J37" s="167">
        <v>4</v>
      </c>
      <c r="K37" s="331" t="s">
        <v>171</v>
      </c>
      <c r="L37" s="169" t="s">
        <v>111</v>
      </c>
      <c r="M37" s="314" t="str">
        <f>IFERROR(VLOOKUP(Leverancespecifikation6[[#This Row],[ID-Bygningsdel]],'Data ændringslog'!A:G,7,FALSE),"P")</f>
        <v/>
      </c>
      <c r="N37" s="327" t="s">
        <v>99</v>
      </c>
      <c r="O37" s="315" t="str">
        <f>VLOOKUP(Leverancespecifikation6[[#This Row],[ID-Bygningsdel]],'Data aktør'!A:H,2,FALSE)</f>
        <v>X</v>
      </c>
      <c r="P37" s="314" t="str">
        <f>VLOOKUP(Leverancespecifikation6[[#This Row],[ID-Bygningsdel]],'Data aktør'!A:H,3,FALSE)</f>
        <v/>
      </c>
      <c r="Q37" s="314" t="str">
        <f>VLOOKUP(Leverancespecifikation6[[#This Row],[ID-Bygningsdel]],'Data aktør'!A:H,4,FALSE)</f>
        <v/>
      </c>
      <c r="R37" s="314" t="str">
        <f>VLOOKUP(Leverancespecifikation6[[#This Row],[ID-Bygningsdel]],'Data aktør'!A:H,5,FALSE)</f>
        <v/>
      </c>
      <c r="S37" s="314" t="str">
        <f>VLOOKUP(Leverancespecifikation6[[#This Row],[ID-Bygningsdel]],'Data aktør'!A:H,6,FALSE)</f>
        <v/>
      </c>
      <c r="T37" s="314" t="str">
        <f>VLOOKUP(Leverancespecifikation6[[#This Row],[ID-Bygningsdel]],'Data aktør'!A:H,7,FALSE)</f>
        <v/>
      </c>
      <c r="U37" s="316" t="str">
        <f>VLOOKUP(Leverancespecifikation6[[#This Row],[ID-Bygningsdel]],'Data aktør'!A:H,8,FALSE)</f>
        <v/>
      </c>
      <c r="V37" s="110"/>
      <c r="W37" s="85"/>
      <c r="X37" s="85"/>
      <c r="Y37" s="85"/>
      <c r="Z37" s="85"/>
      <c r="AA37" s="85"/>
      <c r="AB37" s="167" t="s">
        <v>33</v>
      </c>
      <c r="AC37" s="167">
        <v>200</v>
      </c>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286"/>
      <c r="BM37" s="167"/>
      <c r="BN37" s="167"/>
      <c r="BO37" s="167"/>
      <c r="BP37" s="167"/>
      <c r="BQ37" s="167"/>
      <c r="BR37" s="167"/>
      <c r="BS37" s="167"/>
      <c r="BT37" s="167"/>
      <c r="BU37" s="167"/>
      <c r="BV37" s="167"/>
      <c r="BW37" s="167"/>
      <c r="BX37" s="167"/>
      <c r="BY37" s="167"/>
      <c r="BZ37" s="167"/>
      <c r="CA37" s="207"/>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c r="GS37" s="134"/>
      <c r="GT37" s="134"/>
      <c r="GU37" s="134"/>
      <c r="GV37" s="134"/>
      <c r="GW37" s="134"/>
      <c r="GX37" s="134"/>
      <c r="GY37" s="134"/>
      <c r="GZ37" s="134"/>
      <c r="HA37" s="134"/>
      <c r="HB37" s="134"/>
      <c r="HC37" s="134"/>
      <c r="HD37" s="134"/>
      <c r="HE37" s="134"/>
      <c r="HF37" s="134"/>
      <c r="HG37" s="134"/>
      <c r="HH37" s="134"/>
      <c r="HI37" s="134"/>
      <c r="HJ37" s="134"/>
      <c r="HK37" s="134"/>
      <c r="HL37" s="134"/>
      <c r="HM37" s="134"/>
      <c r="HN37" s="134"/>
      <c r="HO37" s="134"/>
      <c r="HP37" s="134"/>
      <c r="HQ37" s="134"/>
      <c r="HR37" s="134"/>
      <c r="HS37" s="134"/>
      <c r="HT37" s="134"/>
      <c r="HU37" s="134"/>
      <c r="HV37" s="134"/>
      <c r="HW37" s="134"/>
      <c r="HX37" s="134"/>
      <c r="HY37" s="134"/>
      <c r="HZ37" s="134"/>
      <c r="IA37" s="134"/>
      <c r="IB37" s="134"/>
      <c r="IC37" s="134"/>
      <c r="ID37" s="134"/>
      <c r="IE37" s="134"/>
      <c r="IF37" s="134"/>
      <c r="IG37" s="134"/>
      <c r="IH37" s="134"/>
      <c r="II37" s="134"/>
      <c r="IJ37" s="134"/>
      <c r="IK37" s="134"/>
      <c r="IL37" s="134"/>
      <c r="IM37" s="134"/>
      <c r="IN37" s="134"/>
      <c r="IO37" s="134"/>
      <c r="IP37" s="134"/>
      <c r="IQ37" s="134"/>
      <c r="IR37" s="134"/>
      <c r="IS37" s="134"/>
      <c r="IT37" s="134"/>
      <c r="IU37" s="134"/>
      <c r="IV37" s="134"/>
      <c r="IW37" s="134"/>
      <c r="IX37" s="134"/>
      <c r="IY37" s="134"/>
      <c r="IZ37" s="134"/>
      <c r="JA37" s="134"/>
      <c r="JB37" s="134"/>
      <c r="JC37" s="134"/>
      <c r="JD37" s="134"/>
      <c r="JE37" s="134"/>
      <c r="JF37" s="134"/>
      <c r="JG37" s="134"/>
      <c r="JH37" s="134"/>
      <c r="JI37" s="134"/>
      <c r="JJ37" s="134"/>
      <c r="JK37" s="134"/>
      <c r="JL37" s="134"/>
      <c r="JM37" s="134"/>
      <c r="JN37" s="134"/>
      <c r="JO37" s="134"/>
      <c r="JP37" s="134"/>
      <c r="JQ37" s="134"/>
      <c r="JR37" s="134"/>
      <c r="JS37" s="134"/>
      <c r="JT37" s="134"/>
      <c r="JU37" s="134"/>
      <c r="JV37" s="134"/>
      <c r="JW37" s="134"/>
      <c r="JX37" s="134"/>
      <c r="JY37" s="134"/>
      <c r="JZ37" s="134"/>
      <c r="KA37" s="134"/>
      <c r="KB37" s="134"/>
      <c r="KC37" s="134"/>
      <c r="KD37" s="134"/>
      <c r="KE37" s="134"/>
      <c r="KF37" s="134"/>
      <c r="KG37" s="134"/>
      <c r="KH37" s="134"/>
      <c r="KI37" s="134"/>
      <c r="KJ37" s="134"/>
      <c r="KK37" s="134"/>
      <c r="KL37" s="134"/>
      <c r="KM37" s="134"/>
      <c r="KN37" s="134"/>
      <c r="KO37" s="134"/>
      <c r="KP37" s="134"/>
      <c r="KQ37" s="134"/>
      <c r="KR37" s="134"/>
      <c r="KS37" s="134"/>
      <c r="KT37" s="134"/>
      <c r="KU37" s="134"/>
      <c r="KV37" s="134"/>
      <c r="KW37" s="134"/>
      <c r="KX37" s="134"/>
      <c r="KY37" s="134"/>
      <c r="KZ37" s="134"/>
      <c r="LA37" s="134"/>
      <c r="LB37" s="134"/>
      <c r="LC37" s="134"/>
      <c r="LD37" s="134"/>
      <c r="LE37" s="134"/>
      <c r="LF37" s="134"/>
      <c r="LG37" s="134"/>
      <c r="LH37" s="134"/>
      <c r="LI37" s="134"/>
      <c r="LJ37" s="134"/>
      <c r="LK37" s="134"/>
      <c r="LL37" s="134"/>
      <c r="LM37" s="134"/>
      <c r="LN37" s="134"/>
      <c r="LO37" s="134"/>
      <c r="LP37" s="134"/>
      <c r="LQ37" s="134"/>
      <c r="LR37" s="134"/>
      <c r="LS37" s="134"/>
      <c r="LT37" s="134"/>
      <c r="LU37" s="134"/>
      <c r="LV37" s="134"/>
      <c r="LW37" s="134"/>
      <c r="LX37" s="134"/>
      <c r="LY37" s="134"/>
      <c r="LZ37" s="134"/>
      <c r="MA37" s="134"/>
      <c r="MB37" s="134"/>
      <c r="MC37" s="134"/>
      <c r="MD37" s="134"/>
      <c r="ME37" s="134"/>
      <c r="MF37" s="134"/>
      <c r="MG37" s="134"/>
      <c r="MH37" s="134"/>
      <c r="MI37" s="134"/>
      <c r="MJ37" s="134"/>
      <c r="MK37" s="134"/>
      <c r="ML37" s="134"/>
      <c r="MM37" s="134"/>
      <c r="MN37" s="134"/>
      <c r="MO37" s="134"/>
      <c r="MP37" s="134"/>
      <c r="MQ37" s="134"/>
      <c r="MR37" s="134"/>
      <c r="MS37" s="134"/>
      <c r="MT37" s="134"/>
      <c r="MU37" s="134"/>
      <c r="MV37" s="134"/>
      <c r="MW37" s="134"/>
      <c r="MX37" s="134"/>
      <c r="MY37" s="134"/>
      <c r="MZ37" s="134"/>
      <c r="NA37" s="134"/>
      <c r="NB37" s="134"/>
      <c r="NC37" s="134"/>
      <c r="ND37" s="134"/>
      <c r="NE37" s="134"/>
      <c r="NF37" s="134"/>
      <c r="NG37" s="134"/>
      <c r="NH37" s="134"/>
      <c r="NI37" s="134"/>
      <c r="NJ37" s="134"/>
      <c r="NK37" s="134"/>
      <c r="NL37" s="134"/>
      <c r="NM37" s="134"/>
      <c r="NN37" s="134"/>
      <c r="NO37" s="134"/>
      <c r="NP37" s="134"/>
      <c r="NQ37" s="134"/>
      <c r="NR37" s="134"/>
      <c r="NS37" s="134"/>
      <c r="NT37" s="134"/>
      <c r="NU37" s="134"/>
      <c r="NV37" s="134"/>
      <c r="NW37" s="134"/>
      <c r="NX37" s="134"/>
      <c r="NY37" s="134"/>
      <c r="NZ37" s="134"/>
      <c r="OA37" s="134"/>
      <c r="OB37" s="134"/>
      <c r="OC37" s="134"/>
      <c r="OD37" s="134"/>
      <c r="OE37" s="134"/>
      <c r="OF37" s="134"/>
      <c r="OG37" s="134"/>
      <c r="OH37" s="134"/>
      <c r="OI37" s="134"/>
      <c r="OJ37" s="134"/>
      <c r="OK37" s="134"/>
      <c r="OL37" s="134"/>
      <c r="OM37" s="134"/>
      <c r="ON37" s="134"/>
      <c r="OO37" s="134"/>
      <c r="OP37" s="134"/>
      <c r="OQ37" s="134"/>
      <c r="OR37" s="134"/>
      <c r="OS37" s="134"/>
      <c r="OT37" s="134"/>
      <c r="OU37" s="134"/>
      <c r="OV37" s="134"/>
      <c r="OW37" s="134"/>
      <c r="OX37" s="134"/>
      <c r="OY37" s="134"/>
      <c r="OZ37" s="134"/>
      <c r="PA37" s="134"/>
      <c r="PB37" s="134"/>
      <c r="PC37" s="134"/>
      <c r="PD37" s="134"/>
      <c r="PE37" s="134"/>
      <c r="PF37" s="134"/>
      <c r="PG37" s="134"/>
      <c r="PH37" s="134"/>
      <c r="PI37" s="134"/>
      <c r="PJ37" s="134"/>
      <c r="PK37" s="134"/>
      <c r="PL37" s="134"/>
      <c r="PM37" s="134"/>
      <c r="PN37" s="134"/>
      <c r="PO37" s="134"/>
      <c r="PP37" s="134"/>
      <c r="PQ37" s="134"/>
      <c r="PR37" s="134"/>
      <c r="PS37" s="134"/>
      <c r="PT37" s="134"/>
      <c r="PU37" s="134"/>
      <c r="PV37" s="134"/>
      <c r="PW37" s="134"/>
      <c r="PX37" s="134"/>
      <c r="PY37" s="134"/>
      <c r="PZ37" s="134"/>
      <c r="QA37" s="134"/>
      <c r="QB37" s="134"/>
      <c r="QC37" s="134"/>
      <c r="QD37" s="134"/>
      <c r="QE37" s="134"/>
      <c r="QF37" s="134"/>
      <c r="QG37" s="134"/>
      <c r="QH37" s="134"/>
      <c r="QI37" s="134"/>
      <c r="QJ37" s="134"/>
      <c r="QK37" s="134"/>
      <c r="QL37" s="134"/>
      <c r="QM37" s="134"/>
      <c r="QN37" s="134"/>
      <c r="QO37" s="134"/>
      <c r="QP37" s="134"/>
      <c r="QQ37" s="134"/>
      <c r="QR37" s="134"/>
      <c r="QS37" s="134"/>
      <c r="QT37" s="134"/>
      <c r="QU37" s="134"/>
      <c r="QV37" s="134"/>
      <c r="QW37" s="134"/>
      <c r="QX37" s="134"/>
      <c r="QY37" s="134"/>
      <c r="QZ37" s="134"/>
      <c r="RA37" s="134"/>
      <c r="RB37" s="134"/>
      <c r="RC37" s="134"/>
      <c r="RD37" s="134"/>
      <c r="RE37" s="134"/>
      <c r="RF37" s="134"/>
      <c r="RG37" s="134"/>
      <c r="RH37" s="134"/>
      <c r="RI37" s="134"/>
      <c r="RJ37" s="134"/>
      <c r="RK37" s="134"/>
      <c r="RL37" s="134"/>
      <c r="RM37" s="134"/>
      <c r="RN37" s="134"/>
      <c r="RO37" s="134"/>
      <c r="RP37" s="134"/>
      <c r="RQ37" s="134"/>
      <c r="RR37" s="134"/>
      <c r="RS37" s="134"/>
      <c r="RT37" s="134"/>
      <c r="RU37" s="134"/>
      <c r="RV37" s="134"/>
      <c r="RW37" s="134"/>
      <c r="RX37" s="134"/>
      <c r="RY37" s="134"/>
      <c r="RZ37" s="134"/>
      <c r="SA37" s="134"/>
      <c r="SB37" s="134"/>
      <c r="SC37" s="134"/>
      <c r="SD37" s="134"/>
      <c r="SE37" s="134"/>
      <c r="SF37" s="134"/>
      <c r="SG37" s="134"/>
      <c r="SH37" s="134"/>
      <c r="SI37" s="134"/>
      <c r="SJ37" s="134"/>
      <c r="SK37" s="134"/>
      <c r="SL37" s="134"/>
      <c r="SM37" s="134"/>
      <c r="SN37" s="134"/>
      <c r="SO37" s="134"/>
      <c r="SP37" s="134"/>
      <c r="SQ37" s="134"/>
      <c r="SR37" s="134"/>
      <c r="SS37" s="134"/>
      <c r="ST37" s="134"/>
      <c r="SU37" s="134"/>
      <c r="SV37" s="134"/>
      <c r="SW37" s="134"/>
      <c r="SX37" s="134"/>
      <c r="SY37" s="134"/>
      <c r="SZ37" s="134"/>
      <c r="TA37" s="134"/>
      <c r="TB37" s="134"/>
      <c r="TC37" s="134"/>
      <c r="TD37" s="134"/>
      <c r="TE37" s="134"/>
      <c r="TF37" s="134"/>
      <c r="TG37" s="134"/>
      <c r="TH37" s="134"/>
      <c r="TI37" s="134"/>
      <c r="TJ37" s="134"/>
      <c r="TK37" s="134"/>
      <c r="TL37" s="134"/>
      <c r="TM37" s="134"/>
      <c r="TN37" s="134"/>
      <c r="TO37" s="134"/>
      <c r="TP37" s="134"/>
      <c r="TQ37" s="134"/>
      <c r="TR37" s="134"/>
      <c r="TS37" s="134"/>
      <c r="TT37" s="134"/>
      <c r="TU37" s="134"/>
      <c r="TV37" s="134"/>
      <c r="TW37" s="134"/>
      <c r="TX37" s="134"/>
      <c r="TY37" s="134"/>
      <c r="TZ37" s="134"/>
      <c r="UA37" s="134"/>
      <c r="UB37" s="134"/>
      <c r="UC37" s="134"/>
      <c r="UD37" s="134"/>
      <c r="UE37" s="134"/>
      <c r="UF37" s="134"/>
      <c r="UG37" s="134"/>
      <c r="UH37" s="134"/>
      <c r="UI37" s="134"/>
      <c r="UJ37" s="134"/>
      <c r="UK37" s="134"/>
      <c r="UL37" s="134"/>
      <c r="UM37" s="134"/>
      <c r="UN37" s="134"/>
      <c r="UO37" s="134"/>
      <c r="UP37" s="134"/>
      <c r="UQ37" s="134"/>
      <c r="UR37" s="134"/>
      <c r="US37" s="134"/>
      <c r="UT37" s="134"/>
      <c r="UU37" s="134"/>
      <c r="UV37" s="134"/>
      <c r="UW37" s="134"/>
      <c r="UX37" s="134"/>
      <c r="UY37" s="134"/>
      <c r="UZ37" s="134"/>
      <c r="VA37" s="134"/>
      <c r="VB37" s="134"/>
      <c r="VC37" s="134"/>
      <c r="VD37" s="134"/>
      <c r="VE37" s="134"/>
      <c r="VF37" s="134"/>
      <c r="VG37" s="134"/>
      <c r="VH37" s="134"/>
      <c r="VI37" s="134"/>
      <c r="VJ37" s="134"/>
      <c r="VK37" s="134"/>
      <c r="VL37" s="134"/>
      <c r="VM37" s="134"/>
      <c r="VN37" s="134"/>
      <c r="VO37" s="134"/>
      <c r="VP37" s="134"/>
      <c r="VQ37" s="134"/>
      <c r="VR37" s="134"/>
      <c r="VS37" s="134"/>
      <c r="VT37" s="134"/>
      <c r="VU37" s="134"/>
      <c r="VV37" s="134"/>
      <c r="VW37" s="134"/>
      <c r="VX37" s="134"/>
      <c r="VY37" s="134"/>
      <c r="VZ37" s="134"/>
      <c r="WA37" s="134"/>
      <c r="WB37" s="134"/>
      <c r="WC37" s="134"/>
      <c r="WD37" s="134"/>
      <c r="WE37" s="134"/>
      <c r="WF37" s="134"/>
      <c r="WG37" s="134"/>
      <c r="WH37" s="134"/>
      <c r="WI37" s="134"/>
      <c r="WJ37" s="134"/>
      <c r="WK37" s="134"/>
      <c r="WL37" s="134"/>
      <c r="WM37" s="134"/>
      <c r="WN37" s="134"/>
      <c r="WO37" s="134"/>
      <c r="WP37" s="134"/>
      <c r="WQ37" s="134"/>
      <c r="WR37" s="134"/>
      <c r="WS37" s="134"/>
      <c r="WT37" s="134"/>
      <c r="WU37" s="134"/>
      <c r="WV37" s="134"/>
      <c r="WW37" s="134"/>
      <c r="WX37" s="134"/>
      <c r="WY37" s="134"/>
      <c r="WZ37" s="134"/>
      <c r="XA37" s="134"/>
      <c r="XB37" s="134"/>
      <c r="XC37" s="134"/>
      <c r="XD37" s="134"/>
      <c r="XE37" s="134"/>
      <c r="XF37" s="134"/>
      <c r="XG37" s="134"/>
      <c r="XH37" s="134"/>
      <c r="XI37" s="134"/>
      <c r="XJ37" s="134"/>
      <c r="XK37" s="134"/>
      <c r="XL37" s="134"/>
      <c r="XM37" s="134"/>
      <c r="XN37" s="134"/>
      <c r="XO37" s="134"/>
      <c r="XP37" s="134"/>
      <c r="XQ37" s="134"/>
      <c r="XR37" s="134"/>
      <c r="XS37" s="134"/>
      <c r="XT37" s="134"/>
      <c r="XU37" s="134"/>
      <c r="XV37" s="134"/>
      <c r="XW37" s="134"/>
      <c r="XX37" s="134"/>
      <c r="XY37" s="134"/>
      <c r="XZ37" s="134"/>
      <c r="YA37" s="134"/>
      <c r="YB37" s="134"/>
      <c r="YC37" s="134"/>
      <c r="YD37" s="134"/>
      <c r="YE37" s="134"/>
      <c r="YF37" s="134"/>
      <c r="YG37" s="134"/>
      <c r="YH37" s="134"/>
      <c r="YI37" s="134"/>
      <c r="YJ37" s="134"/>
      <c r="YK37" s="134"/>
      <c r="YL37" s="134"/>
      <c r="YM37" s="134"/>
      <c r="YN37" s="134"/>
      <c r="YO37" s="134"/>
      <c r="YP37" s="134"/>
      <c r="YQ37" s="134"/>
      <c r="YR37" s="134"/>
      <c r="YS37" s="134"/>
      <c r="YT37" s="134"/>
      <c r="YU37" s="134"/>
      <c r="YV37" s="134"/>
      <c r="YW37" s="134"/>
      <c r="YX37" s="134"/>
      <c r="YY37" s="134"/>
      <c r="YZ37" s="134"/>
      <c r="ZA37" s="134"/>
      <c r="ZB37" s="134"/>
      <c r="ZC37" s="134"/>
      <c r="ZD37" s="134"/>
      <c r="ZE37" s="134"/>
      <c r="ZF37" s="134"/>
      <c r="ZG37" s="134"/>
      <c r="ZH37" s="134"/>
      <c r="ZI37" s="134"/>
      <c r="ZJ37" s="134"/>
      <c r="ZK37" s="134"/>
      <c r="ZL37" s="134"/>
      <c r="ZM37" s="134"/>
      <c r="ZN37" s="134"/>
      <c r="ZO37" s="134"/>
      <c r="ZP37" s="134"/>
      <c r="ZQ37" s="134"/>
      <c r="ZR37" s="134"/>
      <c r="ZS37" s="134"/>
      <c r="ZT37" s="134"/>
      <c r="ZU37" s="134"/>
      <c r="ZV37" s="134"/>
      <c r="ZW37" s="134"/>
      <c r="ZX37" s="134"/>
      <c r="ZY37" s="134"/>
      <c r="ZZ37" s="134"/>
      <c r="AAA37" s="134"/>
      <c r="AAB37" s="134"/>
      <c r="AAC37" s="134"/>
      <c r="AAD37" s="134"/>
      <c r="AAE37" s="134"/>
      <c r="AAF37" s="134"/>
      <c r="AAG37" s="134"/>
      <c r="AAH37" s="134"/>
      <c r="AAI37" s="134"/>
      <c r="AAJ37" s="134"/>
      <c r="AAK37" s="134"/>
      <c r="AAL37" s="134"/>
      <c r="AAM37" s="134"/>
      <c r="AAN37" s="134"/>
      <c r="AAO37" s="134"/>
      <c r="AAP37" s="134"/>
      <c r="AAQ37" s="134"/>
      <c r="AAR37" s="134"/>
      <c r="AAS37" s="134"/>
      <c r="AAT37" s="134"/>
      <c r="AAU37" s="134"/>
      <c r="AAV37" s="134"/>
      <c r="AAW37" s="134"/>
      <c r="AAX37" s="134"/>
      <c r="AAY37" s="134"/>
      <c r="AAZ37" s="134"/>
      <c r="ABA37" s="134"/>
      <c r="ABB37" s="134"/>
      <c r="ABC37" s="134"/>
      <c r="ABD37" s="134"/>
      <c r="ABE37" s="134"/>
      <c r="ABF37" s="134"/>
      <c r="ABG37" s="134"/>
      <c r="ABH37" s="134"/>
      <c r="ABI37" s="134"/>
      <c r="ABJ37" s="134"/>
      <c r="ABK37" s="134"/>
      <c r="ABL37" s="134"/>
      <c r="ABM37" s="134"/>
      <c r="ABN37" s="134"/>
      <c r="ABO37" s="134"/>
      <c r="ABP37" s="134"/>
      <c r="ABQ37" s="134"/>
      <c r="ABR37" s="134"/>
      <c r="ABS37" s="134"/>
      <c r="ABT37" s="134"/>
      <c r="ABU37" s="134"/>
      <c r="ABV37" s="134"/>
      <c r="ABW37" s="134"/>
      <c r="ABX37" s="134"/>
      <c r="ABY37" s="134"/>
      <c r="ABZ37" s="134"/>
      <c r="ACA37" s="134"/>
      <c r="ACB37" s="134"/>
      <c r="ACC37" s="134"/>
      <c r="ACD37" s="134"/>
      <c r="ACE37" s="134"/>
      <c r="ACF37" s="134"/>
      <c r="ACG37" s="134"/>
      <c r="ACH37" s="134"/>
      <c r="ACI37" s="134"/>
      <c r="ACJ37" s="134"/>
      <c r="ACK37" s="134"/>
      <c r="ACL37" s="134"/>
      <c r="ACM37" s="134"/>
      <c r="ACN37" s="134"/>
      <c r="ACO37" s="134"/>
      <c r="ACP37" s="134"/>
      <c r="ACQ37" s="134"/>
      <c r="ACR37" s="134"/>
      <c r="ACS37" s="134"/>
      <c r="ACT37" s="134"/>
      <c r="ACU37" s="134"/>
      <c r="ACV37" s="134"/>
      <c r="ACW37" s="134"/>
      <c r="ACX37" s="134"/>
      <c r="ACY37" s="134"/>
      <c r="ACZ37" s="134"/>
      <c r="ADA37" s="134"/>
      <c r="ADB37" s="134"/>
      <c r="ADC37" s="134"/>
      <c r="ADD37" s="134"/>
      <c r="ADE37" s="134"/>
      <c r="ADF37" s="134"/>
      <c r="ADG37" s="134"/>
      <c r="ADH37" s="134"/>
      <c r="ADI37" s="134"/>
      <c r="ADJ37" s="134"/>
      <c r="ADK37" s="134"/>
      <c r="ADL37" s="134"/>
      <c r="ADM37" s="134"/>
      <c r="ADN37" s="134"/>
      <c r="ADO37" s="134"/>
      <c r="ADP37" s="134"/>
      <c r="ADQ37" s="134"/>
      <c r="ADR37" s="134"/>
      <c r="ADS37" s="134"/>
      <c r="ADT37" s="134"/>
      <c r="ADU37" s="134"/>
      <c r="ADV37" s="134"/>
      <c r="ADW37" s="134"/>
      <c r="ADX37" s="134"/>
      <c r="ADY37" s="134"/>
      <c r="ADZ37" s="134"/>
      <c r="AEA37" s="134"/>
      <c r="AEB37" s="134"/>
      <c r="AEC37" s="134"/>
      <c r="AED37" s="134"/>
      <c r="AEE37" s="134"/>
      <c r="AEF37" s="134"/>
      <c r="AEG37" s="134"/>
      <c r="AEH37" s="134"/>
      <c r="AEI37" s="134"/>
      <c r="AEJ37" s="134"/>
      <c r="AEK37" s="134"/>
      <c r="AEL37" s="134"/>
      <c r="AEM37" s="134"/>
      <c r="AEN37" s="134"/>
      <c r="AEO37" s="134"/>
      <c r="AEP37" s="134"/>
      <c r="AEQ37" s="134"/>
      <c r="AER37" s="134"/>
      <c r="AES37" s="134"/>
      <c r="AET37" s="134"/>
      <c r="AEU37" s="134"/>
      <c r="AEV37" s="134"/>
      <c r="AEW37" s="134"/>
      <c r="AEX37" s="134"/>
      <c r="AEY37" s="134"/>
      <c r="AEZ37" s="134"/>
      <c r="AFA37" s="134"/>
      <c r="AFB37" s="134"/>
      <c r="AFC37" s="134"/>
      <c r="AFD37" s="134"/>
      <c r="AFE37" s="134"/>
      <c r="AFF37" s="134"/>
      <c r="AFG37" s="134"/>
      <c r="AFH37" s="134"/>
      <c r="AFI37" s="134"/>
      <c r="AFJ37" s="134"/>
      <c r="AFK37" s="134"/>
      <c r="AFL37" s="134"/>
      <c r="AFM37" s="134"/>
      <c r="AFN37" s="134"/>
      <c r="AFO37" s="134"/>
      <c r="AFP37" s="134"/>
      <c r="AFQ37" s="134"/>
      <c r="AFR37" s="134"/>
      <c r="AFS37" s="134"/>
      <c r="AFT37" s="134"/>
      <c r="AFU37" s="134"/>
      <c r="AFV37" s="134"/>
      <c r="AFW37" s="134"/>
      <c r="AFX37" s="134"/>
      <c r="AFY37" s="134"/>
      <c r="AFZ37" s="134"/>
      <c r="AGA37" s="134"/>
      <c r="AGB37" s="134"/>
      <c r="AGC37" s="134"/>
      <c r="AGD37" s="134"/>
      <c r="AGE37" s="134"/>
      <c r="AGF37" s="134"/>
      <c r="AGG37" s="134"/>
      <c r="AGH37" s="134"/>
      <c r="AGI37" s="134"/>
      <c r="AGJ37" s="134"/>
      <c r="AGK37" s="134"/>
      <c r="AGL37" s="134"/>
      <c r="AGM37" s="134"/>
      <c r="AGN37" s="134"/>
      <c r="AGO37" s="134"/>
      <c r="AGP37" s="134"/>
      <c r="AGQ37" s="134"/>
      <c r="AGR37" s="134"/>
      <c r="AGS37" s="134"/>
      <c r="AGT37" s="134"/>
      <c r="AGU37" s="134"/>
      <c r="AGV37" s="134"/>
      <c r="AGW37" s="134"/>
      <c r="AGX37" s="134"/>
      <c r="AGY37" s="134"/>
      <c r="AGZ37" s="134"/>
      <c r="AHA37" s="134"/>
      <c r="AHB37" s="134"/>
      <c r="AHC37" s="134"/>
      <c r="AHD37" s="134"/>
      <c r="AHE37" s="134"/>
      <c r="AHF37" s="134"/>
      <c r="AHG37" s="134"/>
      <c r="AHH37" s="134"/>
      <c r="AHI37" s="134"/>
      <c r="AHJ37" s="134"/>
      <c r="AHK37" s="134"/>
      <c r="AHL37" s="134"/>
      <c r="AHM37" s="134"/>
      <c r="AHN37" s="134"/>
      <c r="AHO37" s="134"/>
      <c r="AHP37" s="134"/>
      <c r="AHQ37" s="134"/>
      <c r="AHR37" s="134"/>
      <c r="AHS37" s="134"/>
      <c r="AHT37" s="134"/>
      <c r="AHU37" s="134"/>
      <c r="AHV37" s="134"/>
      <c r="AHW37" s="134"/>
      <c r="AHX37" s="134"/>
      <c r="AHY37" s="134"/>
      <c r="AHZ37" s="134"/>
      <c r="AIA37" s="134"/>
      <c r="AIB37" s="134"/>
      <c r="AIC37" s="134"/>
      <c r="AID37" s="134"/>
      <c r="AIE37" s="134"/>
      <c r="AIF37" s="134"/>
      <c r="AIG37" s="134"/>
      <c r="AIH37" s="134"/>
      <c r="AII37" s="134"/>
      <c r="AIJ37" s="134"/>
      <c r="AIK37" s="134"/>
      <c r="AIL37" s="134"/>
      <c r="AIM37" s="134"/>
      <c r="AIN37" s="134"/>
      <c r="AIO37" s="134"/>
      <c r="AIP37" s="134"/>
      <c r="AIQ37" s="134"/>
      <c r="AIR37" s="134"/>
      <c r="AIS37" s="134"/>
      <c r="AIT37" s="134"/>
      <c r="AIU37" s="134"/>
      <c r="AIV37" s="134"/>
      <c r="AIW37" s="134"/>
      <c r="AIX37" s="134"/>
      <c r="AIY37" s="134"/>
      <c r="AIZ37" s="134"/>
      <c r="AJA37" s="134"/>
      <c r="AJB37" s="134"/>
      <c r="AJC37" s="134"/>
      <c r="AJD37" s="134"/>
      <c r="AJE37" s="134"/>
      <c r="AJF37" s="134"/>
      <c r="AJG37" s="134"/>
      <c r="AJH37" s="134"/>
      <c r="AJI37" s="134"/>
      <c r="AJJ37" s="134"/>
      <c r="AJK37" s="134"/>
      <c r="AJL37" s="134"/>
      <c r="AJM37" s="134"/>
      <c r="AJN37" s="134"/>
      <c r="AJO37" s="134"/>
      <c r="AJP37" s="134"/>
      <c r="AJQ37" s="134"/>
      <c r="AJR37" s="134"/>
      <c r="AJS37" s="134"/>
      <c r="AJT37" s="134"/>
      <c r="AJU37" s="134"/>
      <c r="AJV37" s="134"/>
      <c r="AJW37" s="134"/>
      <c r="AJX37" s="134"/>
      <c r="AJY37" s="134"/>
      <c r="AJZ37" s="134"/>
      <c r="AKA37" s="134"/>
      <c r="AKB37" s="134"/>
      <c r="AKC37" s="134"/>
      <c r="AKD37" s="134"/>
      <c r="AKE37" s="134"/>
      <c r="AKF37" s="134"/>
      <c r="AKG37" s="134"/>
      <c r="AKH37" s="134"/>
      <c r="AKI37" s="134"/>
      <c r="AKJ37" s="134"/>
      <c r="AKK37" s="134"/>
      <c r="AKL37" s="134"/>
      <c r="AKM37" s="134"/>
      <c r="AKN37" s="134"/>
      <c r="AKO37" s="134"/>
      <c r="AKP37" s="134"/>
      <c r="AKQ37" s="134"/>
      <c r="AKR37" s="134"/>
      <c r="AKS37" s="134"/>
      <c r="AKT37" s="134"/>
      <c r="AKU37" s="134"/>
      <c r="AKV37" s="134"/>
      <c r="AKW37" s="134"/>
      <c r="AKX37" s="134"/>
    </row>
    <row r="38" spans="1:986" ht="12" x14ac:dyDescent="0.2">
      <c r="A38" s="249"/>
      <c r="B38" s="242" t="s">
        <v>168</v>
      </c>
      <c r="C38" s="170" t="str">
        <f>_xlfn.CONCAT(Leverancespecifikation6[[#This Row],[ID]],Leverancespecifikation6[[#This Row],[BYGNINGSDEL]])</f>
        <v>034Betonvægge, pladsstøbte</v>
      </c>
      <c r="E38" s="171" t="s">
        <v>1541</v>
      </c>
      <c r="I38" s="171"/>
      <c r="J38" s="171">
        <v>4</v>
      </c>
      <c r="K38" s="175" t="s">
        <v>194</v>
      </c>
      <c r="L38" s="172" t="s">
        <v>174</v>
      </c>
      <c r="M38" s="317" t="str">
        <f>IFERROR(VLOOKUP(Leverancespecifikation6[[#This Row],[ID-Bygningsdel]],'Data ændringslog'!A:G,7,FALSE),"P")</f>
        <v/>
      </c>
      <c r="N38" s="328" t="s">
        <v>99</v>
      </c>
      <c r="O38" s="318" t="str">
        <f>VLOOKUP(Leverancespecifikation6[[#This Row],[ID-Bygningsdel]],'Data aktør'!A:H,2,FALSE)</f>
        <v/>
      </c>
      <c r="P38" s="317" t="str">
        <f>VLOOKUP(Leverancespecifikation6[[#This Row],[ID-Bygningsdel]],'Data aktør'!A:H,3,FALSE)</f>
        <v>X</v>
      </c>
      <c r="Q38" s="317" t="str">
        <f>VLOOKUP(Leverancespecifikation6[[#This Row],[ID-Bygningsdel]],'Data aktør'!A:H,4,FALSE)</f>
        <v/>
      </c>
      <c r="R38" s="317" t="str">
        <f>VLOOKUP(Leverancespecifikation6[[#This Row],[ID-Bygningsdel]],'Data aktør'!A:H,5,FALSE)</f>
        <v/>
      </c>
      <c r="S38" s="317" t="str">
        <f>VLOOKUP(Leverancespecifikation6[[#This Row],[ID-Bygningsdel]],'Data aktør'!A:H,6,FALSE)</f>
        <v/>
      </c>
      <c r="T38" s="317" t="str">
        <f>VLOOKUP(Leverancespecifikation6[[#This Row],[ID-Bygningsdel]],'Data aktør'!A:H,7,FALSE)</f>
        <v/>
      </c>
      <c r="U38" s="319" t="str">
        <f>VLOOKUP(Leverancespecifikation6[[#This Row],[ID-Bygningsdel]],'Data aktør'!A:H,8,FALSE)</f>
        <v/>
      </c>
      <c r="V38" s="112"/>
      <c r="W38" s="79"/>
      <c r="X38" s="79"/>
      <c r="Y38" s="79"/>
      <c r="Z38" s="79"/>
      <c r="AA38" s="79"/>
      <c r="AB38" s="171"/>
      <c r="AD38" s="171"/>
      <c r="AE38" s="171"/>
      <c r="AF38" s="171"/>
      <c r="AG38" s="171"/>
      <c r="AH38" s="171"/>
      <c r="AI38" s="171"/>
      <c r="AJ38" s="171" t="s">
        <v>34</v>
      </c>
      <c r="AK38" s="171">
        <v>300</v>
      </c>
      <c r="AT38" s="171" t="s">
        <v>34</v>
      </c>
      <c r="AU38" s="171">
        <v>325</v>
      </c>
      <c r="BB38" s="171" t="s">
        <v>34</v>
      </c>
      <c r="BC38" s="171">
        <v>325</v>
      </c>
      <c r="BV38" s="171"/>
      <c r="BW38" s="171"/>
      <c r="CB38" s="134"/>
    </row>
    <row r="39" spans="1:986" ht="12" x14ac:dyDescent="0.2">
      <c r="A39" s="249"/>
      <c r="B39" s="242" t="s">
        <v>170</v>
      </c>
      <c r="C39" s="170" t="str">
        <f>_xlfn.CONCAT(Leverancespecifikation6[[#This Row],[ID]],Leverancespecifikation6[[#This Row],[BYGNINGSDEL]])</f>
        <v>035Betonvægge, præfabrikerede</v>
      </c>
      <c r="E39" s="171" t="s">
        <v>1540</v>
      </c>
      <c r="I39" s="171"/>
      <c r="J39" s="171">
        <v>4</v>
      </c>
      <c r="K39" s="175" t="s">
        <v>173</v>
      </c>
      <c r="L39" s="172" t="s">
        <v>174</v>
      </c>
      <c r="M39" s="317" t="str">
        <f>IFERROR(VLOOKUP(Leverancespecifikation6[[#This Row],[ID-Bygningsdel]],'Data ændringslog'!A:G,7,FALSE),"P")</f>
        <v/>
      </c>
      <c r="N39" s="328" t="s">
        <v>177</v>
      </c>
      <c r="O39" s="318" t="str">
        <f>VLOOKUP(Leverancespecifikation6[[#This Row],[ID-Bygningsdel]],'Data aktør'!A:H,2,FALSE)</f>
        <v/>
      </c>
      <c r="P39" s="317" t="str">
        <f>VLOOKUP(Leverancespecifikation6[[#This Row],[ID-Bygningsdel]],'Data aktør'!A:H,3,FALSE)</f>
        <v>X</v>
      </c>
      <c r="Q39" s="317" t="str">
        <f>VLOOKUP(Leverancespecifikation6[[#This Row],[ID-Bygningsdel]],'Data aktør'!A:H,4,FALSE)</f>
        <v/>
      </c>
      <c r="R39" s="317" t="str">
        <f>VLOOKUP(Leverancespecifikation6[[#This Row],[ID-Bygningsdel]],'Data aktør'!A:H,5,FALSE)</f>
        <v/>
      </c>
      <c r="S39" s="317" t="str">
        <f>VLOOKUP(Leverancespecifikation6[[#This Row],[ID-Bygningsdel]],'Data aktør'!A:H,6,FALSE)</f>
        <v/>
      </c>
      <c r="T39" s="317" t="str">
        <f>VLOOKUP(Leverancespecifikation6[[#This Row],[ID-Bygningsdel]],'Data aktør'!A:H,7,FALSE)</f>
        <v/>
      </c>
      <c r="U39" s="319" t="str">
        <f>VLOOKUP(Leverancespecifikation6[[#This Row],[ID-Bygningsdel]],'Data aktør'!A:H,8,FALSE)</f>
        <v/>
      </c>
      <c r="V39" s="112"/>
      <c r="W39" s="79"/>
      <c r="X39" s="79"/>
      <c r="Y39" s="79"/>
      <c r="Z39" s="79"/>
      <c r="AA39" s="79"/>
      <c r="AB39" s="171"/>
      <c r="AD39" s="171"/>
      <c r="AE39" s="171"/>
      <c r="AF39" s="171"/>
      <c r="AG39" s="171"/>
      <c r="AH39" s="171"/>
      <c r="AI39" s="171"/>
      <c r="AJ39" s="171" t="s">
        <v>34</v>
      </c>
      <c r="AK39" s="171">
        <v>300</v>
      </c>
      <c r="AT39" s="171" t="s">
        <v>34</v>
      </c>
      <c r="AU39" s="171">
        <v>325</v>
      </c>
      <c r="BB39" s="171" t="s">
        <v>34</v>
      </c>
      <c r="BC39" s="171">
        <v>325</v>
      </c>
      <c r="BV39" s="171"/>
      <c r="BW39" s="171"/>
      <c r="CB39" s="134"/>
    </row>
    <row r="40" spans="1:986" ht="12" x14ac:dyDescent="0.2">
      <c r="A40" s="249"/>
      <c r="B40" s="242" t="s">
        <v>172</v>
      </c>
      <c r="C40" s="170" t="str">
        <f>_xlfn.CONCAT(Leverancespecifikation6[[#This Row],[ID]],Leverancespecifikation6[[#This Row],[BYGNINGSDEL]])</f>
        <v>036Betonvægge, præfabrikerede A113, 3R</v>
      </c>
      <c r="E40" s="171" t="s">
        <v>1540</v>
      </c>
      <c r="I40" s="171"/>
      <c r="J40" s="171">
        <v>4</v>
      </c>
      <c r="K40" s="175" t="s">
        <v>176</v>
      </c>
      <c r="L40" s="172" t="s">
        <v>174</v>
      </c>
      <c r="M40" s="317" t="str">
        <f>IFERROR(VLOOKUP(Leverancespecifikation6[[#This Row],[ID-Bygningsdel]],'Data ændringslog'!A:G,7,FALSE),"P")</f>
        <v/>
      </c>
      <c r="N40" s="328" t="s">
        <v>177</v>
      </c>
      <c r="O40" s="318" t="str">
        <f>VLOOKUP(Leverancespecifikation6[[#This Row],[ID-Bygningsdel]],'Data aktør'!A:H,2,FALSE)</f>
        <v/>
      </c>
      <c r="P40" s="317" t="str">
        <f>VLOOKUP(Leverancespecifikation6[[#This Row],[ID-Bygningsdel]],'Data aktør'!A:H,3,FALSE)</f>
        <v>X</v>
      </c>
      <c r="Q40" s="317" t="str">
        <f>VLOOKUP(Leverancespecifikation6[[#This Row],[ID-Bygningsdel]],'Data aktør'!A:H,4,FALSE)</f>
        <v/>
      </c>
      <c r="R40" s="317" t="str">
        <f>VLOOKUP(Leverancespecifikation6[[#This Row],[ID-Bygningsdel]],'Data aktør'!A:H,5,FALSE)</f>
        <v/>
      </c>
      <c r="S40" s="317" t="str">
        <f>VLOOKUP(Leverancespecifikation6[[#This Row],[ID-Bygningsdel]],'Data aktør'!A:H,6,FALSE)</f>
        <v/>
      </c>
      <c r="T40" s="317" t="str">
        <f>VLOOKUP(Leverancespecifikation6[[#This Row],[ID-Bygningsdel]],'Data aktør'!A:H,7,FALSE)</f>
        <v/>
      </c>
      <c r="U40" s="319" t="str">
        <f>VLOOKUP(Leverancespecifikation6[[#This Row],[ID-Bygningsdel]],'Data aktør'!A:H,8,FALSE)</f>
        <v/>
      </c>
      <c r="V40" s="112"/>
      <c r="W40" s="79"/>
      <c r="X40" s="79"/>
      <c r="Y40" s="79"/>
      <c r="Z40" s="79"/>
      <c r="AA40" s="79"/>
      <c r="AB40" s="171"/>
      <c r="AD40" s="171"/>
      <c r="AE40" s="171"/>
      <c r="AF40" s="171"/>
      <c r="AG40" s="171"/>
      <c r="AH40" s="171"/>
      <c r="AI40" s="171"/>
      <c r="AJ40" s="171" t="s">
        <v>34</v>
      </c>
      <c r="AK40" s="171">
        <v>300</v>
      </c>
      <c r="AT40" s="171" t="s">
        <v>34</v>
      </c>
      <c r="AU40" s="171">
        <v>325</v>
      </c>
      <c r="BB40" s="171" t="s">
        <v>34</v>
      </c>
      <c r="BC40" s="171">
        <v>325</v>
      </c>
      <c r="BV40" s="171"/>
      <c r="BW40" s="171"/>
      <c r="CB40" s="134"/>
    </row>
    <row r="41" spans="1:986" ht="60" x14ac:dyDescent="0.2">
      <c r="A41" s="249"/>
      <c r="B41" s="242" t="s">
        <v>175</v>
      </c>
      <c r="C41" s="170" t="str">
        <f>_xlfn.CONCAT(Leverancespecifikation6[[#This Row],[ID]],Leverancespecifikation6[[#This Row],[BYGNINGSDEL]])</f>
        <v>037Betonvægge, præfabrikerede A113, 4LK (DP=Ent.)</v>
      </c>
      <c r="E41" s="171" t="s">
        <v>1540</v>
      </c>
      <c r="I41" s="171"/>
      <c r="J41" s="171">
        <v>4</v>
      </c>
      <c r="K41" s="175" t="s">
        <v>179</v>
      </c>
      <c r="L41" s="172" t="s">
        <v>174</v>
      </c>
      <c r="M41" s="317" t="str">
        <f>IFERROR(VLOOKUP(Leverancespecifikation6[[#This Row],[ID-Bygningsdel]],'Data ændringslog'!A:G,7,FALSE),"P")</f>
        <v/>
      </c>
      <c r="N41" s="328" t="s">
        <v>177</v>
      </c>
      <c r="O41" s="318" t="str">
        <f>VLOOKUP(Leverancespecifikation6[[#This Row],[ID-Bygningsdel]],'Data aktør'!A:H,2,FALSE)</f>
        <v/>
      </c>
      <c r="P41" s="317" t="str">
        <f>VLOOKUP(Leverancespecifikation6[[#This Row],[ID-Bygningsdel]],'Data aktør'!A:H,3,FALSE)</f>
        <v>X</v>
      </c>
      <c r="Q41" s="317" t="str">
        <f>VLOOKUP(Leverancespecifikation6[[#This Row],[ID-Bygningsdel]],'Data aktør'!A:H,4,FALSE)</f>
        <v/>
      </c>
      <c r="R41" s="317" t="str">
        <f>VLOOKUP(Leverancespecifikation6[[#This Row],[ID-Bygningsdel]],'Data aktør'!A:H,5,FALSE)</f>
        <v/>
      </c>
      <c r="S41" s="317" t="str">
        <f>VLOOKUP(Leverancespecifikation6[[#This Row],[ID-Bygningsdel]],'Data aktør'!A:H,6,FALSE)</f>
        <v/>
      </c>
      <c r="T41" s="317" t="str">
        <f>VLOOKUP(Leverancespecifikation6[[#This Row],[ID-Bygningsdel]],'Data aktør'!A:H,7,FALSE)</f>
        <v>X</v>
      </c>
      <c r="U41" s="319" t="str">
        <f>VLOOKUP(Leverancespecifikation6[[#This Row],[ID-Bygningsdel]],'Data aktør'!A:H,8,FALSE)</f>
        <v/>
      </c>
      <c r="V41" s="112"/>
      <c r="W41" s="79"/>
      <c r="X41" s="79"/>
      <c r="Y41" s="79"/>
      <c r="Z41" s="79"/>
      <c r="AA41" s="79"/>
      <c r="AB41" s="171"/>
      <c r="AD41" s="171"/>
      <c r="AE41" s="171"/>
      <c r="AF41" s="171"/>
      <c r="AG41" s="171"/>
      <c r="AH41" s="171"/>
      <c r="AI41" s="171"/>
      <c r="AJ41" s="171" t="s">
        <v>34</v>
      </c>
      <c r="AK41" s="171">
        <v>300</v>
      </c>
      <c r="AT41" s="171" t="s">
        <v>34</v>
      </c>
      <c r="AU41" s="171">
        <v>300</v>
      </c>
      <c r="BB41" s="171" t="s">
        <v>38</v>
      </c>
      <c r="BC41" s="171">
        <v>325</v>
      </c>
      <c r="BL41" s="287" t="s">
        <v>180</v>
      </c>
      <c r="BV41" s="171"/>
      <c r="BW41" s="171"/>
      <c r="CB41" s="134"/>
    </row>
    <row r="42" spans="1:986" ht="36" x14ac:dyDescent="0.2">
      <c r="A42" s="249"/>
      <c r="B42" s="242" t="s">
        <v>178</v>
      </c>
      <c r="C42" s="170" t="str">
        <f>_xlfn.CONCAT(Leverancespecifikation6[[#This Row],[ID]],Leverancespecifikation6[[#This Row],[BYGNINGSDEL]])</f>
        <v>038Betonvægge, præfabrikerede A113, 4LK (DP=Rådg.)</v>
      </c>
      <c r="E42" s="171" t="s">
        <v>1540</v>
      </c>
      <c r="I42" s="171"/>
      <c r="J42" s="171">
        <v>4</v>
      </c>
      <c r="K42" s="175" t="s">
        <v>182</v>
      </c>
      <c r="L42" s="172" t="s">
        <v>174</v>
      </c>
      <c r="M42" s="317" t="str">
        <f>IFERROR(VLOOKUP(Leverancespecifikation6[[#This Row],[ID-Bygningsdel]],'Data ændringslog'!A:G,7,FALSE),"P")</f>
        <v/>
      </c>
      <c r="N42" s="328" t="s">
        <v>177</v>
      </c>
      <c r="O42" s="318" t="str">
        <f>VLOOKUP(Leverancespecifikation6[[#This Row],[ID-Bygningsdel]],'Data aktør'!A:H,2,FALSE)</f>
        <v/>
      </c>
      <c r="P42" s="317" t="str">
        <f>VLOOKUP(Leverancespecifikation6[[#This Row],[ID-Bygningsdel]],'Data aktør'!A:H,3,FALSE)</f>
        <v>X</v>
      </c>
      <c r="Q42" s="317" t="str">
        <f>VLOOKUP(Leverancespecifikation6[[#This Row],[ID-Bygningsdel]],'Data aktør'!A:H,4,FALSE)</f>
        <v/>
      </c>
      <c r="R42" s="317" t="str">
        <f>VLOOKUP(Leverancespecifikation6[[#This Row],[ID-Bygningsdel]],'Data aktør'!A:H,5,FALSE)</f>
        <v/>
      </c>
      <c r="S42" s="317" t="str">
        <f>VLOOKUP(Leverancespecifikation6[[#This Row],[ID-Bygningsdel]],'Data aktør'!A:H,6,FALSE)</f>
        <v/>
      </c>
      <c r="T42" s="317" t="str">
        <f>VLOOKUP(Leverancespecifikation6[[#This Row],[ID-Bygningsdel]],'Data aktør'!A:H,7,FALSE)</f>
        <v/>
      </c>
      <c r="U42" s="319" t="str">
        <f>VLOOKUP(Leverancespecifikation6[[#This Row],[ID-Bygningsdel]],'Data aktør'!A:H,8,FALSE)</f>
        <v/>
      </c>
      <c r="V42" s="112"/>
      <c r="W42" s="79"/>
      <c r="X42" s="79"/>
      <c r="Y42" s="79"/>
      <c r="Z42" s="79"/>
      <c r="AA42" s="79"/>
      <c r="AB42" s="171"/>
      <c r="AD42" s="171"/>
      <c r="AE42" s="171"/>
      <c r="AF42" s="171"/>
      <c r="AG42" s="171"/>
      <c r="AH42" s="171"/>
      <c r="AI42" s="171"/>
      <c r="AJ42" s="171" t="s">
        <v>34</v>
      </c>
      <c r="AK42" s="171">
        <v>300</v>
      </c>
      <c r="AT42" s="171" t="s">
        <v>34</v>
      </c>
      <c r="AU42" s="171">
        <v>300</v>
      </c>
      <c r="BB42" s="171" t="s">
        <v>34</v>
      </c>
      <c r="BC42" s="171">
        <v>325</v>
      </c>
      <c r="BL42" s="287" t="s">
        <v>183</v>
      </c>
      <c r="BV42" s="171"/>
      <c r="BW42" s="171"/>
      <c r="CB42" s="134"/>
    </row>
    <row r="43" spans="1:986" ht="12" x14ac:dyDescent="0.2">
      <c r="A43" s="249"/>
      <c r="B43" s="242" t="s">
        <v>181</v>
      </c>
      <c r="C43" s="170" t="str">
        <f>_xlfn.CONCAT(Leverancespecifikation6[[#This Row],[ID]],Leverancespecifikation6[[#This Row],[BYGNINGSDEL]])</f>
        <v>039Filigranvægge</v>
      </c>
      <c r="E43" s="171" t="s">
        <v>1540</v>
      </c>
      <c r="I43" s="171"/>
      <c r="J43" s="171">
        <v>4</v>
      </c>
      <c r="K43" s="175" t="s">
        <v>192</v>
      </c>
      <c r="L43" s="172" t="s">
        <v>174</v>
      </c>
      <c r="M43" s="317" t="str">
        <f>IFERROR(VLOOKUP(Leverancespecifikation6[[#This Row],[ID-Bygningsdel]],'Data ændringslog'!A:G,7,FALSE),"P")</f>
        <v/>
      </c>
      <c r="N43" s="328" t="s">
        <v>177</v>
      </c>
      <c r="O43" s="318" t="str">
        <f>VLOOKUP(Leverancespecifikation6[[#This Row],[ID-Bygningsdel]],'Data aktør'!A:H,2,FALSE)</f>
        <v/>
      </c>
      <c r="P43" s="317" t="str">
        <f>VLOOKUP(Leverancespecifikation6[[#This Row],[ID-Bygningsdel]],'Data aktør'!A:H,3,FALSE)</f>
        <v>X</v>
      </c>
      <c r="Q43" s="317" t="str">
        <f>VLOOKUP(Leverancespecifikation6[[#This Row],[ID-Bygningsdel]],'Data aktør'!A:H,4,FALSE)</f>
        <v/>
      </c>
      <c r="R43" s="317" t="str">
        <f>VLOOKUP(Leverancespecifikation6[[#This Row],[ID-Bygningsdel]],'Data aktør'!A:H,5,FALSE)</f>
        <v/>
      </c>
      <c r="S43" s="317" t="str">
        <f>VLOOKUP(Leverancespecifikation6[[#This Row],[ID-Bygningsdel]],'Data aktør'!A:H,6,FALSE)</f>
        <v/>
      </c>
      <c r="T43" s="317" t="str">
        <f>VLOOKUP(Leverancespecifikation6[[#This Row],[ID-Bygningsdel]],'Data aktør'!A:H,7,FALSE)</f>
        <v/>
      </c>
      <c r="U43" s="319" t="str">
        <f>VLOOKUP(Leverancespecifikation6[[#This Row],[ID-Bygningsdel]],'Data aktør'!A:H,8,FALSE)</f>
        <v/>
      </c>
      <c r="V43" s="112"/>
      <c r="W43" s="79"/>
      <c r="X43" s="79"/>
      <c r="Y43" s="79"/>
      <c r="Z43" s="79"/>
      <c r="AA43" s="79"/>
      <c r="AB43" s="171"/>
      <c r="AD43" s="171"/>
      <c r="AE43" s="171"/>
      <c r="AF43" s="171"/>
      <c r="AG43" s="171"/>
      <c r="AH43" s="171"/>
      <c r="AI43" s="171"/>
      <c r="AJ43" s="171" t="s">
        <v>34</v>
      </c>
      <c r="AK43" s="171">
        <v>300</v>
      </c>
      <c r="AT43" s="171" t="s">
        <v>34</v>
      </c>
      <c r="AU43" s="171">
        <v>325</v>
      </c>
      <c r="BB43" s="171" t="s">
        <v>34</v>
      </c>
      <c r="BC43" s="171">
        <v>325</v>
      </c>
      <c r="BV43" s="171"/>
      <c r="BW43" s="171"/>
      <c r="CB43" s="134"/>
    </row>
    <row r="44" spans="1:986" ht="12" x14ac:dyDescent="0.2">
      <c r="A44" s="249"/>
      <c r="B44" s="242" t="s">
        <v>184</v>
      </c>
      <c r="C44" s="170" t="str">
        <f>_xlfn.CONCAT(Leverancespecifikation6[[#This Row],[ID]],Leverancespecifikation6[[#This Row],[BYGNINGSDEL]])</f>
        <v>040Filigranvægge A113, 3R</v>
      </c>
      <c r="E44" s="171" t="s">
        <v>1540</v>
      </c>
      <c r="I44" s="171"/>
      <c r="J44" s="171">
        <v>4</v>
      </c>
      <c r="K44" s="175" t="s">
        <v>186</v>
      </c>
      <c r="L44" s="172" t="s">
        <v>174</v>
      </c>
      <c r="M44" s="317" t="str">
        <f>IFERROR(VLOOKUP(Leverancespecifikation6[[#This Row],[ID-Bygningsdel]],'Data ændringslog'!A:G,7,FALSE),"P")</f>
        <v/>
      </c>
      <c r="N44" s="328" t="s">
        <v>177</v>
      </c>
      <c r="O44" s="318" t="str">
        <f>VLOOKUP(Leverancespecifikation6[[#This Row],[ID-Bygningsdel]],'Data aktør'!A:H,2,FALSE)</f>
        <v/>
      </c>
      <c r="P44" s="317" t="str">
        <f>VLOOKUP(Leverancespecifikation6[[#This Row],[ID-Bygningsdel]],'Data aktør'!A:H,3,FALSE)</f>
        <v>X</v>
      </c>
      <c r="Q44" s="317" t="str">
        <f>VLOOKUP(Leverancespecifikation6[[#This Row],[ID-Bygningsdel]],'Data aktør'!A:H,4,FALSE)</f>
        <v/>
      </c>
      <c r="R44" s="317" t="str">
        <f>VLOOKUP(Leverancespecifikation6[[#This Row],[ID-Bygningsdel]],'Data aktør'!A:H,5,FALSE)</f>
        <v/>
      </c>
      <c r="S44" s="317" t="str">
        <f>VLOOKUP(Leverancespecifikation6[[#This Row],[ID-Bygningsdel]],'Data aktør'!A:H,6,FALSE)</f>
        <v/>
      </c>
      <c r="T44" s="317" t="str">
        <f>VLOOKUP(Leverancespecifikation6[[#This Row],[ID-Bygningsdel]],'Data aktør'!A:H,7,FALSE)</f>
        <v/>
      </c>
      <c r="U44" s="319" t="str">
        <f>VLOOKUP(Leverancespecifikation6[[#This Row],[ID-Bygningsdel]],'Data aktør'!A:H,8,FALSE)</f>
        <v/>
      </c>
      <c r="V44" s="112"/>
      <c r="W44" s="79"/>
      <c r="X44" s="79"/>
      <c r="Y44" s="79"/>
      <c r="Z44" s="79"/>
      <c r="AA44" s="79"/>
      <c r="AB44" s="171"/>
      <c r="AD44" s="171"/>
      <c r="AE44" s="171"/>
      <c r="AF44" s="171"/>
      <c r="AG44" s="171"/>
      <c r="AH44" s="171"/>
      <c r="AI44" s="171"/>
      <c r="AJ44" s="171" t="s">
        <v>34</v>
      </c>
      <c r="AK44" s="171">
        <v>300</v>
      </c>
      <c r="AT44" s="171" t="s">
        <v>34</v>
      </c>
      <c r="AU44" s="171">
        <v>325</v>
      </c>
      <c r="BB44" s="171" t="s">
        <v>34</v>
      </c>
      <c r="BC44" s="171">
        <v>325</v>
      </c>
      <c r="BV44" s="171"/>
      <c r="BW44" s="171"/>
      <c r="CB44" s="134"/>
    </row>
    <row r="45" spans="1:986" ht="60" x14ac:dyDescent="0.2">
      <c r="A45" s="249"/>
      <c r="B45" s="242" t="s">
        <v>185</v>
      </c>
      <c r="C45" s="170" t="str">
        <f>_xlfn.CONCAT(Leverancespecifikation6[[#This Row],[ID]],Leverancespecifikation6[[#This Row],[BYGNINGSDEL]])</f>
        <v>041Filigranvægge A113, 4LK (DP=Ent.)</v>
      </c>
      <c r="E45" s="171" t="s">
        <v>1540</v>
      </c>
      <c r="I45" s="171"/>
      <c r="J45" s="171">
        <v>4</v>
      </c>
      <c r="K45" s="175" t="s">
        <v>188</v>
      </c>
      <c r="L45" s="172" t="s">
        <v>174</v>
      </c>
      <c r="M45" s="317" t="str">
        <f>IFERROR(VLOOKUP(Leverancespecifikation6[[#This Row],[ID-Bygningsdel]],'Data ændringslog'!A:G,7,FALSE),"P")</f>
        <v/>
      </c>
      <c r="N45" s="328" t="s">
        <v>177</v>
      </c>
      <c r="O45" s="318" t="str">
        <f>VLOOKUP(Leverancespecifikation6[[#This Row],[ID-Bygningsdel]],'Data aktør'!A:H,2,FALSE)</f>
        <v/>
      </c>
      <c r="P45" s="317" t="str">
        <f>VLOOKUP(Leverancespecifikation6[[#This Row],[ID-Bygningsdel]],'Data aktør'!A:H,3,FALSE)</f>
        <v>X</v>
      </c>
      <c r="Q45" s="317" t="str">
        <f>VLOOKUP(Leverancespecifikation6[[#This Row],[ID-Bygningsdel]],'Data aktør'!A:H,4,FALSE)</f>
        <v/>
      </c>
      <c r="R45" s="317" t="str">
        <f>VLOOKUP(Leverancespecifikation6[[#This Row],[ID-Bygningsdel]],'Data aktør'!A:H,5,FALSE)</f>
        <v/>
      </c>
      <c r="S45" s="317" t="str">
        <f>VLOOKUP(Leverancespecifikation6[[#This Row],[ID-Bygningsdel]],'Data aktør'!A:H,6,FALSE)</f>
        <v/>
      </c>
      <c r="T45" s="317" t="str">
        <f>VLOOKUP(Leverancespecifikation6[[#This Row],[ID-Bygningsdel]],'Data aktør'!A:H,7,FALSE)</f>
        <v>X</v>
      </c>
      <c r="U45" s="319" t="str">
        <f>VLOOKUP(Leverancespecifikation6[[#This Row],[ID-Bygningsdel]],'Data aktør'!A:H,8,FALSE)</f>
        <v/>
      </c>
      <c r="V45" s="112"/>
      <c r="W45" s="79"/>
      <c r="X45" s="79"/>
      <c r="Y45" s="79"/>
      <c r="Z45" s="79"/>
      <c r="AA45" s="79"/>
      <c r="AB45" s="171"/>
      <c r="AD45" s="171"/>
      <c r="AE45" s="171"/>
      <c r="AF45" s="171"/>
      <c r="AG45" s="171"/>
      <c r="AH45" s="171"/>
      <c r="AI45" s="171"/>
      <c r="AJ45" s="171" t="s">
        <v>34</v>
      </c>
      <c r="AK45" s="171">
        <v>300</v>
      </c>
      <c r="AT45" s="171" t="s">
        <v>34</v>
      </c>
      <c r="AU45" s="171">
        <v>300</v>
      </c>
      <c r="BB45" s="171" t="s">
        <v>38</v>
      </c>
      <c r="BC45" s="171">
        <v>325</v>
      </c>
      <c r="BL45" s="287" t="s">
        <v>180</v>
      </c>
      <c r="BV45" s="171"/>
      <c r="BW45" s="171"/>
      <c r="CB45" s="134"/>
    </row>
    <row r="46" spans="1:986" ht="36" x14ac:dyDescent="0.2">
      <c r="A46" s="249"/>
      <c r="B46" s="242" t="s">
        <v>187</v>
      </c>
      <c r="C46" s="170" t="str">
        <f>_xlfn.CONCAT(Leverancespecifikation6[[#This Row],[ID]],Leverancespecifikation6[[#This Row],[BYGNINGSDEL]])</f>
        <v>042Filigranvægge A113, 4LK (DP=Rådg.)</v>
      </c>
      <c r="E46" s="171" t="s">
        <v>1540</v>
      </c>
      <c r="I46" s="171"/>
      <c r="J46" s="171">
        <v>4</v>
      </c>
      <c r="K46" s="175" t="s">
        <v>190</v>
      </c>
      <c r="L46" s="172" t="s">
        <v>174</v>
      </c>
      <c r="M46" s="317" t="str">
        <f>IFERROR(VLOOKUP(Leverancespecifikation6[[#This Row],[ID-Bygningsdel]],'Data ændringslog'!A:G,7,FALSE),"P")</f>
        <v/>
      </c>
      <c r="N46" s="328" t="s">
        <v>177</v>
      </c>
      <c r="O46" s="318" t="str">
        <f>VLOOKUP(Leverancespecifikation6[[#This Row],[ID-Bygningsdel]],'Data aktør'!A:H,2,FALSE)</f>
        <v/>
      </c>
      <c r="P46" s="317" t="str">
        <f>VLOOKUP(Leverancespecifikation6[[#This Row],[ID-Bygningsdel]],'Data aktør'!A:H,3,FALSE)</f>
        <v>X</v>
      </c>
      <c r="Q46" s="317" t="str">
        <f>VLOOKUP(Leverancespecifikation6[[#This Row],[ID-Bygningsdel]],'Data aktør'!A:H,4,FALSE)</f>
        <v/>
      </c>
      <c r="R46" s="317" t="str">
        <f>VLOOKUP(Leverancespecifikation6[[#This Row],[ID-Bygningsdel]],'Data aktør'!A:H,5,FALSE)</f>
        <v/>
      </c>
      <c r="S46" s="317" t="str">
        <f>VLOOKUP(Leverancespecifikation6[[#This Row],[ID-Bygningsdel]],'Data aktør'!A:H,6,FALSE)</f>
        <v/>
      </c>
      <c r="T46" s="317" t="str">
        <f>VLOOKUP(Leverancespecifikation6[[#This Row],[ID-Bygningsdel]],'Data aktør'!A:H,7,FALSE)</f>
        <v/>
      </c>
      <c r="U46" s="319" t="str">
        <f>VLOOKUP(Leverancespecifikation6[[#This Row],[ID-Bygningsdel]],'Data aktør'!A:H,8,FALSE)</f>
        <v/>
      </c>
      <c r="V46" s="112"/>
      <c r="W46" s="79"/>
      <c r="X46" s="79"/>
      <c r="Y46" s="79"/>
      <c r="Z46" s="79"/>
      <c r="AA46" s="79"/>
      <c r="AB46" s="171"/>
      <c r="AD46" s="171"/>
      <c r="AE46" s="171"/>
      <c r="AF46" s="171"/>
      <c r="AG46" s="171"/>
      <c r="AH46" s="171"/>
      <c r="AI46" s="171"/>
      <c r="AJ46" s="171" t="s">
        <v>34</v>
      </c>
      <c r="AK46" s="171">
        <v>300</v>
      </c>
      <c r="AT46" s="171" t="s">
        <v>34</v>
      </c>
      <c r="AU46" s="171">
        <v>300</v>
      </c>
      <c r="BB46" s="171" t="s">
        <v>34</v>
      </c>
      <c r="BC46" s="171">
        <v>325</v>
      </c>
      <c r="BL46" s="287" t="s">
        <v>183</v>
      </c>
      <c r="BV46" s="171"/>
      <c r="BW46" s="171"/>
      <c r="CB46" s="134"/>
    </row>
    <row r="47" spans="1:986" ht="12" x14ac:dyDescent="0.2">
      <c r="A47" s="249"/>
      <c r="B47" s="242" t="s">
        <v>189</v>
      </c>
      <c r="C47" s="170" t="str">
        <f>_xlfn.CONCAT(Leverancespecifikation6[[#This Row],[ID]],Leverancespecifikation6[[#This Row],[BYGNINGSDEL]])</f>
        <v>043Opmurede vægge</v>
      </c>
      <c r="E47" s="171">
        <v>223</v>
      </c>
      <c r="I47" s="171"/>
      <c r="J47" s="171">
        <v>4</v>
      </c>
      <c r="K47" s="175" t="s">
        <v>196</v>
      </c>
      <c r="L47" s="172" t="s">
        <v>111</v>
      </c>
      <c r="M47" s="317" t="str">
        <f>IFERROR(VLOOKUP(Leverancespecifikation6[[#This Row],[ID-Bygningsdel]],'Data ændringslog'!A:G,7,FALSE),"P")</f>
        <v/>
      </c>
      <c r="N47" s="328" t="s">
        <v>99</v>
      </c>
      <c r="O47" s="318" t="str">
        <f>VLOOKUP(Leverancespecifikation6[[#This Row],[ID-Bygningsdel]],'Data aktør'!A:H,2,FALSE)</f>
        <v>X</v>
      </c>
      <c r="P47" s="317" t="str">
        <f>VLOOKUP(Leverancespecifikation6[[#This Row],[ID-Bygningsdel]],'Data aktør'!A:H,3,FALSE)</f>
        <v/>
      </c>
      <c r="Q47" s="317" t="str">
        <f>VLOOKUP(Leverancespecifikation6[[#This Row],[ID-Bygningsdel]],'Data aktør'!A:H,4,FALSE)</f>
        <v/>
      </c>
      <c r="R47" s="317" t="str">
        <f>VLOOKUP(Leverancespecifikation6[[#This Row],[ID-Bygningsdel]],'Data aktør'!A:H,5,FALSE)</f>
        <v/>
      </c>
      <c r="S47" s="317" t="str">
        <f>VLOOKUP(Leverancespecifikation6[[#This Row],[ID-Bygningsdel]],'Data aktør'!A:H,6,FALSE)</f>
        <v/>
      </c>
      <c r="T47" s="317" t="str">
        <f>VLOOKUP(Leverancespecifikation6[[#This Row],[ID-Bygningsdel]],'Data aktør'!A:H,7,FALSE)</f>
        <v/>
      </c>
      <c r="U47" s="319" t="str">
        <f>VLOOKUP(Leverancespecifikation6[[#This Row],[ID-Bygningsdel]],'Data aktør'!A:H,8,FALSE)</f>
        <v/>
      </c>
      <c r="V47" s="112"/>
      <c r="W47" s="79"/>
      <c r="X47" s="79"/>
      <c r="Y47" s="79"/>
      <c r="Z47" s="79"/>
      <c r="AA47" s="79"/>
      <c r="AB47" s="171"/>
      <c r="AD47" s="171"/>
      <c r="AE47" s="171"/>
      <c r="AF47" s="171"/>
      <c r="AG47" s="171"/>
      <c r="AH47" s="171"/>
      <c r="AI47" s="171"/>
      <c r="AJ47" s="171" t="s">
        <v>33</v>
      </c>
      <c r="AK47" s="171">
        <v>300</v>
      </c>
      <c r="AT47" s="171" t="s">
        <v>33</v>
      </c>
      <c r="AU47" s="171">
        <v>325</v>
      </c>
      <c r="BB47" s="171" t="s">
        <v>33</v>
      </c>
      <c r="BC47" s="171">
        <v>325</v>
      </c>
      <c r="BL47" s="287" t="s">
        <v>197</v>
      </c>
      <c r="BV47" s="171"/>
      <c r="BW47" s="171"/>
      <c r="CB47" s="134"/>
    </row>
    <row r="48" spans="1:986" ht="12" x14ac:dyDescent="0.2">
      <c r="A48" s="249"/>
      <c r="B48" s="242" t="s">
        <v>191</v>
      </c>
      <c r="C48" s="170" t="str">
        <f>_xlfn.CONCAT(Leverancespecifikation6[[#This Row],[ID]],Leverancespecifikation6[[#This Row],[BYGNINGSDEL]])</f>
        <v>044Skeletkonstruerede vægge</v>
      </c>
      <c r="E48" s="171">
        <v>224</v>
      </c>
      <c r="I48" s="171"/>
      <c r="J48" s="171">
        <v>4</v>
      </c>
      <c r="K48" s="175" t="s">
        <v>199</v>
      </c>
      <c r="L48" s="172" t="s">
        <v>111</v>
      </c>
      <c r="M48" s="317" t="str">
        <f>IFERROR(VLOOKUP(Leverancespecifikation6[[#This Row],[ID-Bygningsdel]],'Data ændringslog'!A:G,7,FALSE),"P")</f>
        <v/>
      </c>
      <c r="N48" s="328" t="s">
        <v>99</v>
      </c>
      <c r="O48" s="318" t="str">
        <f>VLOOKUP(Leverancespecifikation6[[#This Row],[ID-Bygningsdel]],'Data aktør'!A:H,2,FALSE)</f>
        <v>X</v>
      </c>
      <c r="P48" s="317" t="str">
        <f>VLOOKUP(Leverancespecifikation6[[#This Row],[ID-Bygningsdel]],'Data aktør'!A:H,3,FALSE)</f>
        <v/>
      </c>
      <c r="Q48" s="317" t="str">
        <f>VLOOKUP(Leverancespecifikation6[[#This Row],[ID-Bygningsdel]],'Data aktør'!A:H,4,FALSE)</f>
        <v/>
      </c>
      <c r="R48" s="317" t="str">
        <f>VLOOKUP(Leverancespecifikation6[[#This Row],[ID-Bygningsdel]],'Data aktør'!A:H,5,FALSE)</f>
        <v/>
      </c>
      <c r="S48" s="317" t="str">
        <f>VLOOKUP(Leverancespecifikation6[[#This Row],[ID-Bygningsdel]],'Data aktør'!A:H,6,FALSE)</f>
        <v/>
      </c>
      <c r="T48" s="317" t="str">
        <f>VLOOKUP(Leverancespecifikation6[[#This Row],[ID-Bygningsdel]],'Data aktør'!A:H,7,FALSE)</f>
        <v/>
      </c>
      <c r="U48" s="319" t="str">
        <f>VLOOKUP(Leverancespecifikation6[[#This Row],[ID-Bygningsdel]],'Data aktør'!A:H,8,FALSE)</f>
        <v/>
      </c>
      <c r="V48" s="112"/>
      <c r="W48" s="79"/>
      <c r="X48" s="79"/>
      <c r="Y48" s="79"/>
      <c r="Z48" s="79"/>
      <c r="AA48" s="79"/>
      <c r="AB48" s="171"/>
      <c r="AD48" s="171"/>
      <c r="AE48" s="171"/>
      <c r="AF48" s="171"/>
      <c r="AG48" s="171"/>
      <c r="AH48" s="171"/>
      <c r="AI48" s="171"/>
      <c r="AJ48" s="171" t="s">
        <v>33</v>
      </c>
      <c r="AK48" s="171">
        <v>300</v>
      </c>
      <c r="AT48" s="171" t="s">
        <v>33</v>
      </c>
      <c r="AU48" s="171">
        <v>325</v>
      </c>
      <c r="BB48" s="171" t="s">
        <v>33</v>
      </c>
      <c r="BC48" s="171">
        <v>325</v>
      </c>
      <c r="BV48" s="171"/>
      <c r="BW48" s="171"/>
      <c r="CB48" s="134"/>
    </row>
    <row r="49" spans="1:986" ht="12" x14ac:dyDescent="0.2">
      <c r="A49" s="249"/>
      <c r="B49" s="242" t="s">
        <v>193</v>
      </c>
      <c r="C49" s="170" t="str">
        <f>_xlfn.CONCAT(Leverancespecifikation6[[#This Row],[ID]],Leverancespecifikation6[[#This Row],[BYGNINGSDEL]])</f>
        <v>045Trævægge, bærende</v>
      </c>
      <c r="E49" s="171" t="s">
        <v>1540</v>
      </c>
      <c r="I49" s="171"/>
      <c r="J49" s="171">
        <v>4</v>
      </c>
      <c r="K49" s="175" t="s">
        <v>204</v>
      </c>
      <c r="L49" s="172" t="s">
        <v>111</v>
      </c>
      <c r="M49" s="317" t="str">
        <f>IFERROR(VLOOKUP(Leverancespecifikation6[[#This Row],[ID-Bygningsdel]],'Data ændringslog'!A:G,7,FALSE),"P")</f>
        <v/>
      </c>
      <c r="N49" s="328" t="s">
        <v>99</v>
      </c>
      <c r="O49" s="318" t="str">
        <f>VLOOKUP(Leverancespecifikation6[[#This Row],[ID-Bygningsdel]],'Data aktør'!A:H,2,FALSE)</f>
        <v/>
      </c>
      <c r="P49" s="317" t="str">
        <f>VLOOKUP(Leverancespecifikation6[[#This Row],[ID-Bygningsdel]],'Data aktør'!A:H,3,FALSE)</f>
        <v>X</v>
      </c>
      <c r="Q49" s="317" t="str">
        <f>VLOOKUP(Leverancespecifikation6[[#This Row],[ID-Bygningsdel]],'Data aktør'!A:H,4,FALSE)</f>
        <v/>
      </c>
      <c r="R49" s="317" t="str">
        <f>VLOOKUP(Leverancespecifikation6[[#This Row],[ID-Bygningsdel]],'Data aktør'!A:H,5,FALSE)</f>
        <v/>
      </c>
      <c r="S49" s="317" t="str">
        <f>VLOOKUP(Leverancespecifikation6[[#This Row],[ID-Bygningsdel]],'Data aktør'!A:H,6,FALSE)</f>
        <v/>
      </c>
      <c r="T49" s="317" t="str">
        <f>VLOOKUP(Leverancespecifikation6[[#This Row],[ID-Bygningsdel]],'Data aktør'!A:H,7,FALSE)</f>
        <v/>
      </c>
      <c r="U49" s="319" t="str">
        <f>VLOOKUP(Leverancespecifikation6[[#This Row],[ID-Bygningsdel]],'Data aktør'!A:H,8,FALSE)</f>
        <v/>
      </c>
      <c r="V49" s="112"/>
      <c r="W49" s="79"/>
      <c r="X49" s="79"/>
      <c r="Y49" s="79"/>
      <c r="Z49" s="79"/>
      <c r="AA49" s="79"/>
      <c r="AB49" s="171"/>
      <c r="AD49" s="171"/>
      <c r="AE49" s="171"/>
      <c r="AF49" s="171"/>
      <c r="AG49" s="171"/>
      <c r="AH49" s="171"/>
      <c r="AI49" s="171"/>
      <c r="AJ49" s="171" t="s">
        <v>34</v>
      </c>
      <c r="AK49" s="171">
        <v>300</v>
      </c>
      <c r="AT49" s="171" t="s">
        <v>34</v>
      </c>
      <c r="AU49" s="171">
        <v>325</v>
      </c>
      <c r="BB49" s="171" t="s">
        <v>34</v>
      </c>
      <c r="BC49" s="171">
        <v>325</v>
      </c>
      <c r="BL49" s="287" t="s">
        <v>205</v>
      </c>
      <c r="BV49" s="171"/>
      <c r="BW49" s="171"/>
      <c r="CB49" s="134"/>
    </row>
    <row r="50" spans="1:986" ht="12" x14ac:dyDescent="0.2">
      <c r="A50" s="249"/>
      <c r="B50" s="242" t="s">
        <v>195</v>
      </c>
      <c r="C50" s="170" t="str">
        <f>_xlfn.CONCAT(Leverancespecifikation6[[#This Row],[ID]],Leverancespecifikation6[[#This Row],[BYGNINGSDEL]])</f>
        <v>046Glasvægge</v>
      </c>
      <c r="E50" s="171">
        <v>226</v>
      </c>
      <c r="I50" s="171"/>
      <c r="J50" s="171">
        <v>4</v>
      </c>
      <c r="K50" s="175" t="s">
        <v>201</v>
      </c>
      <c r="L50" s="172" t="s">
        <v>202</v>
      </c>
      <c r="M50" s="317" t="str">
        <f>IFERROR(VLOOKUP(Leverancespecifikation6[[#This Row],[ID-Bygningsdel]],'Data ændringslog'!A:G,7,FALSE),"P")</f>
        <v/>
      </c>
      <c r="N50" s="328" t="s">
        <v>99</v>
      </c>
      <c r="O50" s="318" t="str">
        <f>VLOOKUP(Leverancespecifikation6[[#This Row],[ID-Bygningsdel]],'Data aktør'!A:H,2,FALSE)</f>
        <v>X</v>
      </c>
      <c r="P50" s="317" t="str">
        <f>VLOOKUP(Leverancespecifikation6[[#This Row],[ID-Bygningsdel]],'Data aktør'!A:H,3,FALSE)</f>
        <v/>
      </c>
      <c r="Q50" s="317" t="str">
        <f>VLOOKUP(Leverancespecifikation6[[#This Row],[ID-Bygningsdel]],'Data aktør'!A:H,4,FALSE)</f>
        <v/>
      </c>
      <c r="R50" s="317" t="str">
        <f>VLOOKUP(Leverancespecifikation6[[#This Row],[ID-Bygningsdel]],'Data aktør'!A:H,5,FALSE)</f>
        <v/>
      </c>
      <c r="S50" s="317" t="str">
        <f>VLOOKUP(Leverancespecifikation6[[#This Row],[ID-Bygningsdel]],'Data aktør'!A:H,6,FALSE)</f>
        <v/>
      </c>
      <c r="T50" s="317" t="str">
        <f>VLOOKUP(Leverancespecifikation6[[#This Row],[ID-Bygningsdel]],'Data aktør'!A:H,7,FALSE)</f>
        <v/>
      </c>
      <c r="U50" s="319" t="str">
        <f>VLOOKUP(Leverancespecifikation6[[#This Row],[ID-Bygningsdel]],'Data aktør'!A:H,8,FALSE)</f>
        <v/>
      </c>
      <c r="V50" s="112"/>
      <c r="W50" s="79"/>
      <c r="X50" s="79"/>
      <c r="Y50" s="79"/>
      <c r="Z50" s="79"/>
      <c r="AA50" s="79"/>
      <c r="AB50" s="171"/>
      <c r="AD50" s="171"/>
      <c r="AE50" s="171"/>
      <c r="AF50" s="171"/>
      <c r="AG50" s="171"/>
      <c r="AH50" s="171"/>
      <c r="AI50" s="171"/>
      <c r="AJ50" s="171" t="s">
        <v>33</v>
      </c>
      <c r="AK50" s="171">
        <v>300</v>
      </c>
      <c r="AT50" s="171" t="s">
        <v>33</v>
      </c>
      <c r="AU50" s="171">
        <v>325</v>
      </c>
      <c r="BB50" s="171" t="s">
        <v>33</v>
      </c>
      <c r="BC50" s="171">
        <v>325</v>
      </c>
      <c r="BV50" s="171"/>
      <c r="BW50" s="171"/>
      <c r="CB50" s="134"/>
    </row>
    <row r="51" spans="1:986" ht="12" x14ac:dyDescent="0.2">
      <c r="A51" s="249"/>
      <c r="B51" s="242" t="s">
        <v>198</v>
      </c>
      <c r="C51" s="170" t="str">
        <f>_xlfn.CONCAT(Leverancespecifikation6[[#This Row],[ID]],Leverancespecifikation6[[#This Row],[BYGNINGSDEL]])</f>
        <v>047Mobilvægge</v>
      </c>
      <c r="E51" s="171">
        <v>327</v>
      </c>
      <c r="I51" s="171"/>
      <c r="J51" s="171">
        <v>4</v>
      </c>
      <c r="K51" s="175" t="s">
        <v>207</v>
      </c>
      <c r="L51" s="172" t="s">
        <v>202</v>
      </c>
      <c r="M51" s="317" t="str">
        <f>IFERROR(VLOOKUP(Leverancespecifikation6[[#This Row],[ID-Bygningsdel]],'Data ændringslog'!A:G,7,FALSE),"P")</f>
        <v/>
      </c>
      <c r="N51" s="328" t="s">
        <v>99</v>
      </c>
      <c r="O51" s="318" t="str">
        <f>VLOOKUP(Leverancespecifikation6[[#This Row],[ID-Bygningsdel]],'Data aktør'!A:H,2,FALSE)</f>
        <v>X</v>
      </c>
      <c r="P51" s="317" t="str">
        <f>VLOOKUP(Leverancespecifikation6[[#This Row],[ID-Bygningsdel]],'Data aktør'!A:H,3,FALSE)</f>
        <v/>
      </c>
      <c r="Q51" s="317" t="str">
        <f>VLOOKUP(Leverancespecifikation6[[#This Row],[ID-Bygningsdel]],'Data aktør'!A:H,4,FALSE)</f>
        <v/>
      </c>
      <c r="R51" s="317" t="str">
        <f>VLOOKUP(Leverancespecifikation6[[#This Row],[ID-Bygningsdel]],'Data aktør'!A:H,5,FALSE)</f>
        <v/>
      </c>
      <c r="S51" s="317" t="str">
        <f>VLOOKUP(Leverancespecifikation6[[#This Row],[ID-Bygningsdel]],'Data aktør'!A:H,6,FALSE)</f>
        <v/>
      </c>
      <c r="T51" s="317" t="str">
        <f>VLOOKUP(Leverancespecifikation6[[#This Row],[ID-Bygningsdel]],'Data aktør'!A:H,7,FALSE)</f>
        <v/>
      </c>
      <c r="U51" s="319" t="str">
        <f>VLOOKUP(Leverancespecifikation6[[#This Row],[ID-Bygningsdel]],'Data aktør'!A:H,8,FALSE)</f>
        <v/>
      </c>
      <c r="V51" s="112"/>
      <c r="W51" s="79"/>
      <c r="X51" s="79"/>
      <c r="Y51" s="79"/>
      <c r="Z51" s="79"/>
      <c r="AA51" s="79"/>
      <c r="AB51" s="171"/>
      <c r="AD51" s="171"/>
      <c r="AE51" s="171"/>
      <c r="AF51" s="171"/>
      <c r="AG51" s="171"/>
      <c r="AH51" s="171"/>
      <c r="AI51" s="171"/>
      <c r="AJ51" s="171" t="s">
        <v>33</v>
      </c>
      <c r="AK51" s="171">
        <v>300</v>
      </c>
      <c r="AT51" s="171" t="s">
        <v>33</v>
      </c>
      <c r="AU51" s="171">
        <v>325</v>
      </c>
      <c r="BB51" s="171" t="s">
        <v>33</v>
      </c>
      <c r="BC51" s="171">
        <v>325</v>
      </c>
      <c r="BV51" s="171"/>
      <c r="BW51" s="171"/>
      <c r="CB51" s="134"/>
    </row>
    <row r="52" spans="1:986" ht="36" x14ac:dyDescent="0.2">
      <c r="A52" s="249"/>
      <c r="B52" s="242" t="s">
        <v>200</v>
      </c>
      <c r="C52" s="170" t="str">
        <f>_xlfn.CONCAT(Leverancespecifikation6[[#This Row],[ID]],Leverancespecifikation6[[#This Row],[BYGNINGSDEL]])</f>
        <v>048Vægge, isolering, under terræn</v>
      </c>
      <c r="E52" s="171">
        <v>219</v>
      </c>
      <c r="I52" s="171"/>
      <c r="J52" s="171">
        <v>4</v>
      </c>
      <c r="K52" s="175" t="s">
        <v>210</v>
      </c>
      <c r="L52" s="172" t="s">
        <v>111</v>
      </c>
      <c r="M52" s="317" t="str">
        <f>IFERROR(VLOOKUP(Leverancespecifikation6[[#This Row],[ID-Bygningsdel]],'Data ændringslog'!A:G,7,FALSE),"P")</f>
        <v/>
      </c>
      <c r="N52" s="328" t="s">
        <v>99</v>
      </c>
      <c r="O52" s="318" t="str">
        <f>VLOOKUP(Leverancespecifikation6[[#This Row],[ID-Bygningsdel]],'Data aktør'!A:H,2,FALSE)</f>
        <v/>
      </c>
      <c r="P52" s="317" t="str">
        <f>VLOOKUP(Leverancespecifikation6[[#This Row],[ID-Bygningsdel]],'Data aktør'!A:H,3,FALSE)</f>
        <v>X</v>
      </c>
      <c r="Q52" s="317" t="str">
        <f>VLOOKUP(Leverancespecifikation6[[#This Row],[ID-Bygningsdel]],'Data aktør'!A:H,4,FALSE)</f>
        <v/>
      </c>
      <c r="R52" s="317" t="str">
        <f>VLOOKUP(Leverancespecifikation6[[#This Row],[ID-Bygningsdel]],'Data aktør'!A:H,5,FALSE)</f>
        <v/>
      </c>
      <c r="S52" s="317" t="str">
        <f>VLOOKUP(Leverancespecifikation6[[#This Row],[ID-Bygningsdel]],'Data aktør'!A:H,6,FALSE)</f>
        <v/>
      </c>
      <c r="T52" s="317" t="str">
        <f>VLOOKUP(Leverancespecifikation6[[#This Row],[ID-Bygningsdel]],'Data aktør'!A:H,7,FALSE)</f>
        <v/>
      </c>
      <c r="U52" s="319" t="str">
        <f>VLOOKUP(Leverancespecifikation6[[#This Row],[ID-Bygningsdel]],'Data aktør'!A:H,8,FALSE)</f>
        <v/>
      </c>
      <c r="V52" s="112"/>
      <c r="W52" s="79"/>
      <c r="X52" s="79"/>
      <c r="Y52" s="79"/>
      <c r="Z52" s="79"/>
      <c r="AA52" s="79"/>
      <c r="AB52" s="171"/>
      <c r="AD52" s="171"/>
      <c r="AE52" s="171"/>
      <c r="AF52" s="171"/>
      <c r="AG52" s="171"/>
      <c r="AH52" s="171"/>
      <c r="AI52" s="171"/>
      <c r="AJ52" s="171" t="s">
        <v>34</v>
      </c>
      <c r="AK52" s="171">
        <v>300</v>
      </c>
      <c r="AT52" s="171" t="s">
        <v>34</v>
      </c>
      <c r="AU52" s="171">
        <v>325</v>
      </c>
      <c r="BB52" s="171" t="s">
        <v>34</v>
      </c>
      <c r="BC52" s="171">
        <v>325</v>
      </c>
      <c r="BL52" s="287" t="s">
        <v>211</v>
      </c>
      <c r="BV52" s="171"/>
      <c r="BW52" s="171"/>
      <c r="CB52" s="134"/>
      <c r="CC52" s="1"/>
    </row>
    <row r="53" spans="1:986" ht="36" x14ac:dyDescent="0.2">
      <c r="A53" s="249"/>
      <c r="B53" s="242" t="s">
        <v>203</v>
      </c>
      <c r="C53" s="170" t="str">
        <f>_xlfn.CONCAT(Leverancespecifikation6[[#This Row],[ID]],Leverancespecifikation6[[#This Row],[BYGNINGSDEL]])</f>
        <v>049Vægge, isolering, over terræn</v>
      </c>
      <c r="E53" s="171">
        <v>219</v>
      </c>
      <c r="I53" s="171"/>
      <c r="J53" s="171">
        <v>4</v>
      </c>
      <c r="K53" s="175" t="s">
        <v>213</v>
      </c>
      <c r="L53" s="172" t="s">
        <v>111</v>
      </c>
      <c r="M53" s="317" t="str">
        <f>IFERROR(VLOOKUP(Leverancespecifikation6[[#This Row],[ID-Bygningsdel]],'Data ændringslog'!A:G,7,FALSE),"P")</f>
        <v/>
      </c>
      <c r="N53" s="328" t="s">
        <v>99</v>
      </c>
      <c r="O53" s="318" t="str">
        <f>VLOOKUP(Leverancespecifikation6[[#This Row],[ID-Bygningsdel]],'Data aktør'!A:H,2,FALSE)</f>
        <v>X</v>
      </c>
      <c r="P53" s="317" t="str">
        <f>VLOOKUP(Leverancespecifikation6[[#This Row],[ID-Bygningsdel]],'Data aktør'!A:H,3,FALSE)</f>
        <v/>
      </c>
      <c r="Q53" s="317" t="str">
        <f>VLOOKUP(Leverancespecifikation6[[#This Row],[ID-Bygningsdel]],'Data aktør'!A:H,4,FALSE)</f>
        <v/>
      </c>
      <c r="R53" s="317" t="str">
        <f>VLOOKUP(Leverancespecifikation6[[#This Row],[ID-Bygningsdel]],'Data aktør'!A:H,5,FALSE)</f>
        <v/>
      </c>
      <c r="S53" s="317" t="str">
        <f>VLOOKUP(Leverancespecifikation6[[#This Row],[ID-Bygningsdel]],'Data aktør'!A:H,6,FALSE)</f>
        <v/>
      </c>
      <c r="T53" s="317" t="str">
        <f>VLOOKUP(Leverancespecifikation6[[#This Row],[ID-Bygningsdel]],'Data aktør'!A:H,7,FALSE)</f>
        <v/>
      </c>
      <c r="U53" s="319" t="str">
        <f>VLOOKUP(Leverancespecifikation6[[#This Row],[ID-Bygningsdel]],'Data aktør'!A:H,8,FALSE)</f>
        <v/>
      </c>
      <c r="V53" s="112"/>
      <c r="W53" s="79"/>
      <c r="X53" s="79"/>
      <c r="Y53" s="79"/>
      <c r="Z53" s="79"/>
      <c r="AA53" s="79"/>
      <c r="AB53" s="171"/>
      <c r="AD53" s="171"/>
      <c r="AE53" s="171"/>
      <c r="AF53" s="171"/>
      <c r="AG53" s="171"/>
      <c r="AH53" s="171"/>
      <c r="AI53" s="171"/>
      <c r="AJ53" s="171" t="s">
        <v>33</v>
      </c>
      <c r="AK53" s="171">
        <v>300</v>
      </c>
      <c r="AT53" s="171" t="s">
        <v>33</v>
      </c>
      <c r="AU53" s="171">
        <v>325</v>
      </c>
      <c r="BB53" s="171" t="s">
        <v>33</v>
      </c>
      <c r="BC53" s="171">
        <v>325</v>
      </c>
      <c r="BL53" s="287" t="s">
        <v>214</v>
      </c>
      <c r="BV53" s="171"/>
      <c r="BW53" s="171"/>
      <c r="CB53" s="134"/>
    </row>
    <row r="54" spans="1:986" s="104" customFormat="1" x14ac:dyDescent="0.2">
      <c r="A54" s="248"/>
      <c r="B54" s="240" t="s">
        <v>206</v>
      </c>
      <c r="C54" s="161" t="str">
        <f>_xlfn.CONCAT(Leverancespecifikation6[[#This Row],[ID]],Leverancespecifikation6[[#This Row],[BYGNINGSDEL]])</f>
        <v>050Facader</v>
      </c>
      <c r="D54" s="162"/>
      <c r="E54" s="162"/>
      <c r="F54" s="162"/>
      <c r="G54" s="162"/>
      <c r="H54" s="162"/>
      <c r="I54" s="162"/>
      <c r="J54" s="163">
        <v>2</v>
      </c>
      <c r="K54" s="164" t="s">
        <v>216</v>
      </c>
      <c r="L54" s="165"/>
      <c r="M54" s="310" t="str">
        <f>IFERROR(VLOOKUP(Leverancespecifikation6[[#This Row],[ID-Bygningsdel]],'Data ændringslog'!A:G,7,FALSE),"P")</f>
        <v/>
      </c>
      <c r="N54" s="311" t="s">
        <v>99</v>
      </c>
      <c r="O54" s="312"/>
      <c r="P54" s="310"/>
      <c r="Q54" s="310"/>
      <c r="R54" s="310"/>
      <c r="S54" s="310"/>
      <c r="T54" s="310"/>
      <c r="U54" s="313"/>
      <c r="V54" s="111"/>
      <c r="W54" s="102"/>
      <c r="X54" s="102"/>
      <c r="Y54" s="102"/>
      <c r="Z54" s="102"/>
      <c r="AA54" s="10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285"/>
      <c r="BM54" s="162"/>
      <c r="BN54" s="162"/>
      <c r="BO54" s="162"/>
      <c r="BP54" s="162"/>
      <c r="BQ54" s="162"/>
      <c r="BR54" s="162"/>
      <c r="BS54" s="162"/>
      <c r="BT54" s="162"/>
      <c r="BU54" s="162"/>
      <c r="BV54" s="162"/>
      <c r="BW54" s="162"/>
      <c r="BX54" s="162"/>
      <c r="BY54" s="162"/>
      <c r="BZ54" s="162"/>
      <c r="CA54" s="206"/>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c r="KT54" s="98"/>
      <c r="KU54" s="98"/>
      <c r="KV54" s="98"/>
      <c r="KW54" s="98"/>
      <c r="KX54" s="98"/>
      <c r="KY54" s="98"/>
      <c r="KZ54" s="98"/>
      <c r="LA54" s="98"/>
      <c r="LB54" s="98"/>
      <c r="LC54" s="98"/>
      <c r="LD54" s="98"/>
      <c r="LE54" s="98"/>
      <c r="LF54" s="98"/>
      <c r="LG54" s="98"/>
      <c r="LH54" s="98"/>
      <c r="LI54" s="98"/>
      <c r="LJ54" s="98"/>
      <c r="LK54" s="98"/>
      <c r="LL54" s="98"/>
      <c r="LM54" s="98"/>
      <c r="LN54" s="98"/>
      <c r="LO54" s="98"/>
      <c r="LP54" s="98"/>
      <c r="LQ54" s="98"/>
      <c r="LR54" s="98"/>
      <c r="LS54" s="98"/>
      <c r="LT54" s="98"/>
      <c r="LU54" s="98"/>
      <c r="LV54" s="98"/>
      <c r="LW54" s="98"/>
      <c r="LX54" s="98"/>
      <c r="LY54" s="98"/>
      <c r="LZ54" s="98"/>
      <c r="MA54" s="98"/>
      <c r="MB54" s="98"/>
      <c r="MC54" s="98"/>
      <c r="MD54" s="98"/>
      <c r="ME54" s="98"/>
      <c r="MF54" s="98"/>
      <c r="MG54" s="98"/>
      <c r="MH54" s="98"/>
      <c r="MI54" s="98"/>
      <c r="MJ54" s="98"/>
      <c r="MK54" s="98"/>
      <c r="ML54" s="98"/>
      <c r="MM54" s="98"/>
      <c r="MN54" s="98"/>
      <c r="MO54" s="98"/>
      <c r="MP54" s="98"/>
      <c r="MQ54" s="98"/>
      <c r="MR54" s="98"/>
      <c r="MS54" s="98"/>
      <c r="MT54" s="98"/>
      <c r="MU54" s="98"/>
      <c r="MV54" s="98"/>
      <c r="MW54" s="98"/>
      <c r="MX54" s="98"/>
      <c r="MY54" s="98"/>
      <c r="MZ54" s="98"/>
      <c r="NA54" s="98"/>
      <c r="NB54" s="98"/>
      <c r="NC54" s="98"/>
      <c r="ND54" s="98"/>
      <c r="NE54" s="98"/>
      <c r="NF54" s="98"/>
      <c r="NG54" s="98"/>
      <c r="NH54" s="98"/>
      <c r="NI54" s="98"/>
      <c r="NJ54" s="98"/>
      <c r="NK54" s="98"/>
      <c r="NL54" s="98"/>
      <c r="NM54" s="98"/>
      <c r="NN54" s="98"/>
      <c r="NO54" s="98"/>
      <c r="NP54" s="98"/>
      <c r="NQ54" s="98"/>
      <c r="NR54" s="98"/>
      <c r="NS54" s="98"/>
      <c r="NT54" s="98"/>
      <c r="NU54" s="98"/>
      <c r="NV54" s="98"/>
      <c r="NW54" s="98"/>
      <c r="NX54" s="98"/>
      <c r="NY54" s="98"/>
      <c r="NZ54" s="98"/>
      <c r="OA54" s="98"/>
      <c r="OB54" s="98"/>
      <c r="OC54" s="98"/>
      <c r="OD54" s="98"/>
      <c r="OE54" s="98"/>
      <c r="OF54" s="98"/>
      <c r="OG54" s="98"/>
      <c r="OH54" s="98"/>
      <c r="OI54" s="98"/>
      <c r="OJ54" s="98"/>
      <c r="OK54" s="98"/>
      <c r="OL54" s="98"/>
      <c r="OM54" s="98"/>
      <c r="ON54" s="98"/>
      <c r="OO54" s="98"/>
      <c r="OP54" s="98"/>
      <c r="OQ54" s="98"/>
      <c r="OR54" s="98"/>
      <c r="OS54" s="98"/>
      <c r="OT54" s="98"/>
      <c r="OU54" s="98"/>
      <c r="OV54" s="98"/>
      <c r="OW54" s="98"/>
      <c r="OX54" s="98"/>
      <c r="OY54" s="98"/>
      <c r="OZ54" s="98"/>
      <c r="PA54" s="98"/>
      <c r="PB54" s="98"/>
      <c r="PC54" s="98"/>
      <c r="PD54" s="98"/>
      <c r="PE54" s="98"/>
      <c r="PF54" s="98"/>
      <c r="PG54" s="98"/>
      <c r="PH54" s="98"/>
      <c r="PI54" s="98"/>
      <c r="PJ54" s="98"/>
      <c r="PK54" s="98"/>
      <c r="PL54" s="98"/>
      <c r="PM54" s="98"/>
      <c r="PN54" s="98"/>
      <c r="PO54" s="98"/>
      <c r="PP54" s="98"/>
      <c r="PQ54" s="98"/>
      <c r="PR54" s="98"/>
      <c r="PS54" s="98"/>
      <c r="PT54" s="98"/>
      <c r="PU54" s="98"/>
      <c r="PV54" s="98"/>
      <c r="PW54" s="98"/>
      <c r="PX54" s="98"/>
      <c r="PY54" s="98"/>
      <c r="PZ54" s="98"/>
      <c r="QA54" s="98"/>
      <c r="QB54" s="98"/>
      <c r="QC54" s="98"/>
      <c r="QD54" s="98"/>
      <c r="QE54" s="98"/>
      <c r="QF54" s="98"/>
      <c r="QG54" s="98"/>
      <c r="QH54" s="98"/>
      <c r="QI54" s="98"/>
      <c r="QJ54" s="98"/>
      <c r="QK54" s="98"/>
      <c r="QL54" s="98"/>
      <c r="QM54" s="98"/>
      <c r="QN54" s="98"/>
      <c r="QO54" s="98"/>
      <c r="QP54" s="98"/>
      <c r="QQ54" s="98"/>
      <c r="QR54" s="98"/>
      <c r="QS54" s="98"/>
      <c r="QT54" s="98"/>
      <c r="QU54" s="98"/>
      <c r="QV54" s="98"/>
      <c r="QW54" s="98"/>
      <c r="QX54" s="98"/>
      <c r="QY54" s="98"/>
      <c r="QZ54" s="98"/>
      <c r="RA54" s="98"/>
      <c r="RB54" s="98"/>
      <c r="RC54" s="98"/>
      <c r="RD54" s="98"/>
      <c r="RE54" s="98"/>
      <c r="RF54" s="98"/>
      <c r="RG54" s="98"/>
      <c r="RH54" s="98"/>
      <c r="RI54" s="98"/>
      <c r="RJ54" s="98"/>
      <c r="RK54" s="98"/>
      <c r="RL54" s="98"/>
      <c r="RM54" s="98"/>
      <c r="RN54" s="98"/>
      <c r="RO54" s="98"/>
      <c r="RP54" s="98"/>
      <c r="RQ54" s="98"/>
      <c r="RR54" s="98"/>
      <c r="RS54" s="98"/>
      <c r="RT54" s="98"/>
      <c r="RU54" s="98"/>
      <c r="RV54" s="98"/>
      <c r="RW54" s="98"/>
      <c r="RX54" s="98"/>
      <c r="RY54" s="98"/>
      <c r="RZ54" s="98"/>
      <c r="SA54" s="98"/>
      <c r="SB54" s="98"/>
      <c r="SC54" s="98"/>
      <c r="SD54" s="98"/>
      <c r="SE54" s="98"/>
      <c r="SF54" s="98"/>
      <c r="SG54" s="98"/>
      <c r="SH54" s="98"/>
      <c r="SI54" s="98"/>
      <c r="SJ54" s="98"/>
      <c r="SK54" s="98"/>
      <c r="SL54" s="98"/>
      <c r="SM54" s="98"/>
      <c r="SN54" s="98"/>
      <c r="SO54" s="98"/>
      <c r="SP54" s="98"/>
      <c r="SQ54" s="98"/>
      <c r="SR54" s="98"/>
      <c r="SS54" s="98"/>
      <c r="ST54" s="98"/>
      <c r="SU54" s="98"/>
      <c r="SV54" s="98"/>
      <c r="SW54" s="98"/>
      <c r="SX54" s="98"/>
      <c r="SY54" s="98"/>
      <c r="SZ54" s="98"/>
      <c r="TA54" s="98"/>
      <c r="TB54" s="98"/>
      <c r="TC54" s="98"/>
      <c r="TD54" s="98"/>
      <c r="TE54" s="98"/>
      <c r="TF54" s="98"/>
      <c r="TG54" s="98"/>
      <c r="TH54" s="98"/>
      <c r="TI54" s="98"/>
      <c r="TJ54" s="98"/>
      <c r="TK54" s="98"/>
      <c r="TL54" s="98"/>
      <c r="TM54" s="98"/>
      <c r="TN54" s="98"/>
      <c r="TO54" s="98"/>
      <c r="TP54" s="98"/>
      <c r="TQ54" s="98"/>
      <c r="TR54" s="98"/>
      <c r="TS54" s="98"/>
      <c r="TT54" s="98"/>
      <c r="TU54" s="98"/>
      <c r="TV54" s="98"/>
      <c r="TW54" s="98"/>
      <c r="TX54" s="98"/>
      <c r="TY54" s="98"/>
      <c r="TZ54" s="98"/>
      <c r="UA54" s="98"/>
      <c r="UB54" s="98"/>
      <c r="UC54" s="98"/>
      <c r="UD54" s="98"/>
      <c r="UE54" s="98"/>
      <c r="UF54" s="98"/>
      <c r="UG54" s="98"/>
      <c r="UH54" s="98"/>
      <c r="UI54" s="98"/>
      <c r="UJ54" s="98"/>
      <c r="UK54" s="98"/>
      <c r="UL54" s="98"/>
      <c r="UM54" s="98"/>
      <c r="UN54" s="98"/>
      <c r="UO54" s="98"/>
      <c r="UP54" s="98"/>
      <c r="UQ54" s="98"/>
      <c r="UR54" s="98"/>
      <c r="US54" s="98"/>
      <c r="UT54" s="98"/>
      <c r="UU54" s="98"/>
      <c r="UV54" s="98"/>
      <c r="UW54" s="98"/>
      <c r="UX54" s="98"/>
      <c r="UY54" s="98"/>
      <c r="UZ54" s="98"/>
      <c r="VA54" s="98"/>
      <c r="VB54" s="98"/>
      <c r="VC54" s="98"/>
      <c r="VD54" s="98"/>
      <c r="VE54" s="98"/>
      <c r="VF54" s="98"/>
      <c r="VG54" s="98"/>
      <c r="VH54" s="98"/>
      <c r="VI54" s="98"/>
      <c r="VJ54" s="98"/>
      <c r="VK54" s="98"/>
      <c r="VL54" s="98"/>
      <c r="VM54" s="98"/>
      <c r="VN54" s="98"/>
      <c r="VO54" s="98"/>
      <c r="VP54" s="98"/>
      <c r="VQ54" s="98"/>
      <c r="VR54" s="98"/>
      <c r="VS54" s="98"/>
      <c r="VT54" s="98"/>
      <c r="VU54" s="98"/>
      <c r="VV54" s="98"/>
      <c r="VW54" s="98"/>
      <c r="VX54" s="98"/>
      <c r="VY54" s="98"/>
      <c r="VZ54" s="98"/>
      <c r="WA54" s="98"/>
      <c r="WB54" s="98"/>
      <c r="WC54" s="98"/>
      <c r="WD54" s="98"/>
      <c r="WE54" s="98"/>
      <c r="WF54" s="98"/>
      <c r="WG54" s="98"/>
      <c r="WH54" s="98"/>
      <c r="WI54" s="98"/>
      <c r="WJ54" s="98"/>
      <c r="WK54" s="98"/>
      <c r="WL54" s="98"/>
      <c r="WM54" s="98"/>
      <c r="WN54" s="98"/>
      <c r="WO54" s="98"/>
      <c r="WP54" s="98"/>
      <c r="WQ54" s="98"/>
      <c r="WR54" s="98"/>
      <c r="WS54" s="98"/>
      <c r="WT54" s="98"/>
      <c r="WU54" s="98"/>
      <c r="WV54" s="98"/>
      <c r="WW54" s="98"/>
      <c r="WX54" s="98"/>
      <c r="WY54" s="98"/>
      <c r="WZ54" s="98"/>
      <c r="XA54" s="98"/>
      <c r="XB54" s="98"/>
      <c r="XC54" s="98"/>
      <c r="XD54" s="98"/>
      <c r="XE54" s="98"/>
      <c r="XF54" s="98"/>
      <c r="XG54" s="98"/>
      <c r="XH54" s="98"/>
      <c r="XI54" s="98"/>
      <c r="XJ54" s="98"/>
      <c r="XK54" s="98"/>
      <c r="XL54" s="98"/>
      <c r="XM54" s="98"/>
      <c r="XN54" s="98"/>
      <c r="XO54" s="98"/>
      <c r="XP54" s="98"/>
      <c r="XQ54" s="98"/>
      <c r="XR54" s="98"/>
      <c r="XS54" s="98"/>
      <c r="XT54" s="98"/>
      <c r="XU54" s="98"/>
      <c r="XV54" s="98"/>
      <c r="XW54" s="98"/>
      <c r="XX54" s="98"/>
      <c r="XY54" s="98"/>
      <c r="XZ54" s="98"/>
      <c r="YA54" s="98"/>
      <c r="YB54" s="98"/>
      <c r="YC54" s="98"/>
      <c r="YD54" s="98"/>
      <c r="YE54" s="98"/>
      <c r="YF54" s="98"/>
      <c r="YG54" s="98"/>
      <c r="YH54" s="98"/>
      <c r="YI54" s="98"/>
      <c r="YJ54" s="98"/>
      <c r="YK54" s="98"/>
      <c r="YL54" s="98"/>
      <c r="YM54" s="98"/>
      <c r="YN54" s="98"/>
      <c r="YO54" s="98"/>
      <c r="YP54" s="98"/>
      <c r="YQ54" s="98"/>
      <c r="YR54" s="98"/>
      <c r="YS54" s="98"/>
      <c r="YT54" s="98"/>
      <c r="YU54" s="98"/>
      <c r="YV54" s="98"/>
      <c r="YW54" s="98"/>
      <c r="YX54" s="98"/>
      <c r="YY54" s="98"/>
      <c r="YZ54" s="98"/>
      <c r="ZA54" s="98"/>
      <c r="ZB54" s="98"/>
      <c r="ZC54" s="98"/>
      <c r="ZD54" s="98"/>
      <c r="ZE54" s="98"/>
      <c r="ZF54" s="98"/>
      <c r="ZG54" s="98"/>
      <c r="ZH54" s="98"/>
      <c r="ZI54" s="98"/>
      <c r="ZJ54" s="98"/>
      <c r="ZK54" s="98"/>
      <c r="ZL54" s="98"/>
      <c r="ZM54" s="98"/>
      <c r="ZN54" s="98"/>
      <c r="ZO54" s="98"/>
      <c r="ZP54" s="98"/>
      <c r="ZQ54" s="98"/>
      <c r="ZR54" s="98"/>
      <c r="ZS54" s="98"/>
      <c r="ZT54" s="98"/>
      <c r="ZU54" s="98"/>
      <c r="ZV54" s="98"/>
      <c r="ZW54" s="98"/>
      <c r="ZX54" s="98"/>
      <c r="ZY54" s="98"/>
      <c r="ZZ54" s="98"/>
      <c r="AAA54" s="98"/>
      <c r="AAB54" s="98"/>
      <c r="AAC54" s="98"/>
      <c r="AAD54" s="98"/>
      <c r="AAE54" s="98"/>
      <c r="AAF54" s="98"/>
      <c r="AAG54" s="98"/>
      <c r="AAH54" s="98"/>
      <c r="AAI54" s="98"/>
      <c r="AAJ54" s="98"/>
      <c r="AAK54" s="98"/>
      <c r="AAL54" s="98"/>
      <c r="AAM54" s="98"/>
      <c r="AAN54" s="98"/>
      <c r="AAO54" s="98"/>
      <c r="AAP54" s="98"/>
      <c r="AAQ54" s="98"/>
      <c r="AAR54" s="98"/>
      <c r="AAS54" s="98"/>
      <c r="AAT54" s="98"/>
      <c r="AAU54" s="98"/>
      <c r="AAV54" s="98"/>
      <c r="AAW54" s="98"/>
      <c r="AAX54" s="98"/>
      <c r="AAY54" s="98"/>
      <c r="AAZ54" s="98"/>
      <c r="ABA54" s="98"/>
      <c r="ABB54" s="98"/>
      <c r="ABC54" s="98"/>
      <c r="ABD54" s="98"/>
      <c r="ABE54" s="98"/>
      <c r="ABF54" s="98"/>
      <c r="ABG54" s="98"/>
      <c r="ABH54" s="98"/>
      <c r="ABI54" s="98"/>
      <c r="ABJ54" s="98"/>
      <c r="ABK54" s="98"/>
      <c r="ABL54" s="98"/>
      <c r="ABM54" s="98"/>
      <c r="ABN54" s="98"/>
      <c r="ABO54" s="98"/>
      <c r="ABP54" s="98"/>
      <c r="ABQ54" s="98"/>
      <c r="ABR54" s="98"/>
      <c r="ABS54" s="98"/>
      <c r="ABT54" s="98"/>
      <c r="ABU54" s="98"/>
      <c r="ABV54" s="98"/>
      <c r="ABW54" s="98"/>
      <c r="ABX54" s="98"/>
      <c r="ABY54" s="98"/>
      <c r="ABZ54" s="98"/>
      <c r="ACA54" s="98"/>
      <c r="ACB54" s="98"/>
      <c r="ACC54" s="98"/>
      <c r="ACD54" s="98"/>
      <c r="ACE54" s="98"/>
      <c r="ACF54" s="98"/>
      <c r="ACG54" s="98"/>
      <c r="ACH54" s="98"/>
      <c r="ACI54" s="98"/>
      <c r="ACJ54" s="98"/>
      <c r="ACK54" s="98"/>
      <c r="ACL54" s="98"/>
      <c r="ACM54" s="98"/>
      <c r="ACN54" s="98"/>
      <c r="ACO54" s="98"/>
      <c r="ACP54" s="98"/>
      <c r="ACQ54" s="98"/>
      <c r="ACR54" s="98"/>
      <c r="ACS54" s="98"/>
      <c r="ACT54" s="98"/>
      <c r="ACU54" s="98"/>
      <c r="ACV54" s="98"/>
      <c r="ACW54" s="98"/>
      <c r="ACX54" s="98"/>
      <c r="ACY54" s="98"/>
      <c r="ACZ54" s="98"/>
      <c r="ADA54" s="98"/>
      <c r="ADB54" s="98"/>
      <c r="ADC54" s="98"/>
      <c r="ADD54" s="98"/>
      <c r="ADE54" s="98"/>
      <c r="ADF54" s="98"/>
      <c r="ADG54" s="98"/>
      <c r="ADH54" s="98"/>
      <c r="ADI54" s="98"/>
      <c r="ADJ54" s="98"/>
      <c r="ADK54" s="98"/>
      <c r="ADL54" s="98"/>
      <c r="ADM54" s="98"/>
      <c r="ADN54" s="98"/>
      <c r="ADO54" s="98"/>
      <c r="ADP54" s="98"/>
      <c r="ADQ54" s="98"/>
      <c r="ADR54" s="98"/>
      <c r="ADS54" s="98"/>
      <c r="ADT54" s="98"/>
      <c r="ADU54" s="98"/>
      <c r="ADV54" s="98"/>
      <c r="ADW54" s="98"/>
      <c r="ADX54" s="98"/>
      <c r="ADY54" s="98"/>
      <c r="ADZ54" s="98"/>
      <c r="AEA54" s="98"/>
      <c r="AEB54" s="98"/>
      <c r="AEC54" s="98"/>
      <c r="AED54" s="98"/>
      <c r="AEE54" s="98"/>
      <c r="AEF54" s="98"/>
      <c r="AEG54" s="98"/>
      <c r="AEH54" s="98"/>
      <c r="AEI54" s="98"/>
      <c r="AEJ54" s="98"/>
      <c r="AEK54" s="98"/>
      <c r="AEL54" s="98"/>
      <c r="AEM54" s="98"/>
      <c r="AEN54" s="98"/>
      <c r="AEO54" s="98"/>
      <c r="AEP54" s="98"/>
      <c r="AEQ54" s="98"/>
      <c r="AER54" s="98"/>
      <c r="AES54" s="98"/>
      <c r="AET54" s="98"/>
      <c r="AEU54" s="98"/>
      <c r="AEV54" s="98"/>
      <c r="AEW54" s="98"/>
      <c r="AEX54" s="98"/>
      <c r="AEY54" s="98"/>
      <c r="AEZ54" s="98"/>
      <c r="AFA54" s="98"/>
      <c r="AFB54" s="98"/>
      <c r="AFC54" s="98"/>
      <c r="AFD54" s="98"/>
      <c r="AFE54" s="98"/>
      <c r="AFF54" s="98"/>
      <c r="AFG54" s="98"/>
      <c r="AFH54" s="98"/>
      <c r="AFI54" s="98"/>
      <c r="AFJ54" s="98"/>
      <c r="AFK54" s="98"/>
      <c r="AFL54" s="98"/>
      <c r="AFM54" s="98"/>
      <c r="AFN54" s="98"/>
      <c r="AFO54" s="98"/>
      <c r="AFP54" s="98"/>
      <c r="AFQ54" s="98"/>
      <c r="AFR54" s="98"/>
      <c r="AFS54" s="98"/>
      <c r="AFT54" s="98"/>
      <c r="AFU54" s="98"/>
      <c r="AFV54" s="98"/>
      <c r="AFW54" s="98"/>
      <c r="AFX54" s="98"/>
      <c r="AFY54" s="98"/>
      <c r="AFZ54" s="98"/>
      <c r="AGA54" s="98"/>
      <c r="AGB54" s="98"/>
      <c r="AGC54" s="98"/>
      <c r="AGD54" s="98"/>
      <c r="AGE54" s="98"/>
      <c r="AGF54" s="98"/>
      <c r="AGG54" s="98"/>
      <c r="AGH54" s="98"/>
      <c r="AGI54" s="98"/>
      <c r="AGJ54" s="98"/>
      <c r="AGK54" s="98"/>
      <c r="AGL54" s="98"/>
      <c r="AGM54" s="98"/>
      <c r="AGN54" s="98"/>
      <c r="AGO54" s="98"/>
      <c r="AGP54" s="98"/>
      <c r="AGQ54" s="98"/>
      <c r="AGR54" s="98"/>
      <c r="AGS54" s="98"/>
      <c r="AGT54" s="98"/>
      <c r="AGU54" s="98"/>
      <c r="AGV54" s="98"/>
      <c r="AGW54" s="98"/>
      <c r="AGX54" s="98"/>
      <c r="AGY54" s="98"/>
      <c r="AGZ54" s="98"/>
      <c r="AHA54" s="98"/>
      <c r="AHB54" s="98"/>
      <c r="AHC54" s="98"/>
      <c r="AHD54" s="98"/>
      <c r="AHE54" s="98"/>
      <c r="AHF54" s="98"/>
      <c r="AHG54" s="98"/>
      <c r="AHH54" s="98"/>
      <c r="AHI54" s="98"/>
      <c r="AHJ54" s="98"/>
      <c r="AHK54" s="98"/>
      <c r="AHL54" s="98"/>
      <c r="AHM54" s="98"/>
      <c r="AHN54" s="98"/>
      <c r="AHO54" s="98"/>
      <c r="AHP54" s="98"/>
      <c r="AHQ54" s="98"/>
      <c r="AHR54" s="98"/>
      <c r="AHS54" s="98"/>
      <c r="AHT54" s="98"/>
      <c r="AHU54" s="98"/>
      <c r="AHV54" s="98"/>
      <c r="AHW54" s="98"/>
      <c r="AHX54" s="98"/>
      <c r="AHY54" s="98"/>
      <c r="AHZ54" s="98"/>
      <c r="AIA54" s="98"/>
      <c r="AIB54" s="98"/>
      <c r="AIC54" s="98"/>
      <c r="AID54" s="98"/>
      <c r="AIE54" s="98"/>
      <c r="AIF54" s="98"/>
      <c r="AIG54" s="98"/>
      <c r="AIH54" s="98"/>
      <c r="AII54" s="98"/>
      <c r="AIJ54" s="98"/>
      <c r="AIK54" s="98"/>
      <c r="AIL54" s="98"/>
      <c r="AIM54" s="98"/>
      <c r="AIN54" s="98"/>
      <c r="AIO54" s="98"/>
      <c r="AIP54" s="98"/>
      <c r="AIQ54" s="98"/>
      <c r="AIR54" s="98"/>
      <c r="AIS54" s="98"/>
      <c r="AIT54" s="98"/>
      <c r="AIU54" s="98"/>
      <c r="AIV54" s="98"/>
      <c r="AIW54" s="98"/>
      <c r="AIX54" s="98"/>
      <c r="AIY54" s="98"/>
      <c r="AIZ54" s="98"/>
      <c r="AJA54" s="98"/>
      <c r="AJB54" s="98"/>
      <c r="AJC54" s="98"/>
      <c r="AJD54" s="98"/>
      <c r="AJE54" s="98"/>
      <c r="AJF54" s="98"/>
      <c r="AJG54" s="98"/>
      <c r="AJH54" s="98"/>
      <c r="AJI54" s="98"/>
      <c r="AJJ54" s="98"/>
      <c r="AJK54" s="98"/>
      <c r="AJL54" s="98"/>
      <c r="AJM54" s="98"/>
      <c r="AJN54" s="98"/>
      <c r="AJO54" s="98"/>
      <c r="AJP54" s="98"/>
      <c r="AJQ54" s="98"/>
      <c r="AJR54" s="98"/>
      <c r="AJS54" s="98"/>
      <c r="AJT54" s="98"/>
      <c r="AJU54" s="98"/>
      <c r="AJV54" s="98"/>
      <c r="AJW54" s="98"/>
      <c r="AJX54" s="98"/>
      <c r="AJY54" s="98"/>
      <c r="AJZ54" s="98"/>
      <c r="AKA54" s="98"/>
      <c r="AKB54" s="98"/>
      <c r="AKC54" s="98"/>
      <c r="AKD54" s="98"/>
      <c r="AKE54" s="98"/>
      <c r="AKF54" s="98"/>
      <c r="AKG54" s="98"/>
      <c r="AKH54" s="98"/>
      <c r="AKI54" s="98"/>
      <c r="AKJ54" s="98"/>
      <c r="AKK54" s="98"/>
      <c r="AKL54" s="98"/>
      <c r="AKM54" s="98"/>
      <c r="AKN54" s="98"/>
      <c r="AKO54" s="98"/>
      <c r="AKP54" s="98"/>
      <c r="AKQ54" s="98"/>
      <c r="AKR54" s="98"/>
      <c r="AKS54" s="98"/>
      <c r="AKT54" s="98"/>
      <c r="AKU54" s="98"/>
      <c r="AKV54" s="98"/>
      <c r="AKW54" s="98"/>
      <c r="AKX54" s="98"/>
    </row>
    <row r="55" spans="1:986" s="88" customFormat="1" ht="12" x14ac:dyDescent="0.2">
      <c r="A55" s="249"/>
      <c r="B55" s="241" t="s">
        <v>208</v>
      </c>
      <c r="C55" s="166" t="str">
        <f>_xlfn.CONCAT(Leverancespecifikation6[[#This Row],[ID]],Leverancespecifikation6[[#This Row],[BYGNINGSDEL]])</f>
        <v>051Generiske facader</v>
      </c>
      <c r="D55" s="167"/>
      <c r="E55" s="167" t="s">
        <v>119</v>
      </c>
      <c r="F55" s="167"/>
      <c r="G55" s="167"/>
      <c r="H55" s="167"/>
      <c r="I55" s="167"/>
      <c r="J55" s="167">
        <v>4</v>
      </c>
      <c r="K55" s="331" t="s">
        <v>218</v>
      </c>
      <c r="L55" s="169" t="s">
        <v>111</v>
      </c>
      <c r="M55" s="314" t="str">
        <f>IFERROR(VLOOKUP(Leverancespecifikation6[[#This Row],[ID-Bygningsdel]],'Data ændringslog'!A:G,7,FALSE),"P")</f>
        <v/>
      </c>
      <c r="N55" s="327" t="s">
        <v>99</v>
      </c>
      <c r="O55" s="315" t="str">
        <f>VLOOKUP(Leverancespecifikation6[[#This Row],[ID-Bygningsdel]],'Data aktør'!A:H,2,FALSE)</f>
        <v>X</v>
      </c>
      <c r="P55" s="314" t="str">
        <f>VLOOKUP(Leverancespecifikation6[[#This Row],[ID-Bygningsdel]],'Data aktør'!A:H,3,FALSE)</f>
        <v/>
      </c>
      <c r="Q55" s="314" t="str">
        <f>VLOOKUP(Leverancespecifikation6[[#This Row],[ID-Bygningsdel]],'Data aktør'!A:H,4,FALSE)</f>
        <v/>
      </c>
      <c r="R55" s="314" t="str">
        <f>VLOOKUP(Leverancespecifikation6[[#This Row],[ID-Bygningsdel]],'Data aktør'!A:H,5,FALSE)</f>
        <v/>
      </c>
      <c r="S55" s="314" t="str">
        <f>VLOOKUP(Leverancespecifikation6[[#This Row],[ID-Bygningsdel]],'Data aktør'!A:H,6,FALSE)</f>
        <v/>
      </c>
      <c r="T55" s="314" t="str">
        <f>VLOOKUP(Leverancespecifikation6[[#This Row],[ID-Bygningsdel]],'Data aktør'!A:H,7,FALSE)</f>
        <v/>
      </c>
      <c r="U55" s="316" t="str">
        <f>VLOOKUP(Leverancespecifikation6[[#This Row],[ID-Bygningsdel]],'Data aktør'!A:H,8,FALSE)</f>
        <v/>
      </c>
      <c r="V55" s="110"/>
      <c r="W55" s="85"/>
      <c r="X55" s="85"/>
      <c r="Y55" s="85"/>
      <c r="Z55" s="85"/>
      <c r="AA55" s="85"/>
      <c r="AB55" s="167" t="s">
        <v>33</v>
      </c>
      <c r="AC55" s="167">
        <v>200</v>
      </c>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286"/>
      <c r="BM55" s="167"/>
      <c r="BN55" s="167"/>
      <c r="BO55" s="167"/>
      <c r="BP55" s="167"/>
      <c r="BQ55" s="167"/>
      <c r="BR55" s="167"/>
      <c r="BS55" s="167"/>
      <c r="BT55" s="167"/>
      <c r="BU55" s="167"/>
      <c r="BV55" s="167"/>
      <c r="BW55" s="167"/>
      <c r="BX55" s="167"/>
      <c r="BY55" s="167"/>
      <c r="BZ55" s="167"/>
      <c r="CA55" s="207"/>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c r="GS55" s="134"/>
      <c r="GT55" s="134"/>
      <c r="GU55" s="134"/>
      <c r="GV55" s="134"/>
      <c r="GW55" s="134"/>
      <c r="GX55" s="134"/>
      <c r="GY55" s="134"/>
      <c r="GZ55" s="134"/>
      <c r="HA55" s="134"/>
      <c r="HB55" s="134"/>
      <c r="HC55" s="134"/>
      <c r="HD55" s="134"/>
      <c r="HE55" s="134"/>
      <c r="HF55" s="134"/>
      <c r="HG55" s="134"/>
      <c r="HH55" s="134"/>
      <c r="HI55" s="134"/>
      <c r="HJ55" s="134"/>
      <c r="HK55" s="134"/>
      <c r="HL55" s="134"/>
      <c r="HM55" s="134"/>
      <c r="HN55" s="134"/>
      <c r="HO55" s="134"/>
      <c r="HP55" s="134"/>
      <c r="HQ55" s="134"/>
      <c r="HR55" s="134"/>
      <c r="HS55" s="134"/>
      <c r="HT55" s="134"/>
      <c r="HU55" s="134"/>
      <c r="HV55" s="134"/>
      <c r="HW55" s="134"/>
      <c r="HX55" s="134"/>
      <c r="HY55" s="134"/>
      <c r="HZ55" s="134"/>
      <c r="IA55" s="134"/>
      <c r="IB55" s="134"/>
      <c r="IC55" s="134"/>
      <c r="ID55" s="134"/>
      <c r="IE55" s="134"/>
      <c r="IF55" s="134"/>
      <c r="IG55" s="134"/>
      <c r="IH55" s="134"/>
      <c r="II55" s="134"/>
      <c r="IJ55" s="134"/>
      <c r="IK55" s="134"/>
      <c r="IL55" s="134"/>
      <c r="IM55" s="134"/>
      <c r="IN55" s="134"/>
      <c r="IO55" s="134"/>
      <c r="IP55" s="134"/>
      <c r="IQ55" s="134"/>
      <c r="IR55" s="134"/>
      <c r="IS55" s="134"/>
      <c r="IT55" s="134"/>
      <c r="IU55" s="134"/>
      <c r="IV55" s="134"/>
      <c r="IW55" s="134"/>
      <c r="IX55" s="134"/>
      <c r="IY55" s="134"/>
      <c r="IZ55" s="134"/>
      <c r="JA55" s="134"/>
      <c r="JB55" s="134"/>
      <c r="JC55" s="134"/>
      <c r="JD55" s="134"/>
      <c r="JE55" s="134"/>
      <c r="JF55" s="134"/>
      <c r="JG55" s="134"/>
      <c r="JH55" s="134"/>
      <c r="JI55" s="134"/>
      <c r="JJ55" s="134"/>
      <c r="JK55" s="134"/>
      <c r="JL55" s="134"/>
      <c r="JM55" s="134"/>
      <c r="JN55" s="134"/>
      <c r="JO55" s="134"/>
      <c r="JP55" s="134"/>
      <c r="JQ55" s="134"/>
      <c r="JR55" s="134"/>
      <c r="JS55" s="134"/>
      <c r="JT55" s="134"/>
      <c r="JU55" s="134"/>
      <c r="JV55" s="134"/>
      <c r="JW55" s="134"/>
      <c r="JX55" s="134"/>
      <c r="JY55" s="134"/>
      <c r="JZ55" s="134"/>
      <c r="KA55" s="134"/>
      <c r="KB55" s="134"/>
      <c r="KC55" s="134"/>
      <c r="KD55" s="134"/>
      <c r="KE55" s="134"/>
      <c r="KF55" s="134"/>
      <c r="KG55" s="134"/>
      <c r="KH55" s="134"/>
      <c r="KI55" s="134"/>
      <c r="KJ55" s="134"/>
      <c r="KK55" s="134"/>
      <c r="KL55" s="134"/>
      <c r="KM55" s="134"/>
      <c r="KN55" s="134"/>
      <c r="KO55" s="134"/>
      <c r="KP55" s="134"/>
      <c r="KQ55" s="134"/>
      <c r="KR55" s="134"/>
      <c r="KS55" s="134"/>
      <c r="KT55" s="134"/>
      <c r="KU55" s="134"/>
      <c r="KV55" s="134"/>
      <c r="KW55" s="134"/>
      <c r="KX55" s="134"/>
      <c r="KY55" s="134"/>
      <c r="KZ55" s="134"/>
      <c r="LA55" s="134"/>
      <c r="LB55" s="134"/>
      <c r="LC55" s="134"/>
      <c r="LD55" s="134"/>
      <c r="LE55" s="134"/>
      <c r="LF55" s="134"/>
      <c r="LG55" s="134"/>
      <c r="LH55" s="134"/>
      <c r="LI55" s="134"/>
      <c r="LJ55" s="134"/>
      <c r="LK55" s="134"/>
      <c r="LL55" s="134"/>
      <c r="LM55" s="134"/>
      <c r="LN55" s="134"/>
      <c r="LO55" s="134"/>
      <c r="LP55" s="134"/>
      <c r="LQ55" s="134"/>
      <c r="LR55" s="134"/>
      <c r="LS55" s="134"/>
      <c r="LT55" s="134"/>
      <c r="LU55" s="134"/>
      <c r="LV55" s="134"/>
      <c r="LW55" s="134"/>
      <c r="LX55" s="134"/>
      <c r="LY55" s="134"/>
      <c r="LZ55" s="134"/>
      <c r="MA55" s="134"/>
      <c r="MB55" s="134"/>
      <c r="MC55" s="134"/>
      <c r="MD55" s="134"/>
      <c r="ME55" s="134"/>
      <c r="MF55" s="134"/>
      <c r="MG55" s="134"/>
      <c r="MH55" s="134"/>
      <c r="MI55" s="134"/>
      <c r="MJ55" s="134"/>
      <c r="MK55" s="134"/>
      <c r="ML55" s="134"/>
      <c r="MM55" s="134"/>
      <c r="MN55" s="134"/>
      <c r="MO55" s="134"/>
      <c r="MP55" s="134"/>
      <c r="MQ55" s="134"/>
      <c r="MR55" s="134"/>
      <c r="MS55" s="134"/>
      <c r="MT55" s="134"/>
      <c r="MU55" s="134"/>
      <c r="MV55" s="134"/>
      <c r="MW55" s="134"/>
      <c r="MX55" s="134"/>
      <c r="MY55" s="134"/>
      <c r="MZ55" s="134"/>
      <c r="NA55" s="134"/>
      <c r="NB55" s="134"/>
      <c r="NC55" s="134"/>
      <c r="ND55" s="134"/>
      <c r="NE55" s="134"/>
      <c r="NF55" s="134"/>
      <c r="NG55" s="134"/>
      <c r="NH55" s="134"/>
      <c r="NI55" s="134"/>
      <c r="NJ55" s="134"/>
      <c r="NK55" s="134"/>
      <c r="NL55" s="134"/>
      <c r="NM55" s="134"/>
      <c r="NN55" s="134"/>
      <c r="NO55" s="134"/>
      <c r="NP55" s="134"/>
      <c r="NQ55" s="134"/>
      <c r="NR55" s="134"/>
      <c r="NS55" s="134"/>
      <c r="NT55" s="134"/>
      <c r="NU55" s="134"/>
      <c r="NV55" s="134"/>
      <c r="NW55" s="134"/>
      <c r="NX55" s="134"/>
      <c r="NY55" s="134"/>
      <c r="NZ55" s="134"/>
      <c r="OA55" s="134"/>
      <c r="OB55" s="134"/>
      <c r="OC55" s="134"/>
      <c r="OD55" s="134"/>
      <c r="OE55" s="134"/>
      <c r="OF55" s="134"/>
      <c r="OG55" s="134"/>
      <c r="OH55" s="134"/>
      <c r="OI55" s="134"/>
      <c r="OJ55" s="134"/>
      <c r="OK55" s="134"/>
      <c r="OL55" s="134"/>
      <c r="OM55" s="134"/>
      <c r="ON55" s="134"/>
      <c r="OO55" s="134"/>
      <c r="OP55" s="134"/>
      <c r="OQ55" s="134"/>
      <c r="OR55" s="134"/>
      <c r="OS55" s="134"/>
      <c r="OT55" s="134"/>
      <c r="OU55" s="134"/>
      <c r="OV55" s="134"/>
      <c r="OW55" s="134"/>
      <c r="OX55" s="134"/>
      <c r="OY55" s="134"/>
      <c r="OZ55" s="134"/>
      <c r="PA55" s="134"/>
      <c r="PB55" s="134"/>
      <c r="PC55" s="134"/>
      <c r="PD55" s="134"/>
      <c r="PE55" s="134"/>
      <c r="PF55" s="134"/>
      <c r="PG55" s="134"/>
      <c r="PH55" s="134"/>
      <c r="PI55" s="134"/>
      <c r="PJ55" s="134"/>
      <c r="PK55" s="134"/>
      <c r="PL55" s="134"/>
      <c r="PM55" s="134"/>
      <c r="PN55" s="134"/>
      <c r="PO55" s="134"/>
      <c r="PP55" s="134"/>
      <c r="PQ55" s="134"/>
      <c r="PR55" s="134"/>
      <c r="PS55" s="134"/>
      <c r="PT55" s="134"/>
      <c r="PU55" s="134"/>
      <c r="PV55" s="134"/>
      <c r="PW55" s="134"/>
      <c r="PX55" s="134"/>
      <c r="PY55" s="134"/>
      <c r="PZ55" s="134"/>
      <c r="QA55" s="134"/>
      <c r="QB55" s="134"/>
      <c r="QC55" s="134"/>
      <c r="QD55" s="134"/>
      <c r="QE55" s="134"/>
      <c r="QF55" s="134"/>
      <c r="QG55" s="134"/>
      <c r="QH55" s="134"/>
      <c r="QI55" s="134"/>
      <c r="QJ55" s="134"/>
      <c r="QK55" s="134"/>
      <c r="QL55" s="134"/>
      <c r="QM55" s="134"/>
      <c r="QN55" s="134"/>
      <c r="QO55" s="134"/>
      <c r="QP55" s="134"/>
      <c r="QQ55" s="134"/>
      <c r="QR55" s="134"/>
      <c r="QS55" s="134"/>
      <c r="QT55" s="134"/>
      <c r="QU55" s="134"/>
      <c r="QV55" s="134"/>
      <c r="QW55" s="134"/>
      <c r="QX55" s="134"/>
      <c r="QY55" s="134"/>
      <c r="QZ55" s="134"/>
      <c r="RA55" s="134"/>
      <c r="RB55" s="134"/>
      <c r="RC55" s="134"/>
      <c r="RD55" s="134"/>
      <c r="RE55" s="134"/>
      <c r="RF55" s="134"/>
      <c r="RG55" s="134"/>
      <c r="RH55" s="134"/>
      <c r="RI55" s="134"/>
      <c r="RJ55" s="134"/>
      <c r="RK55" s="134"/>
      <c r="RL55" s="134"/>
      <c r="RM55" s="134"/>
      <c r="RN55" s="134"/>
      <c r="RO55" s="134"/>
      <c r="RP55" s="134"/>
      <c r="RQ55" s="134"/>
      <c r="RR55" s="134"/>
      <c r="RS55" s="134"/>
      <c r="RT55" s="134"/>
      <c r="RU55" s="134"/>
      <c r="RV55" s="134"/>
      <c r="RW55" s="134"/>
      <c r="RX55" s="134"/>
      <c r="RY55" s="134"/>
      <c r="RZ55" s="134"/>
      <c r="SA55" s="134"/>
      <c r="SB55" s="134"/>
      <c r="SC55" s="134"/>
      <c r="SD55" s="134"/>
      <c r="SE55" s="134"/>
      <c r="SF55" s="134"/>
      <c r="SG55" s="134"/>
      <c r="SH55" s="134"/>
      <c r="SI55" s="134"/>
      <c r="SJ55" s="134"/>
      <c r="SK55" s="134"/>
      <c r="SL55" s="134"/>
      <c r="SM55" s="134"/>
      <c r="SN55" s="134"/>
      <c r="SO55" s="134"/>
      <c r="SP55" s="134"/>
      <c r="SQ55" s="134"/>
      <c r="SR55" s="134"/>
      <c r="SS55" s="134"/>
      <c r="ST55" s="134"/>
      <c r="SU55" s="134"/>
      <c r="SV55" s="134"/>
      <c r="SW55" s="134"/>
      <c r="SX55" s="134"/>
      <c r="SY55" s="134"/>
      <c r="SZ55" s="134"/>
      <c r="TA55" s="134"/>
      <c r="TB55" s="134"/>
      <c r="TC55" s="134"/>
      <c r="TD55" s="134"/>
      <c r="TE55" s="134"/>
      <c r="TF55" s="134"/>
      <c r="TG55" s="134"/>
      <c r="TH55" s="134"/>
      <c r="TI55" s="134"/>
      <c r="TJ55" s="134"/>
      <c r="TK55" s="134"/>
      <c r="TL55" s="134"/>
      <c r="TM55" s="134"/>
      <c r="TN55" s="134"/>
      <c r="TO55" s="134"/>
      <c r="TP55" s="134"/>
      <c r="TQ55" s="134"/>
      <c r="TR55" s="134"/>
      <c r="TS55" s="134"/>
      <c r="TT55" s="134"/>
      <c r="TU55" s="134"/>
      <c r="TV55" s="134"/>
      <c r="TW55" s="134"/>
      <c r="TX55" s="134"/>
      <c r="TY55" s="134"/>
      <c r="TZ55" s="134"/>
      <c r="UA55" s="134"/>
      <c r="UB55" s="134"/>
      <c r="UC55" s="134"/>
      <c r="UD55" s="134"/>
      <c r="UE55" s="134"/>
      <c r="UF55" s="134"/>
      <c r="UG55" s="134"/>
      <c r="UH55" s="134"/>
      <c r="UI55" s="134"/>
      <c r="UJ55" s="134"/>
      <c r="UK55" s="134"/>
      <c r="UL55" s="134"/>
      <c r="UM55" s="134"/>
      <c r="UN55" s="134"/>
      <c r="UO55" s="134"/>
      <c r="UP55" s="134"/>
      <c r="UQ55" s="134"/>
      <c r="UR55" s="134"/>
      <c r="US55" s="134"/>
      <c r="UT55" s="134"/>
      <c r="UU55" s="134"/>
      <c r="UV55" s="134"/>
      <c r="UW55" s="134"/>
      <c r="UX55" s="134"/>
      <c r="UY55" s="134"/>
      <c r="UZ55" s="134"/>
      <c r="VA55" s="134"/>
      <c r="VB55" s="134"/>
      <c r="VC55" s="134"/>
      <c r="VD55" s="134"/>
      <c r="VE55" s="134"/>
      <c r="VF55" s="134"/>
      <c r="VG55" s="134"/>
      <c r="VH55" s="134"/>
      <c r="VI55" s="134"/>
      <c r="VJ55" s="134"/>
      <c r="VK55" s="134"/>
      <c r="VL55" s="134"/>
      <c r="VM55" s="134"/>
      <c r="VN55" s="134"/>
      <c r="VO55" s="134"/>
      <c r="VP55" s="134"/>
      <c r="VQ55" s="134"/>
      <c r="VR55" s="134"/>
      <c r="VS55" s="134"/>
      <c r="VT55" s="134"/>
      <c r="VU55" s="134"/>
      <c r="VV55" s="134"/>
      <c r="VW55" s="134"/>
      <c r="VX55" s="134"/>
      <c r="VY55" s="134"/>
      <c r="VZ55" s="134"/>
      <c r="WA55" s="134"/>
      <c r="WB55" s="134"/>
      <c r="WC55" s="134"/>
      <c r="WD55" s="134"/>
      <c r="WE55" s="134"/>
      <c r="WF55" s="134"/>
      <c r="WG55" s="134"/>
      <c r="WH55" s="134"/>
      <c r="WI55" s="134"/>
      <c r="WJ55" s="134"/>
      <c r="WK55" s="134"/>
      <c r="WL55" s="134"/>
      <c r="WM55" s="134"/>
      <c r="WN55" s="134"/>
      <c r="WO55" s="134"/>
      <c r="WP55" s="134"/>
      <c r="WQ55" s="134"/>
      <c r="WR55" s="134"/>
      <c r="WS55" s="134"/>
      <c r="WT55" s="134"/>
      <c r="WU55" s="134"/>
      <c r="WV55" s="134"/>
      <c r="WW55" s="134"/>
      <c r="WX55" s="134"/>
      <c r="WY55" s="134"/>
      <c r="WZ55" s="134"/>
      <c r="XA55" s="134"/>
      <c r="XB55" s="134"/>
      <c r="XC55" s="134"/>
      <c r="XD55" s="134"/>
      <c r="XE55" s="134"/>
      <c r="XF55" s="134"/>
      <c r="XG55" s="134"/>
      <c r="XH55" s="134"/>
      <c r="XI55" s="134"/>
      <c r="XJ55" s="134"/>
      <c r="XK55" s="134"/>
      <c r="XL55" s="134"/>
      <c r="XM55" s="134"/>
      <c r="XN55" s="134"/>
      <c r="XO55" s="134"/>
      <c r="XP55" s="134"/>
      <c r="XQ55" s="134"/>
      <c r="XR55" s="134"/>
      <c r="XS55" s="134"/>
      <c r="XT55" s="134"/>
      <c r="XU55" s="134"/>
      <c r="XV55" s="134"/>
      <c r="XW55" s="134"/>
      <c r="XX55" s="134"/>
      <c r="XY55" s="134"/>
      <c r="XZ55" s="134"/>
      <c r="YA55" s="134"/>
      <c r="YB55" s="134"/>
      <c r="YC55" s="134"/>
      <c r="YD55" s="134"/>
      <c r="YE55" s="134"/>
      <c r="YF55" s="134"/>
      <c r="YG55" s="134"/>
      <c r="YH55" s="134"/>
      <c r="YI55" s="134"/>
      <c r="YJ55" s="134"/>
      <c r="YK55" s="134"/>
      <c r="YL55" s="134"/>
      <c r="YM55" s="134"/>
      <c r="YN55" s="134"/>
      <c r="YO55" s="134"/>
      <c r="YP55" s="134"/>
      <c r="YQ55" s="134"/>
      <c r="YR55" s="134"/>
      <c r="YS55" s="134"/>
      <c r="YT55" s="134"/>
      <c r="YU55" s="134"/>
      <c r="YV55" s="134"/>
      <c r="YW55" s="134"/>
      <c r="YX55" s="134"/>
      <c r="YY55" s="134"/>
      <c r="YZ55" s="134"/>
      <c r="ZA55" s="134"/>
      <c r="ZB55" s="134"/>
      <c r="ZC55" s="134"/>
      <c r="ZD55" s="134"/>
      <c r="ZE55" s="134"/>
      <c r="ZF55" s="134"/>
      <c r="ZG55" s="134"/>
      <c r="ZH55" s="134"/>
      <c r="ZI55" s="134"/>
      <c r="ZJ55" s="134"/>
      <c r="ZK55" s="134"/>
      <c r="ZL55" s="134"/>
      <c r="ZM55" s="134"/>
      <c r="ZN55" s="134"/>
      <c r="ZO55" s="134"/>
      <c r="ZP55" s="134"/>
      <c r="ZQ55" s="134"/>
      <c r="ZR55" s="134"/>
      <c r="ZS55" s="134"/>
      <c r="ZT55" s="134"/>
      <c r="ZU55" s="134"/>
      <c r="ZV55" s="134"/>
      <c r="ZW55" s="134"/>
      <c r="ZX55" s="134"/>
      <c r="ZY55" s="134"/>
      <c r="ZZ55" s="134"/>
      <c r="AAA55" s="134"/>
      <c r="AAB55" s="134"/>
      <c r="AAC55" s="134"/>
      <c r="AAD55" s="134"/>
      <c r="AAE55" s="134"/>
      <c r="AAF55" s="134"/>
      <c r="AAG55" s="134"/>
      <c r="AAH55" s="134"/>
      <c r="AAI55" s="134"/>
      <c r="AAJ55" s="134"/>
      <c r="AAK55" s="134"/>
      <c r="AAL55" s="134"/>
      <c r="AAM55" s="134"/>
      <c r="AAN55" s="134"/>
      <c r="AAO55" s="134"/>
      <c r="AAP55" s="134"/>
      <c r="AAQ55" s="134"/>
      <c r="AAR55" s="134"/>
      <c r="AAS55" s="134"/>
      <c r="AAT55" s="134"/>
      <c r="AAU55" s="134"/>
      <c r="AAV55" s="134"/>
      <c r="AAW55" s="134"/>
      <c r="AAX55" s="134"/>
      <c r="AAY55" s="134"/>
      <c r="AAZ55" s="134"/>
      <c r="ABA55" s="134"/>
      <c r="ABB55" s="134"/>
      <c r="ABC55" s="134"/>
      <c r="ABD55" s="134"/>
      <c r="ABE55" s="134"/>
      <c r="ABF55" s="134"/>
      <c r="ABG55" s="134"/>
      <c r="ABH55" s="134"/>
      <c r="ABI55" s="134"/>
      <c r="ABJ55" s="134"/>
      <c r="ABK55" s="134"/>
      <c r="ABL55" s="134"/>
      <c r="ABM55" s="134"/>
      <c r="ABN55" s="134"/>
      <c r="ABO55" s="134"/>
      <c r="ABP55" s="134"/>
      <c r="ABQ55" s="134"/>
      <c r="ABR55" s="134"/>
      <c r="ABS55" s="134"/>
      <c r="ABT55" s="134"/>
      <c r="ABU55" s="134"/>
      <c r="ABV55" s="134"/>
      <c r="ABW55" s="134"/>
      <c r="ABX55" s="134"/>
      <c r="ABY55" s="134"/>
      <c r="ABZ55" s="134"/>
      <c r="ACA55" s="134"/>
      <c r="ACB55" s="134"/>
      <c r="ACC55" s="134"/>
      <c r="ACD55" s="134"/>
      <c r="ACE55" s="134"/>
      <c r="ACF55" s="134"/>
      <c r="ACG55" s="134"/>
      <c r="ACH55" s="134"/>
      <c r="ACI55" s="134"/>
      <c r="ACJ55" s="134"/>
      <c r="ACK55" s="134"/>
      <c r="ACL55" s="134"/>
      <c r="ACM55" s="134"/>
      <c r="ACN55" s="134"/>
      <c r="ACO55" s="134"/>
      <c r="ACP55" s="134"/>
      <c r="ACQ55" s="134"/>
      <c r="ACR55" s="134"/>
      <c r="ACS55" s="134"/>
      <c r="ACT55" s="134"/>
      <c r="ACU55" s="134"/>
      <c r="ACV55" s="134"/>
      <c r="ACW55" s="134"/>
      <c r="ACX55" s="134"/>
      <c r="ACY55" s="134"/>
      <c r="ACZ55" s="134"/>
      <c r="ADA55" s="134"/>
      <c r="ADB55" s="134"/>
      <c r="ADC55" s="134"/>
      <c r="ADD55" s="134"/>
      <c r="ADE55" s="134"/>
      <c r="ADF55" s="134"/>
      <c r="ADG55" s="134"/>
      <c r="ADH55" s="134"/>
      <c r="ADI55" s="134"/>
      <c r="ADJ55" s="134"/>
      <c r="ADK55" s="134"/>
      <c r="ADL55" s="134"/>
      <c r="ADM55" s="134"/>
      <c r="ADN55" s="134"/>
      <c r="ADO55" s="134"/>
      <c r="ADP55" s="134"/>
      <c r="ADQ55" s="134"/>
      <c r="ADR55" s="134"/>
      <c r="ADS55" s="134"/>
      <c r="ADT55" s="134"/>
      <c r="ADU55" s="134"/>
      <c r="ADV55" s="134"/>
      <c r="ADW55" s="134"/>
      <c r="ADX55" s="134"/>
      <c r="ADY55" s="134"/>
      <c r="ADZ55" s="134"/>
      <c r="AEA55" s="134"/>
      <c r="AEB55" s="134"/>
      <c r="AEC55" s="134"/>
      <c r="AED55" s="134"/>
      <c r="AEE55" s="134"/>
      <c r="AEF55" s="134"/>
      <c r="AEG55" s="134"/>
      <c r="AEH55" s="134"/>
      <c r="AEI55" s="134"/>
      <c r="AEJ55" s="134"/>
      <c r="AEK55" s="134"/>
      <c r="AEL55" s="134"/>
      <c r="AEM55" s="134"/>
      <c r="AEN55" s="134"/>
      <c r="AEO55" s="134"/>
      <c r="AEP55" s="134"/>
      <c r="AEQ55" s="134"/>
      <c r="AER55" s="134"/>
      <c r="AES55" s="134"/>
      <c r="AET55" s="134"/>
      <c r="AEU55" s="134"/>
      <c r="AEV55" s="134"/>
      <c r="AEW55" s="134"/>
      <c r="AEX55" s="134"/>
      <c r="AEY55" s="134"/>
      <c r="AEZ55" s="134"/>
      <c r="AFA55" s="134"/>
      <c r="AFB55" s="134"/>
      <c r="AFC55" s="134"/>
      <c r="AFD55" s="134"/>
      <c r="AFE55" s="134"/>
      <c r="AFF55" s="134"/>
      <c r="AFG55" s="134"/>
      <c r="AFH55" s="134"/>
      <c r="AFI55" s="134"/>
      <c r="AFJ55" s="134"/>
      <c r="AFK55" s="134"/>
      <c r="AFL55" s="134"/>
      <c r="AFM55" s="134"/>
      <c r="AFN55" s="134"/>
      <c r="AFO55" s="134"/>
      <c r="AFP55" s="134"/>
      <c r="AFQ55" s="134"/>
      <c r="AFR55" s="134"/>
      <c r="AFS55" s="134"/>
      <c r="AFT55" s="134"/>
      <c r="AFU55" s="134"/>
      <c r="AFV55" s="134"/>
      <c r="AFW55" s="134"/>
      <c r="AFX55" s="134"/>
      <c r="AFY55" s="134"/>
      <c r="AFZ55" s="134"/>
      <c r="AGA55" s="134"/>
      <c r="AGB55" s="134"/>
      <c r="AGC55" s="134"/>
      <c r="AGD55" s="134"/>
      <c r="AGE55" s="134"/>
      <c r="AGF55" s="134"/>
      <c r="AGG55" s="134"/>
      <c r="AGH55" s="134"/>
      <c r="AGI55" s="134"/>
      <c r="AGJ55" s="134"/>
      <c r="AGK55" s="134"/>
      <c r="AGL55" s="134"/>
      <c r="AGM55" s="134"/>
      <c r="AGN55" s="134"/>
      <c r="AGO55" s="134"/>
      <c r="AGP55" s="134"/>
      <c r="AGQ55" s="134"/>
      <c r="AGR55" s="134"/>
      <c r="AGS55" s="134"/>
      <c r="AGT55" s="134"/>
      <c r="AGU55" s="134"/>
      <c r="AGV55" s="134"/>
      <c r="AGW55" s="134"/>
      <c r="AGX55" s="134"/>
      <c r="AGY55" s="134"/>
      <c r="AGZ55" s="134"/>
      <c r="AHA55" s="134"/>
      <c r="AHB55" s="134"/>
      <c r="AHC55" s="134"/>
      <c r="AHD55" s="134"/>
      <c r="AHE55" s="134"/>
      <c r="AHF55" s="134"/>
      <c r="AHG55" s="134"/>
      <c r="AHH55" s="134"/>
      <c r="AHI55" s="134"/>
      <c r="AHJ55" s="134"/>
      <c r="AHK55" s="134"/>
      <c r="AHL55" s="134"/>
      <c r="AHM55" s="134"/>
      <c r="AHN55" s="134"/>
      <c r="AHO55" s="134"/>
      <c r="AHP55" s="134"/>
      <c r="AHQ55" s="134"/>
      <c r="AHR55" s="134"/>
      <c r="AHS55" s="134"/>
      <c r="AHT55" s="134"/>
      <c r="AHU55" s="134"/>
      <c r="AHV55" s="134"/>
      <c r="AHW55" s="134"/>
      <c r="AHX55" s="134"/>
      <c r="AHY55" s="134"/>
      <c r="AHZ55" s="134"/>
      <c r="AIA55" s="134"/>
      <c r="AIB55" s="134"/>
      <c r="AIC55" s="134"/>
      <c r="AID55" s="134"/>
      <c r="AIE55" s="134"/>
      <c r="AIF55" s="134"/>
      <c r="AIG55" s="134"/>
      <c r="AIH55" s="134"/>
      <c r="AII55" s="134"/>
      <c r="AIJ55" s="134"/>
      <c r="AIK55" s="134"/>
      <c r="AIL55" s="134"/>
      <c r="AIM55" s="134"/>
      <c r="AIN55" s="134"/>
      <c r="AIO55" s="134"/>
      <c r="AIP55" s="134"/>
      <c r="AIQ55" s="134"/>
      <c r="AIR55" s="134"/>
      <c r="AIS55" s="134"/>
      <c r="AIT55" s="134"/>
      <c r="AIU55" s="134"/>
      <c r="AIV55" s="134"/>
      <c r="AIW55" s="134"/>
      <c r="AIX55" s="134"/>
      <c r="AIY55" s="134"/>
      <c r="AIZ55" s="134"/>
      <c r="AJA55" s="134"/>
      <c r="AJB55" s="134"/>
      <c r="AJC55" s="134"/>
      <c r="AJD55" s="134"/>
      <c r="AJE55" s="134"/>
      <c r="AJF55" s="134"/>
      <c r="AJG55" s="134"/>
      <c r="AJH55" s="134"/>
      <c r="AJI55" s="134"/>
      <c r="AJJ55" s="134"/>
      <c r="AJK55" s="134"/>
      <c r="AJL55" s="134"/>
      <c r="AJM55" s="134"/>
      <c r="AJN55" s="134"/>
      <c r="AJO55" s="134"/>
      <c r="AJP55" s="134"/>
      <c r="AJQ55" s="134"/>
      <c r="AJR55" s="134"/>
      <c r="AJS55" s="134"/>
      <c r="AJT55" s="134"/>
      <c r="AJU55" s="134"/>
      <c r="AJV55" s="134"/>
      <c r="AJW55" s="134"/>
      <c r="AJX55" s="134"/>
      <c r="AJY55" s="134"/>
      <c r="AJZ55" s="134"/>
      <c r="AKA55" s="134"/>
      <c r="AKB55" s="134"/>
      <c r="AKC55" s="134"/>
      <c r="AKD55" s="134"/>
      <c r="AKE55" s="134"/>
      <c r="AKF55" s="134"/>
      <c r="AKG55" s="134"/>
      <c r="AKH55" s="134"/>
      <c r="AKI55" s="134"/>
      <c r="AKJ55" s="134"/>
      <c r="AKK55" s="134"/>
      <c r="AKL55" s="134"/>
      <c r="AKM55" s="134"/>
      <c r="AKN55" s="134"/>
      <c r="AKO55" s="134"/>
      <c r="AKP55" s="134"/>
      <c r="AKQ55" s="134"/>
      <c r="AKR55" s="134"/>
      <c r="AKS55" s="134"/>
      <c r="AKT55" s="134"/>
      <c r="AKU55" s="134"/>
      <c r="AKV55" s="134"/>
      <c r="AKW55" s="134"/>
      <c r="AKX55" s="134"/>
    </row>
    <row r="56" spans="1:986" ht="24" x14ac:dyDescent="0.2">
      <c r="A56" s="249"/>
      <c r="B56" s="242" t="s">
        <v>209</v>
      </c>
      <c r="C56" s="170" t="str">
        <f>_xlfn.CONCAT(Leverancespecifikation6[[#This Row],[ID]],Leverancespecifikation6[[#This Row],[BYGNINGSDEL]])</f>
        <v>052Sandwichelementer, beton, 
Bagvægge A113, 3R</v>
      </c>
      <c r="E56" s="171">
        <v>211</v>
      </c>
      <c r="I56" s="171"/>
      <c r="J56" s="171">
        <v>4</v>
      </c>
      <c r="K56" s="175" t="s">
        <v>221</v>
      </c>
      <c r="L56" s="172" t="s">
        <v>174</v>
      </c>
      <c r="M56" s="317" t="str">
        <f>IFERROR(VLOOKUP(Leverancespecifikation6[[#This Row],[ID-Bygningsdel]],'Data ændringslog'!A:G,7,FALSE),"P")</f>
        <v/>
      </c>
      <c r="N56" s="328" t="s">
        <v>177</v>
      </c>
      <c r="O56" s="318" t="str">
        <f>VLOOKUP(Leverancespecifikation6[[#This Row],[ID-Bygningsdel]],'Data aktør'!A:H,2,FALSE)</f>
        <v/>
      </c>
      <c r="P56" s="317" t="str">
        <f>VLOOKUP(Leverancespecifikation6[[#This Row],[ID-Bygningsdel]],'Data aktør'!A:H,3,FALSE)</f>
        <v>X</v>
      </c>
      <c r="Q56" s="317" t="str">
        <f>VLOOKUP(Leverancespecifikation6[[#This Row],[ID-Bygningsdel]],'Data aktør'!A:H,4,FALSE)</f>
        <v/>
      </c>
      <c r="R56" s="317" t="str">
        <f>VLOOKUP(Leverancespecifikation6[[#This Row],[ID-Bygningsdel]],'Data aktør'!A:H,5,FALSE)</f>
        <v/>
      </c>
      <c r="S56" s="317" t="str">
        <f>VLOOKUP(Leverancespecifikation6[[#This Row],[ID-Bygningsdel]],'Data aktør'!A:H,6,FALSE)</f>
        <v/>
      </c>
      <c r="T56" s="317" t="str">
        <f>VLOOKUP(Leverancespecifikation6[[#This Row],[ID-Bygningsdel]],'Data aktør'!A:H,7,FALSE)</f>
        <v/>
      </c>
      <c r="U56" s="319" t="str">
        <f>VLOOKUP(Leverancespecifikation6[[#This Row],[ID-Bygningsdel]],'Data aktør'!A:H,8,FALSE)</f>
        <v/>
      </c>
      <c r="V56" s="112"/>
      <c r="W56" s="79"/>
      <c r="X56" s="79"/>
      <c r="Y56" s="79"/>
      <c r="Z56" s="79"/>
      <c r="AA56" s="79"/>
      <c r="AB56" s="171"/>
      <c r="AD56" s="171"/>
      <c r="AE56" s="171"/>
      <c r="AF56" s="171"/>
      <c r="AG56" s="171"/>
      <c r="AH56" s="171"/>
      <c r="AI56" s="171"/>
      <c r="AJ56" s="171" t="s">
        <v>34</v>
      </c>
      <c r="AK56" s="171">
        <v>300</v>
      </c>
      <c r="AT56" s="171" t="s">
        <v>34</v>
      </c>
      <c r="AU56" s="171">
        <v>325</v>
      </c>
      <c r="BB56" s="171" t="s">
        <v>34</v>
      </c>
      <c r="BC56" s="171">
        <v>325</v>
      </c>
      <c r="BV56" s="171"/>
      <c r="BW56" s="171"/>
      <c r="CB56" s="134"/>
      <c r="CC56" s="1"/>
    </row>
    <row r="57" spans="1:986" ht="60" x14ac:dyDescent="0.2">
      <c r="A57" s="249"/>
      <c r="B57" s="242" t="s">
        <v>212</v>
      </c>
      <c r="C57" s="170" t="str">
        <f>_xlfn.CONCAT(Leverancespecifikation6[[#This Row],[ID]],Leverancespecifikation6[[#This Row],[BYGNINGSDEL]])</f>
        <v>053Sandwichelementer, beton, 
Bagvægge A113, 4LK (DP=Ent.)</v>
      </c>
      <c r="E57" s="171">
        <v>211</v>
      </c>
      <c r="I57" s="171"/>
      <c r="J57" s="171">
        <v>4</v>
      </c>
      <c r="K57" s="175" t="s">
        <v>223</v>
      </c>
      <c r="L57" s="172" t="s">
        <v>174</v>
      </c>
      <c r="M57" s="317" t="str">
        <f>IFERROR(VLOOKUP(Leverancespecifikation6[[#This Row],[ID-Bygningsdel]],'Data ændringslog'!A:G,7,FALSE),"P")</f>
        <v/>
      </c>
      <c r="N57" s="328" t="s">
        <v>177</v>
      </c>
      <c r="O57" s="318" t="str">
        <f>VLOOKUP(Leverancespecifikation6[[#This Row],[ID-Bygningsdel]],'Data aktør'!A:H,2,FALSE)</f>
        <v/>
      </c>
      <c r="P57" s="317" t="str">
        <f>VLOOKUP(Leverancespecifikation6[[#This Row],[ID-Bygningsdel]],'Data aktør'!A:H,3,FALSE)</f>
        <v>X</v>
      </c>
      <c r="Q57" s="317" t="str">
        <f>VLOOKUP(Leverancespecifikation6[[#This Row],[ID-Bygningsdel]],'Data aktør'!A:H,4,FALSE)</f>
        <v/>
      </c>
      <c r="R57" s="317" t="str">
        <f>VLOOKUP(Leverancespecifikation6[[#This Row],[ID-Bygningsdel]],'Data aktør'!A:H,5,FALSE)</f>
        <v/>
      </c>
      <c r="S57" s="317" t="str">
        <f>VLOOKUP(Leverancespecifikation6[[#This Row],[ID-Bygningsdel]],'Data aktør'!A:H,6,FALSE)</f>
        <v/>
      </c>
      <c r="T57" s="317" t="str">
        <f>VLOOKUP(Leverancespecifikation6[[#This Row],[ID-Bygningsdel]],'Data aktør'!A:H,7,FALSE)</f>
        <v>X</v>
      </c>
      <c r="U57" s="319" t="str">
        <f>VLOOKUP(Leverancespecifikation6[[#This Row],[ID-Bygningsdel]],'Data aktør'!A:H,8,FALSE)</f>
        <v/>
      </c>
      <c r="V57" s="112"/>
      <c r="W57" s="79"/>
      <c r="X57" s="79"/>
      <c r="Y57" s="79"/>
      <c r="Z57" s="79"/>
      <c r="AA57" s="79"/>
      <c r="AB57" s="171"/>
      <c r="AD57" s="171"/>
      <c r="AE57" s="171"/>
      <c r="AF57" s="171"/>
      <c r="AG57" s="171"/>
      <c r="AH57" s="171"/>
      <c r="AI57" s="171"/>
      <c r="AJ57" s="171" t="s">
        <v>34</v>
      </c>
      <c r="AK57" s="171">
        <v>300</v>
      </c>
      <c r="AT57" s="171" t="s">
        <v>34</v>
      </c>
      <c r="AU57" s="171">
        <v>300</v>
      </c>
      <c r="BB57" s="171" t="s">
        <v>38</v>
      </c>
      <c r="BC57" s="171">
        <v>325</v>
      </c>
      <c r="BL57" s="287" t="s">
        <v>180</v>
      </c>
      <c r="BV57" s="171"/>
      <c r="BW57" s="171"/>
      <c r="CB57" s="134"/>
      <c r="CC57" s="1"/>
    </row>
    <row r="58" spans="1:986" ht="36" x14ac:dyDescent="0.2">
      <c r="A58" s="249"/>
      <c r="B58" s="242" t="s">
        <v>215</v>
      </c>
      <c r="C58" s="170" t="str">
        <f>_xlfn.CONCAT(Leverancespecifikation6[[#This Row],[ID]],Leverancespecifikation6[[#This Row],[BYGNINGSDEL]])</f>
        <v>054Sandwichelementer, beton, 
Bagvægge A113, 4LK (DP=Rådg.)</v>
      </c>
      <c r="E58" s="171">
        <v>211</v>
      </c>
      <c r="I58" s="171"/>
      <c r="J58" s="171">
        <v>4</v>
      </c>
      <c r="K58" s="175" t="s">
        <v>225</v>
      </c>
      <c r="L58" s="172" t="s">
        <v>174</v>
      </c>
      <c r="M58" s="317" t="str">
        <f>IFERROR(VLOOKUP(Leverancespecifikation6[[#This Row],[ID-Bygningsdel]],'Data ændringslog'!A:G,7,FALSE),"P")</f>
        <v/>
      </c>
      <c r="N58" s="328" t="s">
        <v>177</v>
      </c>
      <c r="O58" s="318" t="str">
        <f>VLOOKUP(Leverancespecifikation6[[#This Row],[ID-Bygningsdel]],'Data aktør'!A:H,2,FALSE)</f>
        <v/>
      </c>
      <c r="P58" s="317" t="str">
        <f>VLOOKUP(Leverancespecifikation6[[#This Row],[ID-Bygningsdel]],'Data aktør'!A:H,3,FALSE)</f>
        <v>X</v>
      </c>
      <c r="Q58" s="317" t="str">
        <f>VLOOKUP(Leverancespecifikation6[[#This Row],[ID-Bygningsdel]],'Data aktør'!A:H,4,FALSE)</f>
        <v/>
      </c>
      <c r="R58" s="317" t="str">
        <f>VLOOKUP(Leverancespecifikation6[[#This Row],[ID-Bygningsdel]],'Data aktør'!A:H,5,FALSE)</f>
        <v/>
      </c>
      <c r="S58" s="317" t="str">
        <f>VLOOKUP(Leverancespecifikation6[[#This Row],[ID-Bygningsdel]],'Data aktør'!A:H,6,FALSE)</f>
        <v/>
      </c>
      <c r="T58" s="317" t="str">
        <f>VLOOKUP(Leverancespecifikation6[[#This Row],[ID-Bygningsdel]],'Data aktør'!A:H,7,FALSE)</f>
        <v/>
      </c>
      <c r="U58" s="319" t="str">
        <f>VLOOKUP(Leverancespecifikation6[[#This Row],[ID-Bygningsdel]],'Data aktør'!A:H,8,FALSE)</f>
        <v/>
      </c>
      <c r="V58" s="112"/>
      <c r="W58" s="79"/>
      <c r="X58" s="79"/>
      <c r="Y58" s="79"/>
      <c r="Z58" s="79"/>
      <c r="AA58" s="79"/>
      <c r="AB58" s="171"/>
      <c r="AD58" s="171"/>
      <c r="AE58" s="171"/>
      <c r="AF58" s="171"/>
      <c r="AG58" s="171"/>
      <c r="AH58" s="171"/>
      <c r="AI58" s="171"/>
      <c r="AJ58" s="171" t="s">
        <v>34</v>
      </c>
      <c r="AK58" s="171">
        <v>300</v>
      </c>
      <c r="AT58" s="171" t="s">
        <v>34</v>
      </c>
      <c r="AU58" s="171">
        <v>300</v>
      </c>
      <c r="BB58" s="171" t="s">
        <v>34</v>
      </c>
      <c r="BC58" s="171">
        <v>325</v>
      </c>
      <c r="BL58" s="287" t="s">
        <v>183</v>
      </c>
      <c r="BV58" s="171"/>
      <c r="BW58" s="171"/>
      <c r="CB58" s="134"/>
      <c r="CC58" s="1"/>
    </row>
    <row r="59" spans="1:986" ht="24" x14ac:dyDescent="0.2">
      <c r="A59" s="249"/>
      <c r="B59" s="242" t="s">
        <v>217</v>
      </c>
      <c r="C59" s="170" t="str">
        <f>_xlfn.CONCAT(Leverancespecifikation6[[#This Row],[ID]],Leverancespecifikation6[[#This Row],[BYGNINGSDEL]])</f>
        <v>055Sandwichelementer, beton, 
Bagvægge</v>
      </c>
      <c r="E59" s="171">
        <v>211</v>
      </c>
      <c r="I59" s="171"/>
      <c r="J59" s="171">
        <v>4</v>
      </c>
      <c r="K59" s="175" t="s">
        <v>1534</v>
      </c>
      <c r="L59" s="172" t="s">
        <v>174</v>
      </c>
      <c r="M59" s="317" t="str">
        <f>IFERROR(VLOOKUP(Leverancespecifikation6[[#This Row],[ID-Bygningsdel]],'Data ændringslog'!A:G,7,FALSE),"P")</f>
        <v/>
      </c>
      <c r="N59" s="328" t="s">
        <v>177</v>
      </c>
      <c r="O59" s="318" t="str">
        <f>VLOOKUP(Leverancespecifikation6[[#This Row],[ID-Bygningsdel]],'Data aktør'!A:H,2,FALSE)</f>
        <v/>
      </c>
      <c r="P59" s="317" t="str">
        <f>VLOOKUP(Leverancespecifikation6[[#This Row],[ID-Bygningsdel]],'Data aktør'!A:H,3,FALSE)</f>
        <v>X</v>
      </c>
      <c r="Q59" s="317" t="str">
        <f>VLOOKUP(Leverancespecifikation6[[#This Row],[ID-Bygningsdel]],'Data aktør'!A:H,4,FALSE)</f>
        <v/>
      </c>
      <c r="R59" s="317" t="str">
        <f>VLOOKUP(Leverancespecifikation6[[#This Row],[ID-Bygningsdel]],'Data aktør'!A:H,5,FALSE)</f>
        <v/>
      </c>
      <c r="S59" s="317" t="str">
        <f>VLOOKUP(Leverancespecifikation6[[#This Row],[ID-Bygningsdel]],'Data aktør'!A:H,6,FALSE)</f>
        <v/>
      </c>
      <c r="T59" s="317" t="str">
        <f>VLOOKUP(Leverancespecifikation6[[#This Row],[ID-Bygningsdel]],'Data aktør'!A:H,7,FALSE)</f>
        <v/>
      </c>
      <c r="U59" s="319" t="str">
        <f>VLOOKUP(Leverancespecifikation6[[#This Row],[ID-Bygningsdel]],'Data aktør'!A:H,8,FALSE)</f>
        <v/>
      </c>
      <c r="V59" s="112"/>
      <c r="W59" s="79"/>
      <c r="X59" s="79"/>
      <c r="Y59" s="79"/>
      <c r="Z59" s="79"/>
      <c r="AA59" s="79"/>
      <c r="AB59" s="171"/>
      <c r="AD59" s="171"/>
      <c r="AE59" s="171"/>
      <c r="AF59" s="171"/>
      <c r="AG59" s="171"/>
      <c r="AH59" s="171"/>
      <c r="AI59" s="171"/>
      <c r="AJ59" s="171" t="s">
        <v>34</v>
      </c>
      <c r="AK59" s="171">
        <v>300</v>
      </c>
      <c r="AT59" s="171" t="s">
        <v>34</v>
      </c>
      <c r="AU59" s="171">
        <v>300</v>
      </c>
      <c r="BB59" s="171" t="s">
        <v>34</v>
      </c>
      <c r="BC59" s="171">
        <v>325</v>
      </c>
      <c r="BV59" s="171"/>
      <c r="BW59" s="171"/>
      <c r="CB59" s="134"/>
      <c r="CC59" s="1"/>
    </row>
    <row r="60" spans="1:986" ht="24" x14ac:dyDescent="0.2">
      <c r="A60" s="249"/>
      <c r="B60" s="242" t="s">
        <v>219</v>
      </c>
      <c r="C60" s="170" t="str">
        <f>_xlfn.CONCAT(Leverancespecifikation6[[#This Row],[ID]],Leverancespecifikation6[[#This Row],[BYGNINGSDEL]])</f>
        <v>056Sandwichelementer, beton, 
Formure/plade og isolering</v>
      </c>
      <c r="E60" s="171">
        <v>211</v>
      </c>
      <c r="I60" s="171"/>
      <c r="J60" s="171">
        <v>4</v>
      </c>
      <c r="K60" s="175" t="s">
        <v>227</v>
      </c>
      <c r="L60" s="172" t="s">
        <v>174</v>
      </c>
      <c r="M60" s="317" t="str">
        <f>IFERROR(VLOOKUP(Leverancespecifikation6[[#This Row],[ID-Bygningsdel]],'Data ændringslog'!A:G,7,FALSE),"P")</f>
        <v/>
      </c>
      <c r="N60" s="328" t="s">
        <v>177</v>
      </c>
      <c r="O60" s="318" t="str">
        <f>VLOOKUP(Leverancespecifikation6[[#This Row],[ID-Bygningsdel]],'Data aktør'!A:H,2,FALSE)</f>
        <v/>
      </c>
      <c r="P60" s="317" t="str">
        <f>VLOOKUP(Leverancespecifikation6[[#This Row],[ID-Bygningsdel]],'Data aktør'!A:H,3,FALSE)</f>
        <v/>
      </c>
      <c r="Q60" s="317" t="str">
        <f>VLOOKUP(Leverancespecifikation6[[#This Row],[ID-Bygningsdel]],'Data aktør'!A:H,4,FALSE)</f>
        <v/>
      </c>
      <c r="R60" s="317" t="str">
        <f>VLOOKUP(Leverancespecifikation6[[#This Row],[ID-Bygningsdel]],'Data aktør'!A:H,5,FALSE)</f>
        <v/>
      </c>
      <c r="S60" s="317" t="str">
        <f>VLOOKUP(Leverancespecifikation6[[#This Row],[ID-Bygningsdel]],'Data aktør'!A:H,6,FALSE)</f>
        <v/>
      </c>
      <c r="T60" s="317" t="str">
        <f>VLOOKUP(Leverancespecifikation6[[#This Row],[ID-Bygningsdel]],'Data aktør'!A:H,7,FALSE)</f>
        <v/>
      </c>
      <c r="U60" s="319" t="str">
        <f>VLOOKUP(Leverancespecifikation6[[#This Row],[ID-Bygningsdel]],'Data aktør'!A:H,8,FALSE)</f>
        <v/>
      </c>
      <c r="V60" s="112"/>
      <c r="W60" s="79"/>
      <c r="X60" s="79"/>
      <c r="Y60" s="79"/>
      <c r="Z60" s="79"/>
      <c r="AA60" s="79"/>
      <c r="AB60" s="171"/>
      <c r="AD60" s="171"/>
      <c r="AE60" s="171"/>
      <c r="AF60" s="171"/>
      <c r="AG60" s="171"/>
      <c r="AH60" s="171"/>
      <c r="AI60" s="171"/>
      <c r="AJ60" s="171"/>
      <c r="BV60" s="171"/>
      <c r="BW60" s="171"/>
      <c r="CB60" s="134"/>
    </row>
    <row r="61" spans="1:986" ht="12" x14ac:dyDescent="0.2">
      <c r="A61" s="249"/>
      <c r="B61" s="242" t="s">
        <v>220</v>
      </c>
      <c r="C61" s="170" t="str">
        <f>_xlfn.CONCAT(Leverancespecifikation6[[#This Row],[ID]],Leverancespecifikation6[[#This Row],[BYGNINGSDEL]])</f>
        <v>057Opmurede facader</v>
      </c>
      <c r="E61" s="171">
        <v>213</v>
      </c>
      <c r="I61" s="171"/>
      <c r="J61" s="171">
        <v>4</v>
      </c>
      <c r="K61" s="175" t="s">
        <v>234</v>
      </c>
      <c r="L61" s="172" t="s">
        <v>111</v>
      </c>
      <c r="M61" s="317" t="str">
        <f>IFERROR(VLOOKUP(Leverancespecifikation6[[#This Row],[ID-Bygningsdel]],'Data ændringslog'!A:G,7,FALSE),"P")</f>
        <v/>
      </c>
      <c r="N61" s="328" t="s">
        <v>99</v>
      </c>
      <c r="O61" s="318" t="str">
        <f>VLOOKUP(Leverancespecifikation6[[#This Row],[ID-Bygningsdel]],'Data aktør'!A:H,2,FALSE)</f>
        <v>X</v>
      </c>
      <c r="P61" s="317" t="str">
        <f>VLOOKUP(Leverancespecifikation6[[#This Row],[ID-Bygningsdel]],'Data aktør'!A:H,3,FALSE)</f>
        <v/>
      </c>
      <c r="Q61" s="317" t="str">
        <f>VLOOKUP(Leverancespecifikation6[[#This Row],[ID-Bygningsdel]],'Data aktør'!A:H,4,FALSE)</f>
        <v/>
      </c>
      <c r="R61" s="317" t="str">
        <f>VLOOKUP(Leverancespecifikation6[[#This Row],[ID-Bygningsdel]],'Data aktør'!A:H,5,FALSE)</f>
        <v/>
      </c>
      <c r="S61" s="317" t="str">
        <f>VLOOKUP(Leverancespecifikation6[[#This Row],[ID-Bygningsdel]],'Data aktør'!A:H,6,FALSE)</f>
        <v/>
      </c>
      <c r="T61" s="317" t="str">
        <f>VLOOKUP(Leverancespecifikation6[[#This Row],[ID-Bygningsdel]],'Data aktør'!A:H,7,FALSE)</f>
        <v/>
      </c>
      <c r="U61" s="319" t="str">
        <f>VLOOKUP(Leverancespecifikation6[[#This Row],[ID-Bygningsdel]],'Data aktør'!A:H,8,FALSE)</f>
        <v/>
      </c>
      <c r="V61" s="112"/>
      <c r="W61" s="79"/>
      <c r="X61" s="79"/>
      <c r="Y61" s="79"/>
      <c r="Z61" s="79"/>
      <c r="AA61" s="79"/>
      <c r="AB61" s="171"/>
      <c r="AD61" s="171"/>
      <c r="AE61" s="171"/>
      <c r="AF61" s="171"/>
      <c r="AG61" s="171"/>
      <c r="AH61" s="171"/>
      <c r="AI61" s="171"/>
      <c r="AJ61" s="171" t="s">
        <v>33</v>
      </c>
      <c r="AK61" s="171">
        <v>300</v>
      </c>
      <c r="AT61" s="171" t="s">
        <v>33</v>
      </c>
      <c r="AU61" s="171">
        <v>325</v>
      </c>
      <c r="BB61" s="171" t="s">
        <v>33</v>
      </c>
      <c r="BC61" s="171">
        <v>325</v>
      </c>
      <c r="BV61" s="171"/>
      <c r="BW61" s="171"/>
      <c r="CB61" s="134"/>
    </row>
    <row r="62" spans="1:986" ht="12" x14ac:dyDescent="0.2">
      <c r="A62" s="249"/>
      <c r="B62" s="242" t="s">
        <v>222</v>
      </c>
      <c r="C62" s="170" t="str">
        <f>_xlfn.CONCAT(Leverancespecifikation6[[#This Row],[ID]],Leverancespecifikation6[[#This Row],[BYGNINGSDEL]])</f>
        <v>058Skeletkonstruerede facader</v>
      </c>
      <c r="E62" s="171">
        <v>214</v>
      </c>
      <c r="I62" s="171"/>
      <c r="J62" s="171">
        <v>4</v>
      </c>
      <c r="K62" s="175" t="s">
        <v>228</v>
      </c>
      <c r="L62" s="172" t="s">
        <v>111</v>
      </c>
      <c r="M62" s="317" t="str">
        <f>IFERROR(VLOOKUP(Leverancespecifikation6[[#This Row],[ID-Bygningsdel]],'Data ændringslog'!A:G,7,FALSE),"P")</f>
        <v/>
      </c>
      <c r="N62" s="328" t="s">
        <v>99</v>
      </c>
      <c r="O62" s="318" t="str">
        <f>VLOOKUP(Leverancespecifikation6[[#This Row],[ID-Bygningsdel]],'Data aktør'!A:H,2,FALSE)</f>
        <v>X</v>
      </c>
      <c r="P62" s="317" t="str">
        <f>VLOOKUP(Leverancespecifikation6[[#This Row],[ID-Bygningsdel]],'Data aktør'!A:H,3,FALSE)</f>
        <v/>
      </c>
      <c r="Q62" s="317" t="str">
        <f>VLOOKUP(Leverancespecifikation6[[#This Row],[ID-Bygningsdel]],'Data aktør'!A:H,4,FALSE)</f>
        <v/>
      </c>
      <c r="R62" s="317" t="str">
        <f>VLOOKUP(Leverancespecifikation6[[#This Row],[ID-Bygningsdel]],'Data aktør'!A:H,5,FALSE)</f>
        <v/>
      </c>
      <c r="S62" s="317" t="str">
        <f>VLOOKUP(Leverancespecifikation6[[#This Row],[ID-Bygningsdel]],'Data aktør'!A:H,6,FALSE)</f>
        <v/>
      </c>
      <c r="T62" s="317" t="str">
        <f>VLOOKUP(Leverancespecifikation6[[#This Row],[ID-Bygningsdel]],'Data aktør'!A:H,7,FALSE)</f>
        <v/>
      </c>
      <c r="U62" s="319" t="str">
        <f>VLOOKUP(Leverancespecifikation6[[#This Row],[ID-Bygningsdel]],'Data aktør'!A:H,8,FALSE)</f>
        <v/>
      </c>
      <c r="V62" s="112"/>
      <c r="W62" s="79"/>
      <c r="X62" s="79"/>
      <c r="Y62" s="79"/>
      <c r="Z62" s="79"/>
      <c r="AA62" s="79"/>
      <c r="AB62" s="171"/>
      <c r="AD62" s="171"/>
      <c r="AE62" s="171"/>
      <c r="AF62" s="171"/>
      <c r="AG62" s="171"/>
      <c r="AH62" s="171"/>
      <c r="AI62" s="171"/>
      <c r="AJ62" s="171" t="s">
        <v>33</v>
      </c>
      <c r="AK62" s="171">
        <v>300</v>
      </c>
      <c r="AT62" s="171" t="s">
        <v>33</v>
      </c>
      <c r="AU62" s="171">
        <v>325</v>
      </c>
      <c r="BB62" s="171" t="s">
        <v>33</v>
      </c>
      <c r="BC62" s="171">
        <v>325</v>
      </c>
      <c r="BV62" s="171"/>
      <c r="BW62" s="171"/>
      <c r="CB62" s="134"/>
    </row>
    <row r="63" spans="1:986" ht="12" x14ac:dyDescent="0.2">
      <c r="A63" s="249"/>
      <c r="B63" s="242" t="s">
        <v>224</v>
      </c>
      <c r="C63" s="170" t="str">
        <f>_xlfn.CONCAT(Leverancespecifikation6[[#This Row],[ID]],Leverancespecifikation6[[#This Row],[BYGNINGSDEL]])</f>
        <v>059Glasfacadesystem</v>
      </c>
      <c r="E63" s="171">
        <v>216</v>
      </c>
      <c r="I63" s="171"/>
      <c r="J63" s="171">
        <v>4</v>
      </c>
      <c r="K63" s="175" t="s">
        <v>230</v>
      </c>
      <c r="L63" s="172" t="s">
        <v>202</v>
      </c>
      <c r="M63" s="317" t="str">
        <f>IFERROR(VLOOKUP(Leverancespecifikation6[[#This Row],[ID-Bygningsdel]],'Data ændringslog'!A:G,7,FALSE),"P")</f>
        <v/>
      </c>
      <c r="N63" s="328" t="s">
        <v>99</v>
      </c>
      <c r="O63" s="318" t="str">
        <f>VLOOKUP(Leverancespecifikation6[[#This Row],[ID-Bygningsdel]],'Data aktør'!A:H,2,FALSE)</f>
        <v>X</v>
      </c>
      <c r="P63" s="317" t="str">
        <f>VLOOKUP(Leverancespecifikation6[[#This Row],[ID-Bygningsdel]],'Data aktør'!A:H,3,FALSE)</f>
        <v/>
      </c>
      <c r="Q63" s="317" t="str">
        <f>VLOOKUP(Leverancespecifikation6[[#This Row],[ID-Bygningsdel]],'Data aktør'!A:H,4,FALSE)</f>
        <v/>
      </c>
      <c r="R63" s="317" t="str">
        <f>VLOOKUP(Leverancespecifikation6[[#This Row],[ID-Bygningsdel]],'Data aktør'!A:H,5,FALSE)</f>
        <v/>
      </c>
      <c r="S63" s="317" t="str">
        <f>VLOOKUP(Leverancespecifikation6[[#This Row],[ID-Bygningsdel]],'Data aktør'!A:H,6,FALSE)</f>
        <v/>
      </c>
      <c r="T63" s="317" t="str">
        <f>VLOOKUP(Leverancespecifikation6[[#This Row],[ID-Bygningsdel]],'Data aktør'!A:H,7,FALSE)</f>
        <v/>
      </c>
      <c r="U63" s="319" t="str">
        <f>VLOOKUP(Leverancespecifikation6[[#This Row],[ID-Bygningsdel]],'Data aktør'!A:H,8,FALSE)</f>
        <v/>
      </c>
      <c r="V63" s="112"/>
      <c r="W63" s="79"/>
      <c r="X63" s="79"/>
      <c r="Y63" s="79"/>
      <c r="Z63" s="79"/>
      <c r="AA63" s="79"/>
      <c r="AB63" s="171"/>
      <c r="AD63" s="171"/>
      <c r="AE63" s="171"/>
      <c r="AF63" s="171"/>
      <c r="AG63" s="171"/>
      <c r="AH63" s="171"/>
      <c r="AI63" s="171"/>
      <c r="AJ63" s="171" t="s">
        <v>33</v>
      </c>
      <c r="AK63" s="171">
        <v>300</v>
      </c>
      <c r="AT63" s="171" t="s">
        <v>33</v>
      </c>
      <c r="AU63" s="171">
        <v>325</v>
      </c>
      <c r="BB63" s="171" t="s">
        <v>33</v>
      </c>
      <c r="BC63" s="171">
        <v>325</v>
      </c>
      <c r="BV63" s="171"/>
      <c r="BW63" s="171"/>
      <c r="CB63" s="134"/>
    </row>
    <row r="64" spans="1:986" ht="12" x14ac:dyDescent="0.2">
      <c r="A64" s="249"/>
      <c r="B64" s="242" t="s">
        <v>226</v>
      </c>
      <c r="C64" s="170" t="str">
        <f>_xlfn.CONCAT(Leverancespecifikation6[[#This Row],[ID]],Leverancespecifikation6[[#This Row],[BYGNINGSDEL]])</f>
        <v>060Isoleringsvægssystemer</v>
      </c>
      <c r="E64" s="171">
        <v>217</v>
      </c>
      <c r="I64" s="171"/>
      <c r="J64" s="171">
        <v>4</v>
      </c>
      <c r="K64" s="175" t="s">
        <v>232</v>
      </c>
      <c r="L64" s="172" t="s">
        <v>111</v>
      </c>
      <c r="M64" s="317" t="str">
        <f>IFERROR(VLOOKUP(Leverancespecifikation6[[#This Row],[ID-Bygningsdel]],'Data ændringslog'!A:G,7,FALSE),"P")</f>
        <v/>
      </c>
      <c r="N64" s="328" t="s">
        <v>99</v>
      </c>
      <c r="O64" s="318" t="str">
        <f>VLOOKUP(Leverancespecifikation6[[#This Row],[ID-Bygningsdel]],'Data aktør'!A:H,2,FALSE)</f>
        <v>X</v>
      </c>
      <c r="P64" s="317" t="str">
        <f>VLOOKUP(Leverancespecifikation6[[#This Row],[ID-Bygningsdel]],'Data aktør'!A:H,3,FALSE)</f>
        <v/>
      </c>
      <c r="Q64" s="317" t="str">
        <f>VLOOKUP(Leverancespecifikation6[[#This Row],[ID-Bygningsdel]],'Data aktør'!A:H,4,FALSE)</f>
        <v/>
      </c>
      <c r="R64" s="317" t="str">
        <f>VLOOKUP(Leverancespecifikation6[[#This Row],[ID-Bygningsdel]],'Data aktør'!A:H,5,FALSE)</f>
        <v/>
      </c>
      <c r="S64" s="317" t="str">
        <f>VLOOKUP(Leverancespecifikation6[[#This Row],[ID-Bygningsdel]],'Data aktør'!A:H,6,FALSE)</f>
        <v/>
      </c>
      <c r="T64" s="317" t="str">
        <f>VLOOKUP(Leverancespecifikation6[[#This Row],[ID-Bygningsdel]],'Data aktør'!A:H,7,FALSE)</f>
        <v/>
      </c>
      <c r="U64" s="319" t="str">
        <f>VLOOKUP(Leverancespecifikation6[[#This Row],[ID-Bygningsdel]],'Data aktør'!A:H,8,FALSE)</f>
        <v/>
      </c>
      <c r="V64" s="112"/>
      <c r="W64" s="79"/>
      <c r="X64" s="79"/>
      <c r="Y64" s="79"/>
      <c r="Z64" s="79"/>
      <c r="AA64" s="79"/>
      <c r="AB64" s="171"/>
      <c r="AD64" s="171"/>
      <c r="AE64" s="171"/>
      <c r="AF64" s="171"/>
      <c r="AG64" s="171"/>
      <c r="AH64" s="171"/>
      <c r="AI64" s="171"/>
      <c r="AJ64" s="171" t="s">
        <v>33</v>
      </c>
      <c r="AK64" s="171">
        <v>300</v>
      </c>
      <c r="AT64" s="171" t="s">
        <v>33</v>
      </c>
      <c r="AU64" s="171">
        <v>325</v>
      </c>
      <c r="BB64" s="171" t="s">
        <v>33</v>
      </c>
      <c r="BC64" s="171">
        <v>325</v>
      </c>
      <c r="BV64" s="171"/>
      <c r="BW64" s="171"/>
      <c r="CB64" s="134"/>
    </row>
    <row r="65" spans="1:986" s="104" customFormat="1" x14ac:dyDescent="0.2">
      <c r="A65" s="248"/>
      <c r="B65" s="240" t="s">
        <v>229</v>
      </c>
      <c r="C65" s="161" t="str">
        <f>_xlfn.CONCAT(Leverancespecifikation6[[#This Row],[ID]],Leverancespecifikation6[[#This Row],[BYGNINGSDEL]])</f>
        <v>061Bjælker</v>
      </c>
      <c r="D65" s="162"/>
      <c r="E65" s="162"/>
      <c r="F65" s="162"/>
      <c r="G65" s="162"/>
      <c r="H65" s="162"/>
      <c r="I65" s="162"/>
      <c r="J65" s="163">
        <v>2</v>
      </c>
      <c r="K65" s="164" t="s">
        <v>236</v>
      </c>
      <c r="L65" s="165"/>
      <c r="M65" s="310" t="str">
        <f>IFERROR(VLOOKUP(Leverancespecifikation6[[#This Row],[ID-Bygningsdel]],'Data ændringslog'!A:G,7,FALSE),"P")</f>
        <v/>
      </c>
      <c r="N65" s="311" t="s">
        <v>99</v>
      </c>
      <c r="O65" s="312"/>
      <c r="P65" s="310"/>
      <c r="Q65" s="310"/>
      <c r="R65" s="310"/>
      <c r="S65" s="310"/>
      <c r="T65" s="310"/>
      <c r="U65" s="313"/>
      <c r="V65" s="111"/>
      <c r="W65" s="102"/>
      <c r="X65" s="102"/>
      <c r="Y65" s="102"/>
      <c r="Z65" s="102"/>
      <c r="AA65" s="10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285"/>
      <c r="BM65" s="162"/>
      <c r="BN65" s="162"/>
      <c r="BO65" s="162"/>
      <c r="BP65" s="162"/>
      <c r="BQ65" s="162"/>
      <c r="BR65" s="162"/>
      <c r="BS65" s="162"/>
      <c r="BT65" s="162"/>
      <c r="BU65" s="162"/>
      <c r="BV65" s="162"/>
      <c r="BW65" s="162"/>
      <c r="BX65" s="162"/>
      <c r="BY65" s="162"/>
      <c r="BZ65" s="162"/>
      <c r="CA65" s="206"/>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c r="ES65" s="98"/>
      <c r="ET65" s="98"/>
      <c r="EU65" s="98"/>
      <c r="EV65" s="98"/>
      <c r="EW65" s="98"/>
      <c r="EX65" s="98"/>
      <c r="EY65" s="98"/>
      <c r="EZ65" s="98"/>
      <c r="FA65" s="98"/>
      <c r="FB65" s="98"/>
      <c r="FC65" s="98"/>
      <c r="FD65" s="98"/>
      <c r="FE65" s="98"/>
      <c r="FF65" s="98"/>
      <c r="FG65" s="98"/>
      <c r="FH65" s="98"/>
      <c r="FI65" s="98"/>
      <c r="FJ65" s="98"/>
      <c r="FK65" s="98"/>
      <c r="FL65" s="98"/>
      <c r="FM65" s="98"/>
      <c r="FN65" s="98"/>
      <c r="FO65" s="98"/>
      <c r="FP65" s="98"/>
      <c r="FQ65" s="98"/>
      <c r="FR65" s="98"/>
      <c r="FS65" s="98"/>
      <c r="FT65" s="98"/>
      <c r="FU65" s="98"/>
      <c r="FV65" s="98"/>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c r="IW65" s="98"/>
      <c r="IX65" s="98"/>
      <c r="IY65" s="98"/>
      <c r="IZ65" s="98"/>
      <c r="JA65" s="98"/>
      <c r="JB65" s="98"/>
      <c r="JC65" s="98"/>
      <c r="JD65" s="98"/>
      <c r="JE65" s="98"/>
      <c r="JF65" s="98"/>
      <c r="JG65" s="98"/>
      <c r="JH65" s="98"/>
      <c r="JI65" s="98"/>
      <c r="JJ65" s="98"/>
      <c r="JK65" s="98"/>
      <c r="JL65" s="98"/>
      <c r="JM65" s="98"/>
      <c r="JN65" s="98"/>
      <c r="JO65" s="98"/>
      <c r="JP65" s="98"/>
      <c r="JQ65" s="98"/>
      <c r="JR65" s="98"/>
      <c r="JS65" s="98"/>
      <c r="JT65" s="98"/>
      <c r="JU65" s="98"/>
      <c r="JV65" s="98"/>
      <c r="JW65" s="98"/>
      <c r="JX65" s="98"/>
      <c r="JY65" s="98"/>
      <c r="JZ65" s="98"/>
      <c r="KA65" s="98"/>
      <c r="KB65" s="98"/>
      <c r="KC65" s="98"/>
      <c r="KD65" s="98"/>
      <c r="KE65" s="98"/>
      <c r="KF65" s="98"/>
      <c r="KG65" s="98"/>
      <c r="KH65" s="98"/>
      <c r="KI65" s="98"/>
      <c r="KJ65" s="98"/>
      <c r="KK65" s="98"/>
      <c r="KL65" s="98"/>
      <c r="KM65" s="98"/>
      <c r="KN65" s="98"/>
      <c r="KO65" s="98"/>
      <c r="KP65" s="98"/>
      <c r="KQ65" s="98"/>
      <c r="KR65" s="98"/>
      <c r="KS65" s="98"/>
      <c r="KT65" s="98"/>
      <c r="KU65" s="98"/>
      <c r="KV65" s="98"/>
      <c r="KW65" s="98"/>
      <c r="KX65" s="98"/>
      <c r="KY65" s="98"/>
      <c r="KZ65" s="98"/>
      <c r="LA65" s="98"/>
      <c r="LB65" s="98"/>
      <c r="LC65" s="98"/>
      <c r="LD65" s="98"/>
      <c r="LE65" s="98"/>
      <c r="LF65" s="98"/>
      <c r="LG65" s="98"/>
      <c r="LH65" s="98"/>
      <c r="LI65" s="98"/>
      <c r="LJ65" s="98"/>
      <c r="LK65" s="98"/>
      <c r="LL65" s="98"/>
      <c r="LM65" s="98"/>
      <c r="LN65" s="98"/>
      <c r="LO65" s="98"/>
      <c r="LP65" s="98"/>
      <c r="LQ65" s="98"/>
      <c r="LR65" s="98"/>
      <c r="LS65" s="98"/>
      <c r="LT65" s="98"/>
      <c r="LU65" s="98"/>
      <c r="LV65" s="98"/>
      <c r="LW65" s="98"/>
      <c r="LX65" s="98"/>
      <c r="LY65" s="98"/>
      <c r="LZ65" s="98"/>
      <c r="MA65" s="98"/>
      <c r="MB65" s="98"/>
      <c r="MC65" s="98"/>
      <c r="MD65" s="98"/>
      <c r="ME65" s="98"/>
      <c r="MF65" s="98"/>
      <c r="MG65" s="98"/>
      <c r="MH65" s="98"/>
      <c r="MI65" s="98"/>
      <c r="MJ65" s="98"/>
      <c r="MK65" s="98"/>
      <c r="ML65" s="98"/>
      <c r="MM65" s="98"/>
      <c r="MN65" s="98"/>
      <c r="MO65" s="98"/>
      <c r="MP65" s="98"/>
      <c r="MQ65" s="98"/>
      <c r="MR65" s="98"/>
      <c r="MS65" s="98"/>
      <c r="MT65" s="98"/>
      <c r="MU65" s="98"/>
      <c r="MV65" s="98"/>
      <c r="MW65" s="98"/>
      <c r="MX65" s="98"/>
      <c r="MY65" s="98"/>
      <c r="MZ65" s="98"/>
      <c r="NA65" s="98"/>
      <c r="NB65" s="98"/>
      <c r="NC65" s="98"/>
      <c r="ND65" s="98"/>
      <c r="NE65" s="98"/>
      <c r="NF65" s="98"/>
      <c r="NG65" s="98"/>
      <c r="NH65" s="98"/>
      <c r="NI65" s="98"/>
      <c r="NJ65" s="98"/>
      <c r="NK65" s="98"/>
      <c r="NL65" s="98"/>
      <c r="NM65" s="98"/>
      <c r="NN65" s="98"/>
      <c r="NO65" s="98"/>
      <c r="NP65" s="98"/>
      <c r="NQ65" s="98"/>
      <c r="NR65" s="98"/>
      <c r="NS65" s="98"/>
      <c r="NT65" s="98"/>
      <c r="NU65" s="98"/>
      <c r="NV65" s="98"/>
      <c r="NW65" s="98"/>
      <c r="NX65" s="98"/>
      <c r="NY65" s="98"/>
      <c r="NZ65" s="98"/>
      <c r="OA65" s="98"/>
      <c r="OB65" s="98"/>
      <c r="OC65" s="98"/>
      <c r="OD65" s="98"/>
      <c r="OE65" s="98"/>
      <c r="OF65" s="98"/>
      <c r="OG65" s="98"/>
      <c r="OH65" s="98"/>
      <c r="OI65" s="98"/>
      <c r="OJ65" s="98"/>
      <c r="OK65" s="98"/>
      <c r="OL65" s="98"/>
      <c r="OM65" s="98"/>
      <c r="ON65" s="98"/>
      <c r="OO65" s="98"/>
      <c r="OP65" s="98"/>
      <c r="OQ65" s="98"/>
      <c r="OR65" s="98"/>
      <c r="OS65" s="98"/>
      <c r="OT65" s="98"/>
      <c r="OU65" s="98"/>
      <c r="OV65" s="98"/>
      <c r="OW65" s="98"/>
      <c r="OX65" s="98"/>
      <c r="OY65" s="98"/>
      <c r="OZ65" s="98"/>
      <c r="PA65" s="98"/>
      <c r="PB65" s="98"/>
      <c r="PC65" s="98"/>
      <c r="PD65" s="98"/>
      <c r="PE65" s="98"/>
      <c r="PF65" s="98"/>
      <c r="PG65" s="98"/>
      <c r="PH65" s="98"/>
      <c r="PI65" s="98"/>
      <c r="PJ65" s="98"/>
      <c r="PK65" s="98"/>
      <c r="PL65" s="98"/>
      <c r="PM65" s="98"/>
      <c r="PN65" s="98"/>
      <c r="PO65" s="98"/>
      <c r="PP65" s="98"/>
      <c r="PQ65" s="98"/>
      <c r="PR65" s="98"/>
      <c r="PS65" s="98"/>
      <c r="PT65" s="98"/>
      <c r="PU65" s="98"/>
      <c r="PV65" s="98"/>
      <c r="PW65" s="98"/>
      <c r="PX65" s="98"/>
      <c r="PY65" s="98"/>
      <c r="PZ65" s="98"/>
      <c r="QA65" s="98"/>
      <c r="QB65" s="98"/>
      <c r="QC65" s="98"/>
      <c r="QD65" s="98"/>
      <c r="QE65" s="98"/>
      <c r="QF65" s="98"/>
      <c r="QG65" s="98"/>
      <c r="QH65" s="98"/>
      <c r="QI65" s="98"/>
      <c r="QJ65" s="98"/>
      <c r="QK65" s="98"/>
      <c r="QL65" s="98"/>
      <c r="QM65" s="98"/>
      <c r="QN65" s="98"/>
      <c r="QO65" s="98"/>
      <c r="QP65" s="98"/>
      <c r="QQ65" s="98"/>
      <c r="QR65" s="98"/>
      <c r="QS65" s="98"/>
      <c r="QT65" s="98"/>
      <c r="QU65" s="98"/>
      <c r="QV65" s="98"/>
      <c r="QW65" s="98"/>
      <c r="QX65" s="98"/>
      <c r="QY65" s="98"/>
      <c r="QZ65" s="98"/>
      <c r="RA65" s="98"/>
      <c r="RB65" s="98"/>
      <c r="RC65" s="98"/>
      <c r="RD65" s="98"/>
      <c r="RE65" s="98"/>
      <c r="RF65" s="98"/>
      <c r="RG65" s="98"/>
      <c r="RH65" s="98"/>
      <c r="RI65" s="98"/>
      <c r="RJ65" s="98"/>
      <c r="RK65" s="98"/>
      <c r="RL65" s="98"/>
      <c r="RM65" s="98"/>
      <c r="RN65" s="98"/>
      <c r="RO65" s="98"/>
      <c r="RP65" s="98"/>
      <c r="RQ65" s="98"/>
      <c r="RR65" s="98"/>
      <c r="RS65" s="98"/>
      <c r="RT65" s="98"/>
      <c r="RU65" s="98"/>
      <c r="RV65" s="98"/>
      <c r="RW65" s="98"/>
      <c r="RX65" s="98"/>
      <c r="RY65" s="98"/>
      <c r="RZ65" s="98"/>
      <c r="SA65" s="98"/>
      <c r="SB65" s="98"/>
      <c r="SC65" s="98"/>
      <c r="SD65" s="98"/>
      <c r="SE65" s="98"/>
      <c r="SF65" s="98"/>
      <c r="SG65" s="98"/>
      <c r="SH65" s="98"/>
      <c r="SI65" s="98"/>
      <c r="SJ65" s="98"/>
      <c r="SK65" s="98"/>
      <c r="SL65" s="98"/>
      <c r="SM65" s="98"/>
      <c r="SN65" s="98"/>
      <c r="SO65" s="98"/>
      <c r="SP65" s="98"/>
      <c r="SQ65" s="98"/>
      <c r="SR65" s="98"/>
      <c r="SS65" s="98"/>
      <c r="ST65" s="98"/>
      <c r="SU65" s="98"/>
      <c r="SV65" s="98"/>
      <c r="SW65" s="98"/>
      <c r="SX65" s="98"/>
      <c r="SY65" s="98"/>
      <c r="SZ65" s="98"/>
      <c r="TA65" s="98"/>
      <c r="TB65" s="98"/>
      <c r="TC65" s="98"/>
      <c r="TD65" s="98"/>
      <c r="TE65" s="98"/>
      <c r="TF65" s="98"/>
      <c r="TG65" s="98"/>
      <c r="TH65" s="98"/>
      <c r="TI65" s="98"/>
      <c r="TJ65" s="98"/>
      <c r="TK65" s="98"/>
      <c r="TL65" s="98"/>
      <c r="TM65" s="98"/>
      <c r="TN65" s="98"/>
      <c r="TO65" s="98"/>
      <c r="TP65" s="98"/>
      <c r="TQ65" s="98"/>
      <c r="TR65" s="98"/>
      <c r="TS65" s="98"/>
      <c r="TT65" s="98"/>
      <c r="TU65" s="98"/>
      <c r="TV65" s="98"/>
      <c r="TW65" s="98"/>
      <c r="TX65" s="98"/>
      <c r="TY65" s="98"/>
      <c r="TZ65" s="98"/>
      <c r="UA65" s="98"/>
      <c r="UB65" s="98"/>
      <c r="UC65" s="98"/>
      <c r="UD65" s="98"/>
      <c r="UE65" s="98"/>
      <c r="UF65" s="98"/>
      <c r="UG65" s="98"/>
      <c r="UH65" s="98"/>
      <c r="UI65" s="98"/>
      <c r="UJ65" s="98"/>
      <c r="UK65" s="98"/>
      <c r="UL65" s="98"/>
      <c r="UM65" s="98"/>
      <c r="UN65" s="98"/>
      <c r="UO65" s="98"/>
      <c r="UP65" s="98"/>
      <c r="UQ65" s="98"/>
      <c r="UR65" s="98"/>
      <c r="US65" s="98"/>
      <c r="UT65" s="98"/>
      <c r="UU65" s="98"/>
      <c r="UV65" s="98"/>
      <c r="UW65" s="98"/>
      <c r="UX65" s="98"/>
      <c r="UY65" s="98"/>
      <c r="UZ65" s="98"/>
      <c r="VA65" s="98"/>
      <c r="VB65" s="98"/>
      <c r="VC65" s="98"/>
      <c r="VD65" s="98"/>
      <c r="VE65" s="98"/>
      <c r="VF65" s="98"/>
      <c r="VG65" s="98"/>
      <c r="VH65" s="98"/>
      <c r="VI65" s="98"/>
      <c r="VJ65" s="98"/>
      <c r="VK65" s="98"/>
      <c r="VL65" s="98"/>
      <c r="VM65" s="98"/>
      <c r="VN65" s="98"/>
      <c r="VO65" s="98"/>
      <c r="VP65" s="98"/>
      <c r="VQ65" s="98"/>
      <c r="VR65" s="98"/>
      <c r="VS65" s="98"/>
      <c r="VT65" s="98"/>
      <c r="VU65" s="98"/>
      <c r="VV65" s="98"/>
      <c r="VW65" s="98"/>
      <c r="VX65" s="98"/>
      <c r="VY65" s="98"/>
      <c r="VZ65" s="98"/>
      <c r="WA65" s="98"/>
      <c r="WB65" s="98"/>
      <c r="WC65" s="98"/>
      <c r="WD65" s="98"/>
      <c r="WE65" s="98"/>
      <c r="WF65" s="98"/>
      <c r="WG65" s="98"/>
      <c r="WH65" s="98"/>
      <c r="WI65" s="98"/>
      <c r="WJ65" s="98"/>
      <c r="WK65" s="98"/>
      <c r="WL65" s="98"/>
      <c r="WM65" s="98"/>
      <c r="WN65" s="98"/>
      <c r="WO65" s="98"/>
      <c r="WP65" s="98"/>
      <c r="WQ65" s="98"/>
      <c r="WR65" s="98"/>
      <c r="WS65" s="98"/>
      <c r="WT65" s="98"/>
      <c r="WU65" s="98"/>
      <c r="WV65" s="98"/>
      <c r="WW65" s="98"/>
      <c r="WX65" s="98"/>
      <c r="WY65" s="98"/>
      <c r="WZ65" s="98"/>
      <c r="XA65" s="98"/>
      <c r="XB65" s="98"/>
      <c r="XC65" s="98"/>
      <c r="XD65" s="98"/>
      <c r="XE65" s="98"/>
      <c r="XF65" s="98"/>
      <c r="XG65" s="98"/>
      <c r="XH65" s="98"/>
      <c r="XI65" s="98"/>
      <c r="XJ65" s="98"/>
      <c r="XK65" s="98"/>
      <c r="XL65" s="98"/>
      <c r="XM65" s="98"/>
      <c r="XN65" s="98"/>
      <c r="XO65" s="98"/>
      <c r="XP65" s="98"/>
      <c r="XQ65" s="98"/>
      <c r="XR65" s="98"/>
      <c r="XS65" s="98"/>
      <c r="XT65" s="98"/>
      <c r="XU65" s="98"/>
      <c r="XV65" s="98"/>
      <c r="XW65" s="98"/>
      <c r="XX65" s="98"/>
      <c r="XY65" s="98"/>
      <c r="XZ65" s="98"/>
      <c r="YA65" s="98"/>
      <c r="YB65" s="98"/>
      <c r="YC65" s="98"/>
      <c r="YD65" s="98"/>
      <c r="YE65" s="98"/>
      <c r="YF65" s="98"/>
      <c r="YG65" s="98"/>
      <c r="YH65" s="98"/>
      <c r="YI65" s="98"/>
      <c r="YJ65" s="98"/>
      <c r="YK65" s="98"/>
      <c r="YL65" s="98"/>
      <c r="YM65" s="98"/>
      <c r="YN65" s="98"/>
      <c r="YO65" s="98"/>
      <c r="YP65" s="98"/>
      <c r="YQ65" s="98"/>
      <c r="YR65" s="98"/>
      <c r="YS65" s="98"/>
      <c r="YT65" s="98"/>
      <c r="YU65" s="98"/>
      <c r="YV65" s="98"/>
      <c r="YW65" s="98"/>
      <c r="YX65" s="98"/>
      <c r="YY65" s="98"/>
      <c r="YZ65" s="98"/>
      <c r="ZA65" s="98"/>
      <c r="ZB65" s="98"/>
      <c r="ZC65" s="98"/>
      <c r="ZD65" s="98"/>
      <c r="ZE65" s="98"/>
      <c r="ZF65" s="98"/>
      <c r="ZG65" s="98"/>
      <c r="ZH65" s="98"/>
      <c r="ZI65" s="98"/>
      <c r="ZJ65" s="98"/>
      <c r="ZK65" s="98"/>
      <c r="ZL65" s="98"/>
      <c r="ZM65" s="98"/>
      <c r="ZN65" s="98"/>
      <c r="ZO65" s="98"/>
      <c r="ZP65" s="98"/>
      <c r="ZQ65" s="98"/>
      <c r="ZR65" s="98"/>
      <c r="ZS65" s="98"/>
      <c r="ZT65" s="98"/>
      <c r="ZU65" s="98"/>
      <c r="ZV65" s="98"/>
      <c r="ZW65" s="98"/>
      <c r="ZX65" s="98"/>
      <c r="ZY65" s="98"/>
      <c r="ZZ65" s="98"/>
      <c r="AAA65" s="98"/>
      <c r="AAB65" s="98"/>
      <c r="AAC65" s="98"/>
      <c r="AAD65" s="98"/>
      <c r="AAE65" s="98"/>
      <c r="AAF65" s="98"/>
      <c r="AAG65" s="98"/>
      <c r="AAH65" s="98"/>
      <c r="AAI65" s="98"/>
      <c r="AAJ65" s="98"/>
      <c r="AAK65" s="98"/>
      <c r="AAL65" s="98"/>
      <c r="AAM65" s="98"/>
      <c r="AAN65" s="98"/>
      <c r="AAO65" s="98"/>
      <c r="AAP65" s="98"/>
      <c r="AAQ65" s="98"/>
      <c r="AAR65" s="98"/>
      <c r="AAS65" s="98"/>
      <c r="AAT65" s="98"/>
      <c r="AAU65" s="98"/>
      <c r="AAV65" s="98"/>
      <c r="AAW65" s="98"/>
      <c r="AAX65" s="98"/>
      <c r="AAY65" s="98"/>
      <c r="AAZ65" s="98"/>
      <c r="ABA65" s="98"/>
      <c r="ABB65" s="98"/>
      <c r="ABC65" s="98"/>
      <c r="ABD65" s="98"/>
      <c r="ABE65" s="98"/>
      <c r="ABF65" s="98"/>
      <c r="ABG65" s="98"/>
      <c r="ABH65" s="98"/>
      <c r="ABI65" s="98"/>
      <c r="ABJ65" s="98"/>
      <c r="ABK65" s="98"/>
      <c r="ABL65" s="98"/>
      <c r="ABM65" s="98"/>
      <c r="ABN65" s="98"/>
      <c r="ABO65" s="98"/>
      <c r="ABP65" s="98"/>
      <c r="ABQ65" s="98"/>
      <c r="ABR65" s="98"/>
      <c r="ABS65" s="98"/>
      <c r="ABT65" s="98"/>
      <c r="ABU65" s="98"/>
      <c r="ABV65" s="98"/>
      <c r="ABW65" s="98"/>
      <c r="ABX65" s="98"/>
      <c r="ABY65" s="98"/>
      <c r="ABZ65" s="98"/>
      <c r="ACA65" s="98"/>
      <c r="ACB65" s="98"/>
      <c r="ACC65" s="98"/>
      <c r="ACD65" s="98"/>
      <c r="ACE65" s="98"/>
      <c r="ACF65" s="98"/>
      <c r="ACG65" s="98"/>
      <c r="ACH65" s="98"/>
      <c r="ACI65" s="98"/>
      <c r="ACJ65" s="98"/>
      <c r="ACK65" s="98"/>
      <c r="ACL65" s="98"/>
      <c r="ACM65" s="98"/>
      <c r="ACN65" s="98"/>
      <c r="ACO65" s="98"/>
      <c r="ACP65" s="98"/>
      <c r="ACQ65" s="98"/>
      <c r="ACR65" s="98"/>
      <c r="ACS65" s="98"/>
      <c r="ACT65" s="98"/>
      <c r="ACU65" s="98"/>
      <c r="ACV65" s="98"/>
      <c r="ACW65" s="98"/>
      <c r="ACX65" s="98"/>
      <c r="ACY65" s="98"/>
      <c r="ACZ65" s="98"/>
      <c r="ADA65" s="98"/>
      <c r="ADB65" s="98"/>
      <c r="ADC65" s="98"/>
      <c r="ADD65" s="98"/>
      <c r="ADE65" s="98"/>
      <c r="ADF65" s="98"/>
      <c r="ADG65" s="98"/>
      <c r="ADH65" s="98"/>
      <c r="ADI65" s="98"/>
      <c r="ADJ65" s="98"/>
      <c r="ADK65" s="98"/>
      <c r="ADL65" s="98"/>
      <c r="ADM65" s="98"/>
      <c r="ADN65" s="98"/>
      <c r="ADO65" s="98"/>
      <c r="ADP65" s="98"/>
      <c r="ADQ65" s="98"/>
      <c r="ADR65" s="98"/>
      <c r="ADS65" s="98"/>
      <c r="ADT65" s="98"/>
      <c r="ADU65" s="98"/>
      <c r="ADV65" s="98"/>
      <c r="ADW65" s="98"/>
      <c r="ADX65" s="98"/>
      <c r="ADY65" s="98"/>
      <c r="ADZ65" s="98"/>
      <c r="AEA65" s="98"/>
      <c r="AEB65" s="98"/>
      <c r="AEC65" s="98"/>
      <c r="AED65" s="98"/>
      <c r="AEE65" s="98"/>
      <c r="AEF65" s="98"/>
      <c r="AEG65" s="98"/>
      <c r="AEH65" s="98"/>
      <c r="AEI65" s="98"/>
      <c r="AEJ65" s="98"/>
      <c r="AEK65" s="98"/>
      <c r="AEL65" s="98"/>
      <c r="AEM65" s="98"/>
      <c r="AEN65" s="98"/>
      <c r="AEO65" s="98"/>
      <c r="AEP65" s="98"/>
      <c r="AEQ65" s="98"/>
      <c r="AER65" s="98"/>
      <c r="AES65" s="98"/>
      <c r="AET65" s="98"/>
      <c r="AEU65" s="98"/>
      <c r="AEV65" s="98"/>
      <c r="AEW65" s="98"/>
      <c r="AEX65" s="98"/>
      <c r="AEY65" s="98"/>
      <c r="AEZ65" s="98"/>
      <c r="AFA65" s="98"/>
      <c r="AFB65" s="98"/>
      <c r="AFC65" s="98"/>
      <c r="AFD65" s="98"/>
      <c r="AFE65" s="98"/>
      <c r="AFF65" s="98"/>
      <c r="AFG65" s="98"/>
      <c r="AFH65" s="98"/>
      <c r="AFI65" s="98"/>
      <c r="AFJ65" s="98"/>
      <c r="AFK65" s="98"/>
      <c r="AFL65" s="98"/>
      <c r="AFM65" s="98"/>
      <c r="AFN65" s="98"/>
      <c r="AFO65" s="98"/>
      <c r="AFP65" s="98"/>
      <c r="AFQ65" s="98"/>
      <c r="AFR65" s="98"/>
      <c r="AFS65" s="98"/>
      <c r="AFT65" s="98"/>
      <c r="AFU65" s="98"/>
      <c r="AFV65" s="98"/>
      <c r="AFW65" s="98"/>
      <c r="AFX65" s="98"/>
      <c r="AFY65" s="98"/>
      <c r="AFZ65" s="98"/>
      <c r="AGA65" s="98"/>
      <c r="AGB65" s="98"/>
      <c r="AGC65" s="98"/>
      <c r="AGD65" s="98"/>
      <c r="AGE65" s="98"/>
      <c r="AGF65" s="98"/>
      <c r="AGG65" s="98"/>
      <c r="AGH65" s="98"/>
      <c r="AGI65" s="98"/>
      <c r="AGJ65" s="98"/>
      <c r="AGK65" s="98"/>
      <c r="AGL65" s="98"/>
      <c r="AGM65" s="98"/>
      <c r="AGN65" s="98"/>
      <c r="AGO65" s="98"/>
      <c r="AGP65" s="98"/>
      <c r="AGQ65" s="98"/>
      <c r="AGR65" s="98"/>
      <c r="AGS65" s="98"/>
      <c r="AGT65" s="98"/>
      <c r="AGU65" s="98"/>
      <c r="AGV65" s="98"/>
      <c r="AGW65" s="98"/>
      <c r="AGX65" s="98"/>
      <c r="AGY65" s="98"/>
      <c r="AGZ65" s="98"/>
      <c r="AHA65" s="98"/>
      <c r="AHB65" s="98"/>
      <c r="AHC65" s="98"/>
      <c r="AHD65" s="98"/>
      <c r="AHE65" s="98"/>
      <c r="AHF65" s="98"/>
      <c r="AHG65" s="98"/>
      <c r="AHH65" s="98"/>
      <c r="AHI65" s="98"/>
      <c r="AHJ65" s="98"/>
      <c r="AHK65" s="98"/>
      <c r="AHL65" s="98"/>
      <c r="AHM65" s="98"/>
      <c r="AHN65" s="98"/>
      <c r="AHO65" s="98"/>
      <c r="AHP65" s="98"/>
      <c r="AHQ65" s="98"/>
      <c r="AHR65" s="98"/>
      <c r="AHS65" s="98"/>
      <c r="AHT65" s="98"/>
      <c r="AHU65" s="98"/>
      <c r="AHV65" s="98"/>
      <c r="AHW65" s="98"/>
      <c r="AHX65" s="98"/>
      <c r="AHY65" s="98"/>
      <c r="AHZ65" s="98"/>
      <c r="AIA65" s="98"/>
      <c r="AIB65" s="98"/>
      <c r="AIC65" s="98"/>
      <c r="AID65" s="98"/>
      <c r="AIE65" s="98"/>
      <c r="AIF65" s="98"/>
      <c r="AIG65" s="98"/>
      <c r="AIH65" s="98"/>
      <c r="AII65" s="98"/>
      <c r="AIJ65" s="98"/>
      <c r="AIK65" s="98"/>
      <c r="AIL65" s="98"/>
      <c r="AIM65" s="98"/>
      <c r="AIN65" s="98"/>
      <c r="AIO65" s="98"/>
      <c r="AIP65" s="98"/>
      <c r="AIQ65" s="98"/>
      <c r="AIR65" s="98"/>
      <c r="AIS65" s="98"/>
      <c r="AIT65" s="98"/>
      <c r="AIU65" s="98"/>
      <c r="AIV65" s="98"/>
      <c r="AIW65" s="98"/>
      <c r="AIX65" s="98"/>
      <c r="AIY65" s="98"/>
      <c r="AIZ65" s="98"/>
      <c r="AJA65" s="98"/>
      <c r="AJB65" s="98"/>
      <c r="AJC65" s="98"/>
      <c r="AJD65" s="98"/>
      <c r="AJE65" s="98"/>
      <c r="AJF65" s="98"/>
      <c r="AJG65" s="98"/>
      <c r="AJH65" s="98"/>
      <c r="AJI65" s="98"/>
      <c r="AJJ65" s="98"/>
      <c r="AJK65" s="98"/>
      <c r="AJL65" s="98"/>
      <c r="AJM65" s="98"/>
      <c r="AJN65" s="98"/>
      <c r="AJO65" s="98"/>
      <c r="AJP65" s="98"/>
      <c r="AJQ65" s="98"/>
      <c r="AJR65" s="98"/>
      <c r="AJS65" s="98"/>
      <c r="AJT65" s="98"/>
      <c r="AJU65" s="98"/>
      <c r="AJV65" s="98"/>
      <c r="AJW65" s="98"/>
      <c r="AJX65" s="98"/>
      <c r="AJY65" s="98"/>
      <c r="AJZ65" s="98"/>
      <c r="AKA65" s="98"/>
      <c r="AKB65" s="98"/>
      <c r="AKC65" s="98"/>
      <c r="AKD65" s="98"/>
      <c r="AKE65" s="98"/>
      <c r="AKF65" s="98"/>
      <c r="AKG65" s="98"/>
      <c r="AKH65" s="98"/>
      <c r="AKI65" s="98"/>
      <c r="AKJ65" s="98"/>
      <c r="AKK65" s="98"/>
      <c r="AKL65" s="98"/>
      <c r="AKM65" s="98"/>
      <c r="AKN65" s="98"/>
      <c r="AKO65" s="98"/>
      <c r="AKP65" s="98"/>
      <c r="AKQ65" s="98"/>
      <c r="AKR65" s="98"/>
      <c r="AKS65" s="98"/>
      <c r="AKT65" s="98"/>
      <c r="AKU65" s="98"/>
      <c r="AKV65" s="98"/>
      <c r="AKW65" s="98"/>
      <c r="AKX65" s="98"/>
    </row>
    <row r="66" spans="1:986" ht="12" x14ac:dyDescent="0.2">
      <c r="A66" s="249"/>
      <c r="B66" s="242" t="s">
        <v>231</v>
      </c>
      <c r="C66" s="170" t="str">
        <f>_xlfn.CONCAT(Leverancespecifikation6[[#This Row],[ID]],Leverancespecifikation6[[#This Row],[BYGNINGSDEL]])</f>
        <v>062Betonbjælke, pladsstøbt</v>
      </c>
      <c r="E66" s="171">
        <v>252</v>
      </c>
      <c r="I66" s="171"/>
      <c r="J66" s="171">
        <v>4</v>
      </c>
      <c r="K66" s="175" t="s">
        <v>250</v>
      </c>
      <c r="L66" s="172" t="s">
        <v>239</v>
      </c>
      <c r="M66" s="317" t="str">
        <f>IFERROR(VLOOKUP(Leverancespecifikation6[[#This Row],[ID-Bygningsdel]],'Data ændringslog'!A:G,7,FALSE),"P")</f>
        <v/>
      </c>
      <c r="N66" s="328" t="s">
        <v>99</v>
      </c>
      <c r="O66" s="318" t="str">
        <f>VLOOKUP(Leverancespecifikation6[[#This Row],[ID-Bygningsdel]],'Data aktør'!A:H,2,FALSE)</f>
        <v/>
      </c>
      <c r="P66" s="317" t="str">
        <f>VLOOKUP(Leverancespecifikation6[[#This Row],[ID-Bygningsdel]],'Data aktør'!A:H,3,FALSE)</f>
        <v>X</v>
      </c>
      <c r="Q66" s="317" t="str">
        <f>VLOOKUP(Leverancespecifikation6[[#This Row],[ID-Bygningsdel]],'Data aktør'!A:H,4,FALSE)</f>
        <v/>
      </c>
      <c r="R66" s="317" t="str">
        <f>VLOOKUP(Leverancespecifikation6[[#This Row],[ID-Bygningsdel]],'Data aktør'!A:H,5,FALSE)</f>
        <v/>
      </c>
      <c r="S66" s="317" t="str">
        <f>VLOOKUP(Leverancespecifikation6[[#This Row],[ID-Bygningsdel]],'Data aktør'!A:H,6,FALSE)</f>
        <v/>
      </c>
      <c r="T66" s="317" t="str">
        <f>VLOOKUP(Leverancespecifikation6[[#This Row],[ID-Bygningsdel]],'Data aktør'!A:H,7,FALSE)</f>
        <v/>
      </c>
      <c r="U66" s="319" t="str">
        <f>VLOOKUP(Leverancespecifikation6[[#This Row],[ID-Bygningsdel]],'Data aktør'!A:H,8,FALSE)</f>
        <v/>
      </c>
      <c r="V66" s="112"/>
      <c r="W66" s="79"/>
      <c r="X66" s="79"/>
      <c r="Y66" s="79"/>
      <c r="Z66" s="79"/>
      <c r="AA66" s="79"/>
      <c r="AB66" s="171"/>
      <c r="AD66" s="171"/>
      <c r="AE66" s="171"/>
      <c r="AF66" s="171"/>
      <c r="AG66" s="171"/>
      <c r="AH66" s="171"/>
      <c r="AI66" s="171"/>
      <c r="AJ66" s="171" t="s">
        <v>34</v>
      </c>
      <c r="AK66" s="171">
        <v>300</v>
      </c>
      <c r="AT66" s="171" t="s">
        <v>34</v>
      </c>
      <c r="AU66" s="171">
        <v>325</v>
      </c>
      <c r="BB66" s="171" t="s">
        <v>34</v>
      </c>
      <c r="BC66" s="171">
        <v>325</v>
      </c>
      <c r="BV66" s="171"/>
      <c r="BW66" s="171"/>
      <c r="CB66" s="134"/>
    </row>
    <row r="67" spans="1:986" ht="12" x14ac:dyDescent="0.2">
      <c r="A67" s="249"/>
      <c r="B67" s="242" t="s">
        <v>233</v>
      </c>
      <c r="C67" s="170" t="str">
        <f>_xlfn.CONCAT(Leverancespecifikation6[[#This Row],[ID]],Leverancespecifikation6[[#This Row],[BYGNINGSDEL]])</f>
        <v>063Betonelementbjælker</v>
      </c>
      <c r="E67" s="171">
        <v>251</v>
      </c>
      <c r="I67" s="171"/>
      <c r="J67" s="171">
        <v>4</v>
      </c>
      <c r="K67" s="176" t="s">
        <v>238</v>
      </c>
      <c r="L67" s="172" t="s">
        <v>239</v>
      </c>
      <c r="M67" s="317" t="str">
        <f>IFERROR(VLOOKUP(Leverancespecifikation6[[#This Row],[ID-Bygningsdel]],'Data ændringslog'!A:G,7,FALSE),"P")</f>
        <v/>
      </c>
      <c r="N67" s="328" t="s">
        <v>177</v>
      </c>
      <c r="O67" s="318" t="str">
        <f>VLOOKUP(Leverancespecifikation6[[#This Row],[ID-Bygningsdel]],'Data aktør'!A:H,2,FALSE)</f>
        <v/>
      </c>
      <c r="P67" s="317" t="str">
        <f>VLOOKUP(Leverancespecifikation6[[#This Row],[ID-Bygningsdel]],'Data aktør'!A:H,3,FALSE)</f>
        <v>X</v>
      </c>
      <c r="Q67" s="317" t="str">
        <f>VLOOKUP(Leverancespecifikation6[[#This Row],[ID-Bygningsdel]],'Data aktør'!A:H,4,FALSE)</f>
        <v/>
      </c>
      <c r="R67" s="317" t="str">
        <f>VLOOKUP(Leverancespecifikation6[[#This Row],[ID-Bygningsdel]],'Data aktør'!A:H,5,FALSE)</f>
        <v/>
      </c>
      <c r="S67" s="317" t="str">
        <f>VLOOKUP(Leverancespecifikation6[[#This Row],[ID-Bygningsdel]],'Data aktør'!A:H,6,FALSE)</f>
        <v/>
      </c>
      <c r="T67" s="317" t="str">
        <f>VLOOKUP(Leverancespecifikation6[[#This Row],[ID-Bygningsdel]],'Data aktør'!A:H,7,FALSE)</f>
        <v/>
      </c>
      <c r="U67" s="319" t="str">
        <f>VLOOKUP(Leverancespecifikation6[[#This Row],[ID-Bygningsdel]],'Data aktør'!A:H,8,FALSE)</f>
        <v/>
      </c>
      <c r="V67" s="112"/>
      <c r="W67" s="79"/>
      <c r="X67" s="79"/>
      <c r="Y67" s="79"/>
      <c r="Z67" s="79"/>
      <c r="AA67" s="79"/>
      <c r="AB67" s="171"/>
      <c r="AD67" s="171"/>
      <c r="AE67" s="171"/>
      <c r="AF67" s="171"/>
      <c r="AG67" s="171"/>
      <c r="AH67" s="171"/>
      <c r="AI67" s="171"/>
      <c r="AJ67" s="171" t="s">
        <v>34</v>
      </c>
      <c r="AK67" s="171">
        <v>300</v>
      </c>
      <c r="AT67" s="171" t="s">
        <v>34</v>
      </c>
      <c r="AU67" s="171">
        <v>325</v>
      </c>
      <c r="BB67" s="171" t="s">
        <v>34</v>
      </c>
      <c r="BC67" s="171">
        <v>325</v>
      </c>
      <c r="BV67" s="171"/>
      <c r="BW67" s="171"/>
      <c r="CB67" s="134"/>
    </row>
    <row r="68" spans="1:986" ht="12" x14ac:dyDescent="0.2">
      <c r="A68" s="249"/>
      <c r="B68" s="242" t="s">
        <v>235</v>
      </c>
      <c r="C68" s="170" t="str">
        <f>_xlfn.CONCAT(Leverancespecifikation6[[#This Row],[ID]],Leverancespecifikation6[[#This Row],[BYGNINGSDEL]])</f>
        <v>064Betonelementbjælker A113, 3R</v>
      </c>
      <c r="E68" s="171">
        <v>251</v>
      </c>
      <c r="I68" s="171"/>
      <c r="J68" s="171">
        <v>4</v>
      </c>
      <c r="K68" s="175" t="s">
        <v>241</v>
      </c>
      <c r="L68" s="172" t="s">
        <v>239</v>
      </c>
      <c r="M68" s="317" t="str">
        <f>IFERROR(VLOOKUP(Leverancespecifikation6[[#This Row],[ID-Bygningsdel]],'Data ændringslog'!A:G,7,FALSE),"P")</f>
        <v/>
      </c>
      <c r="N68" s="328" t="s">
        <v>177</v>
      </c>
      <c r="O68" s="318" t="str">
        <f>VLOOKUP(Leverancespecifikation6[[#This Row],[ID-Bygningsdel]],'Data aktør'!A:H,2,FALSE)</f>
        <v/>
      </c>
      <c r="P68" s="317" t="str">
        <f>VLOOKUP(Leverancespecifikation6[[#This Row],[ID-Bygningsdel]],'Data aktør'!A:H,3,FALSE)</f>
        <v>X</v>
      </c>
      <c r="Q68" s="317" t="str">
        <f>VLOOKUP(Leverancespecifikation6[[#This Row],[ID-Bygningsdel]],'Data aktør'!A:H,4,FALSE)</f>
        <v/>
      </c>
      <c r="R68" s="317" t="str">
        <f>VLOOKUP(Leverancespecifikation6[[#This Row],[ID-Bygningsdel]],'Data aktør'!A:H,5,FALSE)</f>
        <v/>
      </c>
      <c r="S68" s="317" t="str">
        <f>VLOOKUP(Leverancespecifikation6[[#This Row],[ID-Bygningsdel]],'Data aktør'!A:H,6,FALSE)</f>
        <v/>
      </c>
      <c r="T68" s="317" t="str">
        <f>VLOOKUP(Leverancespecifikation6[[#This Row],[ID-Bygningsdel]],'Data aktør'!A:H,7,FALSE)</f>
        <v/>
      </c>
      <c r="U68" s="319" t="str">
        <f>VLOOKUP(Leverancespecifikation6[[#This Row],[ID-Bygningsdel]],'Data aktør'!A:H,8,FALSE)</f>
        <v/>
      </c>
      <c r="V68" s="112"/>
      <c r="W68" s="79"/>
      <c r="X68" s="79"/>
      <c r="Y68" s="79"/>
      <c r="Z68" s="79"/>
      <c r="AA68" s="79"/>
      <c r="AB68" s="171"/>
      <c r="AD68" s="171"/>
      <c r="AE68" s="171"/>
      <c r="AF68" s="171"/>
      <c r="AG68" s="171"/>
      <c r="AH68" s="171"/>
      <c r="AI68" s="171"/>
      <c r="AJ68" s="171" t="s">
        <v>34</v>
      </c>
      <c r="AK68" s="171">
        <v>300</v>
      </c>
      <c r="AT68" s="171" t="s">
        <v>34</v>
      </c>
      <c r="AU68" s="171">
        <v>325</v>
      </c>
      <c r="BB68" s="171" t="s">
        <v>34</v>
      </c>
      <c r="BC68" s="171">
        <v>325</v>
      </c>
      <c r="BV68" s="171"/>
      <c r="BW68" s="171"/>
      <c r="CB68" s="134"/>
    </row>
    <row r="69" spans="1:986" ht="24" x14ac:dyDescent="0.2">
      <c r="A69" s="249"/>
      <c r="B69" s="242" t="s">
        <v>237</v>
      </c>
      <c r="C69" s="170" t="str">
        <f>_xlfn.CONCAT(Leverancespecifikation6[[#This Row],[ID]],Leverancespecifikation6[[#This Row],[BYGNINGSDEL]])</f>
        <v>065Betonelementbjælker A113, 4LK (DP=Ent.)</v>
      </c>
      <c r="E69" s="171">
        <v>251</v>
      </c>
      <c r="I69" s="171"/>
      <c r="J69" s="171">
        <v>4</v>
      </c>
      <c r="K69" s="175" t="s">
        <v>243</v>
      </c>
      <c r="L69" s="172" t="s">
        <v>239</v>
      </c>
      <c r="M69" s="317" t="str">
        <f>IFERROR(VLOOKUP(Leverancespecifikation6[[#This Row],[ID-Bygningsdel]],'Data ændringslog'!A:G,7,FALSE),"P")</f>
        <v/>
      </c>
      <c r="N69" s="328" t="s">
        <v>177</v>
      </c>
      <c r="O69" s="318" t="str">
        <f>VLOOKUP(Leverancespecifikation6[[#This Row],[ID-Bygningsdel]],'Data aktør'!A:H,2,FALSE)</f>
        <v/>
      </c>
      <c r="P69" s="317" t="str">
        <f>VLOOKUP(Leverancespecifikation6[[#This Row],[ID-Bygningsdel]],'Data aktør'!A:H,3,FALSE)</f>
        <v>X</v>
      </c>
      <c r="Q69" s="317" t="str">
        <f>VLOOKUP(Leverancespecifikation6[[#This Row],[ID-Bygningsdel]],'Data aktør'!A:H,4,FALSE)</f>
        <v/>
      </c>
      <c r="R69" s="317" t="str">
        <f>VLOOKUP(Leverancespecifikation6[[#This Row],[ID-Bygningsdel]],'Data aktør'!A:H,5,FALSE)</f>
        <v/>
      </c>
      <c r="S69" s="317" t="str">
        <f>VLOOKUP(Leverancespecifikation6[[#This Row],[ID-Bygningsdel]],'Data aktør'!A:H,6,FALSE)</f>
        <v/>
      </c>
      <c r="T69" s="317" t="str">
        <f>VLOOKUP(Leverancespecifikation6[[#This Row],[ID-Bygningsdel]],'Data aktør'!A:H,7,FALSE)</f>
        <v>X</v>
      </c>
      <c r="U69" s="319" t="str">
        <f>VLOOKUP(Leverancespecifikation6[[#This Row],[ID-Bygningsdel]],'Data aktør'!A:H,8,FALSE)</f>
        <v/>
      </c>
      <c r="V69" s="112"/>
      <c r="W69" s="79"/>
      <c r="X69" s="79"/>
      <c r="Y69" s="79"/>
      <c r="Z69" s="79"/>
      <c r="AA69" s="79"/>
      <c r="AB69" s="171"/>
      <c r="AD69" s="171"/>
      <c r="AE69" s="171"/>
      <c r="AF69" s="171"/>
      <c r="AG69" s="171"/>
      <c r="AH69" s="171"/>
      <c r="AI69" s="171"/>
      <c r="AJ69" s="171" t="s">
        <v>34</v>
      </c>
      <c r="AK69" s="171">
        <v>300</v>
      </c>
      <c r="AT69" s="171" t="s">
        <v>34</v>
      </c>
      <c r="AU69" s="171">
        <v>300</v>
      </c>
      <c r="BB69" s="171" t="s">
        <v>38</v>
      </c>
      <c r="BC69" s="171">
        <v>325</v>
      </c>
      <c r="BL69" s="287" t="s">
        <v>244</v>
      </c>
      <c r="BV69" s="171"/>
      <c r="BW69" s="171"/>
      <c r="CB69" s="134"/>
    </row>
    <row r="70" spans="1:986" ht="24" x14ac:dyDescent="0.2">
      <c r="A70" s="249"/>
      <c r="B70" s="242" t="s">
        <v>240</v>
      </c>
      <c r="C70" s="170" t="str">
        <f>_xlfn.CONCAT(Leverancespecifikation6[[#This Row],[ID]],Leverancespecifikation6[[#This Row],[BYGNINGSDEL]])</f>
        <v>066Betonelementbjælker A113, 4LK (DP=Rådg.)</v>
      </c>
      <c r="E70" s="171">
        <v>251</v>
      </c>
      <c r="I70" s="171"/>
      <c r="J70" s="171">
        <v>4</v>
      </c>
      <c r="K70" s="175" t="s">
        <v>246</v>
      </c>
      <c r="L70" s="172" t="s">
        <v>239</v>
      </c>
      <c r="M70" s="317" t="str">
        <f>IFERROR(VLOOKUP(Leverancespecifikation6[[#This Row],[ID-Bygningsdel]],'Data ændringslog'!A:G,7,FALSE),"P")</f>
        <v/>
      </c>
      <c r="N70" s="328" t="s">
        <v>177</v>
      </c>
      <c r="O70" s="318" t="str">
        <f>VLOOKUP(Leverancespecifikation6[[#This Row],[ID-Bygningsdel]],'Data aktør'!A:H,2,FALSE)</f>
        <v/>
      </c>
      <c r="P70" s="317" t="str">
        <f>VLOOKUP(Leverancespecifikation6[[#This Row],[ID-Bygningsdel]],'Data aktør'!A:H,3,FALSE)</f>
        <v>X</v>
      </c>
      <c r="Q70" s="317" t="str">
        <f>VLOOKUP(Leverancespecifikation6[[#This Row],[ID-Bygningsdel]],'Data aktør'!A:H,4,FALSE)</f>
        <v/>
      </c>
      <c r="R70" s="317" t="str">
        <f>VLOOKUP(Leverancespecifikation6[[#This Row],[ID-Bygningsdel]],'Data aktør'!A:H,5,FALSE)</f>
        <v/>
      </c>
      <c r="S70" s="317" t="str">
        <f>VLOOKUP(Leverancespecifikation6[[#This Row],[ID-Bygningsdel]],'Data aktør'!A:H,6,FALSE)</f>
        <v/>
      </c>
      <c r="T70" s="317" t="str">
        <f>VLOOKUP(Leverancespecifikation6[[#This Row],[ID-Bygningsdel]],'Data aktør'!A:H,7,FALSE)</f>
        <v/>
      </c>
      <c r="U70" s="319" t="str">
        <f>VLOOKUP(Leverancespecifikation6[[#This Row],[ID-Bygningsdel]],'Data aktør'!A:H,8,FALSE)</f>
        <v/>
      </c>
      <c r="V70" s="112"/>
      <c r="W70" s="79"/>
      <c r="X70" s="79"/>
      <c r="Y70" s="79"/>
      <c r="Z70" s="79"/>
      <c r="AA70" s="79"/>
      <c r="AB70" s="171"/>
      <c r="AD70" s="171"/>
      <c r="AE70" s="171"/>
      <c r="AF70" s="171"/>
      <c r="AG70" s="171"/>
      <c r="AH70" s="171"/>
      <c r="AI70" s="171"/>
      <c r="AJ70" s="171" t="s">
        <v>34</v>
      </c>
      <c r="AK70" s="171">
        <v>300</v>
      </c>
      <c r="AT70" s="171" t="s">
        <v>34</v>
      </c>
      <c r="AU70" s="171">
        <v>300</v>
      </c>
      <c r="BB70" s="171" t="s">
        <v>34</v>
      </c>
      <c r="BC70" s="171">
        <v>325</v>
      </c>
      <c r="BL70" s="287" t="s">
        <v>247</v>
      </c>
      <c r="BV70" s="171"/>
      <c r="BW70" s="171"/>
      <c r="CB70" s="134"/>
    </row>
    <row r="71" spans="1:986" ht="72" x14ac:dyDescent="0.2">
      <c r="A71" s="249"/>
      <c r="B71" s="242" t="s">
        <v>242</v>
      </c>
      <c r="C71" s="170" t="str">
        <f>_xlfn.CONCAT(Leverancespecifikation6[[#This Row],[ID]],Leverancespecifikation6[[#This Row],[BYGNINGSDEL]])</f>
        <v>067Stålbjælker</v>
      </c>
      <c r="E71" s="171">
        <v>253</v>
      </c>
      <c r="I71" s="171"/>
      <c r="J71" s="171">
        <v>4</v>
      </c>
      <c r="K71" s="175" t="s">
        <v>252</v>
      </c>
      <c r="L71" s="172" t="s">
        <v>253</v>
      </c>
      <c r="M71" s="317" t="str">
        <f>IFERROR(VLOOKUP(Leverancespecifikation6[[#This Row],[ID-Bygningsdel]],'Data ændringslog'!A:G,7,FALSE),"P")</f>
        <v/>
      </c>
      <c r="N71" s="328" t="s">
        <v>99</v>
      </c>
      <c r="O71" s="318" t="str">
        <f>VLOOKUP(Leverancespecifikation6[[#This Row],[ID-Bygningsdel]],'Data aktør'!A:H,2,FALSE)</f>
        <v/>
      </c>
      <c r="P71" s="317" t="str">
        <f>VLOOKUP(Leverancespecifikation6[[#This Row],[ID-Bygningsdel]],'Data aktør'!A:H,3,FALSE)</f>
        <v>X</v>
      </c>
      <c r="Q71" s="317" t="str">
        <f>VLOOKUP(Leverancespecifikation6[[#This Row],[ID-Bygningsdel]],'Data aktør'!A:H,4,FALSE)</f>
        <v/>
      </c>
      <c r="R71" s="317" t="str">
        <f>VLOOKUP(Leverancespecifikation6[[#This Row],[ID-Bygningsdel]],'Data aktør'!A:H,5,FALSE)</f>
        <v/>
      </c>
      <c r="S71" s="317" t="str">
        <f>VLOOKUP(Leverancespecifikation6[[#This Row],[ID-Bygningsdel]],'Data aktør'!A:H,6,FALSE)</f>
        <v/>
      </c>
      <c r="T71" s="317" t="str">
        <f>VLOOKUP(Leverancespecifikation6[[#This Row],[ID-Bygningsdel]],'Data aktør'!A:H,7,FALSE)</f>
        <v/>
      </c>
      <c r="U71" s="319" t="str">
        <f>VLOOKUP(Leverancespecifikation6[[#This Row],[ID-Bygningsdel]],'Data aktør'!A:H,8,FALSE)</f>
        <v/>
      </c>
      <c r="V71" s="112"/>
      <c r="W71" s="79"/>
      <c r="X71" s="79"/>
      <c r="Y71" s="79"/>
      <c r="Z71" s="79"/>
      <c r="AA71" s="79"/>
      <c r="AB71" s="171"/>
      <c r="AD71" s="171"/>
      <c r="AE71" s="171"/>
      <c r="AF71" s="171"/>
      <c r="AG71" s="171"/>
      <c r="AH71" s="171"/>
      <c r="AI71" s="171"/>
      <c r="AJ71" s="171" t="s">
        <v>34</v>
      </c>
      <c r="AK71" s="171">
        <v>300</v>
      </c>
      <c r="AT71" s="171" t="s">
        <v>34</v>
      </c>
      <c r="AU71" s="171">
        <v>325</v>
      </c>
      <c r="BB71" s="171" t="s">
        <v>34</v>
      </c>
      <c r="BC71" s="171">
        <v>325</v>
      </c>
      <c r="BL71" s="287" t="s">
        <v>254</v>
      </c>
      <c r="BV71" s="171"/>
      <c r="BW71" s="171"/>
      <c r="CB71" s="134"/>
    </row>
    <row r="72" spans="1:986" s="308" customFormat="1" ht="24" x14ac:dyDescent="0.2">
      <c r="A72" s="255"/>
      <c r="B72" s="298" t="s">
        <v>245</v>
      </c>
      <c r="C72" s="299" t="str">
        <f>_xlfn.CONCAT(Leverancespecifikation6[[#This Row],[ID]],Leverancespecifikation6[[#This Row],[BYGNINGSDEL]])</f>
        <v>068Kompositbjælker, Stål-beton</v>
      </c>
      <c r="D72" s="300"/>
      <c r="E72" s="300">
        <v>259</v>
      </c>
      <c r="F72" s="300"/>
      <c r="G72" s="300"/>
      <c r="H72" s="300"/>
      <c r="I72" s="300"/>
      <c r="J72" s="300">
        <v>4</v>
      </c>
      <c r="K72" s="301" t="s">
        <v>256</v>
      </c>
      <c r="L72" s="302" t="s">
        <v>253</v>
      </c>
      <c r="M72" s="317" t="str">
        <f>IFERROR(VLOOKUP(Leverancespecifikation6[[#This Row],[ID-Bygningsdel]],'Data ændringslog'!A:G,7,FALSE),"P")</f>
        <v/>
      </c>
      <c r="N72" s="328" t="s">
        <v>177</v>
      </c>
      <c r="O72" s="318" t="str">
        <f>VLOOKUP(Leverancespecifikation6[[#This Row],[ID-Bygningsdel]],'Data aktør'!A:H,2,FALSE)</f>
        <v/>
      </c>
      <c r="P72" s="317" t="str">
        <f>VLOOKUP(Leverancespecifikation6[[#This Row],[ID-Bygningsdel]],'Data aktør'!A:H,3,FALSE)</f>
        <v>X</v>
      </c>
      <c r="Q72" s="317" t="str">
        <f>VLOOKUP(Leverancespecifikation6[[#This Row],[ID-Bygningsdel]],'Data aktør'!A:H,4,FALSE)</f>
        <v/>
      </c>
      <c r="R72" s="317" t="str">
        <f>VLOOKUP(Leverancespecifikation6[[#This Row],[ID-Bygningsdel]],'Data aktør'!A:H,5,FALSE)</f>
        <v/>
      </c>
      <c r="S72" s="317" t="str">
        <f>VLOOKUP(Leverancespecifikation6[[#This Row],[ID-Bygningsdel]],'Data aktør'!A:H,6,FALSE)</f>
        <v/>
      </c>
      <c r="T72" s="317" t="str">
        <f>VLOOKUP(Leverancespecifikation6[[#This Row],[ID-Bygningsdel]],'Data aktør'!A:H,7,FALSE)</f>
        <v>X</v>
      </c>
      <c r="U72" s="319" t="str">
        <f>VLOOKUP(Leverancespecifikation6[[#This Row],[ID-Bygningsdel]],'Data aktør'!A:H,8,FALSE)</f>
        <v/>
      </c>
      <c r="V72" s="309"/>
      <c r="W72" s="80"/>
      <c r="X72" s="80"/>
      <c r="Y72" s="80"/>
      <c r="Z72" s="80"/>
      <c r="AA72" s="80"/>
      <c r="AB72" s="300"/>
      <c r="AC72" s="300"/>
      <c r="AD72" s="300"/>
      <c r="AE72" s="300"/>
      <c r="AF72" s="300"/>
      <c r="AG72" s="300"/>
      <c r="AH72" s="300"/>
      <c r="AI72" s="300"/>
      <c r="AJ72" s="300" t="s">
        <v>34</v>
      </c>
      <c r="AK72" s="300">
        <v>300</v>
      </c>
      <c r="AL72" s="300"/>
      <c r="AM72" s="300"/>
      <c r="AN72" s="300"/>
      <c r="AO72" s="300"/>
      <c r="AP72" s="300"/>
      <c r="AQ72" s="300"/>
      <c r="AR72" s="300"/>
      <c r="AS72" s="300"/>
      <c r="AT72" s="300" t="s">
        <v>34</v>
      </c>
      <c r="AU72" s="300">
        <v>325</v>
      </c>
      <c r="AV72" s="300"/>
      <c r="AW72" s="300"/>
      <c r="AX72" s="300"/>
      <c r="AY72" s="300"/>
      <c r="AZ72" s="300"/>
      <c r="BA72" s="300"/>
      <c r="BB72" s="300" t="s">
        <v>38</v>
      </c>
      <c r="BC72" s="300">
        <v>325</v>
      </c>
      <c r="BD72" s="300"/>
      <c r="BE72" s="300"/>
      <c r="BF72" s="300"/>
      <c r="BG72" s="300"/>
      <c r="BH72" s="300"/>
      <c r="BI72" s="300"/>
      <c r="BJ72" s="300"/>
      <c r="BK72" s="300"/>
      <c r="BL72" s="306" t="s">
        <v>244</v>
      </c>
      <c r="BM72" s="300"/>
      <c r="BN72" s="300"/>
      <c r="BO72" s="300"/>
      <c r="BP72" s="300"/>
      <c r="BQ72" s="300"/>
      <c r="BR72" s="300"/>
      <c r="BS72" s="300"/>
      <c r="BT72" s="300"/>
      <c r="BU72" s="300"/>
      <c r="BV72" s="300"/>
      <c r="BW72" s="300"/>
      <c r="BX72" s="300"/>
      <c r="BY72" s="300"/>
      <c r="BZ72" s="300"/>
      <c r="CA72" s="303"/>
      <c r="CB72" s="307"/>
      <c r="CC72" s="307"/>
      <c r="CD72" s="307"/>
      <c r="CE72" s="307"/>
      <c r="CF72" s="307"/>
      <c r="CG72" s="307"/>
      <c r="CH72" s="307"/>
      <c r="CI72" s="307"/>
      <c r="CJ72" s="307"/>
      <c r="CK72" s="307"/>
      <c r="CL72" s="307"/>
      <c r="CM72" s="307"/>
      <c r="CN72" s="307"/>
      <c r="CO72" s="307"/>
      <c r="CP72" s="307"/>
      <c r="CQ72" s="307"/>
      <c r="CR72" s="307"/>
      <c r="CS72" s="307"/>
      <c r="CT72" s="307"/>
      <c r="CU72" s="307"/>
      <c r="CV72" s="307"/>
      <c r="CW72" s="307"/>
      <c r="CX72" s="307"/>
      <c r="CY72" s="307"/>
      <c r="CZ72" s="307"/>
      <c r="DA72" s="307"/>
      <c r="DB72" s="307"/>
      <c r="DC72" s="307"/>
      <c r="DD72" s="307"/>
      <c r="DE72" s="307"/>
      <c r="DF72" s="307"/>
      <c r="DG72" s="307"/>
      <c r="DH72" s="307"/>
      <c r="DI72" s="307"/>
      <c r="DJ72" s="307"/>
      <c r="DK72" s="307"/>
      <c r="DL72" s="307"/>
      <c r="DM72" s="307"/>
      <c r="DN72" s="307"/>
      <c r="DO72" s="307"/>
      <c r="DP72" s="307"/>
      <c r="DQ72" s="307"/>
      <c r="DR72" s="307"/>
      <c r="DS72" s="307"/>
      <c r="DT72" s="307"/>
      <c r="DU72" s="307"/>
      <c r="DV72" s="307"/>
      <c r="DW72" s="307"/>
      <c r="DX72" s="307"/>
      <c r="DY72" s="307"/>
      <c r="DZ72" s="307"/>
      <c r="EA72" s="307"/>
      <c r="EB72" s="307"/>
      <c r="EC72" s="307"/>
      <c r="ED72" s="307"/>
      <c r="EE72" s="307"/>
      <c r="EF72" s="307"/>
      <c r="EG72" s="307"/>
      <c r="EH72" s="307"/>
      <c r="EI72" s="307"/>
      <c r="EJ72" s="307"/>
      <c r="EK72" s="307"/>
      <c r="EL72" s="307"/>
      <c r="EM72" s="307"/>
      <c r="EN72" s="307"/>
      <c r="EO72" s="307"/>
      <c r="EP72" s="307"/>
      <c r="EQ72" s="307"/>
      <c r="ER72" s="307"/>
      <c r="ES72" s="307"/>
      <c r="ET72" s="307"/>
      <c r="EU72" s="307"/>
      <c r="EV72" s="307"/>
      <c r="EW72" s="307"/>
      <c r="EX72" s="307"/>
      <c r="EY72" s="307"/>
      <c r="EZ72" s="307"/>
      <c r="FA72" s="307"/>
      <c r="FB72" s="307"/>
      <c r="FC72" s="307"/>
      <c r="FD72" s="307"/>
      <c r="FE72" s="307"/>
      <c r="FF72" s="307"/>
      <c r="FG72" s="307"/>
      <c r="FH72" s="307"/>
      <c r="FI72" s="307"/>
      <c r="FJ72" s="307"/>
      <c r="FK72" s="307"/>
      <c r="FL72" s="307"/>
      <c r="FM72" s="307"/>
      <c r="FN72" s="307"/>
      <c r="FO72" s="307"/>
      <c r="FP72" s="307"/>
      <c r="FQ72" s="307"/>
      <c r="FR72" s="307"/>
      <c r="FS72" s="307"/>
      <c r="FT72" s="307"/>
      <c r="FU72" s="307"/>
      <c r="FV72" s="307"/>
      <c r="FW72" s="307"/>
      <c r="FX72" s="307"/>
      <c r="FY72" s="307"/>
      <c r="FZ72" s="307"/>
      <c r="GA72" s="307"/>
      <c r="GB72" s="307"/>
      <c r="GC72" s="307"/>
      <c r="GD72" s="307"/>
      <c r="GE72" s="307"/>
      <c r="GF72" s="307"/>
      <c r="GG72" s="307"/>
      <c r="GH72" s="307"/>
      <c r="GI72" s="307"/>
      <c r="GJ72" s="307"/>
      <c r="GK72" s="307"/>
      <c r="GL72" s="307"/>
      <c r="GM72" s="307"/>
      <c r="GN72" s="307"/>
      <c r="GO72" s="307"/>
      <c r="GP72" s="307"/>
      <c r="GQ72" s="307"/>
      <c r="GR72" s="307"/>
      <c r="GS72" s="307"/>
      <c r="GT72" s="307"/>
      <c r="GU72" s="307"/>
      <c r="GV72" s="307"/>
      <c r="GW72" s="307"/>
      <c r="GX72" s="307"/>
      <c r="GY72" s="307"/>
      <c r="GZ72" s="307"/>
      <c r="HA72" s="307"/>
      <c r="HB72" s="307"/>
      <c r="HC72" s="307"/>
      <c r="HD72" s="307"/>
      <c r="HE72" s="307"/>
      <c r="HF72" s="307"/>
      <c r="HG72" s="307"/>
      <c r="HH72" s="307"/>
      <c r="HI72" s="307"/>
      <c r="HJ72" s="307"/>
      <c r="HK72" s="307"/>
      <c r="HL72" s="307"/>
      <c r="HM72" s="307"/>
      <c r="HN72" s="307"/>
      <c r="HO72" s="307"/>
      <c r="HP72" s="307"/>
      <c r="HQ72" s="307"/>
      <c r="HR72" s="307"/>
      <c r="HS72" s="307"/>
      <c r="HT72" s="307"/>
      <c r="HU72" s="307"/>
      <c r="HV72" s="307"/>
      <c r="HW72" s="307"/>
      <c r="HX72" s="307"/>
      <c r="HY72" s="307"/>
      <c r="HZ72" s="307"/>
      <c r="IA72" s="307"/>
      <c r="IB72" s="307"/>
      <c r="IC72" s="307"/>
      <c r="ID72" s="307"/>
      <c r="IE72" s="307"/>
      <c r="IF72" s="307"/>
      <c r="IG72" s="307"/>
      <c r="IH72" s="307"/>
      <c r="II72" s="307"/>
      <c r="IJ72" s="307"/>
      <c r="IK72" s="307"/>
      <c r="IL72" s="307"/>
      <c r="IM72" s="307"/>
      <c r="IN72" s="307"/>
      <c r="IO72" s="307"/>
      <c r="IP72" s="307"/>
      <c r="IQ72" s="307"/>
      <c r="IR72" s="307"/>
      <c r="IS72" s="307"/>
      <c r="IT72" s="307"/>
      <c r="IU72" s="307"/>
      <c r="IV72" s="307"/>
      <c r="IW72" s="307"/>
      <c r="IX72" s="307"/>
      <c r="IY72" s="307"/>
      <c r="IZ72" s="307"/>
      <c r="JA72" s="307"/>
      <c r="JB72" s="307"/>
      <c r="JC72" s="307"/>
      <c r="JD72" s="307"/>
      <c r="JE72" s="307"/>
      <c r="JF72" s="307"/>
      <c r="JG72" s="307"/>
      <c r="JH72" s="307"/>
      <c r="JI72" s="307"/>
      <c r="JJ72" s="307"/>
      <c r="JK72" s="307"/>
      <c r="JL72" s="307"/>
      <c r="JM72" s="307"/>
      <c r="JN72" s="307"/>
      <c r="JO72" s="307"/>
      <c r="JP72" s="307"/>
      <c r="JQ72" s="307"/>
      <c r="JR72" s="307"/>
      <c r="JS72" s="307"/>
      <c r="JT72" s="307"/>
      <c r="JU72" s="307"/>
      <c r="JV72" s="307"/>
      <c r="JW72" s="307"/>
      <c r="JX72" s="307"/>
      <c r="JY72" s="307"/>
      <c r="JZ72" s="307"/>
      <c r="KA72" s="307"/>
      <c r="KB72" s="307"/>
      <c r="KC72" s="307"/>
      <c r="KD72" s="307"/>
      <c r="KE72" s="307"/>
      <c r="KF72" s="307"/>
      <c r="KG72" s="307"/>
      <c r="KH72" s="307"/>
      <c r="KI72" s="307"/>
      <c r="KJ72" s="307"/>
      <c r="KK72" s="307"/>
      <c r="KL72" s="307"/>
      <c r="KM72" s="307"/>
      <c r="KN72" s="307"/>
      <c r="KO72" s="307"/>
      <c r="KP72" s="307"/>
      <c r="KQ72" s="307"/>
      <c r="KR72" s="307"/>
      <c r="KS72" s="307"/>
      <c r="KT72" s="307"/>
      <c r="KU72" s="307"/>
      <c r="KV72" s="307"/>
      <c r="KW72" s="307"/>
      <c r="KX72" s="307"/>
      <c r="KY72" s="307"/>
      <c r="KZ72" s="307"/>
      <c r="LA72" s="307"/>
      <c r="LB72" s="307"/>
      <c r="LC72" s="307"/>
      <c r="LD72" s="307"/>
      <c r="LE72" s="307"/>
      <c r="LF72" s="307"/>
      <c r="LG72" s="307"/>
      <c r="LH72" s="307"/>
      <c r="LI72" s="307"/>
      <c r="LJ72" s="307"/>
      <c r="LK72" s="307"/>
      <c r="LL72" s="307"/>
      <c r="LM72" s="307"/>
      <c r="LN72" s="307"/>
      <c r="LO72" s="307"/>
      <c r="LP72" s="307"/>
      <c r="LQ72" s="307"/>
      <c r="LR72" s="307"/>
      <c r="LS72" s="307"/>
      <c r="LT72" s="307"/>
      <c r="LU72" s="307"/>
      <c r="LV72" s="307"/>
      <c r="LW72" s="307"/>
      <c r="LX72" s="307"/>
      <c r="LY72" s="307"/>
      <c r="LZ72" s="307"/>
      <c r="MA72" s="307"/>
      <c r="MB72" s="307"/>
      <c r="MC72" s="307"/>
      <c r="MD72" s="307"/>
      <c r="ME72" s="307"/>
      <c r="MF72" s="307"/>
      <c r="MG72" s="307"/>
      <c r="MH72" s="307"/>
      <c r="MI72" s="307"/>
      <c r="MJ72" s="307"/>
      <c r="MK72" s="307"/>
      <c r="ML72" s="307"/>
      <c r="MM72" s="307"/>
      <c r="MN72" s="307"/>
      <c r="MO72" s="307"/>
      <c r="MP72" s="307"/>
      <c r="MQ72" s="307"/>
      <c r="MR72" s="307"/>
      <c r="MS72" s="307"/>
      <c r="MT72" s="307"/>
      <c r="MU72" s="307"/>
      <c r="MV72" s="307"/>
      <c r="MW72" s="307"/>
      <c r="MX72" s="307"/>
      <c r="MY72" s="307"/>
      <c r="MZ72" s="307"/>
      <c r="NA72" s="307"/>
      <c r="NB72" s="307"/>
      <c r="NC72" s="307"/>
      <c r="ND72" s="307"/>
      <c r="NE72" s="307"/>
      <c r="NF72" s="307"/>
      <c r="NG72" s="307"/>
      <c r="NH72" s="307"/>
      <c r="NI72" s="307"/>
      <c r="NJ72" s="307"/>
      <c r="NK72" s="307"/>
      <c r="NL72" s="307"/>
      <c r="NM72" s="307"/>
      <c r="NN72" s="307"/>
      <c r="NO72" s="307"/>
      <c r="NP72" s="307"/>
      <c r="NQ72" s="307"/>
      <c r="NR72" s="307"/>
      <c r="NS72" s="307"/>
      <c r="NT72" s="307"/>
      <c r="NU72" s="307"/>
      <c r="NV72" s="307"/>
      <c r="NW72" s="307"/>
      <c r="NX72" s="307"/>
      <c r="NY72" s="307"/>
      <c r="NZ72" s="307"/>
      <c r="OA72" s="307"/>
      <c r="OB72" s="307"/>
      <c r="OC72" s="307"/>
      <c r="OD72" s="307"/>
      <c r="OE72" s="307"/>
      <c r="OF72" s="307"/>
      <c r="OG72" s="307"/>
      <c r="OH72" s="307"/>
      <c r="OI72" s="307"/>
      <c r="OJ72" s="307"/>
      <c r="OK72" s="307"/>
      <c r="OL72" s="307"/>
      <c r="OM72" s="307"/>
      <c r="ON72" s="307"/>
      <c r="OO72" s="307"/>
      <c r="OP72" s="307"/>
      <c r="OQ72" s="307"/>
      <c r="OR72" s="307"/>
      <c r="OS72" s="307"/>
      <c r="OT72" s="307"/>
      <c r="OU72" s="307"/>
      <c r="OV72" s="307"/>
      <c r="OW72" s="307"/>
      <c r="OX72" s="307"/>
      <c r="OY72" s="307"/>
      <c r="OZ72" s="307"/>
      <c r="PA72" s="307"/>
      <c r="PB72" s="307"/>
      <c r="PC72" s="307"/>
      <c r="PD72" s="307"/>
      <c r="PE72" s="307"/>
      <c r="PF72" s="307"/>
      <c r="PG72" s="307"/>
      <c r="PH72" s="307"/>
      <c r="PI72" s="307"/>
      <c r="PJ72" s="307"/>
      <c r="PK72" s="307"/>
      <c r="PL72" s="307"/>
      <c r="PM72" s="307"/>
      <c r="PN72" s="307"/>
      <c r="PO72" s="307"/>
      <c r="PP72" s="307"/>
      <c r="PQ72" s="307"/>
      <c r="PR72" s="307"/>
      <c r="PS72" s="307"/>
      <c r="PT72" s="307"/>
      <c r="PU72" s="307"/>
      <c r="PV72" s="307"/>
      <c r="PW72" s="307"/>
      <c r="PX72" s="307"/>
      <c r="PY72" s="307"/>
      <c r="PZ72" s="307"/>
      <c r="QA72" s="307"/>
      <c r="QB72" s="307"/>
      <c r="QC72" s="307"/>
      <c r="QD72" s="307"/>
      <c r="QE72" s="307"/>
      <c r="QF72" s="307"/>
      <c r="QG72" s="307"/>
      <c r="QH72" s="307"/>
      <c r="QI72" s="307"/>
      <c r="QJ72" s="307"/>
      <c r="QK72" s="307"/>
      <c r="QL72" s="307"/>
      <c r="QM72" s="307"/>
      <c r="QN72" s="307"/>
      <c r="QO72" s="307"/>
      <c r="QP72" s="307"/>
      <c r="QQ72" s="307"/>
      <c r="QR72" s="307"/>
      <c r="QS72" s="307"/>
      <c r="QT72" s="307"/>
      <c r="QU72" s="307"/>
      <c r="QV72" s="307"/>
      <c r="QW72" s="307"/>
      <c r="QX72" s="307"/>
      <c r="QY72" s="307"/>
      <c r="QZ72" s="307"/>
      <c r="RA72" s="307"/>
      <c r="RB72" s="307"/>
      <c r="RC72" s="307"/>
      <c r="RD72" s="307"/>
      <c r="RE72" s="307"/>
      <c r="RF72" s="307"/>
      <c r="RG72" s="307"/>
      <c r="RH72" s="307"/>
      <c r="RI72" s="307"/>
      <c r="RJ72" s="307"/>
      <c r="RK72" s="307"/>
      <c r="RL72" s="307"/>
      <c r="RM72" s="307"/>
      <c r="RN72" s="307"/>
      <c r="RO72" s="307"/>
      <c r="RP72" s="307"/>
      <c r="RQ72" s="307"/>
      <c r="RR72" s="307"/>
      <c r="RS72" s="307"/>
      <c r="RT72" s="307"/>
      <c r="RU72" s="307"/>
      <c r="RV72" s="307"/>
      <c r="RW72" s="307"/>
      <c r="RX72" s="307"/>
      <c r="RY72" s="307"/>
      <c r="RZ72" s="307"/>
      <c r="SA72" s="307"/>
      <c r="SB72" s="307"/>
      <c r="SC72" s="307"/>
      <c r="SD72" s="307"/>
      <c r="SE72" s="307"/>
      <c r="SF72" s="307"/>
      <c r="SG72" s="307"/>
      <c r="SH72" s="307"/>
      <c r="SI72" s="307"/>
      <c r="SJ72" s="307"/>
      <c r="SK72" s="307"/>
      <c r="SL72" s="307"/>
      <c r="SM72" s="307"/>
      <c r="SN72" s="307"/>
      <c r="SO72" s="307"/>
      <c r="SP72" s="307"/>
      <c r="SQ72" s="307"/>
      <c r="SR72" s="307"/>
      <c r="SS72" s="307"/>
      <c r="ST72" s="307"/>
      <c r="SU72" s="307"/>
      <c r="SV72" s="307"/>
      <c r="SW72" s="307"/>
      <c r="SX72" s="307"/>
      <c r="SY72" s="307"/>
      <c r="SZ72" s="307"/>
      <c r="TA72" s="307"/>
      <c r="TB72" s="307"/>
      <c r="TC72" s="307"/>
      <c r="TD72" s="307"/>
      <c r="TE72" s="307"/>
      <c r="TF72" s="307"/>
      <c r="TG72" s="307"/>
      <c r="TH72" s="307"/>
      <c r="TI72" s="307"/>
      <c r="TJ72" s="307"/>
      <c r="TK72" s="307"/>
      <c r="TL72" s="307"/>
      <c r="TM72" s="307"/>
      <c r="TN72" s="307"/>
      <c r="TO72" s="307"/>
      <c r="TP72" s="307"/>
      <c r="TQ72" s="307"/>
      <c r="TR72" s="307"/>
      <c r="TS72" s="307"/>
      <c r="TT72" s="307"/>
      <c r="TU72" s="307"/>
      <c r="TV72" s="307"/>
      <c r="TW72" s="307"/>
      <c r="TX72" s="307"/>
      <c r="TY72" s="307"/>
      <c r="TZ72" s="307"/>
      <c r="UA72" s="307"/>
      <c r="UB72" s="307"/>
      <c r="UC72" s="307"/>
      <c r="UD72" s="307"/>
      <c r="UE72" s="307"/>
      <c r="UF72" s="307"/>
      <c r="UG72" s="307"/>
      <c r="UH72" s="307"/>
      <c r="UI72" s="307"/>
      <c r="UJ72" s="307"/>
      <c r="UK72" s="307"/>
      <c r="UL72" s="307"/>
      <c r="UM72" s="307"/>
      <c r="UN72" s="307"/>
      <c r="UO72" s="307"/>
      <c r="UP72" s="307"/>
      <c r="UQ72" s="307"/>
      <c r="UR72" s="307"/>
      <c r="US72" s="307"/>
      <c r="UT72" s="307"/>
      <c r="UU72" s="307"/>
      <c r="UV72" s="307"/>
      <c r="UW72" s="307"/>
      <c r="UX72" s="307"/>
      <c r="UY72" s="307"/>
      <c r="UZ72" s="307"/>
      <c r="VA72" s="307"/>
      <c r="VB72" s="307"/>
      <c r="VC72" s="307"/>
      <c r="VD72" s="307"/>
      <c r="VE72" s="307"/>
      <c r="VF72" s="307"/>
      <c r="VG72" s="307"/>
      <c r="VH72" s="307"/>
      <c r="VI72" s="307"/>
      <c r="VJ72" s="307"/>
      <c r="VK72" s="307"/>
      <c r="VL72" s="307"/>
      <c r="VM72" s="307"/>
      <c r="VN72" s="307"/>
      <c r="VO72" s="307"/>
      <c r="VP72" s="307"/>
      <c r="VQ72" s="307"/>
      <c r="VR72" s="307"/>
      <c r="VS72" s="307"/>
      <c r="VT72" s="307"/>
      <c r="VU72" s="307"/>
      <c r="VV72" s="307"/>
      <c r="VW72" s="307"/>
      <c r="VX72" s="307"/>
      <c r="VY72" s="307"/>
      <c r="VZ72" s="307"/>
      <c r="WA72" s="307"/>
      <c r="WB72" s="307"/>
      <c r="WC72" s="307"/>
      <c r="WD72" s="307"/>
      <c r="WE72" s="307"/>
      <c r="WF72" s="307"/>
      <c r="WG72" s="307"/>
      <c r="WH72" s="307"/>
      <c r="WI72" s="307"/>
      <c r="WJ72" s="307"/>
      <c r="WK72" s="307"/>
      <c r="WL72" s="307"/>
      <c r="WM72" s="307"/>
      <c r="WN72" s="307"/>
      <c r="WO72" s="307"/>
      <c r="WP72" s="307"/>
      <c r="WQ72" s="307"/>
      <c r="WR72" s="307"/>
      <c r="WS72" s="307"/>
      <c r="WT72" s="307"/>
      <c r="WU72" s="307"/>
      <c r="WV72" s="307"/>
      <c r="WW72" s="307"/>
      <c r="WX72" s="307"/>
      <c r="WY72" s="307"/>
      <c r="WZ72" s="307"/>
      <c r="XA72" s="307"/>
      <c r="XB72" s="307"/>
      <c r="XC72" s="307"/>
      <c r="XD72" s="307"/>
      <c r="XE72" s="307"/>
      <c r="XF72" s="307"/>
      <c r="XG72" s="307"/>
      <c r="XH72" s="307"/>
      <c r="XI72" s="307"/>
      <c r="XJ72" s="307"/>
      <c r="XK72" s="307"/>
      <c r="XL72" s="307"/>
      <c r="XM72" s="307"/>
      <c r="XN72" s="307"/>
      <c r="XO72" s="307"/>
      <c r="XP72" s="307"/>
      <c r="XQ72" s="307"/>
      <c r="XR72" s="307"/>
      <c r="XS72" s="307"/>
      <c r="XT72" s="307"/>
      <c r="XU72" s="307"/>
      <c r="XV72" s="307"/>
      <c r="XW72" s="307"/>
      <c r="XX72" s="307"/>
      <c r="XY72" s="307"/>
      <c r="XZ72" s="307"/>
      <c r="YA72" s="307"/>
      <c r="YB72" s="307"/>
      <c r="YC72" s="307"/>
      <c r="YD72" s="307"/>
      <c r="YE72" s="307"/>
      <c r="YF72" s="307"/>
      <c r="YG72" s="307"/>
      <c r="YH72" s="307"/>
      <c r="YI72" s="307"/>
      <c r="YJ72" s="307"/>
      <c r="YK72" s="307"/>
      <c r="YL72" s="307"/>
      <c r="YM72" s="307"/>
      <c r="YN72" s="307"/>
      <c r="YO72" s="307"/>
      <c r="YP72" s="307"/>
      <c r="YQ72" s="307"/>
      <c r="YR72" s="307"/>
      <c r="YS72" s="307"/>
      <c r="YT72" s="307"/>
      <c r="YU72" s="307"/>
      <c r="YV72" s="307"/>
      <c r="YW72" s="307"/>
      <c r="YX72" s="307"/>
      <c r="YY72" s="307"/>
      <c r="YZ72" s="307"/>
      <c r="ZA72" s="307"/>
      <c r="ZB72" s="307"/>
      <c r="ZC72" s="307"/>
      <c r="ZD72" s="307"/>
      <c r="ZE72" s="307"/>
      <c r="ZF72" s="307"/>
      <c r="ZG72" s="307"/>
      <c r="ZH72" s="307"/>
      <c r="ZI72" s="307"/>
      <c r="ZJ72" s="307"/>
      <c r="ZK72" s="307"/>
      <c r="ZL72" s="307"/>
      <c r="ZM72" s="307"/>
      <c r="ZN72" s="307"/>
      <c r="ZO72" s="307"/>
      <c r="ZP72" s="307"/>
      <c r="ZQ72" s="307"/>
      <c r="ZR72" s="307"/>
      <c r="ZS72" s="307"/>
      <c r="ZT72" s="307"/>
      <c r="ZU72" s="307"/>
      <c r="ZV72" s="307"/>
      <c r="ZW72" s="307"/>
      <c r="ZX72" s="307"/>
      <c r="ZY72" s="307"/>
      <c r="ZZ72" s="307"/>
      <c r="AAA72" s="307"/>
      <c r="AAB72" s="307"/>
      <c r="AAC72" s="307"/>
      <c r="AAD72" s="307"/>
      <c r="AAE72" s="307"/>
      <c r="AAF72" s="307"/>
      <c r="AAG72" s="307"/>
      <c r="AAH72" s="307"/>
      <c r="AAI72" s="307"/>
      <c r="AAJ72" s="307"/>
      <c r="AAK72" s="307"/>
      <c r="AAL72" s="307"/>
      <c r="AAM72" s="307"/>
      <c r="AAN72" s="307"/>
      <c r="AAO72" s="307"/>
      <c r="AAP72" s="307"/>
      <c r="AAQ72" s="307"/>
      <c r="AAR72" s="307"/>
      <c r="AAS72" s="307"/>
      <c r="AAT72" s="307"/>
      <c r="AAU72" s="307"/>
      <c r="AAV72" s="307"/>
      <c r="AAW72" s="307"/>
      <c r="AAX72" s="307"/>
      <c r="AAY72" s="307"/>
      <c r="AAZ72" s="307"/>
      <c r="ABA72" s="307"/>
      <c r="ABB72" s="307"/>
      <c r="ABC72" s="307"/>
      <c r="ABD72" s="307"/>
      <c r="ABE72" s="307"/>
      <c r="ABF72" s="307"/>
      <c r="ABG72" s="307"/>
      <c r="ABH72" s="307"/>
      <c r="ABI72" s="307"/>
      <c r="ABJ72" s="307"/>
      <c r="ABK72" s="307"/>
      <c r="ABL72" s="307"/>
      <c r="ABM72" s="307"/>
      <c r="ABN72" s="307"/>
      <c r="ABO72" s="307"/>
      <c r="ABP72" s="307"/>
      <c r="ABQ72" s="307"/>
      <c r="ABR72" s="307"/>
      <c r="ABS72" s="307"/>
      <c r="ABT72" s="307"/>
      <c r="ABU72" s="307"/>
      <c r="ABV72" s="307"/>
      <c r="ABW72" s="307"/>
      <c r="ABX72" s="307"/>
      <c r="ABY72" s="307"/>
      <c r="ABZ72" s="307"/>
      <c r="ACA72" s="307"/>
      <c r="ACB72" s="307"/>
      <c r="ACC72" s="307"/>
      <c r="ACD72" s="307"/>
      <c r="ACE72" s="307"/>
      <c r="ACF72" s="307"/>
      <c r="ACG72" s="307"/>
      <c r="ACH72" s="307"/>
      <c r="ACI72" s="307"/>
      <c r="ACJ72" s="307"/>
      <c r="ACK72" s="307"/>
      <c r="ACL72" s="307"/>
      <c r="ACM72" s="307"/>
      <c r="ACN72" s="307"/>
      <c r="ACO72" s="307"/>
      <c r="ACP72" s="307"/>
      <c r="ACQ72" s="307"/>
      <c r="ACR72" s="307"/>
      <c r="ACS72" s="307"/>
      <c r="ACT72" s="307"/>
      <c r="ACU72" s="307"/>
      <c r="ACV72" s="307"/>
      <c r="ACW72" s="307"/>
      <c r="ACX72" s="307"/>
      <c r="ACY72" s="307"/>
      <c r="ACZ72" s="307"/>
      <c r="ADA72" s="307"/>
      <c r="ADB72" s="307"/>
      <c r="ADC72" s="307"/>
      <c r="ADD72" s="307"/>
      <c r="ADE72" s="307"/>
      <c r="ADF72" s="307"/>
      <c r="ADG72" s="307"/>
      <c r="ADH72" s="307"/>
      <c r="ADI72" s="307"/>
      <c r="ADJ72" s="307"/>
      <c r="ADK72" s="307"/>
      <c r="ADL72" s="307"/>
      <c r="ADM72" s="307"/>
      <c r="ADN72" s="307"/>
      <c r="ADO72" s="307"/>
      <c r="ADP72" s="307"/>
      <c r="ADQ72" s="307"/>
      <c r="ADR72" s="307"/>
      <c r="ADS72" s="307"/>
      <c r="ADT72" s="307"/>
      <c r="ADU72" s="307"/>
      <c r="ADV72" s="307"/>
      <c r="ADW72" s="307"/>
      <c r="ADX72" s="307"/>
      <c r="ADY72" s="307"/>
      <c r="ADZ72" s="307"/>
      <c r="AEA72" s="307"/>
      <c r="AEB72" s="307"/>
      <c r="AEC72" s="307"/>
      <c r="AED72" s="307"/>
      <c r="AEE72" s="307"/>
      <c r="AEF72" s="307"/>
      <c r="AEG72" s="307"/>
      <c r="AEH72" s="307"/>
      <c r="AEI72" s="307"/>
      <c r="AEJ72" s="307"/>
      <c r="AEK72" s="307"/>
      <c r="AEL72" s="307"/>
      <c r="AEM72" s="307"/>
      <c r="AEN72" s="307"/>
      <c r="AEO72" s="307"/>
      <c r="AEP72" s="307"/>
      <c r="AEQ72" s="307"/>
      <c r="AER72" s="307"/>
      <c r="AES72" s="307"/>
      <c r="AET72" s="307"/>
      <c r="AEU72" s="307"/>
      <c r="AEV72" s="307"/>
      <c r="AEW72" s="307"/>
      <c r="AEX72" s="307"/>
      <c r="AEY72" s="307"/>
      <c r="AEZ72" s="307"/>
      <c r="AFA72" s="307"/>
      <c r="AFB72" s="307"/>
      <c r="AFC72" s="307"/>
      <c r="AFD72" s="307"/>
      <c r="AFE72" s="307"/>
      <c r="AFF72" s="307"/>
      <c r="AFG72" s="307"/>
      <c r="AFH72" s="307"/>
      <c r="AFI72" s="307"/>
      <c r="AFJ72" s="307"/>
      <c r="AFK72" s="307"/>
      <c r="AFL72" s="307"/>
      <c r="AFM72" s="307"/>
      <c r="AFN72" s="307"/>
      <c r="AFO72" s="307"/>
      <c r="AFP72" s="307"/>
      <c r="AFQ72" s="307"/>
      <c r="AFR72" s="307"/>
      <c r="AFS72" s="307"/>
      <c r="AFT72" s="307"/>
      <c r="AFU72" s="307"/>
      <c r="AFV72" s="307"/>
      <c r="AFW72" s="307"/>
      <c r="AFX72" s="307"/>
      <c r="AFY72" s="307"/>
      <c r="AFZ72" s="307"/>
      <c r="AGA72" s="307"/>
      <c r="AGB72" s="307"/>
      <c r="AGC72" s="307"/>
      <c r="AGD72" s="307"/>
      <c r="AGE72" s="307"/>
      <c r="AGF72" s="307"/>
      <c r="AGG72" s="307"/>
      <c r="AGH72" s="307"/>
      <c r="AGI72" s="307"/>
      <c r="AGJ72" s="307"/>
      <c r="AGK72" s="307"/>
      <c r="AGL72" s="307"/>
      <c r="AGM72" s="307"/>
      <c r="AGN72" s="307"/>
      <c r="AGO72" s="307"/>
      <c r="AGP72" s="307"/>
      <c r="AGQ72" s="307"/>
      <c r="AGR72" s="307"/>
      <c r="AGS72" s="307"/>
      <c r="AGT72" s="307"/>
      <c r="AGU72" s="307"/>
      <c r="AGV72" s="307"/>
      <c r="AGW72" s="307"/>
      <c r="AGX72" s="307"/>
      <c r="AGY72" s="307"/>
      <c r="AGZ72" s="307"/>
      <c r="AHA72" s="307"/>
      <c r="AHB72" s="307"/>
      <c r="AHC72" s="307"/>
      <c r="AHD72" s="307"/>
      <c r="AHE72" s="307"/>
      <c r="AHF72" s="307"/>
      <c r="AHG72" s="307"/>
      <c r="AHH72" s="307"/>
      <c r="AHI72" s="307"/>
      <c r="AHJ72" s="307"/>
      <c r="AHK72" s="307"/>
      <c r="AHL72" s="307"/>
      <c r="AHM72" s="307"/>
      <c r="AHN72" s="307"/>
      <c r="AHO72" s="307"/>
      <c r="AHP72" s="307"/>
      <c r="AHQ72" s="307"/>
      <c r="AHR72" s="307"/>
      <c r="AHS72" s="307"/>
      <c r="AHT72" s="307"/>
      <c r="AHU72" s="307"/>
      <c r="AHV72" s="307"/>
      <c r="AHW72" s="307"/>
      <c r="AHX72" s="307"/>
      <c r="AHY72" s="307"/>
      <c r="AHZ72" s="307"/>
      <c r="AIA72" s="307"/>
      <c r="AIB72" s="307"/>
      <c r="AIC72" s="307"/>
      <c r="AID72" s="307"/>
      <c r="AIE72" s="307"/>
      <c r="AIF72" s="307"/>
      <c r="AIG72" s="307"/>
      <c r="AIH72" s="307"/>
      <c r="AII72" s="307"/>
      <c r="AIJ72" s="307"/>
      <c r="AIK72" s="307"/>
      <c r="AIL72" s="307"/>
      <c r="AIM72" s="307"/>
      <c r="AIN72" s="307"/>
      <c r="AIO72" s="307"/>
      <c r="AIP72" s="307"/>
      <c r="AIQ72" s="307"/>
      <c r="AIR72" s="307"/>
      <c r="AIS72" s="307"/>
      <c r="AIT72" s="307"/>
      <c r="AIU72" s="307"/>
      <c r="AIV72" s="307"/>
      <c r="AIW72" s="307"/>
      <c r="AIX72" s="307"/>
      <c r="AIY72" s="307"/>
      <c r="AIZ72" s="307"/>
      <c r="AJA72" s="307"/>
      <c r="AJB72" s="307"/>
      <c r="AJC72" s="307"/>
      <c r="AJD72" s="307"/>
      <c r="AJE72" s="307"/>
      <c r="AJF72" s="307"/>
      <c r="AJG72" s="307"/>
      <c r="AJH72" s="307"/>
      <c r="AJI72" s="307"/>
      <c r="AJJ72" s="307"/>
      <c r="AJK72" s="307"/>
      <c r="AJL72" s="307"/>
      <c r="AJM72" s="307"/>
      <c r="AJN72" s="307"/>
      <c r="AJO72" s="307"/>
      <c r="AJP72" s="307"/>
      <c r="AJQ72" s="307"/>
      <c r="AJR72" s="307"/>
      <c r="AJS72" s="307"/>
      <c r="AJT72" s="307"/>
      <c r="AJU72" s="307"/>
      <c r="AJV72" s="307"/>
      <c r="AJW72" s="307"/>
      <c r="AJX72" s="307"/>
      <c r="AJY72" s="307"/>
      <c r="AJZ72" s="307"/>
      <c r="AKA72" s="307"/>
      <c r="AKB72" s="307"/>
      <c r="AKC72" s="307"/>
      <c r="AKD72" s="307"/>
      <c r="AKE72" s="307"/>
      <c r="AKF72" s="307"/>
      <c r="AKG72" s="307"/>
      <c r="AKH72" s="307"/>
      <c r="AKI72" s="307"/>
      <c r="AKJ72" s="307"/>
      <c r="AKK72" s="307"/>
      <c r="AKL72" s="307"/>
      <c r="AKM72" s="307"/>
      <c r="AKN72" s="307"/>
      <c r="AKO72" s="307"/>
      <c r="AKP72" s="307"/>
      <c r="AKQ72" s="307"/>
      <c r="AKR72" s="307"/>
      <c r="AKS72" s="307"/>
      <c r="AKT72" s="307"/>
      <c r="AKU72" s="307"/>
      <c r="AKV72" s="307"/>
      <c r="AKW72" s="307"/>
      <c r="AKX72" s="307"/>
    </row>
    <row r="73" spans="1:986" s="308" customFormat="1" ht="24" x14ac:dyDescent="0.2">
      <c r="A73" s="255"/>
      <c r="B73" s="298" t="s">
        <v>248</v>
      </c>
      <c r="C73" s="299" t="str">
        <f>_xlfn.CONCAT(Leverancespecifikation6[[#This Row],[ID]],Leverancespecifikation6[[#This Row],[BYGNINGSDEL]])</f>
        <v>069Kompositbjælker, Stål-beton</v>
      </c>
      <c r="D73" s="300"/>
      <c r="E73" s="300">
        <v>259</v>
      </c>
      <c r="F73" s="300"/>
      <c r="G73" s="300"/>
      <c r="H73" s="300"/>
      <c r="I73" s="300"/>
      <c r="J73" s="300">
        <v>4</v>
      </c>
      <c r="K73" s="301" t="s">
        <v>256</v>
      </c>
      <c r="L73" s="302" t="s">
        <v>253</v>
      </c>
      <c r="M73" s="317" t="str">
        <f>IFERROR(VLOOKUP(Leverancespecifikation6[[#This Row],[ID-Bygningsdel]],'Data ændringslog'!A:G,7,FALSE),"P")</f>
        <v/>
      </c>
      <c r="N73" s="328" t="s">
        <v>177</v>
      </c>
      <c r="O73" s="318" t="str">
        <f>VLOOKUP(Leverancespecifikation6[[#This Row],[ID-Bygningsdel]],'Data aktør'!A:H,2,FALSE)</f>
        <v/>
      </c>
      <c r="P73" s="317" t="str">
        <f>VLOOKUP(Leverancespecifikation6[[#This Row],[ID-Bygningsdel]],'Data aktør'!A:H,3,FALSE)</f>
        <v>X</v>
      </c>
      <c r="Q73" s="317" t="str">
        <f>VLOOKUP(Leverancespecifikation6[[#This Row],[ID-Bygningsdel]],'Data aktør'!A:H,4,FALSE)</f>
        <v/>
      </c>
      <c r="R73" s="317" t="str">
        <f>VLOOKUP(Leverancespecifikation6[[#This Row],[ID-Bygningsdel]],'Data aktør'!A:H,5,FALSE)</f>
        <v/>
      </c>
      <c r="S73" s="317" t="str">
        <f>VLOOKUP(Leverancespecifikation6[[#This Row],[ID-Bygningsdel]],'Data aktør'!A:H,6,FALSE)</f>
        <v/>
      </c>
      <c r="T73" s="317" t="str">
        <f>VLOOKUP(Leverancespecifikation6[[#This Row],[ID-Bygningsdel]],'Data aktør'!A:H,7,FALSE)</f>
        <v/>
      </c>
      <c r="U73" s="319" t="str">
        <f>VLOOKUP(Leverancespecifikation6[[#This Row],[ID-Bygningsdel]],'Data aktør'!A:H,8,FALSE)</f>
        <v/>
      </c>
      <c r="V73" s="309"/>
      <c r="W73" s="80"/>
      <c r="X73" s="80"/>
      <c r="Y73" s="80"/>
      <c r="Z73" s="80"/>
      <c r="AA73" s="80"/>
      <c r="AB73" s="300"/>
      <c r="AC73" s="300"/>
      <c r="AD73" s="300"/>
      <c r="AE73" s="300"/>
      <c r="AF73" s="300"/>
      <c r="AG73" s="300"/>
      <c r="AH73" s="300"/>
      <c r="AI73" s="300"/>
      <c r="AJ73" s="300" t="s">
        <v>34</v>
      </c>
      <c r="AK73" s="300">
        <v>300</v>
      </c>
      <c r="AL73" s="300"/>
      <c r="AM73" s="300"/>
      <c r="AN73" s="300"/>
      <c r="AO73" s="300"/>
      <c r="AP73" s="300"/>
      <c r="AQ73" s="300"/>
      <c r="AR73" s="300"/>
      <c r="AS73" s="300"/>
      <c r="AT73" s="300" t="s">
        <v>34</v>
      </c>
      <c r="AU73" s="300">
        <v>325</v>
      </c>
      <c r="AV73" s="300"/>
      <c r="AW73" s="300"/>
      <c r="AX73" s="300"/>
      <c r="AY73" s="300"/>
      <c r="AZ73" s="300"/>
      <c r="BA73" s="300"/>
      <c r="BB73" s="300" t="s">
        <v>34</v>
      </c>
      <c r="BC73" s="300">
        <v>325</v>
      </c>
      <c r="BD73" s="300"/>
      <c r="BE73" s="300"/>
      <c r="BF73" s="300"/>
      <c r="BG73" s="300"/>
      <c r="BH73" s="300"/>
      <c r="BI73" s="300"/>
      <c r="BJ73" s="300"/>
      <c r="BK73" s="300"/>
      <c r="BL73" s="306" t="s">
        <v>247</v>
      </c>
      <c r="BM73" s="300"/>
      <c r="BN73" s="300"/>
      <c r="BO73" s="300"/>
      <c r="BP73" s="300"/>
      <c r="BQ73" s="300"/>
      <c r="BR73" s="300"/>
      <c r="BS73" s="300"/>
      <c r="BT73" s="300"/>
      <c r="BU73" s="300"/>
      <c r="BV73" s="300"/>
      <c r="BW73" s="300"/>
      <c r="BX73" s="300"/>
      <c r="BY73" s="300"/>
      <c r="BZ73" s="300"/>
      <c r="CA73" s="303"/>
      <c r="CB73" s="307"/>
      <c r="CC73" s="307"/>
      <c r="CD73" s="307"/>
      <c r="CE73" s="307"/>
      <c r="CF73" s="307"/>
      <c r="CG73" s="307"/>
      <c r="CH73" s="307"/>
      <c r="CI73" s="307"/>
      <c r="CJ73" s="307"/>
      <c r="CK73" s="307"/>
      <c r="CL73" s="307"/>
      <c r="CM73" s="307"/>
      <c r="CN73" s="307"/>
      <c r="CO73" s="307"/>
      <c r="CP73" s="307"/>
      <c r="CQ73" s="307"/>
      <c r="CR73" s="307"/>
      <c r="CS73" s="307"/>
      <c r="CT73" s="307"/>
      <c r="CU73" s="307"/>
      <c r="CV73" s="307"/>
      <c r="CW73" s="307"/>
      <c r="CX73" s="307"/>
      <c r="CY73" s="307"/>
      <c r="CZ73" s="307"/>
      <c r="DA73" s="307"/>
      <c r="DB73" s="307"/>
      <c r="DC73" s="307"/>
      <c r="DD73" s="307"/>
      <c r="DE73" s="307"/>
      <c r="DF73" s="307"/>
      <c r="DG73" s="307"/>
      <c r="DH73" s="307"/>
      <c r="DI73" s="307"/>
      <c r="DJ73" s="307"/>
      <c r="DK73" s="307"/>
      <c r="DL73" s="307"/>
      <c r="DM73" s="307"/>
      <c r="DN73" s="307"/>
      <c r="DO73" s="307"/>
      <c r="DP73" s="307"/>
      <c r="DQ73" s="307"/>
      <c r="DR73" s="307"/>
      <c r="DS73" s="307"/>
      <c r="DT73" s="307"/>
      <c r="DU73" s="307"/>
      <c r="DV73" s="307"/>
      <c r="DW73" s="307"/>
      <c r="DX73" s="307"/>
      <c r="DY73" s="307"/>
      <c r="DZ73" s="307"/>
      <c r="EA73" s="307"/>
      <c r="EB73" s="307"/>
      <c r="EC73" s="307"/>
      <c r="ED73" s="307"/>
      <c r="EE73" s="307"/>
      <c r="EF73" s="307"/>
      <c r="EG73" s="307"/>
      <c r="EH73" s="307"/>
      <c r="EI73" s="307"/>
      <c r="EJ73" s="307"/>
      <c r="EK73" s="307"/>
      <c r="EL73" s="307"/>
      <c r="EM73" s="307"/>
      <c r="EN73" s="307"/>
      <c r="EO73" s="307"/>
      <c r="EP73" s="307"/>
      <c r="EQ73" s="307"/>
      <c r="ER73" s="307"/>
      <c r="ES73" s="307"/>
      <c r="ET73" s="307"/>
      <c r="EU73" s="307"/>
      <c r="EV73" s="307"/>
      <c r="EW73" s="307"/>
      <c r="EX73" s="307"/>
      <c r="EY73" s="307"/>
      <c r="EZ73" s="307"/>
      <c r="FA73" s="307"/>
      <c r="FB73" s="307"/>
      <c r="FC73" s="307"/>
      <c r="FD73" s="307"/>
      <c r="FE73" s="307"/>
      <c r="FF73" s="307"/>
      <c r="FG73" s="307"/>
      <c r="FH73" s="307"/>
      <c r="FI73" s="307"/>
      <c r="FJ73" s="307"/>
      <c r="FK73" s="307"/>
      <c r="FL73" s="307"/>
      <c r="FM73" s="307"/>
      <c r="FN73" s="307"/>
      <c r="FO73" s="307"/>
      <c r="FP73" s="307"/>
      <c r="FQ73" s="307"/>
      <c r="FR73" s="307"/>
      <c r="FS73" s="307"/>
      <c r="FT73" s="307"/>
      <c r="FU73" s="307"/>
      <c r="FV73" s="307"/>
      <c r="FW73" s="307"/>
      <c r="FX73" s="307"/>
      <c r="FY73" s="307"/>
      <c r="FZ73" s="307"/>
      <c r="GA73" s="307"/>
      <c r="GB73" s="307"/>
      <c r="GC73" s="307"/>
      <c r="GD73" s="307"/>
      <c r="GE73" s="307"/>
      <c r="GF73" s="307"/>
      <c r="GG73" s="307"/>
      <c r="GH73" s="307"/>
      <c r="GI73" s="307"/>
      <c r="GJ73" s="307"/>
      <c r="GK73" s="307"/>
      <c r="GL73" s="307"/>
      <c r="GM73" s="307"/>
      <c r="GN73" s="307"/>
      <c r="GO73" s="307"/>
      <c r="GP73" s="307"/>
      <c r="GQ73" s="307"/>
      <c r="GR73" s="307"/>
      <c r="GS73" s="307"/>
      <c r="GT73" s="307"/>
      <c r="GU73" s="307"/>
      <c r="GV73" s="307"/>
      <c r="GW73" s="307"/>
      <c r="GX73" s="307"/>
      <c r="GY73" s="307"/>
      <c r="GZ73" s="307"/>
      <c r="HA73" s="307"/>
      <c r="HB73" s="307"/>
      <c r="HC73" s="307"/>
      <c r="HD73" s="307"/>
      <c r="HE73" s="307"/>
      <c r="HF73" s="307"/>
      <c r="HG73" s="307"/>
      <c r="HH73" s="307"/>
      <c r="HI73" s="307"/>
      <c r="HJ73" s="307"/>
      <c r="HK73" s="307"/>
      <c r="HL73" s="307"/>
      <c r="HM73" s="307"/>
      <c r="HN73" s="307"/>
      <c r="HO73" s="307"/>
      <c r="HP73" s="307"/>
      <c r="HQ73" s="307"/>
      <c r="HR73" s="307"/>
      <c r="HS73" s="307"/>
      <c r="HT73" s="307"/>
      <c r="HU73" s="307"/>
      <c r="HV73" s="307"/>
      <c r="HW73" s="307"/>
      <c r="HX73" s="307"/>
      <c r="HY73" s="307"/>
      <c r="HZ73" s="307"/>
      <c r="IA73" s="307"/>
      <c r="IB73" s="307"/>
      <c r="IC73" s="307"/>
      <c r="ID73" s="307"/>
      <c r="IE73" s="307"/>
      <c r="IF73" s="307"/>
      <c r="IG73" s="307"/>
      <c r="IH73" s="307"/>
      <c r="II73" s="307"/>
      <c r="IJ73" s="307"/>
      <c r="IK73" s="307"/>
      <c r="IL73" s="307"/>
      <c r="IM73" s="307"/>
      <c r="IN73" s="307"/>
      <c r="IO73" s="307"/>
      <c r="IP73" s="307"/>
      <c r="IQ73" s="307"/>
      <c r="IR73" s="307"/>
      <c r="IS73" s="307"/>
      <c r="IT73" s="307"/>
      <c r="IU73" s="307"/>
      <c r="IV73" s="307"/>
      <c r="IW73" s="307"/>
      <c r="IX73" s="307"/>
      <c r="IY73" s="307"/>
      <c r="IZ73" s="307"/>
      <c r="JA73" s="307"/>
      <c r="JB73" s="307"/>
      <c r="JC73" s="307"/>
      <c r="JD73" s="307"/>
      <c r="JE73" s="307"/>
      <c r="JF73" s="307"/>
      <c r="JG73" s="307"/>
      <c r="JH73" s="307"/>
      <c r="JI73" s="307"/>
      <c r="JJ73" s="307"/>
      <c r="JK73" s="307"/>
      <c r="JL73" s="307"/>
      <c r="JM73" s="307"/>
      <c r="JN73" s="307"/>
      <c r="JO73" s="307"/>
      <c r="JP73" s="307"/>
      <c r="JQ73" s="307"/>
      <c r="JR73" s="307"/>
      <c r="JS73" s="307"/>
      <c r="JT73" s="307"/>
      <c r="JU73" s="307"/>
      <c r="JV73" s="307"/>
      <c r="JW73" s="307"/>
      <c r="JX73" s="307"/>
      <c r="JY73" s="307"/>
      <c r="JZ73" s="307"/>
      <c r="KA73" s="307"/>
      <c r="KB73" s="307"/>
      <c r="KC73" s="307"/>
      <c r="KD73" s="307"/>
      <c r="KE73" s="307"/>
      <c r="KF73" s="307"/>
      <c r="KG73" s="307"/>
      <c r="KH73" s="307"/>
      <c r="KI73" s="307"/>
      <c r="KJ73" s="307"/>
      <c r="KK73" s="307"/>
      <c r="KL73" s="307"/>
      <c r="KM73" s="307"/>
      <c r="KN73" s="307"/>
      <c r="KO73" s="307"/>
      <c r="KP73" s="307"/>
      <c r="KQ73" s="307"/>
      <c r="KR73" s="307"/>
      <c r="KS73" s="307"/>
      <c r="KT73" s="307"/>
      <c r="KU73" s="307"/>
      <c r="KV73" s="307"/>
      <c r="KW73" s="307"/>
      <c r="KX73" s="307"/>
      <c r="KY73" s="307"/>
      <c r="KZ73" s="307"/>
      <c r="LA73" s="307"/>
      <c r="LB73" s="307"/>
      <c r="LC73" s="307"/>
      <c r="LD73" s="307"/>
      <c r="LE73" s="307"/>
      <c r="LF73" s="307"/>
      <c r="LG73" s="307"/>
      <c r="LH73" s="307"/>
      <c r="LI73" s="307"/>
      <c r="LJ73" s="307"/>
      <c r="LK73" s="307"/>
      <c r="LL73" s="307"/>
      <c r="LM73" s="307"/>
      <c r="LN73" s="307"/>
      <c r="LO73" s="307"/>
      <c r="LP73" s="307"/>
      <c r="LQ73" s="307"/>
      <c r="LR73" s="307"/>
      <c r="LS73" s="307"/>
      <c r="LT73" s="307"/>
      <c r="LU73" s="307"/>
      <c r="LV73" s="307"/>
      <c r="LW73" s="307"/>
      <c r="LX73" s="307"/>
      <c r="LY73" s="307"/>
      <c r="LZ73" s="307"/>
      <c r="MA73" s="307"/>
      <c r="MB73" s="307"/>
      <c r="MC73" s="307"/>
      <c r="MD73" s="307"/>
      <c r="ME73" s="307"/>
      <c r="MF73" s="307"/>
      <c r="MG73" s="307"/>
      <c r="MH73" s="307"/>
      <c r="MI73" s="307"/>
      <c r="MJ73" s="307"/>
      <c r="MK73" s="307"/>
      <c r="ML73" s="307"/>
      <c r="MM73" s="307"/>
      <c r="MN73" s="307"/>
      <c r="MO73" s="307"/>
      <c r="MP73" s="307"/>
      <c r="MQ73" s="307"/>
      <c r="MR73" s="307"/>
      <c r="MS73" s="307"/>
      <c r="MT73" s="307"/>
      <c r="MU73" s="307"/>
      <c r="MV73" s="307"/>
      <c r="MW73" s="307"/>
      <c r="MX73" s="307"/>
      <c r="MY73" s="307"/>
      <c r="MZ73" s="307"/>
      <c r="NA73" s="307"/>
      <c r="NB73" s="307"/>
      <c r="NC73" s="307"/>
      <c r="ND73" s="307"/>
      <c r="NE73" s="307"/>
      <c r="NF73" s="307"/>
      <c r="NG73" s="307"/>
      <c r="NH73" s="307"/>
      <c r="NI73" s="307"/>
      <c r="NJ73" s="307"/>
      <c r="NK73" s="307"/>
      <c r="NL73" s="307"/>
      <c r="NM73" s="307"/>
      <c r="NN73" s="307"/>
      <c r="NO73" s="307"/>
      <c r="NP73" s="307"/>
      <c r="NQ73" s="307"/>
      <c r="NR73" s="307"/>
      <c r="NS73" s="307"/>
      <c r="NT73" s="307"/>
      <c r="NU73" s="307"/>
      <c r="NV73" s="307"/>
      <c r="NW73" s="307"/>
      <c r="NX73" s="307"/>
      <c r="NY73" s="307"/>
      <c r="NZ73" s="307"/>
      <c r="OA73" s="307"/>
      <c r="OB73" s="307"/>
      <c r="OC73" s="307"/>
      <c r="OD73" s="307"/>
      <c r="OE73" s="307"/>
      <c r="OF73" s="307"/>
      <c r="OG73" s="307"/>
      <c r="OH73" s="307"/>
      <c r="OI73" s="307"/>
      <c r="OJ73" s="307"/>
      <c r="OK73" s="307"/>
      <c r="OL73" s="307"/>
      <c r="OM73" s="307"/>
      <c r="ON73" s="307"/>
      <c r="OO73" s="307"/>
      <c r="OP73" s="307"/>
      <c r="OQ73" s="307"/>
      <c r="OR73" s="307"/>
      <c r="OS73" s="307"/>
      <c r="OT73" s="307"/>
      <c r="OU73" s="307"/>
      <c r="OV73" s="307"/>
      <c r="OW73" s="307"/>
      <c r="OX73" s="307"/>
      <c r="OY73" s="307"/>
      <c r="OZ73" s="307"/>
      <c r="PA73" s="307"/>
      <c r="PB73" s="307"/>
      <c r="PC73" s="307"/>
      <c r="PD73" s="307"/>
      <c r="PE73" s="307"/>
      <c r="PF73" s="307"/>
      <c r="PG73" s="307"/>
      <c r="PH73" s="307"/>
      <c r="PI73" s="307"/>
      <c r="PJ73" s="307"/>
      <c r="PK73" s="307"/>
      <c r="PL73" s="307"/>
      <c r="PM73" s="307"/>
      <c r="PN73" s="307"/>
      <c r="PO73" s="307"/>
      <c r="PP73" s="307"/>
      <c r="PQ73" s="307"/>
      <c r="PR73" s="307"/>
      <c r="PS73" s="307"/>
      <c r="PT73" s="307"/>
      <c r="PU73" s="307"/>
      <c r="PV73" s="307"/>
      <c r="PW73" s="307"/>
      <c r="PX73" s="307"/>
      <c r="PY73" s="307"/>
      <c r="PZ73" s="307"/>
      <c r="QA73" s="307"/>
      <c r="QB73" s="307"/>
      <c r="QC73" s="307"/>
      <c r="QD73" s="307"/>
      <c r="QE73" s="307"/>
      <c r="QF73" s="307"/>
      <c r="QG73" s="307"/>
      <c r="QH73" s="307"/>
      <c r="QI73" s="307"/>
      <c r="QJ73" s="307"/>
      <c r="QK73" s="307"/>
      <c r="QL73" s="307"/>
      <c r="QM73" s="307"/>
      <c r="QN73" s="307"/>
      <c r="QO73" s="307"/>
      <c r="QP73" s="307"/>
      <c r="QQ73" s="307"/>
      <c r="QR73" s="307"/>
      <c r="QS73" s="307"/>
      <c r="QT73" s="307"/>
      <c r="QU73" s="307"/>
      <c r="QV73" s="307"/>
      <c r="QW73" s="307"/>
      <c r="QX73" s="307"/>
      <c r="QY73" s="307"/>
      <c r="QZ73" s="307"/>
      <c r="RA73" s="307"/>
      <c r="RB73" s="307"/>
      <c r="RC73" s="307"/>
      <c r="RD73" s="307"/>
      <c r="RE73" s="307"/>
      <c r="RF73" s="307"/>
      <c r="RG73" s="307"/>
      <c r="RH73" s="307"/>
      <c r="RI73" s="307"/>
      <c r="RJ73" s="307"/>
      <c r="RK73" s="307"/>
      <c r="RL73" s="307"/>
      <c r="RM73" s="307"/>
      <c r="RN73" s="307"/>
      <c r="RO73" s="307"/>
      <c r="RP73" s="307"/>
      <c r="RQ73" s="307"/>
      <c r="RR73" s="307"/>
      <c r="RS73" s="307"/>
      <c r="RT73" s="307"/>
      <c r="RU73" s="307"/>
      <c r="RV73" s="307"/>
      <c r="RW73" s="307"/>
      <c r="RX73" s="307"/>
      <c r="RY73" s="307"/>
      <c r="RZ73" s="307"/>
      <c r="SA73" s="307"/>
      <c r="SB73" s="307"/>
      <c r="SC73" s="307"/>
      <c r="SD73" s="307"/>
      <c r="SE73" s="307"/>
      <c r="SF73" s="307"/>
      <c r="SG73" s="307"/>
      <c r="SH73" s="307"/>
      <c r="SI73" s="307"/>
      <c r="SJ73" s="307"/>
      <c r="SK73" s="307"/>
      <c r="SL73" s="307"/>
      <c r="SM73" s="307"/>
      <c r="SN73" s="307"/>
      <c r="SO73" s="307"/>
      <c r="SP73" s="307"/>
      <c r="SQ73" s="307"/>
      <c r="SR73" s="307"/>
      <c r="SS73" s="307"/>
      <c r="ST73" s="307"/>
      <c r="SU73" s="307"/>
      <c r="SV73" s="307"/>
      <c r="SW73" s="307"/>
      <c r="SX73" s="307"/>
      <c r="SY73" s="307"/>
      <c r="SZ73" s="307"/>
      <c r="TA73" s="307"/>
      <c r="TB73" s="307"/>
      <c r="TC73" s="307"/>
      <c r="TD73" s="307"/>
      <c r="TE73" s="307"/>
      <c r="TF73" s="307"/>
      <c r="TG73" s="307"/>
      <c r="TH73" s="307"/>
      <c r="TI73" s="307"/>
      <c r="TJ73" s="307"/>
      <c r="TK73" s="307"/>
      <c r="TL73" s="307"/>
      <c r="TM73" s="307"/>
      <c r="TN73" s="307"/>
      <c r="TO73" s="307"/>
      <c r="TP73" s="307"/>
      <c r="TQ73" s="307"/>
      <c r="TR73" s="307"/>
      <c r="TS73" s="307"/>
      <c r="TT73" s="307"/>
      <c r="TU73" s="307"/>
      <c r="TV73" s="307"/>
      <c r="TW73" s="307"/>
      <c r="TX73" s="307"/>
      <c r="TY73" s="307"/>
      <c r="TZ73" s="307"/>
      <c r="UA73" s="307"/>
      <c r="UB73" s="307"/>
      <c r="UC73" s="307"/>
      <c r="UD73" s="307"/>
      <c r="UE73" s="307"/>
      <c r="UF73" s="307"/>
      <c r="UG73" s="307"/>
      <c r="UH73" s="307"/>
      <c r="UI73" s="307"/>
      <c r="UJ73" s="307"/>
      <c r="UK73" s="307"/>
      <c r="UL73" s="307"/>
      <c r="UM73" s="307"/>
      <c r="UN73" s="307"/>
      <c r="UO73" s="307"/>
      <c r="UP73" s="307"/>
      <c r="UQ73" s="307"/>
      <c r="UR73" s="307"/>
      <c r="US73" s="307"/>
      <c r="UT73" s="307"/>
      <c r="UU73" s="307"/>
      <c r="UV73" s="307"/>
      <c r="UW73" s="307"/>
      <c r="UX73" s="307"/>
      <c r="UY73" s="307"/>
      <c r="UZ73" s="307"/>
      <c r="VA73" s="307"/>
      <c r="VB73" s="307"/>
      <c r="VC73" s="307"/>
      <c r="VD73" s="307"/>
      <c r="VE73" s="307"/>
      <c r="VF73" s="307"/>
      <c r="VG73" s="307"/>
      <c r="VH73" s="307"/>
      <c r="VI73" s="307"/>
      <c r="VJ73" s="307"/>
      <c r="VK73" s="307"/>
      <c r="VL73" s="307"/>
      <c r="VM73" s="307"/>
      <c r="VN73" s="307"/>
      <c r="VO73" s="307"/>
      <c r="VP73" s="307"/>
      <c r="VQ73" s="307"/>
      <c r="VR73" s="307"/>
      <c r="VS73" s="307"/>
      <c r="VT73" s="307"/>
      <c r="VU73" s="307"/>
      <c r="VV73" s="307"/>
      <c r="VW73" s="307"/>
      <c r="VX73" s="307"/>
      <c r="VY73" s="307"/>
      <c r="VZ73" s="307"/>
      <c r="WA73" s="307"/>
      <c r="WB73" s="307"/>
      <c r="WC73" s="307"/>
      <c r="WD73" s="307"/>
      <c r="WE73" s="307"/>
      <c r="WF73" s="307"/>
      <c r="WG73" s="307"/>
      <c r="WH73" s="307"/>
      <c r="WI73" s="307"/>
      <c r="WJ73" s="307"/>
      <c r="WK73" s="307"/>
      <c r="WL73" s="307"/>
      <c r="WM73" s="307"/>
      <c r="WN73" s="307"/>
      <c r="WO73" s="307"/>
      <c r="WP73" s="307"/>
      <c r="WQ73" s="307"/>
      <c r="WR73" s="307"/>
      <c r="WS73" s="307"/>
      <c r="WT73" s="307"/>
      <c r="WU73" s="307"/>
      <c r="WV73" s="307"/>
      <c r="WW73" s="307"/>
      <c r="WX73" s="307"/>
      <c r="WY73" s="307"/>
      <c r="WZ73" s="307"/>
      <c r="XA73" s="307"/>
      <c r="XB73" s="307"/>
      <c r="XC73" s="307"/>
      <c r="XD73" s="307"/>
      <c r="XE73" s="307"/>
      <c r="XF73" s="307"/>
      <c r="XG73" s="307"/>
      <c r="XH73" s="307"/>
      <c r="XI73" s="307"/>
      <c r="XJ73" s="307"/>
      <c r="XK73" s="307"/>
      <c r="XL73" s="307"/>
      <c r="XM73" s="307"/>
      <c r="XN73" s="307"/>
      <c r="XO73" s="307"/>
      <c r="XP73" s="307"/>
      <c r="XQ73" s="307"/>
      <c r="XR73" s="307"/>
      <c r="XS73" s="307"/>
      <c r="XT73" s="307"/>
      <c r="XU73" s="307"/>
      <c r="XV73" s="307"/>
      <c r="XW73" s="307"/>
      <c r="XX73" s="307"/>
      <c r="XY73" s="307"/>
      <c r="XZ73" s="307"/>
      <c r="YA73" s="307"/>
      <c r="YB73" s="307"/>
      <c r="YC73" s="307"/>
      <c r="YD73" s="307"/>
      <c r="YE73" s="307"/>
      <c r="YF73" s="307"/>
      <c r="YG73" s="307"/>
      <c r="YH73" s="307"/>
      <c r="YI73" s="307"/>
      <c r="YJ73" s="307"/>
      <c r="YK73" s="307"/>
      <c r="YL73" s="307"/>
      <c r="YM73" s="307"/>
      <c r="YN73" s="307"/>
      <c r="YO73" s="307"/>
      <c r="YP73" s="307"/>
      <c r="YQ73" s="307"/>
      <c r="YR73" s="307"/>
      <c r="YS73" s="307"/>
      <c r="YT73" s="307"/>
      <c r="YU73" s="307"/>
      <c r="YV73" s="307"/>
      <c r="YW73" s="307"/>
      <c r="YX73" s="307"/>
      <c r="YY73" s="307"/>
      <c r="YZ73" s="307"/>
      <c r="ZA73" s="307"/>
      <c r="ZB73" s="307"/>
      <c r="ZC73" s="307"/>
      <c r="ZD73" s="307"/>
      <c r="ZE73" s="307"/>
      <c r="ZF73" s="307"/>
      <c r="ZG73" s="307"/>
      <c r="ZH73" s="307"/>
      <c r="ZI73" s="307"/>
      <c r="ZJ73" s="307"/>
      <c r="ZK73" s="307"/>
      <c r="ZL73" s="307"/>
      <c r="ZM73" s="307"/>
      <c r="ZN73" s="307"/>
      <c r="ZO73" s="307"/>
      <c r="ZP73" s="307"/>
      <c r="ZQ73" s="307"/>
      <c r="ZR73" s="307"/>
      <c r="ZS73" s="307"/>
      <c r="ZT73" s="307"/>
      <c r="ZU73" s="307"/>
      <c r="ZV73" s="307"/>
      <c r="ZW73" s="307"/>
      <c r="ZX73" s="307"/>
      <c r="ZY73" s="307"/>
      <c r="ZZ73" s="307"/>
      <c r="AAA73" s="307"/>
      <c r="AAB73" s="307"/>
      <c r="AAC73" s="307"/>
      <c r="AAD73" s="307"/>
      <c r="AAE73" s="307"/>
      <c r="AAF73" s="307"/>
      <c r="AAG73" s="307"/>
      <c r="AAH73" s="307"/>
      <c r="AAI73" s="307"/>
      <c r="AAJ73" s="307"/>
      <c r="AAK73" s="307"/>
      <c r="AAL73" s="307"/>
      <c r="AAM73" s="307"/>
      <c r="AAN73" s="307"/>
      <c r="AAO73" s="307"/>
      <c r="AAP73" s="307"/>
      <c r="AAQ73" s="307"/>
      <c r="AAR73" s="307"/>
      <c r="AAS73" s="307"/>
      <c r="AAT73" s="307"/>
      <c r="AAU73" s="307"/>
      <c r="AAV73" s="307"/>
      <c r="AAW73" s="307"/>
      <c r="AAX73" s="307"/>
      <c r="AAY73" s="307"/>
      <c r="AAZ73" s="307"/>
      <c r="ABA73" s="307"/>
      <c r="ABB73" s="307"/>
      <c r="ABC73" s="307"/>
      <c r="ABD73" s="307"/>
      <c r="ABE73" s="307"/>
      <c r="ABF73" s="307"/>
      <c r="ABG73" s="307"/>
      <c r="ABH73" s="307"/>
      <c r="ABI73" s="307"/>
      <c r="ABJ73" s="307"/>
      <c r="ABK73" s="307"/>
      <c r="ABL73" s="307"/>
      <c r="ABM73" s="307"/>
      <c r="ABN73" s="307"/>
      <c r="ABO73" s="307"/>
      <c r="ABP73" s="307"/>
      <c r="ABQ73" s="307"/>
      <c r="ABR73" s="307"/>
      <c r="ABS73" s="307"/>
      <c r="ABT73" s="307"/>
      <c r="ABU73" s="307"/>
      <c r="ABV73" s="307"/>
      <c r="ABW73" s="307"/>
      <c r="ABX73" s="307"/>
      <c r="ABY73" s="307"/>
      <c r="ABZ73" s="307"/>
      <c r="ACA73" s="307"/>
      <c r="ACB73" s="307"/>
      <c r="ACC73" s="307"/>
      <c r="ACD73" s="307"/>
      <c r="ACE73" s="307"/>
      <c r="ACF73" s="307"/>
      <c r="ACG73" s="307"/>
      <c r="ACH73" s="307"/>
      <c r="ACI73" s="307"/>
      <c r="ACJ73" s="307"/>
      <c r="ACK73" s="307"/>
      <c r="ACL73" s="307"/>
      <c r="ACM73" s="307"/>
      <c r="ACN73" s="307"/>
      <c r="ACO73" s="307"/>
      <c r="ACP73" s="307"/>
      <c r="ACQ73" s="307"/>
      <c r="ACR73" s="307"/>
      <c r="ACS73" s="307"/>
      <c r="ACT73" s="307"/>
      <c r="ACU73" s="307"/>
      <c r="ACV73" s="307"/>
      <c r="ACW73" s="307"/>
      <c r="ACX73" s="307"/>
      <c r="ACY73" s="307"/>
      <c r="ACZ73" s="307"/>
      <c r="ADA73" s="307"/>
      <c r="ADB73" s="307"/>
      <c r="ADC73" s="307"/>
      <c r="ADD73" s="307"/>
      <c r="ADE73" s="307"/>
      <c r="ADF73" s="307"/>
      <c r="ADG73" s="307"/>
      <c r="ADH73" s="307"/>
      <c r="ADI73" s="307"/>
      <c r="ADJ73" s="307"/>
      <c r="ADK73" s="307"/>
      <c r="ADL73" s="307"/>
      <c r="ADM73" s="307"/>
      <c r="ADN73" s="307"/>
      <c r="ADO73" s="307"/>
      <c r="ADP73" s="307"/>
      <c r="ADQ73" s="307"/>
      <c r="ADR73" s="307"/>
      <c r="ADS73" s="307"/>
      <c r="ADT73" s="307"/>
      <c r="ADU73" s="307"/>
      <c r="ADV73" s="307"/>
      <c r="ADW73" s="307"/>
      <c r="ADX73" s="307"/>
      <c r="ADY73" s="307"/>
      <c r="ADZ73" s="307"/>
      <c r="AEA73" s="307"/>
      <c r="AEB73" s="307"/>
      <c r="AEC73" s="307"/>
      <c r="AED73" s="307"/>
      <c r="AEE73" s="307"/>
      <c r="AEF73" s="307"/>
      <c r="AEG73" s="307"/>
      <c r="AEH73" s="307"/>
      <c r="AEI73" s="307"/>
      <c r="AEJ73" s="307"/>
      <c r="AEK73" s="307"/>
      <c r="AEL73" s="307"/>
      <c r="AEM73" s="307"/>
      <c r="AEN73" s="307"/>
      <c r="AEO73" s="307"/>
      <c r="AEP73" s="307"/>
      <c r="AEQ73" s="307"/>
      <c r="AER73" s="307"/>
      <c r="AES73" s="307"/>
      <c r="AET73" s="307"/>
      <c r="AEU73" s="307"/>
      <c r="AEV73" s="307"/>
      <c r="AEW73" s="307"/>
      <c r="AEX73" s="307"/>
      <c r="AEY73" s="307"/>
      <c r="AEZ73" s="307"/>
      <c r="AFA73" s="307"/>
      <c r="AFB73" s="307"/>
      <c r="AFC73" s="307"/>
      <c r="AFD73" s="307"/>
      <c r="AFE73" s="307"/>
      <c r="AFF73" s="307"/>
      <c r="AFG73" s="307"/>
      <c r="AFH73" s="307"/>
      <c r="AFI73" s="307"/>
      <c r="AFJ73" s="307"/>
      <c r="AFK73" s="307"/>
      <c r="AFL73" s="307"/>
      <c r="AFM73" s="307"/>
      <c r="AFN73" s="307"/>
      <c r="AFO73" s="307"/>
      <c r="AFP73" s="307"/>
      <c r="AFQ73" s="307"/>
      <c r="AFR73" s="307"/>
      <c r="AFS73" s="307"/>
      <c r="AFT73" s="307"/>
      <c r="AFU73" s="307"/>
      <c r="AFV73" s="307"/>
      <c r="AFW73" s="307"/>
      <c r="AFX73" s="307"/>
      <c r="AFY73" s="307"/>
      <c r="AFZ73" s="307"/>
      <c r="AGA73" s="307"/>
      <c r="AGB73" s="307"/>
      <c r="AGC73" s="307"/>
      <c r="AGD73" s="307"/>
      <c r="AGE73" s="307"/>
      <c r="AGF73" s="307"/>
      <c r="AGG73" s="307"/>
      <c r="AGH73" s="307"/>
      <c r="AGI73" s="307"/>
      <c r="AGJ73" s="307"/>
      <c r="AGK73" s="307"/>
      <c r="AGL73" s="307"/>
      <c r="AGM73" s="307"/>
      <c r="AGN73" s="307"/>
      <c r="AGO73" s="307"/>
      <c r="AGP73" s="307"/>
      <c r="AGQ73" s="307"/>
      <c r="AGR73" s="307"/>
      <c r="AGS73" s="307"/>
      <c r="AGT73" s="307"/>
      <c r="AGU73" s="307"/>
      <c r="AGV73" s="307"/>
      <c r="AGW73" s="307"/>
      <c r="AGX73" s="307"/>
      <c r="AGY73" s="307"/>
      <c r="AGZ73" s="307"/>
      <c r="AHA73" s="307"/>
      <c r="AHB73" s="307"/>
      <c r="AHC73" s="307"/>
      <c r="AHD73" s="307"/>
      <c r="AHE73" s="307"/>
      <c r="AHF73" s="307"/>
      <c r="AHG73" s="307"/>
      <c r="AHH73" s="307"/>
      <c r="AHI73" s="307"/>
      <c r="AHJ73" s="307"/>
      <c r="AHK73" s="307"/>
      <c r="AHL73" s="307"/>
      <c r="AHM73" s="307"/>
      <c r="AHN73" s="307"/>
      <c r="AHO73" s="307"/>
      <c r="AHP73" s="307"/>
      <c r="AHQ73" s="307"/>
      <c r="AHR73" s="307"/>
      <c r="AHS73" s="307"/>
      <c r="AHT73" s="307"/>
      <c r="AHU73" s="307"/>
      <c r="AHV73" s="307"/>
      <c r="AHW73" s="307"/>
      <c r="AHX73" s="307"/>
      <c r="AHY73" s="307"/>
      <c r="AHZ73" s="307"/>
      <c r="AIA73" s="307"/>
      <c r="AIB73" s="307"/>
      <c r="AIC73" s="307"/>
      <c r="AID73" s="307"/>
      <c r="AIE73" s="307"/>
      <c r="AIF73" s="307"/>
      <c r="AIG73" s="307"/>
      <c r="AIH73" s="307"/>
      <c r="AII73" s="307"/>
      <c r="AIJ73" s="307"/>
      <c r="AIK73" s="307"/>
      <c r="AIL73" s="307"/>
      <c r="AIM73" s="307"/>
      <c r="AIN73" s="307"/>
      <c r="AIO73" s="307"/>
      <c r="AIP73" s="307"/>
      <c r="AIQ73" s="307"/>
      <c r="AIR73" s="307"/>
      <c r="AIS73" s="307"/>
      <c r="AIT73" s="307"/>
      <c r="AIU73" s="307"/>
      <c r="AIV73" s="307"/>
      <c r="AIW73" s="307"/>
      <c r="AIX73" s="307"/>
      <c r="AIY73" s="307"/>
      <c r="AIZ73" s="307"/>
      <c r="AJA73" s="307"/>
      <c r="AJB73" s="307"/>
      <c r="AJC73" s="307"/>
      <c r="AJD73" s="307"/>
      <c r="AJE73" s="307"/>
      <c r="AJF73" s="307"/>
      <c r="AJG73" s="307"/>
      <c r="AJH73" s="307"/>
      <c r="AJI73" s="307"/>
      <c r="AJJ73" s="307"/>
      <c r="AJK73" s="307"/>
      <c r="AJL73" s="307"/>
      <c r="AJM73" s="307"/>
      <c r="AJN73" s="307"/>
      <c r="AJO73" s="307"/>
      <c r="AJP73" s="307"/>
      <c r="AJQ73" s="307"/>
      <c r="AJR73" s="307"/>
      <c r="AJS73" s="307"/>
      <c r="AJT73" s="307"/>
      <c r="AJU73" s="307"/>
      <c r="AJV73" s="307"/>
      <c r="AJW73" s="307"/>
      <c r="AJX73" s="307"/>
      <c r="AJY73" s="307"/>
      <c r="AJZ73" s="307"/>
      <c r="AKA73" s="307"/>
      <c r="AKB73" s="307"/>
      <c r="AKC73" s="307"/>
      <c r="AKD73" s="307"/>
      <c r="AKE73" s="307"/>
      <c r="AKF73" s="307"/>
      <c r="AKG73" s="307"/>
      <c r="AKH73" s="307"/>
      <c r="AKI73" s="307"/>
      <c r="AKJ73" s="307"/>
      <c r="AKK73" s="307"/>
      <c r="AKL73" s="307"/>
      <c r="AKM73" s="307"/>
      <c r="AKN73" s="307"/>
      <c r="AKO73" s="307"/>
      <c r="AKP73" s="307"/>
      <c r="AKQ73" s="307"/>
      <c r="AKR73" s="307"/>
      <c r="AKS73" s="307"/>
      <c r="AKT73" s="307"/>
      <c r="AKU73" s="307"/>
      <c r="AKV73" s="307"/>
      <c r="AKW73" s="307"/>
      <c r="AKX73" s="307"/>
    </row>
    <row r="74" spans="1:986" ht="12" x14ac:dyDescent="0.2">
      <c r="A74" s="249"/>
      <c r="B74" s="242" t="s">
        <v>249</v>
      </c>
      <c r="C74" s="170" t="str">
        <f>_xlfn.CONCAT(Leverancespecifikation6[[#This Row],[ID]],Leverancespecifikation6[[#This Row],[BYGNINGSDEL]])</f>
        <v>070Træbjælker, Bærende</v>
      </c>
      <c r="E74" s="171">
        <v>251</v>
      </c>
      <c r="I74" s="171"/>
      <c r="J74" s="171">
        <v>4</v>
      </c>
      <c r="K74" s="175" t="s">
        <v>261</v>
      </c>
      <c r="L74" s="172" t="s">
        <v>253</v>
      </c>
      <c r="M74" s="317" t="str">
        <f>IFERROR(VLOOKUP(Leverancespecifikation6[[#This Row],[ID-Bygningsdel]],'Data ændringslog'!A:G,7,FALSE),"P")</f>
        <v/>
      </c>
      <c r="N74" s="328" t="s">
        <v>99</v>
      </c>
      <c r="O74" s="318" t="str">
        <f>VLOOKUP(Leverancespecifikation6[[#This Row],[ID-Bygningsdel]],'Data aktør'!A:H,2,FALSE)</f>
        <v/>
      </c>
      <c r="P74" s="317" t="str">
        <f>VLOOKUP(Leverancespecifikation6[[#This Row],[ID-Bygningsdel]],'Data aktør'!A:H,3,FALSE)</f>
        <v>X</v>
      </c>
      <c r="Q74" s="317" t="str">
        <f>VLOOKUP(Leverancespecifikation6[[#This Row],[ID-Bygningsdel]],'Data aktør'!A:H,4,FALSE)</f>
        <v/>
      </c>
      <c r="R74" s="317" t="str">
        <f>VLOOKUP(Leverancespecifikation6[[#This Row],[ID-Bygningsdel]],'Data aktør'!A:H,5,FALSE)</f>
        <v/>
      </c>
      <c r="S74" s="317" t="str">
        <f>VLOOKUP(Leverancespecifikation6[[#This Row],[ID-Bygningsdel]],'Data aktør'!A:H,6,FALSE)</f>
        <v/>
      </c>
      <c r="T74" s="317" t="str">
        <f>VLOOKUP(Leverancespecifikation6[[#This Row],[ID-Bygningsdel]],'Data aktør'!A:H,7,FALSE)</f>
        <v/>
      </c>
      <c r="U74" s="319" t="str">
        <f>VLOOKUP(Leverancespecifikation6[[#This Row],[ID-Bygningsdel]],'Data aktør'!A:H,8,FALSE)</f>
        <v/>
      </c>
      <c r="V74" s="112"/>
      <c r="W74" s="79"/>
      <c r="X74" s="79"/>
      <c r="Y74" s="79"/>
      <c r="Z74" s="79"/>
      <c r="AA74" s="79"/>
      <c r="AB74" s="171"/>
      <c r="AD74" s="171"/>
      <c r="AE74" s="171"/>
      <c r="AF74" s="171"/>
      <c r="AG74" s="171"/>
      <c r="AH74" s="171"/>
      <c r="AI74" s="171"/>
      <c r="AJ74" s="171" t="s">
        <v>34</v>
      </c>
      <c r="AK74" s="171">
        <v>300</v>
      </c>
      <c r="AT74" s="171" t="s">
        <v>34</v>
      </c>
      <c r="AU74" s="171">
        <v>325</v>
      </c>
      <c r="BB74" s="171" t="s">
        <v>34</v>
      </c>
      <c r="BC74" s="171">
        <v>325</v>
      </c>
      <c r="BV74" s="171"/>
      <c r="BW74" s="171"/>
      <c r="CB74" s="134"/>
    </row>
    <row r="75" spans="1:986" ht="12" x14ac:dyDescent="0.2">
      <c r="A75" s="249"/>
      <c r="B75" s="242" t="s">
        <v>251</v>
      </c>
      <c r="C75" s="170" t="str">
        <f>_xlfn.CONCAT(Leverancespecifikation6[[#This Row],[ID]],Leverancespecifikation6[[#This Row],[BYGNINGSDEL]])</f>
        <v>071Træbjælker, Ikke bærende</v>
      </c>
      <c r="E75" s="171">
        <v>251</v>
      </c>
      <c r="I75" s="171"/>
      <c r="J75" s="171">
        <v>4</v>
      </c>
      <c r="K75" s="175" t="s">
        <v>263</v>
      </c>
      <c r="L75" s="172" t="s">
        <v>253</v>
      </c>
      <c r="M75" s="317" t="str">
        <f>IFERROR(VLOOKUP(Leverancespecifikation6[[#This Row],[ID-Bygningsdel]],'Data ændringslog'!A:G,7,FALSE),"P")</f>
        <v/>
      </c>
      <c r="N75" s="328" t="s">
        <v>99</v>
      </c>
      <c r="O75" s="318" t="str">
        <f>VLOOKUP(Leverancespecifikation6[[#This Row],[ID-Bygningsdel]],'Data aktør'!A:H,2,FALSE)</f>
        <v>X</v>
      </c>
      <c r="P75" s="317" t="str">
        <f>VLOOKUP(Leverancespecifikation6[[#This Row],[ID-Bygningsdel]],'Data aktør'!A:H,3,FALSE)</f>
        <v/>
      </c>
      <c r="Q75" s="317" t="str">
        <f>VLOOKUP(Leverancespecifikation6[[#This Row],[ID-Bygningsdel]],'Data aktør'!A:H,4,FALSE)</f>
        <v/>
      </c>
      <c r="R75" s="317" t="str">
        <f>VLOOKUP(Leverancespecifikation6[[#This Row],[ID-Bygningsdel]],'Data aktør'!A:H,5,FALSE)</f>
        <v/>
      </c>
      <c r="S75" s="317" t="str">
        <f>VLOOKUP(Leverancespecifikation6[[#This Row],[ID-Bygningsdel]],'Data aktør'!A:H,6,FALSE)</f>
        <v/>
      </c>
      <c r="T75" s="317" t="str">
        <f>VLOOKUP(Leverancespecifikation6[[#This Row],[ID-Bygningsdel]],'Data aktør'!A:H,7,FALSE)</f>
        <v/>
      </c>
      <c r="U75" s="319" t="str">
        <f>VLOOKUP(Leverancespecifikation6[[#This Row],[ID-Bygningsdel]],'Data aktør'!A:H,8,FALSE)</f>
        <v/>
      </c>
      <c r="V75" s="112"/>
      <c r="W75" s="79"/>
      <c r="X75" s="79"/>
      <c r="Y75" s="79"/>
      <c r="Z75" s="79"/>
      <c r="AA75" s="79"/>
      <c r="AB75" s="171"/>
      <c r="AD75" s="171"/>
      <c r="AE75" s="171"/>
      <c r="AF75" s="171"/>
      <c r="AG75" s="171"/>
      <c r="AH75" s="171"/>
      <c r="AI75" s="171"/>
      <c r="AJ75" s="171" t="s">
        <v>33</v>
      </c>
      <c r="AK75" s="171">
        <v>300</v>
      </c>
      <c r="AT75" s="171" t="s">
        <v>33</v>
      </c>
      <c r="AU75" s="171">
        <v>325</v>
      </c>
      <c r="BB75" s="171" t="s">
        <v>33</v>
      </c>
      <c r="BC75" s="171">
        <v>325</v>
      </c>
      <c r="BV75" s="171"/>
      <c r="BW75" s="171"/>
      <c r="CB75" s="134"/>
    </row>
    <row r="76" spans="1:986" s="104" customFormat="1" x14ac:dyDescent="0.2">
      <c r="A76" s="248"/>
      <c r="B76" s="240" t="s">
        <v>255</v>
      </c>
      <c r="C76" s="161" t="str">
        <f>_xlfn.CONCAT(Leverancespecifikation6[[#This Row],[ID]],Leverancespecifikation6[[#This Row],[BYGNINGSDEL]])</f>
        <v>072Søjler</v>
      </c>
      <c r="D76" s="162"/>
      <c r="E76" s="162"/>
      <c r="F76" s="162"/>
      <c r="G76" s="162"/>
      <c r="H76" s="162"/>
      <c r="I76" s="162"/>
      <c r="J76" s="163">
        <v>2</v>
      </c>
      <c r="K76" s="164" t="s">
        <v>265</v>
      </c>
      <c r="L76" s="165"/>
      <c r="M76" s="310" t="str">
        <f>IFERROR(VLOOKUP(Leverancespecifikation6[[#This Row],[ID-Bygningsdel]],'Data ændringslog'!A:G,7,FALSE),"P")</f>
        <v/>
      </c>
      <c r="N76" s="311" t="s">
        <v>99</v>
      </c>
      <c r="O76" s="312"/>
      <c r="P76" s="310"/>
      <c r="Q76" s="310"/>
      <c r="R76" s="310"/>
      <c r="S76" s="310"/>
      <c r="T76" s="310"/>
      <c r="U76" s="313"/>
      <c r="V76" s="111"/>
      <c r="W76" s="102"/>
      <c r="X76" s="102"/>
      <c r="Y76" s="102"/>
      <c r="Z76" s="102"/>
      <c r="AA76" s="10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285"/>
      <c r="BM76" s="162"/>
      <c r="BN76" s="162"/>
      <c r="BO76" s="162"/>
      <c r="BP76" s="162"/>
      <c r="BQ76" s="162"/>
      <c r="BR76" s="162"/>
      <c r="BS76" s="162"/>
      <c r="BT76" s="162"/>
      <c r="BU76" s="162"/>
      <c r="BV76" s="162"/>
      <c r="BW76" s="162"/>
      <c r="BX76" s="162"/>
      <c r="BY76" s="162"/>
      <c r="BZ76" s="162"/>
      <c r="CA76" s="206"/>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98"/>
      <c r="DA76" s="98"/>
      <c r="DB76" s="98"/>
      <c r="DC76" s="98"/>
      <c r="DD76" s="98"/>
      <c r="DE76" s="98"/>
      <c r="DF76" s="98"/>
      <c r="DG76" s="98"/>
      <c r="DH76" s="98"/>
      <c r="DI76" s="98"/>
      <c r="DJ76" s="98"/>
      <c r="DK76" s="98"/>
      <c r="DL76" s="98"/>
      <c r="DM76" s="98"/>
      <c r="DN76" s="98"/>
      <c r="DO76" s="98"/>
      <c r="DP76" s="98"/>
      <c r="DQ76" s="98"/>
      <c r="DR76" s="98"/>
      <c r="DS76" s="98"/>
      <c r="DT76" s="98"/>
      <c r="DU76" s="98"/>
      <c r="DV76" s="98"/>
      <c r="DW76" s="98"/>
      <c r="DX76" s="98"/>
      <c r="DY76" s="98"/>
      <c r="DZ76" s="98"/>
      <c r="EA76" s="98"/>
      <c r="EB76" s="98"/>
      <c r="EC76" s="98"/>
      <c r="ED76" s="98"/>
      <c r="EE76" s="98"/>
      <c r="EF76" s="98"/>
      <c r="EG76" s="98"/>
      <c r="EH76" s="98"/>
      <c r="EI76" s="98"/>
      <c r="EJ76" s="98"/>
      <c r="EK76" s="98"/>
      <c r="EL76" s="98"/>
      <c r="EM76" s="98"/>
      <c r="EN76" s="98"/>
      <c r="EO76" s="98"/>
      <c r="EP76" s="98"/>
      <c r="EQ76" s="98"/>
      <c r="ER76" s="98"/>
      <c r="ES76" s="98"/>
      <c r="ET76" s="98"/>
      <c r="EU76" s="98"/>
      <c r="EV76" s="98"/>
      <c r="EW76" s="98"/>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c r="IW76" s="98"/>
      <c r="IX76" s="98"/>
      <c r="IY76" s="98"/>
      <c r="IZ76" s="98"/>
      <c r="JA76" s="98"/>
      <c r="JB76" s="98"/>
      <c r="JC76" s="98"/>
      <c r="JD76" s="98"/>
      <c r="JE76" s="98"/>
      <c r="JF76" s="98"/>
      <c r="JG76" s="98"/>
      <c r="JH76" s="98"/>
      <c r="JI76" s="98"/>
      <c r="JJ76" s="98"/>
      <c r="JK76" s="98"/>
      <c r="JL76" s="98"/>
      <c r="JM76" s="98"/>
      <c r="JN76" s="98"/>
      <c r="JO76" s="98"/>
      <c r="JP76" s="98"/>
      <c r="JQ76" s="98"/>
      <c r="JR76" s="98"/>
      <c r="JS76" s="98"/>
      <c r="JT76" s="98"/>
      <c r="JU76" s="98"/>
      <c r="JV76" s="98"/>
      <c r="JW76" s="98"/>
      <c r="JX76" s="98"/>
      <c r="JY76" s="98"/>
      <c r="JZ76" s="98"/>
      <c r="KA76" s="98"/>
      <c r="KB76" s="98"/>
      <c r="KC76" s="98"/>
      <c r="KD76" s="98"/>
      <c r="KE76" s="98"/>
      <c r="KF76" s="98"/>
      <c r="KG76" s="98"/>
      <c r="KH76" s="98"/>
      <c r="KI76" s="98"/>
      <c r="KJ76" s="98"/>
      <c r="KK76" s="98"/>
      <c r="KL76" s="98"/>
      <c r="KM76" s="98"/>
      <c r="KN76" s="98"/>
      <c r="KO76" s="98"/>
      <c r="KP76" s="98"/>
      <c r="KQ76" s="98"/>
      <c r="KR76" s="98"/>
      <c r="KS76" s="98"/>
      <c r="KT76" s="98"/>
      <c r="KU76" s="98"/>
      <c r="KV76" s="98"/>
      <c r="KW76" s="98"/>
      <c r="KX76" s="98"/>
      <c r="KY76" s="98"/>
      <c r="KZ76" s="98"/>
      <c r="LA76" s="98"/>
      <c r="LB76" s="98"/>
      <c r="LC76" s="98"/>
      <c r="LD76" s="98"/>
      <c r="LE76" s="98"/>
      <c r="LF76" s="98"/>
      <c r="LG76" s="98"/>
      <c r="LH76" s="98"/>
      <c r="LI76" s="98"/>
      <c r="LJ76" s="98"/>
      <c r="LK76" s="98"/>
      <c r="LL76" s="98"/>
      <c r="LM76" s="98"/>
      <c r="LN76" s="98"/>
      <c r="LO76" s="98"/>
      <c r="LP76" s="98"/>
      <c r="LQ76" s="98"/>
      <c r="LR76" s="98"/>
      <c r="LS76" s="98"/>
      <c r="LT76" s="98"/>
      <c r="LU76" s="98"/>
      <c r="LV76" s="98"/>
      <c r="LW76" s="98"/>
      <c r="LX76" s="98"/>
      <c r="LY76" s="98"/>
      <c r="LZ76" s="98"/>
      <c r="MA76" s="98"/>
      <c r="MB76" s="98"/>
      <c r="MC76" s="98"/>
      <c r="MD76" s="98"/>
      <c r="ME76" s="98"/>
      <c r="MF76" s="98"/>
      <c r="MG76" s="98"/>
      <c r="MH76" s="98"/>
      <c r="MI76" s="98"/>
      <c r="MJ76" s="98"/>
      <c r="MK76" s="98"/>
      <c r="ML76" s="98"/>
      <c r="MM76" s="98"/>
      <c r="MN76" s="98"/>
      <c r="MO76" s="98"/>
      <c r="MP76" s="98"/>
      <c r="MQ76" s="98"/>
      <c r="MR76" s="98"/>
      <c r="MS76" s="98"/>
      <c r="MT76" s="98"/>
      <c r="MU76" s="98"/>
      <c r="MV76" s="98"/>
      <c r="MW76" s="98"/>
      <c r="MX76" s="98"/>
      <c r="MY76" s="98"/>
      <c r="MZ76" s="98"/>
      <c r="NA76" s="98"/>
      <c r="NB76" s="98"/>
      <c r="NC76" s="98"/>
      <c r="ND76" s="98"/>
      <c r="NE76" s="98"/>
      <c r="NF76" s="98"/>
      <c r="NG76" s="98"/>
      <c r="NH76" s="98"/>
      <c r="NI76" s="98"/>
      <c r="NJ76" s="98"/>
      <c r="NK76" s="98"/>
      <c r="NL76" s="98"/>
      <c r="NM76" s="98"/>
      <c r="NN76" s="98"/>
      <c r="NO76" s="98"/>
      <c r="NP76" s="98"/>
      <c r="NQ76" s="98"/>
      <c r="NR76" s="98"/>
      <c r="NS76" s="98"/>
      <c r="NT76" s="98"/>
      <c r="NU76" s="98"/>
      <c r="NV76" s="98"/>
      <c r="NW76" s="98"/>
      <c r="NX76" s="98"/>
      <c r="NY76" s="98"/>
      <c r="NZ76" s="98"/>
      <c r="OA76" s="98"/>
      <c r="OB76" s="98"/>
      <c r="OC76" s="98"/>
      <c r="OD76" s="98"/>
      <c r="OE76" s="98"/>
      <c r="OF76" s="98"/>
      <c r="OG76" s="98"/>
      <c r="OH76" s="98"/>
      <c r="OI76" s="98"/>
      <c r="OJ76" s="98"/>
      <c r="OK76" s="98"/>
      <c r="OL76" s="98"/>
      <c r="OM76" s="98"/>
      <c r="ON76" s="98"/>
      <c r="OO76" s="98"/>
      <c r="OP76" s="98"/>
      <c r="OQ76" s="98"/>
      <c r="OR76" s="98"/>
      <c r="OS76" s="98"/>
      <c r="OT76" s="98"/>
      <c r="OU76" s="98"/>
      <c r="OV76" s="98"/>
      <c r="OW76" s="98"/>
      <c r="OX76" s="98"/>
      <c r="OY76" s="98"/>
      <c r="OZ76" s="98"/>
      <c r="PA76" s="98"/>
      <c r="PB76" s="98"/>
      <c r="PC76" s="98"/>
      <c r="PD76" s="98"/>
      <c r="PE76" s="98"/>
      <c r="PF76" s="98"/>
      <c r="PG76" s="98"/>
      <c r="PH76" s="98"/>
      <c r="PI76" s="98"/>
      <c r="PJ76" s="98"/>
      <c r="PK76" s="98"/>
      <c r="PL76" s="98"/>
      <c r="PM76" s="98"/>
      <c r="PN76" s="98"/>
      <c r="PO76" s="98"/>
      <c r="PP76" s="98"/>
      <c r="PQ76" s="98"/>
      <c r="PR76" s="98"/>
      <c r="PS76" s="98"/>
      <c r="PT76" s="98"/>
      <c r="PU76" s="98"/>
      <c r="PV76" s="98"/>
      <c r="PW76" s="98"/>
      <c r="PX76" s="98"/>
      <c r="PY76" s="98"/>
      <c r="PZ76" s="98"/>
      <c r="QA76" s="98"/>
      <c r="QB76" s="98"/>
      <c r="QC76" s="98"/>
      <c r="QD76" s="98"/>
      <c r="QE76" s="98"/>
      <c r="QF76" s="98"/>
      <c r="QG76" s="98"/>
      <c r="QH76" s="98"/>
      <c r="QI76" s="98"/>
      <c r="QJ76" s="98"/>
      <c r="QK76" s="98"/>
      <c r="QL76" s="98"/>
      <c r="QM76" s="98"/>
      <c r="QN76" s="98"/>
      <c r="QO76" s="98"/>
      <c r="QP76" s="98"/>
      <c r="QQ76" s="98"/>
      <c r="QR76" s="98"/>
      <c r="QS76" s="98"/>
      <c r="QT76" s="98"/>
      <c r="QU76" s="98"/>
      <c r="QV76" s="98"/>
      <c r="QW76" s="98"/>
      <c r="QX76" s="98"/>
      <c r="QY76" s="98"/>
      <c r="QZ76" s="98"/>
      <c r="RA76" s="98"/>
      <c r="RB76" s="98"/>
      <c r="RC76" s="98"/>
      <c r="RD76" s="98"/>
      <c r="RE76" s="98"/>
      <c r="RF76" s="98"/>
      <c r="RG76" s="98"/>
      <c r="RH76" s="98"/>
      <c r="RI76" s="98"/>
      <c r="RJ76" s="98"/>
      <c r="RK76" s="98"/>
      <c r="RL76" s="98"/>
      <c r="RM76" s="98"/>
      <c r="RN76" s="98"/>
      <c r="RO76" s="98"/>
      <c r="RP76" s="98"/>
      <c r="RQ76" s="98"/>
      <c r="RR76" s="98"/>
      <c r="RS76" s="98"/>
      <c r="RT76" s="98"/>
      <c r="RU76" s="98"/>
      <c r="RV76" s="98"/>
      <c r="RW76" s="98"/>
      <c r="RX76" s="98"/>
      <c r="RY76" s="98"/>
      <c r="RZ76" s="98"/>
      <c r="SA76" s="98"/>
      <c r="SB76" s="98"/>
      <c r="SC76" s="98"/>
      <c r="SD76" s="98"/>
      <c r="SE76" s="98"/>
      <c r="SF76" s="98"/>
      <c r="SG76" s="98"/>
      <c r="SH76" s="98"/>
      <c r="SI76" s="98"/>
      <c r="SJ76" s="98"/>
      <c r="SK76" s="98"/>
      <c r="SL76" s="98"/>
      <c r="SM76" s="98"/>
      <c r="SN76" s="98"/>
      <c r="SO76" s="98"/>
      <c r="SP76" s="98"/>
      <c r="SQ76" s="98"/>
      <c r="SR76" s="98"/>
      <c r="SS76" s="98"/>
      <c r="ST76" s="98"/>
      <c r="SU76" s="98"/>
      <c r="SV76" s="98"/>
      <c r="SW76" s="98"/>
      <c r="SX76" s="98"/>
      <c r="SY76" s="98"/>
      <c r="SZ76" s="98"/>
      <c r="TA76" s="98"/>
      <c r="TB76" s="98"/>
      <c r="TC76" s="98"/>
      <c r="TD76" s="98"/>
      <c r="TE76" s="98"/>
      <c r="TF76" s="98"/>
      <c r="TG76" s="98"/>
      <c r="TH76" s="98"/>
      <c r="TI76" s="98"/>
      <c r="TJ76" s="98"/>
      <c r="TK76" s="98"/>
      <c r="TL76" s="98"/>
      <c r="TM76" s="98"/>
      <c r="TN76" s="98"/>
      <c r="TO76" s="98"/>
      <c r="TP76" s="98"/>
      <c r="TQ76" s="98"/>
      <c r="TR76" s="98"/>
      <c r="TS76" s="98"/>
      <c r="TT76" s="98"/>
      <c r="TU76" s="98"/>
      <c r="TV76" s="98"/>
      <c r="TW76" s="98"/>
      <c r="TX76" s="98"/>
      <c r="TY76" s="98"/>
      <c r="TZ76" s="98"/>
      <c r="UA76" s="98"/>
      <c r="UB76" s="98"/>
      <c r="UC76" s="98"/>
      <c r="UD76" s="98"/>
      <c r="UE76" s="98"/>
      <c r="UF76" s="98"/>
      <c r="UG76" s="98"/>
      <c r="UH76" s="98"/>
      <c r="UI76" s="98"/>
      <c r="UJ76" s="98"/>
      <c r="UK76" s="98"/>
      <c r="UL76" s="98"/>
      <c r="UM76" s="98"/>
      <c r="UN76" s="98"/>
      <c r="UO76" s="98"/>
      <c r="UP76" s="98"/>
      <c r="UQ76" s="98"/>
      <c r="UR76" s="98"/>
      <c r="US76" s="98"/>
      <c r="UT76" s="98"/>
      <c r="UU76" s="98"/>
      <c r="UV76" s="98"/>
      <c r="UW76" s="98"/>
      <c r="UX76" s="98"/>
      <c r="UY76" s="98"/>
      <c r="UZ76" s="98"/>
      <c r="VA76" s="98"/>
      <c r="VB76" s="98"/>
      <c r="VC76" s="98"/>
      <c r="VD76" s="98"/>
      <c r="VE76" s="98"/>
      <c r="VF76" s="98"/>
      <c r="VG76" s="98"/>
      <c r="VH76" s="98"/>
      <c r="VI76" s="98"/>
      <c r="VJ76" s="98"/>
      <c r="VK76" s="98"/>
      <c r="VL76" s="98"/>
      <c r="VM76" s="98"/>
      <c r="VN76" s="98"/>
      <c r="VO76" s="98"/>
      <c r="VP76" s="98"/>
      <c r="VQ76" s="98"/>
      <c r="VR76" s="98"/>
      <c r="VS76" s="98"/>
      <c r="VT76" s="98"/>
      <c r="VU76" s="98"/>
      <c r="VV76" s="98"/>
      <c r="VW76" s="98"/>
      <c r="VX76" s="98"/>
      <c r="VY76" s="98"/>
      <c r="VZ76" s="98"/>
      <c r="WA76" s="98"/>
      <c r="WB76" s="98"/>
      <c r="WC76" s="98"/>
      <c r="WD76" s="98"/>
      <c r="WE76" s="98"/>
      <c r="WF76" s="98"/>
      <c r="WG76" s="98"/>
      <c r="WH76" s="98"/>
      <c r="WI76" s="98"/>
      <c r="WJ76" s="98"/>
      <c r="WK76" s="98"/>
      <c r="WL76" s="98"/>
      <c r="WM76" s="98"/>
      <c r="WN76" s="98"/>
      <c r="WO76" s="98"/>
      <c r="WP76" s="98"/>
      <c r="WQ76" s="98"/>
      <c r="WR76" s="98"/>
      <c r="WS76" s="98"/>
      <c r="WT76" s="98"/>
      <c r="WU76" s="98"/>
      <c r="WV76" s="98"/>
      <c r="WW76" s="98"/>
      <c r="WX76" s="98"/>
      <c r="WY76" s="98"/>
      <c r="WZ76" s="98"/>
      <c r="XA76" s="98"/>
      <c r="XB76" s="98"/>
      <c r="XC76" s="98"/>
      <c r="XD76" s="98"/>
      <c r="XE76" s="98"/>
      <c r="XF76" s="98"/>
      <c r="XG76" s="98"/>
      <c r="XH76" s="98"/>
      <c r="XI76" s="98"/>
      <c r="XJ76" s="98"/>
      <c r="XK76" s="98"/>
      <c r="XL76" s="98"/>
      <c r="XM76" s="98"/>
      <c r="XN76" s="98"/>
      <c r="XO76" s="98"/>
      <c r="XP76" s="98"/>
      <c r="XQ76" s="98"/>
      <c r="XR76" s="98"/>
      <c r="XS76" s="98"/>
      <c r="XT76" s="98"/>
      <c r="XU76" s="98"/>
      <c r="XV76" s="98"/>
      <c r="XW76" s="98"/>
      <c r="XX76" s="98"/>
      <c r="XY76" s="98"/>
      <c r="XZ76" s="98"/>
      <c r="YA76" s="98"/>
      <c r="YB76" s="98"/>
      <c r="YC76" s="98"/>
      <c r="YD76" s="98"/>
      <c r="YE76" s="98"/>
      <c r="YF76" s="98"/>
      <c r="YG76" s="98"/>
      <c r="YH76" s="98"/>
      <c r="YI76" s="98"/>
      <c r="YJ76" s="98"/>
      <c r="YK76" s="98"/>
      <c r="YL76" s="98"/>
      <c r="YM76" s="98"/>
      <c r="YN76" s="98"/>
      <c r="YO76" s="98"/>
      <c r="YP76" s="98"/>
      <c r="YQ76" s="98"/>
      <c r="YR76" s="98"/>
      <c r="YS76" s="98"/>
      <c r="YT76" s="98"/>
      <c r="YU76" s="98"/>
      <c r="YV76" s="98"/>
      <c r="YW76" s="98"/>
      <c r="YX76" s="98"/>
      <c r="YY76" s="98"/>
      <c r="YZ76" s="98"/>
      <c r="ZA76" s="98"/>
      <c r="ZB76" s="98"/>
      <c r="ZC76" s="98"/>
      <c r="ZD76" s="98"/>
      <c r="ZE76" s="98"/>
      <c r="ZF76" s="98"/>
      <c r="ZG76" s="98"/>
      <c r="ZH76" s="98"/>
      <c r="ZI76" s="98"/>
      <c r="ZJ76" s="98"/>
      <c r="ZK76" s="98"/>
      <c r="ZL76" s="98"/>
      <c r="ZM76" s="98"/>
      <c r="ZN76" s="98"/>
      <c r="ZO76" s="98"/>
      <c r="ZP76" s="98"/>
      <c r="ZQ76" s="98"/>
      <c r="ZR76" s="98"/>
      <c r="ZS76" s="98"/>
      <c r="ZT76" s="98"/>
      <c r="ZU76" s="98"/>
      <c r="ZV76" s="98"/>
      <c r="ZW76" s="98"/>
      <c r="ZX76" s="98"/>
      <c r="ZY76" s="98"/>
      <c r="ZZ76" s="98"/>
      <c r="AAA76" s="98"/>
      <c r="AAB76" s="98"/>
      <c r="AAC76" s="98"/>
      <c r="AAD76" s="98"/>
      <c r="AAE76" s="98"/>
      <c r="AAF76" s="98"/>
      <c r="AAG76" s="98"/>
      <c r="AAH76" s="98"/>
      <c r="AAI76" s="98"/>
      <c r="AAJ76" s="98"/>
      <c r="AAK76" s="98"/>
      <c r="AAL76" s="98"/>
      <c r="AAM76" s="98"/>
      <c r="AAN76" s="98"/>
      <c r="AAO76" s="98"/>
      <c r="AAP76" s="98"/>
      <c r="AAQ76" s="98"/>
      <c r="AAR76" s="98"/>
      <c r="AAS76" s="98"/>
      <c r="AAT76" s="98"/>
      <c r="AAU76" s="98"/>
      <c r="AAV76" s="98"/>
      <c r="AAW76" s="98"/>
      <c r="AAX76" s="98"/>
      <c r="AAY76" s="98"/>
      <c r="AAZ76" s="98"/>
      <c r="ABA76" s="98"/>
      <c r="ABB76" s="98"/>
      <c r="ABC76" s="98"/>
      <c r="ABD76" s="98"/>
      <c r="ABE76" s="98"/>
      <c r="ABF76" s="98"/>
      <c r="ABG76" s="98"/>
      <c r="ABH76" s="98"/>
      <c r="ABI76" s="98"/>
      <c r="ABJ76" s="98"/>
      <c r="ABK76" s="98"/>
      <c r="ABL76" s="98"/>
      <c r="ABM76" s="98"/>
      <c r="ABN76" s="98"/>
      <c r="ABO76" s="98"/>
      <c r="ABP76" s="98"/>
      <c r="ABQ76" s="98"/>
      <c r="ABR76" s="98"/>
      <c r="ABS76" s="98"/>
      <c r="ABT76" s="98"/>
      <c r="ABU76" s="98"/>
      <c r="ABV76" s="98"/>
      <c r="ABW76" s="98"/>
      <c r="ABX76" s="98"/>
      <c r="ABY76" s="98"/>
      <c r="ABZ76" s="98"/>
      <c r="ACA76" s="98"/>
      <c r="ACB76" s="98"/>
      <c r="ACC76" s="98"/>
      <c r="ACD76" s="98"/>
      <c r="ACE76" s="98"/>
      <c r="ACF76" s="98"/>
      <c r="ACG76" s="98"/>
      <c r="ACH76" s="98"/>
      <c r="ACI76" s="98"/>
      <c r="ACJ76" s="98"/>
      <c r="ACK76" s="98"/>
      <c r="ACL76" s="98"/>
      <c r="ACM76" s="98"/>
      <c r="ACN76" s="98"/>
      <c r="ACO76" s="98"/>
      <c r="ACP76" s="98"/>
      <c r="ACQ76" s="98"/>
      <c r="ACR76" s="98"/>
      <c r="ACS76" s="98"/>
      <c r="ACT76" s="98"/>
      <c r="ACU76" s="98"/>
      <c r="ACV76" s="98"/>
      <c r="ACW76" s="98"/>
      <c r="ACX76" s="98"/>
      <c r="ACY76" s="98"/>
      <c r="ACZ76" s="98"/>
      <c r="ADA76" s="98"/>
      <c r="ADB76" s="98"/>
      <c r="ADC76" s="98"/>
      <c r="ADD76" s="98"/>
      <c r="ADE76" s="98"/>
      <c r="ADF76" s="98"/>
      <c r="ADG76" s="98"/>
      <c r="ADH76" s="98"/>
      <c r="ADI76" s="98"/>
      <c r="ADJ76" s="98"/>
      <c r="ADK76" s="98"/>
      <c r="ADL76" s="98"/>
      <c r="ADM76" s="98"/>
      <c r="ADN76" s="98"/>
      <c r="ADO76" s="98"/>
      <c r="ADP76" s="98"/>
      <c r="ADQ76" s="98"/>
      <c r="ADR76" s="98"/>
      <c r="ADS76" s="98"/>
      <c r="ADT76" s="98"/>
      <c r="ADU76" s="98"/>
      <c r="ADV76" s="98"/>
      <c r="ADW76" s="98"/>
      <c r="ADX76" s="98"/>
      <c r="ADY76" s="98"/>
      <c r="ADZ76" s="98"/>
      <c r="AEA76" s="98"/>
      <c r="AEB76" s="98"/>
      <c r="AEC76" s="98"/>
      <c r="AED76" s="98"/>
      <c r="AEE76" s="98"/>
      <c r="AEF76" s="98"/>
      <c r="AEG76" s="98"/>
      <c r="AEH76" s="98"/>
      <c r="AEI76" s="98"/>
      <c r="AEJ76" s="98"/>
      <c r="AEK76" s="98"/>
      <c r="AEL76" s="98"/>
      <c r="AEM76" s="98"/>
      <c r="AEN76" s="98"/>
      <c r="AEO76" s="98"/>
      <c r="AEP76" s="98"/>
      <c r="AEQ76" s="98"/>
      <c r="AER76" s="98"/>
      <c r="AES76" s="98"/>
      <c r="AET76" s="98"/>
      <c r="AEU76" s="98"/>
      <c r="AEV76" s="98"/>
      <c r="AEW76" s="98"/>
      <c r="AEX76" s="98"/>
      <c r="AEY76" s="98"/>
      <c r="AEZ76" s="98"/>
      <c r="AFA76" s="98"/>
      <c r="AFB76" s="98"/>
      <c r="AFC76" s="98"/>
      <c r="AFD76" s="98"/>
      <c r="AFE76" s="98"/>
      <c r="AFF76" s="98"/>
      <c r="AFG76" s="98"/>
      <c r="AFH76" s="98"/>
      <c r="AFI76" s="98"/>
      <c r="AFJ76" s="98"/>
      <c r="AFK76" s="98"/>
      <c r="AFL76" s="98"/>
      <c r="AFM76" s="98"/>
      <c r="AFN76" s="98"/>
      <c r="AFO76" s="98"/>
      <c r="AFP76" s="98"/>
      <c r="AFQ76" s="98"/>
      <c r="AFR76" s="98"/>
      <c r="AFS76" s="98"/>
      <c r="AFT76" s="98"/>
      <c r="AFU76" s="98"/>
      <c r="AFV76" s="98"/>
      <c r="AFW76" s="98"/>
      <c r="AFX76" s="98"/>
      <c r="AFY76" s="98"/>
      <c r="AFZ76" s="98"/>
      <c r="AGA76" s="98"/>
      <c r="AGB76" s="98"/>
      <c r="AGC76" s="98"/>
      <c r="AGD76" s="98"/>
      <c r="AGE76" s="98"/>
      <c r="AGF76" s="98"/>
      <c r="AGG76" s="98"/>
      <c r="AGH76" s="98"/>
      <c r="AGI76" s="98"/>
      <c r="AGJ76" s="98"/>
      <c r="AGK76" s="98"/>
      <c r="AGL76" s="98"/>
      <c r="AGM76" s="98"/>
      <c r="AGN76" s="98"/>
      <c r="AGO76" s="98"/>
      <c r="AGP76" s="98"/>
      <c r="AGQ76" s="98"/>
      <c r="AGR76" s="98"/>
      <c r="AGS76" s="98"/>
      <c r="AGT76" s="98"/>
      <c r="AGU76" s="98"/>
      <c r="AGV76" s="98"/>
      <c r="AGW76" s="98"/>
      <c r="AGX76" s="98"/>
      <c r="AGY76" s="98"/>
      <c r="AGZ76" s="98"/>
      <c r="AHA76" s="98"/>
      <c r="AHB76" s="98"/>
      <c r="AHC76" s="98"/>
      <c r="AHD76" s="98"/>
      <c r="AHE76" s="98"/>
      <c r="AHF76" s="98"/>
      <c r="AHG76" s="98"/>
      <c r="AHH76" s="98"/>
      <c r="AHI76" s="98"/>
      <c r="AHJ76" s="98"/>
      <c r="AHK76" s="98"/>
      <c r="AHL76" s="98"/>
      <c r="AHM76" s="98"/>
      <c r="AHN76" s="98"/>
      <c r="AHO76" s="98"/>
      <c r="AHP76" s="98"/>
      <c r="AHQ76" s="98"/>
      <c r="AHR76" s="98"/>
      <c r="AHS76" s="98"/>
      <c r="AHT76" s="98"/>
      <c r="AHU76" s="98"/>
      <c r="AHV76" s="98"/>
      <c r="AHW76" s="98"/>
      <c r="AHX76" s="98"/>
      <c r="AHY76" s="98"/>
      <c r="AHZ76" s="98"/>
      <c r="AIA76" s="98"/>
      <c r="AIB76" s="98"/>
      <c r="AIC76" s="98"/>
      <c r="AID76" s="98"/>
      <c r="AIE76" s="98"/>
      <c r="AIF76" s="98"/>
      <c r="AIG76" s="98"/>
      <c r="AIH76" s="98"/>
      <c r="AII76" s="98"/>
      <c r="AIJ76" s="98"/>
      <c r="AIK76" s="98"/>
      <c r="AIL76" s="98"/>
      <c r="AIM76" s="98"/>
      <c r="AIN76" s="98"/>
      <c r="AIO76" s="98"/>
      <c r="AIP76" s="98"/>
      <c r="AIQ76" s="98"/>
      <c r="AIR76" s="98"/>
      <c r="AIS76" s="98"/>
      <c r="AIT76" s="98"/>
      <c r="AIU76" s="98"/>
      <c r="AIV76" s="98"/>
      <c r="AIW76" s="98"/>
      <c r="AIX76" s="98"/>
      <c r="AIY76" s="98"/>
      <c r="AIZ76" s="98"/>
      <c r="AJA76" s="98"/>
      <c r="AJB76" s="98"/>
      <c r="AJC76" s="98"/>
      <c r="AJD76" s="98"/>
      <c r="AJE76" s="98"/>
      <c r="AJF76" s="98"/>
      <c r="AJG76" s="98"/>
      <c r="AJH76" s="98"/>
      <c r="AJI76" s="98"/>
      <c r="AJJ76" s="98"/>
      <c r="AJK76" s="98"/>
      <c r="AJL76" s="98"/>
      <c r="AJM76" s="98"/>
      <c r="AJN76" s="98"/>
      <c r="AJO76" s="98"/>
      <c r="AJP76" s="98"/>
      <c r="AJQ76" s="98"/>
      <c r="AJR76" s="98"/>
      <c r="AJS76" s="98"/>
      <c r="AJT76" s="98"/>
      <c r="AJU76" s="98"/>
      <c r="AJV76" s="98"/>
      <c r="AJW76" s="98"/>
      <c r="AJX76" s="98"/>
      <c r="AJY76" s="98"/>
      <c r="AJZ76" s="98"/>
      <c r="AKA76" s="98"/>
      <c r="AKB76" s="98"/>
      <c r="AKC76" s="98"/>
      <c r="AKD76" s="98"/>
      <c r="AKE76" s="98"/>
      <c r="AKF76" s="98"/>
      <c r="AKG76" s="98"/>
      <c r="AKH76" s="98"/>
      <c r="AKI76" s="98"/>
      <c r="AKJ76" s="98"/>
      <c r="AKK76" s="98"/>
      <c r="AKL76" s="98"/>
      <c r="AKM76" s="98"/>
      <c r="AKN76" s="98"/>
      <c r="AKO76" s="98"/>
      <c r="AKP76" s="98"/>
      <c r="AKQ76" s="98"/>
      <c r="AKR76" s="98"/>
      <c r="AKS76" s="98"/>
      <c r="AKT76" s="98"/>
      <c r="AKU76" s="98"/>
      <c r="AKV76" s="98"/>
      <c r="AKW76" s="98"/>
      <c r="AKX76" s="98"/>
    </row>
    <row r="77" spans="1:986" s="88" customFormat="1" ht="12" x14ac:dyDescent="0.2">
      <c r="A77" s="249"/>
      <c r="B77" s="241" t="s">
        <v>257</v>
      </c>
      <c r="C77" s="166" t="str">
        <f>_xlfn.CONCAT(Leverancespecifikation6[[#This Row],[ID]],Leverancespecifikation6[[#This Row],[BYGNINGSDEL]])</f>
        <v>073Generiske søjler</v>
      </c>
      <c r="D77" s="167"/>
      <c r="E77" s="167" t="s">
        <v>138</v>
      </c>
      <c r="F77" s="167"/>
      <c r="G77" s="167"/>
      <c r="H77" s="167"/>
      <c r="I77" s="167"/>
      <c r="J77" s="167">
        <v>4</v>
      </c>
      <c r="K77" s="331" t="s">
        <v>267</v>
      </c>
      <c r="L77" s="169" t="s">
        <v>103</v>
      </c>
      <c r="M77" s="314" t="str">
        <f>IFERROR(VLOOKUP(Leverancespecifikation6[[#This Row],[ID-Bygningsdel]],'Data ændringslog'!A:G,7,FALSE),"P")</f>
        <v/>
      </c>
      <c r="N77" s="327" t="s">
        <v>99</v>
      </c>
      <c r="O77" s="315" t="str">
        <f>VLOOKUP(Leverancespecifikation6[[#This Row],[ID-Bygningsdel]],'Data aktør'!A:H,2,FALSE)</f>
        <v>X</v>
      </c>
      <c r="P77" s="314" t="str">
        <f>VLOOKUP(Leverancespecifikation6[[#This Row],[ID-Bygningsdel]],'Data aktør'!A:H,3,FALSE)</f>
        <v/>
      </c>
      <c r="Q77" s="314" t="str">
        <f>VLOOKUP(Leverancespecifikation6[[#This Row],[ID-Bygningsdel]],'Data aktør'!A:H,4,FALSE)</f>
        <v/>
      </c>
      <c r="R77" s="314" t="str">
        <f>VLOOKUP(Leverancespecifikation6[[#This Row],[ID-Bygningsdel]],'Data aktør'!A:H,5,FALSE)</f>
        <v/>
      </c>
      <c r="S77" s="314" t="str">
        <f>VLOOKUP(Leverancespecifikation6[[#This Row],[ID-Bygningsdel]],'Data aktør'!A:H,6,FALSE)</f>
        <v/>
      </c>
      <c r="T77" s="314" t="str">
        <f>VLOOKUP(Leverancespecifikation6[[#This Row],[ID-Bygningsdel]],'Data aktør'!A:H,7,FALSE)</f>
        <v/>
      </c>
      <c r="U77" s="316" t="str">
        <f>VLOOKUP(Leverancespecifikation6[[#This Row],[ID-Bygningsdel]],'Data aktør'!A:H,8,FALSE)</f>
        <v/>
      </c>
      <c r="V77" s="110"/>
      <c r="W77" s="85"/>
      <c r="X77" s="85"/>
      <c r="Y77" s="85"/>
      <c r="Z77" s="85"/>
      <c r="AA77" s="85"/>
      <c r="AB77" s="167" t="s">
        <v>33</v>
      </c>
      <c r="AC77" s="167">
        <v>200</v>
      </c>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286"/>
      <c r="BM77" s="167"/>
      <c r="BN77" s="167"/>
      <c r="BO77" s="167"/>
      <c r="BP77" s="167"/>
      <c r="BQ77" s="167"/>
      <c r="BR77" s="167"/>
      <c r="BS77" s="167"/>
      <c r="BT77" s="167"/>
      <c r="BU77" s="167"/>
      <c r="BV77" s="167"/>
      <c r="BW77" s="167"/>
      <c r="BX77" s="167"/>
      <c r="BY77" s="167"/>
      <c r="BZ77" s="167"/>
      <c r="CA77" s="207"/>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c r="GS77" s="134"/>
      <c r="GT77" s="134"/>
      <c r="GU77" s="134"/>
      <c r="GV77" s="134"/>
      <c r="GW77" s="134"/>
      <c r="GX77" s="134"/>
      <c r="GY77" s="134"/>
      <c r="GZ77" s="134"/>
      <c r="HA77" s="134"/>
      <c r="HB77" s="134"/>
      <c r="HC77" s="134"/>
      <c r="HD77" s="134"/>
      <c r="HE77" s="134"/>
      <c r="HF77" s="134"/>
      <c r="HG77" s="134"/>
      <c r="HH77" s="134"/>
      <c r="HI77" s="134"/>
      <c r="HJ77" s="134"/>
      <c r="HK77" s="134"/>
      <c r="HL77" s="134"/>
      <c r="HM77" s="134"/>
      <c r="HN77" s="134"/>
      <c r="HO77" s="134"/>
      <c r="HP77" s="134"/>
      <c r="HQ77" s="134"/>
      <c r="HR77" s="134"/>
      <c r="HS77" s="134"/>
      <c r="HT77" s="134"/>
      <c r="HU77" s="134"/>
      <c r="HV77" s="134"/>
      <c r="HW77" s="134"/>
      <c r="HX77" s="134"/>
      <c r="HY77" s="134"/>
      <c r="HZ77" s="134"/>
      <c r="IA77" s="134"/>
      <c r="IB77" s="134"/>
      <c r="IC77" s="134"/>
      <c r="ID77" s="134"/>
      <c r="IE77" s="134"/>
      <c r="IF77" s="134"/>
      <c r="IG77" s="134"/>
      <c r="IH77" s="134"/>
      <c r="II77" s="134"/>
      <c r="IJ77" s="134"/>
      <c r="IK77" s="134"/>
      <c r="IL77" s="134"/>
      <c r="IM77" s="134"/>
      <c r="IN77" s="134"/>
      <c r="IO77" s="134"/>
      <c r="IP77" s="134"/>
      <c r="IQ77" s="134"/>
      <c r="IR77" s="134"/>
      <c r="IS77" s="134"/>
      <c r="IT77" s="134"/>
      <c r="IU77" s="134"/>
      <c r="IV77" s="134"/>
      <c r="IW77" s="134"/>
      <c r="IX77" s="134"/>
      <c r="IY77" s="134"/>
      <c r="IZ77" s="134"/>
      <c r="JA77" s="134"/>
      <c r="JB77" s="134"/>
      <c r="JC77" s="134"/>
      <c r="JD77" s="134"/>
      <c r="JE77" s="134"/>
      <c r="JF77" s="134"/>
      <c r="JG77" s="134"/>
      <c r="JH77" s="134"/>
      <c r="JI77" s="134"/>
      <c r="JJ77" s="134"/>
      <c r="JK77" s="134"/>
      <c r="JL77" s="134"/>
      <c r="JM77" s="134"/>
      <c r="JN77" s="134"/>
      <c r="JO77" s="134"/>
      <c r="JP77" s="134"/>
      <c r="JQ77" s="134"/>
      <c r="JR77" s="134"/>
      <c r="JS77" s="134"/>
      <c r="JT77" s="134"/>
      <c r="JU77" s="134"/>
      <c r="JV77" s="134"/>
      <c r="JW77" s="134"/>
      <c r="JX77" s="134"/>
      <c r="JY77" s="134"/>
      <c r="JZ77" s="134"/>
      <c r="KA77" s="134"/>
      <c r="KB77" s="134"/>
      <c r="KC77" s="134"/>
      <c r="KD77" s="134"/>
      <c r="KE77" s="134"/>
      <c r="KF77" s="134"/>
      <c r="KG77" s="134"/>
      <c r="KH77" s="134"/>
      <c r="KI77" s="134"/>
      <c r="KJ77" s="134"/>
      <c r="KK77" s="134"/>
      <c r="KL77" s="134"/>
      <c r="KM77" s="134"/>
      <c r="KN77" s="134"/>
      <c r="KO77" s="134"/>
      <c r="KP77" s="134"/>
      <c r="KQ77" s="134"/>
      <c r="KR77" s="134"/>
      <c r="KS77" s="134"/>
      <c r="KT77" s="134"/>
      <c r="KU77" s="134"/>
      <c r="KV77" s="134"/>
      <c r="KW77" s="134"/>
      <c r="KX77" s="134"/>
      <c r="KY77" s="134"/>
      <c r="KZ77" s="134"/>
      <c r="LA77" s="134"/>
      <c r="LB77" s="134"/>
      <c r="LC77" s="134"/>
      <c r="LD77" s="134"/>
      <c r="LE77" s="134"/>
      <c r="LF77" s="134"/>
      <c r="LG77" s="134"/>
      <c r="LH77" s="134"/>
      <c r="LI77" s="134"/>
      <c r="LJ77" s="134"/>
      <c r="LK77" s="134"/>
      <c r="LL77" s="134"/>
      <c r="LM77" s="134"/>
      <c r="LN77" s="134"/>
      <c r="LO77" s="134"/>
      <c r="LP77" s="134"/>
      <c r="LQ77" s="134"/>
      <c r="LR77" s="134"/>
      <c r="LS77" s="134"/>
      <c r="LT77" s="134"/>
      <c r="LU77" s="134"/>
      <c r="LV77" s="134"/>
      <c r="LW77" s="134"/>
      <c r="LX77" s="134"/>
      <c r="LY77" s="134"/>
      <c r="LZ77" s="134"/>
      <c r="MA77" s="134"/>
      <c r="MB77" s="134"/>
      <c r="MC77" s="134"/>
      <c r="MD77" s="134"/>
      <c r="ME77" s="134"/>
      <c r="MF77" s="134"/>
      <c r="MG77" s="134"/>
      <c r="MH77" s="134"/>
      <c r="MI77" s="134"/>
      <c r="MJ77" s="134"/>
      <c r="MK77" s="134"/>
      <c r="ML77" s="134"/>
      <c r="MM77" s="134"/>
      <c r="MN77" s="134"/>
      <c r="MO77" s="134"/>
      <c r="MP77" s="134"/>
      <c r="MQ77" s="134"/>
      <c r="MR77" s="134"/>
      <c r="MS77" s="134"/>
      <c r="MT77" s="134"/>
      <c r="MU77" s="134"/>
      <c r="MV77" s="134"/>
      <c r="MW77" s="134"/>
      <c r="MX77" s="134"/>
      <c r="MY77" s="134"/>
      <c r="MZ77" s="134"/>
      <c r="NA77" s="134"/>
      <c r="NB77" s="134"/>
      <c r="NC77" s="134"/>
      <c r="ND77" s="134"/>
      <c r="NE77" s="134"/>
      <c r="NF77" s="134"/>
      <c r="NG77" s="134"/>
      <c r="NH77" s="134"/>
      <c r="NI77" s="134"/>
      <c r="NJ77" s="134"/>
      <c r="NK77" s="134"/>
      <c r="NL77" s="134"/>
      <c r="NM77" s="134"/>
      <c r="NN77" s="134"/>
      <c r="NO77" s="134"/>
      <c r="NP77" s="134"/>
      <c r="NQ77" s="134"/>
      <c r="NR77" s="134"/>
      <c r="NS77" s="134"/>
      <c r="NT77" s="134"/>
      <c r="NU77" s="134"/>
      <c r="NV77" s="134"/>
      <c r="NW77" s="134"/>
      <c r="NX77" s="134"/>
      <c r="NY77" s="134"/>
      <c r="NZ77" s="134"/>
      <c r="OA77" s="134"/>
      <c r="OB77" s="134"/>
      <c r="OC77" s="134"/>
      <c r="OD77" s="134"/>
      <c r="OE77" s="134"/>
      <c r="OF77" s="134"/>
      <c r="OG77" s="134"/>
      <c r="OH77" s="134"/>
      <c r="OI77" s="134"/>
      <c r="OJ77" s="134"/>
      <c r="OK77" s="134"/>
      <c r="OL77" s="134"/>
      <c r="OM77" s="134"/>
      <c r="ON77" s="134"/>
      <c r="OO77" s="134"/>
      <c r="OP77" s="134"/>
      <c r="OQ77" s="134"/>
      <c r="OR77" s="134"/>
      <c r="OS77" s="134"/>
      <c r="OT77" s="134"/>
      <c r="OU77" s="134"/>
      <c r="OV77" s="134"/>
      <c r="OW77" s="134"/>
      <c r="OX77" s="134"/>
      <c r="OY77" s="134"/>
      <c r="OZ77" s="134"/>
      <c r="PA77" s="134"/>
      <c r="PB77" s="134"/>
      <c r="PC77" s="134"/>
      <c r="PD77" s="134"/>
      <c r="PE77" s="134"/>
      <c r="PF77" s="134"/>
      <c r="PG77" s="134"/>
      <c r="PH77" s="134"/>
      <c r="PI77" s="134"/>
      <c r="PJ77" s="134"/>
      <c r="PK77" s="134"/>
      <c r="PL77" s="134"/>
      <c r="PM77" s="134"/>
      <c r="PN77" s="134"/>
      <c r="PO77" s="134"/>
      <c r="PP77" s="134"/>
      <c r="PQ77" s="134"/>
      <c r="PR77" s="134"/>
      <c r="PS77" s="134"/>
      <c r="PT77" s="134"/>
      <c r="PU77" s="134"/>
      <c r="PV77" s="134"/>
      <c r="PW77" s="134"/>
      <c r="PX77" s="134"/>
      <c r="PY77" s="134"/>
      <c r="PZ77" s="134"/>
      <c r="QA77" s="134"/>
      <c r="QB77" s="134"/>
      <c r="QC77" s="134"/>
      <c r="QD77" s="134"/>
      <c r="QE77" s="134"/>
      <c r="QF77" s="134"/>
      <c r="QG77" s="134"/>
      <c r="QH77" s="134"/>
      <c r="QI77" s="134"/>
      <c r="QJ77" s="134"/>
      <c r="QK77" s="134"/>
      <c r="QL77" s="134"/>
      <c r="QM77" s="134"/>
      <c r="QN77" s="134"/>
      <c r="QO77" s="134"/>
      <c r="QP77" s="134"/>
      <c r="QQ77" s="134"/>
      <c r="QR77" s="134"/>
      <c r="QS77" s="134"/>
      <c r="QT77" s="134"/>
      <c r="QU77" s="134"/>
      <c r="QV77" s="134"/>
      <c r="QW77" s="134"/>
      <c r="QX77" s="134"/>
      <c r="QY77" s="134"/>
      <c r="QZ77" s="134"/>
      <c r="RA77" s="134"/>
      <c r="RB77" s="134"/>
      <c r="RC77" s="134"/>
      <c r="RD77" s="134"/>
      <c r="RE77" s="134"/>
      <c r="RF77" s="134"/>
      <c r="RG77" s="134"/>
      <c r="RH77" s="134"/>
      <c r="RI77" s="134"/>
      <c r="RJ77" s="134"/>
      <c r="RK77" s="134"/>
      <c r="RL77" s="134"/>
      <c r="RM77" s="134"/>
      <c r="RN77" s="134"/>
      <c r="RO77" s="134"/>
      <c r="RP77" s="134"/>
      <c r="RQ77" s="134"/>
      <c r="RR77" s="134"/>
      <c r="RS77" s="134"/>
      <c r="RT77" s="134"/>
      <c r="RU77" s="134"/>
      <c r="RV77" s="134"/>
      <c r="RW77" s="134"/>
      <c r="RX77" s="134"/>
      <c r="RY77" s="134"/>
      <c r="RZ77" s="134"/>
      <c r="SA77" s="134"/>
      <c r="SB77" s="134"/>
      <c r="SC77" s="134"/>
      <c r="SD77" s="134"/>
      <c r="SE77" s="134"/>
      <c r="SF77" s="134"/>
      <c r="SG77" s="134"/>
      <c r="SH77" s="134"/>
      <c r="SI77" s="134"/>
      <c r="SJ77" s="134"/>
      <c r="SK77" s="134"/>
      <c r="SL77" s="134"/>
      <c r="SM77" s="134"/>
      <c r="SN77" s="134"/>
      <c r="SO77" s="134"/>
      <c r="SP77" s="134"/>
      <c r="SQ77" s="134"/>
      <c r="SR77" s="134"/>
      <c r="SS77" s="134"/>
      <c r="ST77" s="134"/>
      <c r="SU77" s="134"/>
      <c r="SV77" s="134"/>
      <c r="SW77" s="134"/>
      <c r="SX77" s="134"/>
      <c r="SY77" s="134"/>
      <c r="SZ77" s="134"/>
      <c r="TA77" s="134"/>
      <c r="TB77" s="134"/>
      <c r="TC77" s="134"/>
      <c r="TD77" s="134"/>
      <c r="TE77" s="134"/>
      <c r="TF77" s="134"/>
      <c r="TG77" s="134"/>
      <c r="TH77" s="134"/>
      <c r="TI77" s="134"/>
      <c r="TJ77" s="134"/>
      <c r="TK77" s="134"/>
      <c r="TL77" s="134"/>
      <c r="TM77" s="134"/>
      <c r="TN77" s="134"/>
      <c r="TO77" s="134"/>
      <c r="TP77" s="134"/>
      <c r="TQ77" s="134"/>
      <c r="TR77" s="134"/>
      <c r="TS77" s="134"/>
      <c r="TT77" s="134"/>
      <c r="TU77" s="134"/>
      <c r="TV77" s="134"/>
      <c r="TW77" s="134"/>
      <c r="TX77" s="134"/>
      <c r="TY77" s="134"/>
      <c r="TZ77" s="134"/>
      <c r="UA77" s="134"/>
      <c r="UB77" s="134"/>
      <c r="UC77" s="134"/>
      <c r="UD77" s="134"/>
      <c r="UE77" s="134"/>
      <c r="UF77" s="134"/>
      <c r="UG77" s="134"/>
      <c r="UH77" s="134"/>
      <c r="UI77" s="134"/>
      <c r="UJ77" s="134"/>
      <c r="UK77" s="134"/>
      <c r="UL77" s="134"/>
      <c r="UM77" s="134"/>
      <c r="UN77" s="134"/>
      <c r="UO77" s="134"/>
      <c r="UP77" s="134"/>
      <c r="UQ77" s="134"/>
      <c r="UR77" s="134"/>
      <c r="US77" s="134"/>
      <c r="UT77" s="134"/>
      <c r="UU77" s="134"/>
      <c r="UV77" s="134"/>
      <c r="UW77" s="134"/>
      <c r="UX77" s="134"/>
      <c r="UY77" s="134"/>
      <c r="UZ77" s="134"/>
      <c r="VA77" s="134"/>
      <c r="VB77" s="134"/>
      <c r="VC77" s="134"/>
      <c r="VD77" s="134"/>
      <c r="VE77" s="134"/>
      <c r="VF77" s="134"/>
      <c r="VG77" s="134"/>
      <c r="VH77" s="134"/>
      <c r="VI77" s="134"/>
      <c r="VJ77" s="134"/>
      <c r="VK77" s="134"/>
      <c r="VL77" s="134"/>
      <c r="VM77" s="134"/>
      <c r="VN77" s="134"/>
      <c r="VO77" s="134"/>
      <c r="VP77" s="134"/>
      <c r="VQ77" s="134"/>
      <c r="VR77" s="134"/>
      <c r="VS77" s="134"/>
      <c r="VT77" s="134"/>
      <c r="VU77" s="134"/>
      <c r="VV77" s="134"/>
      <c r="VW77" s="134"/>
      <c r="VX77" s="134"/>
      <c r="VY77" s="134"/>
      <c r="VZ77" s="134"/>
      <c r="WA77" s="134"/>
      <c r="WB77" s="134"/>
      <c r="WC77" s="134"/>
      <c r="WD77" s="134"/>
      <c r="WE77" s="134"/>
      <c r="WF77" s="134"/>
      <c r="WG77" s="134"/>
      <c r="WH77" s="134"/>
      <c r="WI77" s="134"/>
      <c r="WJ77" s="134"/>
      <c r="WK77" s="134"/>
      <c r="WL77" s="134"/>
      <c r="WM77" s="134"/>
      <c r="WN77" s="134"/>
      <c r="WO77" s="134"/>
      <c r="WP77" s="134"/>
      <c r="WQ77" s="134"/>
      <c r="WR77" s="134"/>
      <c r="WS77" s="134"/>
      <c r="WT77" s="134"/>
      <c r="WU77" s="134"/>
      <c r="WV77" s="134"/>
      <c r="WW77" s="134"/>
      <c r="WX77" s="134"/>
      <c r="WY77" s="134"/>
      <c r="WZ77" s="134"/>
      <c r="XA77" s="134"/>
      <c r="XB77" s="134"/>
      <c r="XC77" s="134"/>
      <c r="XD77" s="134"/>
      <c r="XE77" s="134"/>
      <c r="XF77" s="134"/>
      <c r="XG77" s="134"/>
      <c r="XH77" s="134"/>
      <c r="XI77" s="134"/>
      <c r="XJ77" s="134"/>
      <c r="XK77" s="134"/>
      <c r="XL77" s="134"/>
      <c r="XM77" s="134"/>
      <c r="XN77" s="134"/>
      <c r="XO77" s="134"/>
      <c r="XP77" s="134"/>
      <c r="XQ77" s="134"/>
      <c r="XR77" s="134"/>
      <c r="XS77" s="134"/>
      <c r="XT77" s="134"/>
      <c r="XU77" s="134"/>
      <c r="XV77" s="134"/>
      <c r="XW77" s="134"/>
      <c r="XX77" s="134"/>
      <c r="XY77" s="134"/>
      <c r="XZ77" s="134"/>
      <c r="YA77" s="134"/>
      <c r="YB77" s="134"/>
      <c r="YC77" s="134"/>
      <c r="YD77" s="134"/>
      <c r="YE77" s="134"/>
      <c r="YF77" s="134"/>
      <c r="YG77" s="134"/>
      <c r="YH77" s="134"/>
      <c r="YI77" s="134"/>
      <c r="YJ77" s="134"/>
      <c r="YK77" s="134"/>
      <c r="YL77" s="134"/>
      <c r="YM77" s="134"/>
      <c r="YN77" s="134"/>
      <c r="YO77" s="134"/>
      <c r="YP77" s="134"/>
      <c r="YQ77" s="134"/>
      <c r="YR77" s="134"/>
      <c r="YS77" s="134"/>
      <c r="YT77" s="134"/>
      <c r="YU77" s="134"/>
      <c r="YV77" s="134"/>
      <c r="YW77" s="134"/>
      <c r="YX77" s="134"/>
      <c r="YY77" s="134"/>
      <c r="YZ77" s="134"/>
      <c r="ZA77" s="134"/>
      <c r="ZB77" s="134"/>
      <c r="ZC77" s="134"/>
      <c r="ZD77" s="134"/>
      <c r="ZE77" s="134"/>
      <c r="ZF77" s="134"/>
      <c r="ZG77" s="134"/>
      <c r="ZH77" s="134"/>
      <c r="ZI77" s="134"/>
      <c r="ZJ77" s="134"/>
      <c r="ZK77" s="134"/>
      <c r="ZL77" s="134"/>
      <c r="ZM77" s="134"/>
      <c r="ZN77" s="134"/>
      <c r="ZO77" s="134"/>
      <c r="ZP77" s="134"/>
      <c r="ZQ77" s="134"/>
      <c r="ZR77" s="134"/>
      <c r="ZS77" s="134"/>
      <c r="ZT77" s="134"/>
      <c r="ZU77" s="134"/>
      <c r="ZV77" s="134"/>
      <c r="ZW77" s="134"/>
      <c r="ZX77" s="134"/>
      <c r="ZY77" s="134"/>
      <c r="ZZ77" s="134"/>
      <c r="AAA77" s="134"/>
      <c r="AAB77" s="134"/>
      <c r="AAC77" s="134"/>
      <c r="AAD77" s="134"/>
      <c r="AAE77" s="134"/>
      <c r="AAF77" s="134"/>
      <c r="AAG77" s="134"/>
      <c r="AAH77" s="134"/>
      <c r="AAI77" s="134"/>
      <c r="AAJ77" s="134"/>
      <c r="AAK77" s="134"/>
      <c r="AAL77" s="134"/>
      <c r="AAM77" s="134"/>
      <c r="AAN77" s="134"/>
      <c r="AAO77" s="134"/>
      <c r="AAP77" s="134"/>
      <c r="AAQ77" s="134"/>
      <c r="AAR77" s="134"/>
      <c r="AAS77" s="134"/>
      <c r="AAT77" s="134"/>
      <c r="AAU77" s="134"/>
      <c r="AAV77" s="134"/>
      <c r="AAW77" s="134"/>
      <c r="AAX77" s="134"/>
      <c r="AAY77" s="134"/>
      <c r="AAZ77" s="134"/>
      <c r="ABA77" s="134"/>
      <c r="ABB77" s="134"/>
      <c r="ABC77" s="134"/>
      <c r="ABD77" s="134"/>
      <c r="ABE77" s="134"/>
      <c r="ABF77" s="134"/>
      <c r="ABG77" s="134"/>
      <c r="ABH77" s="134"/>
      <c r="ABI77" s="134"/>
      <c r="ABJ77" s="134"/>
      <c r="ABK77" s="134"/>
      <c r="ABL77" s="134"/>
      <c r="ABM77" s="134"/>
      <c r="ABN77" s="134"/>
      <c r="ABO77" s="134"/>
      <c r="ABP77" s="134"/>
      <c r="ABQ77" s="134"/>
      <c r="ABR77" s="134"/>
      <c r="ABS77" s="134"/>
      <c r="ABT77" s="134"/>
      <c r="ABU77" s="134"/>
      <c r="ABV77" s="134"/>
      <c r="ABW77" s="134"/>
      <c r="ABX77" s="134"/>
      <c r="ABY77" s="134"/>
      <c r="ABZ77" s="134"/>
      <c r="ACA77" s="134"/>
      <c r="ACB77" s="134"/>
      <c r="ACC77" s="134"/>
      <c r="ACD77" s="134"/>
      <c r="ACE77" s="134"/>
      <c r="ACF77" s="134"/>
      <c r="ACG77" s="134"/>
      <c r="ACH77" s="134"/>
      <c r="ACI77" s="134"/>
      <c r="ACJ77" s="134"/>
      <c r="ACK77" s="134"/>
      <c r="ACL77" s="134"/>
      <c r="ACM77" s="134"/>
      <c r="ACN77" s="134"/>
      <c r="ACO77" s="134"/>
      <c r="ACP77" s="134"/>
      <c r="ACQ77" s="134"/>
      <c r="ACR77" s="134"/>
      <c r="ACS77" s="134"/>
      <c r="ACT77" s="134"/>
      <c r="ACU77" s="134"/>
      <c r="ACV77" s="134"/>
      <c r="ACW77" s="134"/>
      <c r="ACX77" s="134"/>
      <c r="ACY77" s="134"/>
      <c r="ACZ77" s="134"/>
      <c r="ADA77" s="134"/>
      <c r="ADB77" s="134"/>
      <c r="ADC77" s="134"/>
      <c r="ADD77" s="134"/>
      <c r="ADE77" s="134"/>
      <c r="ADF77" s="134"/>
      <c r="ADG77" s="134"/>
      <c r="ADH77" s="134"/>
      <c r="ADI77" s="134"/>
      <c r="ADJ77" s="134"/>
      <c r="ADK77" s="134"/>
      <c r="ADL77" s="134"/>
      <c r="ADM77" s="134"/>
      <c r="ADN77" s="134"/>
      <c r="ADO77" s="134"/>
      <c r="ADP77" s="134"/>
      <c r="ADQ77" s="134"/>
      <c r="ADR77" s="134"/>
      <c r="ADS77" s="134"/>
      <c r="ADT77" s="134"/>
      <c r="ADU77" s="134"/>
      <c r="ADV77" s="134"/>
      <c r="ADW77" s="134"/>
      <c r="ADX77" s="134"/>
      <c r="ADY77" s="134"/>
      <c r="ADZ77" s="134"/>
      <c r="AEA77" s="134"/>
      <c r="AEB77" s="134"/>
      <c r="AEC77" s="134"/>
      <c r="AED77" s="134"/>
      <c r="AEE77" s="134"/>
      <c r="AEF77" s="134"/>
      <c r="AEG77" s="134"/>
      <c r="AEH77" s="134"/>
      <c r="AEI77" s="134"/>
      <c r="AEJ77" s="134"/>
      <c r="AEK77" s="134"/>
      <c r="AEL77" s="134"/>
      <c r="AEM77" s="134"/>
      <c r="AEN77" s="134"/>
      <c r="AEO77" s="134"/>
      <c r="AEP77" s="134"/>
      <c r="AEQ77" s="134"/>
      <c r="AER77" s="134"/>
      <c r="AES77" s="134"/>
      <c r="AET77" s="134"/>
      <c r="AEU77" s="134"/>
      <c r="AEV77" s="134"/>
      <c r="AEW77" s="134"/>
      <c r="AEX77" s="134"/>
      <c r="AEY77" s="134"/>
      <c r="AEZ77" s="134"/>
      <c r="AFA77" s="134"/>
      <c r="AFB77" s="134"/>
      <c r="AFC77" s="134"/>
      <c r="AFD77" s="134"/>
      <c r="AFE77" s="134"/>
      <c r="AFF77" s="134"/>
      <c r="AFG77" s="134"/>
      <c r="AFH77" s="134"/>
      <c r="AFI77" s="134"/>
      <c r="AFJ77" s="134"/>
      <c r="AFK77" s="134"/>
      <c r="AFL77" s="134"/>
      <c r="AFM77" s="134"/>
      <c r="AFN77" s="134"/>
      <c r="AFO77" s="134"/>
      <c r="AFP77" s="134"/>
      <c r="AFQ77" s="134"/>
      <c r="AFR77" s="134"/>
      <c r="AFS77" s="134"/>
      <c r="AFT77" s="134"/>
      <c r="AFU77" s="134"/>
      <c r="AFV77" s="134"/>
      <c r="AFW77" s="134"/>
      <c r="AFX77" s="134"/>
      <c r="AFY77" s="134"/>
      <c r="AFZ77" s="134"/>
      <c r="AGA77" s="134"/>
      <c r="AGB77" s="134"/>
      <c r="AGC77" s="134"/>
      <c r="AGD77" s="134"/>
      <c r="AGE77" s="134"/>
      <c r="AGF77" s="134"/>
      <c r="AGG77" s="134"/>
      <c r="AGH77" s="134"/>
      <c r="AGI77" s="134"/>
      <c r="AGJ77" s="134"/>
      <c r="AGK77" s="134"/>
      <c r="AGL77" s="134"/>
      <c r="AGM77" s="134"/>
      <c r="AGN77" s="134"/>
      <c r="AGO77" s="134"/>
      <c r="AGP77" s="134"/>
      <c r="AGQ77" s="134"/>
      <c r="AGR77" s="134"/>
      <c r="AGS77" s="134"/>
      <c r="AGT77" s="134"/>
      <c r="AGU77" s="134"/>
      <c r="AGV77" s="134"/>
      <c r="AGW77" s="134"/>
      <c r="AGX77" s="134"/>
      <c r="AGY77" s="134"/>
      <c r="AGZ77" s="134"/>
      <c r="AHA77" s="134"/>
      <c r="AHB77" s="134"/>
      <c r="AHC77" s="134"/>
      <c r="AHD77" s="134"/>
      <c r="AHE77" s="134"/>
      <c r="AHF77" s="134"/>
      <c r="AHG77" s="134"/>
      <c r="AHH77" s="134"/>
      <c r="AHI77" s="134"/>
      <c r="AHJ77" s="134"/>
      <c r="AHK77" s="134"/>
      <c r="AHL77" s="134"/>
      <c r="AHM77" s="134"/>
      <c r="AHN77" s="134"/>
      <c r="AHO77" s="134"/>
      <c r="AHP77" s="134"/>
      <c r="AHQ77" s="134"/>
      <c r="AHR77" s="134"/>
      <c r="AHS77" s="134"/>
      <c r="AHT77" s="134"/>
      <c r="AHU77" s="134"/>
      <c r="AHV77" s="134"/>
      <c r="AHW77" s="134"/>
      <c r="AHX77" s="134"/>
      <c r="AHY77" s="134"/>
      <c r="AHZ77" s="134"/>
      <c r="AIA77" s="134"/>
      <c r="AIB77" s="134"/>
      <c r="AIC77" s="134"/>
      <c r="AID77" s="134"/>
      <c r="AIE77" s="134"/>
      <c r="AIF77" s="134"/>
      <c r="AIG77" s="134"/>
      <c r="AIH77" s="134"/>
      <c r="AII77" s="134"/>
      <c r="AIJ77" s="134"/>
      <c r="AIK77" s="134"/>
      <c r="AIL77" s="134"/>
      <c r="AIM77" s="134"/>
      <c r="AIN77" s="134"/>
      <c r="AIO77" s="134"/>
      <c r="AIP77" s="134"/>
      <c r="AIQ77" s="134"/>
      <c r="AIR77" s="134"/>
      <c r="AIS77" s="134"/>
      <c r="AIT77" s="134"/>
      <c r="AIU77" s="134"/>
      <c r="AIV77" s="134"/>
      <c r="AIW77" s="134"/>
      <c r="AIX77" s="134"/>
      <c r="AIY77" s="134"/>
      <c r="AIZ77" s="134"/>
      <c r="AJA77" s="134"/>
      <c r="AJB77" s="134"/>
      <c r="AJC77" s="134"/>
      <c r="AJD77" s="134"/>
      <c r="AJE77" s="134"/>
      <c r="AJF77" s="134"/>
      <c r="AJG77" s="134"/>
      <c r="AJH77" s="134"/>
      <c r="AJI77" s="134"/>
      <c r="AJJ77" s="134"/>
      <c r="AJK77" s="134"/>
      <c r="AJL77" s="134"/>
      <c r="AJM77" s="134"/>
      <c r="AJN77" s="134"/>
      <c r="AJO77" s="134"/>
      <c r="AJP77" s="134"/>
      <c r="AJQ77" s="134"/>
      <c r="AJR77" s="134"/>
      <c r="AJS77" s="134"/>
      <c r="AJT77" s="134"/>
      <c r="AJU77" s="134"/>
      <c r="AJV77" s="134"/>
      <c r="AJW77" s="134"/>
      <c r="AJX77" s="134"/>
      <c r="AJY77" s="134"/>
      <c r="AJZ77" s="134"/>
      <c r="AKA77" s="134"/>
      <c r="AKB77" s="134"/>
      <c r="AKC77" s="134"/>
      <c r="AKD77" s="134"/>
      <c r="AKE77" s="134"/>
      <c r="AKF77" s="134"/>
      <c r="AKG77" s="134"/>
      <c r="AKH77" s="134"/>
      <c r="AKI77" s="134"/>
      <c r="AKJ77" s="134"/>
      <c r="AKK77" s="134"/>
      <c r="AKL77" s="134"/>
      <c r="AKM77" s="134"/>
      <c r="AKN77" s="134"/>
      <c r="AKO77" s="134"/>
      <c r="AKP77" s="134"/>
      <c r="AKQ77" s="134"/>
      <c r="AKR77" s="134"/>
      <c r="AKS77" s="134"/>
      <c r="AKT77" s="134"/>
      <c r="AKU77" s="134"/>
      <c r="AKV77" s="134"/>
      <c r="AKW77" s="134"/>
      <c r="AKX77" s="134"/>
    </row>
    <row r="78" spans="1:986" ht="12" x14ac:dyDescent="0.2">
      <c r="A78" s="249"/>
      <c r="B78" s="242" t="s">
        <v>258</v>
      </c>
      <c r="C78" s="170" t="str">
        <f>_xlfn.CONCAT(Leverancespecifikation6[[#This Row],[ID]],Leverancespecifikation6[[#This Row],[BYGNINGSDEL]])</f>
        <v>074Betonsøjle, pladsstøbt</v>
      </c>
      <c r="E78" s="171">
        <v>256</v>
      </c>
      <c r="I78" s="171"/>
      <c r="J78" s="171">
        <v>4</v>
      </c>
      <c r="K78" s="175" t="s">
        <v>280</v>
      </c>
      <c r="L78" s="172" t="s">
        <v>270</v>
      </c>
      <c r="M78" s="317" t="str">
        <f>IFERROR(VLOOKUP(Leverancespecifikation6[[#This Row],[ID-Bygningsdel]],'Data ændringslog'!A:G,7,FALSE),"P")</f>
        <v/>
      </c>
      <c r="N78" s="328" t="s">
        <v>99</v>
      </c>
      <c r="O78" s="318" t="str">
        <f>VLOOKUP(Leverancespecifikation6[[#This Row],[ID-Bygningsdel]],'Data aktør'!A:H,2,FALSE)</f>
        <v/>
      </c>
      <c r="P78" s="317" t="str">
        <f>VLOOKUP(Leverancespecifikation6[[#This Row],[ID-Bygningsdel]],'Data aktør'!A:H,3,FALSE)</f>
        <v>X</v>
      </c>
      <c r="Q78" s="317" t="str">
        <f>VLOOKUP(Leverancespecifikation6[[#This Row],[ID-Bygningsdel]],'Data aktør'!A:H,4,FALSE)</f>
        <v/>
      </c>
      <c r="R78" s="317" t="str">
        <f>VLOOKUP(Leverancespecifikation6[[#This Row],[ID-Bygningsdel]],'Data aktør'!A:H,5,FALSE)</f>
        <v/>
      </c>
      <c r="S78" s="317" t="str">
        <f>VLOOKUP(Leverancespecifikation6[[#This Row],[ID-Bygningsdel]],'Data aktør'!A:H,6,FALSE)</f>
        <v/>
      </c>
      <c r="T78" s="317" t="str">
        <f>VLOOKUP(Leverancespecifikation6[[#This Row],[ID-Bygningsdel]],'Data aktør'!A:H,7,FALSE)</f>
        <v/>
      </c>
      <c r="U78" s="319" t="str">
        <f>VLOOKUP(Leverancespecifikation6[[#This Row],[ID-Bygningsdel]],'Data aktør'!A:H,8,FALSE)</f>
        <v/>
      </c>
      <c r="V78" s="112"/>
      <c r="W78" s="79"/>
      <c r="X78" s="79"/>
      <c r="Y78" s="79"/>
      <c r="Z78" s="79"/>
      <c r="AA78" s="79"/>
      <c r="AB78" s="171"/>
      <c r="AD78" s="171"/>
      <c r="AE78" s="171"/>
      <c r="AF78" s="171"/>
      <c r="AG78" s="171"/>
      <c r="AH78" s="171"/>
      <c r="AI78" s="171"/>
      <c r="AJ78" s="171" t="s">
        <v>34</v>
      </c>
      <c r="AK78" s="171">
        <v>300</v>
      </c>
      <c r="AT78" s="171" t="s">
        <v>34</v>
      </c>
      <c r="AU78" s="171">
        <v>325</v>
      </c>
      <c r="BB78" s="171" t="s">
        <v>34</v>
      </c>
      <c r="BC78" s="171">
        <v>325</v>
      </c>
      <c r="BV78" s="171"/>
      <c r="BW78" s="171"/>
      <c r="CB78" s="134"/>
    </row>
    <row r="79" spans="1:986" ht="12" x14ac:dyDescent="0.2">
      <c r="A79" s="249"/>
      <c r="B79" s="242" t="s">
        <v>259</v>
      </c>
      <c r="C79" s="170" t="str">
        <f>_xlfn.CONCAT(Leverancespecifikation6[[#This Row],[ID]],Leverancespecifikation6[[#This Row],[BYGNINGSDEL]])</f>
        <v>075Betonsøjler, præfabrikerede</v>
      </c>
      <c r="E79" s="171">
        <v>255</v>
      </c>
      <c r="I79" s="171"/>
      <c r="J79" s="171">
        <v>4</v>
      </c>
      <c r="K79" s="175" t="s">
        <v>269</v>
      </c>
      <c r="L79" s="172" t="s">
        <v>270</v>
      </c>
      <c r="M79" s="317" t="str">
        <f>IFERROR(VLOOKUP(Leverancespecifikation6[[#This Row],[ID-Bygningsdel]],'Data ændringslog'!A:G,7,FALSE),"P")</f>
        <v/>
      </c>
      <c r="N79" s="328" t="s">
        <v>177</v>
      </c>
      <c r="O79" s="318" t="str">
        <f>VLOOKUP(Leverancespecifikation6[[#This Row],[ID-Bygningsdel]],'Data aktør'!A:H,2,FALSE)</f>
        <v/>
      </c>
      <c r="P79" s="317" t="str">
        <f>VLOOKUP(Leverancespecifikation6[[#This Row],[ID-Bygningsdel]],'Data aktør'!A:H,3,FALSE)</f>
        <v>X</v>
      </c>
      <c r="Q79" s="317" t="str">
        <f>VLOOKUP(Leverancespecifikation6[[#This Row],[ID-Bygningsdel]],'Data aktør'!A:H,4,FALSE)</f>
        <v/>
      </c>
      <c r="R79" s="317" t="str">
        <f>VLOOKUP(Leverancespecifikation6[[#This Row],[ID-Bygningsdel]],'Data aktør'!A:H,5,FALSE)</f>
        <v/>
      </c>
      <c r="S79" s="317" t="str">
        <f>VLOOKUP(Leverancespecifikation6[[#This Row],[ID-Bygningsdel]],'Data aktør'!A:H,6,FALSE)</f>
        <v/>
      </c>
      <c r="T79" s="317" t="str">
        <f>VLOOKUP(Leverancespecifikation6[[#This Row],[ID-Bygningsdel]],'Data aktør'!A:H,7,FALSE)</f>
        <v/>
      </c>
      <c r="U79" s="319" t="str">
        <f>VLOOKUP(Leverancespecifikation6[[#This Row],[ID-Bygningsdel]],'Data aktør'!A:H,8,FALSE)</f>
        <v/>
      </c>
      <c r="V79" s="112"/>
      <c r="W79" s="79"/>
      <c r="X79" s="79"/>
      <c r="Y79" s="79"/>
      <c r="Z79" s="79"/>
      <c r="AA79" s="79"/>
      <c r="AB79" s="171"/>
      <c r="AD79" s="171"/>
      <c r="AE79" s="171"/>
      <c r="AF79" s="171"/>
      <c r="AG79" s="171"/>
      <c r="AH79" s="171"/>
      <c r="AI79" s="171"/>
      <c r="AJ79" s="171" t="s">
        <v>34</v>
      </c>
      <c r="AK79" s="171">
        <v>300</v>
      </c>
      <c r="AT79" s="171" t="s">
        <v>34</v>
      </c>
      <c r="AU79" s="171">
        <v>325</v>
      </c>
      <c r="BB79" s="171" t="s">
        <v>34</v>
      </c>
      <c r="BC79" s="171">
        <v>325</v>
      </c>
      <c r="BV79" s="171"/>
      <c r="BW79" s="171"/>
      <c r="CB79" s="134"/>
    </row>
    <row r="80" spans="1:986" ht="12" x14ac:dyDescent="0.2">
      <c r="A80" s="249"/>
      <c r="B80" s="242" t="s">
        <v>260</v>
      </c>
      <c r="C80" s="170" t="str">
        <f>_xlfn.CONCAT(Leverancespecifikation6[[#This Row],[ID]],Leverancespecifikation6[[#This Row],[BYGNINGSDEL]])</f>
        <v>076Betonsøjler, præfabrikerede A113, 3R</v>
      </c>
      <c r="E80" s="171">
        <v>255</v>
      </c>
      <c r="I80" s="171"/>
      <c r="J80" s="171">
        <v>4</v>
      </c>
      <c r="K80" s="175" t="s">
        <v>272</v>
      </c>
      <c r="L80" s="172" t="s">
        <v>270</v>
      </c>
      <c r="M80" s="317" t="str">
        <f>IFERROR(VLOOKUP(Leverancespecifikation6[[#This Row],[ID-Bygningsdel]],'Data ændringslog'!A:G,7,FALSE),"P")</f>
        <v/>
      </c>
      <c r="N80" s="328" t="s">
        <v>177</v>
      </c>
      <c r="O80" s="318" t="str">
        <f>VLOOKUP(Leverancespecifikation6[[#This Row],[ID-Bygningsdel]],'Data aktør'!A:H,2,FALSE)</f>
        <v/>
      </c>
      <c r="P80" s="317" t="str">
        <f>VLOOKUP(Leverancespecifikation6[[#This Row],[ID-Bygningsdel]],'Data aktør'!A:H,3,FALSE)</f>
        <v>X</v>
      </c>
      <c r="Q80" s="317" t="str">
        <f>VLOOKUP(Leverancespecifikation6[[#This Row],[ID-Bygningsdel]],'Data aktør'!A:H,4,FALSE)</f>
        <v/>
      </c>
      <c r="R80" s="317" t="str">
        <f>VLOOKUP(Leverancespecifikation6[[#This Row],[ID-Bygningsdel]],'Data aktør'!A:H,5,FALSE)</f>
        <v/>
      </c>
      <c r="S80" s="317" t="str">
        <f>VLOOKUP(Leverancespecifikation6[[#This Row],[ID-Bygningsdel]],'Data aktør'!A:H,6,FALSE)</f>
        <v/>
      </c>
      <c r="T80" s="317" t="str">
        <f>VLOOKUP(Leverancespecifikation6[[#This Row],[ID-Bygningsdel]],'Data aktør'!A:H,7,FALSE)</f>
        <v/>
      </c>
      <c r="U80" s="319" t="str">
        <f>VLOOKUP(Leverancespecifikation6[[#This Row],[ID-Bygningsdel]],'Data aktør'!A:H,8,FALSE)</f>
        <v/>
      </c>
      <c r="V80" s="112"/>
      <c r="W80" s="79"/>
      <c r="X80" s="79"/>
      <c r="Y80" s="79"/>
      <c r="Z80" s="79"/>
      <c r="AA80" s="79"/>
      <c r="AB80" s="171"/>
      <c r="AD80" s="171"/>
      <c r="AE80" s="171"/>
      <c r="AF80" s="171"/>
      <c r="AG80" s="171"/>
      <c r="AH80" s="171"/>
      <c r="AI80" s="171"/>
      <c r="AJ80" s="171" t="s">
        <v>34</v>
      </c>
      <c r="AK80" s="171">
        <v>300</v>
      </c>
      <c r="AT80" s="171" t="s">
        <v>34</v>
      </c>
      <c r="AU80" s="171">
        <v>325</v>
      </c>
      <c r="BB80" s="171" t="s">
        <v>34</v>
      </c>
      <c r="BC80" s="171">
        <v>325</v>
      </c>
      <c r="BV80" s="171"/>
      <c r="BW80" s="171"/>
      <c r="CB80" s="134"/>
    </row>
    <row r="81" spans="1:986" ht="24" x14ac:dyDescent="0.2">
      <c r="A81" s="249"/>
      <c r="B81" s="242" t="s">
        <v>262</v>
      </c>
      <c r="C81" s="170" t="str">
        <f>_xlfn.CONCAT(Leverancespecifikation6[[#This Row],[ID]],Leverancespecifikation6[[#This Row],[BYGNINGSDEL]])</f>
        <v>077Betonsøjler, præfabrikerede A113, 4LK (DP=Ent.)</v>
      </c>
      <c r="E81" s="171">
        <v>255</v>
      </c>
      <c r="I81" s="171"/>
      <c r="J81" s="171">
        <v>4</v>
      </c>
      <c r="K81" s="175" t="s">
        <v>274</v>
      </c>
      <c r="L81" s="172" t="s">
        <v>270</v>
      </c>
      <c r="M81" s="317" t="str">
        <f>IFERROR(VLOOKUP(Leverancespecifikation6[[#This Row],[ID-Bygningsdel]],'Data ændringslog'!A:G,7,FALSE),"P")</f>
        <v/>
      </c>
      <c r="N81" s="328" t="s">
        <v>177</v>
      </c>
      <c r="O81" s="318" t="str">
        <f>VLOOKUP(Leverancespecifikation6[[#This Row],[ID-Bygningsdel]],'Data aktør'!A:H,2,FALSE)</f>
        <v/>
      </c>
      <c r="P81" s="317" t="str">
        <f>VLOOKUP(Leverancespecifikation6[[#This Row],[ID-Bygningsdel]],'Data aktør'!A:H,3,FALSE)</f>
        <v>X</v>
      </c>
      <c r="Q81" s="317" t="str">
        <f>VLOOKUP(Leverancespecifikation6[[#This Row],[ID-Bygningsdel]],'Data aktør'!A:H,4,FALSE)</f>
        <v/>
      </c>
      <c r="R81" s="317" t="str">
        <f>VLOOKUP(Leverancespecifikation6[[#This Row],[ID-Bygningsdel]],'Data aktør'!A:H,5,FALSE)</f>
        <v/>
      </c>
      <c r="S81" s="317" t="str">
        <f>VLOOKUP(Leverancespecifikation6[[#This Row],[ID-Bygningsdel]],'Data aktør'!A:H,6,FALSE)</f>
        <v/>
      </c>
      <c r="T81" s="317" t="str">
        <f>VLOOKUP(Leverancespecifikation6[[#This Row],[ID-Bygningsdel]],'Data aktør'!A:H,7,FALSE)</f>
        <v>X</v>
      </c>
      <c r="U81" s="319" t="str">
        <f>VLOOKUP(Leverancespecifikation6[[#This Row],[ID-Bygningsdel]],'Data aktør'!A:H,8,FALSE)</f>
        <v/>
      </c>
      <c r="V81" s="112"/>
      <c r="W81" s="79"/>
      <c r="X81" s="79"/>
      <c r="Y81" s="79"/>
      <c r="Z81" s="79"/>
      <c r="AA81" s="79"/>
      <c r="AB81" s="171"/>
      <c r="AC81" s="177"/>
      <c r="AD81" s="171"/>
      <c r="AE81" s="171"/>
      <c r="AF81" s="171"/>
      <c r="AG81" s="171"/>
      <c r="AH81" s="171"/>
      <c r="AI81" s="171"/>
      <c r="AJ81" s="171" t="s">
        <v>34</v>
      </c>
      <c r="AK81" s="171">
        <v>300</v>
      </c>
      <c r="AT81" s="171" t="s">
        <v>34</v>
      </c>
      <c r="AU81" s="171">
        <v>300</v>
      </c>
      <c r="BB81" s="171" t="s">
        <v>38</v>
      </c>
      <c r="BC81" s="171">
        <v>325</v>
      </c>
      <c r="BL81" s="287" t="s">
        <v>244</v>
      </c>
      <c r="BV81" s="171"/>
      <c r="BW81" s="171"/>
      <c r="CB81" s="134"/>
    </row>
    <row r="82" spans="1:986" ht="36" x14ac:dyDescent="0.2">
      <c r="A82" s="249"/>
      <c r="B82" s="242" t="s">
        <v>264</v>
      </c>
      <c r="C82" s="170" t="str">
        <f>_xlfn.CONCAT(Leverancespecifikation6[[#This Row],[ID]],Leverancespecifikation6[[#This Row],[BYGNINGSDEL]])</f>
        <v>078Betonsøjler, præfabrikerede A113, 4LK (DP=Rådg.)</v>
      </c>
      <c r="E82" s="171">
        <v>255</v>
      </c>
      <c r="I82" s="171"/>
      <c r="J82" s="171">
        <v>4</v>
      </c>
      <c r="K82" s="175" t="s">
        <v>276</v>
      </c>
      <c r="L82" s="172" t="s">
        <v>270</v>
      </c>
      <c r="M82" s="317" t="str">
        <f>IFERROR(VLOOKUP(Leverancespecifikation6[[#This Row],[ID-Bygningsdel]],'Data ændringslog'!A:G,7,FALSE),"P")</f>
        <v/>
      </c>
      <c r="N82" s="328" t="s">
        <v>177</v>
      </c>
      <c r="O82" s="318" t="str">
        <f>VLOOKUP(Leverancespecifikation6[[#This Row],[ID-Bygningsdel]],'Data aktør'!A:H,2,FALSE)</f>
        <v/>
      </c>
      <c r="P82" s="317" t="str">
        <f>VLOOKUP(Leverancespecifikation6[[#This Row],[ID-Bygningsdel]],'Data aktør'!A:H,3,FALSE)</f>
        <v>X</v>
      </c>
      <c r="Q82" s="317" t="str">
        <f>VLOOKUP(Leverancespecifikation6[[#This Row],[ID-Bygningsdel]],'Data aktør'!A:H,4,FALSE)</f>
        <v/>
      </c>
      <c r="R82" s="317" t="str">
        <f>VLOOKUP(Leverancespecifikation6[[#This Row],[ID-Bygningsdel]],'Data aktør'!A:H,5,FALSE)</f>
        <v/>
      </c>
      <c r="S82" s="317" t="str">
        <f>VLOOKUP(Leverancespecifikation6[[#This Row],[ID-Bygningsdel]],'Data aktør'!A:H,6,FALSE)</f>
        <v/>
      </c>
      <c r="T82" s="317" t="str">
        <f>VLOOKUP(Leverancespecifikation6[[#This Row],[ID-Bygningsdel]],'Data aktør'!A:H,7,FALSE)</f>
        <v/>
      </c>
      <c r="U82" s="319" t="str">
        <f>VLOOKUP(Leverancespecifikation6[[#This Row],[ID-Bygningsdel]],'Data aktør'!A:H,8,FALSE)</f>
        <v/>
      </c>
      <c r="V82" s="112"/>
      <c r="W82" s="79"/>
      <c r="X82" s="79"/>
      <c r="Y82" s="79"/>
      <c r="Z82" s="79"/>
      <c r="AA82" s="79"/>
      <c r="AB82" s="171"/>
      <c r="AD82" s="171"/>
      <c r="AE82" s="171"/>
      <c r="AF82" s="171"/>
      <c r="AG82" s="171"/>
      <c r="AH82" s="171"/>
      <c r="AI82" s="171"/>
      <c r="AJ82" s="171" t="s">
        <v>34</v>
      </c>
      <c r="AK82" s="171">
        <v>300</v>
      </c>
      <c r="AT82" s="171" t="s">
        <v>34</v>
      </c>
      <c r="AU82" s="171">
        <v>300</v>
      </c>
      <c r="BB82" s="171" t="s">
        <v>34</v>
      </c>
      <c r="BC82" s="171">
        <v>325</v>
      </c>
      <c r="BL82" s="287" t="s">
        <v>277</v>
      </c>
      <c r="BV82" s="171"/>
      <c r="BW82" s="171"/>
      <c r="CB82" s="134"/>
    </row>
    <row r="83" spans="1:986" ht="72" x14ac:dyDescent="0.2">
      <c r="A83" s="249"/>
      <c r="B83" s="242" t="s">
        <v>266</v>
      </c>
      <c r="C83" s="170" t="str">
        <f>_xlfn.CONCAT(Leverancespecifikation6[[#This Row],[ID]],Leverancespecifikation6[[#This Row],[BYGNINGSDEL]])</f>
        <v>079Stålsøjler</v>
      </c>
      <c r="E83" s="171">
        <v>257</v>
      </c>
      <c r="I83" s="171"/>
      <c r="J83" s="171">
        <v>4</v>
      </c>
      <c r="K83" s="175" t="s">
        <v>282</v>
      </c>
      <c r="L83" s="172" t="s">
        <v>283</v>
      </c>
      <c r="M83" s="317" t="str">
        <f>IFERROR(VLOOKUP(Leverancespecifikation6[[#This Row],[ID-Bygningsdel]],'Data ændringslog'!A:G,7,FALSE),"P")</f>
        <v/>
      </c>
      <c r="N83" s="328" t="s">
        <v>99</v>
      </c>
      <c r="O83" s="318" t="str">
        <f>VLOOKUP(Leverancespecifikation6[[#This Row],[ID-Bygningsdel]],'Data aktør'!A:H,2,FALSE)</f>
        <v/>
      </c>
      <c r="P83" s="317" t="str">
        <f>VLOOKUP(Leverancespecifikation6[[#This Row],[ID-Bygningsdel]],'Data aktør'!A:H,3,FALSE)</f>
        <v>X</v>
      </c>
      <c r="Q83" s="317" t="str">
        <f>VLOOKUP(Leverancespecifikation6[[#This Row],[ID-Bygningsdel]],'Data aktør'!A:H,4,FALSE)</f>
        <v/>
      </c>
      <c r="R83" s="317" t="str">
        <f>VLOOKUP(Leverancespecifikation6[[#This Row],[ID-Bygningsdel]],'Data aktør'!A:H,5,FALSE)</f>
        <v/>
      </c>
      <c r="S83" s="317" t="str">
        <f>VLOOKUP(Leverancespecifikation6[[#This Row],[ID-Bygningsdel]],'Data aktør'!A:H,6,FALSE)</f>
        <v/>
      </c>
      <c r="T83" s="317" t="str">
        <f>VLOOKUP(Leverancespecifikation6[[#This Row],[ID-Bygningsdel]],'Data aktør'!A:H,7,FALSE)</f>
        <v/>
      </c>
      <c r="U83" s="319" t="str">
        <f>VLOOKUP(Leverancespecifikation6[[#This Row],[ID-Bygningsdel]],'Data aktør'!A:H,8,FALSE)</f>
        <v/>
      </c>
      <c r="V83" s="112"/>
      <c r="W83" s="79"/>
      <c r="X83" s="79"/>
      <c r="Y83" s="79"/>
      <c r="Z83" s="79"/>
      <c r="AA83" s="79"/>
      <c r="AB83" s="171"/>
      <c r="AD83" s="171"/>
      <c r="AE83" s="171"/>
      <c r="AF83" s="171"/>
      <c r="AG83" s="171"/>
      <c r="AH83" s="171"/>
      <c r="AI83" s="171"/>
      <c r="AJ83" s="171" t="s">
        <v>34</v>
      </c>
      <c r="AK83" s="171">
        <v>300</v>
      </c>
      <c r="AT83" s="171" t="s">
        <v>34</v>
      </c>
      <c r="AU83" s="171">
        <v>325</v>
      </c>
      <c r="BB83" s="171" t="s">
        <v>34</v>
      </c>
      <c r="BC83" s="171">
        <v>325</v>
      </c>
      <c r="BL83" s="287" t="s">
        <v>254</v>
      </c>
      <c r="BV83" s="171"/>
      <c r="BW83" s="171"/>
      <c r="CB83" s="134"/>
    </row>
    <row r="84" spans="1:986" s="308" customFormat="1" ht="96" x14ac:dyDescent="0.2">
      <c r="A84" s="255"/>
      <c r="B84" s="298" t="s">
        <v>268</v>
      </c>
      <c r="C84" s="299" t="str">
        <f>_xlfn.CONCAT(Leverancespecifikation6[[#This Row],[ID]],Leverancespecifikation6[[#This Row],[BYGNINGSDEL]])</f>
        <v>080Kompositsøjler, Stål-beton</v>
      </c>
      <c r="D84" s="300"/>
      <c r="E84" s="300">
        <v>259</v>
      </c>
      <c r="F84" s="300"/>
      <c r="G84" s="300"/>
      <c r="H84" s="300"/>
      <c r="I84" s="300"/>
      <c r="J84" s="300">
        <v>4</v>
      </c>
      <c r="K84" s="301" t="s">
        <v>285</v>
      </c>
      <c r="L84" s="302" t="s">
        <v>283</v>
      </c>
      <c r="M84" s="317" t="str">
        <f>IFERROR(VLOOKUP(Leverancespecifikation6[[#This Row],[ID-Bygningsdel]],'Data ændringslog'!A:G,7,FALSE),"P")</f>
        <v/>
      </c>
      <c r="N84" s="328" t="s">
        <v>177</v>
      </c>
      <c r="O84" s="318" t="str">
        <f>VLOOKUP(Leverancespecifikation6[[#This Row],[ID-Bygningsdel]],'Data aktør'!A:H,2,FALSE)</f>
        <v/>
      </c>
      <c r="P84" s="317" t="str">
        <f>VLOOKUP(Leverancespecifikation6[[#This Row],[ID-Bygningsdel]],'Data aktør'!A:H,3,FALSE)</f>
        <v>X</v>
      </c>
      <c r="Q84" s="317" t="str">
        <f>VLOOKUP(Leverancespecifikation6[[#This Row],[ID-Bygningsdel]],'Data aktør'!A:H,4,FALSE)</f>
        <v/>
      </c>
      <c r="R84" s="317" t="str">
        <f>VLOOKUP(Leverancespecifikation6[[#This Row],[ID-Bygningsdel]],'Data aktør'!A:H,5,FALSE)</f>
        <v/>
      </c>
      <c r="S84" s="317" t="str">
        <f>VLOOKUP(Leverancespecifikation6[[#This Row],[ID-Bygningsdel]],'Data aktør'!A:H,6,FALSE)</f>
        <v/>
      </c>
      <c r="T84" s="317" t="str">
        <f>VLOOKUP(Leverancespecifikation6[[#This Row],[ID-Bygningsdel]],'Data aktør'!A:H,7,FALSE)</f>
        <v>X</v>
      </c>
      <c r="U84" s="319" t="str">
        <f>VLOOKUP(Leverancespecifikation6[[#This Row],[ID-Bygningsdel]],'Data aktør'!A:H,8,FALSE)</f>
        <v/>
      </c>
      <c r="V84" s="304"/>
      <c r="W84" s="84"/>
      <c r="X84" s="84"/>
      <c r="Y84" s="84"/>
      <c r="Z84" s="84"/>
      <c r="AA84" s="84"/>
      <c r="AB84" s="300"/>
      <c r="AC84" s="300"/>
      <c r="AD84" s="305"/>
      <c r="AE84" s="305"/>
      <c r="AF84" s="305"/>
      <c r="AG84" s="305"/>
      <c r="AH84" s="305"/>
      <c r="AI84" s="305"/>
      <c r="AJ84" s="300" t="s">
        <v>34</v>
      </c>
      <c r="AK84" s="300">
        <v>300</v>
      </c>
      <c r="AL84" s="300"/>
      <c r="AM84" s="300"/>
      <c r="AN84" s="305"/>
      <c r="AO84" s="305"/>
      <c r="AP84" s="305"/>
      <c r="AQ84" s="305"/>
      <c r="AR84" s="305"/>
      <c r="AS84" s="305"/>
      <c r="AT84" s="300" t="s">
        <v>34</v>
      </c>
      <c r="AU84" s="300">
        <v>300</v>
      </c>
      <c r="AV84" s="305"/>
      <c r="AW84" s="305"/>
      <c r="AX84" s="305"/>
      <c r="AY84" s="305"/>
      <c r="AZ84" s="305"/>
      <c r="BA84" s="305"/>
      <c r="BB84" s="300" t="s">
        <v>38</v>
      </c>
      <c r="BC84" s="300">
        <v>325</v>
      </c>
      <c r="BD84" s="305"/>
      <c r="BE84" s="305"/>
      <c r="BF84" s="305"/>
      <c r="BG84" s="305"/>
      <c r="BH84" s="305"/>
      <c r="BI84" s="305"/>
      <c r="BJ84" s="300"/>
      <c r="BK84" s="300"/>
      <c r="BL84" s="306" t="s">
        <v>287</v>
      </c>
      <c r="BM84" s="300"/>
      <c r="BN84" s="305"/>
      <c r="BO84" s="305"/>
      <c r="BP84" s="305"/>
      <c r="BQ84" s="305"/>
      <c r="BR84" s="305"/>
      <c r="BS84" s="305"/>
      <c r="BT84" s="300"/>
      <c r="BU84" s="300"/>
      <c r="BV84" s="300"/>
      <c r="BW84" s="300"/>
      <c r="BX84" s="300"/>
      <c r="BY84" s="300"/>
      <c r="BZ84" s="300"/>
      <c r="CA84" s="303"/>
      <c r="CB84" s="307"/>
      <c r="CC84" s="307"/>
      <c r="CD84" s="307"/>
      <c r="CE84" s="307"/>
      <c r="CF84" s="307"/>
      <c r="CG84" s="307"/>
      <c r="CH84" s="307"/>
      <c r="CI84" s="307"/>
      <c r="CJ84" s="307"/>
      <c r="CK84" s="307"/>
      <c r="CL84" s="307"/>
      <c r="CM84" s="307"/>
      <c r="CN84" s="307"/>
      <c r="CO84" s="307"/>
      <c r="CP84" s="307"/>
      <c r="CQ84" s="307"/>
      <c r="CR84" s="307"/>
      <c r="CS84" s="307"/>
      <c r="CT84" s="307"/>
      <c r="CU84" s="307"/>
      <c r="CV84" s="307"/>
      <c r="CW84" s="307"/>
      <c r="CX84" s="307"/>
      <c r="CY84" s="307"/>
      <c r="CZ84" s="307"/>
      <c r="DA84" s="307"/>
      <c r="DB84" s="307"/>
      <c r="DC84" s="307"/>
      <c r="DD84" s="307"/>
      <c r="DE84" s="307"/>
      <c r="DF84" s="307"/>
      <c r="DG84" s="307"/>
      <c r="DH84" s="307"/>
      <c r="DI84" s="307"/>
      <c r="DJ84" s="307"/>
      <c r="DK84" s="307"/>
      <c r="DL84" s="307"/>
      <c r="DM84" s="307"/>
      <c r="DN84" s="307"/>
      <c r="DO84" s="307"/>
      <c r="DP84" s="307"/>
      <c r="DQ84" s="307"/>
      <c r="DR84" s="307"/>
      <c r="DS84" s="307"/>
      <c r="DT84" s="307"/>
      <c r="DU84" s="307"/>
      <c r="DV84" s="307"/>
      <c r="DW84" s="307"/>
      <c r="DX84" s="307"/>
      <c r="DY84" s="307"/>
      <c r="DZ84" s="307"/>
      <c r="EA84" s="307"/>
      <c r="EB84" s="307"/>
      <c r="EC84" s="307"/>
      <c r="ED84" s="307"/>
      <c r="EE84" s="307"/>
      <c r="EF84" s="307"/>
      <c r="EG84" s="307"/>
      <c r="EH84" s="307"/>
      <c r="EI84" s="307"/>
      <c r="EJ84" s="307"/>
      <c r="EK84" s="307"/>
      <c r="EL84" s="307"/>
      <c r="EM84" s="307"/>
      <c r="EN84" s="307"/>
      <c r="EO84" s="307"/>
      <c r="EP84" s="307"/>
      <c r="EQ84" s="307"/>
      <c r="ER84" s="307"/>
      <c r="ES84" s="307"/>
      <c r="ET84" s="307"/>
      <c r="EU84" s="307"/>
      <c r="EV84" s="307"/>
      <c r="EW84" s="307"/>
      <c r="EX84" s="307"/>
      <c r="EY84" s="307"/>
      <c r="EZ84" s="307"/>
      <c r="FA84" s="307"/>
      <c r="FB84" s="307"/>
      <c r="FC84" s="307"/>
      <c r="FD84" s="307"/>
      <c r="FE84" s="307"/>
      <c r="FF84" s="307"/>
      <c r="FG84" s="307"/>
      <c r="FH84" s="307"/>
      <c r="FI84" s="307"/>
      <c r="FJ84" s="307"/>
      <c r="FK84" s="307"/>
      <c r="FL84" s="307"/>
      <c r="FM84" s="307"/>
      <c r="FN84" s="307"/>
      <c r="FO84" s="307"/>
      <c r="FP84" s="307"/>
      <c r="FQ84" s="307"/>
      <c r="FR84" s="307"/>
      <c r="FS84" s="307"/>
      <c r="FT84" s="307"/>
      <c r="FU84" s="307"/>
      <c r="FV84" s="307"/>
      <c r="FW84" s="307"/>
      <c r="FX84" s="307"/>
      <c r="FY84" s="307"/>
      <c r="FZ84" s="307"/>
      <c r="GA84" s="307"/>
      <c r="GB84" s="307"/>
      <c r="GC84" s="307"/>
      <c r="GD84" s="307"/>
      <c r="GE84" s="307"/>
      <c r="GF84" s="307"/>
      <c r="GG84" s="307"/>
      <c r="GH84" s="307"/>
      <c r="GI84" s="307"/>
      <c r="GJ84" s="307"/>
      <c r="GK84" s="307"/>
      <c r="GL84" s="307"/>
      <c r="GM84" s="307"/>
      <c r="GN84" s="307"/>
      <c r="GO84" s="307"/>
      <c r="GP84" s="307"/>
      <c r="GQ84" s="307"/>
      <c r="GR84" s="307"/>
      <c r="GS84" s="307"/>
      <c r="GT84" s="307"/>
      <c r="GU84" s="307"/>
      <c r="GV84" s="307"/>
      <c r="GW84" s="307"/>
      <c r="GX84" s="307"/>
      <c r="GY84" s="307"/>
      <c r="GZ84" s="307"/>
      <c r="HA84" s="307"/>
      <c r="HB84" s="307"/>
      <c r="HC84" s="307"/>
      <c r="HD84" s="307"/>
      <c r="HE84" s="307"/>
      <c r="HF84" s="307"/>
      <c r="HG84" s="307"/>
      <c r="HH84" s="307"/>
      <c r="HI84" s="307"/>
      <c r="HJ84" s="307"/>
      <c r="HK84" s="307"/>
      <c r="HL84" s="307"/>
      <c r="HM84" s="307"/>
      <c r="HN84" s="307"/>
      <c r="HO84" s="307"/>
      <c r="HP84" s="307"/>
      <c r="HQ84" s="307"/>
      <c r="HR84" s="307"/>
      <c r="HS84" s="307"/>
      <c r="HT84" s="307"/>
      <c r="HU84" s="307"/>
      <c r="HV84" s="307"/>
      <c r="HW84" s="307"/>
      <c r="HX84" s="307"/>
      <c r="HY84" s="307"/>
      <c r="HZ84" s="307"/>
      <c r="IA84" s="307"/>
      <c r="IB84" s="307"/>
      <c r="IC84" s="307"/>
      <c r="ID84" s="307"/>
      <c r="IE84" s="307"/>
      <c r="IF84" s="307"/>
      <c r="IG84" s="307"/>
      <c r="IH84" s="307"/>
      <c r="II84" s="307"/>
      <c r="IJ84" s="307"/>
      <c r="IK84" s="307"/>
      <c r="IL84" s="307"/>
      <c r="IM84" s="307"/>
      <c r="IN84" s="307"/>
      <c r="IO84" s="307"/>
      <c r="IP84" s="307"/>
      <c r="IQ84" s="307"/>
      <c r="IR84" s="307"/>
      <c r="IS84" s="307"/>
      <c r="IT84" s="307"/>
      <c r="IU84" s="307"/>
      <c r="IV84" s="307"/>
      <c r="IW84" s="307"/>
      <c r="IX84" s="307"/>
      <c r="IY84" s="307"/>
      <c r="IZ84" s="307"/>
      <c r="JA84" s="307"/>
      <c r="JB84" s="307"/>
      <c r="JC84" s="307"/>
      <c r="JD84" s="307"/>
      <c r="JE84" s="307"/>
      <c r="JF84" s="307"/>
      <c r="JG84" s="307"/>
      <c r="JH84" s="307"/>
      <c r="JI84" s="307"/>
      <c r="JJ84" s="307"/>
      <c r="JK84" s="307"/>
      <c r="JL84" s="307"/>
      <c r="JM84" s="307"/>
      <c r="JN84" s="307"/>
      <c r="JO84" s="307"/>
      <c r="JP84" s="307"/>
      <c r="JQ84" s="307"/>
      <c r="JR84" s="307"/>
      <c r="JS84" s="307"/>
      <c r="JT84" s="307"/>
      <c r="JU84" s="307"/>
      <c r="JV84" s="307"/>
      <c r="JW84" s="307"/>
      <c r="JX84" s="307"/>
      <c r="JY84" s="307"/>
      <c r="JZ84" s="307"/>
      <c r="KA84" s="307"/>
      <c r="KB84" s="307"/>
      <c r="KC84" s="307"/>
      <c r="KD84" s="307"/>
      <c r="KE84" s="307"/>
      <c r="KF84" s="307"/>
      <c r="KG84" s="307"/>
      <c r="KH84" s="307"/>
      <c r="KI84" s="307"/>
      <c r="KJ84" s="307"/>
      <c r="KK84" s="307"/>
      <c r="KL84" s="307"/>
      <c r="KM84" s="307"/>
      <c r="KN84" s="307"/>
      <c r="KO84" s="307"/>
      <c r="KP84" s="307"/>
      <c r="KQ84" s="307"/>
      <c r="KR84" s="307"/>
      <c r="KS84" s="307"/>
      <c r="KT84" s="307"/>
      <c r="KU84" s="307"/>
      <c r="KV84" s="307"/>
      <c r="KW84" s="307"/>
      <c r="KX84" s="307"/>
      <c r="KY84" s="307"/>
      <c r="KZ84" s="307"/>
      <c r="LA84" s="307"/>
      <c r="LB84" s="307"/>
      <c r="LC84" s="307"/>
      <c r="LD84" s="307"/>
      <c r="LE84" s="307"/>
      <c r="LF84" s="307"/>
      <c r="LG84" s="307"/>
      <c r="LH84" s="307"/>
      <c r="LI84" s="307"/>
      <c r="LJ84" s="307"/>
      <c r="LK84" s="307"/>
      <c r="LL84" s="307"/>
      <c r="LM84" s="307"/>
      <c r="LN84" s="307"/>
      <c r="LO84" s="307"/>
      <c r="LP84" s="307"/>
      <c r="LQ84" s="307"/>
      <c r="LR84" s="307"/>
      <c r="LS84" s="307"/>
      <c r="LT84" s="307"/>
      <c r="LU84" s="307"/>
      <c r="LV84" s="307"/>
      <c r="LW84" s="307"/>
      <c r="LX84" s="307"/>
      <c r="LY84" s="307"/>
      <c r="LZ84" s="307"/>
      <c r="MA84" s="307"/>
      <c r="MB84" s="307"/>
      <c r="MC84" s="307"/>
      <c r="MD84" s="307"/>
      <c r="ME84" s="307"/>
      <c r="MF84" s="307"/>
      <c r="MG84" s="307"/>
      <c r="MH84" s="307"/>
      <c r="MI84" s="307"/>
      <c r="MJ84" s="307"/>
      <c r="MK84" s="307"/>
      <c r="ML84" s="307"/>
      <c r="MM84" s="307"/>
      <c r="MN84" s="307"/>
      <c r="MO84" s="307"/>
      <c r="MP84" s="307"/>
      <c r="MQ84" s="307"/>
      <c r="MR84" s="307"/>
      <c r="MS84" s="307"/>
      <c r="MT84" s="307"/>
      <c r="MU84" s="307"/>
      <c r="MV84" s="307"/>
      <c r="MW84" s="307"/>
      <c r="MX84" s="307"/>
      <c r="MY84" s="307"/>
      <c r="MZ84" s="307"/>
      <c r="NA84" s="307"/>
      <c r="NB84" s="307"/>
      <c r="NC84" s="307"/>
      <c r="ND84" s="307"/>
      <c r="NE84" s="307"/>
      <c r="NF84" s="307"/>
      <c r="NG84" s="307"/>
      <c r="NH84" s="307"/>
      <c r="NI84" s="307"/>
      <c r="NJ84" s="307"/>
      <c r="NK84" s="307"/>
      <c r="NL84" s="307"/>
      <c r="NM84" s="307"/>
      <c r="NN84" s="307"/>
      <c r="NO84" s="307"/>
      <c r="NP84" s="307"/>
      <c r="NQ84" s="307"/>
      <c r="NR84" s="307"/>
      <c r="NS84" s="307"/>
      <c r="NT84" s="307"/>
      <c r="NU84" s="307"/>
      <c r="NV84" s="307"/>
      <c r="NW84" s="307"/>
      <c r="NX84" s="307"/>
      <c r="NY84" s="307"/>
      <c r="NZ84" s="307"/>
      <c r="OA84" s="307"/>
      <c r="OB84" s="307"/>
      <c r="OC84" s="307"/>
      <c r="OD84" s="307"/>
      <c r="OE84" s="307"/>
      <c r="OF84" s="307"/>
      <c r="OG84" s="307"/>
      <c r="OH84" s="307"/>
      <c r="OI84" s="307"/>
      <c r="OJ84" s="307"/>
      <c r="OK84" s="307"/>
      <c r="OL84" s="307"/>
      <c r="OM84" s="307"/>
      <c r="ON84" s="307"/>
      <c r="OO84" s="307"/>
      <c r="OP84" s="307"/>
      <c r="OQ84" s="307"/>
      <c r="OR84" s="307"/>
      <c r="OS84" s="307"/>
      <c r="OT84" s="307"/>
      <c r="OU84" s="307"/>
      <c r="OV84" s="307"/>
      <c r="OW84" s="307"/>
      <c r="OX84" s="307"/>
      <c r="OY84" s="307"/>
      <c r="OZ84" s="307"/>
      <c r="PA84" s="307"/>
      <c r="PB84" s="307"/>
      <c r="PC84" s="307"/>
      <c r="PD84" s="307"/>
      <c r="PE84" s="307"/>
      <c r="PF84" s="307"/>
      <c r="PG84" s="307"/>
      <c r="PH84" s="307"/>
      <c r="PI84" s="307"/>
      <c r="PJ84" s="307"/>
      <c r="PK84" s="307"/>
      <c r="PL84" s="307"/>
      <c r="PM84" s="307"/>
      <c r="PN84" s="307"/>
      <c r="PO84" s="307"/>
      <c r="PP84" s="307"/>
      <c r="PQ84" s="307"/>
      <c r="PR84" s="307"/>
      <c r="PS84" s="307"/>
      <c r="PT84" s="307"/>
      <c r="PU84" s="307"/>
      <c r="PV84" s="307"/>
      <c r="PW84" s="307"/>
      <c r="PX84" s="307"/>
      <c r="PY84" s="307"/>
      <c r="PZ84" s="307"/>
      <c r="QA84" s="307"/>
      <c r="QB84" s="307"/>
      <c r="QC84" s="307"/>
      <c r="QD84" s="307"/>
      <c r="QE84" s="307"/>
      <c r="QF84" s="307"/>
      <c r="QG84" s="307"/>
      <c r="QH84" s="307"/>
      <c r="QI84" s="307"/>
      <c r="QJ84" s="307"/>
      <c r="QK84" s="307"/>
      <c r="QL84" s="307"/>
      <c r="QM84" s="307"/>
      <c r="QN84" s="307"/>
      <c r="QO84" s="307"/>
      <c r="QP84" s="307"/>
      <c r="QQ84" s="307"/>
      <c r="QR84" s="307"/>
      <c r="QS84" s="307"/>
      <c r="QT84" s="307"/>
      <c r="QU84" s="307"/>
      <c r="QV84" s="307"/>
      <c r="QW84" s="307"/>
      <c r="QX84" s="307"/>
      <c r="QY84" s="307"/>
      <c r="QZ84" s="307"/>
      <c r="RA84" s="307"/>
      <c r="RB84" s="307"/>
      <c r="RC84" s="307"/>
      <c r="RD84" s="307"/>
      <c r="RE84" s="307"/>
      <c r="RF84" s="307"/>
      <c r="RG84" s="307"/>
      <c r="RH84" s="307"/>
      <c r="RI84" s="307"/>
      <c r="RJ84" s="307"/>
      <c r="RK84" s="307"/>
      <c r="RL84" s="307"/>
      <c r="RM84" s="307"/>
      <c r="RN84" s="307"/>
      <c r="RO84" s="307"/>
      <c r="RP84" s="307"/>
      <c r="RQ84" s="307"/>
      <c r="RR84" s="307"/>
      <c r="RS84" s="307"/>
      <c r="RT84" s="307"/>
      <c r="RU84" s="307"/>
      <c r="RV84" s="307"/>
      <c r="RW84" s="307"/>
      <c r="RX84" s="307"/>
      <c r="RY84" s="307"/>
      <c r="RZ84" s="307"/>
      <c r="SA84" s="307"/>
      <c r="SB84" s="307"/>
      <c r="SC84" s="307"/>
      <c r="SD84" s="307"/>
      <c r="SE84" s="307"/>
      <c r="SF84" s="307"/>
      <c r="SG84" s="307"/>
      <c r="SH84" s="307"/>
      <c r="SI84" s="307"/>
      <c r="SJ84" s="307"/>
      <c r="SK84" s="307"/>
      <c r="SL84" s="307"/>
      <c r="SM84" s="307"/>
      <c r="SN84" s="307"/>
      <c r="SO84" s="307"/>
      <c r="SP84" s="307"/>
      <c r="SQ84" s="307"/>
      <c r="SR84" s="307"/>
      <c r="SS84" s="307"/>
      <c r="ST84" s="307"/>
      <c r="SU84" s="307"/>
      <c r="SV84" s="307"/>
      <c r="SW84" s="307"/>
      <c r="SX84" s="307"/>
      <c r="SY84" s="307"/>
      <c r="SZ84" s="307"/>
      <c r="TA84" s="307"/>
      <c r="TB84" s="307"/>
      <c r="TC84" s="307"/>
      <c r="TD84" s="307"/>
      <c r="TE84" s="307"/>
      <c r="TF84" s="307"/>
      <c r="TG84" s="307"/>
      <c r="TH84" s="307"/>
      <c r="TI84" s="307"/>
      <c r="TJ84" s="307"/>
      <c r="TK84" s="307"/>
      <c r="TL84" s="307"/>
      <c r="TM84" s="307"/>
      <c r="TN84" s="307"/>
      <c r="TO84" s="307"/>
      <c r="TP84" s="307"/>
      <c r="TQ84" s="307"/>
      <c r="TR84" s="307"/>
      <c r="TS84" s="307"/>
      <c r="TT84" s="307"/>
      <c r="TU84" s="307"/>
      <c r="TV84" s="307"/>
      <c r="TW84" s="307"/>
      <c r="TX84" s="307"/>
      <c r="TY84" s="307"/>
      <c r="TZ84" s="307"/>
      <c r="UA84" s="307"/>
      <c r="UB84" s="307"/>
      <c r="UC84" s="307"/>
      <c r="UD84" s="307"/>
      <c r="UE84" s="307"/>
      <c r="UF84" s="307"/>
      <c r="UG84" s="307"/>
      <c r="UH84" s="307"/>
      <c r="UI84" s="307"/>
      <c r="UJ84" s="307"/>
      <c r="UK84" s="307"/>
      <c r="UL84" s="307"/>
      <c r="UM84" s="307"/>
      <c r="UN84" s="307"/>
      <c r="UO84" s="307"/>
      <c r="UP84" s="307"/>
      <c r="UQ84" s="307"/>
      <c r="UR84" s="307"/>
      <c r="US84" s="307"/>
      <c r="UT84" s="307"/>
      <c r="UU84" s="307"/>
      <c r="UV84" s="307"/>
      <c r="UW84" s="307"/>
      <c r="UX84" s="307"/>
      <c r="UY84" s="307"/>
      <c r="UZ84" s="307"/>
      <c r="VA84" s="307"/>
      <c r="VB84" s="307"/>
      <c r="VC84" s="307"/>
      <c r="VD84" s="307"/>
      <c r="VE84" s="307"/>
      <c r="VF84" s="307"/>
      <c r="VG84" s="307"/>
      <c r="VH84" s="307"/>
      <c r="VI84" s="307"/>
      <c r="VJ84" s="307"/>
      <c r="VK84" s="307"/>
      <c r="VL84" s="307"/>
      <c r="VM84" s="307"/>
      <c r="VN84" s="307"/>
      <c r="VO84" s="307"/>
      <c r="VP84" s="307"/>
      <c r="VQ84" s="307"/>
      <c r="VR84" s="307"/>
      <c r="VS84" s="307"/>
      <c r="VT84" s="307"/>
      <c r="VU84" s="307"/>
      <c r="VV84" s="307"/>
      <c r="VW84" s="307"/>
      <c r="VX84" s="307"/>
      <c r="VY84" s="307"/>
      <c r="VZ84" s="307"/>
      <c r="WA84" s="307"/>
      <c r="WB84" s="307"/>
      <c r="WC84" s="307"/>
      <c r="WD84" s="307"/>
      <c r="WE84" s="307"/>
      <c r="WF84" s="307"/>
      <c r="WG84" s="307"/>
      <c r="WH84" s="307"/>
      <c r="WI84" s="307"/>
      <c r="WJ84" s="307"/>
      <c r="WK84" s="307"/>
      <c r="WL84" s="307"/>
      <c r="WM84" s="307"/>
      <c r="WN84" s="307"/>
      <c r="WO84" s="307"/>
      <c r="WP84" s="307"/>
      <c r="WQ84" s="307"/>
      <c r="WR84" s="307"/>
      <c r="WS84" s="307"/>
      <c r="WT84" s="307"/>
      <c r="WU84" s="307"/>
      <c r="WV84" s="307"/>
      <c r="WW84" s="307"/>
      <c r="WX84" s="307"/>
      <c r="WY84" s="307"/>
      <c r="WZ84" s="307"/>
      <c r="XA84" s="307"/>
      <c r="XB84" s="307"/>
      <c r="XC84" s="307"/>
      <c r="XD84" s="307"/>
      <c r="XE84" s="307"/>
      <c r="XF84" s="307"/>
      <c r="XG84" s="307"/>
      <c r="XH84" s="307"/>
      <c r="XI84" s="307"/>
      <c r="XJ84" s="307"/>
      <c r="XK84" s="307"/>
      <c r="XL84" s="307"/>
      <c r="XM84" s="307"/>
      <c r="XN84" s="307"/>
      <c r="XO84" s="307"/>
      <c r="XP84" s="307"/>
      <c r="XQ84" s="307"/>
      <c r="XR84" s="307"/>
      <c r="XS84" s="307"/>
      <c r="XT84" s="307"/>
      <c r="XU84" s="307"/>
      <c r="XV84" s="307"/>
      <c r="XW84" s="307"/>
      <c r="XX84" s="307"/>
      <c r="XY84" s="307"/>
      <c r="XZ84" s="307"/>
      <c r="YA84" s="307"/>
      <c r="YB84" s="307"/>
      <c r="YC84" s="307"/>
      <c r="YD84" s="307"/>
      <c r="YE84" s="307"/>
      <c r="YF84" s="307"/>
      <c r="YG84" s="307"/>
      <c r="YH84" s="307"/>
      <c r="YI84" s="307"/>
      <c r="YJ84" s="307"/>
      <c r="YK84" s="307"/>
      <c r="YL84" s="307"/>
      <c r="YM84" s="307"/>
      <c r="YN84" s="307"/>
      <c r="YO84" s="307"/>
      <c r="YP84" s="307"/>
      <c r="YQ84" s="307"/>
      <c r="YR84" s="307"/>
      <c r="YS84" s="307"/>
      <c r="YT84" s="307"/>
      <c r="YU84" s="307"/>
      <c r="YV84" s="307"/>
      <c r="YW84" s="307"/>
      <c r="YX84" s="307"/>
      <c r="YY84" s="307"/>
      <c r="YZ84" s="307"/>
      <c r="ZA84" s="307"/>
      <c r="ZB84" s="307"/>
      <c r="ZC84" s="307"/>
      <c r="ZD84" s="307"/>
      <c r="ZE84" s="307"/>
      <c r="ZF84" s="307"/>
      <c r="ZG84" s="307"/>
      <c r="ZH84" s="307"/>
      <c r="ZI84" s="307"/>
      <c r="ZJ84" s="307"/>
      <c r="ZK84" s="307"/>
      <c r="ZL84" s="307"/>
      <c r="ZM84" s="307"/>
      <c r="ZN84" s="307"/>
      <c r="ZO84" s="307"/>
      <c r="ZP84" s="307"/>
      <c r="ZQ84" s="307"/>
      <c r="ZR84" s="307"/>
      <c r="ZS84" s="307"/>
      <c r="ZT84" s="307"/>
      <c r="ZU84" s="307"/>
      <c r="ZV84" s="307"/>
      <c r="ZW84" s="307"/>
      <c r="ZX84" s="307"/>
      <c r="ZY84" s="307"/>
      <c r="ZZ84" s="307"/>
      <c r="AAA84" s="307"/>
      <c r="AAB84" s="307"/>
      <c r="AAC84" s="307"/>
      <c r="AAD84" s="307"/>
      <c r="AAE84" s="307"/>
      <c r="AAF84" s="307"/>
      <c r="AAG84" s="307"/>
      <c r="AAH84" s="307"/>
      <c r="AAI84" s="307"/>
      <c r="AAJ84" s="307"/>
      <c r="AAK84" s="307"/>
      <c r="AAL84" s="307"/>
      <c r="AAM84" s="307"/>
      <c r="AAN84" s="307"/>
      <c r="AAO84" s="307"/>
      <c r="AAP84" s="307"/>
      <c r="AAQ84" s="307"/>
      <c r="AAR84" s="307"/>
      <c r="AAS84" s="307"/>
      <c r="AAT84" s="307"/>
      <c r="AAU84" s="307"/>
      <c r="AAV84" s="307"/>
      <c r="AAW84" s="307"/>
      <c r="AAX84" s="307"/>
      <c r="AAY84" s="307"/>
      <c r="AAZ84" s="307"/>
      <c r="ABA84" s="307"/>
      <c r="ABB84" s="307"/>
      <c r="ABC84" s="307"/>
      <c r="ABD84" s="307"/>
      <c r="ABE84" s="307"/>
      <c r="ABF84" s="307"/>
      <c r="ABG84" s="307"/>
      <c r="ABH84" s="307"/>
      <c r="ABI84" s="307"/>
      <c r="ABJ84" s="307"/>
      <c r="ABK84" s="307"/>
      <c r="ABL84" s="307"/>
      <c r="ABM84" s="307"/>
      <c r="ABN84" s="307"/>
      <c r="ABO84" s="307"/>
      <c r="ABP84" s="307"/>
      <c r="ABQ84" s="307"/>
      <c r="ABR84" s="307"/>
      <c r="ABS84" s="307"/>
      <c r="ABT84" s="307"/>
      <c r="ABU84" s="307"/>
      <c r="ABV84" s="307"/>
      <c r="ABW84" s="307"/>
      <c r="ABX84" s="307"/>
      <c r="ABY84" s="307"/>
      <c r="ABZ84" s="307"/>
      <c r="ACA84" s="307"/>
      <c r="ACB84" s="307"/>
      <c r="ACC84" s="307"/>
      <c r="ACD84" s="307"/>
      <c r="ACE84" s="307"/>
      <c r="ACF84" s="307"/>
      <c r="ACG84" s="307"/>
      <c r="ACH84" s="307"/>
      <c r="ACI84" s="307"/>
      <c r="ACJ84" s="307"/>
      <c r="ACK84" s="307"/>
      <c r="ACL84" s="307"/>
      <c r="ACM84" s="307"/>
      <c r="ACN84" s="307"/>
      <c r="ACO84" s="307"/>
      <c r="ACP84" s="307"/>
      <c r="ACQ84" s="307"/>
      <c r="ACR84" s="307"/>
      <c r="ACS84" s="307"/>
      <c r="ACT84" s="307"/>
      <c r="ACU84" s="307"/>
      <c r="ACV84" s="307"/>
      <c r="ACW84" s="307"/>
      <c r="ACX84" s="307"/>
      <c r="ACY84" s="307"/>
      <c r="ACZ84" s="307"/>
      <c r="ADA84" s="307"/>
      <c r="ADB84" s="307"/>
      <c r="ADC84" s="307"/>
      <c r="ADD84" s="307"/>
      <c r="ADE84" s="307"/>
      <c r="ADF84" s="307"/>
      <c r="ADG84" s="307"/>
      <c r="ADH84" s="307"/>
      <c r="ADI84" s="307"/>
      <c r="ADJ84" s="307"/>
      <c r="ADK84" s="307"/>
      <c r="ADL84" s="307"/>
      <c r="ADM84" s="307"/>
      <c r="ADN84" s="307"/>
      <c r="ADO84" s="307"/>
      <c r="ADP84" s="307"/>
      <c r="ADQ84" s="307"/>
      <c r="ADR84" s="307"/>
      <c r="ADS84" s="307"/>
      <c r="ADT84" s="307"/>
      <c r="ADU84" s="307"/>
      <c r="ADV84" s="307"/>
      <c r="ADW84" s="307"/>
      <c r="ADX84" s="307"/>
      <c r="ADY84" s="307"/>
      <c r="ADZ84" s="307"/>
      <c r="AEA84" s="307"/>
      <c r="AEB84" s="307"/>
      <c r="AEC84" s="307"/>
      <c r="AED84" s="307"/>
      <c r="AEE84" s="307"/>
      <c r="AEF84" s="307"/>
      <c r="AEG84" s="307"/>
      <c r="AEH84" s="307"/>
      <c r="AEI84" s="307"/>
      <c r="AEJ84" s="307"/>
      <c r="AEK84" s="307"/>
      <c r="AEL84" s="307"/>
      <c r="AEM84" s="307"/>
      <c r="AEN84" s="307"/>
      <c r="AEO84" s="307"/>
      <c r="AEP84" s="307"/>
      <c r="AEQ84" s="307"/>
      <c r="AER84" s="307"/>
      <c r="AES84" s="307"/>
      <c r="AET84" s="307"/>
      <c r="AEU84" s="307"/>
      <c r="AEV84" s="307"/>
      <c r="AEW84" s="307"/>
      <c r="AEX84" s="307"/>
      <c r="AEY84" s="307"/>
      <c r="AEZ84" s="307"/>
      <c r="AFA84" s="307"/>
      <c r="AFB84" s="307"/>
      <c r="AFC84" s="307"/>
      <c r="AFD84" s="307"/>
      <c r="AFE84" s="307"/>
      <c r="AFF84" s="307"/>
      <c r="AFG84" s="307"/>
      <c r="AFH84" s="307"/>
      <c r="AFI84" s="307"/>
      <c r="AFJ84" s="307"/>
      <c r="AFK84" s="307"/>
      <c r="AFL84" s="307"/>
      <c r="AFM84" s="307"/>
      <c r="AFN84" s="307"/>
      <c r="AFO84" s="307"/>
      <c r="AFP84" s="307"/>
      <c r="AFQ84" s="307"/>
      <c r="AFR84" s="307"/>
      <c r="AFS84" s="307"/>
      <c r="AFT84" s="307"/>
      <c r="AFU84" s="307"/>
      <c r="AFV84" s="307"/>
      <c r="AFW84" s="307"/>
      <c r="AFX84" s="307"/>
      <c r="AFY84" s="307"/>
      <c r="AFZ84" s="307"/>
      <c r="AGA84" s="307"/>
      <c r="AGB84" s="307"/>
      <c r="AGC84" s="307"/>
      <c r="AGD84" s="307"/>
      <c r="AGE84" s="307"/>
      <c r="AGF84" s="307"/>
      <c r="AGG84" s="307"/>
      <c r="AGH84" s="307"/>
      <c r="AGI84" s="307"/>
      <c r="AGJ84" s="307"/>
      <c r="AGK84" s="307"/>
      <c r="AGL84" s="307"/>
      <c r="AGM84" s="307"/>
      <c r="AGN84" s="307"/>
      <c r="AGO84" s="307"/>
      <c r="AGP84" s="307"/>
      <c r="AGQ84" s="307"/>
      <c r="AGR84" s="307"/>
      <c r="AGS84" s="307"/>
      <c r="AGT84" s="307"/>
      <c r="AGU84" s="307"/>
      <c r="AGV84" s="307"/>
      <c r="AGW84" s="307"/>
      <c r="AGX84" s="307"/>
      <c r="AGY84" s="307"/>
      <c r="AGZ84" s="307"/>
      <c r="AHA84" s="307"/>
      <c r="AHB84" s="307"/>
      <c r="AHC84" s="307"/>
      <c r="AHD84" s="307"/>
      <c r="AHE84" s="307"/>
      <c r="AHF84" s="307"/>
      <c r="AHG84" s="307"/>
      <c r="AHH84" s="307"/>
      <c r="AHI84" s="307"/>
      <c r="AHJ84" s="307"/>
      <c r="AHK84" s="307"/>
      <c r="AHL84" s="307"/>
      <c r="AHM84" s="307"/>
      <c r="AHN84" s="307"/>
      <c r="AHO84" s="307"/>
      <c r="AHP84" s="307"/>
      <c r="AHQ84" s="307"/>
      <c r="AHR84" s="307"/>
      <c r="AHS84" s="307"/>
      <c r="AHT84" s="307"/>
      <c r="AHU84" s="307"/>
      <c r="AHV84" s="307"/>
      <c r="AHW84" s="307"/>
      <c r="AHX84" s="307"/>
      <c r="AHY84" s="307"/>
      <c r="AHZ84" s="307"/>
      <c r="AIA84" s="307"/>
      <c r="AIB84" s="307"/>
      <c r="AIC84" s="307"/>
      <c r="AID84" s="307"/>
      <c r="AIE84" s="307"/>
      <c r="AIF84" s="307"/>
      <c r="AIG84" s="307"/>
      <c r="AIH84" s="307"/>
      <c r="AII84" s="307"/>
      <c r="AIJ84" s="307"/>
      <c r="AIK84" s="307"/>
      <c r="AIL84" s="307"/>
      <c r="AIM84" s="307"/>
      <c r="AIN84" s="307"/>
      <c r="AIO84" s="307"/>
      <c r="AIP84" s="307"/>
      <c r="AIQ84" s="307"/>
      <c r="AIR84" s="307"/>
      <c r="AIS84" s="307"/>
      <c r="AIT84" s="307"/>
      <c r="AIU84" s="307"/>
      <c r="AIV84" s="307"/>
      <c r="AIW84" s="307"/>
      <c r="AIX84" s="307"/>
      <c r="AIY84" s="307"/>
      <c r="AIZ84" s="307"/>
      <c r="AJA84" s="307"/>
      <c r="AJB84" s="307"/>
      <c r="AJC84" s="307"/>
      <c r="AJD84" s="307"/>
      <c r="AJE84" s="307"/>
      <c r="AJF84" s="307"/>
      <c r="AJG84" s="307"/>
      <c r="AJH84" s="307"/>
      <c r="AJI84" s="307"/>
      <c r="AJJ84" s="307"/>
      <c r="AJK84" s="307"/>
      <c r="AJL84" s="307"/>
      <c r="AJM84" s="307"/>
      <c r="AJN84" s="307"/>
      <c r="AJO84" s="307"/>
      <c r="AJP84" s="307"/>
      <c r="AJQ84" s="307"/>
      <c r="AJR84" s="307"/>
      <c r="AJS84" s="307"/>
      <c r="AJT84" s="307"/>
      <c r="AJU84" s="307"/>
      <c r="AJV84" s="307"/>
      <c r="AJW84" s="307"/>
      <c r="AJX84" s="307"/>
      <c r="AJY84" s="307"/>
      <c r="AJZ84" s="307"/>
      <c r="AKA84" s="307"/>
      <c r="AKB84" s="307"/>
      <c r="AKC84" s="307"/>
      <c r="AKD84" s="307"/>
      <c r="AKE84" s="307"/>
      <c r="AKF84" s="307"/>
      <c r="AKG84" s="307"/>
      <c r="AKH84" s="307"/>
      <c r="AKI84" s="307"/>
      <c r="AKJ84" s="307"/>
      <c r="AKK84" s="307"/>
      <c r="AKL84" s="307"/>
      <c r="AKM84" s="307"/>
      <c r="AKN84" s="307"/>
      <c r="AKO84" s="307"/>
      <c r="AKP84" s="307"/>
      <c r="AKQ84" s="307"/>
      <c r="AKR84" s="307"/>
      <c r="AKS84" s="307"/>
      <c r="AKT84" s="307"/>
      <c r="AKU84" s="307"/>
      <c r="AKV84" s="307"/>
      <c r="AKW84" s="307"/>
      <c r="AKX84" s="307"/>
    </row>
    <row r="85" spans="1:986" s="308" customFormat="1" ht="36" x14ac:dyDescent="0.2">
      <c r="A85" s="255"/>
      <c r="B85" s="298" t="s">
        <v>271</v>
      </c>
      <c r="C85" s="299" t="str">
        <f>_xlfn.CONCAT(Leverancespecifikation6[[#This Row],[ID]],Leverancespecifikation6[[#This Row],[BYGNINGSDEL]])</f>
        <v>081Kompositsøjler, Stål-beton</v>
      </c>
      <c r="D85" s="300"/>
      <c r="E85" s="300">
        <v>259</v>
      </c>
      <c r="F85" s="300"/>
      <c r="G85" s="300"/>
      <c r="H85" s="300"/>
      <c r="I85" s="300"/>
      <c r="J85" s="300">
        <v>4</v>
      </c>
      <c r="K85" s="301" t="s">
        <v>285</v>
      </c>
      <c r="L85" s="302" t="s">
        <v>283</v>
      </c>
      <c r="M85" s="317" t="str">
        <f>IFERROR(VLOOKUP(Leverancespecifikation6[[#This Row],[ID-Bygningsdel]],'Data ændringslog'!A:G,7,FALSE),"P")</f>
        <v/>
      </c>
      <c r="N85" s="328" t="s">
        <v>177</v>
      </c>
      <c r="O85" s="318" t="str">
        <f>VLOOKUP(Leverancespecifikation6[[#This Row],[ID-Bygningsdel]],'Data aktør'!A:H,2,FALSE)</f>
        <v/>
      </c>
      <c r="P85" s="317" t="str">
        <f>VLOOKUP(Leverancespecifikation6[[#This Row],[ID-Bygningsdel]],'Data aktør'!A:H,3,FALSE)</f>
        <v>X</v>
      </c>
      <c r="Q85" s="317" t="str">
        <f>VLOOKUP(Leverancespecifikation6[[#This Row],[ID-Bygningsdel]],'Data aktør'!A:H,4,FALSE)</f>
        <v/>
      </c>
      <c r="R85" s="317" t="str">
        <f>VLOOKUP(Leverancespecifikation6[[#This Row],[ID-Bygningsdel]],'Data aktør'!A:H,5,FALSE)</f>
        <v/>
      </c>
      <c r="S85" s="317" t="str">
        <f>VLOOKUP(Leverancespecifikation6[[#This Row],[ID-Bygningsdel]],'Data aktør'!A:H,6,FALSE)</f>
        <v/>
      </c>
      <c r="T85" s="317" t="str">
        <f>VLOOKUP(Leverancespecifikation6[[#This Row],[ID-Bygningsdel]],'Data aktør'!A:H,7,FALSE)</f>
        <v/>
      </c>
      <c r="U85" s="319" t="str">
        <f>VLOOKUP(Leverancespecifikation6[[#This Row],[ID-Bygningsdel]],'Data aktør'!A:H,8,FALSE)</f>
        <v/>
      </c>
      <c r="V85" s="304"/>
      <c r="W85" s="84"/>
      <c r="X85" s="84"/>
      <c r="Y85" s="84"/>
      <c r="Z85" s="84"/>
      <c r="AA85" s="84"/>
      <c r="AB85" s="300"/>
      <c r="AC85" s="300"/>
      <c r="AD85" s="305"/>
      <c r="AE85" s="305"/>
      <c r="AF85" s="305"/>
      <c r="AG85" s="305"/>
      <c r="AH85" s="305"/>
      <c r="AI85" s="305"/>
      <c r="AJ85" s="300" t="s">
        <v>34</v>
      </c>
      <c r="AK85" s="300">
        <v>300</v>
      </c>
      <c r="AL85" s="300"/>
      <c r="AM85" s="300"/>
      <c r="AN85" s="305"/>
      <c r="AO85" s="305"/>
      <c r="AP85" s="305"/>
      <c r="AQ85" s="305"/>
      <c r="AR85" s="305"/>
      <c r="AS85" s="305"/>
      <c r="AT85" s="300" t="s">
        <v>34</v>
      </c>
      <c r="AU85" s="300">
        <v>300</v>
      </c>
      <c r="AV85" s="305"/>
      <c r="AW85" s="305"/>
      <c r="AX85" s="305"/>
      <c r="AY85" s="305"/>
      <c r="AZ85" s="305"/>
      <c r="BA85" s="305"/>
      <c r="BB85" s="300" t="s">
        <v>34</v>
      </c>
      <c r="BC85" s="300">
        <v>325</v>
      </c>
      <c r="BD85" s="305"/>
      <c r="BE85" s="305"/>
      <c r="BF85" s="305"/>
      <c r="BG85" s="305"/>
      <c r="BH85" s="305"/>
      <c r="BI85" s="305"/>
      <c r="BJ85" s="300"/>
      <c r="BK85" s="300"/>
      <c r="BL85" s="306" t="s">
        <v>277</v>
      </c>
      <c r="BM85" s="300"/>
      <c r="BN85" s="305"/>
      <c r="BO85" s="305"/>
      <c r="BP85" s="305"/>
      <c r="BQ85" s="305"/>
      <c r="BR85" s="305"/>
      <c r="BS85" s="305"/>
      <c r="BT85" s="300"/>
      <c r="BU85" s="300"/>
      <c r="BV85" s="300"/>
      <c r="BW85" s="300"/>
      <c r="BX85" s="300"/>
      <c r="BY85" s="300"/>
      <c r="BZ85" s="300"/>
      <c r="CA85" s="303"/>
      <c r="CB85" s="307"/>
      <c r="CC85" s="307"/>
      <c r="CD85" s="307"/>
      <c r="CE85" s="307"/>
      <c r="CF85" s="307"/>
      <c r="CG85" s="307"/>
      <c r="CH85" s="307"/>
      <c r="CI85" s="307"/>
      <c r="CJ85" s="307"/>
      <c r="CK85" s="307"/>
      <c r="CL85" s="307"/>
      <c r="CM85" s="307"/>
      <c r="CN85" s="307"/>
      <c r="CO85" s="307"/>
      <c r="CP85" s="307"/>
      <c r="CQ85" s="307"/>
      <c r="CR85" s="307"/>
      <c r="CS85" s="307"/>
      <c r="CT85" s="307"/>
      <c r="CU85" s="307"/>
      <c r="CV85" s="307"/>
      <c r="CW85" s="307"/>
      <c r="CX85" s="307"/>
      <c r="CY85" s="307"/>
      <c r="CZ85" s="307"/>
      <c r="DA85" s="307"/>
      <c r="DB85" s="307"/>
      <c r="DC85" s="307"/>
      <c r="DD85" s="307"/>
      <c r="DE85" s="307"/>
      <c r="DF85" s="307"/>
      <c r="DG85" s="307"/>
      <c r="DH85" s="307"/>
      <c r="DI85" s="307"/>
      <c r="DJ85" s="307"/>
      <c r="DK85" s="307"/>
      <c r="DL85" s="307"/>
      <c r="DM85" s="307"/>
      <c r="DN85" s="307"/>
      <c r="DO85" s="307"/>
      <c r="DP85" s="307"/>
      <c r="DQ85" s="307"/>
      <c r="DR85" s="307"/>
      <c r="DS85" s="307"/>
      <c r="DT85" s="307"/>
      <c r="DU85" s="307"/>
      <c r="DV85" s="307"/>
      <c r="DW85" s="307"/>
      <c r="DX85" s="307"/>
      <c r="DY85" s="307"/>
      <c r="DZ85" s="307"/>
      <c r="EA85" s="307"/>
      <c r="EB85" s="307"/>
      <c r="EC85" s="307"/>
      <c r="ED85" s="307"/>
      <c r="EE85" s="307"/>
      <c r="EF85" s="307"/>
      <c r="EG85" s="307"/>
      <c r="EH85" s="307"/>
      <c r="EI85" s="307"/>
      <c r="EJ85" s="307"/>
      <c r="EK85" s="307"/>
      <c r="EL85" s="307"/>
      <c r="EM85" s="307"/>
      <c r="EN85" s="307"/>
      <c r="EO85" s="307"/>
      <c r="EP85" s="307"/>
      <c r="EQ85" s="307"/>
      <c r="ER85" s="307"/>
      <c r="ES85" s="307"/>
      <c r="ET85" s="307"/>
      <c r="EU85" s="307"/>
      <c r="EV85" s="307"/>
      <c r="EW85" s="307"/>
      <c r="EX85" s="307"/>
      <c r="EY85" s="307"/>
      <c r="EZ85" s="307"/>
      <c r="FA85" s="307"/>
      <c r="FB85" s="307"/>
      <c r="FC85" s="307"/>
      <c r="FD85" s="307"/>
      <c r="FE85" s="307"/>
      <c r="FF85" s="307"/>
      <c r="FG85" s="307"/>
      <c r="FH85" s="307"/>
      <c r="FI85" s="307"/>
      <c r="FJ85" s="307"/>
      <c r="FK85" s="307"/>
      <c r="FL85" s="307"/>
      <c r="FM85" s="307"/>
      <c r="FN85" s="307"/>
      <c r="FO85" s="307"/>
      <c r="FP85" s="307"/>
      <c r="FQ85" s="307"/>
      <c r="FR85" s="307"/>
      <c r="FS85" s="307"/>
      <c r="FT85" s="307"/>
      <c r="FU85" s="307"/>
      <c r="FV85" s="307"/>
      <c r="FW85" s="307"/>
      <c r="FX85" s="307"/>
      <c r="FY85" s="307"/>
      <c r="FZ85" s="307"/>
      <c r="GA85" s="307"/>
      <c r="GB85" s="307"/>
      <c r="GC85" s="307"/>
      <c r="GD85" s="307"/>
      <c r="GE85" s="307"/>
      <c r="GF85" s="307"/>
      <c r="GG85" s="307"/>
      <c r="GH85" s="307"/>
      <c r="GI85" s="307"/>
      <c r="GJ85" s="307"/>
      <c r="GK85" s="307"/>
      <c r="GL85" s="307"/>
      <c r="GM85" s="307"/>
      <c r="GN85" s="307"/>
      <c r="GO85" s="307"/>
      <c r="GP85" s="307"/>
      <c r="GQ85" s="307"/>
      <c r="GR85" s="307"/>
      <c r="GS85" s="307"/>
      <c r="GT85" s="307"/>
      <c r="GU85" s="307"/>
      <c r="GV85" s="307"/>
      <c r="GW85" s="307"/>
      <c r="GX85" s="307"/>
      <c r="GY85" s="307"/>
      <c r="GZ85" s="307"/>
      <c r="HA85" s="307"/>
      <c r="HB85" s="307"/>
      <c r="HC85" s="307"/>
      <c r="HD85" s="307"/>
      <c r="HE85" s="307"/>
      <c r="HF85" s="307"/>
      <c r="HG85" s="307"/>
      <c r="HH85" s="307"/>
      <c r="HI85" s="307"/>
      <c r="HJ85" s="307"/>
      <c r="HK85" s="307"/>
      <c r="HL85" s="307"/>
      <c r="HM85" s="307"/>
      <c r="HN85" s="307"/>
      <c r="HO85" s="307"/>
      <c r="HP85" s="307"/>
      <c r="HQ85" s="307"/>
      <c r="HR85" s="307"/>
      <c r="HS85" s="307"/>
      <c r="HT85" s="307"/>
      <c r="HU85" s="307"/>
      <c r="HV85" s="307"/>
      <c r="HW85" s="307"/>
      <c r="HX85" s="307"/>
      <c r="HY85" s="307"/>
      <c r="HZ85" s="307"/>
      <c r="IA85" s="307"/>
      <c r="IB85" s="307"/>
      <c r="IC85" s="307"/>
      <c r="ID85" s="307"/>
      <c r="IE85" s="307"/>
      <c r="IF85" s="307"/>
      <c r="IG85" s="307"/>
      <c r="IH85" s="307"/>
      <c r="II85" s="307"/>
      <c r="IJ85" s="307"/>
      <c r="IK85" s="307"/>
      <c r="IL85" s="307"/>
      <c r="IM85" s="307"/>
      <c r="IN85" s="307"/>
      <c r="IO85" s="307"/>
      <c r="IP85" s="307"/>
      <c r="IQ85" s="307"/>
      <c r="IR85" s="307"/>
      <c r="IS85" s="307"/>
      <c r="IT85" s="307"/>
      <c r="IU85" s="307"/>
      <c r="IV85" s="307"/>
      <c r="IW85" s="307"/>
      <c r="IX85" s="307"/>
      <c r="IY85" s="307"/>
      <c r="IZ85" s="307"/>
      <c r="JA85" s="307"/>
      <c r="JB85" s="307"/>
      <c r="JC85" s="307"/>
      <c r="JD85" s="307"/>
      <c r="JE85" s="307"/>
      <c r="JF85" s="307"/>
      <c r="JG85" s="307"/>
      <c r="JH85" s="307"/>
      <c r="JI85" s="307"/>
      <c r="JJ85" s="307"/>
      <c r="JK85" s="307"/>
      <c r="JL85" s="307"/>
      <c r="JM85" s="307"/>
      <c r="JN85" s="307"/>
      <c r="JO85" s="307"/>
      <c r="JP85" s="307"/>
      <c r="JQ85" s="307"/>
      <c r="JR85" s="307"/>
      <c r="JS85" s="307"/>
      <c r="JT85" s="307"/>
      <c r="JU85" s="307"/>
      <c r="JV85" s="307"/>
      <c r="JW85" s="307"/>
      <c r="JX85" s="307"/>
      <c r="JY85" s="307"/>
      <c r="JZ85" s="307"/>
      <c r="KA85" s="307"/>
      <c r="KB85" s="307"/>
      <c r="KC85" s="307"/>
      <c r="KD85" s="307"/>
      <c r="KE85" s="307"/>
      <c r="KF85" s="307"/>
      <c r="KG85" s="307"/>
      <c r="KH85" s="307"/>
      <c r="KI85" s="307"/>
      <c r="KJ85" s="307"/>
      <c r="KK85" s="307"/>
      <c r="KL85" s="307"/>
      <c r="KM85" s="307"/>
      <c r="KN85" s="307"/>
      <c r="KO85" s="307"/>
      <c r="KP85" s="307"/>
      <c r="KQ85" s="307"/>
      <c r="KR85" s="307"/>
      <c r="KS85" s="307"/>
      <c r="KT85" s="307"/>
      <c r="KU85" s="307"/>
      <c r="KV85" s="307"/>
      <c r="KW85" s="307"/>
      <c r="KX85" s="307"/>
      <c r="KY85" s="307"/>
      <c r="KZ85" s="307"/>
      <c r="LA85" s="307"/>
      <c r="LB85" s="307"/>
      <c r="LC85" s="307"/>
      <c r="LD85" s="307"/>
      <c r="LE85" s="307"/>
      <c r="LF85" s="307"/>
      <c r="LG85" s="307"/>
      <c r="LH85" s="307"/>
      <c r="LI85" s="307"/>
      <c r="LJ85" s="307"/>
      <c r="LK85" s="307"/>
      <c r="LL85" s="307"/>
      <c r="LM85" s="307"/>
      <c r="LN85" s="307"/>
      <c r="LO85" s="307"/>
      <c r="LP85" s="307"/>
      <c r="LQ85" s="307"/>
      <c r="LR85" s="307"/>
      <c r="LS85" s="307"/>
      <c r="LT85" s="307"/>
      <c r="LU85" s="307"/>
      <c r="LV85" s="307"/>
      <c r="LW85" s="307"/>
      <c r="LX85" s="307"/>
      <c r="LY85" s="307"/>
      <c r="LZ85" s="307"/>
      <c r="MA85" s="307"/>
      <c r="MB85" s="307"/>
      <c r="MC85" s="307"/>
      <c r="MD85" s="307"/>
      <c r="ME85" s="307"/>
      <c r="MF85" s="307"/>
      <c r="MG85" s="307"/>
      <c r="MH85" s="307"/>
      <c r="MI85" s="307"/>
      <c r="MJ85" s="307"/>
      <c r="MK85" s="307"/>
      <c r="ML85" s="307"/>
      <c r="MM85" s="307"/>
      <c r="MN85" s="307"/>
      <c r="MO85" s="307"/>
      <c r="MP85" s="307"/>
      <c r="MQ85" s="307"/>
      <c r="MR85" s="307"/>
      <c r="MS85" s="307"/>
      <c r="MT85" s="307"/>
      <c r="MU85" s="307"/>
      <c r="MV85" s="307"/>
      <c r="MW85" s="307"/>
      <c r="MX85" s="307"/>
      <c r="MY85" s="307"/>
      <c r="MZ85" s="307"/>
      <c r="NA85" s="307"/>
      <c r="NB85" s="307"/>
      <c r="NC85" s="307"/>
      <c r="ND85" s="307"/>
      <c r="NE85" s="307"/>
      <c r="NF85" s="307"/>
      <c r="NG85" s="307"/>
      <c r="NH85" s="307"/>
      <c r="NI85" s="307"/>
      <c r="NJ85" s="307"/>
      <c r="NK85" s="307"/>
      <c r="NL85" s="307"/>
      <c r="NM85" s="307"/>
      <c r="NN85" s="307"/>
      <c r="NO85" s="307"/>
      <c r="NP85" s="307"/>
      <c r="NQ85" s="307"/>
      <c r="NR85" s="307"/>
      <c r="NS85" s="307"/>
      <c r="NT85" s="307"/>
      <c r="NU85" s="307"/>
      <c r="NV85" s="307"/>
      <c r="NW85" s="307"/>
      <c r="NX85" s="307"/>
      <c r="NY85" s="307"/>
      <c r="NZ85" s="307"/>
      <c r="OA85" s="307"/>
      <c r="OB85" s="307"/>
      <c r="OC85" s="307"/>
      <c r="OD85" s="307"/>
      <c r="OE85" s="307"/>
      <c r="OF85" s="307"/>
      <c r="OG85" s="307"/>
      <c r="OH85" s="307"/>
      <c r="OI85" s="307"/>
      <c r="OJ85" s="307"/>
      <c r="OK85" s="307"/>
      <c r="OL85" s="307"/>
      <c r="OM85" s="307"/>
      <c r="ON85" s="307"/>
      <c r="OO85" s="307"/>
      <c r="OP85" s="307"/>
      <c r="OQ85" s="307"/>
      <c r="OR85" s="307"/>
      <c r="OS85" s="307"/>
      <c r="OT85" s="307"/>
      <c r="OU85" s="307"/>
      <c r="OV85" s="307"/>
      <c r="OW85" s="307"/>
      <c r="OX85" s="307"/>
      <c r="OY85" s="307"/>
      <c r="OZ85" s="307"/>
      <c r="PA85" s="307"/>
      <c r="PB85" s="307"/>
      <c r="PC85" s="307"/>
      <c r="PD85" s="307"/>
      <c r="PE85" s="307"/>
      <c r="PF85" s="307"/>
      <c r="PG85" s="307"/>
      <c r="PH85" s="307"/>
      <c r="PI85" s="307"/>
      <c r="PJ85" s="307"/>
      <c r="PK85" s="307"/>
      <c r="PL85" s="307"/>
      <c r="PM85" s="307"/>
      <c r="PN85" s="307"/>
      <c r="PO85" s="307"/>
      <c r="PP85" s="307"/>
      <c r="PQ85" s="307"/>
      <c r="PR85" s="307"/>
      <c r="PS85" s="307"/>
      <c r="PT85" s="307"/>
      <c r="PU85" s="307"/>
      <c r="PV85" s="307"/>
      <c r="PW85" s="307"/>
      <c r="PX85" s="307"/>
      <c r="PY85" s="307"/>
      <c r="PZ85" s="307"/>
      <c r="QA85" s="307"/>
      <c r="QB85" s="307"/>
      <c r="QC85" s="307"/>
      <c r="QD85" s="307"/>
      <c r="QE85" s="307"/>
      <c r="QF85" s="307"/>
      <c r="QG85" s="307"/>
      <c r="QH85" s="307"/>
      <c r="QI85" s="307"/>
      <c r="QJ85" s="307"/>
      <c r="QK85" s="307"/>
      <c r="QL85" s="307"/>
      <c r="QM85" s="307"/>
      <c r="QN85" s="307"/>
      <c r="QO85" s="307"/>
      <c r="QP85" s="307"/>
      <c r="QQ85" s="307"/>
      <c r="QR85" s="307"/>
      <c r="QS85" s="307"/>
      <c r="QT85" s="307"/>
      <c r="QU85" s="307"/>
      <c r="QV85" s="307"/>
      <c r="QW85" s="307"/>
      <c r="QX85" s="307"/>
      <c r="QY85" s="307"/>
      <c r="QZ85" s="307"/>
      <c r="RA85" s="307"/>
      <c r="RB85" s="307"/>
      <c r="RC85" s="307"/>
      <c r="RD85" s="307"/>
      <c r="RE85" s="307"/>
      <c r="RF85" s="307"/>
      <c r="RG85" s="307"/>
      <c r="RH85" s="307"/>
      <c r="RI85" s="307"/>
      <c r="RJ85" s="307"/>
      <c r="RK85" s="307"/>
      <c r="RL85" s="307"/>
      <c r="RM85" s="307"/>
      <c r="RN85" s="307"/>
      <c r="RO85" s="307"/>
      <c r="RP85" s="307"/>
      <c r="RQ85" s="307"/>
      <c r="RR85" s="307"/>
      <c r="RS85" s="307"/>
      <c r="RT85" s="307"/>
      <c r="RU85" s="307"/>
      <c r="RV85" s="307"/>
      <c r="RW85" s="307"/>
      <c r="RX85" s="307"/>
      <c r="RY85" s="307"/>
      <c r="RZ85" s="307"/>
      <c r="SA85" s="307"/>
      <c r="SB85" s="307"/>
      <c r="SC85" s="307"/>
      <c r="SD85" s="307"/>
      <c r="SE85" s="307"/>
      <c r="SF85" s="307"/>
      <c r="SG85" s="307"/>
      <c r="SH85" s="307"/>
      <c r="SI85" s="307"/>
      <c r="SJ85" s="307"/>
      <c r="SK85" s="307"/>
      <c r="SL85" s="307"/>
      <c r="SM85" s="307"/>
      <c r="SN85" s="307"/>
      <c r="SO85" s="307"/>
      <c r="SP85" s="307"/>
      <c r="SQ85" s="307"/>
      <c r="SR85" s="307"/>
      <c r="SS85" s="307"/>
      <c r="ST85" s="307"/>
      <c r="SU85" s="307"/>
      <c r="SV85" s="307"/>
      <c r="SW85" s="307"/>
      <c r="SX85" s="307"/>
      <c r="SY85" s="307"/>
      <c r="SZ85" s="307"/>
      <c r="TA85" s="307"/>
      <c r="TB85" s="307"/>
      <c r="TC85" s="307"/>
      <c r="TD85" s="307"/>
      <c r="TE85" s="307"/>
      <c r="TF85" s="307"/>
      <c r="TG85" s="307"/>
      <c r="TH85" s="307"/>
      <c r="TI85" s="307"/>
      <c r="TJ85" s="307"/>
      <c r="TK85" s="307"/>
      <c r="TL85" s="307"/>
      <c r="TM85" s="307"/>
      <c r="TN85" s="307"/>
      <c r="TO85" s="307"/>
      <c r="TP85" s="307"/>
      <c r="TQ85" s="307"/>
      <c r="TR85" s="307"/>
      <c r="TS85" s="307"/>
      <c r="TT85" s="307"/>
      <c r="TU85" s="307"/>
      <c r="TV85" s="307"/>
      <c r="TW85" s="307"/>
      <c r="TX85" s="307"/>
      <c r="TY85" s="307"/>
      <c r="TZ85" s="307"/>
      <c r="UA85" s="307"/>
      <c r="UB85" s="307"/>
      <c r="UC85" s="307"/>
      <c r="UD85" s="307"/>
      <c r="UE85" s="307"/>
      <c r="UF85" s="307"/>
      <c r="UG85" s="307"/>
      <c r="UH85" s="307"/>
      <c r="UI85" s="307"/>
      <c r="UJ85" s="307"/>
      <c r="UK85" s="307"/>
      <c r="UL85" s="307"/>
      <c r="UM85" s="307"/>
      <c r="UN85" s="307"/>
      <c r="UO85" s="307"/>
      <c r="UP85" s="307"/>
      <c r="UQ85" s="307"/>
      <c r="UR85" s="307"/>
      <c r="US85" s="307"/>
      <c r="UT85" s="307"/>
      <c r="UU85" s="307"/>
      <c r="UV85" s="307"/>
      <c r="UW85" s="307"/>
      <c r="UX85" s="307"/>
      <c r="UY85" s="307"/>
      <c r="UZ85" s="307"/>
      <c r="VA85" s="307"/>
      <c r="VB85" s="307"/>
      <c r="VC85" s="307"/>
      <c r="VD85" s="307"/>
      <c r="VE85" s="307"/>
      <c r="VF85" s="307"/>
      <c r="VG85" s="307"/>
      <c r="VH85" s="307"/>
      <c r="VI85" s="307"/>
      <c r="VJ85" s="307"/>
      <c r="VK85" s="307"/>
      <c r="VL85" s="307"/>
      <c r="VM85" s="307"/>
      <c r="VN85" s="307"/>
      <c r="VO85" s="307"/>
      <c r="VP85" s="307"/>
      <c r="VQ85" s="307"/>
      <c r="VR85" s="307"/>
      <c r="VS85" s="307"/>
      <c r="VT85" s="307"/>
      <c r="VU85" s="307"/>
      <c r="VV85" s="307"/>
      <c r="VW85" s="307"/>
      <c r="VX85" s="307"/>
      <c r="VY85" s="307"/>
      <c r="VZ85" s="307"/>
      <c r="WA85" s="307"/>
      <c r="WB85" s="307"/>
      <c r="WC85" s="307"/>
      <c r="WD85" s="307"/>
      <c r="WE85" s="307"/>
      <c r="WF85" s="307"/>
      <c r="WG85" s="307"/>
      <c r="WH85" s="307"/>
      <c r="WI85" s="307"/>
      <c r="WJ85" s="307"/>
      <c r="WK85" s="307"/>
      <c r="WL85" s="307"/>
      <c r="WM85" s="307"/>
      <c r="WN85" s="307"/>
      <c r="WO85" s="307"/>
      <c r="WP85" s="307"/>
      <c r="WQ85" s="307"/>
      <c r="WR85" s="307"/>
      <c r="WS85" s="307"/>
      <c r="WT85" s="307"/>
      <c r="WU85" s="307"/>
      <c r="WV85" s="307"/>
      <c r="WW85" s="307"/>
      <c r="WX85" s="307"/>
      <c r="WY85" s="307"/>
      <c r="WZ85" s="307"/>
      <c r="XA85" s="307"/>
      <c r="XB85" s="307"/>
      <c r="XC85" s="307"/>
      <c r="XD85" s="307"/>
      <c r="XE85" s="307"/>
      <c r="XF85" s="307"/>
      <c r="XG85" s="307"/>
      <c r="XH85" s="307"/>
      <c r="XI85" s="307"/>
      <c r="XJ85" s="307"/>
      <c r="XK85" s="307"/>
      <c r="XL85" s="307"/>
      <c r="XM85" s="307"/>
      <c r="XN85" s="307"/>
      <c r="XO85" s="307"/>
      <c r="XP85" s="307"/>
      <c r="XQ85" s="307"/>
      <c r="XR85" s="307"/>
      <c r="XS85" s="307"/>
      <c r="XT85" s="307"/>
      <c r="XU85" s="307"/>
      <c r="XV85" s="307"/>
      <c r="XW85" s="307"/>
      <c r="XX85" s="307"/>
      <c r="XY85" s="307"/>
      <c r="XZ85" s="307"/>
      <c r="YA85" s="307"/>
      <c r="YB85" s="307"/>
      <c r="YC85" s="307"/>
      <c r="YD85" s="307"/>
      <c r="YE85" s="307"/>
      <c r="YF85" s="307"/>
      <c r="YG85" s="307"/>
      <c r="YH85" s="307"/>
      <c r="YI85" s="307"/>
      <c r="YJ85" s="307"/>
      <c r="YK85" s="307"/>
      <c r="YL85" s="307"/>
      <c r="YM85" s="307"/>
      <c r="YN85" s="307"/>
      <c r="YO85" s="307"/>
      <c r="YP85" s="307"/>
      <c r="YQ85" s="307"/>
      <c r="YR85" s="307"/>
      <c r="YS85" s="307"/>
      <c r="YT85" s="307"/>
      <c r="YU85" s="307"/>
      <c r="YV85" s="307"/>
      <c r="YW85" s="307"/>
      <c r="YX85" s="307"/>
      <c r="YY85" s="307"/>
      <c r="YZ85" s="307"/>
      <c r="ZA85" s="307"/>
      <c r="ZB85" s="307"/>
      <c r="ZC85" s="307"/>
      <c r="ZD85" s="307"/>
      <c r="ZE85" s="307"/>
      <c r="ZF85" s="307"/>
      <c r="ZG85" s="307"/>
      <c r="ZH85" s="307"/>
      <c r="ZI85" s="307"/>
      <c r="ZJ85" s="307"/>
      <c r="ZK85" s="307"/>
      <c r="ZL85" s="307"/>
      <c r="ZM85" s="307"/>
      <c r="ZN85" s="307"/>
      <c r="ZO85" s="307"/>
      <c r="ZP85" s="307"/>
      <c r="ZQ85" s="307"/>
      <c r="ZR85" s="307"/>
      <c r="ZS85" s="307"/>
      <c r="ZT85" s="307"/>
      <c r="ZU85" s="307"/>
      <c r="ZV85" s="307"/>
      <c r="ZW85" s="307"/>
      <c r="ZX85" s="307"/>
      <c r="ZY85" s="307"/>
      <c r="ZZ85" s="307"/>
      <c r="AAA85" s="307"/>
      <c r="AAB85" s="307"/>
      <c r="AAC85" s="307"/>
      <c r="AAD85" s="307"/>
      <c r="AAE85" s="307"/>
      <c r="AAF85" s="307"/>
      <c r="AAG85" s="307"/>
      <c r="AAH85" s="307"/>
      <c r="AAI85" s="307"/>
      <c r="AAJ85" s="307"/>
      <c r="AAK85" s="307"/>
      <c r="AAL85" s="307"/>
      <c r="AAM85" s="307"/>
      <c r="AAN85" s="307"/>
      <c r="AAO85" s="307"/>
      <c r="AAP85" s="307"/>
      <c r="AAQ85" s="307"/>
      <c r="AAR85" s="307"/>
      <c r="AAS85" s="307"/>
      <c r="AAT85" s="307"/>
      <c r="AAU85" s="307"/>
      <c r="AAV85" s="307"/>
      <c r="AAW85" s="307"/>
      <c r="AAX85" s="307"/>
      <c r="AAY85" s="307"/>
      <c r="AAZ85" s="307"/>
      <c r="ABA85" s="307"/>
      <c r="ABB85" s="307"/>
      <c r="ABC85" s="307"/>
      <c r="ABD85" s="307"/>
      <c r="ABE85" s="307"/>
      <c r="ABF85" s="307"/>
      <c r="ABG85" s="307"/>
      <c r="ABH85" s="307"/>
      <c r="ABI85" s="307"/>
      <c r="ABJ85" s="307"/>
      <c r="ABK85" s="307"/>
      <c r="ABL85" s="307"/>
      <c r="ABM85" s="307"/>
      <c r="ABN85" s="307"/>
      <c r="ABO85" s="307"/>
      <c r="ABP85" s="307"/>
      <c r="ABQ85" s="307"/>
      <c r="ABR85" s="307"/>
      <c r="ABS85" s="307"/>
      <c r="ABT85" s="307"/>
      <c r="ABU85" s="307"/>
      <c r="ABV85" s="307"/>
      <c r="ABW85" s="307"/>
      <c r="ABX85" s="307"/>
      <c r="ABY85" s="307"/>
      <c r="ABZ85" s="307"/>
      <c r="ACA85" s="307"/>
      <c r="ACB85" s="307"/>
      <c r="ACC85" s="307"/>
      <c r="ACD85" s="307"/>
      <c r="ACE85" s="307"/>
      <c r="ACF85" s="307"/>
      <c r="ACG85" s="307"/>
      <c r="ACH85" s="307"/>
      <c r="ACI85" s="307"/>
      <c r="ACJ85" s="307"/>
      <c r="ACK85" s="307"/>
      <c r="ACL85" s="307"/>
      <c r="ACM85" s="307"/>
      <c r="ACN85" s="307"/>
      <c r="ACO85" s="307"/>
      <c r="ACP85" s="307"/>
      <c r="ACQ85" s="307"/>
      <c r="ACR85" s="307"/>
      <c r="ACS85" s="307"/>
      <c r="ACT85" s="307"/>
      <c r="ACU85" s="307"/>
      <c r="ACV85" s="307"/>
      <c r="ACW85" s="307"/>
      <c r="ACX85" s="307"/>
      <c r="ACY85" s="307"/>
      <c r="ACZ85" s="307"/>
      <c r="ADA85" s="307"/>
      <c r="ADB85" s="307"/>
      <c r="ADC85" s="307"/>
      <c r="ADD85" s="307"/>
      <c r="ADE85" s="307"/>
      <c r="ADF85" s="307"/>
      <c r="ADG85" s="307"/>
      <c r="ADH85" s="307"/>
      <c r="ADI85" s="307"/>
      <c r="ADJ85" s="307"/>
      <c r="ADK85" s="307"/>
      <c r="ADL85" s="307"/>
      <c r="ADM85" s="307"/>
      <c r="ADN85" s="307"/>
      <c r="ADO85" s="307"/>
      <c r="ADP85" s="307"/>
      <c r="ADQ85" s="307"/>
      <c r="ADR85" s="307"/>
      <c r="ADS85" s="307"/>
      <c r="ADT85" s="307"/>
      <c r="ADU85" s="307"/>
      <c r="ADV85" s="307"/>
      <c r="ADW85" s="307"/>
      <c r="ADX85" s="307"/>
      <c r="ADY85" s="307"/>
      <c r="ADZ85" s="307"/>
      <c r="AEA85" s="307"/>
      <c r="AEB85" s="307"/>
      <c r="AEC85" s="307"/>
      <c r="AED85" s="307"/>
      <c r="AEE85" s="307"/>
      <c r="AEF85" s="307"/>
      <c r="AEG85" s="307"/>
      <c r="AEH85" s="307"/>
      <c r="AEI85" s="307"/>
      <c r="AEJ85" s="307"/>
      <c r="AEK85" s="307"/>
      <c r="AEL85" s="307"/>
      <c r="AEM85" s="307"/>
      <c r="AEN85" s="307"/>
      <c r="AEO85" s="307"/>
      <c r="AEP85" s="307"/>
      <c r="AEQ85" s="307"/>
      <c r="AER85" s="307"/>
      <c r="AES85" s="307"/>
      <c r="AET85" s="307"/>
      <c r="AEU85" s="307"/>
      <c r="AEV85" s="307"/>
      <c r="AEW85" s="307"/>
      <c r="AEX85" s="307"/>
      <c r="AEY85" s="307"/>
      <c r="AEZ85" s="307"/>
      <c r="AFA85" s="307"/>
      <c r="AFB85" s="307"/>
      <c r="AFC85" s="307"/>
      <c r="AFD85" s="307"/>
      <c r="AFE85" s="307"/>
      <c r="AFF85" s="307"/>
      <c r="AFG85" s="307"/>
      <c r="AFH85" s="307"/>
      <c r="AFI85" s="307"/>
      <c r="AFJ85" s="307"/>
      <c r="AFK85" s="307"/>
      <c r="AFL85" s="307"/>
      <c r="AFM85" s="307"/>
      <c r="AFN85" s="307"/>
      <c r="AFO85" s="307"/>
      <c r="AFP85" s="307"/>
      <c r="AFQ85" s="307"/>
      <c r="AFR85" s="307"/>
      <c r="AFS85" s="307"/>
      <c r="AFT85" s="307"/>
      <c r="AFU85" s="307"/>
      <c r="AFV85" s="307"/>
      <c r="AFW85" s="307"/>
      <c r="AFX85" s="307"/>
      <c r="AFY85" s="307"/>
      <c r="AFZ85" s="307"/>
      <c r="AGA85" s="307"/>
      <c r="AGB85" s="307"/>
      <c r="AGC85" s="307"/>
      <c r="AGD85" s="307"/>
      <c r="AGE85" s="307"/>
      <c r="AGF85" s="307"/>
      <c r="AGG85" s="307"/>
      <c r="AGH85" s="307"/>
      <c r="AGI85" s="307"/>
      <c r="AGJ85" s="307"/>
      <c r="AGK85" s="307"/>
      <c r="AGL85" s="307"/>
      <c r="AGM85" s="307"/>
      <c r="AGN85" s="307"/>
      <c r="AGO85" s="307"/>
      <c r="AGP85" s="307"/>
      <c r="AGQ85" s="307"/>
      <c r="AGR85" s="307"/>
      <c r="AGS85" s="307"/>
      <c r="AGT85" s="307"/>
      <c r="AGU85" s="307"/>
      <c r="AGV85" s="307"/>
      <c r="AGW85" s="307"/>
      <c r="AGX85" s="307"/>
      <c r="AGY85" s="307"/>
      <c r="AGZ85" s="307"/>
      <c r="AHA85" s="307"/>
      <c r="AHB85" s="307"/>
      <c r="AHC85" s="307"/>
      <c r="AHD85" s="307"/>
      <c r="AHE85" s="307"/>
      <c r="AHF85" s="307"/>
      <c r="AHG85" s="307"/>
      <c r="AHH85" s="307"/>
      <c r="AHI85" s="307"/>
      <c r="AHJ85" s="307"/>
      <c r="AHK85" s="307"/>
      <c r="AHL85" s="307"/>
      <c r="AHM85" s="307"/>
      <c r="AHN85" s="307"/>
      <c r="AHO85" s="307"/>
      <c r="AHP85" s="307"/>
      <c r="AHQ85" s="307"/>
      <c r="AHR85" s="307"/>
      <c r="AHS85" s="307"/>
      <c r="AHT85" s="307"/>
      <c r="AHU85" s="307"/>
      <c r="AHV85" s="307"/>
      <c r="AHW85" s="307"/>
      <c r="AHX85" s="307"/>
      <c r="AHY85" s="307"/>
      <c r="AHZ85" s="307"/>
      <c r="AIA85" s="307"/>
      <c r="AIB85" s="307"/>
      <c r="AIC85" s="307"/>
      <c r="AID85" s="307"/>
      <c r="AIE85" s="307"/>
      <c r="AIF85" s="307"/>
      <c r="AIG85" s="307"/>
      <c r="AIH85" s="307"/>
      <c r="AII85" s="307"/>
      <c r="AIJ85" s="307"/>
      <c r="AIK85" s="307"/>
      <c r="AIL85" s="307"/>
      <c r="AIM85" s="307"/>
      <c r="AIN85" s="307"/>
      <c r="AIO85" s="307"/>
      <c r="AIP85" s="307"/>
      <c r="AIQ85" s="307"/>
      <c r="AIR85" s="307"/>
      <c r="AIS85" s="307"/>
      <c r="AIT85" s="307"/>
      <c r="AIU85" s="307"/>
      <c r="AIV85" s="307"/>
      <c r="AIW85" s="307"/>
      <c r="AIX85" s="307"/>
      <c r="AIY85" s="307"/>
      <c r="AIZ85" s="307"/>
      <c r="AJA85" s="307"/>
      <c r="AJB85" s="307"/>
      <c r="AJC85" s="307"/>
      <c r="AJD85" s="307"/>
      <c r="AJE85" s="307"/>
      <c r="AJF85" s="307"/>
      <c r="AJG85" s="307"/>
      <c r="AJH85" s="307"/>
      <c r="AJI85" s="307"/>
      <c r="AJJ85" s="307"/>
      <c r="AJK85" s="307"/>
      <c r="AJL85" s="307"/>
      <c r="AJM85" s="307"/>
      <c r="AJN85" s="307"/>
      <c r="AJO85" s="307"/>
      <c r="AJP85" s="307"/>
      <c r="AJQ85" s="307"/>
      <c r="AJR85" s="307"/>
      <c r="AJS85" s="307"/>
      <c r="AJT85" s="307"/>
      <c r="AJU85" s="307"/>
      <c r="AJV85" s="307"/>
      <c r="AJW85" s="307"/>
      <c r="AJX85" s="307"/>
      <c r="AJY85" s="307"/>
      <c r="AJZ85" s="307"/>
      <c r="AKA85" s="307"/>
      <c r="AKB85" s="307"/>
      <c r="AKC85" s="307"/>
      <c r="AKD85" s="307"/>
      <c r="AKE85" s="307"/>
      <c r="AKF85" s="307"/>
      <c r="AKG85" s="307"/>
      <c r="AKH85" s="307"/>
      <c r="AKI85" s="307"/>
      <c r="AKJ85" s="307"/>
      <c r="AKK85" s="307"/>
      <c r="AKL85" s="307"/>
      <c r="AKM85" s="307"/>
      <c r="AKN85" s="307"/>
      <c r="AKO85" s="307"/>
      <c r="AKP85" s="307"/>
      <c r="AKQ85" s="307"/>
      <c r="AKR85" s="307"/>
      <c r="AKS85" s="307"/>
      <c r="AKT85" s="307"/>
      <c r="AKU85" s="307"/>
      <c r="AKV85" s="307"/>
      <c r="AKW85" s="307"/>
      <c r="AKX85" s="307"/>
    </row>
    <row r="86" spans="1:986" ht="12" x14ac:dyDescent="0.2">
      <c r="A86" s="249"/>
      <c r="B86" s="242" t="s">
        <v>273</v>
      </c>
      <c r="C86" s="170" t="str">
        <f>_xlfn.CONCAT(Leverancespecifikation6[[#This Row],[ID]],Leverancespecifikation6[[#This Row],[BYGNINGSDEL]])</f>
        <v>082Træsøjler, Bærende</v>
      </c>
      <c r="E86" s="171">
        <v>255</v>
      </c>
      <c r="I86" s="171"/>
      <c r="J86" s="171">
        <v>4</v>
      </c>
      <c r="K86" s="175" t="s">
        <v>291</v>
      </c>
      <c r="L86" s="172" t="s">
        <v>283</v>
      </c>
      <c r="M86" s="317" t="str">
        <f>IFERROR(VLOOKUP(Leverancespecifikation6[[#This Row],[ID-Bygningsdel]],'Data ændringslog'!A:G,7,FALSE),"P")</f>
        <v/>
      </c>
      <c r="N86" s="328" t="s">
        <v>99</v>
      </c>
      <c r="O86" s="318" t="str">
        <f>VLOOKUP(Leverancespecifikation6[[#This Row],[ID-Bygningsdel]],'Data aktør'!A:H,2,FALSE)</f>
        <v/>
      </c>
      <c r="P86" s="317" t="str">
        <f>VLOOKUP(Leverancespecifikation6[[#This Row],[ID-Bygningsdel]],'Data aktør'!A:H,3,FALSE)</f>
        <v>X</v>
      </c>
      <c r="Q86" s="317" t="str">
        <f>VLOOKUP(Leverancespecifikation6[[#This Row],[ID-Bygningsdel]],'Data aktør'!A:H,4,FALSE)</f>
        <v/>
      </c>
      <c r="R86" s="317" t="str">
        <f>VLOOKUP(Leverancespecifikation6[[#This Row],[ID-Bygningsdel]],'Data aktør'!A:H,5,FALSE)</f>
        <v/>
      </c>
      <c r="S86" s="317" t="str">
        <f>VLOOKUP(Leverancespecifikation6[[#This Row],[ID-Bygningsdel]],'Data aktør'!A:H,6,FALSE)</f>
        <v/>
      </c>
      <c r="T86" s="317" t="str">
        <f>VLOOKUP(Leverancespecifikation6[[#This Row],[ID-Bygningsdel]],'Data aktør'!A:H,7,FALSE)</f>
        <v/>
      </c>
      <c r="U86" s="319" t="str">
        <f>VLOOKUP(Leverancespecifikation6[[#This Row],[ID-Bygningsdel]],'Data aktør'!A:H,8,FALSE)</f>
        <v/>
      </c>
      <c r="V86" s="112"/>
      <c r="W86" s="79"/>
      <c r="X86" s="79"/>
      <c r="Y86" s="79"/>
      <c r="Z86" s="79"/>
      <c r="AA86" s="79"/>
      <c r="AB86" s="171"/>
      <c r="AD86" s="171"/>
      <c r="AE86" s="171"/>
      <c r="AF86" s="171"/>
      <c r="AG86" s="171"/>
      <c r="AH86" s="171"/>
      <c r="AI86" s="171"/>
      <c r="AJ86" s="171" t="s">
        <v>34</v>
      </c>
      <c r="AK86" s="171">
        <v>300</v>
      </c>
      <c r="AT86" s="171" t="s">
        <v>34</v>
      </c>
      <c r="AU86" s="171">
        <v>325</v>
      </c>
      <c r="BB86" s="171" t="s">
        <v>34</v>
      </c>
      <c r="BC86" s="171">
        <v>325</v>
      </c>
      <c r="BV86" s="171"/>
      <c r="BW86" s="171"/>
      <c r="CB86" s="134"/>
    </row>
    <row r="87" spans="1:986" ht="12" x14ac:dyDescent="0.2">
      <c r="A87" s="249"/>
      <c r="B87" s="242" t="s">
        <v>275</v>
      </c>
      <c r="C87" s="170" t="str">
        <f>_xlfn.CONCAT(Leverancespecifikation6[[#This Row],[ID]],Leverancespecifikation6[[#This Row],[BYGNINGSDEL]])</f>
        <v>083Træsøjler, Ikke bærende</v>
      </c>
      <c r="E87" s="171">
        <v>255</v>
      </c>
      <c r="I87" s="171"/>
      <c r="J87" s="171">
        <v>4</v>
      </c>
      <c r="K87" s="175" t="s">
        <v>293</v>
      </c>
      <c r="L87" s="172" t="s">
        <v>283</v>
      </c>
      <c r="M87" s="317" t="str">
        <f>IFERROR(VLOOKUP(Leverancespecifikation6[[#This Row],[ID-Bygningsdel]],'Data ændringslog'!A:G,7,FALSE),"P")</f>
        <v/>
      </c>
      <c r="N87" s="328" t="s">
        <v>99</v>
      </c>
      <c r="O87" s="318" t="str">
        <f>VLOOKUP(Leverancespecifikation6[[#This Row],[ID-Bygningsdel]],'Data aktør'!A:H,2,FALSE)</f>
        <v>X</v>
      </c>
      <c r="P87" s="317" t="str">
        <f>VLOOKUP(Leverancespecifikation6[[#This Row],[ID-Bygningsdel]],'Data aktør'!A:H,3,FALSE)</f>
        <v/>
      </c>
      <c r="Q87" s="317" t="str">
        <f>VLOOKUP(Leverancespecifikation6[[#This Row],[ID-Bygningsdel]],'Data aktør'!A:H,4,FALSE)</f>
        <v/>
      </c>
      <c r="R87" s="317" t="str">
        <f>VLOOKUP(Leverancespecifikation6[[#This Row],[ID-Bygningsdel]],'Data aktør'!A:H,5,FALSE)</f>
        <v/>
      </c>
      <c r="S87" s="317" t="str">
        <f>VLOOKUP(Leverancespecifikation6[[#This Row],[ID-Bygningsdel]],'Data aktør'!A:H,6,FALSE)</f>
        <v/>
      </c>
      <c r="T87" s="317" t="str">
        <f>VLOOKUP(Leverancespecifikation6[[#This Row],[ID-Bygningsdel]],'Data aktør'!A:H,7,FALSE)</f>
        <v/>
      </c>
      <c r="U87" s="319" t="str">
        <f>VLOOKUP(Leverancespecifikation6[[#This Row],[ID-Bygningsdel]],'Data aktør'!A:H,8,FALSE)</f>
        <v/>
      </c>
      <c r="V87" s="112"/>
      <c r="W87" s="79"/>
      <c r="X87" s="79"/>
      <c r="Y87" s="79"/>
      <c r="Z87" s="79"/>
      <c r="AA87" s="79"/>
      <c r="AB87" s="171"/>
      <c r="AD87" s="171"/>
      <c r="AE87" s="171"/>
      <c r="AF87" s="171"/>
      <c r="AG87" s="171"/>
      <c r="AH87" s="171"/>
      <c r="AI87" s="171"/>
      <c r="AJ87" s="171" t="s">
        <v>33</v>
      </c>
      <c r="AK87" s="171">
        <v>300</v>
      </c>
      <c r="AT87" s="171" t="s">
        <v>33</v>
      </c>
      <c r="AU87" s="171">
        <v>325</v>
      </c>
      <c r="BB87" s="171" t="s">
        <v>33</v>
      </c>
      <c r="BC87" s="171">
        <v>325</v>
      </c>
      <c r="BV87" s="171"/>
      <c r="BW87" s="171"/>
      <c r="CB87" s="134"/>
    </row>
    <row r="88" spans="1:986" s="104" customFormat="1" x14ac:dyDescent="0.2">
      <c r="A88" s="248"/>
      <c r="B88" s="240" t="s">
        <v>278</v>
      </c>
      <c r="C88" s="161" t="str">
        <f>_xlfn.CONCAT(Leverancespecifikation6[[#This Row],[ID]],Leverancespecifikation6[[#This Row],[BYGNINGSDEL]])</f>
        <v xml:space="preserve">084Dæk </v>
      </c>
      <c r="D88" s="162"/>
      <c r="E88" s="162"/>
      <c r="F88" s="162"/>
      <c r="G88" s="162"/>
      <c r="H88" s="162"/>
      <c r="I88" s="162"/>
      <c r="J88" s="163">
        <v>2</v>
      </c>
      <c r="K88" s="164" t="s">
        <v>295</v>
      </c>
      <c r="L88" s="165"/>
      <c r="M88" s="310" t="str">
        <f>IFERROR(VLOOKUP(Leverancespecifikation6[[#This Row],[ID-Bygningsdel]],'Data ændringslog'!A:G,7,FALSE),"P")</f>
        <v/>
      </c>
      <c r="N88" s="311" t="s">
        <v>99</v>
      </c>
      <c r="O88" s="312"/>
      <c r="P88" s="310"/>
      <c r="Q88" s="310"/>
      <c r="R88" s="310"/>
      <c r="S88" s="310"/>
      <c r="T88" s="310"/>
      <c r="U88" s="313"/>
      <c r="V88" s="111"/>
      <c r="W88" s="102"/>
      <c r="X88" s="102"/>
      <c r="Y88" s="102"/>
      <c r="Z88" s="102"/>
      <c r="AA88" s="10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285"/>
      <c r="BM88" s="162"/>
      <c r="BN88" s="162"/>
      <c r="BO88" s="162"/>
      <c r="BP88" s="162"/>
      <c r="BQ88" s="162"/>
      <c r="BR88" s="162"/>
      <c r="BS88" s="162"/>
      <c r="BT88" s="162"/>
      <c r="BU88" s="162"/>
      <c r="BV88" s="162"/>
      <c r="BW88" s="162"/>
      <c r="BX88" s="162"/>
      <c r="BY88" s="162"/>
      <c r="BZ88" s="162"/>
      <c r="CA88" s="206"/>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98"/>
      <c r="ET88" s="98"/>
      <c r="EU88" s="98"/>
      <c r="EV88" s="98"/>
      <c r="EW88" s="98"/>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c r="IW88" s="98"/>
      <c r="IX88" s="98"/>
      <c r="IY88" s="98"/>
      <c r="IZ88" s="98"/>
      <c r="JA88" s="98"/>
      <c r="JB88" s="98"/>
      <c r="JC88" s="98"/>
      <c r="JD88" s="98"/>
      <c r="JE88" s="98"/>
      <c r="JF88" s="98"/>
      <c r="JG88" s="98"/>
      <c r="JH88" s="98"/>
      <c r="JI88" s="98"/>
      <c r="JJ88" s="98"/>
      <c r="JK88" s="98"/>
      <c r="JL88" s="98"/>
      <c r="JM88" s="98"/>
      <c r="JN88" s="98"/>
      <c r="JO88" s="98"/>
      <c r="JP88" s="98"/>
      <c r="JQ88" s="98"/>
      <c r="JR88" s="98"/>
      <c r="JS88" s="98"/>
      <c r="JT88" s="98"/>
      <c r="JU88" s="98"/>
      <c r="JV88" s="98"/>
      <c r="JW88" s="98"/>
      <c r="JX88" s="98"/>
      <c r="JY88" s="98"/>
      <c r="JZ88" s="98"/>
      <c r="KA88" s="98"/>
      <c r="KB88" s="98"/>
      <c r="KC88" s="98"/>
      <c r="KD88" s="98"/>
      <c r="KE88" s="98"/>
      <c r="KF88" s="98"/>
      <c r="KG88" s="98"/>
      <c r="KH88" s="98"/>
      <c r="KI88" s="98"/>
      <c r="KJ88" s="98"/>
      <c r="KK88" s="98"/>
      <c r="KL88" s="98"/>
      <c r="KM88" s="98"/>
      <c r="KN88" s="98"/>
      <c r="KO88" s="98"/>
      <c r="KP88" s="98"/>
      <c r="KQ88" s="98"/>
      <c r="KR88" s="98"/>
      <c r="KS88" s="98"/>
      <c r="KT88" s="98"/>
      <c r="KU88" s="98"/>
      <c r="KV88" s="98"/>
      <c r="KW88" s="98"/>
      <c r="KX88" s="98"/>
      <c r="KY88" s="98"/>
      <c r="KZ88" s="98"/>
      <c r="LA88" s="98"/>
      <c r="LB88" s="98"/>
      <c r="LC88" s="98"/>
      <c r="LD88" s="98"/>
      <c r="LE88" s="98"/>
      <c r="LF88" s="98"/>
      <c r="LG88" s="98"/>
      <c r="LH88" s="98"/>
      <c r="LI88" s="98"/>
      <c r="LJ88" s="98"/>
      <c r="LK88" s="98"/>
      <c r="LL88" s="98"/>
      <c r="LM88" s="98"/>
      <c r="LN88" s="98"/>
      <c r="LO88" s="98"/>
      <c r="LP88" s="98"/>
      <c r="LQ88" s="98"/>
      <c r="LR88" s="98"/>
      <c r="LS88" s="98"/>
      <c r="LT88" s="98"/>
      <c r="LU88" s="98"/>
      <c r="LV88" s="98"/>
      <c r="LW88" s="98"/>
      <c r="LX88" s="98"/>
      <c r="LY88" s="98"/>
      <c r="LZ88" s="98"/>
      <c r="MA88" s="98"/>
      <c r="MB88" s="98"/>
      <c r="MC88" s="98"/>
      <c r="MD88" s="98"/>
      <c r="ME88" s="98"/>
      <c r="MF88" s="98"/>
      <c r="MG88" s="98"/>
      <c r="MH88" s="98"/>
      <c r="MI88" s="98"/>
      <c r="MJ88" s="98"/>
      <c r="MK88" s="98"/>
      <c r="ML88" s="98"/>
      <c r="MM88" s="98"/>
      <c r="MN88" s="98"/>
      <c r="MO88" s="98"/>
      <c r="MP88" s="98"/>
      <c r="MQ88" s="98"/>
      <c r="MR88" s="98"/>
      <c r="MS88" s="98"/>
      <c r="MT88" s="98"/>
      <c r="MU88" s="98"/>
      <c r="MV88" s="98"/>
      <c r="MW88" s="98"/>
      <c r="MX88" s="98"/>
      <c r="MY88" s="98"/>
      <c r="MZ88" s="98"/>
      <c r="NA88" s="98"/>
      <c r="NB88" s="98"/>
      <c r="NC88" s="98"/>
      <c r="ND88" s="98"/>
      <c r="NE88" s="98"/>
      <c r="NF88" s="98"/>
      <c r="NG88" s="98"/>
      <c r="NH88" s="98"/>
      <c r="NI88" s="98"/>
      <c r="NJ88" s="98"/>
      <c r="NK88" s="98"/>
      <c r="NL88" s="98"/>
      <c r="NM88" s="98"/>
      <c r="NN88" s="98"/>
      <c r="NO88" s="98"/>
      <c r="NP88" s="98"/>
      <c r="NQ88" s="98"/>
      <c r="NR88" s="98"/>
      <c r="NS88" s="98"/>
      <c r="NT88" s="98"/>
      <c r="NU88" s="98"/>
      <c r="NV88" s="98"/>
      <c r="NW88" s="98"/>
      <c r="NX88" s="98"/>
      <c r="NY88" s="98"/>
      <c r="NZ88" s="98"/>
      <c r="OA88" s="98"/>
      <c r="OB88" s="98"/>
      <c r="OC88" s="98"/>
      <c r="OD88" s="98"/>
      <c r="OE88" s="98"/>
      <c r="OF88" s="98"/>
      <c r="OG88" s="98"/>
      <c r="OH88" s="98"/>
      <c r="OI88" s="98"/>
      <c r="OJ88" s="98"/>
      <c r="OK88" s="98"/>
      <c r="OL88" s="98"/>
      <c r="OM88" s="98"/>
      <c r="ON88" s="98"/>
      <c r="OO88" s="98"/>
      <c r="OP88" s="98"/>
      <c r="OQ88" s="98"/>
      <c r="OR88" s="98"/>
      <c r="OS88" s="98"/>
      <c r="OT88" s="98"/>
      <c r="OU88" s="98"/>
      <c r="OV88" s="98"/>
      <c r="OW88" s="98"/>
      <c r="OX88" s="98"/>
      <c r="OY88" s="98"/>
      <c r="OZ88" s="98"/>
      <c r="PA88" s="98"/>
      <c r="PB88" s="98"/>
      <c r="PC88" s="98"/>
      <c r="PD88" s="98"/>
      <c r="PE88" s="98"/>
      <c r="PF88" s="98"/>
      <c r="PG88" s="98"/>
      <c r="PH88" s="98"/>
      <c r="PI88" s="98"/>
      <c r="PJ88" s="98"/>
      <c r="PK88" s="98"/>
      <c r="PL88" s="98"/>
      <c r="PM88" s="98"/>
      <c r="PN88" s="98"/>
      <c r="PO88" s="98"/>
      <c r="PP88" s="98"/>
      <c r="PQ88" s="98"/>
      <c r="PR88" s="98"/>
      <c r="PS88" s="98"/>
      <c r="PT88" s="98"/>
      <c r="PU88" s="98"/>
      <c r="PV88" s="98"/>
      <c r="PW88" s="98"/>
      <c r="PX88" s="98"/>
      <c r="PY88" s="98"/>
      <c r="PZ88" s="98"/>
      <c r="QA88" s="98"/>
      <c r="QB88" s="98"/>
      <c r="QC88" s="98"/>
      <c r="QD88" s="98"/>
      <c r="QE88" s="98"/>
      <c r="QF88" s="98"/>
      <c r="QG88" s="98"/>
      <c r="QH88" s="98"/>
      <c r="QI88" s="98"/>
      <c r="QJ88" s="98"/>
      <c r="QK88" s="98"/>
      <c r="QL88" s="98"/>
      <c r="QM88" s="98"/>
      <c r="QN88" s="98"/>
      <c r="QO88" s="98"/>
      <c r="QP88" s="98"/>
      <c r="QQ88" s="98"/>
      <c r="QR88" s="98"/>
      <c r="QS88" s="98"/>
      <c r="QT88" s="98"/>
      <c r="QU88" s="98"/>
      <c r="QV88" s="98"/>
      <c r="QW88" s="98"/>
      <c r="QX88" s="98"/>
      <c r="QY88" s="98"/>
      <c r="QZ88" s="98"/>
      <c r="RA88" s="98"/>
      <c r="RB88" s="98"/>
      <c r="RC88" s="98"/>
      <c r="RD88" s="98"/>
      <c r="RE88" s="98"/>
      <c r="RF88" s="98"/>
      <c r="RG88" s="98"/>
      <c r="RH88" s="98"/>
      <c r="RI88" s="98"/>
      <c r="RJ88" s="98"/>
      <c r="RK88" s="98"/>
      <c r="RL88" s="98"/>
      <c r="RM88" s="98"/>
      <c r="RN88" s="98"/>
      <c r="RO88" s="98"/>
      <c r="RP88" s="98"/>
      <c r="RQ88" s="98"/>
      <c r="RR88" s="98"/>
      <c r="RS88" s="98"/>
      <c r="RT88" s="98"/>
      <c r="RU88" s="98"/>
      <c r="RV88" s="98"/>
      <c r="RW88" s="98"/>
      <c r="RX88" s="98"/>
      <c r="RY88" s="98"/>
      <c r="RZ88" s="98"/>
      <c r="SA88" s="98"/>
      <c r="SB88" s="98"/>
      <c r="SC88" s="98"/>
      <c r="SD88" s="98"/>
      <c r="SE88" s="98"/>
      <c r="SF88" s="98"/>
      <c r="SG88" s="98"/>
      <c r="SH88" s="98"/>
      <c r="SI88" s="98"/>
      <c r="SJ88" s="98"/>
      <c r="SK88" s="98"/>
      <c r="SL88" s="98"/>
      <c r="SM88" s="98"/>
      <c r="SN88" s="98"/>
      <c r="SO88" s="98"/>
      <c r="SP88" s="98"/>
      <c r="SQ88" s="98"/>
      <c r="SR88" s="98"/>
      <c r="SS88" s="98"/>
      <c r="ST88" s="98"/>
      <c r="SU88" s="98"/>
      <c r="SV88" s="98"/>
      <c r="SW88" s="98"/>
      <c r="SX88" s="98"/>
      <c r="SY88" s="98"/>
      <c r="SZ88" s="98"/>
      <c r="TA88" s="98"/>
      <c r="TB88" s="98"/>
      <c r="TC88" s="98"/>
      <c r="TD88" s="98"/>
      <c r="TE88" s="98"/>
      <c r="TF88" s="98"/>
      <c r="TG88" s="98"/>
      <c r="TH88" s="98"/>
      <c r="TI88" s="98"/>
      <c r="TJ88" s="98"/>
      <c r="TK88" s="98"/>
      <c r="TL88" s="98"/>
      <c r="TM88" s="98"/>
      <c r="TN88" s="98"/>
      <c r="TO88" s="98"/>
      <c r="TP88" s="98"/>
      <c r="TQ88" s="98"/>
      <c r="TR88" s="98"/>
      <c r="TS88" s="98"/>
      <c r="TT88" s="98"/>
      <c r="TU88" s="98"/>
      <c r="TV88" s="98"/>
      <c r="TW88" s="98"/>
      <c r="TX88" s="98"/>
      <c r="TY88" s="98"/>
      <c r="TZ88" s="98"/>
      <c r="UA88" s="98"/>
      <c r="UB88" s="98"/>
      <c r="UC88" s="98"/>
      <c r="UD88" s="98"/>
      <c r="UE88" s="98"/>
      <c r="UF88" s="98"/>
      <c r="UG88" s="98"/>
      <c r="UH88" s="98"/>
      <c r="UI88" s="98"/>
      <c r="UJ88" s="98"/>
      <c r="UK88" s="98"/>
      <c r="UL88" s="98"/>
      <c r="UM88" s="98"/>
      <c r="UN88" s="98"/>
      <c r="UO88" s="98"/>
      <c r="UP88" s="98"/>
      <c r="UQ88" s="98"/>
      <c r="UR88" s="98"/>
      <c r="US88" s="98"/>
      <c r="UT88" s="98"/>
      <c r="UU88" s="98"/>
      <c r="UV88" s="98"/>
      <c r="UW88" s="98"/>
      <c r="UX88" s="98"/>
      <c r="UY88" s="98"/>
      <c r="UZ88" s="98"/>
      <c r="VA88" s="98"/>
      <c r="VB88" s="98"/>
      <c r="VC88" s="98"/>
      <c r="VD88" s="98"/>
      <c r="VE88" s="98"/>
      <c r="VF88" s="98"/>
      <c r="VG88" s="98"/>
      <c r="VH88" s="98"/>
      <c r="VI88" s="98"/>
      <c r="VJ88" s="98"/>
      <c r="VK88" s="98"/>
      <c r="VL88" s="98"/>
      <c r="VM88" s="98"/>
      <c r="VN88" s="98"/>
      <c r="VO88" s="98"/>
      <c r="VP88" s="98"/>
      <c r="VQ88" s="98"/>
      <c r="VR88" s="98"/>
      <c r="VS88" s="98"/>
      <c r="VT88" s="98"/>
      <c r="VU88" s="98"/>
      <c r="VV88" s="98"/>
      <c r="VW88" s="98"/>
      <c r="VX88" s="98"/>
      <c r="VY88" s="98"/>
      <c r="VZ88" s="98"/>
      <c r="WA88" s="98"/>
      <c r="WB88" s="98"/>
      <c r="WC88" s="98"/>
      <c r="WD88" s="98"/>
      <c r="WE88" s="98"/>
      <c r="WF88" s="98"/>
      <c r="WG88" s="98"/>
      <c r="WH88" s="98"/>
      <c r="WI88" s="98"/>
      <c r="WJ88" s="98"/>
      <c r="WK88" s="98"/>
      <c r="WL88" s="98"/>
      <c r="WM88" s="98"/>
      <c r="WN88" s="98"/>
      <c r="WO88" s="98"/>
      <c r="WP88" s="98"/>
      <c r="WQ88" s="98"/>
      <c r="WR88" s="98"/>
      <c r="WS88" s="98"/>
      <c r="WT88" s="98"/>
      <c r="WU88" s="98"/>
      <c r="WV88" s="98"/>
      <c r="WW88" s="98"/>
      <c r="WX88" s="98"/>
      <c r="WY88" s="98"/>
      <c r="WZ88" s="98"/>
      <c r="XA88" s="98"/>
      <c r="XB88" s="98"/>
      <c r="XC88" s="98"/>
      <c r="XD88" s="98"/>
      <c r="XE88" s="98"/>
      <c r="XF88" s="98"/>
      <c r="XG88" s="98"/>
      <c r="XH88" s="98"/>
      <c r="XI88" s="98"/>
      <c r="XJ88" s="98"/>
      <c r="XK88" s="98"/>
      <c r="XL88" s="98"/>
      <c r="XM88" s="98"/>
      <c r="XN88" s="98"/>
      <c r="XO88" s="98"/>
      <c r="XP88" s="98"/>
      <c r="XQ88" s="98"/>
      <c r="XR88" s="98"/>
      <c r="XS88" s="98"/>
      <c r="XT88" s="98"/>
      <c r="XU88" s="98"/>
      <c r="XV88" s="98"/>
      <c r="XW88" s="98"/>
      <c r="XX88" s="98"/>
      <c r="XY88" s="98"/>
      <c r="XZ88" s="98"/>
      <c r="YA88" s="98"/>
      <c r="YB88" s="98"/>
      <c r="YC88" s="98"/>
      <c r="YD88" s="98"/>
      <c r="YE88" s="98"/>
      <c r="YF88" s="98"/>
      <c r="YG88" s="98"/>
      <c r="YH88" s="98"/>
      <c r="YI88" s="98"/>
      <c r="YJ88" s="98"/>
      <c r="YK88" s="98"/>
      <c r="YL88" s="98"/>
      <c r="YM88" s="98"/>
      <c r="YN88" s="98"/>
      <c r="YO88" s="98"/>
      <c r="YP88" s="98"/>
      <c r="YQ88" s="98"/>
      <c r="YR88" s="98"/>
      <c r="YS88" s="98"/>
      <c r="YT88" s="98"/>
      <c r="YU88" s="98"/>
      <c r="YV88" s="98"/>
      <c r="YW88" s="98"/>
      <c r="YX88" s="98"/>
      <c r="YY88" s="98"/>
      <c r="YZ88" s="98"/>
      <c r="ZA88" s="98"/>
      <c r="ZB88" s="98"/>
      <c r="ZC88" s="98"/>
      <c r="ZD88" s="98"/>
      <c r="ZE88" s="98"/>
      <c r="ZF88" s="98"/>
      <c r="ZG88" s="98"/>
      <c r="ZH88" s="98"/>
      <c r="ZI88" s="98"/>
      <c r="ZJ88" s="98"/>
      <c r="ZK88" s="98"/>
      <c r="ZL88" s="98"/>
      <c r="ZM88" s="98"/>
      <c r="ZN88" s="98"/>
      <c r="ZO88" s="98"/>
      <c r="ZP88" s="98"/>
      <c r="ZQ88" s="98"/>
      <c r="ZR88" s="98"/>
      <c r="ZS88" s="98"/>
      <c r="ZT88" s="98"/>
      <c r="ZU88" s="98"/>
      <c r="ZV88" s="98"/>
      <c r="ZW88" s="98"/>
      <c r="ZX88" s="98"/>
      <c r="ZY88" s="98"/>
      <c r="ZZ88" s="98"/>
      <c r="AAA88" s="98"/>
      <c r="AAB88" s="98"/>
      <c r="AAC88" s="98"/>
      <c r="AAD88" s="98"/>
      <c r="AAE88" s="98"/>
      <c r="AAF88" s="98"/>
      <c r="AAG88" s="98"/>
      <c r="AAH88" s="98"/>
      <c r="AAI88" s="98"/>
      <c r="AAJ88" s="98"/>
      <c r="AAK88" s="98"/>
      <c r="AAL88" s="98"/>
      <c r="AAM88" s="98"/>
      <c r="AAN88" s="98"/>
      <c r="AAO88" s="98"/>
      <c r="AAP88" s="98"/>
      <c r="AAQ88" s="98"/>
      <c r="AAR88" s="98"/>
      <c r="AAS88" s="98"/>
      <c r="AAT88" s="98"/>
      <c r="AAU88" s="98"/>
      <c r="AAV88" s="98"/>
      <c r="AAW88" s="98"/>
      <c r="AAX88" s="98"/>
      <c r="AAY88" s="98"/>
      <c r="AAZ88" s="98"/>
      <c r="ABA88" s="98"/>
      <c r="ABB88" s="98"/>
      <c r="ABC88" s="98"/>
      <c r="ABD88" s="98"/>
      <c r="ABE88" s="98"/>
      <c r="ABF88" s="98"/>
      <c r="ABG88" s="98"/>
      <c r="ABH88" s="98"/>
      <c r="ABI88" s="98"/>
      <c r="ABJ88" s="98"/>
      <c r="ABK88" s="98"/>
      <c r="ABL88" s="98"/>
      <c r="ABM88" s="98"/>
      <c r="ABN88" s="98"/>
      <c r="ABO88" s="98"/>
      <c r="ABP88" s="98"/>
      <c r="ABQ88" s="98"/>
      <c r="ABR88" s="98"/>
      <c r="ABS88" s="98"/>
      <c r="ABT88" s="98"/>
      <c r="ABU88" s="98"/>
      <c r="ABV88" s="98"/>
      <c r="ABW88" s="98"/>
      <c r="ABX88" s="98"/>
      <c r="ABY88" s="98"/>
      <c r="ABZ88" s="98"/>
      <c r="ACA88" s="98"/>
      <c r="ACB88" s="98"/>
      <c r="ACC88" s="98"/>
      <c r="ACD88" s="98"/>
      <c r="ACE88" s="98"/>
      <c r="ACF88" s="98"/>
      <c r="ACG88" s="98"/>
      <c r="ACH88" s="98"/>
      <c r="ACI88" s="98"/>
      <c r="ACJ88" s="98"/>
      <c r="ACK88" s="98"/>
      <c r="ACL88" s="98"/>
      <c r="ACM88" s="98"/>
      <c r="ACN88" s="98"/>
      <c r="ACO88" s="98"/>
      <c r="ACP88" s="98"/>
      <c r="ACQ88" s="98"/>
      <c r="ACR88" s="98"/>
      <c r="ACS88" s="98"/>
      <c r="ACT88" s="98"/>
      <c r="ACU88" s="98"/>
      <c r="ACV88" s="98"/>
      <c r="ACW88" s="98"/>
      <c r="ACX88" s="98"/>
      <c r="ACY88" s="98"/>
      <c r="ACZ88" s="98"/>
      <c r="ADA88" s="98"/>
      <c r="ADB88" s="98"/>
      <c r="ADC88" s="98"/>
      <c r="ADD88" s="98"/>
      <c r="ADE88" s="98"/>
      <c r="ADF88" s="98"/>
      <c r="ADG88" s="98"/>
      <c r="ADH88" s="98"/>
      <c r="ADI88" s="98"/>
      <c r="ADJ88" s="98"/>
      <c r="ADK88" s="98"/>
      <c r="ADL88" s="98"/>
      <c r="ADM88" s="98"/>
      <c r="ADN88" s="98"/>
      <c r="ADO88" s="98"/>
      <c r="ADP88" s="98"/>
      <c r="ADQ88" s="98"/>
      <c r="ADR88" s="98"/>
      <c r="ADS88" s="98"/>
      <c r="ADT88" s="98"/>
      <c r="ADU88" s="98"/>
      <c r="ADV88" s="98"/>
      <c r="ADW88" s="98"/>
      <c r="ADX88" s="98"/>
      <c r="ADY88" s="98"/>
      <c r="ADZ88" s="98"/>
      <c r="AEA88" s="98"/>
      <c r="AEB88" s="98"/>
      <c r="AEC88" s="98"/>
      <c r="AED88" s="98"/>
      <c r="AEE88" s="98"/>
      <c r="AEF88" s="98"/>
      <c r="AEG88" s="98"/>
      <c r="AEH88" s="98"/>
      <c r="AEI88" s="98"/>
      <c r="AEJ88" s="98"/>
      <c r="AEK88" s="98"/>
      <c r="AEL88" s="98"/>
      <c r="AEM88" s="98"/>
      <c r="AEN88" s="98"/>
      <c r="AEO88" s="98"/>
      <c r="AEP88" s="98"/>
      <c r="AEQ88" s="98"/>
      <c r="AER88" s="98"/>
      <c r="AES88" s="98"/>
      <c r="AET88" s="98"/>
      <c r="AEU88" s="98"/>
      <c r="AEV88" s="98"/>
      <c r="AEW88" s="98"/>
      <c r="AEX88" s="98"/>
      <c r="AEY88" s="98"/>
      <c r="AEZ88" s="98"/>
      <c r="AFA88" s="98"/>
      <c r="AFB88" s="98"/>
      <c r="AFC88" s="98"/>
      <c r="AFD88" s="98"/>
      <c r="AFE88" s="98"/>
      <c r="AFF88" s="98"/>
      <c r="AFG88" s="98"/>
      <c r="AFH88" s="98"/>
      <c r="AFI88" s="98"/>
      <c r="AFJ88" s="98"/>
      <c r="AFK88" s="98"/>
      <c r="AFL88" s="98"/>
      <c r="AFM88" s="98"/>
      <c r="AFN88" s="98"/>
      <c r="AFO88" s="98"/>
      <c r="AFP88" s="98"/>
      <c r="AFQ88" s="98"/>
      <c r="AFR88" s="98"/>
      <c r="AFS88" s="98"/>
      <c r="AFT88" s="98"/>
      <c r="AFU88" s="98"/>
      <c r="AFV88" s="98"/>
      <c r="AFW88" s="98"/>
      <c r="AFX88" s="98"/>
      <c r="AFY88" s="98"/>
      <c r="AFZ88" s="98"/>
      <c r="AGA88" s="98"/>
      <c r="AGB88" s="98"/>
      <c r="AGC88" s="98"/>
      <c r="AGD88" s="98"/>
      <c r="AGE88" s="98"/>
      <c r="AGF88" s="98"/>
      <c r="AGG88" s="98"/>
      <c r="AGH88" s="98"/>
      <c r="AGI88" s="98"/>
      <c r="AGJ88" s="98"/>
      <c r="AGK88" s="98"/>
      <c r="AGL88" s="98"/>
      <c r="AGM88" s="98"/>
      <c r="AGN88" s="98"/>
      <c r="AGO88" s="98"/>
      <c r="AGP88" s="98"/>
      <c r="AGQ88" s="98"/>
      <c r="AGR88" s="98"/>
      <c r="AGS88" s="98"/>
      <c r="AGT88" s="98"/>
      <c r="AGU88" s="98"/>
      <c r="AGV88" s="98"/>
      <c r="AGW88" s="98"/>
      <c r="AGX88" s="98"/>
      <c r="AGY88" s="98"/>
      <c r="AGZ88" s="98"/>
      <c r="AHA88" s="98"/>
      <c r="AHB88" s="98"/>
      <c r="AHC88" s="98"/>
      <c r="AHD88" s="98"/>
      <c r="AHE88" s="98"/>
      <c r="AHF88" s="98"/>
      <c r="AHG88" s="98"/>
      <c r="AHH88" s="98"/>
      <c r="AHI88" s="98"/>
      <c r="AHJ88" s="98"/>
      <c r="AHK88" s="98"/>
      <c r="AHL88" s="98"/>
      <c r="AHM88" s="98"/>
      <c r="AHN88" s="98"/>
      <c r="AHO88" s="98"/>
      <c r="AHP88" s="98"/>
      <c r="AHQ88" s="98"/>
      <c r="AHR88" s="98"/>
      <c r="AHS88" s="98"/>
      <c r="AHT88" s="98"/>
      <c r="AHU88" s="98"/>
      <c r="AHV88" s="98"/>
      <c r="AHW88" s="98"/>
      <c r="AHX88" s="98"/>
      <c r="AHY88" s="98"/>
      <c r="AHZ88" s="98"/>
      <c r="AIA88" s="98"/>
      <c r="AIB88" s="98"/>
      <c r="AIC88" s="98"/>
      <c r="AID88" s="98"/>
      <c r="AIE88" s="98"/>
      <c r="AIF88" s="98"/>
      <c r="AIG88" s="98"/>
      <c r="AIH88" s="98"/>
      <c r="AII88" s="98"/>
      <c r="AIJ88" s="98"/>
      <c r="AIK88" s="98"/>
      <c r="AIL88" s="98"/>
      <c r="AIM88" s="98"/>
      <c r="AIN88" s="98"/>
      <c r="AIO88" s="98"/>
      <c r="AIP88" s="98"/>
      <c r="AIQ88" s="98"/>
      <c r="AIR88" s="98"/>
      <c r="AIS88" s="98"/>
      <c r="AIT88" s="98"/>
      <c r="AIU88" s="98"/>
      <c r="AIV88" s="98"/>
      <c r="AIW88" s="98"/>
      <c r="AIX88" s="98"/>
      <c r="AIY88" s="98"/>
      <c r="AIZ88" s="98"/>
      <c r="AJA88" s="98"/>
      <c r="AJB88" s="98"/>
      <c r="AJC88" s="98"/>
      <c r="AJD88" s="98"/>
      <c r="AJE88" s="98"/>
      <c r="AJF88" s="98"/>
      <c r="AJG88" s="98"/>
      <c r="AJH88" s="98"/>
      <c r="AJI88" s="98"/>
      <c r="AJJ88" s="98"/>
      <c r="AJK88" s="98"/>
      <c r="AJL88" s="98"/>
      <c r="AJM88" s="98"/>
      <c r="AJN88" s="98"/>
      <c r="AJO88" s="98"/>
      <c r="AJP88" s="98"/>
      <c r="AJQ88" s="98"/>
      <c r="AJR88" s="98"/>
      <c r="AJS88" s="98"/>
      <c r="AJT88" s="98"/>
      <c r="AJU88" s="98"/>
      <c r="AJV88" s="98"/>
      <c r="AJW88" s="98"/>
      <c r="AJX88" s="98"/>
      <c r="AJY88" s="98"/>
      <c r="AJZ88" s="98"/>
      <c r="AKA88" s="98"/>
      <c r="AKB88" s="98"/>
      <c r="AKC88" s="98"/>
      <c r="AKD88" s="98"/>
      <c r="AKE88" s="98"/>
      <c r="AKF88" s="98"/>
      <c r="AKG88" s="98"/>
      <c r="AKH88" s="98"/>
      <c r="AKI88" s="98"/>
      <c r="AKJ88" s="98"/>
      <c r="AKK88" s="98"/>
      <c r="AKL88" s="98"/>
      <c r="AKM88" s="98"/>
      <c r="AKN88" s="98"/>
      <c r="AKO88" s="98"/>
      <c r="AKP88" s="98"/>
      <c r="AKQ88" s="98"/>
      <c r="AKR88" s="98"/>
      <c r="AKS88" s="98"/>
      <c r="AKT88" s="98"/>
      <c r="AKU88" s="98"/>
      <c r="AKV88" s="98"/>
      <c r="AKW88" s="98"/>
      <c r="AKX88" s="98"/>
    </row>
    <row r="89" spans="1:986" s="88" customFormat="1" ht="12" x14ac:dyDescent="0.2">
      <c r="A89" s="249"/>
      <c r="B89" s="241" t="s">
        <v>279</v>
      </c>
      <c r="C89" s="166" t="str">
        <f>_xlfn.CONCAT(Leverancespecifikation6[[#This Row],[ID]],Leverancespecifikation6[[#This Row],[BYGNINGSDEL]])</f>
        <v>085Generisk dæk/etageadskillelse</v>
      </c>
      <c r="D89" s="167"/>
      <c r="E89" s="167" t="s">
        <v>138</v>
      </c>
      <c r="F89" s="167"/>
      <c r="G89" s="167"/>
      <c r="H89" s="167"/>
      <c r="I89" s="167"/>
      <c r="J89" s="167">
        <v>4</v>
      </c>
      <c r="K89" s="331" t="s">
        <v>297</v>
      </c>
      <c r="L89" s="169" t="s">
        <v>298</v>
      </c>
      <c r="M89" s="86" t="str">
        <f>IFERROR(VLOOKUP(Leverancespecifikation6[[#This Row],[ID-Bygningsdel]],'Data ændringslog'!A:G,7,FALSE),"P")</f>
        <v/>
      </c>
      <c r="N89" s="320" t="s">
        <v>99</v>
      </c>
      <c r="O89" s="117" t="str">
        <f>VLOOKUP(Leverancespecifikation6[[#This Row],[ID-Bygningsdel]],'Data aktør'!A:H,2,FALSE)</f>
        <v>X</v>
      </c>
      <c r="P89" s="87" t="str">
        <f>VLOOKUP(Leverancespecifikation6[[#This Row],[ID-Bygningsdel]],'Data aktør'!A:H,3,FALSE)</f>
        <v/>
      </c>
      <c r="Q89" s="87" t="str">
        <f>VLOOKUP(Leverancespecifikation6[[#This Row],[ID-Bygningsdel]],'Data aktør'!A:H,4,FALSE)</f>
        <v/>
      </c>
      <c r="R89" s="87" t="str">
        <f>VLOOKUP(Leverancespecifikation6[[#This Row],[ID-Bygningsdel]],'Data aktør'!A:H,5,FALSE)</f>
        <v/>
      </c>
      <c r="S89" s="87" t="str">
        <f>VLOOKUP(Leverancespecifikation6[[#This Row],[ID-Bygningsdel]],'Data aktør'!A:H,6,FALSE)</f>
        <v/>
      </c>
      <c r="T89" s="87" t="str">
        <f>VLOOKUP(Leverancespecifikation6[[#This Row],[ID-Bygningsdel]],'Data aktør'!A:H,7,FALSE)</f>
        <v/>
      </c>
      <c r="U89" s="118" t="str">
        <f>VLOOKUP(Leverancespecifikation6[[#This Row],[ID-Bygningsdel]],'Data aktør'!A:H,8,FALSE)</f>
        <v/>
      </c>
      <c r="V89" s="110"/>
      <c r="W89" s="85"/>
      <c r="X89" s="85"/>
      <c r="Y89" s="85"/>
      <c r="Z89" s="85"/>
      <c r="AA89" s="85"/>
      <c r="AB89" s="167" t="s">
        <v>33</v>
      </c>
      <c r="AC89" s="167">
        <v>200</v>
      </c>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286"/>
      <c r="BM89" s="167"/>
      <c r="BN89" s="167"/>
      <c r="BO89" s="167"/>
      <c r="BP89" s="167"/>
      <c r="BQ89" s="167"/>
      <c r="BR89" s="167"/>
      <c r="BS89" s="167"/>
      <c r="BT89" s="167"/>
      <c r="BU89" s="167"/>
      <c r="BV89" s="167"/>
      <c r="BW89" s="167"/>
      <c r="BX89" s="167"/>
      <c r="BY89" s="167"/>
      <c r="BZ89" s="167"/>
      <c r="CA89" s="207"/>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c r="GS89" s="134"/>
      <c r="GT89" s="134"/>
      <c r="GU89" s="134"/>
      <c r="GV89" s="134"/>
      <c r="GW89" s="134"/>
      <c r="GX89" s="134"/>
      <c r="GY89" s="134"/>
      <c r="GZ89" s="134"/>
      <c r="HA89" s="134"/>
      <c r="HB89" s="134"/>
      <c r="HC89" s="134"/>
      <c r="HD89" s="134"/>
      <c r="HE89" s="134"/>
      <c r="HF89" s="134"/>
      <c r="HG89" s="134"/>
      <c r="HH89" s="134"/>
      <c r="HI89" s="134"/>
      <c r="HJ89" s="134"/>
      <c r="HK89" s="134"/>
      <c r="HL89" s="134"/>
      <c r="HM89" s="134"/>
      <c r="HN89" s="134"/>
      <c r="HO89" s="134"/>
      <c r="HP89" s="134"/>
      <c r="HQ89" s="134"/>
      <c r="HR89" s="134"/>
      <c r="HS89" s="134"/>
      <c r="HT89" s="134"/>
      <c r="HU89" s="134"/>
      <c r="HV89" s="134"/>
      <c r="HW89" s="134"/>
      <c r="HX89" s="134"/>
      <c r="HY89" s="134"/>
      <c r="HZ89" s="134"/>
      <c r="IA89" s="134"/>
      <c r="IB89" s="134"/>
      <c r="IC89" s="134"/>
      <c r="ID89" s="134"/>
      <c r="IE89" s="134"/>
      <c r="IF89" s="134"/>
      <c r="IG89" s="134"/>
      <c r="IH89" s="134"/>
      <c r="II89" s="134"/>
      <c r="IJ89" s="134"/>
      <c r="IK89" s="134"/>
      <c r="IL89" s="134"/>
      <c r="IM89" s="134"/>
      <c r="IN89" s="134"/>
      <c r="IO89" s="134"/>
      <c r="IP89" s="134"/>
      <c r="IQ89" s="134"/>
      <c r="IR89" s="134"/>
      <c r="IS89" s="134"/>
      <c r="IT89" s="134"/>
      <c r="IU89" s="134"/>
      <c r="IV89" s="134"/>
      <c r="IW89" s="134"/>
      <c r="IX89" s="134"/>
      <c r="IY89" s="134"/>
      <c r="IZ89" s="134"/>
      <c r="JA89" s="134"/>
      <c r="JB89" s="134"/>
      <c r="JC89" s="134"/>
      <c r="JD89" s="134"/>
      <c r="JE89" s="134"/>
      <c r="JF89" s="134"/>
      <c r="JG89" s="134"/>
      <c r="JH89" s="134"/>
      <c r="JI89" s="134"/>
      <c r="JJ89" s="134"/>
      <c r="JK89" s="134"/>
      <c r="JL89" s="134"/>
      <c r="JM89" s="134"/>
      <c r="JN89" s="134"/>
      <c r="JO89" s="134"/>
      <c r="JP89" s="134"/>
      <c r="JQ89" s="134"/>
      <c r="JR89" s="134"/>
      <c r="JS89" s="134"/>
      <c r="JT89" s="134"/>
      <c r="JU89" s="134"/>
      <c r="JV89" s="134"/>
      <c r="JW89" s="134"/>
      <c r="JX89" s="134"/>
      <c r="JY89" s="134"/>
      <c r="JZ89" s="134"/>
      <c r="KA89" s="134"/>
      <c r="KB89" s="134"/>
      <c r="KC89" s="134"/>
      <c r="KD89" s="134"/>
      <c r="KE89" s="134"/>
      <c r="KF89" s="134"/>
      <c r="KG89" s="134"/>
      <c r="KH89" s="134"/>
      <c r="KI89" s="134"/>
      <c r="KJ89" s="134"/>
      <c r="KK89" s="134"/>
      <c r="KL89" s="134"/>
      <c r="KM89" s="134"/>
      <c r="KN89" s="134"/>
      <c r="KO89" s="134"/>
      <c r="KP89" s="134"/>
      <c r="KQ89" s="134"/>
      <c r="KR89" s="134"/>
      <c r="KS89" s="134"/>
      <c r="KT89" s="134"/>
      <c r="KU89" s="134"/>
      <c r="KV89" s="134"/>
      <c r="KW89" s="134"/>
      <c r="KX89" s="134"/>
      <c r="KY89" s="134"/>
      <c r="KZ89" s="134"/>
      <c r="LA89" s="134"/>
      <c r="LB89" s="134"/>
      <c r="LC89" s="134"/>
      <c r="LD89" s="134"/>
      <c r="LE89" s="134"/>
      <c r="LF89" s="134"/>
      <c r="LG89" s="134"/>
      <c r="LH89" s="134"/>
      <c r="LI89" s="134"/>
      <c r="LJ89" s="134"/>
      <c r="LK89" s="134"/>
      <c r="LL89" s="134"/>
      <c r="LM89" s="134"/>
      <c r="LN89" s="134"/>
      <c r="LO89" s="134"/>
      <c r="LP89" s="134"/>
      <c r="LQ89" s="134"/>
      <c r="LR89" s="134"/>
      <c r="LS89" s="134"/>
      <c r="LT89" s="134"/>
      <c r="LU89" s="134"/>
      <c r="LV89" s="134"/>
      <c r="LW89" s="134"/>
      <c r="LX89" s="134"/>
      <c r="LY89" s="134"/>
      <c r="LZ89" s="134"/>
      <c r="MA89" s="134"/>
      <c r="MB89" s="134"/>
      <c r="MC89" s="134"/>
      <c r="MD89" s="134"/>
      <c r="ME89" s="134"/>
      <c r="MF89" s="134"/>
      <c r="MG89" s="134"/>
      <c r="MH89" s="134"/>
      <c r="MI89" s="134"/>
      <c r="MJ89" s="134"/>
      <c r="MK89" s="134"/>
      <c r="ML89" s="134"/>
      <c r="MM89" s="134"/>
      <c r="MN89" s="134"/>
      <c r="MO89" s="134"/>
      <c r="MP89" s="134"/>
      <c r="MQ89" s="134"/>
      <c r="MR89" s="134"/>
      <c r="MS89" s="134"/>
      <c r="MT89" s="134"/>
      <c r="MU89" s="134"/>
      <c r="MV89" s="134"/>
      <c r="MW89" s="134"/>
      <c r="MX89" s="134"/>
      <c r="MY89" s="134"/>
      <c r="MZ89" s="134"/>
      <c r="NA89" s="134"/>
      <c r="NB89" s="134"/>
      <c r="NC89" s="134"/>
      <c r="ND89" s="134"/>
      <c r="NE89" s="134"/>
      <c r="NF89" s="134"/>
      <c r="NG89" s="134"/>
      <c r="NH89" s="134"/>
      <c r="NI89" s="134"/>
      <c r="NJ89" s="134"/>
      <c r="NK89" s="134"/>
      <c r="NL89" s="134"/>
      <c r="NM89" s="134"/>
      <c r="NN89" s="134"/>
      <c r="NO89" s="134"/>
      <c r="NP89" s="134"/>
      <c r="NQ89" s="134"/>
      <c r="NR89" s="134"/>
      <c r="NS89" s="134"/>
      <c r="NT89" s="134"/>
      <c r="NU89" s="134"/>
      <c r="NV89" s="134"/>
      <c r="NW89" s="134"/>
      <c r="NX89" s="134"/>
      <c r="NY89" s="134"/>
      <c r="NZ89" s="134"/>
      <c r="OA89" s="134"/>
      <c r="OB89" s="134"/>
      <c r="OC89" s="134"/>
      <c r="OD89" s="134"/>
      <c r="OE89" s="134"/>
      <c r="OF89" s="134"/>
      <c r="OG89" s="134"/>
      <c r="OH89" s="134"/>
      <c r="OI89" s="134"/>
      <c r="OJ89" s="134"/>
      <c r="OK89" s="134"/>
      <c r="OL89" s="134"/>
      <c r="OM89" s="134"/>
      <c r="ON89" s="134"/>
      <c r="OO89" s="134"/>
      <c r="OP89" s="134"/>
      <c r="OQ89" s="134"/>
      <c r="OR89" s="134"/>
      <c r="OS89" s="134"/>
      <c r="OT89" s="134"/>
      <c r="OU89" s="134"/>
      <c r="OV89" s="134"/>
      <c r="OW89" s="134"/>
      <c r="OX89" s="134"/>
      <c r="OY89" s="134"/>
      <c r="OZ89" s="134"/>
      <c r="PA89" s="134"/>
      <c r="PB89" s="134"/>
      <c r="PC89" s="134"/>
      <c r="PD89" s="134"/>
      <c r="PE89" s="134"/>
      <c r="PF89" s="134"/>
      <c r="PG89" s="134"/>
      <c r="PH89" s="134"/>
      <c r="PI89" s="134"/>
      <c r="PJ89" s="134"/>
      <c r="PK89" s="134"/>
      <c r="PL89" s="134"/>
      <c r="PM89" s="134"/>
      <c r="PN89" s="134"/>
      <c r="PO89" s="134"/>
      <c r="PP89" s="134"/>
      <c r="PQ89" s="134"/>
      <c r="PR89" s="134"/>
      <c r="PS89" s="134"/>
      <c r="PT89" s="134"/>
      <c r="PU89" s="134"/>
      <c r="PV89" s="134"/>
      <c r="PW89" s="134"/>
      <c r="PX89" s="134"/>
      <c r="PY89" s="134"/>
      <c r="PZ89" s="134"/>
      <c r="QA89" s="134"/>
      <c r="QB89" s="134"/>
      <c r="QC89" s="134"/>
      <c r="QD89" s="134"/>
      <c r="QE89" s="134"/>
      <c r="QF89" s="134"/>
      <c r="QG89" s="134"/>
      <c r="QH89" s="134"/>
      <c r="QI89" s="134"/>
      <c r="QJ89" s="134"/>
      <c r="QK89" s="134"/>
      <c r="QL89" s="134"/>
      <c r="QM89" s="134"/>
      <c r="QN89" s="134"/>
      <c r="QO89" s="134"/>
      <c r="QP89" s="134"/>
      <c r="QQ89" s="134"/>
      <c r="QR89" s="134"/>
      <c r="QS89" s="134"/>
      <c r="QT89" s="134"/>
      <c r="QU89" s="134"/>
      <c r="QV89" s="134"/>
      <c r="QW89" s="134"/>
      <c r="QX89" s="134"/>
      <c r="QY89" s="134"/>
      <c r="QZ89" s="134"/>
      <c r="RA89" s="134"/>
      <c r="RB89" s="134"/>
      <c r="RC89" s="134"/>
      <c r="RD89" s="134"/>
      <c r="RE89" s="134"/>
      <c r="RF89" s="134"/>
      <c r="RG89" s="134"/>
      <c r="RH89" s="134"/>
      <c r="RI89" s="134"/>
      <c r="RJ89" s="134"/>
      <c r="RK89" s="134"/>
      <c r="RL89" s="134"/>
      <c r="RM89" s="134"/>
      <c r="RN89" s="134"/>
      <c r="RO89" s="134"/>
      <c r="RP89" s="134"/>
      <c r="RQ89" s="134"/>
      <c r="RR89" s="134"/>
      <c r="RS89" s="134"/>
      <c r="RT89" s="134"/>
      <c r="RU89" s="134"/>
      <c r="RV89" s="134"/>
      <c r="RW89" s="134"/>
      <c r="RX89" s="134"/>
      <c r="RY89" s="134"/>
      <c r="RZ89" s="134"/>
      <c r="SA89" s="134"/>
      <c r="SB89" s="134"/>
      <c r="SC89" s="134"/>
      <c r="SD89" s="134"/>
      <c r="SE89" s="134"/>
      <c r="SF89" s="134"/>
      <c r="SG89" s="134"/>
      <c r="SH89" s="134"/>
      <c r="SI89" s="134"/>
      <c r="SJ89" s="134"/>
      <c r="SK89" s="134"/>
      <c r="SL89" s="134"/>
      <c r="SM89" s="134"/>
      <c r="SN89" s="134"/>
      <c r="SO89" s="134"/>
      <c r="SP89" s="134"/>
      <c r="SQ89" s="134"/>
      <c r="SR89" s="134"/>
      <c r="SS89" s="134"/>
      <c r="ST89" s="134"/>
      <c r="SU89" s="134"/>
      <c r="SV89" s="134"/>
      <c r="SW89" s="134"/>
      <c r="SX89" s="134"/>
      <c r="SY89" s="134"/>
      <c r="SZ89" s="134"/>
      <c r="TA89" s="134"/>
      <c r="TB89" s="134"/>
      <c r="TC89" s="134"/>
      <c r="TD89" s="134"/>
      <c r="TE89" s="134"/>
      <c r="TF89" s="134"/>
      <c r="TG89" s="134"/>
      <c r="TH89" s="134"/>
      <c r="TI89" s="134"/>
      <c r="TJ89" s="134"/>
      <c r="TK89" s="134"/>
      <c r="TL89" s="134"/>
      <c r="TM89" s="134"/>
      <c r="TN89" s="134"/>
      <c r="TO89" s="134"/>
      <c r="TP89" s="134"/>
      <c r="TQ89" s="134"/>
      <c r="TR89" s="134"/>
      <c r="TS89" s="134"/>
      <c r="TT89" s="134"/>
      <c r="TU89" s="134"/>
      <c r="TV89" s="134"/>
      <c r="TW89" s="134"/>
      <c r="TX89" s="134"/>
      <c r="TY89" s="134"/>
      <c r="TZ89" s="134"/>
      <c r="UA89" s="134"/>
      <c r="UB89" s="134"/>
      <c r="UC89" s="134"/>
      <c r="UD89" s="134"/>
      <c r="UE89" s="134"/>
      <c r="UF89" s="134"/>
      <c r="UG89" s="134"/>
      <c r="UH89" s="134"/>
      <c r="UI89" s="134"/>
      <c r="UJ89" s="134"/>
      <c r="UK89" s="134"/>
      <c r="UL89" s="134"/>
      <c r="UM89" s="134"/>
      <c r="UN89" s="134"/>
      <c r="UO89" s="134"/>
      <c r="UP89" s="134"/>
      <c r="UQ89" s="134"/>
      <c r="UR89" s="134"/>
      <c r="US89" s="134"/>
      <c r="UT89" s="134"/>
      <c r="UU89" s="134"/>
      <c r="UV89" s="134"/>
      <c r="UW89" s="134"/>
      <c r="UX89" s="134"/>
      <c r="UY89" s="134"/>
      <c r="UZ89" s="134"/>
      <c r="VA89" s="134"/>
      <c r="VB89" s="134"/>
      <c r="VC89" s="134"/>
      <c r="VD89" s="134"/>
      <c r="VE89" s="134"/>
      <c r="VF89" s="134"/>
      <c r="VG89" s="134"/>
      <c r="VH89" s="134"/>
      <c r="VI89" s="134"/>
      <c r="VJ89" s="134"/>
      <c r="VK89" s="134"/>
      <c r="VL89" s="134"/>
      <c r="VM89" s="134"/>
      <c r="VN89" s="134"/>
      <c r="VO89" s="134"/>
      <c r="VP89" s="134"/>
      <c r="VQ89" s="134"/>
      <c r="VR89" s="134"/>
      <c r="VS89" s="134"/>
      <c r="VT89" s="134"/>
      <c r="VU89" s="134"/>
      <c r="VV89" s="134"/>
      <c r="VW89" s="134"/>
      <c r="VX89" s="134"/>
      <c r="VY89" s="134"/>
      <c r="VZ89" s="134"/>
      <c r="WA89" s="134"/>
      <c r="WB89" s="134"/>
      <c r="WC89" s="134"/>
      <c r="WD89" s="134"/>
      <c r="WE89" s="134"/>
      <c r="WF89" s="134"/>
      <c r="WG89" s="134"/>
      <c r="WH89" s="134"/>
      <c r="WI89" s="134"/>
      <c r="WJ89" s="134"/>
      <c r="WK89" s="134"/>
      <c r="WL89" s="134"/>
      <c r="WM89" s="134"/>
      <c r="WN89" s="134"/>
      <c r="WO89" s="134"/>
      <c r="WP89" s="134"/>
      <c r="WQ89" s="134"/>
      <c r="WR89" s="134"/>
      <c r="WS89" s="134"/>
      <c r="WT89" s="134"/>
      <c r="WU89" s="134"/>
      <c r="WV89" s="134"/>
      <c r="WW89" s="134"/>
      <c r="WX89" s="134"/>
      <c r="WY89" s="134"/>
      <c r="WZ89" s="134"/>
      <c r="XA89" s="134"/>
      <c r="XB89" s="134"/>
      <c r="XC89" s="134"/>
      <c r="XD89" s="134"/>
      <c r="XE89" s="134"/>
      <c r="XF89" s="134"/>
      <c r="XG89" s="134"/>
      <c r="XH89" s="134"/>
      <c r="XI89" s="134"/>
      <c r="XJ89" s="134"/>
      <c r="XK89" s="134"/>
      <c r="XL89" s="134"/>
      <c r="XM89" s="134"/>
      <c r="XN89" s="134"/>
      <c r="XO89" s="134"/>
      <c r="XP89" s="134"/>
      <c r="XQ89" s="134"/>
      <c r="XR89" s="134"/>
      <c r="XS89" s="134"/>
      <c r="XT89" s="134"/>
      <c r="XU89" s="134"/>
      <c r="XV89" s="134"/>
      <c r="XW89" s="134"/>
      <c r="XX89" s="134"/>
      <c r="XY89" s="134"/>
      <c r="XZ89" s="134"/>
      <c r="YA89" s="134"/>
      <c r="YB89" s="134"/>
      <c r="YC89" s="134"/>
      <c r="YD89" s="134"/>
      <c r="YE89" s="134"/>
      <c r="YF89" s="134"/>
      <c r="YG89" s="134"/>
      <c r="YH89" s="134"/>
      <c r="YI89" s="134"/>
      <c r="YJ89" s="134"/>
      <c r="YK89" s="134"/>
      <c r="YL89" s="134"/>
      <c r="YM89" s="134"/>
      <c r="YN89" s="134"/>
      <c r="YO89" s="134"/>
      <c r="YP89" s="134"/>
      <c r="YQ89" s="134"/>
      <c r="YR89" s="134"/>
      <c r="YS89" s="134"/>
      <c r="YT89" s="134"/>
      <c r="YU89" s="134"/>
      <c r="YV89" s="134"/>
      <c r="YW89" s="134"/>
      <c r="YX89" s="134"/>
      <c r="YY89" s="134"/>
      <c r="YZ89" s="134"/>
      <c r="ZA89" s="134"/>
      <c r="ZB89" s="134"/>
      <c r="ZC89" s="134"/>
      <c r="ZD89" s="134"/>
      <c r="ZE89" s="134"/>
      <c r="ZF89" s="134"/>
      <c r="ZG89" s="134"/>
      <c r="ZH89" s="134"/>
      <c r="ZI89" s="134"/>
      <c r="ZJ89" s="134"/>
      <c r="ZK89" s="134"/>
      <c r="ZL89" s="134"/>
      <c r="ZM89" s="134"/>
      <c r="ZN89" s="134"/>
      <c r="ZO89" s="134"/>
      <c r="ZP89" s="134"/>
      <c r="ZQ89" s="134"/>
      <c r="ZR89" s="134"/>
      <c r="ZS89" s="134"/>
      <c r="ZT89" s="134"/>
      <c r="ZU89" s="134"/>
      <c r="ZV89" s="134"/>
      <c r="ZW89" s="134"/>
      <c r="ZX89" s="134"/>
      <c r="ZY89" s="134"/>
      <c r="ZZ89" s="134"/>
      <c r="AAA89" s="134"/>
      <c r="AAB89" s="134"/>
      <c r="AAC89" s="134"/>
      <c r="AAD89" s="134"/>
      <c r="AAE89" s="134"/>
      <c r="AAF89" s="134"/>
      <c r="AAG89" s="134"/>
      <c r="AAH89" s="134"/>
      <c r="AAI89" s="134"/>
      <c r="AAJ89" s="134"/>
      <c r="AAK89" s="134"/>
      <c r="AAL89" s="134"/>
      <c r="AAM89" s="134"/>
      <c r="AAN89" s="134"/>
      <c r="AAO89" s="134"/>
      <c r="AAP89" s="134"/>
      <c r="AAQ89" s="134"/>
      <c r="AAR89" s="134"/>
      <c r="AAS89" s="134"/>
      <c r="AAT89" s="134"/>
      <c r="AAU89" s="134"/>
      <c r="AAV89" s="134"/>
      <c r="AAW89" s="134"/>
      <c r="AAX89" s="134"/>
      <c r="AAY89" s="134"/>
      <c r="AAZ89" s="134"/>
      <c r="ABA89" s="134"/>
      <c r="ABB89" s="134"/>
      <c r="ABC89" s="134"/>
      <c r="ABD89" s="134"/>
      <c r="ABE89" s="134"/>
      <c r="ABF89" s="134"/>
      <c r="ABG89" s="134"/>
      <c r="ABH89" s="134"/>
      <c r="ABI89" s="134"/>
      <c r="ABJ89" s="134"/>
      <c r="ABK89" s="134"/>
      <c r="ABL89" s="134"/>
      <c r="ABM89" s="134"/>
      <c r="ABN89" s="134"/>
      <c r="ABO89" s="134"/>
      <c r="ABP89" s="134"/>
      <c r="ABQ89" s="134"/>
      <c r="ABR89" s="134"/>
      <c r="ABS89" s="134"/>
      <c r="ABT89" s="134"/>
      <c r="ABU89" s="134"/>
      <c r="ABV89" s="134"/>
      <c r="ABW89" s="134"/>
      <c r="ABX89" s="134"/>
      <c r="ABY89" s="134"/>
      <c r="ABZ89" s="134"/>
      <c r="ACA89" s="134"/>
      <c r="ACB89" s="134"/>
      <c r="ACC89" s="134"/>
      <c r="ACD89" s="134"/>
      <c r="ACE89" s="134"/>
      <c r="ACF89" s="134"/>
      <c r="ACG89" s="134"/>
      <c r="ACH89" s="134"/>
      <c r="ACI89" s="134"/>
      <c r="ACJ89" s="134"/>
      <c r="ACK89" s="134"/>
      <c r="ACL89" s="134"/>
      <c r="ACM89" s="134"/>
      <c r="ACN89" s="134"/>
      <c r="ACO89" s="134"/>
      <c r="ACP89" s="134"/>
      <c r="ACQ89" s="134"/>
      <c r="ACR89" s="134"/>
      <c r="ACS89" s="134"/>
      <c r="ACT89" s="134"/>
      <c r="ACU89" s="134"/>
      <c r="ACV89" s="134"/>
      <c r="ACW89" s="134"/>
      <c r="ACX89" s="134"/>
      <c r="ACY89" s="134"/>
      <c r="ACZ89" s="134"/>
      <c r="ADA89" s="134"/>
      <c r="ADB89" s="134"/>
      <c r="ADC89" s="134"/>
      <c r="ADD89" s="134"/>
      <c r="ADE89" s="134"/>
      <c r="ADF89" s="134"/>
      <c r="ADG89" s="134"/>
      <c r="ADH89" s="134"/>
      <c r="ADI89" s="134"/>
      <c r="ADJ89" s="134"/>
      <c r="ADK89" s="134"/>
      <c r="ADL89" s="134"/>
      <c r="ADM89" s="134"/>
      <c r="ADN89" s="134"/>
      <c r="ADO89" s="134"/>
      <c r="ADP89" s="134"/>
      <c r="ADQ89" s="134"/>
      <c r="ADR89" s="134"/>
      <c r="ADS89" s="134"/>
      <c r="ADT89" s="134"/>
      <c r="ADU89" s="134"/>
      <c r="ADV89" s="134"/>
      <c r="ADW89" s="134"/>
      <c r="ADX89" s="134"/>
      <c r="ADY89" s="134"/>
      <c r="ADZ89" s="134"/>
      <c r="AEA89" s="134"/>
      <c r="AEB89" s="134"/>
      <c r="AEC89" s="134"/>
      <c r="AED89" s="134"/>
      <c r="AEE89" s="134"/>
      <c r="AEF89" s="134"/>
      <c r="AEG89" s="134"/>
      <c r="AEH89" s="134"/>
      <c r="AEI89" s="134"/>
      <c r="AEJ89" s="134"/>
      <c r="AEK89" s="134"/>
      <c r="AEL89" s="134"/>
      <c r="AEM89" s="134"/>
      <c r="AEN89" s="134"/>
      <c r="AEO89" s="134"/>
      <c r="AEP89" s="134"/>
      <c r="AEQ89" s="134"/>
      <c r="AER89" s="134"/>
      <c r="AES89" s="134"/>
      <c r="AET89" s="134"/>
      <c r="AEU89" s="134"/>
      <c r="AEV89" s="134"/>
      <c r="AEW89" s="134"/>
      <c r="AEX89" s="134"/>
      <c r="AEY89" s="134"/>
      <c r="AEZ89" s="134"/>
      <c r="AFA89" s="134"/>
      <c r="AFB89" s="134"/>
      <c r="AFC89" s="134"/>
      <c r="AFD89" s="134"/>
      <c r="AFE89" s="134"/>
      <c r="AFF89" s="134"/>
      <c r="AFG89" s="134"/>
      <c r="AFH89" s="134"/>
      <c r="AFI89" s="134"/>
      <c r="AFJ89" s="134"/>
      <c r="AFK89" s="134"/>
      <c r="AFL89" s="134"/>
      <c r="AFM89" s="134"/>
      <c r="AFN89" s="134"/>
      <c r="AFO89" s="134"/>
      <c r="AFP89" s="134"/>
      <c r="AFQ89" s="134"/>
      <c r="AFR89" s="134"/>
      <c r="AFS89" s="134"/>
      <c r="AFT89" s="134"/>
      <c r="AFU89" s="134"/>
      <c r="AFV89" s="134"/>
      <c r="AFW89" s="134"/>
      <c r="AFX89" s="134"/>
      <c r="AFY89" s="134"/>
      <c r="AFZ89" s="134"/>
      <c r="AGA89" s="134"/>
      <c r="AGB89" s="134"/>
      <c r="AGC89" s="134"/>
      <c r="AGD89" s="134"/>
      <c r="AGE89" s="134"/>
      <c r="AGF89" s="134"/>
      <c r="AGG89" s="134"/>
      <c r="AGH89" s="134"/>
      <c r="AGI89" s="134"/>
      <c r="AGJ89" s="134"/>
      <c r="AGK89" s="134"/>
      <c r="AGL89" s="134"/>
      <c r="AGM89" s="134"/>
      <c r="AGN89" s="134"/>
      <c r="AGO89" s="134"/>
      <c r="AGP89" s="134"/>
      <c r="AGQ89" s="134"/>
      <c r="AGR89" s="134"/>
      <c r="AGS89" s="134"/>
      <c r="AGT89" s="134"/>
      <c r="AGU89" s="134"/>
      <c r="AGV89" s="134"/>
      <c r="AGW89" s="134"/>
      <c r="AGX89" s="134"/>
      <c r="AGY89" s="134"/>
      <c r="AGZ89" s="134"/>
      <c r="AHA89" s="134"/>
      <c r="AHB89" s="134"/>
      <c r="AHC89" s="134"/>
      <c r="AHD89" s="134"/>
      <c r="AHE89" s="134"/>
      <c r="AHF89" s="134"/>
      <c r="AHG89" s="134"/>
      <c r="AHH89" s="134"/>
      <c r="AHI89" s="134"/>
      <c r="AHJ89" s="134"/>
      <c r="AHK89" s="134"/>
      <c r="AHL89" s="134"/>
      <c r="AHM89" s="134"/>
      <c r="AHN89" s="134"/>
      <c r="AHO89" s="134"/>
      <c r="AHP89" s="134"/>
      <c r="AHQ89" s="134"/>
      <c r="AHR89" s="134"/>
      <c r="AHS89" s="134"/>
      <c r="AHT89" s="134"/>
      <c r="AHU89" s="134"/>
      <c r="AHV89" s="134"/>
      <c r="AHW89" s="134"/>
      <c r="AHX89" s="134"/>
      <c r="AHY89" s="134"/>
      <c r="AHZ89" s="134"/>
      <c r="AIA89" s="134"/>
      <c r="AIB89" s="134"/>
      <c r="AIC89" s="134"/>
      <c r="AID89" s="134"/>
      <c r="AIE89" s="134"/>
      <c r="AIF89" s="134"/>
      <c r="AIG89" s="134"/>
      <c r="AIH89" s="134"/>
      <c r="AII89" s="134"/>
      <c r="AIJ89" s="134"/>
      <c r="AIK89" s="134"/>
      <c r="AIL89" s="134"/>
      <c r="AIM89" s="134"/>
      <c r="AIN89" s="134"/>
      <c r="AIO89" s="134"/>
      <c r="AIP89" s="134"/>
      <c r="AIQ89" s="134"/>
      <c r="AIR89" s="134"/>
      <c r="AIS89" s="134"/>
      <c r="AIT89" s="134"/>
      <c r="AIU89" s="134"/>
      <c r="AIV89" s="134"/>
      <c r="AIW89" s="134"/>
      <c r="AIX89" s="134"/>
      <c r="AIY89" s="134"/>
      <c r="AIZ89" s="134"/>
      <c r="AJA89" s="134"/>
      <c r="AJB89" s="134"/>
      <c r="AJC89" s="134"/>
      <c r="AJD89" s="134"/>
      <c r="AJE89" s="134"/>
      <c r="AJF89" s="134"/>
      <c r="AJG89" s="134"/>
      <c r="AJH89" s="134"/>
      <c r="AJI89" s="134"/>
      <c r="AJJ89" s="134"/>
      <c r="AJK89" s="134"/>
      <c r="AJL89" s="134"/>
      <c r="AJM89" s="134"/>
      <c r="AJN89" s="134"/>
      <c r="AJO89" s="134"/>
      <c r="AJP89" s="134"/>
      <c r="AJQ89" s="134"/>
      <c r="AJR89" s="134"/>
      <c r="AJS89" s="134"/>
      <c r="AJT89" s="134"/>
      <c r="AJU89" s="134"/>
      <c r="AJV89" s="134"/>
      <c r="AJW89" s="134"/>
      <c r="AJX89" s="134"/>
      <c r="AJY89" s="134"/>
      <c r="AJZ89" s="134"/>
      <c r="AKA89" s="134"/>
      <c r="AKB89" s="134"/>
      <c r="AKC89" s="134"/>
      <c r="AKD89" s="134"/>
      <c r="AKE89" s="134"/>
      <c r="AKF89" s="134"/>
      <c r="AKG89" s="134"/>
      <c r="AKH89" s="134"/>
      <c r="AKI89" s="134"/>
      <c r="AKJ89" s="134"/>
      <c r="AKK89" s="134"/>
      <c r="AKL89" s="134"/>
      <c r="AKM89" s="134"/>
      <c r="AKN89" s="134"/>
      <c r="AKO89" s="134"/>
      <c r="AKP89" s="134"/>
      <c r="AKQ89" s="134"/>
      <c r="AKR89" s="134"/>
      <c r="AKS89" s="134"/>
      <c r="AKT89" s="134"/>
      <c r="AKU89" s="134"/>
      <c r="AKV89" s="134"/>
      <c r="AKW89" s="134"/>
      <c r="AKX89" s="134"/>
    </row>
    <row r="90" spans="1:986" ht="12" x14ac:dyDescent="0.2">
      <c r="A90" s="249"/>
      <c r="B90" s="242" t="s">
        <v>281</v>
      </c>
      <c r="C90" s="170" t="str">
        <f>_xlfn.CONCAT(Leverancespecifikation6[[#This Row],[ID]],Leverancespecifikation6[[#This Row],[BYGNINGSDEL]])</f>
        <v>086Terrændæk</v>
      </c>
      <c r="E90" s="171">
        <v>131</v>
      </c>
      <c r="I90" s="171"/>
      <c r="J90" s="171">
        <v>4</v>
      </c>
      <c r="K90" s="175" t="s">
        <v>300</v>
      </c>
      <c r="L90" s="172" t="s">
        <v>301</v>
      </c>
      <c r="M90" s="80" t="str">
        <f>IFERROR(VLOOKUP(Leverancespecifikation6[[#This Row],[ID-Bygningsdel]],'Data ændringslog'!A:G,7,FALSE),"P")</f>
        <v/>
      </c>
      <c r="N90" s="321" t="s">
        <v>99</v>
      </c>
      <c r="O90" s="121" t="str">
        <f>VLOOKUP(Leverancespecifikation6[[#This Row],[ID-Bygningsdel]],'Data aktør'!A:H,2,FALSE)</f>
        <v/>
      </c>
      <c r="P90" s="78" t="str">
        <f>VLOOKUP(Leverancespecifikation6[[#This Row],[ID-Bygningsdel]],'Data aktør'!A:H,3,FALSE)</f>
        <v>X</v>
      </c>
      <c r="Q90" s="78" t="str">
        <f>VLOOKUP(Leverancespecifikation6[[#This Row],[ID-Bygningsdel]],'Data aktør'!A:H,4,FALSE)</f>
        <v/>
      </c>
      <c r="R90" s="78" t="str">
        <f>VLOOKUP(Leverancespecifikation6[[#This Row],[ID-Bygningsdel]],'Data aktør'!A:H,5,FALSE)</f>
        <v/>
      </c>
      <c r="S90" s="78" t="str">
        <f>VLOOKUP(Leverancespecifikation6[[#This Row],[ID-Bygningsdel]],'Data aktør'!A:H,6,FALSE)</f>
        <v/>
      </c>
      <c r="T90" s="78" t="str">
        <f>VLOOKUP(Leverancespecifikation6[[#This Row],[ID-Bygningsdel]],'Data aktør'!A:H,7,FALSE)</f>
        <v/>
      </c>
      <c r="U90" s="122" t="str">
        <f>VLOOKUP(Leverancespecifikation6[[#This Row],[ID-Bygningsdel]],'Data aktør'!A:H,8,FALSE)</f>
        <v/>
      </c>
      <c r="V90" s="112"/>
      <c r="W90" s="79"/>
      <c r="X90" s="79"/>
      <c r="Y90" s="79"/>
      <c r="Z90" s="79"/>
      <c r="AA90" s="79"/>
      <c r="AB90" s="171"/>
      <c r="AD90" s="171"/>
      <c r="AE90" s="171"/>
      <c r="AF90" s="171"/>
      <c r="AG90" s="171"/>
      <c r="AH90" s="171"/>
      <c r="AI90" s="171"/>
      <c r="AJ90" s="171" t="s">
        <v>34</v>
      </c>
      <c r="AK90" s="171">
        <v>300</v>
      </c>
      <c r="AT90" s="171" t="s">
        <v>34</v>
      </c>
      <c r="AU90" s="171">
        <v>325</v>
      </c>
      <c r="BB90" s="171" t="s">
        <v>34</v>
      </c>
      <c r="BC90" s="171">
        <v>325</v>
      </c>
      <c r="BV90" s="171"/>
      <c r="BW90" s="171"/>
      <c r="CB90" s="134"/>
    </row>
    <row r="91" spans="1:986" ht="12" x14ac:dyDescent="0.2">
      <c r="A91" s="249"/>
      <c r="B91" s="242" t="s">
        <v>284</v>
      </c>
      <c r="C91" s="170" t="str">
        <f>_xlfn.CONCAT(Leverancespecifikation6[[#This Row],[ID]],Leverancespecifikation6[[#This Row],[BYGNINGSDEL]])</f>
        <v xml:space="preserve">087Betondæk, Pladsstøbt </v>
      </c>
      <c r="E91" s="171">
        <v>232</v>
      </c>
      <c r="I91" s="171"/>
      <c r="J91" s="171">
        <v>4</v>
      </c>
      <c r="K91" s="175" t="s">
        <v>303</v>
      </c>
      <c r="L91" s="172" t="s">
        <v>301</v>
      </c>
      <c r="M91" s="80" t="str">
        <f>IFERROR(VLOOKUP(Leverancespecifikation6[[#This Row],[ID-Bygningsdel]],'Data ændringslog'!A:G,7,FALSE),"P")</f>
        <v/>
      </c>
      <c r="N91" s="321" t="s">
        <v>99</v>
      </c>
      <c r="O91" s="121" t="str">
        <f>VLOOKUP(Leverancespecifikation6[[#This Row],[ID-Bygningsdel]],'Data aktør'!A:H,2,FALSE)</f>
        <v/>
      </c>
      <c r="P91" s="78" t="str">
        <f>VLOOKUP(Leverancespecifikation6[[#This Row],[ID-Bygningsdel]],'Data aktør'!A:H,3,FALSE)</f>
        <v>X</v>
      </c>
      <c r="Q91" s="78" t="str">
        <f>VLOOKUP(Leverancespecifikation6[[#This Row],[ID-Bygningsdel]],'Data aktør'!A:H,4,FALSE)</f>
        <v/>
      </c>
      <c r="R91" s="78" t="str">
        <f>VLOOKUP(Leverancespecifikation6[[#This Row],[ID-Bygningsdel]],'Data aktør'!A:H,5,FALSE)</f>
        <v/>
      </c>
      <c r="S91" s="78" t="str">
        <f>VLOOKUP(Leverancespecifikation6[[#This Row],[ID-Bygningsdel]],'Data aktør'!A:H,6,FALSE)</f>
        <v/>
      </c>
      <c r="T91" s="78" t="str">
        <f>VLOOKUP(Leverancespecifikation6[[#This Row],[ID-Bygningsdel]],'Data aktør'!A:H,7,FALSE)</f>
        <v/>
      </c>
      <c r="U91" s="122" t="str">
        <f>VLOOKUP(Leverancespecifikation6[[#This Row],[ID-Bygningsdel]],'Data aktør'!A:H,8,FALSE)</f>
        <v/>
      </c>
      <c r="V91" s="112"/>
      <c r="W91" s="79"/>
      <c r="X91" s="79"/>
      <c r="Y91" s="79"/>
      <c r="Z91" s="79"/>
      <c r="AA91" s="79"/>
      <c r="AB91" s="171"/>
      <c r="AD91" s="171"/>
      <c r="AE91" s="171"/>
      <c r="AF91" s="171"/>
      <c r="AG91" s="171"/>
      <c r="AH91" s="171"/>
      <c r="AI91" s="171"/>
      <c r="AJ91" s="171" t="s">
        <v>34</v>
      </c>
      <c r="AK91" s="171">
        <v>300</v>
      </c>
      <c r="AT91" s="171" t="s">
        <v>34</v>
      </c>
      <c r="AU91" s="171">
        <v>325</v>
      </c>
      <c r="BB91" s="171" t="s">
        <v>34</v>
      </c>
      <c r="BC91" s="171">
        <v>325</v>
      </c>
      <c r="BV91" s="171"/>
      <c r="BW91" s="171"/>
      <c r="CB91" s="134"/>
    </row>
    <row r="92" spans="1:986" ht="12" x14ac:dyDescent="0.2">
      <c r="A92" s="249"/>
      <c r="B92" s="242" t="s">
        <v>286</v>
      </c>
      <c r="C92" s="170" t="str">
        <f>_xlfn.CONCAT(Leverancespecifikation6[[#This Row],[ID]],Leverancespecifikation6[[#This Row],[BYGNINGSDEL]])</f>
        <v>088Betondæk, Elementer</v>
      </c>
      <c r="E92" s="171">
        <v>231</v>
      </c>
      <c r="I92" s="171"/>
      <c r="J92" s="171">
        <v>4</v>
      </c>
      <c r="K92" s="175" t="s">
        <v>305</v>
      </c>
      <c r="L92" s="172" t="s">
        <v>301</v>
      </c>
      <c r="M92" s="80" t="str">
        <f>IFERROR(VLOOKUP(Leverancespecifikation6[[#This Row],[ID-Bygningsdel]],'Data ændringslog'!A:G,7,FALSE),"P")</f>
        <v/>
      </c>
      <c r="N92" s="321" t="s">
        <v>177</v>
      </c>
      <c r="O92" s="121" t="str">
        <f>VLOOKUP(Leverancespecifikation6[[#This Row],[ID-Bygningsdel]],'Data aktør'!A:H,2,FALSE)</f>
        <v/>
      </c>
      <c r="P92" s="78" t="str">
        <f>VLOOKUP(Leverancespecifikation6[[#This Row],[ID-Bygningsdel]],'Data aktør'!A:H,3,FALSE)</f>
        <v>X</v>
      </c>
      <c r="Q92" s="78" t="str">
        <f>VLOOKUP(Leverancespecifikation6[[#This Row],[ID-Bygningsdel]],'Data aktør'!A:H,4,FALSE)</f>
        <v/>
      </c>
      <c r="R92" s="78" t="str">
        <f>VLOOKUP(Leverancespecifikation6[[#This Row],[ID-Bygningsdel]],'Data aktør'!A:H,5,FALSE)</f>
        <v/>
      </c>
      <c r="S92" s="78" t="str">
        <f>VLOOKUP(Leverancespecifikation6[[#This Row],[ID-Bygningsdel]],'Data aktør'!A:H,6,FALSE)</f>
        <v/>
      </c>
      <c r="T92" s="78" t="str">
        <f>VLOOKUP(Leverancespecifikation6[[#This Row],[ID-Bygningsdel]],'Data aktør'!A:H,7,FALSE)</f>
        <v/>
      </c>
      <c r="U92" s="122" t="str">
        <f>VLOOKUP(Leverancespecifikation6[[#This Row],[ID-Bygningsdel]],'Data aktør'!A:H,8,FALSE)</f>
        <v/>
      </c>
      <c r="V92" s="112"/>
      <c r="W92" s="79"/>
      <c r="X92" s="79"/>
      <c r="Y92" s="79"/>
      <c r="Z92" s="79"/>
      <c r="AA92" s="79"/>
      <c r="AB92" s="171"/>
      <c r="AD92" s="171"/>
      <c r="AE92" s="171"/>
      <c r="AF92" s="171"/>
      <c r="AG92" s="171"/>
      <c r="AH92" s="171"/>
      <c r="AI92" s="171"/>
      <c r="AJ92" s="171" t="s">
        <v>34</v>
      </c>
      <c r="AK92" s="171">
        <v>300</v>
      </c>
      <c r="AT92" s="171" t="s">
        <v>34</v>
      </c>
      <c r="AU92" s="171">
        <v>325</v>
      </c>
      <c r="BB92" s="171" t="s">
        <v>34</v>
      </c>
      <c r="BC92" s="171">
        <v>325</v>
      </c>
      <c r="BV92" s="171"/>
      <c r="BW92" s="171"/>
      <c r="CB92" s="134"/>
    </row>
    <row r="93" spans="1:986" ht="60" x14ac:dyDescent="0.2">
      <c r="A93" s="249"/>
      <c r="B93" s="242" t="s">
        <v>288</v>
      </c>
      <c r="C93" s="170" t="str">
        <f>_xlfn.CONCAT(Leverancespecifikation6[[#This Row],[ID]],Leverancespecifikation6[[#This Row],[BYGNINGSDEL]])</f>
        <v>089Massive dæk, Elementer, A113, 4LK (DP=Ent.)</v>
      </c>
      <c r="E93" s="171">
        <v>231</v>
      </c>
      <c r="I93" s="171"/>
      <c r="J93" s="171">
        <v>4</v>
      </c>
      <c r="K93" s="175" t="s">
        <v>307</v>
      </c>
      <c r="L93" s="172" t="s">
        <v>301</v>
      </c>
      <c r="M93" s="80" t="str">
        <f>IFERROR(VLOOKUP(Leverancespecifikation6[[#This Row],[ID-Bygningsdel]],'Data ændringslog'!A:G,7,FALSE),"P")</f>
        <v/>
      </c>
      <c r="N93" s="321" t="s">
        <v>177</v>
      </c>
      <c r="O93" s="121" t="str">
        <f>VLOOKUP(Leverancespecifikation6[[#This Row],[ID-Bygningsdel]],'Data aktør'!A:H,2,FALSE)</f>
        <v/>
      </c>
      <c r="P93" s="78" t="str">
        <f>VLOOKUP(Leverancespecifikation6[[#This Row],[ID-Bygningsdel]],'Data aktør'!A:H,3,FALSE)</f>
        <v>X</v>
      </c>
      <c r="Q93" s="78" t="str">
        <f>VLOOKUP(Leverancespecifikation6[[#This Row],[ID-Bygningsdel]],'Data aktør'!A:H,4,FALSE)</f>
        <v/>
      </c>
      <c r="R93" s="78" t="str">
        <f>VLOOKUP(Leverancespecifikation6[[#This Row],[ID-Bygningsdel]],'Data aktør'!A:H,5,FALSE)</f>
        <v/>
      </c>
      <c r="S93" s="78" t="str">
        <f>VLOOKUP(Leverancespecifikation6[[#This Row],[ID-Bygningsdel]],'Data aktør'!A:H,6,FALSE)</f>
        <v/>
      </c>
      <c r="T93" s="78" t="str">
        <f>VLOOKUP(Leverancespecifikation6[[#This Row],[ID-Bygningsdel]],'Data aktør'!A:H,7,FALSE)</f>
        <v>X</v>
      </c>
      <c r="U93" s="122" t="str">
        <f>VLOOKUP(Leverancespecifikation6[[#This Row],[ID-Bygningsdel]],'Data aktør'!A:H,8,FALSE)</f>
        <v/>
      </c>
      <c r="V93" s="112"/>
      <c r="W93" s="79"/>
      <c r="X93" s="79"/>
      <c r="Y93" s="79"/>
      <c r="Z93" s="79"/>
      <c r="AA93" s="79"/>
      <c r="AB93" s="171"/>
      <c r="AD93" s="171"/>
      <c r="AE93" s="171"/>
      <c r="AF93" s="171"/>
      <c r="AG93" s="171"/>
      <c r="AH93" s="171"/>
      <c r="AI93" s="171"/>
      <c r="AJ93" s="171" t="s">
        <v>34</v>
      </c>
      <c r="AK93" s="171">
        <v>300</v>
      </c>
      <c r="AT93" s="171" t="s">
        <v>34</v>
      </c>
      <c r="AU93" s="171">
        <v>300</v>
      </c>
      <c r="BB93" s="171" t="s">
        <v>38</v>
      </c>
      <c r="BC93" s="171">
        <v>325</v>
      </c>
      <c r="BL93" s="287" t="s">
        <v>180</v>
      </c>
      <c r="BV93" s="171"/>
      <c r="BW93" s="171"/>
      <c r="CB93" s="134"/>
    </row>
    <row r="94" spans="1:986" ht="60" x14ac:dyDescent="0.2">
      <c r="A94" s="249"/>
      <c r="B94" s="242" t="s">
        <v>289</v>
      </c>
      <c r="C94" s="170" t="str">
        <f>_xlfn.CONCAT(Leverancespecifikation6[[#This Row],[ID]],Leverancespecifikation6[[#This Row],[BYGNINGSDEL]])</f>
        <v>090Massive dæk, Elementer, A113, 4LK (DP=Rådg.)</v>
      </c>
      <c r="E94" s="171">
        <v>231</v>
      </c>
      <c r="I94" s="171"/>
      <c r="J94" s="171">
        <v>4</v>
      </c>
      <c r="K94" s="175" t="s">
        <v>309</v>
      </c>
      <c r="L94" s="172" t="s">
        <v>301</v>
      </c>
      <c r="M94" s="80" t="str">
        <f>IFERROR(VLOOKUP(Leverancespecifikation6[[#This Row],[ID-Bygningsdel]],'Data ændringslog'!A:G,7,FALSE),"P")</f>
        <v/>
      </c>
      <c r="N94" s="321" t="s">
        <v>177</v>
      </c>
      <c r="O94" s="121" t="str">
        <f>VLOOKUP(Leverancespecifikation6[[#This Row],[ID-Bygningsdel]],'Data aktør'!A:H,2,FALSE)</f>
        <v/>
      </c>
      <c r="P94" s="78" t="str">
        <f>VLOOKUP(Leverancespecifikation6[[#This Row],[ID-Bygningsdel]],'Data aktør'!A:H,3,FALSE)</f>
        <v>X</v>
      </c>
      <c r="Q94" s="78" t="str">
        <f>VLOOKUP(Leverancespecifikation6[[#This Row],[ID-Bygningsdel]],'Data aktør'!A:H,4,FALSE)</f>
        <v/>
      </c>
      <c r="R94" s="78" t="str">
        <f>VLOOKUP(Leverancespecifikation6[[#This Row],[ID-Bygningsdel]],'Data aktør'!A:H,5,FALSE)</f>
        <v/>
      </c>
      <c r="S94" s="78" t="str">
        <f>VLOOKUP(Leverancespecifikation6[[#This Row],[ID-Bygningsdel]],'Data aktør'!A:H,6,FALSE)</f>
        <v/>
      </c>
      <c r="T94" s="78" t="str">
        <f>VLOOKUP(Leverancespecifikation6[[#This Row],[ID-Bygningsdel]],'Data aktør'!A:H,7,FALSE)</f>
        <v/>
      </c>
      <c r="U94" s="122" t="str">
        <f>VLOOKUP(Leverancespecifikation6[[#This Row],[ID-Bygningsdel]],'Data aktør'!A:H,8,FALSE)</f>
        <v/>
      </c>
      <c r="V94" s="112"/>
      <c r="W94" s="79"/>
      <c r="X94" s="79"/>
      <c r="Y94" s="79"/>
      <c r="Z94" s="79"/>
      <c r="AA94" s="79"/>
      <c r="AB94" s="171"/>
      <c r="AD94" s="171"/>
      <c r="AE94" s="171"/>
      <c r="AF94" s="171"/>
      <c r="AG94" s="171"/>
      <c r="AH94" s="171"/>
      <c r="AI94" s="171"/>
      <c r="AJ94" s="171" t="s">
        <v>34</v>
      </c>
      <c r="AK94" s="171">
        <v>300</v>
      </c>
      <c r="AT94" s="171" t="s">
        <v>34</v>
      </c>
      <c r="AU94" s="171">
        <v>300</v>
      </c>
      <c r="BB94" s="171" t="s">
        <v>34</v>
      </c>
      <c r="BC94" s="171">
        <v>325</v>
      </c>
      <c r="BL94" s="287" t="s">
        <v>310</v>
      </c>
      <c r="BV94" s="171"/>
      <c r="BW94" s="171"/>
      <c r="CB94" s="134"/>
    </row>
    <row r="95" spans="1:986" ht="60" x14ac:dyDescent="0.2">
      <c r="A95" s="249"/>
      <c r="B95" s="242" t="s">
        <v>290</v>
      </c>
      <c r="C95" s="170" t="str">
        <f>_xlfn.CONCAT(Leverancespecifikation6[[#This Row],[ID]],Leverancespecifikation6[[#This Row],[BYGNINGSDEL]])</f>
        <v>091Huldæk A113, 4LK (DP=Ent.)</v>
      </c>
      <c r="E95" s="171">
        <v>231</v>
      </c>
      <c r="I95" s="171"/>
      <c r="J95" s="171">
        <v>4</v>
      </c>
      <c r="K95" s="175" t="s">
        <v>312</v>
      </c>
      <c r="L95" s="172" t="s">
        <v>301</v>
      </c>
      <c r="M95" s="80" t="str">
        <f>IFERROR(VLOOKUP(Leverancespecifikation6[[#This Row],[ID-Bygningsdel]],'Data ændringslog'!A:G,7,FALSE),"P")</f>
        <v/>
      </c>
      <c r="N95" s="321" t="s">
        <v>177</v>
      </c>
      <c r="O95" s="121" t="str">
        <f>VLOOKUP(Leverancespecifikation6[[#This Row],[ID-Bygningsdel]],'Data aktør'!A:H,2,FALSE)</f>
        <v/>
      </c>
      <c r="P95" s="78" t="str">
        <f>VLOOKUP(Leverancespecifikation6[[#This Row],[ID-Bygningsdel]],'Data aktør'!A:H,3,FALSE)</f>
        <v>X</v>
      </c>
      <c r="Q95" s="78" t="str">
        <f>VLOOKUP(Leverancespecifikation6[[#This Row],[ID-Bygningsdel]],'Data aktør'!A:H,4,FALSE)</f>
        <v/>
      </c>
      <c r="R95" s="78" t="str">
        <f>VLOOKUP(Leverancespecifikation6[[#This Row],[ID-Bygningsdel]],'Data aktør'!A:H,5,FALSE)</f>
        <v/>
      </c>
      <c r="S95" s="78" t="str">
        <f>VLOOKUP(Leverancespecifikation6[[#This Row],[ID-Bygningsdel]],'Data aktør'!A:H,6,FALSE)</f>
        <v/>
      </c>
      <c r="T95" s="78" t="str">
        <f>VLOOKUP(Leverancespecifikation6[[#This Row],[ID-Bygningsdel]],'Data aktør'!A:H,7,FALSE)</f>
        <v>X</v>
      </c>
      <c r="U95" s="122" t="str">
        <f>VLOOKUP(Leverancespecifikation6[[#This Row],[ID-Bygningsdel]],'Data aktør'!A:H,8,FALSE)</f>
        <v/>
      </c>
      <c r="V95" s="112"/>
      <c r="W95" s="79"/>
      <c r="X95" s="79"/>
      <c r="Y95" s="79"/>
      <c r="Z95" s="79"/>
      <c r="AA95" s="79"/>
      <c r="AB95" s="171"/>
      <c r="AD95" s="171"/>
      <c r="AE95" s="171"/>
      <c r="AF95" s="171"/>
      <c r="AG95" s="171"/>
      <c r="AH95" s="171"/>
      <c r="AI95" s="171"/>
      <c r="AJ95" s="171" t="s">
        <v>34</v>
      </c>
      <c r="AK95" s="171">
        <v>300</v>
      </c>
      <c r="AT95" s="171" t="s">
        <v>34</v>
      </c>
      <c r="AU95" s="171">
        <v>300</v>
      </c>
      <c r="BB95" s="171" t="s">
        <v>38</v>
      </c>
      <c r="BC95" s="171">
        <v>325</v>
      </c>
      <c r="BL95" s="287" t="s">
        <v>180</v>
      </c>
      <c r="BV95" s="171"/>
      <c r="BW95" s="171"/>
      <c r="CB95" s="134"/>
    </row>
    <row r="96" spans="1:986" ht="60" x14ac:dyDescent="0.2">
      <c r="A96" s="249"/>
      <c r="B96" s="242" t="s">
        <v>292</v>
      </c>
      <c r="C96" s="170" t="str">
        <f>_xlfn.CONCAT(Leverancespecifikation6[[#This Row],[ID]],Leverancespecifikation6[[#This Row],[BYGNINGSDEL]])</f>
        <v>092Huldæk A113, 4LK (DP=Rådg.)</v>
      </c>
      <c r="E96" s="171">
        <v>231</v>
      </c>
      <c r="I96" s="171"/>
      <c r="J96" s="171">
        <v>4</v>
      </c>
      <c r="K96" s="175" t="s">
        <v>314</v>
      </c>
      <c r="L96" s="172" t="s">
        <v>301</v>
      </c>
      <c r="M96" s="80" t="str">
        <f>IFERROR(VLOOKUP(Leverancespecifikation6[[#This Row],[ID-Bygningsdel]],'Data ændringslog'!A:G,7,FALSE),"P")</f>
        <v/>
      </c>
      <c r="N96" s="321" t="s">
        <v>177</v>
      </c>
      <c r="O96" s="121" t="str">
        <f>VLOOKUP(Leverancespecifikation6[[#This Row],[ID-Bygningsdel]],'Data aktør'!A:H,2,FALSE)</f>
        <v/>
      </c>
      <c r="P96" s="78" t="str">
        <f>VLOOKUP(Leverancespecifikation6[[#This Row],[ID-Bygningsdel]],'Data aktør'!A:H,3,FALSE)</f>
        <v>X</v>
      </c>
      <c r="Q96" s="78" t="str">
        <f>VLOOKUP(Leverancespecifikation6[[#This Row],[ID-Bygningsdel]],'Data aktør'!A:H,4,FALSE)</f>
        <v/>
      </c>
      <c r="R96" s="78" t="str">
        <f>VLOOKUP(Leverancespecifikation6[[#This Row],[ID-Bygningsdel]],'Data aktør'!A:H,5,FALSE)</f>
        <v/>
      </c>
      <c r="S96" s="78" t="str">
        <f>VLOOKUP(Leverancespecifikation6[[#This Row],[ID-Bygningsdel]],'Data aktør'!A:H,6,FALSE)</f>
        <v/>
      </c>
      <c r="T96" s="78" t="str">
        <f>VLOOKUP(Leverancespecifikation6[[#This Row],[ID-Bygningsdel]],'Data aktør'!A:H,7,FALSE)</f>
        <v/>
      </c>
      <c r="U96" s="122" t="str">
        <f>VLOOKUP(Leverancespecifikation6[[#This Row],[ID-Bygningsdel]],'Data aktør'!A:H,8,FALSE)</f>
        <v/>
      </c>
      <c r="V96" s="112"/>
      <c r="W96" s="79"/>
      <c r="X96" s="79"/>
      <c r="Y96" s="79"/>
      <c r="Z96" s="79"/>
      <c r="AA96" s="79"/>
      <c r="AB96" s="171"/>
      <c r="AD96" s="171"/>
      <c r="AE96" s="171"/>
      <c r="AF96" s="171"/>
      <c r="AG96" s="171"/>
      <c r="AH96" s="171"/>
      <c r="AI96" s="171"/>
      <c r="AJ96" s="171" t="s">
        <v>34</v>
      </c>
      <c r="AK96" s="171">
        <v>300</v>
      </c>
      <c r="AT96" s="171" t="s">
        <v>34</v>
      </c>
      <c r="AU96" s="171">
        <v>300</v>
      </c>
      <c r="BB96" s="171" t="s">
        <v>34</v>
      </c>
      <c r="BC96" s="171">
        <v>325</v>
      </c>
      <c r="BL96" s="287" t="s">
        <v>310</v>
      </c>
      <c r="BV96" s="171"/>
      <c r="BW96" s="171"/>
      <c r="CB96" s="134"/>
    </row>
    <row r="97" spans="1:986" ht="60" x14ac:dyDescent="0.2">
      <c r="A97" s="249"/>
      <c r="B97" s="242" t="s">
        <v>294</v>
      </c>
      <c r="C97" s="170" t="str">
        <f>_xlfn.CONCAT(Leverancespecifikation6[[#This Row],[ID]],Leverancespecifikation6[[#This Row],[BYGNINGSDEL]])</f>
        <v>093Filigrandæk A113, 4LK (DP=Ent.)</v>
      </c>
      <c r="E97" s="171">
        <v>231</v>
      </c>
      <c r="I97" s="171"/>
      <c r="J97" s="171">
        <v>4</v>
      </c>
      <c r="K97" s="175" t="s">
        <v>316</v>
      </c>
      <c r="L97" s="172" t="s">
        <v>301</v>
      </c>
      <c r="M97" s="80" t="str">
        <f>IFERROR(VLOOKUP(Leverancespecifikation6[[#This Row],[ID-Bygningsdel]],'Data ændringslog'!A:G,7,FALSE),"P")</f>
        <v/>
      </c>
      <c r="N97" s="321" t="s">
        <v>177</v>
      </c>
      <c r="O97" s="121" t="str">
        <f>VLOOKUP(Leverancespecifikation6[[#This Row],[ID-Bygningsdel]],'Data aktør'!A:H,2,FALSE)</f>
        <v/>
      </c>
      <c r="P97" s="78" t="str">
        <f>VLOOKUP(Leverancespecifikation6[[#This Row],[ID-Bygningsdel]],'Data aktør'!A:H,3,FALSE)</f>
        <v>X</v>
      </c>
      <c r="Q97" s="78" t="str">
        <f>VLOOKUP(Leverancespecifikation6[[#This Row],[ID-Bygningsdel]],'Data aktør'!A:H,4,FALSE)</f>
        <v/>
      </c>
      <c r="R97" s="78" t="str">
        <f>VLOOKUP(Leverancespecifikation6[[#This Row],[ID-Bygningsdel]],'Data aktør'!A:H,5,FALSE)</f>
        <v/>
      </c>
      <c r="S97" s="78" t="str">
        <f>VLOOKUP(Leverancespecifikation6[[#This Row],[ID-Bygningsdel]],'Data aktør'!A:H,6,FALSE)</f>
        <v/>
      </c>
      <c r="T97" s="78" t="str">
        <f>VLOOKUP(Leverancespecifikation6[[#This Row],[ID-Bygningsdel]],'Data aktør'!A:H,7,FALSE)</f>
        <v>X</v>
      </c>
      <c r="U97" s="122" t="str">
        <f>VLOOKUP(Leverancespecifikation6[[#This Row],[ID-Bygningsdel]],'Data aktør'!A:H,8,FALSE)</f>
        <v/>
      </c>
      <c r="V97" s="112"/>
      <c r="W97" s="79"/>
      <c r="X97" s="79"/>
      <c r="Y97" s="79"/>
      <c r="Z97" s="79"/>
      <c r="AA97" s="79"/>
      <c r="AB97" s="171"/>
      <c r="AD97" s="171"/>
      <c r="AE97" s="171"/>
      <c r="AF97" s="171"/>
      <c r="AG97" s="171"/>
      <c r="AH97" s="171"/>
      <c r="AI97" s="171"/>
      <c r="AJ97" s="171" t="s">
        <v>34</v>
      </c>
      <c r="AK97" s="171">
        <v>300</v>
      </c>
      <c r="AT97" s="171" t="s">
        <v>34</v>
      </c>
      <c r="AU97" s="171">
        <v>300</v>
      </c>
      <c r="BB97" s="171" t="s">
        <v>38</v>
      </c>
      <c r="BC97" s="171">
        <v>325</v>
      </c>
      <c r="BL97" s="287" t="s">
        <v>180</v>
      </c>
      <c r="BV97" s="171"/>
      <c r="BW97" s="171"/>
      <c r="CB97" s="134"/>
    </row>
    <row r="98" spans="1:986" ht="60" x14ac:dyDescent="0.2">
      <c r="A98" s="249"/>
      <c r="B98" s="242" t="s">
        <v>296</v>
      </c>
      <c r="C98" s="170" t="str">
        <f>_xlfn.CONCAT(Leverancespecifikation6[[#This Row],[ID]],Leverancespecifikation6[[#This Row],[BYGNINGSDEL]])</f>
        <v>094Filigrandæk A113, 4LK (DP=Rådg.)</v>
      </c>
      <c r="E98" s="171">
        <v>231</v>
      </c>
      <c r="I98" s="171"/>
      <c r="J98" s="171">
        <v>4</v>
      </c>
      <c r="K98" s="175" t="s">
        <v>318</v>
      </c>
      <c r="L98" s="172" t="s">
        <v>301</v>
      </c>
      <c r="M98" s="80" t="str">
        <f>IFERROR(VLOOKUP(Leverancespecifikation6[[#This Row],[ID-Bygningsdel]],'Data ændringslog'!A:G,7,FALSE),"P")</f>
        <v/>
      </c>
      <c r="N98" s="321" t="s">
        <v>177</v>
      </c>
      <c r="O98" s="121" t="str">
        <f>VLOOKUP(Leverancespecifikation6[[#This Row],[ID-Bygningsdel]],'Data aktør'!A:H,2,FALSE)</f>
        <v/>
      </c>
      <c r="P98" s="78" t="str">
        <f>VLOOKUP(Leverancespecifikation6[[#This Row],[ID-Bygningsdel]],'Data aktør'!A:H,3,FALSE)</f>
        <v>X</v>
      </c>
      <c r="Q98" s="78" t="str">
        <f>VLOOKUP(Leverancespecifikation6[[#This Row],[ID-Bygningsdel]],'Data aktør'!A:H,4,FALSE)</f>
        <v/>
      </c>
      <c r="R98" s="78" t="str">
        <f>VLOOKUP(Leverancespecifikation6[[#This Row],[ID-Bygningsdel]],'Data aktør'!A:H,5,FALSE)</f>
        <v/>
      </c>
      <c r="S98" s="78" t="str">
        <f>VLOOKUP(Leverancespecifikation6[[#This Row],[ID-Bygningsdel]],'Data aktør'!A:H,6,FALSE)</f>
        <v/>
      </c>
      <c r="T98" s="78" t="str">
        <f>VLOOKUP(Leverancespecifikation6[[#This Row],[ID-Bygningsdel]],'Data aktør'!A:H,7,FALSE)</f>
        <v/>
      </c>
      <c r="U98" s="122" t="str">
        <f>VLOOKUP(Leverancespecifikation6[[#This Row],[ID-Bygningsdel]],'Data aktør'!A:H,8,FALSE)</f>
        <v/>
      </c>
      <c r="V98" s="112"/>
      <c r="W98" s="79"/>
      <c r="X98" s="79"/>
      <c r="Y98" s="79"/>
      <c r="Z98" s="79"/>
      <c r="AA98" s="79"/>
      <c r="AB98" s="171"/>
      <c r="AD98" s="171"/>
      <c r="AE98" s="171"/>
      <c r="AF98" s="171"/>
      <c r="AG98" s="171"/>
      <c r="AH98" s="171"/>
      <c r="AI98" s="171"/>
      <c r="AJ98" s="171" t="s">
        <v>34</v>
      </c>
      <c r="AK98" s="171">
        <v>300</v>
      </c>
      <c r="AT98" s="171" t="s">
        <v>34</v>
      </c>
      <c r="AU98" s="171">
        <v>300</v>
      </c>
      <c r="BB98" s="171" t="s">
        <v>34</v>
      </c>
      <c r="BC98" s="171">
        <v>325</v>
      </c>
      <c r="BL98" s="287" t="s">
        <v>319</v>
      </c>
      <c r="BV98" s="171"/>
      <c r="BW98" s="171"/>
      <c r="CB98" s="134"/>
    </row>
    <row r="99" spans="1:986" ht="12" x14ac:dyDescent="0.2">
      <c r="A99" s="249"/>
      <c r="B99" s="242" t="s">
        <v>299</v>
      </c>
      <c r="C99" s="170" t="str">
        <f>_xlfn.CONCAT(Leverancespecifikation6[[#This Row],[ID]],Leverancespecifikation6[[#This Row],[BYGNINGSDEL]])</f>
        <v>095Konstruktiv overbeton</v>
      </c>
      <c r="E99" s="171">
        <v>234</v>
      </c>
      <c r="I99" s="171"/>
      <c r="J99" s="171">
        <v>4</v>
      </c>
      <c r="K99" s="175" t="s">
        <v>322</v>
      </c>
      <c r="L99" s="172" t="s">
        <v>301</v>
      </c>
      <c r="M99" s="80" t="str">
        <f>IFERROR(VLOOKUP(Leverancespecifikation6[[#This Row],[ID-Bygningsdel]],'Data ændringslog'!A:G,7,FALSE),"P")</f>
        <v/>
      </c>
      <c r="N99" s="321" t="s">
        <v>99</v>
      </c>
      <c r="O99" s="121" t="str">
        <f>VLOOKUP(Leverancespecifikation6[[#This Row],[ID-Bygningsdel]],'Data aktør'!A:H,2,FALSE)</f>
        <v/>
      </c>
      <c r="P99" s="78" t="str">
        <f>VLOOKUP(Leverancespecifikation6[[#This Row],[ID-Bygningsdel]],'Data aktør'!A:H,3,FALSE)</f>
        <v>X</v>
      </c>
      <c r="Q99" s="78" t="str">
        <f>VLOOKUP(Leverancespecifikation6[[#This Row],[ID-Bygningsdel]],'Data aktør'!A:H,4,FALSE)</f>
        <v/>
      </c>
      <c r="R99" s="78" t="str">
        <f>VLOOKUP(Leverancespecifikation6[[#This Row],[ID-Bygningsdel]],'Data aktør'!A:H,5,FALSE)</f>
        <v/>
      </c>
      <c r="S99" s="78" t="str">
        <f>VLOOKUP(Leverancespecifikation6[[#This Row],[ID-Bygningsdel]],'Data aktør'!A:H,6,FALSE)</f>
        <v/>
      </c>
      <c r="T99" s="78" t="str">
        <f>VLOOKUP(Leverancespecifikation6[[#This Row],[ID-Bygningsdel]],'Data aktør'!A:H,7,FALSE)</f>
        <v/>
      </c>
      <c r="U99" s="122" t="str">
        <f>VLOOKUP(Leverancespecifikation6[[#This Row],[ID-Bygningsdel]],'Data aktør'!A:H,8,FALSE)</f>
        <v/>
      </c>
      <c r="V99" s="112"/>
      <c r="W99" s="79"/>
      <c r="X99" s="79"/>
      <c r="Y99" s="79"/>
      <c r="Z99" s="79"/>
      <c r="AA99" s="79"/>
      <c r="AB99" s="171"/>
      <c r="AD99" s="171"/>
      <c r="AE99" s="171"/>
      <c r="AF99" s="171"/>
      <c r="AG99" s="171"/>
      <c r="AH99" s="171"/>
      <c r="AI99" s="171"/>
      <c r="AJ99" s="171"/>
      <c r="AT99" s="171" t="s">
        <v>34</v>
      </c>
      <c r="AU99" s="171">
        <v>325</v>
      </c>
      <c r="BB99" s="171" t="s">
        <v>34</v>
      </c>
      <c r="BC99" s="171">
        <v>325</v>
      </c>
      <c r="BV99" s="171"/>
      <c r="BW99" s="171"/>
      <c r="CB99" s="134"/>
    </row>
    <row r="100" spans="1:986" ht="12" x14ac:dyDescent="0.2">
      <c r="A100" s="249"/>
      <c r="B100" s="242" t="s">
        <v>302</v>
      </c>
      <c r="C100" s="170" t="str">
        <f>_xlfn.CONCAT(Leverancespecifikation6[[#This Row],[ID]],Leverancespecifikation6[[#This Row],[BYGNINGSDEL]])</f>
        <v>096Stabiliserende trædæk</v>
      </c>
      <c r="E100" s="171" t="s">
        <v>103</v>
      </c>
      <c r="I100" s="171"/>
      <c r="J100" s="171">
        <v>4</v>
      </c>
      <c r="K100" s="175" t="s">
        <v>324</v>
      </c>
      <c r="L100" s="172" t="s">
        <v>301</v>
      </c>
      <c r="M100" s="80" t="str">
        <f>IFERROR(VLOOKUP(Leverancespecifikation6[[#This Row],[ID-Bygningsdel]],'Data ændringslog'!A:G,7,FALSE),"P")</f>
        <v/>
      </c>
      <c r="N100" s="321" t="s">
        <v>99</v>
      </c>
      <c r="O100" s="121" t="str">
        <f>VLOOKUP(Leverancespecifikation6[[#This Row],[ID-Bygningsdel]],'Data aktør'!A:H,2,FALSE)</f>
        <v/>
      </c>
      <c r="P100" s="78" t="str">
        <f>VLOOKUP(Leverancespecifikation6[[#This Row],[ID-Bygningsdel]],'Data aktør'!A:H,3,FALSE)</f>
        <v>X</v>
      </c>
      <c r="Q100" s="78" t="str">
        <f>VLOOKUP(Leverancespecifikation6[[#This Row],[ID-Bygningsdel]],'Data aktør'!A:H,4,FALSE)</f>
        <v/>
      </c>
      <c r="R100" s="78" t="str">
        <f>VLOOKUP(Leverancespecifikation6[[#This Row],[ID-Bygningsdel]],'Data aktør'!A:H,5,FALSE)</f>
        <v/>
      </c>
      <c r="S100" s="78" t="str">
        <f>VLOOKUP(Leverancespecifikation6[[#This Row],[ID-Bygningsdel]],'Data aktør'!A:H,6,FALSE)</f>
        <v/>
      </c>
      <c r="T100" s="78" t="str">
        <f>VLOOKUP(Leverancespecifikation6[[#This Row],[ID-Bygningsdel]],'Data aktør'!A:H,7,FALSE)</f>
        <v/>
      </c>
      <c r="U100" s="122" t="str">
        <f>VLOOKUP(Leverancespecifikation6[[#This Row],[ID-Bygningsdel]],'Data aktør'!A:H,8,FALSE)</f>
        <v/>
      </c>
      <c r="V100" s="112"/>
      <c r="W100" s="79"/>
      <c r="X100" s="79"/>
      <c r="Y100" s="79"/>
      <c r="Z100" s="79"/>
      <c r="AA100" s="79"/>
      <c r="AB100" s="171"/>
      <c r="AD100" s="171"/>
      <c r="AE100" s="171"/>
      <c r="AF100" s="171"/>
      <c r="AG100" s="171"/>
      <c r="AH100" s="171"/>
      <c r="AI100" s="171"/>
      <c r="AJ100" s="171" t="s">
        <v>34</v>
      </c>
      <c r="AK100" s="171">
        <v>300</v>
      </c>
      <c r="AT100" s="171" t="s">
        <v>34</v>
      </c>
      <c r="AU100" s="171">
        <v>325</v>
      </c>
      <c r="BB100" s="171" t="s">
        <v>34</v>
      </c>
      <c r="BC100" s="171">
        <v>325</v>
      </c>
      <c r="BV100" s="171"/>
      <c r="BW100" s="171"/>
      <c r="CB100" s="134"/>
    </row>
    <row r="101" spans="1:986" ht="12" x14ac:dyDescent="0.2">
      <c r="A101" s="249"/>
      <c r="B101" s="242" t="s">
        <v>304</v>
      </c>
      <c r="C101" s="170" t="str">
        <f>_xlfn.CONCAT(Leverancespecifikation6[[#This Row],[ID]],Leverancespecifikation6[[#This Row],[BYGNINGSDEL]])</f>
        <v>097Afretning</v>
      </c>
      <c r="E101" s="171">
        <v>234</v>
      </c>
      <c r="I101" s="171"/>
      <c r="J101" s="171">
        <v>4</v>
      </c>
      <c r="K101" s="175" t="s">
        <v>326</v>
      </c>
      <c r="L101" s="172" t="s">
        <v>301</v>
      </c>
      <c r="M101" s="80" t="str">
        <f>IFERROR(VLOOKUP(Leverancespecifikation6[[#This Row],[ID-Bygningsdel]],'Data ændringslog'!A:G,7,FALSE),"P")</f>
        <v/>
      </c>
      <c r="N101" s="321" t="s">
        <v>103</v>
      </c>
      <c r="O101" s="121" t="str">
        <f>VLOOKUP(Leverancespecifikation6[[#This Row],[ID-Bygningsdel]],'Data aktør'!A:H,2,FALSE)</f>
        <v/>
      </c>
      <c r="P101" s="78" t="str">
        <f>VLOOKUP(Leverancespecifikation6[[#This Row],[ID-Bygningsdel]],'Data aktør'!A:H,3,FALSE)</f>
        <v/>
      </c>
      <c r="Q101" s="78" t="str">
        <f>VLOOKUP(Leverancespecifikation6[[#This Row],[ID-Bygningsdel]],'Data aktør'!A:H,4,FALSE)</f>
        <v/>
      </c>
      <c r="R101" s="78" t="str">
        <f>VLOOKUP(Leverancespecifikation6[[#This Row],[ID-Bygningsdel]],'Data aktør'!A:H,5,FALSE)</f>
        <v/>
      </c>
      <c r="S101" s="78" t="str">
        <f>VLOOKUP(Leverancespecifikation6[[#This Row],[ID-Bygningsdel]],'Data aktør'!A:H,6,FALSE)</f>
        <v/>
      </c>
      <c r="T101" s="78" t="str">
        <f>VLOOKUP(Leverancespecifikation6[[#This Row],[ID-Bygningsdel]],'Data aktør'!A:H,7,FALSE)</f>
        <v/>
      </c>
      <c r="U101" s="122" t="str">
        <f>VLOOKUP(Leverancespecifikation6[[#This Row],[ID-Bygningsdel]],'Data aktør'!A:H,8,FALSE)</f>
        <v/>
      </c>
      <c r="V101" s="112"/>
      <c r="W101" s="79"/>
      <c r="X101" s="79"/>
      <c r="Y101" s="79"/>
      <c r="Z101" s="79"/>
      <c r="AA101" s="79"/>
      <c r="AB101" s="171"/>
      <c r="AD101" s="171"/>
      <c r="AE101" s="171"/>
      <c r="AF101" s="171"/>
      <c r="AG101" s="171"/>
      <c r="AH101" s="171"/>
      <c r="AI101" s="171"/>
      <c r="AJ101" s="171"/>
      <c r="BV101" s="171"/>
      <c r="BW101" s="171"/>
      <c r="CB101" s="134"/>
    </row>
    <row r="102" spans="1:986" ht="24" x14ac:dyDescent="0.2">
      <c r="A102" s="249"/>
      <c r="B102" s="242" t="s">
        <v>306</v>
      </c>
      <c r="C102" s="170" t="str">
        <f>_xlfn.CONCAT(Leverancespecifikation6[[#This Row],[ID]],Leverancespecifikation6[[#This Row],[BYGNINGSDEL]])</f>
        <v>098Trapezplader, Bærende eller stabiliserende</v>
      </c>
      <c r="E102" s="171">
        <v>239</v>
      </c>
      <c r="I102" s="171"/>
      <c r="J102" s="171">
        <v>4</v>
      </c>
      <c r="K102" s="175" t="s">
        <v>328</v>
      </c>
      <c r="L102" s="172" t="s">
        <v>301</v>
      </c>
      <c r="M102" s="80" t="str">
        <f>IFERROR(VLOOKUP(Leverancespecifikation6[[#This Row],[ID-Bygningsdel]],'Data ændringslog'!A:G,7,FALSE),"P")</f>
        <v/>
      </c>
      <c r="N102" s="321" t="s">
        <v>99</v>
      </c>
      <c r="O102" s="121" t="str">
        <f>VLOOKUP(Leverancespecifikation6[[#This Row],[ID-Bygningsdel]],'Data aktør'!A:H,2,FALSE)</f>
        <v/>
      </c>
      <c r="P102" s="78" t="str">
        <f>VLOOKUP(Leverancespecifikation6[[#This Row],[ID-Bygningsdel]],'Data aktør'!A:H,3,FALSE)</f>
        <v>X</v>
      </c>
      <c r="Q102" s="78" t="str">
        <f>VLOOKUP(Leverancespecifikation6[[#This Row],[ID-Bygningsdel]],'Data aktør'!A:H,4,FALSE)</f>
        <v/>
      </c>
      <c r="R102" s="78" t="str">
        <f>VLOOKUP(Leverancespecifikation6[[#This Row],[ID-Bygningsdel]],'Data aktør'!A:H,5,FALSE)</f>
        <v/>
      </c>
      <c r="S102" s="78" t="str">
        <f>VLOOKUP(Leverancespecifikation6[[#This Row],[ID-Bygningsdel]],'Data aktør'!A:H,6,FALSE)</f>
        <v/>
      </c>
      <c r="T102" s="78" t="str">
        <f>VLOOKUP(Leverancespecifikation6[[#This Row],[ID-Bygningsdel]],'Data aktør'!A:H,7,FALSE)</f>
        <v/>
      </c>
      <c r="U102" s="122" t="str">
        <f>VLOOKUP(Leverancespecifikation6[[#This Row],[ID-Bygningsdel]],'Data aktør'!A:H,8,FALSE)</f>
        <v/>
      </c>
      <c r="V102" s="112"/>
      <c r="W102" s="79"/>
      <c r="X102" s="79"/>
      <c r="Y102" s="79"/>
      <c r="Z102" s="79"/>
      <c r="AA102" s="79"/>
      <c r="AB102" s="171"/>
      <c r="AD102" s="171"/>
      <c r="AE102" s="171"/>
      <c r="AF102" s="171"/>
      <c r="AG102" s="171"/>
      <c r="AH102" s="171"/>
      <c r="AI102" s="171"/>
      <c r="AJ102" s="171" t="s">
        <v>34</v>
      </c>
      <c r="AK102" s="171">
        <v>300</v>
      </c>
      <c r="AT102" s="171" t="s">
        <v>34</v>
      </c>
      <c r="AU102" s="171">
        <v>325</v>
      </c>
      <c r="BB102" s="171" t="s">
        <v>34</v>
      </c>
      <c r="BC102" s="171">
        <v>325</v>
      </c>
      <c r="BL102" s="287" t="s">
        <v>329</v>
      </c>
      <c r="BV102" s="171"/>
      <c r="BW102" s="171"/>
      <c r="CB102" s="134"/>
    </row>
    <row r="103" spans="1:986" ht="24" x14ac:dyDescent="0.2">
      <c r="A103" s="249"/>
      <c r="B103" s="242" t="s">
        <v>308</v>
      </c>
      <c r="C103" s="170" t="str">
        <f>_xlfn.CONCAT(Leverancespecifikation6[[#This Row],[ID]],Leverancespecifikation6[[#This Row],[BYGNINGSDEL]])</f>
        <v>099Skeletkonstruerede dæk</v>
      </c>
      <c r="E103" s="171">
        <v>233</v>
      </c>
      <c r="I103" s="171"/>
      <c r="J103" s="171">
        <v>4</v>
      </c>
      <c r="K103" s="175" t="s">
        <v>331</v>
      </c>
      <c r="L103" s="172" t="s">
        <v>298</v>
      </c>
      <c r="M103" s="80" t="str">
        <f>IFERROR(VLOOKUP(Leverancespecifikation6[[#This Row],[ID-Bygningsdel]],'Data ændringslog'!A:G,7,FALSE),"P")</f>
        <v/>
      </c>
      <c r="N103" s="321" t="s">
        <v>99</v>
      </c>
      <c r="O103" s="121" t="str">
        <f>VLOOKUP(Leverancespecifikation6[[#This Row],[ID-Bygningsdel]],'Data aktør'!A:H,2,FALSE)</f>
        <v>X</v>
      </c>
      <c r="P103" s="78" t="str">
        <f>VLOOKUP(Leverancespecifikation6[[#This Row],[ID-Bygningsdel]],'Data aktør'!A:H,3,FALSE)</f>
        <v/>
      </c>
      <c r="Q103" s="78" t="str">
        <f>VLOOKUP(Leverancespecifikation6[[#This Row],[ID-Bygningsdel]],'Data aktør'!A:H,4,FALSE)</f>
        <v/>
      </c>
      <c r="R103" s="78" t="str">
        <f>VLOOKUP(Leverancespecifikation6[[#This Row],[ID-Bygningsdel]],'Data aktør'!A:H,5,FALSE)</f>
        <v/>
      </c>
      <c r="S103" s="78" t="str">
        <f>VLOOKUP(Leverancespecifikation6[[#This Row],[ID-Bygningsdel]],'Data aktør'!A:H,6,FALSE)</f>
        <v/>
      </c>
      <c r="T103" s="78" t="str">
        <f>VLOOKUP(Leverancespecifikation6[[#This Row],[ID-Bygningsdel]],'Data aktør'!A:H,7,FALSE)</f>
        <v/>
      </c>
      <c r="U103" s="122" t="str">
        <f>VLOOKUP(Leverancespecifikation6[[#This Row],[ID-Bygningsdel]],'Data aktør'!A:H,8,FALSE)</f>
        <v/>
      </c>
      <c r="V103" s="112"/>
      <c r="W103" s="79"/>
      <c r="X103" s="79"/>
      <c r="Y103" s="79"/>
      <c r="Z103" s="79"/>
      <c r="AA103" s="79"/>
      <c r="AB103" s="171"/>
      <c r="AD103" s="171"/>
      <c r="AE103" s="171"/>
      <c r="AF103" s="171"/>
      <c r="AG103" s="171"/>
      <c r="AH103" s="171"/>
      <c r="AI103" s="171"/>
      <c r="AJ103" s="171" t="s">
        <v>33</v>
      </c>
      <c r="AK103" s="171">
        <v>300</v>
      </c>
      <c r="AT103" s="171" t="s">
        <v>33</v>
      </c>
      <c r="AU103" s="171">
        <v>325</v>
      </c>
      <c r="BB103" s="171" t="s">
        <v>33</v>
      </c>
      <c r="BC103" s="171">
        <v>325</v>
      </c>
      <c r="BL103" s="287" t="s">
        <v>332</v>
      </c>
      <c r="BV103" s="171"/>
      <c r="BW103" s="171"/>
      <c r="CB103" s="134"/>
    </row>
    <row r="104" spans="1:986" ht="12" x14ac:dyDescent="0.2">
      <c r="A104" s="249"/>
      <c r="B104" s="242" t="s">
        <v>311</v>
      </c>
      <c r="C104" s="170" t="str">
        <f>_xlfn.CONCAT(Leverancespecifikation6[[#This Row],[ID]],Leverancespecifikation6[[#This Row],[BYGNINGSDEL]])</f>
        <v>100Membraner ved dæk under terræn</v>
      </c>
      <c r="E104" s="171" t="s">
        <v>103</v>
      </c>
      <c r="I104" s="171"/>
      <c r="J104" s="171">
        <v>4</v>
      </c>
      <c r="K104" s="175" t="s">
        <v>335</v>
      </c>
      <c r="L104" s="172" t="s">
        <v>298</v>
      </c>
      <c r="M104" s="80" t="str">
        <f>IFERROR(VLOOKUP(Leverancespecifikation6[[#This Row],[ID-Bygningsdel]],'Data ændringslog'!A:G,7,FALSE),"P")</f>
        <v/>
      </c>
      <c r="N104" s="321" t="s">
        <v>103</v>
      </c>
      <c r="O104" s="121" t="str">
        <f>VLOOKUP(Leverancespecifikation6[[#This Row],[ID-Bygningsdel]],'Data aktør'!A:H,2,FALSE)</f>
        <v/>
      </c>
      <c r="P104" s="78" t="str">
        <f>VLOOKUP(Leverancespecifikation6[[#This Row],[ID-Bygningsdel]],'Data aktør'!A:H,3,FALSE)</f>
        <v/>
      </c>
      <c r="Q104" s="78" t="str">
        <f>VLOOKUP(Leverancespecifikation6[[#This Row],[ID-Bygningsdel]],'Data aktør'!A:H,4,FALSE)</f>
        <v/>
      </c>
      <c r="R104" s="78" t="str">
        <f>VLOOKUP(Leverancespecifikation6[[#This Row],[ID-Bygningsdel]],'Data aktør'!A:H,5,FALSE)</f>
        <v/>
      </c>
      <c r="S104" s="78" t="str">
        <f>VLOOKUP(Leverancespecifikation6[[#This Row],[ID-Bygningsdel]],'Data aktør'!A:H,6,FALSE)</f>
        <v/>
      </c>
      <c r="T104" s="78" t="str">
        <f>VLOOKUP(Leverancespecifikation6[[#This Row],[ID-Bygningsdel]],'Data aktør'!A:H,7,FALSE)</f>
        <v/>
      </c>
      <c r="U104" s="122" t="str">
        <f>VLOOKUP(Leverancespecifikation6[[#This Row],[ID-Bygningsdel]],'Data aktør'!A:H,8,FALSE)</f>
        <v/>
      </c>
      <c r="V104" s="112"/>
      <c r="W104" s="79"/>
      <c r="X104" s="79"/>
      <c r="Y104" s="79"/>
      <c r="Z104" s="79"/>
      <c r="AA104" s="79"/>
      <c r="AB104" s="171"/>
      <c r="AD104" s="171"/>
      <c r="AE104" s="171"/>
      <c r="AF104" s="171"/>
      <c r="AG104" s="171"/>
      <c r="AH104" s="171"/>
      <c r="AI104" s="171"/>
      <c r="AJ104" s="171"/>
      <c r="BV104" s="171"/>
      <c r="BW104" s="171"/>
      <c r="CB104" s="134"/>
    </row>
    <row r="105" spans="1:986" ht="12" x14ac:dyDescent="0.2">
      <c r="A105" s="249"/>
      <c r="B105" s="242" t="s">
        <v>313</v>
      </c>
      <c r="C105" s="170" t="str">
        <f>_xlfn.CONCAT(Leverancespecifikation6[[#This Row],[ID]],Leverancespecifikation6[[#This Row],[BYGNINGSDEL]])</f>
        <v>101Membraner ved dæk over terræn</v>
      </c>
      <c r="E105" s="171" t="s">
        <v>103</v>
      </c>
      <c r="I105" s="171"/>
      <c r="J105" s="171">
        <v>4</v>
      </c>
      <c r="K105" s="175" t="s">
        <v>337</v>
      </c>
      <c r="L105" s="172" t="s">
        <v>298</v>
      </c>
      <c r="M105" s="80" t="str">
        <f>IFERROR(VLOOKUP(Leverancespecifikation6[[#This Row],[ID-Bygningsdel]],'Data ændringslog'!A:G,7,FALSE),"P")</f>
        <v/>
      </c>
      <c r="N105" s="321" t="s">
        <v>103</v>
      </c>
      <c r="O105" s="121" t="str">
        <f>VLOOKUP(Leverancespecifikation6[[#This Row],[ID-Bygningsdel]],'Data aktør'!A:H,2,FALSE)</f>
        <v/>
      </c>
      <c r="P105" s="78" t="str">
        <f>VLOOKUP(Leverancespecifikation6[[#This Row],[ID-Bygningsdel]],'Data aktør'!A:H,3,FALSE)</f>
        <v/>
      </c>
      <c r="Q105" s="78" t="str">
        <f>VLOOKUP(Leverancespecifikation6[[#This Row],[ID-Bygningsdel]],'Data aktør'!A:H,4,FALSE)</f>
        <v/>
      </c>
      <c r="R105" s="78" t="str">
        <f>VLOOKUP(Leverancespecifikation6[[#This Row],[ID-Bygningsdel]],'Data aktør'!A:H,5,FALSE)</f>
        <v/>
      </c>
      <c r="S105" s="78" t="str">
        <f>VLOOKUP(Leverancespecifikation6[[#This Row],[ID-Bygningsdel]],'Data aktør'!A:H,6,FALSE)</f>
        <v/>
      </c>
      <c r="T105" s="78" t="str">
        <f>VLOOKUP(Leverancespecifikation6[[#This Row],[ID-Bygningsdel]],'Data aktør'!A:H,7,FALSE)</f>
        <v/>
      </c>
      <c r="U105" s="122" t="str">
        <f>VLOOKUP(Leverancespecifikation6[[#This Row],[ID-Bygningsdel]],'Data aktør'!A:H,8,FALSE)</f>
        <v/>
      </c>
      <c r="V105" s="112"/>
      <c r="W105" s="79"/>
      <c r="X105" s="79"/>
      <c r="Y105" s="79"/>
      <c r="Z105" s="79"/>
      <c r="AA105" s="79"/>
      <c r="AB105" s="171"/>
      <c r="AD105" s="171"/>
      <c r="AE105" s="171"/>
      <c r="AF105" s="171"/>
      <c r="AG105" s="171"/>
      <c r="AH105" s="171"/>
      <c r="AI105" s="171"/>
      <c r="AJ105" s="171"/>
      <c r="BV105" s="171"/>
      <c r="BW105" s="171"/>
      <c r="CB105" s="134"/>
    </row>
    <row r="106" spans="1:986" s="104" customFormat="1" x14ac:dyDescent="0.2">
      <c r="A106" s="248"/>
      <c r="B106" s="240" t="s">
        <v>315</v>
      </c>
      <c r="C106" s="161" t="str">
        <f>_xlfn.CONCAT(Leverancespecifikation6[[#This Row],[ID]],Leverancespecifikation6[[#This Row],[BYGNINGSDEL]])</f>
        <v>102Tage</v>
      </c>
      <c r="D106" s="162"/>
      <c r="E106" s="162"/>
      <c r="F106" s="162"/>
      <c r="G106" s="162"/>
      <c r="H106" s="162"/>
      <c r="I106" s="162"/>
      <c r="J106" s="163">
        <v>2</v>
      </c>
      <c r="K106" s="164" t="s">
        <v>339</v>
      </c>
      <c r="L106" s="165"/>
      <c r="M106" s="100" t="str">
        <f>IFERROR(VLOOKUP(Leverancespecifikation6[[#This Row],[ID-Bygningsdel]],'Data ændringslog'!A:G,7,FALSE),"P")</f>
        <v/>
      </c>
      <c r="N106" s="201" t="s">
        <v>99</v>
      </c>
      <c r="O106" s="119"/>
      <c r="P106" s="101"/>
      <c r="Q106" s="101"/>
      <c r="R106" s="101"/>
      <c r="S106" s="101"/>
      <c r="T106" s="101"/>
      <c r="U106" s="120"/>
      <c r="V106" s="111"/>
      <c r="W106" s="102"/>
      <c r="X106" s="102"/>
      <c r="Y106" s="102"/>
      <c r="Z106" s="102"/>
      <c r="AA106" s="10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285"/>
      <c r="BM106" s="162"/>
      <c r="BN106" s="162"/>
      <c r="BO106" s="162"/>
      <c r="BP106" s="162"/>
      <c r="BQ106" s="162"/>
      <c r="BR106" s="162"/>
      <c r="BS106" s="162"/>
      <c r="BT106" s="162"/>
      <c r="BU106" s="162"/>
      <c r="BV106" s="162"/>
      <c r="BW106" s="162"/>
      <c r="BX106" s="162"/>
      <c r="BY106" s="162"/>
      <c r="BZ106" s="162"/>
      <c r="CA106" s="206"/>
      <c r="CB106" s="98"/>
      <c r="CC106" s="98"/>
      <c r="CD106" s="98"/>
      <c r="CE106" s="98"/>
      <c r="CF106" s="98"/>
      <c r="CG106" s="98"/>
      <c r="CH106" s="98"/>
      <c r="CI106" s="98"/>
      <c r="CJ106" s="98"/>
      <c r="CK106" s="98"/>
      <c r="CL106" s="98"/>
      <c r="CM106" s="98"/>
      <c r="CN106" s="98"/>
      <c r="CO106" s="98"/>
      <c r="CP106" s="98"/>
      <c r="CQ106" s="98"/>
      <c r="CR106" s="98"/>
      <c r="CS106" s="98"/>
      <c r="CT106" s="98"/>
      <c r="CU106" s="98"/>
      <c r="CV106" s="98"/>
      <c r="CW106" s="98"/>
      <c r="CX106" s="98"/>
      <c r="CY106" s="98"/>
      <c r="CZ106" s="98"/>
      <c r="DA106" s="98"/>
      <c r="DB106" s="98"/>
      <c r="DC106" s="98"/>
      <c r="DD106" s="98"/>
      <c r="DE106" s="98"/>
      <c r="DF106" s="98"/>
      <c r="DG106" s="98"/>
      <c r="DH106" s="98"/>
      <c r="DI106" s="98"/>
      <c r="DJ106" s="98"/>
      <c r="DK106" s="98"/>
      <c r="DL106" s="98"/>
      <c r="DM106" s="98"/>
      <c r="DN106" s="98"/>
      <c r="DO106" s="98"/>
      <c r="DP106" s="98"/>
      <c r="DQ106" s="98"/>
      <c r="DR106" s="98"/>
      <c r="DS106" s="98"/>
      <c r="DT106" s="98"/>
      <c r="DU106" s="98"/>
      <c r="DV106" s="98"/>
      <c r="DW106" s="98"/>
      <c r="DX106" s="98"/>
      <c r="DY106" s="98"/>
      <c r="DZ106" s="98"/>
      <c r="EA106" s="98"/>
      <c r="EB106" s="98"/>
      <c r="EC106" s="98"/>
      <c r="ED106" s="98"/>
      <c r="EE106" s="98"/>
      <c r="EF106" s="98"/>
      <c r="EG106" s="98"/>
      <c r="EH106" s="98"/>
      <c r="EI106" s="98"/>
      <c r="EJ106" s="98"/>
      <c r="EK106" s="98"/>
      <c r="EL106" s="98"/>
      <c r="EM106" s="98"/>
      <c r="EN106" s="98"/>
      <c r="EO106" s="98"/>
      <c r="EP106" s="98"/>
      <c r="EQ106" s="98"/>
      <c r="ER106" s="98"/>
      <c r="ES106" s="98"/>
      <c r="ET106" s="98"/>
      <c r="EU106" s="98"/>
      <c r="EV106" s="98"/>
      <c r="EW106" s="98"/>
      <c r="EX106" s="98"/>
      <c r="EY106" s="98"/>
      <c r="EZ106" s="98"/>
      <c r="FA106" s="98"/>
      <c r="FB106" s="98"/>
      <c r="FC106" s="98"/>
      <c r="FD106" s="98"/>
      <c r="FE106" s="98"/>
      <c r="FF106" s="98"/>
      <c r="FG106" s="98"/>
      <c r="FH106" s="98"/>
      <c r="FI106" s="98"/>
      <c r="FJ106" s="98"/>
      <c r="FK106" s="98"/>
      <c r="FL106" s="98"/>
      <c r="FM106" s="98"/>
      <c r="FN106" s="98"/>
      <c r="FO106" s="98"/>
      <c r="FP106" s="98"/>
      <c r="FQ106" s="98"/>
      <c r="FR106" s="98"/>
      <c r="FS106" s="98"/>
      <c r="FT106" s="98"/>
      <c r="FU106" s="98"/>
      <c r="FV106" s="98"/>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c r="IW106" s="98"/>
      <c r="IX106" s="98"/>
      <c r="IY106" s="98"/>
      <c r="IZ106" s="98"/>
      <c r="JA106" s="98"/>
      <c r="JB106" s="98"/>
      <c r="JC106" s="98"/>
      <c r="JD106" s="98"/>
      <c r="JE106" s="98"/>
      <c r="JF106" s="98"/>
      <c r="JG106" s="98"/>
      <c r="JH106" s="98"/>
      <c r="JI106" s="98"/>
      <c r="JJ106" s="98"/>
      <c r="JK106" s="98"/>
      <c r="JL106" s="98"/>
      <c r="JM106" s="98"/>
      <c r="JN106" s="98"/>
      <c r="JO106" s="98"/>
      <c r="JP106" s="98"/>
      <c r="JQ106" s="98"/>
      <c r="JR106" s="98"/>
      <c r="JS106" s="98"/>
      <c r="JT106" s="98"/>
      <c r="JU106" s="98"/>
      <c r="JV106" s="98"/>
      <c r="JW106" s="98"/>
      <c r="JX106" s="98"/>
      <c r="JY106" s="98"/>
      <c r="JZ106" s="98"/>
      <c r="KA106" s="98"/>
      <c r="KB106" s="98"/>
      <c r="KC106" s="98"/>
      <c r="KD106" s="98"/>
      <c r="KE106" s="98"/>
      <c r="KF106" s="98"/>
      <c r="KG106" s="98"/>
      <c r="KH106" s="98"/>
      <c r="KI106" s="98"/>
      <c r="KJ106" s="98"/>
      <c r="KK106" s="98"/>
      <c r="KL106" s="98"/>
      <c r="KM106" s="98"/>
      <c r="KN106" s="98"/>
      <c r="KO106" s="98"/>
      <c r="KP106" s="98"/>
      <c r="KQ106" s="98"/>
      <c r="KR106" s="98"/>
      <c r="KS106" s="98"/>
      <c r="KT106" s="98"/>
      <c r="KU106" s="98"/>
      <c r="KV106" s="98"/>
      <c r="KW106" s="98"/>
      <c r="KX106" s="98"/>
      <c r="KY106" s="98"/>
      <c r="KZ106" s="98"/>
      <c r="LA106" s="98"/>
      <c r="LB106" s="98"/>
      <c r="LC106" s="98"/>
      <c r="LD106" s="98"/>
      <c r="LE106" s="98"/>
      <c r="LF106" s="98"/>
      <c r="LG106" s="98"/>
      <c r="LH106" s="98"/>
      <c r="LI106" s="98"/>
      <c r="LJ106" s="98"/>
      <c r="LK106" s="98"/>
      <c r="LL106" s="98"/>
      <c r="LM106" s="98"/>
      <c r="LN106" s="98"/>
      <c r="LO106" s="98"/>
      <c r="LP106" s="98"/>
      <c r="LQ106" s="98"/>
      <c r="LR106" s="98"/>
      <c r="LS106" s="98"/>
      <c r="LT106" s="98"/>
      <c r="LU106" s="98"/>
      <c r="LV106" s="98"/>
      <c r="LW106" s="98"/>
      <c r="LX106" s="98"/>
      <c r="LY106" s="98"/>
      <c r="LZ106" s="98"/>
      <c r="MA106" s="98"/>
      <c r="MB106" s="98"/>
      <c r="MC106" s="98"/>
      <c r="MD106" s="98"/>
      <c r="ME106" s="98"/>
      <c r="MF106" s="98"/>
      <c r="MG106" s="98"/>
      <c r="MH106" s="98"/>
      <c r="MI106" s="98"/>
      <c r="MJ106" s="98"/>
      <c r="MK106" s="98"/>
      <c r="ML106" s="98"/>
      <c r="MM106" s="98"/>
      <c r="MN106" s="98"/>
      <c r="MO106" s="98"/>
      <c r="MP106" s="98"/>
      <c r="MQ106" s="98"/>
      <c r="MR106" s="98"/>
      <c r="MS106" s="98"/>
      <c r="MT106" s="98"/>
      <c r="MU106" s="98"/>
      <c r="MV106" s="98"/>
      <c r="MW106" s="98"/>
      <c r="MX106" s="98"/>
      <c r="MY106" s="98"/>
      <c r="MZ106" s="98"/>
      <c r="NA106" s="98"/>
      <c r="NB106" s="98"/>
      <c r="NC106" s="98"/>
      <c r="ND106" s="98"/>
      <c r="NE106" s="98"/>
      <c r="NF106" s="98"/>
      <c r="NG106" s="98"/>
      <c r="NH106" s="98"/>
      <c r="NI106" s="98"/>
      <c r="NJ106" s="98"/>
      <c r="NK106" s="98"/>
      <c r="NL106" s="98"/>
      <c r="NM106" s="98"/>
      <c r="NN106" s="98"/>
      <c r="NO106" s="98"/>
      <c r="NP106" s="98"/>
      <c r="NQ106" s="98"/>
      <c r="NR106" s="98"/>
      <c r="NS106" s="98"/>
      <c r="NT106" s="98"/>
      <c r="NU106" s="98"/>
      <c r="NV106" s="98"/>
      <c r="NW106" s="98"/>
      <c r="NX106" s="98"/>
      <c r="NY106" s="98"/>
      <c r="NZ106" s="98"/>
      <c r="OA106" s="98"/>
      <c r="OB106" s="98"/>
      <c r="OC106" s="98"/>
      <c r="OD106" s="98"/>
      <c r="OE106" s="98"/>
      <c r="OF106" s="98"/>
      <c r="OG106" s="98"/>
      <c r="OH106" s="98"/>
      <c r="OI106" s="98"/>
      <c r="OJ106" s="98"/>
      <c r="OK106" s="98"/>
      <c r="OL106" s="98"/>
      <c r="OM106" s="98"/>
      <c r="ON106" s="98"/>
      <c r="OO106" s="98"/>
      <c r="OP106" s="98"/>
      <c r="OQ106" s="98"/>
      <c r="OR106" s="98"/>
      <c r="OS106" s="98"/>
      <c r="OT106" s="98"/>
      <c r="OU106" s="98"/>
      <c r="OV106" s="98"/>
      <c r="OW106" s="98"/>
      <c r="OX106" s="98"/>
      <c r="OY106" s="98"/>
      <c r="OZ106" s="98"/>
      <c r="PA106" s="98"/>
      <c r="PB106" s="98"/>
      <c r="PC106" s="98"/>
      <c r="PD106" s="98"/>
      <c r="PE106" s="98"/>
      <c r="PF106" s="98"/>
      <c r="PG106" s="98"/>
      <c r="PH106" s="98"/>
      <c r="PI106" s="98"/>
      <c r="PJ106" s="98"/>
      <c r="PK106" s="98"/>
      <c r="PL106" s="98"/>
      <c r="PM106" s="98"/>
      <c r="PN106" s="98"/>
      <c r="PO106" s="98"/>
      <c r="PP106" s="98"/>
      <c r="PQ106" s="98"/>
      <c r="PR106" s="98"/>
      <c r="PS106" s="98"/>
      <c r="PT106" s="98"/>
      <c r="PU106" s="98"/>
      <c r="PV106" s="98"/>
      <c r="PW106" s="98"/>
      <c r="PX106" s="98"/>
      <c r="PY106" s="98"/>
      <c r="PZ106" s="98"/>
      <c r="QA106" s="98"/>
      <c r="QB106" s="98"/>
      <c r="QC106" s="98"/>
      <c r="QD106" s="98"/>
      <c r="QE106" s="98"/>
      <c r="QF106" s="98"/>
      <c r="QG106" s="98"/>
      <c r="QH106" s="98"/>
      <c r="QI106" s="98"/>
      <c r="QJ106" s="98"/>
      <c r="QK106" s="98"/>
      <c r="QL106" s="98"/>
      <c r="QM106" s="98"/>
      <c r="QN106" s="98"/>
      <c r="QO106" s="98"/>
      <c r="QP106" s="98"/>
      <c r="QQ106" s="98"/>
      <c r="QR106" s="98"/>
      <c r="QS106" s="98"/>
      <c r="QT106" s="98"/>
      <c r="QU106" s="98"/>
      <c r="QV106" s="98"/>
      <c r="QW106" s="98"/>
      <c r="QX106" s="98"/>
      <c r="QY106" s="98"/>
      <c r="QZ106" s="98"/>
      <c r="RA106" s="98"/>
      <c r="RB106" s="98"/>
      <c r="RC106" s="98"/>
      <c r="RD106" s="98"/>
      <c r="RE106" s="98"/>
      <c r="RF106" s="98"/>
      <c r="RG106" s="98"/>
      <c r="RH106" s="98"/>
      <c r="RI106" s="98"/>
      <c r="RJ106" s="98"/>
      <c r="RK106" s="98"/>
      <c r="RL106" s="98"/>
      <c r="RM106" s="98"/>
      <c r="RN106" s="98"/>
      <c r="RO106" s="98"/>
      <c r="RP106" s="98"/>
      <c r="RQ106" s="98"/>
      <c r="RR106" s="98"/>
      <c r="RS106" s="98"/>
      <c r="RT106" s="98"/>
      <c r="RU106" s="98"/>
      <c r="RV106" s="98"/>
      <c r="RW106" s="98"/>
      <c r="RX106" s="98"/>
      <c r="RY106" s="98"/>
      <c r="RZ106" s="98"/>
      <c r="SA106" s="98"/>
      <c r="SB106" s="98"/>
      <c r="SC106" s="98"/>
      <c r="SD106" s="98"/>
      <c r="SE106" s="98"/>
      <c r="SF106" s="98"/>
      <c r="SG106" s="98"/>
      <c r="SH106" s="98"/>
      <c r="SI106" s="98"/>
      <c r="SJ106" s="98"/>
      <c r="SK106" s="98"/>
      <c r="SL106" s="98"/>
      <c r="SM106" s="98"/>
      <c r="SN106" s="98"/>
      <c r="SO106" s="98"/>
      <c r="SP106" s="98"/>
      <c r="SQ106" s="98"/>
      <c r="SR106" s="98"/>
      <c r="SS106" s="98"/>
      <c r="ST106" s="98"/>
      <c r="SU106" s="98"/>
      <c r="SV106" s="98"/>
      <c r="SW106" s="98"/>
      <c r="SX106" s="98"/>
      <c r="SY106" s="98"/>
      <c r="SZ106" s="98"/>
      <c r="TA106" s="98"/>
      <c r="TB106" s="98"/>
      <c r="TC106" s="98"/>
      <c r="TD106" s="98"/>
      <c r="TE106" s="98"/>
      <c r="TF106" s="98"/>
      <c r="TG106" s="98"/>
      <c r="TH106" s="98"/>
      <c r="TI106" s="98"/>
      <c r="TJ106" s="98"/>
      <c r="TK106" s="98"/>
      <c r="TL106" s="98"/>
      <c r="TM106" s="98"/>
      <c r="TN106" s="98"/>
      <c r="TO106" s="98"/>
      <c r="TP106" s="98"/>
      <c r="TQ106" s="98"/>
      <c r="TR106" s="98"/>
      <c r="TS106" s="98"/>
      <c r="TT106" s="98"/>
      <c r="TU106" s="98"/>
      <c r="TV106" s="98"/>
      <c r="TW106" s="98"/>
      <c r="TX106" s="98"/>
      <c r="TY106" s="98"/>
      <c r="TZ106" s="98"/>
      <c r="UA106" s="98"/>
      <c r="UB106" s="98"/>
      <c r="UC106" s="98"/>
      <c r="UD106" s="98"/>
      <c r="UE106" s="98"/>
      <c r="UF106" s="98"/>
      <c r="UG106" s="98"/>
      <c r="UH106" s="98"/>
      <c r="UI106" s="98"/>
      <c r="UJ106" s="98"/>
      <c r="UK106" s="98"/>
      <c r="UL106" s="98"/>
      <c r="UM106" s="98"/>
      <c r="UN106" s="98"/>
      <c r="UO106" s="98"/>
      <c r="UP106" s="98"/>
      <c r="UQ106" s="98"/>
      <c r="UR106" s="98"/>
      <c r="US106" s="98"/>
      <c r="UT106" s="98"/>
      <c r="UU106" s="98"/>
      <c r="UV106" s="98"/>
      <c r="UW106" s="98"/>
      <c r="UX106" s="98"/>
      <c r="UY106" s="98"/>
      <c r="UZ106" s="98"/>
      <c r="VA106" s="98"/>
      <c r="VB106" s="98"/>
      <c r="VC106" s="98"/>
      <c r="VD106" s="98"/>
      <c r="VE106" s="98"/>
      <c r="VF106" s="98"/>
      <c r="VG106" s="98"/>
      <c r="VH106" s="98"/>
      <c r="VI106" s="98"/>
      <c r="VJ106" s="98"/>
      <c r="VK106" s="98"/>
      <c r="VL106" s="98"/>
      <c r="VM106" s="98"/>
      <c r="VN106" s="98"/>
      <c r="VO106" s="98"/>
      <c r="VP106" s="98"/>
      <c r="VQ106" s="98"/>
      <c r="VR106" s="98"/>
      <c r="VS106" s="98"/>
      <c r="VT106" s="98"/>
      <c r="VU106" s="98"/>
      <c r="VV106" s="98"/>
      <c r="VW106" s="98"/>
      <c r="VX106" s="98"/>
      <c r="VY106" s="98"/>
      <c r="VZ106" s="98"/>
      <c r="WA106" s="98"/>
      <c r="WB106" s="98"/>
      <c r="WC106" s="98"/>
      <c r="WD106" s="98"/>
      <c r="WE106" s="98"/>
      <c r="WF106" s="98"/>
      <c r="WG106" s="98"/>
      <c r="WH106" s="98"/>
      <c r="WI106" s="98"/>
      <c r="WJ106" s="98"/>
      <c r="WK106" s="98"/>
      <c r="WL106" s="98"/>
      <c r="WM106" s="98"/>
      <c r="WN106" s="98"/>
      <c r="WO106" s="98"/>
      <c r="WP106" s="98"/>
      <c r="WQ106" s="98"/>
      <c r="WR106" s="98"/>
      <c r="WS106" s="98"/>
      <c r="WT106" s="98"/>
      <c r="WU106" s="98"/>
      <c r="WV106" s="98"/>
      <c r="WW106" s="98"/>
      <c r="WX106" s="98"/>
      <c r="WY106" s="98"/>
      <c r="WZ106" s="98"/>
      <c r="XA106" s="98"/>
      <c r="XB106" s="98"/>
      <c r="XC106" s="98"/>
      <c r="XD106" s="98"/>
      <c r="XE106" s="98"/>
      <c r="XF106" s="98"/>
      <c r="XG106" s="98"/>
      <c r="XH106" s="98"/>
      <c r="XI106" s="98"/>
      <c r="XJ106" s="98"/>
      <c r="XK106" s="98"/>
      <c r="XL106" s="98"/>
      <c r="XM106" s="98"/>
      <c r="XN106" s="98"/>
      <c r="XO106" s="98"/>
      <c r="XP106" s="98"/>
      <c r="XQ106" s="98"/>
      <c r="XR106" s="98"/>
      <c r="XS106" s="98"/>
      <c r="XT106" s="98"/>
      <c r="XU106" s="98"/>
      <c r="XV106" s="98"/>
      <c r="XW106" s="98"/>
      <c r="XX106" s="98"/>
      <c r="XY106" s="98"/>
      <c r="XZ106" s="98"/>
      <c r="YA106" s="98"/>
      <c r="YB106" s="98"/>
      <c r="YC106" s="98"/>
      <c r="YD106" s="98"/>
      <c r="YE106" s="98"/>
      <c r="YF106" s="98"/>
      <c r="YG106" s="98"/>
      <c r="YH106" s="98"/>
      <c r="YI106" s="98"/>
      <c r="YJ106" s="98"/>
      <c r="YK106" s="98"/>
      <c r="YL106" s="98"/>
      <c r="YM106" s="98"/>
      <c r="YN106" s="98"/>
      <c r="YO106" s="98"/>
      <c r="YP106" s="98"/>
      <c r="YQ106" s="98"/>
      <c r="YR106" s="98"/>
      <c r="YS106" s="98"/>
      <c r="YT106" s="98"/>
      <c r="YU106" s="98"/>
      <c r="YV106" s="98"/>
      <c r="YW106" s="98"/>
      <c r="YX106" s="98"/>
      <c r="YY106" s="98"/>
      <c r="YZ106" s="98"/>
      <c r="ZA106" s="98"/>
      <c r="ZB106" s="98"/>
      <c r="ZC106" s="98"/>
      <c r="ZD106" s="98"/>
      <c r="ZE106" s="98"/>
      <c r="ZF106" s="98"/>
      <c r="ZG106" s="98"/>
      <c r="ZH106" s="98"/>
      <c r="ZI106" s="98"/>
      <c r="ZJ106" s="98"/>
      <c r="ZK106" s="98"/>
      <c r="ZL106" s="98"/>
      <c r="ZM106" s="98"/>
      <c r="ZN106" s="98"/>
      <c r="ZO106" s="98"/>
      <c r="ZP106" s="98"/>
      <c r="ZQ106" s="98"/>
      <c r="ZR106" s="98"/>
      <c r="ZS106" s="98"/>
      <c r="ZT106" s="98"/>
      <c r="ZU106" s="98"/>
      <c r="ZV106" s="98"/>
      <c r="ZW106" s="98"/>
      <c r="ZX106" s="98"/>
      <c r="ZY106" s="98"/>
      <c r="ZZ106" s="98"/>
      <c r="AAA106" s="98"/>
      <c r="AAB106" s="98"/>
      <c r="AAC106" s="98"/>
      <c r="AAD106" s="98"/>
      <c r="AAE106" s="98"/>
      <c r="AAF106" s="98"/>
      <c r="AAG106" s="98"/>
      <c r="AAH106" s="98"/>
      <c r="AAI106" s="98"/>
      <c r="AAJ106" s="98"/>
      <c r="AAK106" s="98"/>
      <c r="AAL106" s="98"/>
      <c r="AAM106" s="98"/>
      <c r="AAN106" s="98"/>
      <c r="AAO106" s="98"/>
      <c r="AAP106" s="98"/>
      <c r="AAQ106" s="98"/>
      <c r="AAR106" s="98"/>
      <c r="AAS106" s="98"/>
      <c r="AAT106" s="98"/>
      <c r="AAU106" s="98"/>
      <c r="AAV106" s="98"/>
      <c r="AAW106" s="98"/>
      <c r="AAX106" s="98"/>
      <c r="AAY106" s="98"/>
      <c r="AAZ106" s="98"/>
      <c r="ABA106" s="98"/>
      <c r="ABB106" s="98"/>
      <c r="ABC106" s="98"/>
      <c r="ABD106" s="98"/>
      <c r="ABE106" s="98"/>
      <c r="ABF106" s="98"/>
      <c r="ABG106" s="98"/>
      <c r="ABH106" s="98"/>
      <c r="ABI106" s="98"/>
      <c r="ABJ106" s="98"/>
      <c r="ABK106" s="98"/>
      <c r="ABL106" s="98"/>
      <c r="ABM106" s="98"/>
      <c r="ABN106" s="98"/>
      <c r="ABO106" s="98"/>
      <c r="ABP106" s="98"/>
      <c r="ABQ106" s="98"/>
      <c r="ABR106" s="98"/>
      <c r="ABS106" s="98"/>
      <c r="ABT106" s="98"/>
      <c r="ABU106" s="98"/>
      <c r="ABV106" s="98"/>
      <c r="ABW106" s="98"/>
      <c r="ABX106" s="98"/>
      <c r="ABY106" s="98"/>
      <c r="ABZ106" s="98"/>
      <c r="ACA106" s="98"/>
      <c r="ACB106" s="98"/>
      <c r="ACC106" s="98"/>
      <c r="ACD106" s="98"/>
      <c r="ACE106" s="98"/>
      <c r="ACF106" s="98"/>
      <c r="ACG106" s="98"/>
      <c r="ACH106" s="98"/>
      <c r="ACI106" s="98"/>
      <c r="ACJ106" s="98"/>
      <c r="ACK106" s="98"/>
      <c r="ACL106" s="98"/>
      <c r="ACM106" s="98"/>
      <c r="ACN106" s="98"/>
      <c r="ACO106" s="98"/>
      <c r="ACP106" s="98"/>
      <c r="ACQ106" s="98"/>
      <c r="ACR106" s="98"/>
      <c r="ACS106" s="98"/>
      <c r="ACT106" s="98"/>
      <c r="ACU106" s="98"/>
      <c r="ACV106" s="98"/>
      <c r="ACW106" s="98"/>
      <c r="ACX106" s="98"/>
      <c r="ACY106" s="98"/>
      <c r="ACZ106" s="98"/>
      <c r="ADA106" s="98"/>
      <c r="ADB106" s="98"/>
      <c r="ADC106" s="98"/>
      <c r="ADD106" s="98"/>
      <c r="ADE106" s="98"/>
      <c r="ADF106" s="98"/>
      <c r="ADG106" s="98"/>
      <c r="ADH106" s="98"/>
      <c r="ADI106" s="98"/>
      <c r="ADJ106" s="98"/>
      <c r="ADK106" s="98"/>
      <c r="ADL106" s="98"/>
      <c r="ADM106" s="98"/>
      <c r="ADN106" s="98"/>
      <c r="ADO106" s="98"/>
      <c r="ADP106" s="98"/>
      <c r="ADQ106" s="98"/>
      <c r="ADR106" s="98"/>
      <c r="ADS106" s="98"/>
      <c r="ADT106" s="98"/>
      <c r="ADU106" s="98"/>
      <c r="ADV106" s="98"/>
      <c r="ADW106" s="98"/>
      <c r="ADX106" s="98"/>
      <c r="ADY106" s="98"/>
      <c r="ADZ106" s="98"/>
      <c r="AEA106" s="98"/>
      <c r="AEB106" s="98"/>
      <c r="AEC106" s="98"/>
      <c r="AED106" s="98"/>
      <c r="AEE106" s="98"/>
      <c r="AEF106" s="98"/>
      <c r="AEG106" s="98"/>
      <c r="AEH106" s="98"/>
      <c r="AEI106" s="98"/>
      <c r="AEJ106" s="98"/>
      <c r="AEK106" s="98"/>
      <c r="AEL106" s="98"/>
      <c r="AEM106" s="98"/>
      <c r="AEN106" s="98"/>
      <c r="AEO106" s="98"/>
      <c r="AEP106" s="98"/>
      <c r="AEQ106" s="98"/>
      <c r="AER106" s="98"/>
      <c r="AES106" s="98"/>
      <c r="AET106" s="98"/>
      <c r="AEU106" s="98"/>
      <c r="AEV106" s="98"/>
      <c r="AEW106" s="98"/>
      <c r="AEX106" s="98"/>
      <c r="AEY106" s="98"/>
      <c r="AEZ106" s="98"/>
      <c r="AFA106" s="98"/>
      <c r="AFB106" s="98"/>
      <c r="AFC106" s="98"/>
      <c r="AFD106" s="98"/>
      <c r="AFE106" s="98"/>
      <c r="AFF106" s="98"/>
      <c r="AFG106" s="98"/>
      <c r="AFH106" s="98"/>
      <c r="AFI106" s="98"/>
      <c r="AFJ106" s="98"/>
      <c r="AFK106" s="98"/>
      <c r="AFL106" s="98"/>
      <c r="AFM106" s="98"/>
      <c r="AFN106" s="98"/>
      <c r="AFO106" s="98"/>
      <c r="AFP106" s="98"/>
      <c r="AFQ106" s="98"/>
      <c r="AFR106" s="98"/>
      <c r="AFS106" s="98"/>
      <c r="AFT106" s="98"/>
      <c r="AFU106" s="98"/>
      <c r="AFV106" s="98"/>
      <c r="AFW106" s="98"/>
      <c r="AFX106" s="98"/>
      <c r="AFY106" s="98"/>
      <c r="AFZ106" s="98"/>
      <c r="AGA106" s="98"/>
      <c r="AGB106" s="98"/>
      <c r="AGC106" s="98"/>
      <c r="AGD106" s="98"/>
      <c r="AGE106" s="98"/>
      <c r="AGF106" s="98"/>
      <c r="AGG106" s="98"/>
      <c r="AGH106" s="98"/>
      <c r="AGI106" s="98"/>
      <c r="AGJ106" s="98"/>
      <c r="AGK106" s="98"/>
      <c r="AGL106" s="98"/>
      <c r="AGM106" s="98"/>
      <c r="AGN106" s="98"/>
      <c r="AGO106" s="98"/>
      <c r="AGP106" s="98"/>
      <c r="AGQ106" s="98"/>
      <c r="AGR106" s="98"/>
      <c r="AGS106" s="98"/>
      <c r="AGT106" s="98"/>
      <c r="AGU106" s="98"/>
      <c r="AGV106" s="98"/>
      <c r="AGW106" s="98"/>
      <c r="AGX106" s="98"/>
      <c r="AGY106" s="98"/>
      <c r="AGZ106" s="98"/>
      <c r="AHA106" s="98"/>
      <c r="AHB106" s="98"/>
      <c r="AHC106" s="98"/>
      <c r="AHD106" s="98"/>
      <c r="AHE106" s="98"/>
      <c r="AHF106" s="98"/>
      <c r="AHG106" s="98"/>
      <c r="AHH106" s="98"/>
      <c r="AHI106" s="98"/>
      <c r="AHJ106" s="98"/>
      <c r="AHK106" s="98"/>
      <c r="AHL106" s="98"/>
      <c r="AHM106" s="98"/>
      <c r="AHN106" s="98"/>
      <c r="AHO106" s="98"/>
      <c r="AHP106" s="98"/>
      <c r="AHQ106" s="98"/>
      <c r="AHR106" s="98"/>
      <c r="AHS106" s="98"/>
      <c r="AHT106" s="98"/>
      <c r="AHU106" s="98"/>
      <c r="AHV106" s="98"/>
      <c r="AHW106" s="98"/>
      <c r="AHX106" s="98"/>
      <c r="AHY106" s="98"/>
      <c r="AHZ106" s="98"/>
      <c r="AIA106" s="98"/>
      <c r="AIB106" s="98"/>
      <c r="AIC106" s="98"/>
      <c r="AID106" s="98"/>
      <c r="AIE106" s="98"/>
      <c r="AIF106" s="98"/>
      <c r="AIG106" s="98"/>
      <c r="AIH106" s="98"/>
      <c r="AII106" s="98"/>
      <c r="AIJ106" s="98"/>
      <c r="AIK106" s="98"/>
      <c r="AIL106" s="98"/>
      <c r="AIM106" s="98"/>
      <c r="AIN106" s="98"/>
      <c r="AIO106" s="98"/>
      <c r="AIP106" s="98"/>
      <c r="AIQ106" s="98"/>
      <c r="AIR106" s="98"/>
      <c r="AIS106" s="98"/>
      <c r="AIT106" s="98"/>
      <c r="AIU106" s="98"/>
      <c r="AIV106" s="98"/>
      <c r="AIW106" s="98"/>
      <c r="AIX106" s="98"/>
      <c r="AIY106" s="98"/>
      <c r="AIZ106" s="98"/>
      <c r="AJA106" s="98"/>
      <c r="AJB106" s="98"/>
      <c r="AJC106" s="98"/>
      <c r="AJD106" s="98"/>
      <c r="AJE106" s="98"/>
      <c r="AJF106" s="98"/>
      <c r="AJG106" s="98"/>
      <c r="AJH106" s="98"/>
      <c r="AJI106" s="98"/>
      <c r="AJJ106" s="98"/>
      <c r="AJK106" s="98"/>
      <c r="AJL106" s="98"/>
      <c r="AJM106" s="98"/>
      <c r="AJN106" s="98"/>
      <c r="AJO106" s="98"/>
      <c r="AJP106" s="98"/>
      <c r="AJQ106" s="98"/>
      <c r="AJR106" s="98"/>
      <c r="AJS106" s="98"/>
      <c r="AJT106" s="98"/>
      <c r="AJU106" s="98"/>
      <c r="AJV106" s="98"/>
      <c r="AJW106" s="98"/>
      <c r="AJX106" s="98"/>
      <c r="AJY106" s="98"/>
      <c r="AJZ106" s="98"/>
      <c r="AKA106" s="98"/>
      <c r="AKB106" s="98"/>
      <c r="AKC106" s="98"/>
      <c r="AKD106" s="98"/>
      <c r="AKE106" s="98"/>
      <c r="AKF106" s="98"/>
      <c r="AKG106" s="98"/>
      <c r="AKH106" s="98"/>
      <c r="AKI106" s="98"/>
      <c r="AKJ106" s="98"/>
      <c r="AKK106" s="98"/>
      <c r="AKL106" s="98"/>
      <c r="AKM106" s="98"/>
      <c r="AKN106" s="98"/>
      <c r="AKO106" s="98"/>
      <c r="AKP106" s="98"/>
      <c r="AKQ106" s="98"/>
      <c r="AKR106" s="98"/>
      <c r="AKS106" s="98"/>
      <c r="AKT106" s="98"/>
      <c r="AKU106" s="98"/>
      <c r="AKV106" s="98"/>
      <c r="AKW106" s="98"/>
      <c r="AKX106" s="98"/>
    </row>
    <row r="107" spans="1:986" s="88" customFormat="1" ht="12" x14ac:dyDescent="0.2">
      <c r="A107" s="249"/>
      <c r="B107" s="241" t="s">
        <v>317</v>
      </c>
      <c r="C107" s="166" t="str">
        <f>_xlfn.CONCAT(Leverancespecifikation6[[#This Row],[ID]],Leverancespecifikation6[[#This Row],[BYGNINGSDEL]])</f>
        <v>103Generiske Tage</v>
      </c>
      <c r="D107" s="167"/>
      <c r="E107" s="167" t="s">
        <v>119</v>
      </c>
      <c r="F107" s="167"/>
      <c r="G107" s="167"/>
      <c r="H107" s="167"/>
      <c r="I107" s="167"/>
      <c r="J107" s="171">
        <v>4</v>
      </c>
      <c r="K107" s="331" t="s">
        <v>341</v>
      </c>
      <c r="L107" s="169" t="s">
        <v>342</v>
      </c>
      <c r="M107" s="86" t="str">
        <f>IFERROR(VLOOKUP(Leverancespecifikation6[[#This Row],[ID-Bygningsdel]],'Data ændringslog'!A:G,7,FALSE),"P")</f>
        <v/>
      </c>
      <c r="N107" s="320" t="s">
        <v>99</v>
      </c>
      <c r="O107" s="117" t="str">
        <f>VLOOKUP(Leverancespecifikation6[[#This Row],[ID-Bygningsdel]],'Data aktør'!A:H,2,FALSE)</f>
        <v>X</v>
      </c>
      <c r="P107" s="87" t="str">
        <f>VLOOKUP(Leverancespecifikation6[[#This Row],[ID-Bygningsdel]],'Data aktør'!A:H,3,FALSE)</f>
        <v/>
      </c>
      <c r="Q107" s="87" t="str">
        <f>VLOOKUP(Leverancespecifikation6[[#This Row],[ID-Bygningsdel]],'Data aktør'!A:H,4,FALSE)</f>
        <v/>
      </c>
      <c r="R107" s="87" t="str">
        <f>VLOOKUP(Leverancespecifikation6[[#This Row],[ID-Bygningsdel]],'Data aktør'!A:H,5,FALSE)</f>
        <v/>
      </c>
      <c r="S107" s="87" t="str">
        <f>VLOOKUP(Leverancespecifikation6[[#This Row],[ID-Bygningsdel]],'Data aktør'!A:H,6,FALSE)</f>
        <v/>
      </c>
      <c r="T107" s="87" t="str">
        <f>VLOOKUP(Leverancespecifikation6[[#This Row],[ID-Bygningsdel]],'Data aktør'!A:H,7,FALSE)</f>
        <v/>
      </c>
      <c r="U107" s="118" t="str">
        <f>VLOOKUP(Leverancespecifikation6[[#This Row],[ID-Bygningsdel]],'Data aktør'!A:H,8,FALSE)</f>
        <v/>
      </c>
      <c r="V107" s="110"/>
      <c r="W107" s="85"/>
      <c r="X107" s="85"/>
      <c r="Y107" s="85"/>
      <c r="Z107" s="85"/>
      <c r="AA107" s="85"/>
      <c r="AB107" s="167" t="s">
        <v>33</v>
      </c>
      <c r="AC107" s="167">
        <v>200</v>
      </c>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286"/>
      <c r="BM107" s="167"/>
      <c r="BN107" s="167"/>
      <c r="BO107" s="167"/>
      <c r="BP107" s="167"/>
      <c r="BQ107" s="167"/>
      <c r="BR107" s="167"/>
      <c r="BS107" s="167"/>
      <c r="BT107" s="167"/>
      <c r="BU107" s="167"/>
      <c r="BV107" s="167"/>
      <c r="BW107" s="167"/>
      <c r="BX107" s="167"/>
      <c r="BY107" s="167"/>
      <c r="BZ107" s="167"/>
      <c r="CA107" s="207"/>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c r="GS107" s="134"/>
      <c r="GT107" s="134"/>
      <c r="GU107" s="134"/>
      <c r="GV107" s="134"/>
      <c r="GW107" s="134"/>
      <c r="GX107" s="134"/>
      <c r="GY107" s="134"/>
      <c r="GZ107" s="134"/>
      <c r="HA107" s="134"/>
      <c r="HB107" s="134"/>
      <c r="HC107" s="134"/>
      <c r="HD107" s="134"/>
      <c r="HE107" s="134"/>
      <c r="HF107" s="134"/>
      <c r="HG107" s="134"/>
      <c r="HH107" s="134"/>
      <c r="HI107" s="134"/>
      <c r="HJ107" s="134"/>
      <c r="HK107" s="134"/>
      <c r="HL107" s="134"/>
      <c r="HM107" s="134"/>
      <c r="HN107" s="134"/>
      <c r="HO107" s="134"/>
      <c r="HP107" s="134"/>
      <c r="HQ107" s="134"/>
      <c r="HR107" s="134"/>
      <c r="HS107" s="134"/>
      <c r="HT107" s="134"/>
      <c r="HU107" s="134"/>
      <c r="HV107" s="134"/>
      <c r="HW107" s="134"/>
      <c r="HX107" s="134"/>
      <c r="HY107" s="134"/>
      <c r="HZ107" s="134"/>
      <c r="IA107" s="134"/>
      <c r="IB107" s="134"/>
      <c r="IC107" s="134"/>
      <c r="ID107" s="134"/>
      <c r="IE107" s="134"/>
      <c r="IF107" s="134"/>
      <c r="IG107" s="134"/>
      <c r="IH107" s="134"/>
      <c r="II107" s="134"/>
      <c r="IJ107" s="134"/>
      <c r="IK107" s="134"/>
      <c r="IL107" s="134"/>
      <c r="IM107" s="134"/>
      <c r="IN107" s="134"/>
      <c r="IO107" s="134"/>
      <c r="IP107" s="134"/>
      <c r="IQ107" s="134"/>
      <c r="IR107" s="134"/>
      <c r="IS107" s="134"/>
      <c r="IT107" s="134"/>
      <c r="IU107" s="134"/>
      <c r="IV107" s="134"/>
      <c r="IW107" s="134"/>
      <c r="IX107" s="134"/>
      <c r="IY107" s="134"/>
      <c r="IZ107" s="134"/>
      <c r="JA107" s="134"/>
      <c r="JB107" s="134"/>
      <c r="JC107" s="134"/>
      <c r="JD107" s="134"/>
      <c r="JE107" s="134"/>
      <c r="JF107" s="134"/>
      <c r="JG107" s="134"/>
      <c r="JH107" s="134"/>
      <c r="JI107" s="134"/>
      <c r="JJ107" s="134"/>
      <c r="JK107" s="134"/>
      <c r="JL107" s="134"/>
      <c r="JM107" s="134"/>
      <c r="JN107" s="134"/>
      <c r="JO107" s="134"/>
      <c r="JP107" s="134"/>
      <c r="JQ107" s="134"/>
      <c r="JR107" s="134"/>
      <c r="JS107" s="134"/>
      <c r="JT107" s="134"/>
      <c r="JU107" s="134"/>
      <c r="JV107" s="134"/>
      <c r="JW107" s="134"/>
      <c r="JX107" s="134"/>
      <c r="JY107" s="134"/>
      <c r="JZ107" s="134"/>
      <c r="KA107" s="134"/>
      <c r="KB107" s="134"/>
      <c r="KC107" s="134"/>
      <c r="KD107" s="134"/>
      <c r="KE107" s="134"/>
      <c r="KF107" s="134"/>
      <c r="KG107" s="134"/>
      <c r="KH107" s="134"/>
      <c r="KI107" s="134"/>
      <c r="KJ107" s="134"/>
      <c r="KK107" s="134"/>
      <c r="KL107" s="134"/>
      <c r="KM107" s="134"/>
      <c r="KN107" s="134"/>
      <c r="KO107" s="134"/>
      <c r="KP107" s="134"/>
      <c r="KQ107" s="134"/>
      <c r="KR107" s="134"/>
      <c r="KS107" s="134"/>
      <c r="KT107" s="134"/>
      <c r="KU107" s="134"/>
      <c r="KV107" s="134"/>
      <c r="KW107" s="134"/>
      <c r="KX107" s="134"/>
      <c r="KY107" s="134"/>
      <c r="KZ107" s="134"/>
      <c r="LA107" s="134"/>
      <c r="LB107" s="134"/>
      <c r="LC107" s="134"/>
      <c r="LD107" s="134"/>
      <c r="LE107" s="134"/>
      <c r="LF107" s="134"/>
      <c r="LG107" s="134"/>
      <c r="LH107" s="134"/>
      <c r="LI107" s="134"/>
      <c r="LJ107" s="134"/>
      <c r="LK107" s="134"/>
      <c r="LL107" s="134"/>
      <c r="LM107" s="134"/>
      <c r="LN107" s="134"/>
      <c r="LO107" s="134"/>
      <c r="LP107" s="134"/>
      <c r="LQ107" s="134"/>
      <c r="LR107" s="134"/>
      <c r="LS107" s="134"/>
      <c r="LT107" s="134"/>
      <c r="LU107" s="134"/>
      <c r="LV107" s="134"/>
      <c r="LW107" s="134"/>
      <c r="LX107" s="134"/>
      <c r="LY107" s="134"/>
      <c r="LZ107" s="134"/>
      <c r="MA107" s="134"/>
      <c r="MB107" s="134"/>
      <c r="MC107" s="134"/>
      <c r="MD107" s="134"/>
      <c r="ME107" s="134"/>
      <c r="MF107" s="134"/>
      <c r="MG107" s="134"/>
      <c r="MH107" s="134"/>
      <c r="MI107" s="134"/>
      <c r="MJ107" s="134"/>
      <c r="MK107" s="134"/>
      <c r="ML107" s="134"/>
      <c r="MM107" s="134"/>
      <c r="MN107" s="134"/>
      <c r="MO107" s="134"/>
      <c r="MP107" s="134"/>
      <c r="MQ107" s="134"/>
      <c r="MR107" s="134"/>
      <c r="MS107" s="134"/>
      <c r="MT107" s="134"/>
      <c r="MU107" s="134"/>
      <c r="MV107" s="134"/>
      <c r="MW107" s="134"/>
      <c r="MX107" s="134"/>
      <c r="MY107" s="134"/>
      <c r="MZ107" s="134"/>
      <c r="NA107" s="134"/>
      <c r="NB107" s="134"/>
      <c r="NC107" s="134"/>
      <c r="ND107" s="134"/>
      <c r="NE107" s="134"/>
      <c r="NF107" s="134"/>
      <c r="NG107" s="134"/>
      <c r="NH107" s="134"/>
      <c r="NI107" s="134"/>
      <c r="NJ107" s="134"/>
      <c r="NK107" s="134"/>
      <c r="NL107" s="134"/>
      <c r="NM107" s="134"/>
      <c r="NN107" s="134"/>
      <c r="NO107" s="134"/>
      <c r="NP107" s="134"/>
      <c r="NQ107" s="134"/>
      <c r="NR107" s="134"/>
      <c r="NS107" s="134"/>
      <c r="NT107" s="134"/>
      <c r="NU107" s="134"/>
      <c r="NV107" s="134"/>
      <c r="NW107" s="134"/>
      <c r="NX107" s="134"/>
      <c r="NY107" s="134"/>
      <c r="NZ107" s="134"/>
      <c r="OA107" s="134"/>
      <c r="OB107" s="134"/>
      <c r="OC107" s="134"/>
      <c r="OD107" s="134"/>
      <c r="OE107" s="134"/>
      <c r="OF107" s="134"/>
      <c r="OG107" s="134"/>
      <c r="OH107" s="134"/>
      <c r="OI107" s="134"/>
      <c r="OJ107" s="134"/>
      <c r="OK107" s="134"/>
      <c r="OL107" s="134"/>
      <c r="OM107" s="134"/>
      <c r="ON107" s="134"/>
      <c r="OO107" s="134"/>
      <c r="OP107" s="134"/>
      <c r="OQ107" s="134"/>
      <c r="OR107" s="134"/>
      <c r="OS107" s="134"/>
      <c r="OT107" s="134"/>
      <c r="OU107" s="134"/>
      <c r="OV107" s="134"/>
      <c r="OW107" s="134"/>
      <c r="OX107" s="134"/>
      <c r="OY107" s="134"/>
      <c r="OZ107" s="134"/>
      <c r="PA107" s="134"/>
      <c r="PB107" s="134"/>
      <c r="PC107" s="134"/>
      <c r="PD107" s="134"/>
      <c r="PE107" s="134"/>
      <c r="PF107" s="134"/>
      <c r="PG107" s="134"/>
      <c r="PH107" s="134"/>
      <c r="PI107" s="134"/>
      <c r="PJ107" s="134"/>
      <c r="PK107" s="134"/>
      <c r="PL107" s="134"/>
      <c r="PM107" s="134"/>
      <c r="PN107" s="134"/>
      <c r="PO107" s="134"/>
      <c r="PP107" s="134"/>
      <c r="PQ107" s="134"/>
      <c r="PR107" s="134"/>
      <c r="PS107" s="134"/>
      <c r="PT107" s="134"/>
      <c r="PU107" s="134"/>
      <c r="PV107" s="134"/>
      <c r="PW107" s="134"/>
      <c r="PX107" s="134"/>
      <c r="PY107" s="134"/>
      <c r="PZ107" s="134"/>
      <c r="QA107" s="134"/>
      <c r="QB107" s="134"/>
      <c r="QC107" s="134"/>
      <c r="QD107" s="134"/>
      <c r="QE107" s="134"/>
      <c r="QF107" s="134"/>
      <c r="QG107" s="134"/>
      <c r="QH107" s="134"/>
      <c r="QI107" s="134"/>
      <c r="QJ107" s="134"/>
      <c r="QK107" s="134"/>
      <c r="QL107" s="134"/>
      <c r="QM107" s="134"/>
      <c r="QN107" s="134"/>
      <c r="QO107" s="134"/>
      <c r="QP107" s="134"/>
      <c r="QQ107" s="134"/>
      <c r="QR107" s="134"/>
      <c r="QS107" s="134"/>
      <c r="QT107" s="134"/>
      <c r="QU107" s="134"/>
      <c r="QV107" s="134"/>
      <c r="QW107" s="134"/>
      <c r="QX107" s="134"/>
      <c r="QY107" s="134"/>
      <c r="QZ107" s="134"/>
      <c r="RA107" s="134"/>
      <c r="RB107" s="134"/>
      <c r="RC107" s="134"/>
      <c r="RD107" s="134"/>
      <c r="RE107" s="134"/>
      <c r="RF107" s="134"/>
      <c r="RG107" s="134"/>
      <c r="RH107" s="134"/>
      <c r="RI107" s="134"/>
      <c r="RJ107" s="134"/>
      <c r="RK107" s="134"/>
      <c r="RL107" s="134"/>
      <c r="RM107" s="134"/>
      <c r="RN107" s="134"/>
      <c r="RO107" s="134"/>
      <c r="RP107" s="134"/>
      <c r="RQ107" s="134"/>
      <c r="RR107" s="134"/>
      <c r="RS107" s="134"/>
      <c r="RT107" s="134"/>
      <c r="RU107" s="134"/>
      <c r="RV107" s="134"/>
      <c r="RW107" s="134"/>
      <c r="RX107" s="134"/>
      <c r="RY107" s="134"/>
      <c r="RZ107" s="134"/>
      <c r="SA107" s="134"/>
      <c r="SB107" s="134"/>
      <c r="SC107" s="134"/>
      <c r="SD107" s="134"/>
      <c r="SE107" s="134"/>
      <c r="SF107" s="134"/>
      <c r="SG107" s="134"/>
      <c r="SH107" s="134"/>
      <c r="SI107" s="134"/>
      <c r="SJ107" s="134"/>
      <c r="SK107" s="134"/>
      <c r="SL107" s="134"/>
      <c r="SM107" s="134"/>
      <c r="SN107" s="134"/>
      <c r="SO107" s="134"/>
      <c r="SP107" s="134"/>
      <c r="SQ107" s="134"/>
      <c r="SR107" s="134"/>
      <c r="SS107" s="134"/>
      <c r="ST107" s="134"/>
      <c r="SU107" s="134"/>
      <c r="SV107" s="134"/>
      <c r="SW107" s="134"/>
      <c r="SX107" s="134"/>
      <c r="SY107" s="134"/>
      <c r="SZ107" s="134"/>
      <c r="TA107" s="134"/>
      <c r="TB107" s="134"/>
      <c r="TC107" s="134"/>
      <c r="TD107" s="134"/>
      <c r="TE107" s="134"/>
      <c r="TF107" s="134"/>
      <c r="TG107" s="134"/>
      <c r="TH107" s="134"/>
      <c r="TI107" s="134"/>
      <c r="TJ107" s="134"/>
      <c r="TK107" s="134"/>
      <c r="TL107" s="134"/>
      <c r="TM107" s="134"/>
      <c r="TN107" s="134"/>
      <c r="TO107" s="134"/>
      <c r="TP107" s="134"/>
      <c r="TQ107" s="134"/>
      <c r="TR107" s="134"/>
      <c r="TS107" s="134"/>
      <c r="TT107" s="134"/>
      <c r="TU107" s="134"/>
      <c r="TV107" s="134"/>
      <c r="TW107" s="134"/>
      <c r="TX107" s="134"/>
      <c r="TY107" s="134"/>
      <c r="TZ107" s="134"/>
      <c r="UA107" s="134"/>
      <c r="UB107" s="134"/>
      <c r="UC107" s="134"/>
      <c r="UD107" s="134"/>
      <c r="UE107" s="134"/>
      <c r="UF107" s="134"/>
      <c r="UG107" s="134"/>
      <c r="UH107" s="134"/>
      <c r="UI107" s="134"/>
      <c r="UJ107" s="134"/>
      <c r="UK107" s="134"/>
      <c r="UL107" s="134"/>
      <c r="UM107" s="134"/>
      <c r="UN107" s="134"/>
      <c r="UO107" s="134"/>
      <c r="UP107" s="134"/>
      <c r="UQ107" s="134"/>
      <c r="UR107" s="134"/>
      <c r="US107" s="134"/>
      <c r="UT107" s="134"/>
      <c r="UU107" s="134"/>
      <c r="UV107" s="134"/>
      <c r="UW107" s="134"/>
      <c r="UX107" s="134"/>
      <c r="UY107" s="134"/>
      <c r="UZ107" s="134"/>
      <c r="VA107" s="134"/>
      <c r="VB107" s="134"/>
      <c r="VC107" s="134"/>
      <c r="VD107" s="134"/>
      <c r="VE107" s="134"/>
      <c r="VF107" s="134"/>
      <c r="VG107" s="134"/>
      <c r="VH107" s="134"/>
      <c r="VI107" s="134"/>
      <c r="VJ107" s="134"/>
      <c r="VK107" s="134"/>
      <c r="VL107" s="134"/>
      <c r="VM107" s="134"/>
      <c r="VN107" s="134"/>
      <c r="VO107" s="134"/>
      <c r="VP107" s="134"/>
      <c r="VQ107" s="134"/>
      <c r="VR107" s="134"/>
      <c r="VS107" s="134"/>
      <c r="VT107" s="134"/>
      <c r="VU107" s="134"/>
      <c r="VV107" s="134"/>
      <c r="VW107" s="134"/>
      <c r="VX107" s="134"/>
      <c r="VY107" s="134"/>
      <c r="VZ107" s="134"/>
      <c r="WA107" s="134"/>
      <c r="WB107" s="134"/>
      <c r="WC107" s="134"/>
      <c r="WD107" s="134"/>
      <c r="WE107" s="134"/>
      <c r="WF107" s="134"/>
      <c r="WG107" s="134"/>
      <c r="WH107" s="134"/>
      <c r="WI107" s="134"/>
      <c r="WJ107" s="134"/>
      <c r="WK107" s="134"/>
      <c r="WL107" s="134"/>
      <c r="WM107" s="134"/>
      <c r="WN107" s="134"/>
      <c r="WO107" s="134"/>
      <c r="WP107" s="134"/>
      <c r="WQ107" s="134"/>
      <c r="WR107" s="134"/>
      <c r="WS107" s="134"/>
      <c r="WT107" s="134"/>
      <c r="WU107" s="134"/>
      <c r="WV107" s="134"/>
      <c r="WW107" s="134"/>
      <c r="WX107" s="134"/>
      <c r="WY107" s="134"/>
      <c r="WZ107" s="134"/>
      <c r="XA107" s="134"/>
      <c r="XB107" s="134"/>
      <c r="XC107" s="134"/>
      <c r="XD107" s="134"/>
      <c r="XE107" s="134"/>
      <c r="XF107" s="134"/>
      <c r="XG107" s="134"/>
      <c r="XH107" s="134"/>
      <c r="XI107" s="134"/>
      <c r="XJ107" s="134"/>
      <c r="XK107" s="134"/>
      <c r="XL107" s="134"/>
      <c r="XM107" s="134"/>
      <c r="XN107" s="134"/>
      <c r="XO107" s="134"/>
      <c r="XP107" s="134"/>
      <c r="XQ107" s="134"/>
      <c r="XR107" s="134"/>
      <c r="XS107" s="134"/>
      <c r="XT107" s="134"/>
      <c r="XU107" s="134"/>
      <c r="XV107" s="134"/>
      <c r="XW107" s="134"/>
      <c r="XX107" s="134"/>
      <c r="XY107" s="134"/>
      <c r="XZ107" s="134"/>
      <c r="YA107" s="134"/>
      <c r="YB107" s="134"/>
      <c r="YC107" s="134"/>
      <c r="YD107" s="134"/>
      <c r="YE107" s="134"/>
      <c r="YF107" s="134"/>
      <c r="YG107" s="134"/>
      <c r="YH107" s="134"/>
      <c r="YI107" s="134"/>
      <c r="YJ107" s="134"/>
      <c r="YK107" s="134"/>
      <c r="YL107" s="134"/>
      <c r="YM107" s="134"/>
      <c r="YN107" s="134"/>
      <c r="YO107" s="134"/>
      <c r="YP107" s="134"/>
      <c r="YQ107" s="134"/>
      <c r="YR107" s="134"/>
      <c r="YS107" s="134"/>
      <c r="YT107" s="134"/>
      <c r="YU107" s="134"/>
      <c r="YV107" s="134"/>
      <c r="YW107" s="134"/>
      <c r="YX107" s="134"/>
      <c r="YY107" s="134"/>
      <c r="YZ107" s="134"/>
      <c r="ZA107" s="134"/>
      <c r="ZB107" s="134"/>
      <c r="ZC107" s="134"/>
      <c r="ZD107" s="134"/>
      <c r="ZE107" s="134"/>
      <c r="ZF107" s="134"/>
      <c r="ZG107" s="134"/>
      <c r="ZH107" s="134"/>
      <c r="ZI107" s="134"/>
      <c r="ZJ107" s="134"/>
      <c r="ZK107" s="134"/>
      <c r="ZL107" s="134"/>
      <c r="ZM107" s="134"/>
      <c r="ZN107" s="134"/>
      <c r="ZO107" s="134"/>
      <c r="ZP107" s="134"/>
      <c r="ZQ107" s="134"/>
      <c r="ZR107" s="134"/>
      <c r="ZS107" s="134"/>
      <c r="ZT107" s="134"/>
      <c r="ZU107" s="134"/>
      <c r="ZV107" s="134"/>
      <c r="ZW107" s="134"/>
      <c r="ZX107" s="134"/>
      <c r="ZY107" s="134"/>
      <c r="ZZ107" s="134"/>
      <c r="AAA107" s="134"/>
      <c r="AAB107" s="134"/>
      <c r="AAC107" s="134"/>
      <c r="AAD107" s="134"/>
      <c r="AAE107" s="134"/>
      <c r="AAF107" s="134"/>
      <c r="AAG107" s="134"/>
      <c r="AAH107" s="134"/>
      <c r="AAI107" s="134"/>
      <c r="AAJ107" s="134"/>
      <c r="AAK107" s="134"/>
      <c r="AAL107" s="134"/>
      <c r="AAM107" s="134"/>
      <c r="AAN107" s="134"/>
      <c r="AAO107" s="134"/>
      <c r="AAP107" s="134"/>
      <c r="AAQ107" s="134"/>
      <c r="AAR107" s="134"/>
      <c r="AAS107" s="134"/>
      <c r="AAT107" s="134"/>
      <c r="AAU107" s="134"/>
      <c r="AAV107" s="134"/>
      <c r="AAW107" s="134"/>
      <c r="AAX107" s="134"/>
      <c r="AAY107" s="134"/>
      <c r="AAZ107" s="134"/>
      <c r="ABA107" s="134"/>
      <c r="ABB107" s="134"/>
      <c r="ABC107" s="134"/>
      <c r="ABD107" s="134"/>
      <c r="ABE107" s="134"/>
      <c r="ABF107" s="134"/>
      <c r="ABG107" s="134"/>
      <c r="ABH107" s="134"/>
      <c r="ABI107" s="134"/>
      <c r="ABJ107" s="134"/>
      <c r="ABK107" s="134"/>
      <c r="ABL107" s="134"/>
      <c r="ABM107" s="134"/>
      <c r="ABN107" s="134"/>
      <c r="ABO107" s="134"/>
      <c r="ABP107" s="134"/>
      <c r="ABQ107" s="134"/>
      <c r="ABR107" s="134"/>
      <c r="ABS107" s="134"/>
      <c r="ABT107" s="134"/>
      <c r="ABU107" s="134"/>
      <c r="ABV107" s="134"/>
      <c r="ABW107" s="134"/>
      <c r="ABX107" s="134"/>
      <c r="ABY107" s="134"/>
      <c r="ABZ107" s="134"/>
      <c r="ACA107" s="134"/>
      <c r="ACB107" s="134"/>
      <c r="ACC107" s="134"/>
      <c r="ACD107" s="134"/>
      <c r="ACE107" s="134"/>
      <c r="ACF107" s="134"/>
      <c r="ACG107" s="134"/>
      <c r="ACH107" s="134"/>
      <c r="ACI107" s="134"/>
      <c r="ACJ107" s="134"/>
      <c r="ACK107" s="134"/>
      <c r="ACL107" s="134"/>
      <c r="ACM107" s="134"/>
      <c r="ACN107" s="134"/>
      <c r="ACO107" s="134"/>
      <c r="ACP107" s="134"/>
      <c r="ACQ107" s="134"/>
      <c r="ACR107" s="134"/>
      <c r="ACS107" s="134"/>
      <c r="ACT107" s="134"/>
      <c r="ACU107" s="134"/>
      <c r="ACV107" s="134"/>
      <c r="ACW107" s="134"/>
      <c r="ACX107" s="134"/>
      <c r="ACY107" s="134"/>
      <c r="ACZ107" s="134"/>
      <c r="ADA107" s="134"/>
      <c r="ADB107" s="134"/>
      <c r="ADC107" s="134"/>
      <c r="ADD107" s="134"/>
      <c r="ADE107" s="134"/>
      <c r="ADF107" s="134"/>
      <c r="ADG107" s="134"/>
      <c r="ADH107" s="134"/>
      <c r="ADI107" s="134"/>
      <c r="ADJ107" s="134"/>
      <c r="ADK107" s="134"/>
      <c r="ADL107" s="134"/>
      <c r="ADM107" s="134"/>
      <c r="ADN107" s="134"/>
      <c r="ADO107" s="134"/>
      <c r="ADP107" s="134"/>
      <c r="ADQ107" s="134"/>
      <c r="ADR107" s="134"/>
      <c r="ADS107" s="134"/>
      <c r="ADT107" s="134"/>
      <c r="ADU107" s="134"/>
      <c r="ADV107" s="134"/>
      <c r="ADW107" s="134"/>
      <c r="ADX107" s="134"/>
      <c r="ADY107" s="134"/>
      <c r="ADZ107" s="134"/>
      <c r="AEA107" s="134"/>
      <c r="AEB107" s="134"/>
      <c r="AEC107" s="134"/>
      <c r="AED107" s="134"/>
      <c r="AEE107" s="134"/>
      <c r="AEF107" s="134"/>
      <c r="AEG107" s="134"/>
      <c r="AEH107" s="134"/>
      <c r="AEI107" s="134"/>
      <c r="AEJ107" s="134"/>
      <c r="AEK107" s="134"/>
      <c r="AEL107" s="134"/>
      <c r="AEM107" s="134"/>
      <c r="AEN107" s="134"/>
      <c r="AEO107" s="134"/>
      <c r="AEP107" s="134"/>
      <c r="AEQ107" s="134"/>
      <c r="AER107" s="134"/>
      <c r="AES107" s="134"/>
      <c r="AET107" s="134"/>
      <c r="AEU107" s="134"/>
      <c r="AEV107" s="134"/>
      <c r="AEW107" s="134"/>
      <c r="AEX107" s="134"/>
      <c r="AEY107" s="134"/>
      <c r="AEZ107" s="134"/>
      <c r="AFA107" s="134"/>
      <c r="AFB107" s="134"/>
      <c r="AFC107" s="134"/>
      <c r="AFD107" s="134"/>
      <c r="AFE107" s="134"/>
      <c r="AFF107" s="134"/>
      <c r="AFG107" s="134"/>
      <c r="AFH107" s="134"/>
      <c r="AFI107" s="134"/>
      <c r="AFJ107" s="134"/>
      <c r="AFK107" s="134"/>
      <c r="AFL107" s="134"/>
      <c r="AFM107" s="134"/>
      <c r="AFN107" s="134"/>
      <c r="AFO107" s="134"/>
      <c r="AFP107" s="134"/>
      <c r="AFQ107" s="134"/>
      <c r="AFR107" s="134"/>
      <c r="AFS107" s="134"/>
      <c r="AFT107" s="134"/>
      <c r="AFU107" s="134"/>
      <c r="AFV107" s="134"/>
      <c r="AFW107" s="134"/>
      <c r="AFX107" s="134"/>
      <c r="AFY107" s="134"/>
      <c r="AFZ107" s="134"/>
      <c r="AGA107" s="134"/>
      <c r="AGB107" s="134"/>
      <c r="AGC107" s="134"/>
      <c r="AGD107" s="134"/>
      <c r="AGE107" s="134"/>
      <c r="AGF107" s="134"/>
      <c r="AGG107" s="134"/>
      <c r="AGH107" s="134"/>
      <c r="AGI107" s="134"/>
      <c r="AGJ107" s="134"/>
      <c r="AGK107" s="134"/>
      <c r="AGL107" s="134"/>
      <c r="AGM107" s="134"/>
      <c r="AGN107" s="134"/>
      <c r="AGO107" s="134"/>
      <c r="AGP107" s="134"/>
      <c r="AGQ107" s="134"/>
      <c r="AGR107" s="134"/>
      <c r="AGS107" s="134"/>
      <c r="AGT107" s="134"/>
      <c r="AGU107" s="134"/>
      <c r="AGV107" s="134"/>
      <c r="AGW107" s="134"/>
      <c r="AGX107" s="134"/>
      <c r="AGY107" s="134"/>
      <c r="AGZ107" s="134"/>
      <c r="AHA107" s="134"/>
      <c r="AHB107" s="134"/>
      <c r="AHC107" s="134"/>
      <c r="AHD107" s="134"/>
      <c r="AHE107" s="134"/>
      <c r="AHF107" s="134"/>
      <c r="AHG107" s="134"/>
      <c r="AHH107" s="134"/>
      <c r="AHI107" s="134"/>
      <c r="AHJ107" s="134"/>
      <c r="AHK107" s="134"/>
      <c r="AHL107" s="134"/>
      <c r="AHM107" s="134"/>
      <c r="AHN107" s="134"/>
      <c r="AHO107" s="134"/>
      <c r="AHP107" s="134"/>
      <c r="AHQ107" s="134"/>
      <c r="AHR107" s="134"/>
      <c r="AHS107" s="134"/>
      <c r="AHT107" s="134"/>
      <c r="AHU107" s="134"/>
      <c r="AHV107" s="134"/>
      <c r="AHW107" s="134"/>
      <c r="AHX107" s="134"/>
      <c r="AHY107" s="134"/>
      <c r="AHZ107" s="134"/>
      <c r="AIA107" s="134"/>
      <c r="AIB107" s="134"/>
      <c r="AIC107" s="134"/>
      <c r="AID107" s="134"/>
      <c r="AIE107" s="134"/>
      <c r="AIF107" s="134"/>
      <c r="AIG107" s="134"/>
      <c r="AIH107" s="134"/>
      <c r="AII107" s="134"/>
      <c r="AIJ107" s="134"/>
      <c r="AIK107" s="134"/>
      <c r="AIL107" s="134"/>
      <c r="AIM107" s="134"/>
      <c r="AIN107" s="134"/>
      <c r="AIO107" s="134"/>
      <c r="AIP107" s="134"/>
      <c r="AIQ107" s="134"/>
      <c r="AIR107" s="134"/>
      <c r="AIS107" s="134"/>
      <c r="AIT107" s="134"/>
      <c r="AIU107" s="134"/>
      <c r="AIV107" s="134"/>
      <c r="AIW107" s="134"/>
      <c r="AIX107" s="134"/>
      <c r="AIY107" s="134"/>
      <c r="AIZ107" s="134"/>
      <c r="AJA107" s="134"/>
      <c r="AJB107" s="134"/>
      <c r="AJC107" s="134"/>
      <c r="AJD107" s="134"/>
      <c r="AJE107" s="134"/>
      <c r="AJF107" s="134"/>
      <c r="AJG107" s="134"/>
      <c r="AJH107" s="134"/>
      <c r="AJI107" s="134"/>
      <c r="AJJ107" s="134"/>
      <c r="AJK107" s="134"/>
      <c r="AJL107" s="134"/>
      <c r="AJM107" s="134"/>
      <c r="AJN107" s="134"/>
      <c r="AJO107" s="134"/>
      <c r="AJP107" s="134"/>
      <c r="AJQ107" s="134"/>
      <c r="AJR107" s="134"/>
      <c r="AJS107" s="134"/>
      <c r="AJT107" s="134"/>
      <c r="AJU107" s="134"/>
      <c r="AJV107" s="134"/>
      <c r="AJW107" s="134"/>
      <c r="AJX107" s="134"/>
      <c r="AJY107" s="134"/>
      <c r="AJZ107" s="134"/>
      <c r="AKA107" s="134"/>
      <c r="AKB107" s="134"/>
      <c r="AKC107" s="134"/>
      <c r="AKD107" s="134"/>
      <c r="AKE107" s="134"/>
      <c r="AKF107" s="134"/>
      <c r="AKG107" s="134"/>
      <c r="AKH107" s="134"/>
      <c r="AKI107" s="134"/>
      <c r="AKJ107" s="134"/>
      <c r="AKK107" s="134"/>
      <c r="AKL107" s="134"/>
      <c r="AKM107" s="134"/>
      <c r="AKN107" s="134"/>
      <c r="AKO107" s="134"/>
      <c r="AKP107" s="134"/>
      <c r="AKQ107" s="134"/>
      <c r="AKR107" s="134"/>
      <c r="AKS107" s="134"/>
      <c r="AKT107" s="134"/>
      <c r="AKU107" s="134"/>
      <c r="AKV107" s="134"/>
      <c r="AKW107" s="134"/>
      <c r="AKX107" s="134"/>
    </row>
    <row r="108" spans="1:986" ht="12" x14ac:dyDescent="0.2">
      <c r="A108" s="249"/>
      <c r="B108" s="242" t="s">
        <v>320</v>
      </c>
      <c r="C108" s="170" t="str">
        <f>_xlfn.CONCAT(Leverancespecifikation6[[#This Row],[ID]],Leverancespecifikation6[[#This Row],[BYGNINGSDEL]])</f>
        <v>104Spærtage</v>
      </c>
      <c r="D108" s="177"/>
      <c r="E108" s="177">
        <v>271</v>
      </c>
      <c r="F108" s="177"/>
      <c r="G108" s="177"/>
      <c r="H108" s="177"/>
      <c r="I108" s="177"/>
      <c r="J108" s="171">
        <v>4</v>
      </c>
      <c r="K108" s="175" t="s">
        <v>344</v>
      </c>
      <c r="L108" s="172" t="s">
        <v>342</v>
      </c>
      <c r="M108" s="80" t="str">
        <f>IFERROR(VLOOKUP(Leverancespecifikation6[[#This Row],[ID-Bygningsdel]],'Data ændringslog'!A:G,7,FALSE),"P")</f>
        <v/>
      </c>
      <c r="N108" s="321" t="s">
        <v>99</v>
      </c>
      <c r="O108" s="121" t="str">
        <f>VLOOKUP(Leverancespecifikation6[[#This Row],[ID-Bygningsdel]],'Data aktør'!A:H,2,FALSE)</f>
        <v>X</v>
      </c>
      <c r="P108" s="78" t="str">
        <f>VLOOKUP(Leverancespecifikation6[[#This Row],[ID-Bygningsdel]],'Data aktør'!A:H,3,FALSE)</f>
        <v/>
      </c>
      <c r="Q108" s="78" t="str">
        <f>VLOOKUP(Leverancespecifikation6[[#This Row],[ID-Bygningsdel]],'Data aktør'!A:H,4,FALSE)</f>
        <v/>
      </c>
      <c r="R108" s="78" t="str">
        <f>VLOOKUP(Leverancespecifikation6[[#This Row],[ID-Bygningsdel]],'Data aktør'!A:H,5,FALSE)</f>
        <v/>
      </c>
      <c r="S108" s="78" t="str">
        <f>VLOOKUP(Leverancespecifikation6[[#This Row],[ID-Bygningsdel]],'Data aktør'!A:H,6,FALSE)</f>
        <v/>
      </c>
      <c r="T108" s="78" t="str">
        <f>VLOOKUP(Leverancespecifikation6[[#This Row],[ID-Bygningsdel]],'Data aktør'!A:H,7,FALSE)</f>
        <v/>
      </c>
      <c r="U108" s="122" t="str">
        <f>VLOOKUP(Leverancespecifikation6[[#This Row],[ID-Bygningsdel]],'Data aktør'!A:H,8,FALSE)</f>
        <v/>
      </c>
      <c r="V108" s="114"/>
      <c r="AB108" s="171"/>
      <c r="AD108" s="171"/>
      <c r="AE108" s="171"/>
      <c r="AF108" s="171"/>
      <c r="AG108" s="171"/>
      <c r="AH108" s="171"/>
      <c r="AI108" s="171"/>
      <c r="AJ108" s="171" t="s">
        <v>33</v>
      </c>
      <c r="AK108" s="171">
        <v>300</v>
      </c>
      <c r="AR108" s="177"/>
      <c r="AS108" s="177"/>
      <c r="AT108" s="171" t="s">
        <v>33</v>
      </c>
      <c r="AU108" s="171">
        <v>325</v>
      </c>
      <c r="AX108" s="177"/>
      <c r="AY108" s="177"/>
      <c r="AZ108" s="177"/>
      <c r="BA108" s="177"/>
      <c r="BB108" s="171" t="s">
        <v>33</v>
      </c>
      <c r="BC108" s="171">
        <v>325</v>
      </c>
      <c r="BD108" s="177"/>
      <c r="BE108" s="177"/>
      <c r="BF108" s="177"/>
      <c r="BG108" s="177"/>
      <c r="BH108" s="177"/>
      <c r="BI108" s="177"/>
      <c r="BJ108" s="177"/>
      <c r="BK108" s="177"/>
      <c r="BL108" s="289"/>
      <c r="BM108" s="177"/>
      <c r="BN108" s="177"/>
      <c r="BO108" s="177"/>
      <c r="BP108" s="177"/>
      <c r="BQ108" s="177"/>
      <c r="BR108" s="177"/>
      <c r="BS108" s="177"/>
      <c r="BT108" s="177"/>
      <c r="BU108" s="177"/>
      <c r="BV108" s="177"/>
      <c r="BW108" s="177"/>
      <c r="BX108" s="177"/>
      <c r="BY108" s="177"/>
      <c r="BZ108" s="177"/>
      <c r="CA108" s="210"/>
      <c r="CB108" s="134"/>
    </row>
    <row r="109" spans="1:986" ht="12" x14ac:dyDescent="0.2">
      <c r="A109" s="249"/>
      <c r="B109" s="242" t="s">
        <v>321</v>
      </c>
      <c r="C109" s="170" t="str">
        <f>_xlfn.CONCAT(Leverancespecifikation6[[#This Row],[ID]],Leverancespecifikation6[[#This Row],[BYGNINGSDEL]])</f>
        <v>105Tagkassetter</v>
      </c>
      <c r="E109" s="171">
        <v>272</v>
      </c>
      <c r="I109" s="171"/>
      <c r="J109" s="171">
        <v>4</v>
      </c>
      <c r="K109" s="175" t="s">
        <v>346</v>
      </c>
      <c r="L109" s="172" t="s">
        <v>342</v>
      </c>
      <c r="M109" s="80" t="str">
        <f>IFERROR(VLOOKUP(Leverancespecifikation6[[#This Row],[ID-Bygningsdel]],'Data ændringslog'!A:G,7,FALSE),"P")</f>
        <v/>
      </c>
      <c r="N109" s="321" t="s">
        <v>99</v>
      </c>
      <c r="O109" s="121" t="str">
        <f>VLOOKUP(Leverancespecifikation6[[#This Row],[ID-Bygningsdel]],'Data aktør'!A:H,2,FALSE)</f>
        <v>X</v>
      </c>
      <c r="P109" s="78" t="str">
        <f>VLOOKUP(Leverancespecifikation6[[#This Row],[ID-Bygningsdel]],'Data aktør'!A:H,3,FALSE)</f>
        <v/>
      </c>
      <c r="Q109" s="78" t="str">
        <f>VLOOKUP(Leverancespecifikation6[[#This Row],[ID-Bygningsdel]],'Data aktør'!A:H,4,FALSE)</f>
        <v/>
      </c>
      <c r="R109" s="78" t="str">
        <f>VLOOKUP(Leverancespecifikation6[[#This Row],[ID-Bygningsdel]],'Data aktør'!A:H,5,FALSE)</f>
        <v/>
      </c>
      <c r="S109" s="78" t="str">
        <f>VLOOKUP(Leverancespecifikation6[[#This Row],[ID-Bygningsdel]],'Data aktør'!A:H,6,FALSE)</f>
        <v/>
      </c>
      <c r="T109" s="78" t="str">
        <f>VLOOKUP(Leverancespecifikation6[[#This Row],[ID-Bygningsdel]],'Data aktør'!A:H,7,FALSE)</f>
        <v/>
      </c>
      <c r="U109" s="122" t="str">
        <f>VLOOKUP(Leverancespecifikation6[[#This Row],[ID-Bygningsdel]],'Data aktør'!A:H,8,FALSE)</f>
        <v/>
      </c>
      <c r="V109" s="112"/>
      <c r="W109" s="79"/>
      <c r="X109" s="79"/>
      <c r="Y109" s="79"/>
      <c r="Z109" s="79"/>
      <c r="AA109" s="79"/>
      <c r="AB109" s="171"/>
      <c r="AD109" s="171"/>
      <c r="AE109" s="171"/>
      <c r="AF109" s="171"/>
      <c r="AG109" s="171"/>
      <c r="AH109" s="171"/>
      <c r="AI109" s="171"/>
      <c r="AJ109" s="171" t="s">
        <v>33</v>
      </c>
      <c r="AK109" s="171">
        <v>300</v>
      </c>
      <c r="AT109" s="171" t="s">
        <v>33</v>
      </c>
      <c r="AU109" s="171">
        <v>325</v>
      </c>
      <c r="BB109" s="171" t="s">
        <v>33</v>
      </c>
      <c r="BC109" s="171">
        <v>325</v>
      </c>
      <c r="BV109" s="171"/>
      <c r="BW109" s="171"/>
      <c r="CB109" s="134"/>
    </row>
    <row r="110" spans="1:986" ht="12" x14ac:dyDescent="0.2">
      <c r="A110" s="249"/>
      <c r="B110" s="242" t="s">
        <v>323</v>
      </c>
      <c r="C110" s="170" t="str">
        <f>_xlfn.CONCAT(Leverancespecifikation6[[#This Row],[ID]],Leverancespecifikation6[[#This Row],[BYGNINGSDEL]])</f>
        <v>106Varme tage</v>
      </c>
      <c r="E110" s="171">
        <v>273</v>
      </c>
      <c r="I110" s="171"/>
      <c r="J110" s="171">
        <v>4</v>
      </c>
      <c r="K110" s="175" t="s">
        <v>348</v>
      </c>
      <c r="L110" s="172" t="s">
        <v>342</v>
      </c>
      <c r="M110" s="80" t="str">
        <f>IFERROR(VLOOKUP(Leverancespecifikation6[[#This Row],[ID-Bygningsdel]],'Data ændringslog'!A:G,7,FALSE),"P")</f>
        <v/>
      </c>
      <c r="N110" s="321" t="s">
        <v>99</v>
      </c>
      <c r="O110" s="121" t="str">
        <f>VLOOKUP(Leverancespecifikation6[[#This Row],[ID-Bygningsdel]],'Data aktør'!A:H,2,FALSE)</f>
        <v>X</v>
      </c>
      <c r="P110" s="78" t="str">
        <f>VLOOKUP(Leverancespecifikation6[[#This Row],[ID-Bygningsdel]],'Data aktør'!A:H,3,FALSE)</f>
        <v/>
      </c>
      <c r="Q110" s="78" t="str">
        <f>VLOOKUP(Leverancespecifikation6[[#This Row],[ID-Bygningsdel]],'Data aktør'!A:H,4,FALSE)</f>
        <v/>
      </c>
      <c r="R110" s="78" t="str">
        <f>VLOOKUP(Leverancespecifikation6[[#This Row],[ID-Bygningsdel]],'Data aktør'!A:H,5,FALSE)</f>
        <v/>
      </c>
      <c r="S110" s="78" t="str">
        <f>VLOOKUP(Leverancespecifikation6[[#This Row],[ID-Bygningsdel]],'Data aktør'!A:H,6,FALSE)</f>
        <v/>
      </c>
      <c r="T110" s="78" t="str">
        <f>VLOOKUP(Leverancespecifikation6[[#This Row],[ID-Bygningsdel]],'Data aktør'!A:H,7,FALSE)</f>
        <v/>
      </c>
      <c r="U110" s="122" t="str">
        <f>VLOOKUP(Leverancespecifikation6[[#This Row],[ID-Bygningsdel]],'Data aktør'!A:H,8,FALSE)</f>
        <v/>
      </c>
      <c r="V110" s="112"/>
      <c r="W110" s="79"/>
      <c r="X110" s="79"/>
      <c r="Y110" s="79"/>
      <c r="Z110" s="79"/>
      <c r="AA110" s="79"/>
      <c r="AB110" s="171"/>
      <c r="AD110" s="171"/>
      <c r="AE110" s="171"/>
      <c r="AF110" s="171"/>
      <c r="AG110" s="171"/>
      <c r="AH110" s="171"/>
      <c r="AI110" s="171"/>
      <c r="AJ110" s="171" t="s">
        <v>33</v>
      </c>
      <c r="AK110" s="171">
        <v>300</v>
      </c>
      <c r="AT110" s="171" t="s">
        <v>33</v>
      </c>
      <c r="AU110" s="171">
        <v>325</v>
      </c>
      <c r="BB110" s="171" t="s">
        <v>33</v>
      </c>
      <c r="BC110" s="171">
        <v>325</v>
      </c>
      <c r="BV110" s="171"/>
      <c r="BW110" s="171"/>
      <c r="CB110" s="134"/>
    </row>
    <row r="111" spans="1:986" ht="12" x14ac:dyDescent="0.2">
      <c r="A111" s="249"/>
      <c r="B111" s="242" t="s">
        <v>325</v>
      </c>
      <c r="C111" s="170" t="str">
        <f>_xlfn.CONCAT(Leverancespecifikation6[[#This Row],[ID]],Leverancespecifikation6[[#This Row],[BYGNINGSDEL]])</f>
        <v>107Glastagssystemer</v>
      </c>
      <c r="E111" s="171">
        <v>274</v>
      </c>
      <c r="I111" s="171"/>
      <c r="J111" s="171">
        <v>4</v>
      </c>
      <c r="K111" s="175" t="s">
        <v>350</v>
      </c>
      <c r="L111" s="172" t="s">
        <v>342</v>
      </c>
      <c r="M111" s="80" t="str">
        <f>IFERROR(VLOOKUP(Leverancespecifikation6[[#This Row],[ID-Bygningsdel]],'Data ændringslog'!A:G,7,FALSE),"P")</f>
        <v/>
      </c>
      <c r="N111" s="321" t="s">
        <v>99</v>
      </c>
      <c r="O111" s="121" t="str">
        <f>VLOOKUP(Leverancespecifikation6[[#This Row],[ID-Bygningsdel]],'Data aktør'!A:H,2,FALSE)</f>
        <v>X</v>
      </c>
      <c r="P111" s="78" t="str">
        <f>VLOOKUP(Leverancespecifikation6[[#This Row],[ID-Bygningsdel]],'Data aktør'!A:H,3,FALSE)</f>
        <v/>
      </c>
      <c r="Q111" s="78" t="str">
        <f>VLOOKUP(Leverancespecifikation6[[#This Row],[ID-Bygningsdel]],'Data aktør'!A:H,4,FALSE)</f>
        <v/>
      </c>
      <c r="R111" s="78" t="str">
        <f>VLOOKUP(Leverancespecifikation6[[#This Row],[ID-Bygningsdel]],'Data aktør'!A:H,5,FALSE)</f>
        <v/>
      </c>
      <c r="S111" s="78" t="str">
        <f>VLOOKUP(Leverancespecifikation6[[#This Row],[ID-Bygningsdel]],'Data aktør'!A:H,6,FALSE)</f>
        <v/>
      </c>
      <c r="T111" s="78" t="str">
        <f>VLOOKUP(Leverancespecifikation6[[#This Row],[ID-Bygningsdel]],'Data aktør'!A:H,7,FALSE)</f>
        <v/>
      </c>
      <c r="U111" s="122" t="str">
        <f>VLOOKUP(Leverancespecifikation6[[#This Row],[ID-Bygningsdel]],'Data aktør'!A:H,8,FALSE)</f>
        <v/>
      </c>
      <c r="V111" s="112"/>
      <c r="W111" s="79"/>
      <c r="X111" s="79"/>
      <c r="Y111" s="79"/>
      <c r="Z111" s="79"/>
      <c r="AA111" s="79"/>
      <c r="AB111" s="171"/>
      <c r="AD111" s="171"/>
      <c r="AE111" s="171"/>
      <c r="AF111" s="171"/>
      <c r="AG111" s="171"/>
      <c r="AH111" s="171"/>
      <c r="AI111" s="171"/>
      <c r="AJ111" s="171" t="s">
        <v>33</v>
      </c>
      <c r="AK111" s="171">
        <v>300</v>
      </c>
      <c r="AT111" s="171" t="s">
        <v>33</v>
      </c>
      <c r="AU111" s="171">
        <v>325</v>
      </c>
      <c r="BB111" s="171" t="s">
        <v>33</v>
      </c>
      <c r="BC111" s="171">
        <v>325</v>
      </c>
      <c r="BV111" s="171"/>
      <c r="BW111" s="171"/>
      <c r="CB111" s="134"/>
    </row>
    <row r="112" spans="1:986" ht="12" x14ac:dyDescent="0.2">
      <c r="A112" s="249"/>
      <c r="B112" s="242" t="s">
        <v>327</v>
      </c>
      <c r="C112" s="170" t="str">
        <f>_xlfn.CONCAT(Leverancespecifikation6[[#This Row],[ID]],Leverancespecifikation6[[#This Row],[BYGNINGSDEL]])</f>
        <v>108Mobile tage</v>
      </c>
      <c r="E112" s="171">
        <v>275</v>
      </c>
      <c r="I112" s="171"/>
      <c r="J112" s="171">
        <v>4</v>
      </c>
      <c r="K112" s="175" t="s">
        <v>352</v>
      </c>
      <c r="L112" s="172" t="s">
        <v>342</v>
      </c>
      <c r="M112" s="80" t="str">
        <f>IFERROR(VLOOKUP(Leverancespecifikation6[[#This Row],[ID-Bygningsdel]],'Data ændringslog'!A:G,7,FALSE),"P")</f>
        <v/>
      </c>
      <c r="N112" s="321" t="s">
        <v>99</v>
      </c>
      <c r="O112" s="121" t="str">
        <f>VLOOKUP(Leverancespecifikation6[[#This Row],[ID-Bygningsdel]],'Data aktør'!A:H,2,FALSE)</f>
        <v>X</v>
      </c>
      <c r="P112" s="78" t="str">
        <f>VLOOKUP(Leverancespecifikation6[[#This Row],[ID-Bygningsdel]],'Data aktør'!A:H,3,FALSE)</f>
        <v/>
      </c>
      <c r="Q112" s="78" t="str">
        <f>VLOOKUP(Leverancespecifikation6[[#This Row],[ID-Bygningsdel]],'Data aktør'!A:H,4,FALSE)</f>
        <v/>
      </c>
      <c r="R112" s="78" t="str">
        <f>VLOOKUP(Leverancespecifikation6[[#This Row],[ID-Bygningsdel]],'Data aktør'!A:H,5,FALSE)</f>
        <v/>
      </c>
      <c r="S112" s="78" t="str">
        <f>VLOOKUP(Leverancespecifikation6[[#This Row],[ID-Bygningsdel]],'Data aktør'!A:H,6,FALSE)</f>
        <v/>
      </c>
      <c r="T112" s="78" t="str">
        <f>VLOOKUP(Leverancespecifikation6[[#This Row],[ID-Bygningsdel]],'Data aktør'!A:H,7,FALSE)</f>
        <v/>
      </c>
      <c r="U112" s="122" t="str">
        <f>VLOOKUP(Leverancespecifikation6[[#This Row],[ID-Bygningsdel]],'Data aktør'!A:H,8,FALSE)</f>
        <v/>
      </c>
      <c r="V112" s="112"/>
      <c r="W112" s="79"/>
      <c r="X112" s="79"/>
      <c r="Y112" s="79"/>
      <c r="Z112" s="79"/>
      <c r="AA112" s="79"/>
      <c r="AB112" s="171"/>
      <c r="AD112" s="171"/>
      <c r="AE112" s="171"/>
      <c r="AF112" s="171"/>
      <c r="AG112" s="171"/>
      <c r="AH112" s="171"/>
      <c r="AI112" s="171"/>
      <c r="AJ112" s="171" t="s">
        <v>33</v>
      </c>
      <c r="AK112" s="171">
        <v>300</v>
      </c>
      <c r="AT112" s="171" t="s">
        <v>33</v>
      </c>
      <c r="AU112" s="171">
        <v>325</v>
      </c>
      <c r="BB112" s="171" t="s">
        <v>33</v>
      </c>
      <c r="BC112" s="171">
        <v>325</v>
      </c>
      <c r="BV112" s="171"/>
      <c r="BW112" s="171"/>
      <c r="CB112" s="134"/>
    </row>
    <row r="113" spans="1:986" ht="12" x14ac:dyDescent="0.2">
      <c r="A113" s="249"/>
      <c r="B113" s="242" t="s">
        <v>330</v>
      </c>
      <c r="C113" s="170" t="str">
        <f>_xlfn.CONCAT(Leverancespecifikation6[[#This Row],[ID]],Leverancespecifikation6[[#This Row],[BYGNINGSDEL]])</f>
        <v>109Baldakiner og overdækninger</v>
      </c>
      <c r="E113" s="171">
        <v>276</v>
      </c>
      <c r="I113" s="171"/>
      <c r="J113" s="171">
        <v>4</v>
      </c>
      <c r="K113" s="175" t="s">
        <v>354</v>
      </c>
      <c r="L113" s="172" t="s">
        <v>342</v>
      </c>
      <c r="M113" s="80" t="str">
        <f>IFERROR(VLOOKUP(Leverancespecifikation6[[#This Row],[ID-Bygningsdel]],'Data ændringslog'!A:G,7,FALSE),"P")</f>
        <v/>
      </c>
      <c r="N113" s="321" t="s">
        <v>99</v>
      </c>
      <c r="O113" s="121" t="str">
        <f>VLOOKUP(Leverancespecifikation6[[#This Row],[ID-Bygningsdel]],'Data aktør'!A:H,2,FALSE)</f>
        <v>X</v>
      </c>
      <c r="P113" s="78" t="str">
        <f>VLOOKUP(Leverancespecifikation6[[#This Row],[ID-Bygningsdel]],'Data aktør'!A:H,3,FALSE)</f>
        <v/>
      </c>
      <c r="Q113" s="78" t="str">
        <f>VLOOKUP(Leverancespecifikation6[[#This Row],[ID-Bygningsdel]],'Data aktør'!A:H,4,FALSE)</f>
        <v/>
      </c>
      <c r="R113" s="78" t="str">
        <f>VLOOKUP(Leverancespecifikation6[[#This Row],[ID-Bygningsdel]],'Data aktør'!A:H,5,FALSE)</f>
        <v/>
      </c>
      <c r="S113" s="78" t="str">
        <f>VLOOKUP(Leverancespecifikation6[[#This Row],[ID-Bygningsdel]],'Data aktør'!A:H,6,FALSE)</f>
        <v/>
      </c>
      <c r="T113" s="78" t="str">
        <f>VLOOKUP(Leverancespecifikation6[[#This Row],[ID-Bygningsdel]],'Data aktør'!A:H,7,FALSE)</f>
        <v/>
      </c>
      <c r="U113" s="122" t="str">
        <f>VLOOKUP(Leverancespecifikation6[[#This Row],[ID-Bygningsdel]],'Data aktør'!A:H,8,FALSE)</f>
        <v/>
      </c>
      <c r="V113" s="112"/>
      <c r="W113" s="79"/>
      <c r="X113" s="79"/>
      <c r="Y113" s="79"/>
      <c r="Z113" s="79"/>
      <c r="AA113" s="79"/>
      <c r="AB113" s="171"/>
      <c r="AD113" s="171"/>
      <c r="AE113" s="171"/>
      <c r="AF113" s="171"/>
      <c r="AG113" s="171"/>
      <c r="AH113" s="171"/>
      <c r="AI113" s="171"/>
      <c r="AJ113" s="171" t="s">
        <v>33</v>
      </c>
      <c r="AK113" s="171">
        <v>300</v>
      </c>
      <c r="AT113" s="171" t="s">
        <v>33</v>
      </c>
      <c r="AU113" s="171">
        <v>325</v>
      </c>
      <c r="BB113" s="171" t="s">
        <v>33</v>
      </c>
      <c r="BC113" s="171">
        <v>325</v>
      </c>
      <c r="BV113" s="171"/>
      <c r="BW113" s="171"/>
      <c r="CB113" s="134"/>
    </row>
    <row r="114" spans="1:986" s="104" customFormat="1" x14ac:dyDescent="0.2">
      <c r="A114" s="248"/>
      <c r="B114" s="240" t="s">
        <v>333</v>
      </c>
      <c r="C114" s="161" t="str">
        <f>_xlfn.CONCAT(Leverancespecifikation6[[#This Row],[ID]],Leverancespecifikation6[[#This Row],[BYGNINGSDEL]])</f>
        <v>110Altaner og altangange</v>
      </c>
      <c r="D114" s="162"/>
      <c r="E114" s="162"/>
      <c r="F114" s="162"/>
      <c r="G114" s="162"/>
      <c r="H114" s="162"/>
      <c r="I114" s="162"/>
      <c r="J114" s="163">
        <v>2</v>
      </c>
      <c r="K114" s="164" t="s">
        <v>356</v>
      </c>
      <c r="L114" s="165"/>
      <c r="M114" s="100" t="str">
        <f>IFERROR(VLOOKUP(Leverancespecifikation6[[#This Row],[ID-Bygningsdel]],'Data ændringslog'!A:G,7,FALSE),"P")</f>
        <v/>
      </c>
      <c r="N114" s="201" t="s">
        <v>99</v>
      </c>
      <c r="O114" s="119"/>
      <c r="P114" s="101"/>
      <c r="Q114" s="101"/>
      <c r="R114" s="101"/>
      <c r="S114" s="101"/>
      <c r="T114" s="101"/>
      <c r="U114" s="120"/>
      <c r="V114" s="111"/>
      <c r="W114" s="102"/>
      <c r="X114" s="102"/>
      <c r="Y114" s="102"/>
      <c r="Z114" s="102"/>
      <c r="AA114" s="10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285"/>
      <c r="BM114" s="162"/>
      <c r="BN114" s="162"/>
      <c r="BO114" s="162"/>
      <c r="BP114" s="162"/>
      <c r="BQ114" s="162"/>
      <c r="BR114" s="162"/>
      <c r="BS114" s="162"/>
      <c r="BT114" s="162"/>
      <c r="BU114" s="162"/>
      <c r="BV114" s="162"/>
      <c r="BW114" s="162"/>
      <c r="BX114" s="162"/>
      <c r="BY114" s="162"/>
      <c r="BZ114" s="162"/>
      <c r="CA114" s="206"/>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c r="DF114" s="98"/>
      <c r="DG114" s="98"/>
      <c r="DH114" s="98"/>
      <c r="DI114" s="98"/>
      <c r="DJ114" s="98"/>
      <c r="DK114" s="98"/>
      <c r="DL114" s="98"/>
      <c r="DM114" s="98"/>
      <c r="DN114" s="98"/>
      <c r="DO114" s="98"/>
      <c r="DP114" s="98"/>
      <c r="DQ114" s="98"/>
      <c r="DR114" s="98"/>
      <c r="DS114" s="98"/>
      <c r="DT114" s="98"/>
      <c r="DU114" s="98"/>
      <c r="DV114" s="98"/>
      <c r="DW114" s="98"/>
      <c r="DX114" s="98"/>
      <c r="DY114" s="98"/>
      <c r="DZ114" s="98"/>
      <c r="EA114" s="98"/>
      <c r="EB114" s="98"/>
      <c r="EC114" s="98"/>
      <c r="ED114" s="98"/>
      <c r="EE114" s="98"/>
      <c r="EF114" s="98"/>
      <c r="EG114" s="98"/>
      <c r="EH114" s="98"/>
      <c r="EI114" s="98"/>
      <c r="EJ114" s="98"/>
      <c r="EK114" s="98"/>
      <c r="EL114" s="98"/>
      <c r="EM114" s="98"/>
      <c r="EN114" s="98"/>
      <c r="EO114" s="98"/>
      <c r="EP114" s="98"/>
      <c r="EQ114" s="98"/>
      <c r="ER114" s="98"/>
      <c r="ES114" s="98"/>
      <c r="ET114" s="98"/>
      <c r="EU114" s="98"/>
      <c r="EV114" s="98"/>
      <c r="EW114" s="98"/>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c r="IW114" s="98"/>
      <c r="IX114" s="98"/>
      <c r="IY114" s="98"/>
      <c r="IZ114" s="98"/>
      <c r="JA114" s="98"/>
      <c r="JB114" s="98"/>
      <c r="JC114" s="98"/>
      <c r="JD114" s="98"/>
      <c r="JE114" s="98"/>
      <c r="JF114" s="98"/>
      <c r="JG114" s="98"/>
      <c r="JH114" s="98"/>
      <c r="JI114" s="98"/>
      <c r="JJ114" s="98"/>
      <c r="JK114" s="98"/>
      <c r="JL114" s="98"/>
      <c r="JM114" s="98"/>
      <c r="JN114" s="98"/>
      <c r="JO114" s="98"/>
      <c r="JP114" s="98"/>
      <c r="JQ114" s="98"/>
      <c r="JR114" s="98"/>
      <c r="JS114" s="98"/>
      <c r="JT114" s="98"/>
      <c r="JU114" s="98"/>
      <c r="JV114" s="98"/>
      <c r="JW114" s="98"/>
      <c r="JX114" s="98"/>
      <c r="JY114" s="98"/>
      <c r="JZ114" s="98"/>
      <c r="KA114" s="98"/>
      <c r="KB114" s="98"/>
      <c r="KC114" s="98"/>
      <c r="KD114" s="98"/>
      <c r="KE114" s="98"/>
      <c r="KF114" s="98"/>
      <c r="KG114" s="98"/>
      <c r="KH114" s="98"/>
      <c r="KI114" s="98"/>
      <c r="KJ114" s="98"/>
      <c r="KK114" s="98"/>
      <c r="KL114" s="98"/>
      <c r="KM114" s="98"/>
      <c r="KN114" s="98"/>
      <c r="KO114" s="98"/>
      <c r="KP114" s="98"/>
      <c r="KQ114" s="98"/>
      <c r="KR114" s="98"/>
      <c r="KS114" s="98"/>
      <c r="KT114" s="98"/>
      <c r="KU114" s="98"/>
      <c r="KV114" s="98"/>
      <c r="KW114" s="98"/>
      <c r="KX114" s="98"/>
      <c r="KY114" s="98"/>
      <c r="KZ114" s="98"/>
      <c r="LA114" s="98"/>
      <c r="LB114" s="98"/>
      <c r="LC114" s="98"/>
      <c r="LD114" s="98"/>
      <c r="LE114" s="98"/>
      <c r="LF114" s="98"/>
      <c r="LG114" s="98"/>
      <c r="LH114" s="98"/>
      <c r="LI114" s="98"/>
      <c r="LJ114" s="98"/>
      <c r="LK114" s="98"/>
      <c r="LL114" s="98"/>
      <c r="LM114" s="98"/>
      <c r="LN114" s="98"/>
      <c r="LO114" s="98"/>
      <c r="LP114" s="98"/>
      <c r="LQ114" s="98"/>
      <c r="LR114" s="98"/>
      <c r="LS114" s="98"/>
      <c r="LT114" s="98"/>
      <c r="LU114" s="98"/>
      <c r="LV114" s="98"/>
      <c r="LW114" s="98"/>
      <c r="LX114" s="98"/>
      <c r="LY114" s="98"/>
      <c r="LZ114" s="98"/>
      <c r="MA114" s="98"/>
      <c r="MB114" s="98"/>
      <c r="MC114" s="98"/>
      <c r="MD114" s="98"/>
      <c r="ME114" s="98"/>
      <c r="MF114" s="98"/>
      <c r="MG114" s="98"/>
      <c r="MH114" s="98"/>
      <c r="MI114" s="98"/>
      <c r="MJ114" s="98"/>
      <c r="MK114" s="98"/>
      <c r="ML114" s="98"/>
      <c r="MM114" s="98"/>
      <c r="MN114" s="98"/>
      <c r="MO114" s="98"/>
      <c r="MP114" s="98"/>
      <c r="MQ114" s="98"/>
      <c r="MR114" s="98"/>
      <c r="MS114" s="98"/>
      <c r="MT114" s="98"/>
      <c r="MU114" s="98"/>
      <c r="MV114" s="98"/>
      <c r="MW114" s="98"/>
      <c r="MX114" s="98"/>
      <c r="MY114" s="98"/>
      <c r="MZ114" s="98"/>
      <c r="NA114" s="98"/>
      <c r="NB114" s="98"/>
      <c r="NC114" s="98"/>
      <c r="ND114" s="98"/>
      <c r="NE114" s="98"/>
      <c r="NF114" s="98"/>
      <c r="NG114" s="98"/>
      <c r="NH114" s="98"/>
      <c r="NI114" s="98"/>
      <c r="NJ114" s="98"/>
      <c r="NK114" s="98"/>
      <c r="NL114" s="98"/>
      <c r="NM114" s="98"/>
      <c r="NN114" s="98"/>
      <c r="NO114" s="98"/>
      <c r="NP114" s="98"/>
      <c r="NQ114" s="98"/>
      <c r="NR114" s="98"/>
      <c r="NS114" s="98"/>
      <c r="NT114" s="98"/>
      <c r="NU114" s="98"/>
      <c r="NV114" s="98"/>
      <c r="NW114" s="98"/>
      <c r="NX114" s="98"/>
      <c r="NY114" s="98"/>
      <c r="NZ114" s="98"/>
      <c r="OA114" s="98"/>
      <c r="OB114" s="98"/>
      <c r="OC114" s="98"/>
      <c r="OD114" s="98"/>
      <c r="OE114" s="98"/>
      <c r="OF114" s="98"/>
      <c r="OG114" s="98"/>
      <c r="OH114" s="98"/>
      <c r="OI114" s="98"/>
      <c r="OJ114" s="98"/>
      <c r="OK114" s="98"/>
      <c r="OL114" s="98"/>
      <c r="OM114" s="98"/>
      <c r="ON114" s="98"/>
      <c r="OO114" s="98"/>
      <c r="OP114" s="98"/>
      <c r="OQ114" s="98"/>
      <c r="OR114" s="98"/>
      <c r="OS114" s="98"/>
      <c r="OT114" s="98"/>
      <c r="OU114" s="98"/>
      <c r="OV114" s="98"/>
      <c r="OW114" s="98"/>
      <c r="OX114" s="98"/>
      <c r="OY114" s="98"/>
      <c r="OZ114" s="98"/>
      <c r="PA114" s="98"/>
      <c r="PB114" s="98"/>
      <c r="PC114" s="98"/>
      <c r="PD114" s="98"/>
      <c r="PE114" s="98"/>
      <c r="PF114" s="98"/>
      <c r="PG114" s="98"/>
      <c r="PH114" s="98"/>
      <c r="PI114" s="98"/>
      <c r="PJ114" s="98"/>
      <c r="PK114" s="98"/>
      <c r="PL114" s="98"/>
      <c r="PM114" s="98"/>
      <c r="PN114" s="98"/>
      <c r="PO114" s="98"/>
      <c r="PP114" s="98"/>
      <c r="PQ114" s="98"/>
      <c r="PR114" s="98"/>
      <c r="PS114" s="98"/>
      <c r="PT114" s="98"/>
      <c r="PU114" s="98"/>
      <c r="PV114" s="98"/>
      <c r="PW114" s="98"/>
      <c r="PX114" s="98"/>
      <c r="PY114" s="98"/>
      <c r="PZ114" s="98"/>
      <c r="QA114" s="98"/>
      <c r="QB114" s="98"/>
      <c r="QC114" s="98"/>
      <c r="QD114" s="98"/>
      <c r="QE114" s="98"/>
      <c r="QF114" s="98"/>
      <c r="QG114" s="98"/>
      <c r="QH114" s="98"/>
      <c r="QI114" s="98"/>
      <c r="QJ114" s="98"/>
      <c r="QK114" s="98"/>
      <c r="QL114" s="98"/>
      <c r="QM114" s="98"/>
      <c r="QN114" s="98"/>
      <c r="QO114" s="98"/>
      <c r="QP114" s="98"/>
      <c r="QQ114" s="98"/>
      <c r="QR114" s="98"/>
      <c r="QS114" s="98"/>
      <c r="QT114" s="98"/>
      <c r="QU114" s="98"/>
      <c r="QV114" s="98"/>
      <c r="QW114" s="98"/>
      <c r="QX114" s="98"/>
      <c r="QY114" s="98"/>
      <c r="QZ114" s="98"/>
      <c r="RA114" s="98"/>
      <c r="RB114" s="98"/>
      <c r="RC114" s="98"/>
      <c r="RD114" s="98"/>
      <c r="RE114" s="98"/>
      <c r="RF114" s="98"/>
      <c r="RG114" s="98"/>
      <c r="RH114" s="98"/>
      <c r="RI114" s="98"/>
      <c r="RJ114" s="98"/>
      <c r="RK114" s="98"/>
      <c r="RL114" s="98"/>
      <c r="RM114" s="98"/>
      <c r="RN114" s="98"/>
      <c r="RO114" s="98"/>
      <c r="RP114" s="98"/>
      <c r="RQ114" s="98"/>
      <c r="RR114" s="98"/>
      <c r="RS114" s="98"/>
      <c r="RT114" s="98"/>
      <c r="RU114" s="98"/>
      <c r="RV114" s="98"/>
      <c r="RW114" s="98"/>
      <c r="RX114" s="98"/>
      <c r="RY114" s="98"/>
      <c r="RZ114" s="98"/>
      <c r="SA114" s="98"/>
      <c r="SB114" s="98"/>
      <c r="SC114" s="98"/>
      <c r="SD114" s="98"/>
      <c r="SE114" s="98"/>
      <c r="SF114" s="98"/>
      <c r="SG114" s="98"/>
      <c r="SH114" s="98"/>
      <c r="SI114" s="98"/>
      <c r="SJ114" s="98"/>
      <c r="SK114" s="98"/>
      <c r="SL114" s="98"/>
      <c r="SM114" s="98"/>
      <c r="SN114" s="98"/>
      <c r="SO114" s="98"/>
      <c r="SP114" s="98"/>
      <c r="SQ114" s="98"/>
      <c r="SR114" s="98"/>
      <c r="SS114" s="98"/>
      <c r="ST114" s="98"/>
      <c r="SU114" s="98"/>
      <c r="SV114" s="98"/>
      <c r="SW114" s="98"/>
      <c r="SX114" s="98"/>
      <c r="SY114" s="98"/>
      <c r="SZ114" s="98"/>
      <c r="TA114" s="98"/>
      <c r="TB114" s="98"/>
      <c r="TC114" s="98"/>
      <c r="TD114" s="98"/>
      <c r="TE114" s="98"/>
      <c r="TF114" s="98"/>
      <c r="TG114" s="98"/>
      <c r="TH114" s="98"/>
      <c r="TI114" s="98"/>
      <c r="TJ114" s="98"/>
      <c r="TK114" s="98"/>
      <c r="TL114" s="98"/>
      <c r="TM114" s="98"/>
      <c r="TN114" s="98"/>
      <c r="TO114" s="98"/>
      <c r="TP114" s="98"/>
      <c r="TQ114" s="98"/>
      <c r="TR114" s="98"/>
      <c r="TS114" s="98"/>
      <c r="TT114" s="98"/>
      <c r="TU114" s="98"/>
      <c r="TV114" s="98"/>
      <c r="TW114" s="98"/>
      <c r="TX114" s="98"/>
      <c r="TY114" s="98"/>
      <c r="TZ114" s="98"/>
      <c r="UA114" s="98"/>
      <c r="UB114" s="98"/>
      <c r="UC114" s="98"/>
      <c r="UD114" s="98"/>
      <c r="UE114" s="98"/>
      <c r="UF114" s="98"/>
      <c r="UG114" s="98"/>
      <c r="UH114" s="98"/>
      <c r="UI114" s="98"/>
      <c r="UJ114" s="98"/>
      <c r="UK114" s="98"/>
      <c r="UL114" s="98"/>
      <c r="UM114" s="98"/>
      <c r="UN114" s="98"/>
      <c r="UO114" s="98"/>
      <c r="UP114" s="98"/>
      <c r="UQ114" s="98"/>
      <c r="UR114" s="98"/>
      <c r="US114" s="98"/>
      <c r="UT114" s="98"/>
      <c r="UU114" s="98"/>
      <c r="UV114" s="98"/>
      <c r="UW114" s="98"/>
      <c r="UX114" s="98"/>
      <c r="UY114" s="98"/>
      <c r="UZ114" s="98"/>
      <c r="VA114" s="98"/>
      <c r="VB114" s="98"/>
      <c r="VC114" s="98"/>
      <c r="VD114" s="98"/>
      <c r="VE114" s="98"/>
      <c r="VF114" s="98"/>
      <c r="VG114" s="98"/>
      <c r="VH114" s="98"/>
      <c r="VI114" s="98"/>
      <c r="VJ114" s="98"/>
      <c r="VK114" s="98"/>
      <c r="VL114" s="98"/>
      <c r="VM114" s="98"/>
      <c r="VN114" s="98"/>
      <c r="VO114" s="98"/>
      <c r="VP114" s="98"/>
      <c r="VQ114" s="98"/>
      <c r="VR114" s="98"/>
      <c r="VS114" s="98"/>
      <c r="VT114" s="98"/>
      <c r="VU114" s="98"/>
      <c r="VV114" s="98"/>
      <c r="VW114" s="98"/>
      <c r="VX114" s="98"/>
      <c r="VY114" s="98"/>
      <c r="VZ114" s="98"/>
      <c r="WA114" s="98"/>
      <c r="WB114" s="98"/>
      <c r="WC114" s="98"/>
      <c r="WD114" s="98"/>
      <c r="WE114" s="98"/>
      <c r="WF114" s="98"/>
      <c r="WG114" s="98"/>
      <c r="WH114" s="98"/>
      <c r="WI114" s="98"/>
      <c r="WJ114" s="98"/>
      <c r="WK114" s="98"/>
      <c r="WL114" s="98"/>
      <c r="WM114" s="98"/>
      <c r="WN114" s="98"/>
      <c r="WO114" s="98"/>
      <c r="WP114" s="98"/>
      <c r="WQ114" s="98"/>
      <c r="WR114" s="98"/>
      <c r="WS114" s="98"/>
      <c r="WT114" s="98"/>
      <c r="WU114" s="98"/>
      <c r="WV114" s="98"/>
      <c r="WW114" s="98"/>
      <c r="WX114" s="98"/>
      <c r="WY114" s="98"/>
      <c r="WZ114" s="98"/>
      <c r="XA114" s="98"/>
      <c r="XB114" s="98"/>
      <c r="XC114" s="98"/>
      <c r="XD114" s="98"/>
      <c r="XE114" s="98"/>
      <c r="XF114" s="98"/>
      <c r="XG114" s="98"/>
      <c r="XH114" s="98"/>
      <c r="XI114" s="98"/>
      <c r="XJ114" s="98"/>
      <c r="XK114" s="98"/>
      <c r="XL114" s="98"/>
      <c r="XM114" s="98"/>
      <c r="XN114" s="98"/>
      <c r="XO114" s="98"/>
      <c r="XP114" s="98"/>
      <c r="XQ114" s="98"/>
      <c r="XR114" s="98"/>
      <c r="XS114" s="98"/>
      <c r="XT114" s="98"/>
      <c r="XU114" s="98"/>
      <c r="XV114" s="98"/>
      <c r="XW114" s="98"/>
      <c r="XX114" s="98"/>
      <c r="XY114" s="98"/>
      <c r="XZ114" s="98"/>
      <c r="YA114" s="98"/>
      <c r="YB114" s="98"/>
      <c r="YC114" s="98"/>
      <c r="YD114" s="98"/>
      <c r="YE114" s="98"/>
      <c r="YF114" s="98"/>
      <c r="YG114" s="98"/>
      <c r="YH114" s="98"/>
      <c r="YI114" s="98"/>
      <c r="YJ114" s="98"/>
      <c r="YK114" s="98"/>
      <c r="YL114" s="98"/>
      <c r="YM114" s="98"/>
      <c r="YN114" s="98"/>
      <c r="YO114" s="98"/>
      <c r="YP114" s="98"/>
      <c r="YQ114" s="98"/>
      <c r="YR114" s="98"/>
      <c r="YS114" s="98"/>
      <c r="YT114" s="98"/>
      <c r="YU114" s="98"/>
      <c r="YV114" s="98"/>
      <c r="YW114" s="98"/>
      <c r="YX114" s="98"/>
      <c r="YY114" s="98"/>
      <c r="YZ114" s="98"/>
      <c r="ZA114" s="98"/>
      <c r="ZB114" s="98"/>
      <c r="ZC114" s="98"/>
      <c r="ZD114" s="98"/>
      <c r="ZE114" s="98"/>
      <c r="ZF114" s="98"/>
      <c r="ZG114" s="98"/>
      <c r="ZH114" s="98"/>
      <c r="ZI114" s="98"/>
      <c r="ZJ114" s="98"/>
      <c r="ZK114" s="98"/>
      <c r="ZL114" s="98"/>
      <c r="ZM114" s="98"/>
      <c r="ZN114" s="98"/>
      <c r="ZO114" s="98"/>
      <c r="ZP114" s="98"/>
      <c r="ZQ114" s="98"/>
      <c r="ZR114" s="98"/>
      <c r="ZS114" s="98"/>
      <c r="ZT114" s="98"/>
      <c r="ZU114" s="98"/>
      <c r="ZV114" s="98"/>
      <c r="ZW114" s="98"/>
      <c r="ZX114" s="98"/>
      <c r="ZY114" s="98"/>
      <c r="ZZ114" s="98"/>
      <c r="AAA114" s="98"/>
      <c r="AAB114" s="98"/>
      <c r="AAC114" s="98"/>
      <c r="AAD114" s="98"/>
      <c r="AAE114" s="98"/>
      <c r="AAF114" s="98"/>
      <c r="AAG114" s="98"/>
      <c r="AAH114" s="98"/>
      <c r="AAI114" s="98"/>
      <c r="AAJ114" s="98"/>
      <c r="AAK114" s="98"/>
      <c r="AAL114" s="98"/>
      <c r="AAM114" s="98"/>
      <c r="AAN114" s="98"/>
      <c r="AAO114" s="98"/>
      <c r="AAP114" s="98"/>
      <c r="AAQ114" s="98"/>
      <c r="AAR114" s="98"/>
      <c r="AAS114" s="98"/>
      <c r="AAT114" s="98"/>
      <c r="AAU114" s="98"/>
      <c r="AAV114" s="98"/>
      <c r="AAW114" s="98"/>
      <c r="AAX114" s="98"/>
      <c r="AAY114" s="98"/>
      <c r="AAZ114" s="98"/>
      <c r="ABA114" s="98"/>
      <c r="ABB114" s="98"/>
      <c r="ABC114" s="98"/>
      <c r="ABD114" s="98"/>
      <c r="ABE114" s="98"/>
      <c r="ABF114" s="98"/>
      <c r="ABG114" s="98"/>
      <c r="ABH114" s="98"/>
      <c r="ABI114" s="98"/>
      <c r="ABJ114" s="98"/>
      <c r="ABK114" s="98"/>
      <c r="ABL114" s="98"/>
      <c r="ABM114" s="98"/>
      <c r="ABN114" s="98"/>
      <c r="ABO114" s="98"/>
      <c r="ABP114" s="98"/>
      <c r="ABQ114" s="98"/>
      <c r="ABR114" s="98"/>
      <c r="ABS114" s="98"/>
      <c r="ABT114" s="98"/>
      <c r="ABU114" s="98"/>
      <c r="ABV114" s="98"/>
      <c r="ABW114" s="98"/>
      <c r="ABX114" s="98"/>
      <c r="ABY114" s="98"/>
      <c r="ABZ114" s="98"/>
      <c r="ACA114" s="98"/>
      <c r="ACB114" s="98"/>
      <c r="ACC114" s="98"/>
      <c r="ACD114" s="98"/>
      <c r="ACE114" s="98"/>
      <c r="ACF114" s="98"/>
      <c r="ACG114" s="98"/>
      <c r="ACH114" s="98"/>
      <c r="ACI114" s="98"/>
      <c r="ACJ114" s="98"/>
      <c r="ACK114" s="98"/>
      <c r="ACL114" s="98"/>
      <c r="ACM114" s="98"/>
      <c r="ACN114" s="98"/>
      <c r="ACO114" s="98"/>
      <c r="ACP114" s="98"/>
      <c r="ACQ114" s="98"/>
      <c r="ACR114" s="98"/>
      <c r="ACS114" s="98"/>
      <c r="ACT114" s="98"/>
      <c r="ACU114" s="98"/>
      <c r="ACV114" s="98"/>
      <c r="ACW114" s="98"/>
      <c r="ACX114" s="98"/>
      <c r="ACY114" s="98"/>
      <c r="ACZ114" s="98"/>
      <c r="ADA114" s="98"/>
      <c r="ADB114" s="98"/>
      <c r="ADC114" s="98"/>
      <c r="ADD114" s="98"/>
      <c r="ADE114" s="98"/>
      <c r="ADF114" s="98"/>
      <c r="ADG114" s="98"/>
      <c r="ADH114" s="98"/>
      <c r="ADI114" s="98"/>
      <c r="ADJ114" s="98"/>
      <c r="ADK114" s="98"/>
      <c r="ADL114" s="98"/>
      <c r="ADM114" s="98"/>
      <c r="ADN114" s="98"/>
      <c r="ADO114" s="98"/>
      <c r="ADP114" s="98"/>
      <c r="ADQ114" s="98"/>
      <c r="ADR114" s="98"/>
      <c r="ADS114" s="98"/>
      <c r="ADT114" s="98"/>
      <c r="ADU114" s="98"/>
      <c r="ADV114" s="98"/>
      <c r="ADW114" s="98"/>
      <c r="ADX114" s="98"/>
      <c r="ADY114" s="98"/>
      <c r="ADZ114" s="98"/>
      <c r="AEA114" s="98"/>
      <c r="AEB114" s="98"/>
      <c r="AEC114" s="98"/>
      <c r="AED114" s="98"/>
      <c r="AEE114" s="98"/>
      <c r="AEF114" s="98"/>
      <c r="AEG114" s="98"/>
      <c r="AEH114" s="98"/>
      <c r="AEI114" s="98"/>
      <c r="AEJ114" s="98"/>
      <c r="AEK114" s="98"/>
      <c r="AEL114" s="98"/>
      <c r="AEM114" s="98"/>
      <c r="AEN114" s="98"/>
      <c r="AEO114" s="98"/>
      <c r="AEP114" s="98"/>
      <c r="AEQ114" s="98"/>
      <c r="AER114" s="98"/>
      <c r="AES114" s="98"/>
      <c r="AET114" s="98"/>
      <c r="AEU114" s="98"/>
      <c r="AEV114" s="98"/>
      <c r="AEW114" s="98"/>
      <c r="AEX114" s="98"/>
      <c r="AEY114" s="98"/>
      <c r="AEZ114" s="98"/>
      <c r="AFA114" s="98"/>
      <c r="AFB114" s="98"/>
      <c r="AFC114" s="98"/>
      <c r="AFD114" s="98"/>
      <c r="AFE114" s="98"/>
      <c r="AFF114" s="98"/>
      <c r="AFG114" s="98"/>
      <c r="AFH114" s="98"/>
      <c r="AFI114" s="98"/>
      <c r="AFJ114" s="98"/>
      <c r="AFK114" s="98"/>
      <c r="AFL114" s="98"/>
      <c r="AFM114" s="98"/>
      <c r="AFN114" s="98"/>
      <c r="AFO114" s="98"/>
      <c r="AFP114" s="98"/>
      <c r="AFQ114" s="98"/>
      <c r="AFR114" s="98"/>
      <c r="AFS114" s="98"/>
      <c r="AFT114" s="98"/>
      <c r="AFU114" s="98"/>
      <c r="AFV114" s="98"/>
      <c r="AFW114" s="98"/>
      <c r="AFX114" s="98"/>
      <c r="AFY114" s="98"/>
      <c r="AFZ114" s="98"/>
      <c r="AGA114" s="98"/>
      <c r="AGB114" s="98"/>
      <c r="AGC114" s="98"/>
      <c r="AGD114" s="98"/>
      <c r="AGE114" s="98"/>
      <c r="AGF114" s="98"/>
      <c r="AGG114" s="98"/>
      <c r="AGH114" s="98"/>
      <c r="AGI114" s="98"/>
      <c r="AGJ114" s="98"/>
      <c r="AGK114" s="98"/>
      <c r="AGL114" s="98"/>
      <c r="AGM114" s="98"/>
      <c r="AGN114" s="98"/>
      <c r="AGO114" s="98"/>
      <c r="AGP114" s="98"/>
      <c r="AGQ114" s="98"/>
      <c r="AGR114" s="98"/>
      <c r="AGS114" s="98"/>
      <c r="AGT114" s="98"/>
      <c r="AGU114" s="98"/>
      <c r="AGV114" s="98"/>
      <c r="AGW114" s="98"/>
      <c r="AGX114" s="98"/>
      <c r="AGY114" s="98"/>
      <c r="AGZ114" s="98"/>
      <c r="AHA114" s="98"/>
      <c r="AHB114" s="98"/>
      <c r="AHC114" s="98"/>
      <c r="AHD114" s="98"/>
      <c r="AHE114" s="98"/>
      <c r="AHF114" s="98"/>
      <c r="AHG114" s="98"/>
      <c r="AHH114" s="98"/>
      <c r="AHI114" s="98"/>
      <c r="AHJ114" s="98"/>
      <c r="AHK114" s="98"/>
      <c r="AHL114" s="98"/>
      <c r="AHM114" s="98"/>
      <c r="AHN114" s="98"/>
      <c r="AHO114" s="98"/>
      <c r="AHP114" s="98"/>
      <c r="AHQ114" s="98"/>
      <c r="AHR114" s="98"/>
      <c r="AHS114" s="98"/>
      <c r="AHT114" s="98"/>
      <c r="AHU114" s="98"/>
      <c r="AHV114" s="98"/>
      <c r="AHW114" s="98"/>
      <c r="AHX114" s="98"/>
      <c r="AHY114" s="98"/>
      <c r="AHZ114" s="98"/>
      <c r="AIA114" s="98"/>
      <c r="AIB114" s="98"/>
      <c r="AIC114" s="98"/>
      <c r="AID114" s="98"/>
      <c r="AIE114" s="98"/>
      <c r="AIF114" s="98"/>
      <c r="AIG114" s="98"/>
      <c r="AIH114" s="98"/>
      <c r="AII114" s="98"/>
      <c r="AIJ114" s="98"/>
      <c r="AIK114" s="98"/>
      <c r="AIL114" s="98"/>
      <c r="AIM114" s="98"/>
      <c r="AIN114" s="98"/>
      <c r="AIO114" s="98"/>
      <c r="AIP114" s="98"/>
      <c r="AIQ114" s="98"/>
      <c r="AIR114" s="98"/>
      <c r="AIS114" s="98"/>
      <c r="AIT114" s="98"/>
      <c r="AIU114" s="98"/>
      <c r="AIV114" s="98"/>
      <c r="AIW114" s="98"/>
      <c r="AIX114" s="98"/>
      <c r="AIY114" s="98"/>
      <c r="AIZ114" s="98"/>
      <c r="AJA114" s="98"/>
      <c r="AJB114" s="98"/>
      <c r="AJC114" s="98"/>
      <c r="AJD114" s="98"/>
      <c r="AJE114" s="98"/>
      <c r="AJF114" s="98"/>
      <c r="AJG114" s="98"/>
      <c r="AJH114" s="98"/>
      <c r="AJI114" s="98"/>
      <c r="AJJ114" s="98"/>
      <c r="AJK114" s="98"/>
      <c r="AJL114" s="98"/>
      <c r="AJM114" s="98"/>
      <c r="AJN114" s="98"/>
      <c r="AJO114" s="98"/>
      <c r="AJP114" s="98"/>
      <c r="AJQ114" s="98"/>
      <c r="AJR114" s="98"/>
      <c r="AJS114" s="98"/>
      <c r="AJT114" s="98"/>
      <c r="AJU114" s="98"/>
      <c r="AJV114" s="98"/>
      <c r="AJW114" s="98"/>
      <c r="AJX114" s="98"/>
      <c r="AJY114" s="98"/>
      <c r="AJZ114" s="98"/>
      <c r="AKA114" s="98"/>
      <c r="AKB114" s="98"/>
      <c r="AKC114" s="98"/>
      <c r="AKD114" s="98"/>
      <c r="AKE114" s="98"/>
      <c r="AKF114" s="98"/>
      <c r="AKG114" s="98"/>
      <c r="AKH114" s="98"/>
      <c r="AKI114" s="98"/>
      <c r="AKJ114" s="98"/>
      <c r="AKK114" s="98"/>
      <c r="AKL114" s="98"/>
      <c r="AKM114" s="98"/>
      <c r="AKN114" s="98"/>
      <c r="AKO114" s="98"/>
      <c r="AKP114" s="98"/>
      <c r="AKQ114" s="98"/>
      <c r="AKR114" s="98"/>
      <c r="AKS114" s="98"/>
      <c r="AKT114" s="98"/>
      <c r="AKU114" s="98"/>
      <c r="AKV114" s="98"/>
      <c r="AKW114" s="98"/>
      <c r="AKX114" s="98"/>
    </row>
    <row r="115" spans="1:986" s="88" customFormat="1" ht="12" x14ac:dyDescent="0.2">
      <c r="A115" s="249"/>
      <c r="B115" s="241" t="s">
        <v>334</v>
      </c>
      <c r="C115" s="166" t="str">
        <f>_xlfn.CONCAT(Leverancespecifikation6[[#This Row],[ID]],Leverancespecifikation6[[#This Row],[BYGNINGSDEL]])</f>
        <v>111Generiske Altaner/Svalegange</v>
      </c>
      <c r="D115" s="167"/>
      <c r="E115" s="167" t="s">
        <v>119</v>
      </c>
      <c r="F115" s="167"/>
      <c r="G115" s="167"/>
      <c r="H115" s="167"/>
      <c r="I115" s="167"/>
      <c r="J115" s="171">
        <v>4</v>
      </c>
      <c r="K115" s="331" t="s">
        <v>358</v>
      </c>
      <c r="L115" s="169" t="s">
        <v>103</v>
      </c>
      <c r="M115" s="86" t="str">
        <f>IFERROR(VLOOKUP(Leverancespecifikation6[[#This Row],[ID-Bygningsdel]],'Data ændringslog'!A:G,7,FALSE),"P")</f>
        <v/>
      </c>
      <c r="N115" s="320" t="s">
        <v>99</v>
      </c>
      <c r="O115" s="117" t="str">
        <f>VLOOKUP(Leverancespecifikation6[[#This Row],[ID-Bygningsdel]],'Data aktør'!A:H,2,FALSE)</f>
        <v>X</v>
      </c>
      <c r="P115" s="87" t="str">
        <f>VLOOKUP(Leverancespecifikation6[[#This Row],[ID-Bygningsdel]],'Data aktør'!A:H,3,FALSE)</f>
        <v/>
      </c>
      <c r="Q115" s="87" t="str">
        <f>VLOOKUP(Leverancespecifikation6[[#This Row],[ID-Bygningsdel]],'Data aktør'!A:H,4,FALSE)</f>
        <v/>
      </c>
      <c r="R115" s="87" t="str">
        <f>VLOOKUP(Leverancespecifikation6[[#This Row],[ID-Bygningsdel]],'Data aktør'!A:H,5,FALSE)</f>
        <v/>
      </c>
      <c r="S115" s="87" t="str">
        <f>VLOOKUP(Leverancespecifikation6[[#This Row],[ID-Bygningsdel]],'Data aktør'!A:H,6,FALSE)</f>
        <v/>
      </c>
      <c r="T115" s="87" t="str">
        <f>VLOOKUP(Leverancespecifikation6[[#This Row],[ID-Bygningsdel]],'Data aktør'!A:H,7,FALSE)</f>
        <v/>
      </c>
      <c r="U115" s="118" t="str">
        <f>VLOOKUP(Leverancespecifikation6[[#This Row],[ID-Bygningsdel]],'Data aktør'!A:H,8,FALSE)</f>
        <v/>
      </c>
      <c r="V115" s="110"/>
      <c r="W115" s="85"/>
      <c r="X115" s="85"/>
      <c r="Y115" s="85"/>
      <c r="Z115" s="85"/>
      <c r="AA115" s="85"/>
      <c r="AB115" s="167" t="s">
        <v>33</v>
      </c>
      <c r="AC115" s="167">
        <v>200</v>
      </c>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286"/>
      <c r="BM115" s="167"/>
      <c r="BN115" s="167"/>
      <c r="BO115" s="167"/>
      <c r="BP115" s="167"/>
      <c r="BQ115" s="167"/>
      <c r="BR115" s="167"/>
      <c r="BS115" s="167"/>
      <c r="BT115" s="167"/>
      <c r="BU115" s="167"/>
      <c r="BV115" s="167"/>
      <c r="BW115" s="167"/>
      <c r="BX115" s="167"/>
      <c r="BY115" s="167"/>
      <c r="BZ115" s="167"/>
      <c r="CA115" s="207"/>
      <c r="CB115" s="134"/>
      <c r="CC115" s="134"/>
      <c r="CD115" s="134"/>
      <c r="CE115" s="134"/>
      <c r="CF115" s="134"/>
      <c r="CG115" s="134"/>
      <c r="CH115" s="134"/>
      <c r="CI115" s="134"/>
      <c r="CJ115" s="134"/>
      <c r="CK115" s="134"/>
      <c r="CL115" s="134"/>
      <c r="CM115" s="134"/>
      <c r="CN115" s="134"/>
      <c r="CO115" s="134"/>
      <c r="CP115" s="134"/>
      <c r="CQ115" s="134"/>
      <c r="CR115" s="134"/>
      <c r="CS115" s="134"/>
      <c r="CT115" s="134"/>
      <c r="CU115" s="134"/>
      <c r="CV115" s="134"/>
      <c r="CW115" s="134"/>
      <c r="CX115" s="134"/>
      <c r="CY115" s="134"/>
      <c r="CZ115" s="134"/>
      <c r="DA115" s="134"/>
      <c r="DB115" s="134"/>
      <c r="DC115" s="134"/>
      <c r="DD115" s="134"/>
      <c r="DE115" s="134"/>
      <c r="DF115" s="134"/>
      <c r="DG115" s="134"/>
      <c r="DH115" s="134"/>
      <c r="DI115" s="134"/>
      <c r="DJ115" s="134"/>
      <c r="DK115" s="134"/>
      <c r="DL115" s="134"/>
      <c r="DM115" s="134"/>
      <c r="DN115" s="134"/>
      <c r="DO115" s="134"/>
      <c r="DP115" s="134"/>
      <c r="DQ115" s="134"/>
      <c r="DR115" s="134"/>
      <c r="DS115" s="134"/>
      <c r="DT115" s="134"/>
      <c r="DU115" s="134"/>
      <c r="DV115" s="134"/>
      <c r="DW115" s="134"/>
      <c r="DX115" s="134"/>
      <c r="DY115" s="134"/>
      <c r="DZ115" s="134"/>
      <c r="EA115" s="134"/>
      <c r="EB115" s="134"/>
      <c r="EC115" s="134"/>
      <c r="ED115" s="134"/>
      <c r="EE115" s="134"/>
      <c r="EF115" s="134"/>
      <c r="EG115" s="134"/>
      <c r="EH115" s="134"/>
      <c r="EI115" s="134"/>
      <c r="EJ115" s="134"/>
      <c r="EK115" s="134"/>
      <c r="EL115" s="134"/>
      <c r="EM115" s="134"/>
      <c r="EN115" s="134"/>
      <c r="EO115" s="134"/>
      <c r="EP115" s="134"/>
      <c r="EQ115" s="134"/>
      <c r="ER115" s="134"/>
      <c r="ES115" s="134"/>
      <c r="ET115" s="134"/>
      <c r="EU115" s="134"/>
      <c r="EV115" s="134"/>
      <c r="EW115" s="134"/>
      <c r="EX115" s="134"/>
      <c r="EY115" s="134"/>
      <c r="EZ115" s="134"/>
      <c r="FA115" s="134"/>
      <c r="FB115" s="134"/>
      <c r="FC115" s="134"/>
      <c r="FD115" s="134"/>
      <c r="FE115" s="134"/>
      <c r="FF115" s="134"/>
      <c r="FG115" s="134"/>
      <c r="FH115" s="134"/>
      <c r="FI115" s="134"/>
      <c r="FJ115" s="134"/>
      <c r="FK115" s="134"/>
      <c r="FL115" s="134"/>
      <c r="FM115" s="134"/>
      <c r="FN115" s="134"/>
      <c r="FO115" s="134"/>
      <c r="FP115" s="134"/>
      <c r="FQ115" s="134"/>
      <c r="FR115" s="134"/>
      <c r="FS115" s="134"/>
      <c r="FT115" s="134"/>
      <c r="FU115" s="134"/>
      <c r="FV115" s="134"/>
      <c r="FW115" s="134"/>
      <c r="FX115" s="134"/>
      <c r="FY115" s="134"/>
      <c r="FZ115" s="134"/>
      <c r="GA115" s="134"/>
      <c r="GB115" s="134"/>
      <c r="GC115" s="134"/>
      <c r="GD115" s="134"/>
      <c r="GE115" s="134"/>
      <c r="GF115" s="134"/>
      <c r="GG115" s="134"/>
      <c r="GH115" s="134"/>
      <c r="GI115" s="134"/>
      <c r="GJ115" s="134"/>
      <c r="GK115" s="134"/>
      <c r="GL115" s="134"/>
      <c r="GM115" s="134"/>
      <c r="GN115" s="134"/>
      <c r="GO115" s="134"/>
      <c r="GP115" s="134"/>
      <c r="GQ115" s="134"/>
      <c r="GR115" s="134"/>
      <c r="GS115" s="134"/>
      <c r="GT115" s="134"/>
      <c r="GU115" s="134"/>
      <c r="GV115" s="134"/>
      <c r="GW115" s="134"/>
      <c r="GX115" s="134"/>
      <c r="GY115" s="134"/>
      <c r="GZ115" s="134"/>
      <c r="HA115" s="134"/>
      <c r="HB115" s="134"/>
      <c r="HC115" s="134"/>
      <c r="HD115" s="134"/>
      <c r="HE115" s="134"/>
      <c r="HF115" s="134"/>
      <c r="HG115" s="134"/>
      <c r="HH115" s="134"/>
      <c r="HI115" s="134"/>
      <c r="HJ115" s="134"/>
      <c r="HK115" s="134"/>
      <c r="HL115" s="134"/>
      <c r="HM115" s="134"/>
      <c r="HN115" s="134"/>
      <c r="HO115" s="134"/>
      <c r="HP115" s="134"/>
      <c r="HQ115" s="134"/>
      <c r="HR115" s="134"/>
      <c r="HS115" s="134"/>
      <c r="HT115" s="134"/>
      <c r="HU115" s="134"/>
      <c r="HV115" s="134"/>
      <c r="HW115" s="134"/>
      <c r="HX115" s="134"/>
      <c r="HY115" s="134"/>
      <c r="HZ115" s="134"/>
      <c r="IA115" s="134"/>
      <c r="IB115" s="134"/>
      <c r="IC115" s="134"/>
      <c r="ID115" s="134"/>
      <c r="IE115" s="134"/>
      <c r="IF115" s="134"/>
      <c r="IG115" s="134"/>
      <c r="IH115" s="134"/>
      <c r="II115" s="134"/>
      <c r="IJ115" s="134"/>
      <c r="IK115" s="134"/>
      <c r="IL115" s="134"/>
      <c r="IM115" s="134"/>
      <c r="IN115" s="134"/>
      <c r="IO115" s="134"/>
      <c r="IP115" s="134"/>
      <c r="IQ115" s="134"/>
      <c r="IR115" s="134"/>
      <c r="IS115" s="134"/>
      <c r="IT115" s="134"/>
      <c r="IU115" s="134"/>
      <c r="IV115" s="134"/>
      <c r="IW115" s="134"/>
      <c r="IX115" s="134"/>
      <c r="IY115" s="134"/>
      <c r="IZ115" s="134"/>
      <c r="JA115" s="134"/>
      <c r="JB115" s="134"/>
      <c r="JC115" s="134"/>
      <c r="JD115" s="134"/>
      <c r="JE115" s="134"/>
      <c r="JF115" s="134"/>
      <c r="JG115" s="134"/>
      <c r="JH115" s="134"/>
      <c r="JI115" s="134"/>
      <c r="JJ115" s="134"/>
      <c r="JK115" s="134"/>
      <c r="JL115" s="134"/>
      <c r="JM115" s="134"/>
      <c r="JN115" s="134"/>
      <c r="JO115" s="134"/>
      <c r="JP115" s="134"/>
      <c r="JQ115" s="134"/>
      <c r="JR115" s="134"/>
      <c r="JS115" s="134"/>
      <c r="JT115" s="134"/>
      <c r="JU115" s="134"/>
      <c r="JV115" s="134"/>
      <c r="JW115" s="134"/>
      <c r="JX115" s="134"/>
      <c r="JY115" s="134"/>
      <c r="JZ115" s="134"/>
      <c r="KA115" s="134"/>
      <c r="KB115" s="134"/>
      <c r="KC115" s="134"/>
      <c r="KD115" s="134"/>
      <c r="KE115" s="134"/>
      <c r="KF115" s="134"/>
      <c r="KG115" s="134"/>
      <c r="KH115" s="134"/>
      <c r="KI115" s="134"/>
      <c r="KJ115" s="134"/>
      <c r="KK115" s="134"/>
      <c r="KL115" s="134"/>
      <c r="KM115" s="134"/>
      <c r="KN115" s="134"/>
      <c r="KO115" s="134"/>
      <c r="KP115" s="134"/>
      <c r="KQ115" s="134"/>
      <c r="KR115" s="134"/>
      <c r="KS115" s="134"/>
      <c r="KT115" s="134"/>
      <c r="KU115" s="134"/>
      <c r="KV115" s="134"/>
      <c r="KW115" s="134"/>
      <c r="KX115" s="134"/>
      <c r="KY115" s="134"/>
      <c r="KZ115" s="134"/>
      <c r="LA115" s="134"/>
      <c r="LB115" s="134"/>
      <c r="LC115" s="134"/>
      <c r="LD115" s="134"/>
      <c r="LE115" s="134"/>
      <c r="LF115" s="134"/>
      <c r="LG115" s="134"/>
      <c r="LH115" s="134"/>
      <c r="LI115" s="134"/>
      <c r="LJ115" s="134"/>
      <c r="LK115" s="134"/>
      <c r="LL115" s="134"/>
      <c r="LM115" s="134"/>
      <c r="LN115" s="134"/>
      <c r="LO115" s="134"/>
      <c r="LP115" s="134"/>
      <c r="LQ115" s="134"/>
      <c r="LR115" s="134"/>
      <c r="LS115" s="134"/>
      <c r="LT115" s="134"/>
      <c r="LU115" s="134"/>
      <c r="LV115" s="134"/>
      <c r="LW115" s="134"/>
      <c r="LX115" s="134"/>
      <c r="LY115" s="134"/>
      <c r="LZ115" s="134"/>
      <c r="MA115" s="134"/>
      <c r="MB115" s="134"/>
      <c r="MC115" s="134"/>
      <c r="MD115" s="134"/>
      <c r="ME115" s="134"/>
      <c r="MF115" s="134"/>
      <c r="MG115" s="134"/>
      <c r="MH115" s="134"/>
      <c r="MI115" s="134"/>
      <c r="MJ115" s="134"/>
      <c r="MK115" s="134"/>
      <c r="ML115" s="134"/>
      <c r="MM115" s="134"/>
      <c r="MN115" s="134"/>
      <c r="MO115" s="134"/>
      <c r="MP115" s="134"/>
      <c r="MQ115" s="134"/>
      <c r="MR115" s="134"/>
      <c r="MS115" s="134"/>
      <c r="MT115" s="134"/>
      <c r="MU115" s="134"/>
      <c r="MV115" s="134"/>
      <c r="MW115" s="134"/>
      <c r="MX115" s="134"/>
      <c r="MY115" s="134"/>
      <c r="MZ115" s="134"/>
      <c r="NA115" s="134"/>
      <c r="NB115" s="134"/>
      <c r="NC115" s="134"/>
      <c r="ND115" s="134"/>
      <c r="NE115" s="134"/>
      <c r="NF115" s="134"/>
      <c r="NG115" s="134"/>
      <c r="NH115" s="134"/>
      <c r="NI115" s="134"/>
      <c r="NJ115" s="134"/>
      <c r="NK115" s="134"/>
      <c r="NL115" s="134"/>
      <c r="NM115" s="134"/>
      <c r="NN115" s="134"/>
      <c r="NO115" s="134"/>
      <c r="NP115" s="134"/>
      <c r="NQ115" s="134"/>
      <c r="NR115" s="134"/>
      <c r="NS115" s="134"/>
      <c r="NT115" s="134"/>
      <c r="NU115" s="134"/>
      <c r="NV115" s="134"/>
      <c r="NW115" s="134"/>
      <c r="NX115" s="134"/>
      <c r="NY115" s="134"/>
      <c r="NZ115" s="134"/>
      <c r="OA115" s="134"/>
      <c r="OB115" s="134"/>
      <c r="OC115" s="134"/>
      <c r="OD115" s="134"/>
      <c r="OE115" s="134"/>
      <c r="OF115" s="134"/>
      <c r="OG115" s="134"/>
      <c r="OH115" s="134"/>
      <c r="OI115" s="134"/>
      <c r="OJ115" s="134"/>
      <c r="OK115" s="134"/>
      <c r="OL115" s="134"/>
      <c r="OM115" s="134"/>
      <c r="ON115" s="134"/>
      <c r="OO115" s="134"/>
      <c r="OP115" s="134"/>
      <c r="OQ115" s="134"/>
      <c r="OR115" s="134"/>
      <c r="OS115" s="134"/>
      <c r="OT115" s="134"/>
      <c r="OU115" s="134"/>
      <c r="OV115" s="134"/>
      <c r="OW115" s="134"/>
      <c r="OX115" s="134"/>
      <c r="OY115" s="134"/>
      <c r="OZ115" s="134"/>
      <c r="PA115" s="134"/>
      <c r="PB115" s="134"/>
      <c r="PC115" s="134"/>
      <c r="PD115" s="134"/>
      <c r="PE115" s="134"/>
      <c r="PF115" s="134"/>
      <c r="PG115" s="134"/>
      <c r="PH115" s="134"/>
      <c r="PI115" s="134"/>
      <c r="PJ115" s="134"/>
      <c r="PK115" s="134"/>
      <c r="PL115" s="134"/>
      <c r="PM115" s="134"/>
      <c r="PN115" s="134"/>
      <c r="PO115" s="134"/>
      <c r="PP115" s="134"/>
      <c r="PQ115" s="134"/>
      <c r="PR115" s="134"/>
      <c r="PS115" s="134"/>
      <c r="PT115" s="134"/>
      <c r="PU115" s="134"/>
      <c r="PV115" s="134"/>
      <c r="PW115" s="134"/>
      <c r="PX115" s="134"/>
      <c r="PY115" s="134"/>
      <c r="PZ115" s="134"/>
      <c r="QA115" s="134"/>
      <c r="QB115" s="134"/>
      <c r="QC115" s="134"/>
      <c r="QD115" s="134"/>
      <c r="QE115" s="134"/>
      <c r="QF115" s="134"/>
      <c r="QG115" s="134"/>
      <c r="QH115" s="134"/>
      <c r="QI115" s="134"/>
      <c r="QJ115" s="134"/>
      <c r="QK115" s="134"/>
      <c r="QL115" s="134"/>
      <c r="QM115" s="134"/>
      <c r="QN115" s="134"/>
      <c r="QO115" s="134"/>
      <c r="QP115" s="134"/>
      <c r="QQ115" s="134"/>
      <c r="QR115" s="134"/>
      <c r="QS115" s="134"/>
      <c r="QT115" s="134"/>
      <c r="QU115" s="134"/>
      <c r="QV115" s="134"/>
      <c r="QW115" s="134"/>
      <c r="QX115" s="134"/>
      <c r="QY115" s="134"/>
      <c r="QZ115" s="134"/>
      <c r="RA115" s="134"/>
      <c r="RB115" s="134"/>
      <c r="RC115" s="134"/>
      <c r="RD115" s="134"/>
      <c r="RE115" s="134"/>
      <c r="RF115" s="134"/>
      <c r="RG115" s="134"/>
      <c r="RH115" s="134"/>
      <c r="RI115" s="134"/>
      <c r="RJ115" s="134"/>
      <c r="RK115" s="134"/>
      <c r="RL115" s="134"/>
      <c r="RM115" s="134"/>
      <c r="RN115" s="134"/>
      <c r="RO115" s="134"/>
      <c r="RP115" s="134"/>
      <c r="RQ115" s="134"/>
      <c r="RR115" s="134"/>
      <c r="RS115" s="134"/>
      <c r="RT115" s="134"/>
      <c r="RU115" s="134"/>
      <c r="RV115" s="134"/>
      <c r="RW115" s="134"/>
      <c r="RX115" s="134"/>
      <c r="RY115" s="134"/>
      <c r="RZ115" s="134"/>
      <c r="SA115" s="134"/>
      <c r="SB115" s="134"/>
      <c r="SC115" s="134"/>
      <c r="SD115" s="134"/>
      <c r="SE115" s="134"/>
      <c r="SF115" s="134"/>
      <c r="SG115" s="134"/>
      <c r="SH115" s="134"/>
      <c r="SI115" s="134"/>
      <c r="SJ115" s="134"/>
      <c r="SK115" s="134"/>
      <c r="SL115" s="134"/>
      <c r="SM115" s="134"/>
      <c r="SN115" s="134"/>
      <c r="SO115" s="134"/>
      <c r="SP115" s="134"/>
      <c r="SQ115" s="134"/>
      <c r="SR115" s="134"/>
      <c r="SS115" s="134"/>
      <c r="ST115" s="134"/>
      <c r="SU115" s="134"/>
      <c r="SV115" s="134"/>
      <c r="SW115" s="134"/>
      <c r="SX115" s="134"/>
      <c r="SY115" s="134"/>
      <c r="SZ115" s="134"/>
      <c r="TA115" s="134"/>
      <c r="TB115" s="134"/>
      <c r="TC115" s="134"/>
      <c r="TD115" s="134"/>
      <c r="TE115" s="134"/>
      <c r="TF115" s="134"/>
      <c r="TG115" s="134"/>
      <c r="TH115" s="134"/>
      <c r="TI115" s="134"/>
      <c r="TJ115" s="134"/>
      <c r="TK115" s="134"/>
      <c r="TL115" s="134"/>
      <c r="TM115" s="134"/>
      <c r="TN115" s="134"/>
      <c r="TO115" s="134"/>
      <c r="TP115" s="134"/>
      <c r="TQ115" s="134"/>
      <c r="TR115" s="134"/>
      <c r="TS115" s="134"/>
      <c r="TT115" s="134"/>
      <c r="TU115" s="134"/>
      <c r="TV115" s="134"/>
      <c r="TW115" s="134"/>
      <c r="TX115" s="134"/>
      <c r="TY115" s="134"/>
      <c r="TZ115" s="134"/>
      <c r="UA115" s="134"/>
      <c r="UB115" s="134"/>
      <c r="UC115" s="134"/>
      <c r="UD115" s="134"/>
      <c r="UE115" s="134"/>
      <c r="UF115" s="134"/>
      <c r="UG115" s="134"/>
      <c r="UH115" s="134"/>
      <c r="UI115" s="134"/>
      <c r="UJ115" s="134"/>
      <c r="UK115" s="134"/>
      <c r="UL115" s="134"/>
      <c r="UM115" s="134"/>
      <c r="UN115" s="134"/>
      <c r="UO115" s="134"/>
      <c r="UP115" s="134"/>
      <c r="UQ115" s="134"/>
      <c r="UR115" s="134"/>
      <c r="US115" s="134"/>
      <c r="UT115" s="134"/>
      <c r="UU115" s="134"/>
      <c r="UV115" s="134"/>
      <c r="UW115" s="134"/>
      <c r="UX115" s="134"/>
      <c r="UY115" s="134"/>
      <c r="UZ115" s="134"/>
      <c r="VA115" s="134"/>
      <c r="VB115" s="134"/>
      <c r="VC115" s="134"/>
      <c r="VD115" s="134"/>
      <c r="VE115" s="134"/>
      <c r="VF115" s="134"/>
      <c r="VG115" s="134"/>
      <c r="VH115" s="134"/>
      <c r="VI115" s="134"/>
      <c r="VJ115" s="134"/>
      <c r="VK115" s="134"/>
      <c r="VL115" s="134"/>
      <c r="VM115" s="134"/>
      <c r="VN115" s="134"/>
      <c r="VO115" s="134"/>
      <c r="VP115" s="134"/>
      <c r="VQ115" s="134"/>
      <c r="VR115" s="134"/>
      <c r="VS115" s="134"/>
      <c r="VT115" s="134"/>
      <c r="VU115" s="134"/>
      <c r="VV115" s="134"/>
      <c r="VW115" s="134"/>
      <c r="VX115" s="134"/>
      <c r="VY115" s="134"/>
      <c r="VZ115" s="134"/>
      <c r="WA115" s="134"/>
      <c r="WB115" s="134"/>
      <c r="WC115" s="134"/>
      <c r="WD115" s="134"/>
      <c r="WE115" s="134"/>
      <c r="WF115" s="134"/>
      <c r="WG115" s="134"/>
      <c r="WH115" s="134"/>
      <c r="WI115" s="134"/>
      <c r="WJ115" s="134"/>
      <c r="WK115" s="134"/>
      <c r="WL115" s="134"/>
      <c r="WM115" s="134"/>
      <c r="WN115" s="134"/>
      <c r="WO115" s="134"/>
      <c r="WP115" s="134"/>
      <c r="WQ115" s="134"/>
      <c r="WR115" s="134"/>
      <c r="WS115" s="134"/>
      <c r="WT115" s="134"/>
      <c r="WU115" s="134"/>
      <c r="WV115" s="134"/>
      <c r="WW115" s="134"/>
      <c r="WX115" s="134"/>
      <c r="WY115" s="134"/>
      <c r="WZ115" s="134"/>
      <c r="XA115" s="134"/>
      <c r="XB115" s="134"/>
      <c r="XC115" s="134"/>
      <c r="XD115" s="134"/>
      <c r="XE115" s="134"/>
      <c r="XF115" s="134"/>
      <c r="XG115" s="134"/>
      <c r="XH115" s="134"/>
      <c r="XI115" s="134"/>
      <c r="XJ115" s="134"/>
      <c r="XK115" s="134"/>
      <c r="XL115" s="134"/>
      <c r="XM115" s="134"/>
      <c r="XN115" s="134"/>
      <c r="XO115" s="134"/>
      <c r="XP115" s="134"/>
      <c r="XQ115" s="134"/>
      <c r="XR115" s="134"/>
      <c r="XS115" s="134"/>
      <c r="XT115" s="134"/>
      <c r="XU115" s="134"/>
      <c r="XV115" s="134"/>
      <c r="XW115" s="134"/>
      <c r="XX115" s="134"/>
      <c r="XY115" s="134"/>
      <c r="XZ115" s="134"/>
      <c r="YA115" s="134"/>
      <c r="YB115" s="134"/>
      <c r="YC115" s="134"/>
      <c r="YD115" s="134"/>
      <c r="YE115" s="134"/>
      <c r="YF115" s="134"/>
      <c r="YG115" s="134"/>
      <c r="YH115" s="134"/>
      <c r="YI115" s="134"/>
      <c r="YJ115" s="134"/>
      <c r="YK115" s="134"/>
      <c r="YL115" s="134"/>
      <c r="YM115" s="134"/>
      <c r="YN115" s="134"/>
      <c r="YO115" s="134"/>
      <c r="YP115" s="134"/>
      <c r="YQ115" s="134"/>
      <c r="YR115" s="134"/>
      <c r="YS115" s="134"/>
      <c r="YT115" s="134"/>
      <c r="YU115" s="134"/>
      <c r="YV115" s="134"/>
      <c r="YW115" s="134"/>
      <c r="YX115" s="134"/>
      <c r="YY115" s="134"/>
      <c r="YZ115" s="134"/>
      <c r="ZA115" s="134"/>
      <c r="ZB115" s="134"/>
      <c r="ZC115" s="134"/>
      <c r="ZD115" s="134"/>
      <c r="ZE115" s="134"/>
      <c r="ZF115" s="134"/>
      <c r="ZG115" s="134"/>
      <c r="ZH115" s="134"/>
      <c r="ZI115" s="134"/>
      <c r="ZJ115" s="134"/>
      <c r="ZK115" s="134"/>
      <c r="ZL115" s="134"/>
      <c r="ZM115" s="134"/>
      <c r="ZN115" s="134"/>
      <c r="ZO115" s="134"/>
      <c r="ZP115" s="134"/>
      <c r="ZQ115" s="134"/>
      <c r="ZR115" s="134"/>
      <c r="ZS115" s="134"/>
      <c r="ZT115" s="134"/>
      <c r="ZU115" s="134"/>
      <c r="ZV115" s="134"/>
      <c r="ZW115" s="134"/>
      <c r="ZX115" s="134"/>
      <c r="ZY115" s="134"/>
      <c r="ZZ115" s="134"/>
      <c r="AAA115" s="134"/>
      <c r="AAB115" s="134"/>
      <c r="AAC115" s="134"/>
      <c r="AAD115" s="134"/>
      <c r="AAE115" s="134"/>
      <c r="AAF115" s="134"/>
      <c r="AAG115" s="134"/>
      <c r="AAH115" s="134"/>
      <c r="AAI115" s="134"/>
      <c r="AAJ115" s="134"/>
      <c r="AAK115" s="134"/>
      <c r="AAL115" s="134"/>
      <c r="AAM115" s="134"/>
      <c r="AAN115" s="134"/>
      <c r="AAO115" s="134"/>
      <c r="AAP115" s="134"/>
      <c r="AAQ115" s="134"/>
      <c r="AAR115" s="134"/>
      <c r="AAS115" s="134"/>
      <c r="AAT115" s="134"/>
      <c r="AAU115" s="134"/>
      <c r="AAV115" s="134"/>
      <c r="AAW115" s="134"/>
      <c r="AAX115" s="134"/>
      <c r="AAY115" s="134"/>
      <c r="AAZ115" s="134"/>
      <c r="ABA115" s="134"/>
      <c r="ABB115" s="134"/>
      <c r="ABC115" s="134"/>
      <c r="ABD115" s="134"/>
      <c r="ABE115" s="134"/>
      <c r="ABF115" s="134"/>
      <c r="ABG115" s="134"/>
      <c r="ABH115" s="134"/>
      <c r="ABI115" s="134"/>
      <c r="ABJ115" s="134"/>
      <c r="ABK115" s="134"/>
      <c r="ABL115" s="134"/>
      <c r="ABM115" s="134"/>
      <c r="ABN115" s="134"/>
      <c r="ABO115" s="134"/>
      <c r="ABP115" s="134"/>
      <c r="ABQ115" s="134"/>
      <c r="ABR115" s="134"/>
      <c r="ABS115" s="134"/>
      <c r="ABT115" s="134"/>
      <c r="ABU115" s="134"/>
      <c r="ABV115" s="134"/>
      <c r="ABW115" s="134"/>
      <c r="ABX115" s="134"/>
      <c r="ABY115" s="134"/>
      <c r="ABZ115" s="134"/>
      <c r="ACA115" s="134"/>
      <c r="ACB115" s="134"/>
      <c r="ACC115" s="134"/>
      <c r="ACD115" s="134"/>
      <c r="ACE115" s="134"/>
      <c r="ACF115" s="134"/>
      <c r="ACG115" s="134"/>
      <c r="ACH115" s="134"/>
      <c r="ACI115" s="134"/>
      <c r="ACJ115" s="134"/>
      <c r="ACK115" s="134"/>
      <c r="ACL115" s="134"/>
      <c r="ACM115" s="134"/>
      <c r="ACN115" s="134"/>
      <c r="ACO115" s="134"/>
      <c r="ACP115" s="134"/>
      <c r="ACQ115" s="134"/>
      <c r="ACR115" s="134"/>
      <c r="ACS115" s="134"/>
      <c r="ACT115" s="134"/>
      <c r="ACU115" s="134"/>
      <c r="ACV115" s="134"/>
      <c r="ACW115" s="134"/>
      <c r="ACX115" s="134"/>
      <c r="ACY115" s="134"/>
      <c r="ACZ115" s="134"/>
      <c r="ADA115" s="134"/>
      <c r="ADB115" s="134"/>
      <c r="ADC115" s="134"/>
      <c r="ADD115" s="134"/>
      <c r="ADE115" s="134"/>
      <c r="ADF115" s="134"/>
      <c r="ADG115" s="134"/>
      <c r="ADH115" s="134"/>
      <c r="ADI115" s="134"/>
      <c r="ADJ115" s="134"/>
      <c r="ADK115" s="134"/>
      <c r="ADL115" s="134"/>
      <c r="ADM115" s="134"/>
      <c r="ADN115" s="134"/>
      <c r="ADO115" s="134"/>
      <c r="ADP115" s="134"/>
      <c r="ADQ115" s="134"/>
      <c r="ADR115" s="134"/>
      <c r="ADS115" s="134"/>
      <c r="ADT115" s="134"/>
      <c r="ADU115" s="134"/>
      <c r="ADV115" s="134"/>
      <c r="ADW115" s="134"/>
      <c r="ADX115" s="134"/>
      <c r="ADY115" s="134"/>
      <c r="ADZ115" s="134"/>
      <c r="AEA115" s="134"/>
      <c r="AEB115" s="134"/>
      <c r="AEC115" s="134"/>
      <c r="AED115" s="134"/>
      <c r="AEE115" s="134"/>
      <c r="AEF115" s="134"/>
      <c r="AEG115" s="134"/>
      <c r="AEH115" s="134"/>
      <c r="AEI115" s="134"/>
      <c r="AEJ115" s="134"/>
      <c r="AEK115" s="134"/>
      <c r="AEL115" s="134"/>
      <c r="AEM115" s="134"/>
      <c r="AEN115" s="134"/>
      <c r="AEO115" s="134"/>
      <c r="AEP115" s="134"/>
      <c r="AEQ115" s="134"/>
      <c r="AER115" s="134"/>
      <c r="AES115" s="134"/>
      <c r="AET115" s="134"/>
      <c r="AEU115" s="134"/>
      <c r="AEV115" s="134"/>
      <c r="AEW115" s="134"/>
      <c r="AEX115" s="134"/>
      <c r="AEY115" s="134"/>
      <c r="AEZ115" s="134"/>
      <c r="AFA115" s="134"/>
      <c r="AFB115" s="134"/>
      <c r="AFC115" s="134"/>
      <c r="AFD115" s="134"/>
      <c r="AFE115" s="134"/>
      <c r="AFF115" s="134"/>
      <c r="AFG115" s="134"/>
      <c r="AFH115" s="134"/>
      <c r="AFI115" s="134"/>
      <c r="AFJ115" s="134"/>
      <c r="AFK115" s="134"/>
      <c r="AFL115" s="134"/>
      <c r="AFM115" s="134"/>
      <c r="AFN115" s="134"/>
      <c r="AFO115" s="134"/>
      <c r="AFP115" s="134"/>
      <c r="AFQ115" s="134"/>
      <c r="AFR115" s="134"/>
      <c r="AFS115" s="134"/>
      <c r="AFT115" s="134"/>
      <c r="AFU115" s="134"/>
      <c r="AFV115" s="134"/>
      <c r="AFW115" s="134"/>
      <c r="AFX115" s="134"/>
      <c r="AFY115" s="134"/>
      <c r="AFZ115" s="134"/>
      <c r="AGA115" s="134"/>
      <c r="AGB115" s="134"/>
      <c r="AGC115" s="134"/>
      <c r="AGD115" s="134"/>
      <c r="AGE115" s="134"/>
      <c r="AGF115" s="134"/>
      <c r="AGG115" s="134"/>
      <c r="AGH115" s="134"/>
      <c r="AGI115" s="134"/>
      <c r="AGJ115" s="134"/>
      <c r="AGK115" s="134"/>
      <c r="AGL115" s="134"/>
      <c r="AGM115" s="134"/>
      <c r="AGN115" s="134"/>
      <c r="AGO115" s="134"/>
      <c r="AGP115" s="134"/>
      <c r="AGQ115" s="134"/>
      <c r="AGR115" s="134"/>
      <c r="AGS115" s="134"/>
      <c r="AGT115" s="134"/>
      <c r="AGU115" s="134"/>
      <c r="AGV115" s="134"/>
      <c r="AGW115" s="134"/>
      <c r="AGX115" s="134"/>
      <c r="AGY115" s="134"/>
      <c r="AGZ115" s="134"/>
      <c r="AHA115" s="134"/>
      <c r="AHB115" s="134"/>
      <c r="AHC115" s="134"/>
      <c r="AHD115" s="134"/>
      <c r="AHE115" s="134"/>
      <c r="AHF115" s="134"/>
      <c r="AHG115" s="134"/>
      <c r="AHH115" s="134"/>
      <c r="AHI115" s="134"/>
      <c r="AHJ115" s="134"/>
      <c r="AHK115" s="134"/>
      <c r="AHL115" s="134"/>
      <c r="AHM115" s="134"/>
      <c r="AHN115" s="134"/>
      <c r="AHO115" s="134"/>
      <c r="AHP115" s="134"/>
      <c r="AHQ115" s="134"/>
      <c r="AHR115" s="134"/>
      <c r="AHS115" s="134"/>
      <c r="AHT115" s="134"/>
      <c r="AHU115" s="134"/>
      <c r="AHV115" s="134"/>
      <c r="AHW115" s="134"/>
      <c r="AHX115" s="134"/>
      <c r="AHY115" s="134"/>
      <c r="AHZ115" s="134"/>
      <c r="AIA115" s="134"/>
      <c r="AIB115" s="134"/>
      <c r="AIC115" s="134"/>
      <c r="AID115" s="134"/>
      <c r="AIE115" s="134"/>
      <c r="AIF115" s="134"/>
      <c r="AIG115" s="134"/>
      <c r="AIH115" s="134"/>
      <c r="AII115" s="134"/>
      <c r="AIJ115" s="134"/>
      <c r="AIK115" s="134"/>
      <c r="AIL115" s="134"/>
      <c r="AIM115" s="134"/>
      <c r="AIN115" s="134"/>
      <c r="AIO115" s="134"/>
      <c r="AIP115" s="134"/>
      <c r="AIQ115" s="134"/>
      <c r="AIR115" s="134"/>
      <c r="AIS115" s="134"/>
      <c r="AIT115" s="134"/>
      <c r="AIU115" s="134"/>
      <c r="AIV115" s="134"/>
      <c r="AIW115" s="134"/>
      <c r="AIX115" s="134"/>
      <c r="AIY115" s="134"/>
      <c r="AIZ115" s="134"/>
      <c r="AJA115" s="134"/>
      <c r="AJB115" s="134"/>
      <c r="AJC115" s="134"/>
      <c r="AJD115" s="134"/>
      <c r="AJE115" s="134"/>
      <c r="AJF115" s="134"/>
      <c r="AJG115" s="134"/>
      <c r="AJH115" s="134"/>
      <c r="AJI115" s="134"/>
      <c r="AJJ115" s="134"/>
      <c r="AJK115" s="134"/>
      <c r="AJL115" s="134"/>
      <c r="AJM115" s="134"/>
      <c r="AJN115" s="134"/>
      <c r="AJO115" s="134"/>
      <c r="AJP115" s="134"/>
      <c r="AJQ115" s="134"/>
      <c r="AJR115" s="134"/>
      <c r="AJS115" s="134"/>
      <c r="AJT115" s="134"/>
      <c r="AJU115" s="134"/>
      <c r="AJV115" s="134"/>
      <c r="AJW115" s="134"/>
      <c r="AJX115" s="134"/>
      <c r="AJY115" s="134"/>
      <c r="AJZ115" s="134"/>
      <c r="AKA115" s="134"/>
      <c r="AKB115" s="134"/>
      <c r="AKC115" s="134"/>
      <c r="AKD115" s="134"/>
      <c r="AKE115" s="134"/>
      <c r="AKF115" s="134"/>
      <c r="AKG115" s="134"/>
      <c r="AKH115" s="134"/>
      <c r="AKI115" s="134"/>
      <c r="AKJ115" s="134"/>
      <c r="AKK115" s="134"/>
      <c r="AKL115" s="134"/>
      <c r="AKM115" s="134"/>
      <c r="AKN115" s="134"/>
      <c r="AKO115" s="134"/>
      <c r="AKP115" s="134"/>
      <c r="AKQ115" s="134"/>
      <c r="AKR115" s="134"/>
      <c r="AKS115" s="134"/>
      <c r="AKT115" s="134"/>
      <c r="AKU115" s="134"/>
      <c r="AKV115" s="134"/>
      <c r="AKW115" s="134"/>
      <c r="AKX115" s="134"/>
    </row>
    <row r="116" spans="1:986" ht="12" x14ac:dyDescent="0.2">
      <c r="A116" s="249"/>
      <c r="B116" s="242" t="s">
        <v>336</v>
      </c>
      <c r="C116" s="170" t="str">
        <f>_xlfn.CONCAT(Leverancespecifikation6[[#This Row],[ID]],Leverancespecifikation6[[#This Row],[BYGNINGSDEL]])</f>
        <v>112Altaner</v>
      </c>
      <c r="E116" s="171" t="s">
        <v>1542</v>
      </c>
      <c r="I116" s="171"/>
      <c r="J116" s="171">
        <v>4</v>
      </c>
      <c r="K116" s="175" t="s">
        <v>360</v>
      </c>
      <c r="L116" s="172" t="s">
        <v>103</v>
      </c>
      <c r="M116" s="80" t="str">
        <f>IFERROR(VLOOKUP(Leverancespecifikation6[[#This Row],[ID-Bygningsdel]],'Data ændringslog'!A:G,7,FALSE),"P")</f>
        <v/>
      </c>
      <c r="N116" s="321" t="s">
        <v>177</v>
      </c>
      <c r="O116" s="121" t="str">
        <f>VLOOKUP(Leverancespecifikation6[[#This Row],[ID-Bygningsdel]],'Data aktør'!A:H,2,FALSE)</f>
        <v/>
      </c>
      <c r="P116" s="78" t="str">
        <f>VLOOKUP(Leverancespecifikation6[[#This Row],[ID-Bygningsdel]],'Data aktør'!A:H,3,FALSE)</f>
        <v/>
      </c>
      <c r="Q116" s="78" t="str">
        <f>VLOOKUP(Leverancespecifikation6[[#This Row],[ID-Bygningsdel]],'Data aktør'!A:H,4,FALSE)</f>
        <v/>
      </c>
      <c r="R116" s="78" t="str">
        <f>VLOOKUP(Leverancespecifikation6[[#This Row],[ID-Bygningsdel]],'Data aktør'!A:H,5,FALSE)</f>
        <v/>
      </c>
      <c r="S116" s="78" t="str">
        <f>VLOOKUP(Leverancespecifikation6[[#This Row],[ID-Bygningsdel]],'Data aktør'!A:H,6,FALSE)</f>
        <v/>
      </c>
      <c r="T116" s="78" t="str">
        <f>VLOOKUP(Leverancespecifikation6[[#This Row],[ID-Bygningsdel]],'Data aktør'!A:H,7,FALSE)</f>
        <v/>
      </c>
      <c r="U116" s="122" t="str">
        <f>VLOOKUP(Leverancespecifikation6[[#This Row],[ID-Bygningsdel]],'Data aktør'!A:H,8,FALSE)</f>
        <v/>
      </c>
      <c r="V116" s="112"/>
      <c r="W116" s="79"/>
      <c r="X116" s="79"/>
      <c r="Y116" s="79"/>
      <c r="Z116" s="79"/>
      <c r="AA116" s="79"/>
      <c r="AB116" s="171"/>
      <c r="AD116" s="171"/>
      <c r="AE116" s="171"/>
      <c r="AF116" s="171"/>
      <c r="AG116" s="171"/>
      <c r="AH116" s="171"/>
      <c r="AI116" s="171"/>
      <c r="AJ116" s="171"/>
      <c r="BV116" s="171"/>
      <c r="BW116" s="171"/>
      <c r="CB116" s="134"/>
    </row>
    <row r="117" spans="1:986" ht="12" x14ac:dyDescent="0.2">
      <c r="A117" s="249"/>
      <c r="B117" s="242" t="s">
        <v>338</v>
      </c>
      <c r="C117" s="170" t="str">
        <f>_xlfn.CONCAT(Leverancespecifikation6[[#This Row],[ID]],Leverancespecifikation6[[#This Row],[BYGNINGSDEL]])</f>
        <v>113Svalegang</v>
      </c>
      <c r="E117" s="171" t="s">
        <v>1542</v>
      </c>
      <c r="I117" s="171"/>
      <c r="J117" s="171">
        <v>4</v>
      </c>
      <c r="K117" s="175" t="s">
        <v>362</v>
      </c>
      <c r="L117" s="172" t="s">
        <v>103</v>
      </c>
      <c r="M117" s="80" t="str">
        <f>IFERROR(VLOOKUP(Leverancespecifikation6[[#This Row],[ID-Bygningsdel]],'Data ændringslog'!A:G,7,FALSE),"P")</f>
        <v/>
      </c>
      <c r="N117" s="321" t="s">
        <v>177</v>
      </c>
      <c r="O117" s="121" t="str">
        <f>VLOOKUP(Leverancespecifikation6[[#This Row],[ID-Bygningsdel]],'Data aktør'!A:H,2,FALSE)</f>
        <v/>
      </c>
      <c r="P117" s="78" t="str">
        <f>VLOOKUP(Leverancespecifikation6[[#This Row],[ID-Bygningsdel]],'Data aktør'!A:H,3,FALSE)</f>
        <v/>
      </c>
      <c r="Q117" s="78" t="str">
        <f>VLOOKUP(Leverancespecifikation6[[#This Row],[ID-Bygningsdel]],'Data aktør'!A:H,4,FALSE)</f>
        <v/>
      </c>
      <c r="R117" s="78" t="str">
        <f>VLOOKUP(Leverancespecifikation6[[#This Row],[ID-Bygningsdel]],'Data aktør'!A:H,5,FALSE)</f>
        <v/>
      </c>
      <c r="S117" s="78" t="str">
        <f>VLOOKUP(Leverancespecifikation6[[#This Row],[ID-Bygningsdel]],'Data aktør'!A:H,6,FALSE)</f>
        <v/>
      </c>
      <c r="T117" s="78" t="str">
        <f>VLOOKUP(Leverancespecifikation6[[#This Row],[ID-Bygningsdel]],'Data aktør'!A:H,7,FALSE)</f>
        <v/>
      </c>
      <c r="U117" s="122" t="str">
        <f>VLOOKUP(Leverancespecifikation6[[#This Row],[ID-Bygningsdel]],'Data aktør'!A:H,8,FALSE)</f>
        <v/>
      </c>
      <c r="V117" s="112"/>
      <c r="W117" s="79"/>
      <c r="X117" s="79"/>
      <c r="Y117" s="79"/>
      <c r="Z117" s="79"/>
      <c r="AA117" s="79"/>
      <c r="AB117" s="171"/>
      <c r="AD117" s="171"/>
      <c r="AE117" s="171"/>
      <c r="AF117" s="171"/>
      <c r="AG117" s="171"/>
      <c r="AH117" s="171"/>
      <c r="AI117" s="171"/>
      <c r="AJ117" s="171"/>
      <c r="BV117" s="171"/>
      <c r="BW117" s="171"/>
      <c r="CB117" s="134"/>
    </row>
    <row r="118" spans="1:986" s="104" customFormat="1" x14ac:dyDescent="0.2">
      <c r="A118" s="248"/>
      <c r="B118" s="240" t="s">
        <v>340</v>
      </c>
      <c r="C118" s="161" t="str">
        <f>_xlfn.CONCAT(Leverancespecifikation6[[#This Row],[ID]],Leverancespecifikation6[[#This Row],[BYGNINGSDEL]])</f>
        <v>114Trapper og ramper</v>
      </c>
      <c r="D118" s="162"/>
      <c r="E118" s="162"/>
      <c r="F118" s="162"/>
      <c r="G118" s="162"/>
      <c r="H118" s="162"/>
      <c r="I118" s="162"/>
      <c r="J118" s="163">
        <v>2</v>
      </c>
      <c r="K118" s="164" t="s">
        <v>364</v>
      </c>
      <c r="L118" s="165"/>
      <c r="M118" s="100" t="str">
        <f>IFERROR(VLOOKUP(Leverancespecifikation6[[#This Row],[ID-Bygningsdel]],'Data ændringslog'!A:G,7,FALSE),"P")</f>
        <v/>
      </c>
      <c r="N118" s="201" t="s">
        <v>99</v>
      </c>
      <c r="O118" s="119"/>
      <c r="P118" s="101"/>
      <c r="Q118" s="101"/>
      <c r="R118" s="101"/>
      <c r="S118" s="101"/>
      <c r="T118" s="101"/>
      <c r="U118" s="120"/>
      <c r="V118" s="111"/>
      <c r="W118" s="102"/>
      <c r="X118" s="102"/>
      <c r="Y118" s="102"/>
      <c r="Z118" s="102"/>
      <c r="AA118" s="10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285"/>
      <c r="BM118" s="162"/>
      <c r="BN118" s="162"/>
      <c r="BO118" s="162"/>
      <c r="BP118" s="162"/>
      <c r="BQ118" s="162"/>
      <c r="BR118" s="162"/>
      <c r="BS118" s="162"/>
      <c r="BT118" s="162"/>
      <c r="BU118" s="162"/>
      <c r="BV118" s="162"/>
      <c r="BW118" s="162"/>
      <c r="BX118" s="162"/>
      <c r="BY118" s="162"/>
      <c r="BZ118" s="162"/>
      <c r="CA118" s="206"/>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98"/>
      <c r="EN118" s="98"/>
      <c r="EO118" s="98"/>
      <c r="EP118" s="98"/>
      <c r="EQ118" s="98"/>
      <c r="ER118" s="98"/>
      <c r="ES118" s="98"/>
      <c r="ET118" s="98"/>
      <c r="EU118" s="98"/>
      <c r="EV118" s="98"/>
      <c r="EW118" s="98"/>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c r="IW118" s="98"/>
      <c r="IX118" s="98"/>
      <c r="IY118" s="98"/>
      <c r="IZ118" s="98"/>
      <c r="JA118" s="98"/>
      <c r="JB118" s="98"/>
      <c r="JC118" s="98"/>
      <c r="JD118" s="98"/>
      <c r="JE118" s="98"/>
      <c r="JF118" s="98"/>
      <c r="JG118" s="98"/>
      <c r="JH118" s="98"/>
      <c r="JI118" s="98"/>
      <c r="JJ118" s="98"/>
      <c r="JK118" s="98"/>
      <c r="JL118" s="98"/>
      <c r="JM118" s="98"/>
      <c r="JN118" s="98"/>
      <c r="JO118" s="98"/>
      <c r="JP118" s="98"/>
      <c r="JQ118" s="98"/>
      <c r="JR118" s="98"/>
      <c r="JS118" s="98"/>
      <c r="JT118" s="98"/>
      <c r="JU118" s="98"/>
      <c r="JV118" s="98"/>
      <c r="JW118" s="98"/>
      <c r="JX118" s="98"/>
      <c r="JY118" s="98"/>
      <c r="JZ118" s="98"/>
      <c r="KA118" s="98"/>
      <c r="KB118" s="98"/>
      <c r="KC118" s="98"/>
      <c r="KD118" s="98"/>
      <c r="KE118" s="98"/>
      <c r="KF118" s="98"/>
      <c r="KG118" s="98"/>
      <c r="KH118" s="98"/>
      <c r="KI118" s="98"/>
      <c r="KJ118" s="98"/>
      <c r="KK118" s="98"/>
      <c r="KL118" s="98"/>
      <c r="KM118" s="98"/>
      <c r="KN118" s="98"/>
      <c r="KO118" s="98"/>
      <c r="KP118" s="98"/>
      <c r="KQ118" s="98"/>
      <c r="KR118" s="98"/>
      <c r="KS118" s="98"/>
      <c r="KT118" s="98"/>
      <c r="KU118" s="98"/>
      <c r="KV118" s="98"/>
      <c r="KW118" s="98"/>
      <c r="KX118" s="98"/>
      <c r="KY118" s="98"/>
      <c r="KZ118" s="98"/>
      <c r="LA118" s="98"/>
      <c r="LB118" s="98"/>
      <c r="LC118" s="98"/>
      <c r="LD118" s="98"/>
      <c r="LE118" s="98"/>
      <c r="LF118" s="98"/>
      <c r="LG118" s="98"/>
      <c r="LH118" s="98"/>
      <c r="LI118" s="98"/>
      <c r="LJ118" s="98"/>
      <c r="LK118" s="98"/>
      <c r="LL118" s="98"/>
      <c r="LM118" s="98"/>
      <c r="LN118" s="98"/>
      <c r="LO118" s="98"/>
      <c r="LP118" s="98"/>
      <c r="LQ118" s="98"/>
      <c r="LR118" s="98"/>
      <c r="LS118" s="98"/>
      <c r="LT118" s="98"/>
      <c r="LU118" s="98"/>
      <c r="LV118" s="98"/>
      <c r="LW118" s="98"/>
      <c r="LX118" s="98"/>
      <c r="LY118" s="98"/>
      <c r="LZ118" s="98"/>
      <c r="MA118" s="98"/>
      <c r="MB118" s="98"/>
      <c r="MC118" s="98"/>
      <c r="MD118" s="98"/>
      <c r="ME118" s="98"/>
      <c r="MF118" s="98"/>
      <c r="MG118" s="98"/>
      <c r="MH118" s="98"/>
      <c r="MI118" s="98"/>
      <c r="MJ118" s="98"/>
      <c r="MK118" s="98"/>
      <c r="ML118" s="98"/>
      <c r="MM118" s="98"/>
      <c r="MN118" s="98"/>
      <c r="MO118" s="98"/>
      <c r="MP118" s="98"/>
      <c r="MQ118" s="98"/>
      <c r="MR118" s="98"/>
      <c r="MS118" s="98"/>
      <c r="MT118" s="98"/>
      <c r="MU118" s="98"/>
      <c r="MV118" s="98"/>
      <c r="MW118" s="98"/>
      <c r="MX118" s="98"/>
      <c r="MY118" s="98"/>
      <c r="MZ118" s="98"/>
      <c r="NA118" s="98"/>
      <c r="NB118" s="98"/>
      <c r="NC118" s="98"/>
      <c r="ND118" s="98"/>
      <c r="NE118" s="98"/>
      <c r="NF118" s="98"/>
      <c r="NG118" s="98"/>
      <c r="NH118" s="98"/>
      <c r="NI118" s="98"/>
      <c r="NJ118" s="98"/>
      <c r="NK118" s="98"/>
      <c r="NL118" s="98"/>
      <c r="NM118" s="98"/>
      <c r="NN118" s="98"/>
      <c r="NO118" s="98"/>
      <c r="NP118" s="98"/>
      <c r="NQ118" s="98"/>
      <c r="NR118" s="98"/>
      <c r="NS118" s="98"/>
      <c r="NT118" s="98"/>
      <c r="NU118" s="98"/>
      <c r="NV118" s="98"/>
      <c r="NW118" s="98"/>
      <c r="NX118" s="98"/>
      <c r="NY118" s="98"/>
      <c r="NZ118" s="98"/>
      <c r="OA118" s="98"/>
      <c r="OB118" s="98"/>
      <c r="OC118" s="98"/>
      <c r="OD118" s="98"/>
      <c r="OE118" s="98"/>
      <c r="OF118" s="98"/>
      <c r="OG118" s="98"/>
      <c r="OH118" s="98"/>
      <c r="OI118" s="98"/>
      <c r="OJ118" s="98"/>
      <c r="OK118" s="98"/>
      <c r="OL118" s="98"/>
      <c r="OM118" s="98"/>
      <c r="ON118" s="98"/>
      <c r="OO118" s="98"/>
      <c r="OP118" s="98"/>
      <c r="OQ118" s="98"/>
      <c r="OR118" s="98"/>
      <c r="OS118" s="98"/>
      <c r="OT118" s="98"/>
      <c r="OU118" s="98"/>
      <c r="OV118" s="98"/>
      <c r="OW118" s="98"/>
      <c r="OX118" s="98"/>
      <c r="OY118" s="98"/>
      <c r="OZ118" s="98"/>
      <c r="PA118" s="98"/>
      <c r="PB118" s="98"/>
      <c r="PC118" s="98"/>
      <c r="PD118" s="98"/>
      <c r="PE118" s="98"/>
      <c r="PF118" s="98"/>
      <c r="PG118" s="98"/>
      <c r="PH118" s="98"/>
      <c r="PI118" s="98"/>
      <c r="PJ118" s="98"/>
      <c r="PK118" s="98"/>
      <c r="PL118" s="98"/>
      <c r="PM118" s="98"/>
      <c r="PN118" s="98"/>
      <c r="PO118" s="98"/>
      <c r="PP118" s="98"/>
      <c r="PQ118" s="98"/>
      <c r="PR118" s="98"/>
      <c r="PS118" s="98"/>
      <c r="PT118" s="98"/>
      <c r="PU118" s="98"/>
      <c r="PV118" s="98"/>
      <c r="PW118" s="98"/>
      <c r="PX118" s="98"/>
      <c r="PY118" s="98"/>
      <c r="PZ118" s="98"/>
      <c r="QA118" s="98"/>
      <c r="QB118" s="98"/>
      <c r="QC118" s="98"/>
      <c r="QD118" s="98"/>
      <c r="QE118" s="98"/>
      <c r="QF118" s="98"/>
      <c r="QG118" s="98"/>
      <c r="QH118" s="98"/>
      <c r="QI118" s="98"/>
      <c r="QJ118" s="98"/>
      <c r="QK118" s="98"/>
      <c r="QL118" s="98"/>
      <c r="QM118" s="98"/>
      <c r="QN118" s="98"/>
      <c r="QO118" s="98"/>
      <c r="QP118" s="98"/>
      <c r="QQ118" s="98"/>
      <c r="QR118" s="98"/>
      <c r="QS118" s="98"/>
      <c r="QT118" s="98"/>
      <c r="QU118" s="98"/>
      <c r="QV118" s="98"/>
      <c r="QW118" s="98"/>
      <c r="QX118" s="98"/>
      <c r="QY118" s="98"/>
      <c r="QZ118" s="98"/>
      <c r="RA118" s="98"/>
      <c r="RB118" s="98"/>
      <c r="RC118" s="98"/>
      <c r="RD118" s="98"/>
      <c r="RE118" s="98"/>
      <c r="RF118" s="98"/>
      <c r="RG118" s="98"/>
      <c r="RH118" s="98"/>
      <c r="RI118" s="98"/>
      <c r="RJ118" s="98"/>
      <c r="RK118" s="98"/>
      <c r="RL118" s="98"/>
      <c r="RM118" s="98"/>
      <c r="RN118" s="98"/>
      <c r="RO118" s="98"/>
      <c r="RP118" s="98"/>
      <c r="RQ118" s="98"/>
      <c r="RR118" s="98"/>
      <c r="RS118" s="98"/>
      <c r="RT118" s="98"/>
      <c r="RU118" s="98"/>
      <c r="RV118" s="98"/>
      <c r="RW118" s="98"/>
      <c r="RX118" s="98"/>
      <c r="RY118" s="98"/>
      <c r="RZ118" s="98"/>
      <c r="SA118" s="98"/>
      <c r="SB118" s="98"/>
      <c r="SC118" s="98"/>
      <c r="SD118" s="98"/>
      <c r="SE118" s="98"/>
      <c r="SF118" s="98"/>
      <c r="SG118" s="98"/>
      <c r="SH118" s="98"/>
      <c r="SI118" s="98"/>
      <c r="SJ118" s="98"/>
      <c r="SK118" s="98"/>
      <c r="SL118" s="98"/>
      <c r="SM118" s="98"/>
      <c r="SN118" s="98"/>
      <c r="SO118" s="98"/>
      <c r="SP118" s="98"/>
      <c r="SQ118" s="98"/>
      <c r="SR118" s="98"/>
      <c r="SS118" s="98"/>
      <c r="ST118" s="98"/>
      <c r="SU118" s="98"/>
      <c r="SV118" s="98"/>
      <c r="SW118" s="98"/>
      <c r="SX118" s="98"/>
      <c r="SY118" s="98"/>
      <c r="SZ118" s="98"/>
      <c r="TA118" s="98"/>
      <c r="TB118" s="98"/>
      <c r="TC118" s="98"/>
      <c r="TD118" s="98"/>
      <c r="TE118" s="98"/>
      <c r="TF118" s="98"/>
      <c r="TG118" s="98"/>
      <c r="TH118" s="98"/>
      <c r="TI118" s="98"/>
      <c r="TJ118" s="98"/>
      <c r="TK118" s="98"/>
      <c r="TL118" s="98"/>
      <c r="TM118" s="98"/>
      <c r="TN118" s="98"/>
      <c r="TO118" s="98"/>
      <c r="TP118" s="98"/>
      <c r="TQ118" s="98"/>
      <c r="TR118" s="98"/>
      <c r="TS118" s="98"/>
      <c r="TT118" s="98"/>
      <c r="TU118" s="98"/>
      <c r="TV118" s="98"/>
      <c r="TW118" s="98"/>
      <c r="TX118" s="98"/>
      <c r="TY118" s="98"/>
      <c r="TZ118" s="98"/>
      <c r="UA118" s="98"/>
      <c r="UB118" s="98"/>
      <c r="UC118" s="98"/>
      <c r="UD118" s="98"/>
      <c r="UE118" s="98"/>
      <c r="UF118" s="98"/>
      <c r="UG118" s="98"/>
      <c r="UH118" s="98"/>
      <c r="UI118" s="98"/>
      <c r="UJ118" s="98"/>
      <c r="UK118" s="98"/>
      <c r="UL118" s="98"/>
      <c r="UM118" s="98"/>
      <c r="UN118" s="98"/>
      <c r="UO118" s="98"/>
      <c r="UP118" s="98"/>
      <c r="UQ118" s="98"/>
      <c r="UR118" s="98"/>
      <c r="US118" s="98"/>
      <c r="UT118" s="98"/>
      <c r="UU118" s="98"/>
      <c r="UV118" s="98"/>
      <c r="UW118" s="98"/>
      <c r="UX118" s="98"/>
      <c r="UY118" s="98"/>
      <c r="UZ118" s="98"/>
      <c r="VA118" s="98"/>
      <c r="VB118" s="98"/>
      <c r="VC118" s="98"/>
      <c r="VD118" s="98"/>
      <c r="VE118" s="98"/>
      <c r="VF118" s="98"/>
      <c r="VG118" s="98"/>
      <c r="VH118" s="98"/>
      <c r="VI118" s="98"/>
      <c r="VJ118" s="98"/>
      <c r="VK118" s="98"/>
      <c r="VL118" s="98"/>
      <c r="VM118" s="98"/>
      <c r="VN118" s="98"/>
      <c r="VO118" s="98"/>
      <c r="VP118" s="98"/>
      <c r="VQ118" s="98"/>
      <c r="VR118" s="98"/>
      <c r="VS118" s="98"/>
      <c r="VT118" s="98"/>
      <c r="VU118" s="98"/>
      <c r="VV118" s="98"/>
      <c r="VW118" s="98"/>
      <c r="VX118" s="98"/>
      <c r="VY118" s="98"/>
      <c r="VZ118" s="98"/>
      <c r="WA118" s="98"/>
      <c r="WB118" s="98"/>
      <c r="WC118" s="98"/>
      <c r="WD118" s="98"/>
      <c r="WE118" s="98"/>
      <c r="WF118" s="98"/>
      <c r="WG118" s="98"/>
      <c r="WH118" s="98"/>
      <c r="WI118" s="98"/>
      <c r="WJ118" s="98"/>
      <c r="WK118" s="98"/>
      <c r="WL118" s="98"/>
      <c r="WM118" s="98"/>
      <c r="WN118" s="98"/>
      <c r="WO118" s="98"/>
      <c r="WP118" s="98"/>
      <c r="WQ118" s="98"/>
      <c r="WR118" s="98"/>
      <c r="WS118" s="98"/>
      <c r="WT118" s="98"/>
      <c r="WU118" s="98"/>
      <c r="WV118" s="98"/>
      <c r="WW118" s="98"/>
      <c r="WX118" s="98"/>
      <c r="WY118" s="98"/>
      <c r="WZ118" s="98"/>
      <c r="XA118" s="98"/>
      <c r="XB118" s="98"/>
      <c r="XC118" s="98"/>
      <c r="XD118" s="98"/>
      <c r="XE118" s="98"/>
      <c r="XF118" s="98"/>
      <c r="XG118" s="98"/>
      <c r="XH118" s="98"/>
      <c r="XI118" s="98"/>
      <c r="XJ118" s="98"/>
      <c r="XK118" s="98"/>
      <c r="XL118" s="98"/>
      <c r="XM118" s="98"/>
      <c r="XN118" s="98"/>
      <c r="XO118" s="98"/>
      <c r="XP118" s="98"/>
      <c r="XQ118" s="98"/>
      <c r="XR118" s="98"/>
      <c r="XS118" s="98"/>
      <c r="XT118" s="98"/>
      <c r="XU118" s="98"/>
      <c r="XV118" s="98"/>
      <c r="XW118" s="98"/>
      <c r="XX118" s="98"/>
      <c r="XY118" s="98"/>
      <c r="XZ118" s="98"/>
      <c r="YA118" s="98"/>
      <c r="YB118" s="98"/>
      <c r="YC118" s="98"/>
      <c r="YD118" s="98"/>
      <c r="YE118" s="98"/>
      <c r="YF118" s="98"/>
      <c r="YG118" s="98"/>
      <c r="YH118" s="98"/>
      <c r="YI118" s="98"/>
      <c r="YJ118" s="98"/>
      <c r="YK118" s="98"/>
      <c r="YL118" s="98"/>
      <c r="YM118" s="98"/>
      <c r="YN118" s="98"/>
      <c r="YO118" s="98"/>
      <c r="YP118" s="98"/>
      <c r="YQ118" s="98"/>
      <c r="YR118" s="98"/>
      <c r="YS118" s="98"/>
      <c r="YT118" s="98"/>
      <c r="YU118" s="98"/>
      <c r="YV118" s="98"/>
      <c r="YW118" s="98"/>
      <c r="YX118" s="98"/>
      <c r="YY118" s="98"/>
      <c r="YZ118" s="98"/>
      <c r="ZA118" s="98"/>
      <c r="ZB118" s="98"/>
      <c r="ZC118" s="98"/>
      <c r="ZD118" s="98"/>
      <c r="ZE118" s="98"/>
      <c r="ZF118" s="98"/>
      <c r="ZG118" s="98"/>
      <c r="ZH118" s="98"/>
      <c r="ZI118" s="98"/>
      <c r="ZJ118" s="98"/>
      <c r="ZK118" s="98"/>
      <c r="ZL118" s="98"/>
      <c r="ZM118" s="98"/>
      <c r="ZN118" s="98"/>
      <c r="ZO118" s="98"/>
      <c r="ZP118" s="98"/>
      <c r="ZQ118" s="98"/>
      <c r="ZR118" s="98"/>
      <c r="ZS118" s="98"/>
      <c r="ZT118" s="98"/>
      <c r="ZU118" s="98"/>
      <c r="ZV118" s="98"/>
      <c r="ZW118" s="98"/>
      <c r="ZX118" s="98"/>
      <c r="ZY118" s="98"/>
      <c r="ZZ118" s="98"/>
      <c r="AAA118" s="98"/>
      <c r="AAB118" s="98"/>
      <c r="AAC118" s="98"/>
      <c r="AAD118" s="98"/>
      <c r="AAE118" s="98"/>
      <c r="AAF118" s="98"/>
      <c r="AAG118" s="98"/>
      <c r="AAH118" s="98"/>
      <c r="AAI118" s="98"/>
      <c r="AAJ118" s="98"/>
      <c r="AAK118" s="98"/>
      <c r="AAL118" s="98"/>
      <c r="AAM118" s="98"/>
      <c r="AAN118" s="98"/>
      <c r="AAO118" s="98"/>
      <c r="AAP118" s="98"/>
      <c r="AAQ118" s="98"/>
      <c r="AAR118" s="98"/>
      <c r="AAS118" s="98"/>
      <c r="AAT118" s="98"/>
      <c r="AAU118" s="98"/>
      <c r="AAV118" s="98"/>
      <c r="AAW118" s="98"/>
      <c r="AAX118" s="98"/>
      <c r="AAY118" s="98"/>
      <c r="AAZ118" s="98"/>
      <c r="ABA118" s="98"/>
      <c r="ABB118" s="98"/>
      <c r="ABC118" s="98"/>
      <c r="ABD118" s="98"/>
      <c r="ABE118" s="98"/>
      <c r="ABF118" s="98"/>
      <c r="ABG118" s="98"/>
      <c r="ABH118" s="98"/>
      <c r="ABI118" s="98"/>
      <c r="ABJ118" s="98"/>
      <c r="ABK118" s="98"/>
      <c r="ABL118" s="98"/>
      <c r="ABM118" s="98"/>
      <c r="ABN118" s="98"/>
      <c r="ABO118" s="98"/>
      <c r="ABP118" s="98"/>
      <c r="ABQ118" s="98"/>
      <c r="ABR118" s="98"/>
      <c r="ABS118" s="98"/>
      <c r="ABT118" s="98"/>
      <c r="ABU118" s="98"/>
      <c r="ABV118" s="98"/>
      <c r="ABW118" s="98"/>
      <c r="ABX118" s="98"/>
      <c r="ABY118" s="98"/>
      <c r="ABZ118" s="98"/>
      <c r="ACA118" s="98"/>
      <c r="ACB118" s="98"/>
      <c r="ACC118" s="98"/>
      <c r="ACD118" s="98"/>
      <c r="ACE118" s="98"/>
      <c r="ACF118" s="98"/>
      <c r="ACG118" s="98"/>
      <c r="ACH118" s="98"/>
      <c r="ACI118" s="98"/>
      <c r="ACJ118" s="98"/>
      <c r="ACK118" s="98"/>
      <c r="ACL118" s="98"/>
      <c r="ACM118" s="98"/>
      <c r="ACN118" s="98"/>
      <c r="ACO118" s="98"/>
      <c r="ACP118" s="98"/>
      <c r="ACQ118" s="98"/>
      <c r="ACR118" s="98"/>
      <c r="ACS118" s="98"/>
      <c r="ACT118" s="98"/>
      <c r="ACU118" s="98"/>
      <c r="ACV118" s="98"/>
      <c r="ACW118" s="98"/>
      <c r="ACX118" s="98"/>
      <c r="ACY118" s="98"/>
      <c r="ACZ118" s="98"/>
      <c r="ADA118" s="98"/>
      <c r="ADB118" s="98"/>
      <c r="ADC118" s="98"/>
      <c r="ADD118" s="98"/>
      <c r="ADE118" s="98"/>
      <c r="ADF118" s="98"/>
      <c r="ADG118" s="98"/>
      <c r="ADH118" s="98"/>
      <c r="ADI118" s="98"/>
      <c r="ADJ118" s="98"/>
      <c r="ADK118" s="98"/>
      <c r="ADL118" s="98"/>
      <c r="ADM118" s="98"/>
      <c r="ADN118" s="98"/>
      <c r="ADO118" s="98"/>
      <c r="ADP118" s="98"/>
      <c r="ADQ118" s="98"/>
      <c r="ADR118" s="98"/>
      <c r="ADS118" s="98"/>
      <c r="ADT118" s="98"/>
      <c r="ADU118" s="98"/>
      <c r="ADV118" s="98"/>
      <c r="ADW118" s="98"/>
      <c r="ADX118" s="98"/>
      <c r="ADY118" s="98"/>
      <c r="ADZ118" s="98"/>
      <c r="AEA118" s="98"/>
      <c r="AEB118" s="98"/>
      <c r="AEC118" s="98"/>
      <c r="AED118" s="98"/>
      <c r="AEE118" s="98"/>
      <c r="AEF118" s="98"/>
      <c r="AEG118" s="98"/>
      <c r="AEH118" s="98"/>
      <c r="AEI118" s="98"/>
      <c r="AEJ118" s="98"/>
      <c r="AEK118" s="98"/>
      <c r="AEL118" s="98"/>
      <c r="AEM118" s="98"/>
      <c r="AEN118" s="98"/>
      <c r="AEO118" s="98"/>
      <c r="AEP118" s="98"/>
      <c r="AEQ118" s="98"/>
      <c r="AER118" s="98"/>
      <c r="AES118" s="98"/>
      <c r="AET118" s="98"/>
      <c r="AEU118" s="98"/>
      <c r="AEV118" s="98"/>
      <c r="AEW118" s="98"/>
      <c r="AEX118" s="98"/>
      <c r="AEY118" s="98"/>
      <c r="AEZ118" s="98"/>
      <c r="AFA118" s="98"/>
      <c r="AFB118" s="98"/>
      <c r="AFC118" s="98"/>
      <c r="AFD118" s="98"/>
      <c r="AFE118" s="98"/>
      <c r="AFF118" s="98"/>
      <c r="AFG118" s="98"/>
      <c r="AFH118" s="98"/>
      <c r="AFI118" s="98"/>
      <c r="AFJ118" s="98"/>
      <c r="AFK118" s="98"/>
      <c r="AFL118" s="98"/>
      <c r="AFM118" s="98"/>
      <c r="AFN118" s="98"/>
      <c r="AFO118" s="98"/>
      <c r="AFP118" s="98"/>
      <c r="AFQ118" s="98"/>
      <c r="AFR118" s="98"/>
      <c r="AFS118" s="98"/>
      <c r="AFT118" s="98"/>
      <c r="AFU118" s="98"/>
      <c r="AFV118" s="98"/>
      <c r="AFW118" s="98"/>
      <c r="AFX118" s="98"/>
      <c r="AFY118" s="98"/>
      <c r="AFZ118" s="98"/>
      <c r="AGA118" s="98"/>
      <c r="AGB118" s="98"/>
      <c r="AGC118" s="98"/>
      <c r="AGD118" s="98"/>
      <c r="AGE118" s="98"/>
      <c r="AGF118" s="98"/>
      <c r="AGG118" s="98"/>
      <c r="AGH118" s="98"/>
      <c r="AGI118" s="98"/>
      <c r="AGJ118" s="98"/>
      <c r="AGK118" s="98"/>
      <c r="AGL118" s="98"/>
      <c r="AGM118" s="98"/>
      <c r="AGN118" s="98"/>
      <c r="AGO118" s="98"/>
      <c r="AGP118" s="98"/>
      <c r="AGQ118" s="98"/>
      <c r="AGR118" s="98"/>
      <c r="AGS118" s="98"/>
      <c r="AGT118" s="98"/>
      <c r="AGU118" s="98"/>
      <c r="AGV118" s="98"/>
      <c r="AGW118" s="98"/>
      <c r="AGX118" s="98"/>
      <c r="AGY118" s="98"/>
      <c r="AGZ118" s="98"/>
      <c r="AHA118" s="98"/>
      <c r="AHB118" s="98"/>
      <c r="AHC118" s="98"/>
      <c r="AHD118" s="98"/>
      <c r="AHE118" s="98"/>
      <c r="AHF118" s="98"/>
      <c r="AHG118" s="98"/>
      <c r="AHH118" s="98"/>
      <c r="AHI118" s="98"/>
      <c r="AHJ118" s="98"/>
      <c r="AHK118" s="98"/>
      <c r="AHL118" s="98"/>
      <c r="AHM118" s="98"/>
      <c r="AHN118" s="98"/>
      <c r="AHO118" s="98"/>
      <c r="AHP118" s="98"/>
      <c r="AHQ118" s="98"/>
      <c r="AHR118" s="98"/>
      <c r="AHS118" s="98"/>
      <c r="AHT118" s="98"/>
      <c r="AHU118" s="98"/>
      <c r="AHV118" s="98"/>
      <c r="AHW118" s="98"/>
      <c r="AHX118" s="98"/>
      <c r="AHY118" s="98"/>
      <c r="AHZ118" s="98"/>
      <c r="AIA118" s="98"/>
      <c r="AIB118" s="98"/>
      <c r="AIC118" s="98"/>
      <c r="AID118" s="98"/>
      <c r="AIE118" s="98"/>
      <c r="AIF118" s="98"/>
      <c r="AIG118" s="98"/>
      <c r="AIH118" s="98"/>
      <c r="AII118" s="98"/>
      <c r="AIJ118" s="98"/>
      <c r="AIK118" s="98"/>
      <c r="AIL118" s="98"/>
      <c r="AIM118" s="98"/>
      <c r="AIN118" s="98"/>
      <c r="AIO118" s="98"/>
      <c r="AIP118" s="98"/>
      <c r="AIQ118" s="98"/>
      <c r="AIR118" s="98"/>
      <c r="AIS118" s="98"/>
      <c r="AIT118" s="98"/>
      <c r="AIU118" s="98"/>
      <c r="AIV118" s="98"/>
      <c r="AIW118" s="98"/>
      <c r="AIX118" s="98"/>
      <c r="AIY118" s="98"/>
      <c r="AIZ118" s="98"/>
      <c r="AJA118" s="98"/>
      <c r="AJB118" s="98"/>
      <c r="AJC118" s="98"/>
      <c r="AJD118" s="98"/>
      <c r="AJE118" s="98"/>
      <c r="AJF118" s="98"/>
      <c r="AJG118" s="98"/>
      <c r="AJH118" s="98"/>
      <c r="AJI118" s="98"/>
      <c r="AJJ118" s="98"/>
      <c r="AJK118" s="98"/>
      <c r="AJL118" s="98"/>
      <c r="AJM118" s="98"/>
      <c r="AJN118" s="98"/>
      <c r="AJO118" s="98"/>
      <c r="AJP118" s="98"/>
      <c r="AJQ118" s="98"/>
      <c r="AJR118" s="98"/>
      <c r="AJS118" s="98"/>
      <c r="AJT118" s="98"/>
      <c r="AJU118" s="98"/>
      <c r="AJV118" s="98"/>
      <c r="AJW118" s="98"/>
      <c r="AJX118" s="98"/>
      <c r="AJY118" s="98"/>
      <c r="AJZ118" s="98"/>
      <c r="AKA118" s="98"/>
      <c r="AKB118" s="98"/>
      <c r="AKC118" s="98"/>
      <c r="AKD118" s="98"/>
      <c r="AKE118" s="98"/>
      <c r="AKF118" s="98"/>
      <c r="AKG118" s="98"/>
      <c r="AKH118" s="98"/>
      <c r="AKI118" s="98"/>
      <c r="AKJ118" s="98"/>
      <c r="AKK118" s="98"/>
      <c r="AKL118" s="98"/>
      <c r="AKM118" s="98"/>
      <c r="AKN118" s="98"/>
      <c r="AKO118" s="98"/>
      <c r="AKP118" s="98"/>
      <c r="AKQ118" s="98"/>
      <c r="AKR118" s="98"/>
      <c r="AKS118" s="98"/>
      <c r="AKT118" s="98"/>
      <c r="AKU118" s="98"/>
      <c r="AKV118" s="98"/>
      <c r="AKW118" s="98"/>
      <c r="AKX118" s="98"/>
    </row>
    <row r="119" spans="1:986" ht="72" x14ac:dyDescent="0.2">
      <c r="A119" s="249"/>
      <c r="B119" s="242" t="s">
        <v>343</v>
      </c>
      <c r="C119" s="170" t="str">
        <f>_xlfn.CONCAT(Leverancespecifikation6[[#This Row],[ID]],Leverancespecifikation6[[#This Row],[BYGNINGSDEL]])</f>
        <v>115Pladsstøbte betontrapper</v>
      </c>
      <c r="E119" s="171">
        <v>241</v>
      </c>
      <c r="I119" s="171"/>
      <c r="J119" s="171">
        <v>4</v>
      </c>
      <c r="K119" s="175" t="s">
        <v>374</v>
      </c>
      <c r="L119" s="172" t="s">
        <v>366</v>
      </c>
      <c r="M119" s="80" t="str">
        <f>IFERROR(VLOOKUP(Leverancespecifikation6[[#This Row],[ID-Bygningsdel]],'Data ændringslog'!A:G,7,FALSE),"P")</f>
        <v/>
      </c>
      <c r="N119" s="321" t="s">
        <v>99</v>
      </c>
      <c r="O119" s="121" t="str">
        <f>VLOOKUP(Leverancespecifikation6[[#This Row],[ID-Bygningsdel]],'Data aktør'!A:H,2,FALSE)</f>
        <v>X</v>
      </c>
      <c r="P119" s="78" t="str">
        <f>VLOOKUP(Leverancespecifikation6[[#This Row],[ID-Bygningsdel]],'Data aktør'!A:H,3,FALSE)</f>
        <v>X</v>
      </c>
      <c r="Q119" s="78" t="str">
        <f>VLOOKUP(Leverancespecifikation6[[#This Row],[ID-Bygningsdel]],'Data aktør'!A:H,4,FALSE)</f>
        <v/>
      </c>
      <c r="R119" s="78" t="str">
        <f>VLOOKUP(Leverancespecifikation6[[#This Row],[ID-Bygningsdel]],'Data aktør'!A:H,5,FALSE)</f>
        <v/>
      </c>
      <c r="S119" s="78" t="str">
        <f>VLOOKUP(Leverancespecifikation6[[#This Row],[ID-Bygningsdel]],'Data aktør'!A:H,6,FALSE)</f>
        <v/>
      </c>
      <c r="T119" s="78" t="str">
        <f>VLOOKUP(Leverancespecifikation6[[#This Row],[ID-Bygningsdel]],'Data aktør'!A:H,7,FALSE)</f>
        <v/>
      </c>
      <c r="U119" s="122" t="str">
        <f>VLOOKUP(Leverancespecifikation6[[#This Row],[ID-Bygningsdel]],'Data aktør'!A:H,8,FALSE)</f>
        <v/>
      </c>
      <c r="V119" s="112"/>
      <c r="W119" s="79"/>
      <c r="X119" s="79"/>
      <c r="Y119" s="79"/>
      <c r="Z119" s="79"/>
      <c r="AA119" s="79"/>
      <c r="AB119" s="171" t="s">
        <v>33</v>
      </c>
      <c r="AC119" s="171">
        <v>200</v>
      </c>
      <c r="AD119" s="171"/>
      <c r="AE119" s="171"/>
      <c r="AF119" s="171"/>
      <c r="AG119" s="171"/>
      <c r="AH119" s="171"/>
      <c r="AI119" s="171"/>
      <c r="AJ119" s="171" t="s">
        <v>33</v>
      </c>
      <c r="AK119" s="171">
        <v>300</v>
      </c>
      <c r="AT119" s="171" t="s">
        <v>34</v>
      </c>
      <c r="AU119" s="171">
        <v>325</v>
      </c>
      <c r="BB119" s="171" t="s">
        <v>34</v>
      </c>
      <c r="BC119" s="171">
        <v>325</v>
      </c>
      <c r="BL119" s="287" t="s">
        <v>375</v>
      </c>
      <c r="BV119" s="171"/>
      <c r="BW119" s="171"/>
      <c r="CB119" s="134"/>
    </row>
    <row r="120" spans="1:986" ht="60" x14ac:dyDescent="0.2">
      <c r="A120" s="249"/>
      <c r="B120" s="242" t="s">
        <v>345</v>
      </c>
      <c r="C120" s="170" t="str">
        <f>_xlfn.CONCAT(Leverancespecifikation6[[#This Row],[ID]],Leverancespecifikation6[[#This Row],[BYGNINGSDEL]])</f>
        <v>116Elementtrapper, Beton A113, 5 (DP=Ent.)</v>
      </c>
      <c r="E120" s="171">
        <v>241</v>
      </c>
      <c r="I120" s="171"/>
      <c r="J120" s="171">
        <v>4</v>
      </c>
      <c r="K120" s="175" t="s">
        <v>368</v>
      </c>
      <c r="L120" s="172" t="s">
        <v>366</v>
      </c>
      <c r="M120" s="80" t="str">
        <f>IFERROR(VLOOKUP(Leverancespecifikation6[[#This Row],[ID-Bygningsdel]],'Data ændringslog'!A:G,7,FALSE),"P")</f>
        <v/>
      </c>
      <c r="N120" s="321" t="s">
        <v>177</v>
      </c>
      <c r="O120" s="121" t="str">
        <f>VLOOKUP(Leverancespecifikation6[[#This Row],[ID-Bygningsdel]],'Data aktør'!A:H,2,FALSE)</f>
        <v>X</v>
      </c>
      <c r="P120" s="78" t="str">
        <f>VLOOKUP(Leverancespecifikation6[[#This Row],[ID-Bygningsdel]],'Data aktør'!A:H,3,FALSE)</f>
        <v/>
      </c>
      <c r="Q120" s="78" t="str">
        <f>VLOOKUP(Leverancespecifikation6[[#This Row],[ID-Bygningsdel]],'Data aktør'!A:H,4,FALSE)</f>
        <v/>
      </c>
      <c r="R120" s="78" t="str">
        <f>VLOOKUP(Leverancespecifikation6[[#This Row],[ID-Bygningsdel]],'Data aktør'!A:H,5,FALSE)</f>
        <v/>
      </c>
      <c r="S120" s="78" t="str">
        <f>VLOOKUP(Leverancespecifikation6[[#This Row],[ID-Bygningsdel]],'Data aktør'!A:H,6,FALSE)</f>
        <v/>
      </c>
      <c r="T120" s="78" t="str">
        <f>VLOOKUP(Leverancespecifikation6[[#This Row],[ID-Bygningsdel]],'Data aktør'!A:H,7,FALSE)</f>
        <v>X</v>
      </c>
      <c r="U120" s="122" t="str">
        <f>VLOOKUP(Leverancespecifikation6[[#This Row],[ID-Bygningsdel]],'Data aktør'!A:H,8,FALSE)</f>
        <v/>
      </c>
      <c r="V120" s="112"/>
      <c r="W120" s="79"/>
      <c r="X120" s="79"/>
      <c r="Y120" s="79"/>
      <c r="Z120" s="79"/>
      <c r="AA120" s="79"/>
      <c r="AB120" s="171"/>
      <c r="AD120" s="171"/>
      <c r="AE120" s="171"/>
      <c r="AF120" s="171"/>
      <c r="AG120" s="171"/>
      <c r="AH120" s="171"/>
      <c r="AI120" s="171"/>
      <c r="AJ120" s="171" t="s">
        <v>33</v>
      </c>
      <c r="AK120" s="171">
        <v>300</v>
      </c>
      <c r="AT120" s="171" t="s">
        <v>33</v>
      </c>
      <c r="AU120" s="171">
        <v>300</v>
      </c>
      <c r="BB120" s="171" t="s">
        <v>38</v>
      </c>
      <c r="BC120" s="171">
        <v>325</v>
      </c>
      <c r="BL120" s="306" t="s">
        <v>369</v>
      </c>
      <c r="BV120" s="171"/>
      <c r="BW120" s="171"/>
      <c r="CB120" s="134"/>
    </row>
    <row r="121" spans="1:986" ht="60" x14ac:dyDescent="0.2">
      <c r="A121" s="249"/>
      <c r="B121" s="242" t="s">
        <v>347</v>
      </c>
      <c r="C121" s="170" t="str">
        <f>_xlfn.CONCAT(Leverancespecifikation6[[#This Row],[ID]],Leverancespecifikation6[[#This Row],[BYGNINGSDEL]])</f>
        <v>117Elementtrapper, Beton A113, 5 (DP=Rådg.)</v>
      </c>
      <c r="E121" s="171">
        <v>241</v>
      </c>
      <c r="I121" s="171"/>
      <c r="J121" s="171">
        <v>4</v>
      </c>
      <c r="K121" s="175" t="s">
        <v>371</v>
      </c>
      <c r="L121" s="172" t="s">
        <v>366</v>
      </c>
      <c r="M121" s="80" t="str">
        <f>IFERROR(VLOOKUP(Leverancespecifikation6[[#This Row],[ID-Bygningsdel]],'Data ændringslog'!A:G,7,FALSE),"P")</f>
        <v/>
      </c>
      <c r="N121" s="321" t="s">
        <v>177</v>
      </c>
      <c r="O121" s="121" t="str">
        <f>VLOOKUP(Leverancespecifikation6[[#This Row],[ID-Bygningsdel]],'Data aktør'!A:H,2,FALSE)</f>
        <v>X</v>
      </c>
      <c r="P121" s="78" t="str">
        <f>VLOOKUP(Leverancespecifikation6[[#This Row],[ID-Bygningsdel]],'Data aktør'!A:H,3,FALSE)</f>
        <v/>
      </c>
      <c r="Q121" s="78" t="str">
        <f>VLOOKUP(Leverancespecifikation6[[#This Row],[ID-Bygningsdel]],'Data aktør'!A:H,4,FALSE)</f>
        <v/>
      </c>
      <c r="R121" s="78" t="str">
        <f>VLOOKUP(Leverancespecifikation6[[#This Row],[ID-Bygningsdel]],'Data aktør'!A:H,5,FALSE)</f>
        <v/>
      </c>
      <c r="S121" s="78" t="str">
        <f>VLOOKUP(Leverancespecifikation6[[#This Row],[ID-Bygningsdel]],'Data aktør'!A:H,6,FALSE)</f>
        <v/>
      </c>
      <c r="T121" s="78" t="str">
        <f>VLOOKUP(Leverancespecifikation6[[#This Row],[ID-Bygningsdel]],'Data aktør'!A:H,7,FALSE)</f>
        <v/>
      </c>
      <c r="U121" s="122" t="str">
        <f>VLOOKUP(Leverancespecifikation6[[#This Row],[ID-Bygningsdel]],'Data aktør'!A:H,8,FALSE)</f>
        <v/>
      </c>
      <c r="V121" s="112"/>
      <c r="W121" s="79"/>
      <c r="X121" s="79"/>
      <c r="Y121" s="79"/>
      <c r="Z121" s="79"/>
      <c r="AA121" s="79"/>
      <c r="AB121" s="171"/>
      <c r="AD121" s="171"/>
      <c r="AE121" s="171"/>
      <c r="AF121" s="171"/>
      <c r="AG121" s="171"/>
      <c r="AH121" s="171"/>
      <c r="AI121" s="171"/>
      <c r="AJ121" s="171" t="s">
        <v>33</v>
      </c>
      <c r="AK121" s="171">
        <v>300</v>
      </c>
      <c r="AT121" s="171" t="s">
        <v>33</v>
      </c>
      <c r="AU121" s="171">
        <v>300</v>
      </c>
      <c r="BB121" s="171" t="s">
        <v>33</v>
      </c>
      <c r="BC121" s="171">
        <v>325</v>
      </c>
      <c r="BL121" s="287" t="s">
        <v>372</v>
      </c>
      <c r="BV121" s="171"/>
      <c r="BW121" s="171"/>
      <c r="CB121" s="134"/>
    </row>
    <row r="122" spans="1:986" ht="12" x14ac:dyDescent="0.2">
      <c r="A122" s="249"/>
      <c r="B122" s="242" t="s">
        <v>349</v>
      </c>
      <c r="C122" s="170" t="str">
        <f>_xlfn.CONCAT(Leverancespecifikation6[[#This Row],[ID]],Leverancespecifikation6[[#This Row],[BYGNINGSDEL]])</f>
        <v>118Ståltrapper</v>
      </c>
      <c r="E122" s="171">
        <v>243</v>
      </c>
      <c r="I122" s="171"/>
      <c r="J122" s="171">
        <v>4</v>
      </c>
      <c r="K122" s="175" t="s">
        <v>377</v>
      </c>
      <c r="L122" s="172" t="s">
        <v>366</v>
      </c>
      <c r="M122" s="80" t="str">
        <f>IFERROR(VLOOKUP(Leverancespecifikation6[[#This Row],[ID-Bygningsdel]],'Data ændringslog'!A:G,7,FALSE),"P")</f>
        <v/>
      </c>
      <c r="N122" s="321" t="s">
        <v>99</v>
      </c>
      <c r="O122" s="121" t="str">
        <f>VLOOKUP(Leverancespecifikation6[[#This Row],[ID-Bygningsdel]],'Data aktør'!A:H,2,FALSE)</f>
        <v>X</v>
      </c>
      <c r="P122" s="78" t="str">
        <f>VLOOKUP(Leverancespecifikation6[[#This Row],[ID-Bygningsdel]],'Data aktør'!A:H,3,FALSE)</f>
        <v/>
      </c>
      <c r="Q122" s="78" t="str">
        <f>VLOOKUP(Leverancespecifikation6[[#This Row],[ID-Bygningsdel]],'Data aktør'!A:H,4,FALSE)</f>
        <v/>
      </c>
      <c r="R122" s="78" t="str">
        <f>VLOOKUP(Leverancespecifikation6[[#This Row],[ID-Bygningsdel]],'Data aktør'!A:H,5,FALSE)</f>
        <v/>
      </c>
      <c r="S122" s="78" t="str">
        <f>VLOOKUP(Leverancespecifikation6[[#This Row],[ID-Bygningsdel]],'Data aktør'!A:H,6,FALSE)</f>
        <v/>
      </c>
      <c r="T122" s="78" t="str">
        <f>VLOOKUP(Leverancespecifikation6[[#This Row],[ID-Bygningsdel]],'Data aktør'!A:H,7,FALSE)</f>
        <v/>
      </c>
      <c r="U122" s="122" t="str">
        <f>VLOOKUP(Leverancespecifikation6[[#This Row],[ID-Bygningsdel]],'Data aktør'!A:H,8,FALSE)</f>
        <v/>
      </c>
      <c r="V122" s="112"/>
      <c r="W122" s="79"/>
      <c r="X122" s="79"/>
      <c r="Y122" s="79"/>
      <c r="Z122" s="79"/>
      <c r="AA122" s="79"/>
      <c r="AB122" s="171"/>
      <c r="AD122" s="171"/>
      <c r="AE122" s="171"/>
      <c r="AF122" s="171"/>
      <c r="AG122" s="171"/>
      <c r="AH122" s="171"/>
      <c r="AI122" s="171"/>
      <c r="AJ122" s="171" t="s">
        <v>33</v>
      </c>
      <c r="AK122" s="171">
        <v>300</v>
      </c>
      <c r="AT122" s="171" t="s">
        <v>33</v>
      </c>
      <c r="AU122" s="171">
        <v>325</v>
      </c>
      <c r="BB122" s="171" t="s">
        <v>33</v>
      </c>
      <c r="BC122" s="171">
        <v>325</v>
      </c>
      <c r="BV122" s="171"/>
      <c r="BW122" s="171"/>
      <c r="CB122" s="134"/>
    </row>
    <row r="123" spans="1:986" ht="12" x14ac:dyDescent="0.2">
      <c r="A123" s="249"/>
      <c r="B123" s="242" t="s">
        <v>351</v>
      </c>
      <c r="C123" s="170" t="str">
        <f>_xlfn.CONCAT(Leverancespecifikation6[[#This Row],[ID]],Leverancespecifikation6[[#This Row],[BYGNINGSDEL]])</f>
        <v>119Trætrapper</v>
      </c>
      <c r="E123" s="171">
        <v>243</v>
      </c>
      <c r="I123" s="171"/>
      <c r="J123" s="171">
        <v>4</v>
      </c>
      <c r="K123" s="175" t="s">
        <v>379</v>
      </c>
      <c r="L123" s="172" t="s">
        <v>366</v>
      </c>
      <c r="M123" s="80" t="str">
        <f>IFERROR(VLOOKUP(Leverancespecifikation6[[#This Row],[ID-Bygningsdel]],'Data ændringslog'!A:G,7,FALSE),"P")</f>
        <v/>
      </c>
      <c r="N123" s="321" t="s">
        <v>99</v>
      </c>
      <c r="O123" s="121" t="str">
        <f>VLOOKUP(Leverancespecifikation6[[#This Row],[ID-Bygningsdel]],'Data aktør'!A:H,2,FALSE)</f>
        <v>X</v>
      </c>
      <c r="P123" s="78" t="str">
        <f>VLOOKUP(Leverancespecifikation6[[#This Row],[ID-Bygningsdel]],'Data aktør'!A:H,3,FALSE)</f>
        <v/>
      </c>
      <c r="Q123" s="78" t="str">
        <f>VLOOKUP(Leverancespecifikation6[[#This Row],[ID-Bygningsdel]],'Data aktør'!A:H,4,FALSE)</f>
        <v/>
      </c>
      <c r="R123" s="78" t="str">
        <f>VLOOKUP(Leverancespecifikation6[[#This Row],[ID-Bygningsdel]],'Data aktør'!A:H,5,FALSE)</f>
        <v/>
      </c>
      <c r="S123" s="78" t="str">
        <f>VLOOKUP(Leverancespecifikation6[[#This Row],[ID-Bygningsdel]],'Data aktør'!A:H,6,FALSE)</f>
        <v/>
      </c>
      <c r="T123" s="78" t="str">
        <f>VLOOKUP(Leverancespecifikation6[[#This Row],[ID-Bygningsdel]],'Data aktør'!A:H,7,FALSE)</f>
        <v/>
      </c>
      <c r="U123" s="122" t="str">
        <f>VLOOKUP(Leverancespecifikation6[[#This Row],[ID-Bygningsdel]],'Data aktør'!A:H,8,FALSE)</f>
        <v/>
      </c>
      <c r="V123" s="112"/>
      <c r="W123" s="79"/>
      <c r="X123" s="79"/>
      <c r="Y123" s="79"/>
      <c r="Z123" s="79"/>
      <c r="AA123" s="79"/>
      <c r="AB123" s="171"/>
      <c r="AD123" s="171"/>
      <c r="AE123" s="171"/>
      <c r="AF123" s="171"/>
      <c r="AG123" s="171"/>
      <c r="AH123" s="171"/>
      <c r="AI123" s="171"/>
      <c r="AJ123" s="171" t="s">
        <v>33</v>
      </c>
      <c r="AK123" s="171">
        <v>300</v>
      </c>
      <c r="AT123" s="171" t="s">
        <v>33</v>
      </c>
      <c r="AU123" s="171">
        <v>325</v>
      </c>
      <c r="BB123" s="171" t="s">
        <v>33</v>
      </c>
      <c r="BC123" s="171">
        <v>325</v>
      </c>
      <c r="BV123" s="171"/>
      <c r="BW123" s="171"/>
      <c r="CB123" s="134"/>
    </row>
    <row r="124" spans="1:986" ht="12" x14ac:dyDescent="0.2">
      <c r="A124" s="249"/>
      <c r="B124" s="242" t="s">
        <v>353</v>
      </c>
      <c r="C124" s="170" t="str">
        <f>_xlfn.CONCAT(Leverancespecifikation6[[#This Row],[ID]],Leverancespecifikation6[[#This Row],[BYGNINGSDEL]])</f>
        <v>120Stiger og lejdere</v>
      </c>
      <c r="E124" s="171">
        <v>274</v>
      </c>
      <c r="I124" s="171"/>
      <c r="J124" s="171">
        <v>4</v>
      </c>
      <c r="K124" s="175" t="s">
        <v>381</v>
      </c>
      <c r="L124" s="172" t="s">
        <v>366</v>
      </c>
      <c r="M124" s="80" t="str">
        <f>IFERROR(VLOOKUP(Leverancespecifikation6[[#This Row],[ID-Bygningsdel]],'Data ændringslog'!A:G,7,FALSE),"P")</f>
        <v/>
      </c>
      <c r="N124" s="321" t="s">
        <v>99</v>
      </c>
      <c r="O124" s="121" t="str">
        <f>VLOOKUP(Leverancespecifikation6[[#This Row],[ID-Bygningsdel]],'Data aktør'!A:H,2,FALSE)</f>
        <v>X</v>
      </c>
      <c r="P124" s="78" t="str">
        <f>VLOOKUP(Leverancespecifikation6[[#This Row],[ID-Bygningsdel]],'Data aktør'!A:H,3,FALSE)</f>
        <v/>
      </c>
      <c r="Q124" s="78" t="str">
        <f>VLOOKUP(Leverancespecifikation6[[#This Row],[ID-Bygningsdel]],'Data aktør'!A:H,4,FALSE)</f>
        <v/>
      </c>
      <c r="R124" s="78" t="str">
        <f>VLOOKUP(Leverancespecifikation6[[#This Row],[ID-Bygningsdel]],'Data aktør'!A:H,5,FALSE)</f>
        <v/>
      </c>
      <c r="S124" s="78" t="str">
        <f>VLOOKUP(Leverancespecifikation6[[#This Row],[ID-Bygningsdel]],'Data aktør'!A:H,6,FALSE)</f>
        <v/>
      </c>
      <c r="T124" s="78" t="str">
        <f>VLOOKUP(Leverancespecifikation6[[#This Row],[ID-Bygningsdel]],'Data aktør'!A:H,7,FALSE)</f>
        <v/>
      </c>
      <c r="U124" s="122" t="str">
        <f>VLOOKUP(Leverancespecifikation6[[#This Row],[ID-Bygningsdel]],'Data aktør'!A:H,8,FALSE)</f>
        <v/>
      </c>
      <c r="V124" s="112"/>
      <c r="W124" s="79"/>
      <c r="X124" s="79"/>
      <c r="Y124" s="79"/>
      <c r="Z124" s="79"/>
      <c r="AA124" s="79"/>
      <c r="AB124" s="171"/>
      <c r="AD124" s="171"/>
      <c r="AE124" s="171"/>
      <c r="AF124" s="171"/>
      <c r="AG124" s="171"/>
      <c r="AH124" s="171"/>
      <c r="AI124" s="171"/>
      <c r="AJ124" s="171"/>
      <c r="AT124" s="171" t="s">
        <v>33</v>
      </c>
      <c r="AU124" s="171">
        <v>325</v>
      </c>
      <c r="BB124" s="171" t="s">
        <v>33</v>
      </c>
      <c r="BC124" s="171">
        <v>325</v>
      </c>
      <c r="BV124" s="171"/>
      <c r="BW124" s="171"/>
      <c r="CB124" s="134"/>
    </row>
    <row r="125" spans="1:986" ht="12" x14ac:dyDescent="0.2">
      <c r="A125" s="249"/>
      <c r="B125" s="242" t="s">
        <v>355</v>
      </c>
      <c r="C125" s="170" t="str">
        <f>_xlfn.CONCAT(Leverancespecifikation6[[#This Row],[ID]],Leverancespecifikation6[[#This Row],[BYGNINGSDEL]])</f>
        <v>121Ramper, Beton, Pladsstøbt</v>
      </c>
      <c r="E125" s="171">
        <v>245</v>
      </c>
      <c r="I125" s="171"/>
      <c r="J125" s="171">
        <v>4</v>
      </c>
      <c r="K125" s="175" t="s">
        <v>386</v>
      </c>
      <c r="L125" s="172" t="s">
        <v>301</v>
      </c>
      <c r="M125" s="80" t="str">
        <f>IFERROR(VLOOKUP(Leverancespecifikation6[[#This Row],[ID-Bygningsdel]],'Data ændringslog'!A:G,7,FALSE),"P")</f>
        <v/>
      </c>
      <c r="N125" s="321" t="s">
        <v>99</v>
      </c>
      <c r="O125" s="121" t="str">
        <f>VLOOKUP(Leverancespecifikation6[[#This Row],[ID-Bygningsdel]],'Data aktør'!A:H,2,FALSE)</f>
        <v/>
      </c>
      <c r="P125" s="78" t="str">
        <f>VLOOKUP(Leverancespecifikation6[[#This Row],[ID-Bygningsdel]],'Data aktør'!A:H,3,FALSE)</f>
        <v>X</v>
      </c>
      <c r="Q125" s="78" t="str">
        <f>VLOOKUP(Leverancespecifikation6[[#This Row],[ID-Bygningsdel]],'Data aktør'!A:H,4,FALSE)</f>
        <v/>
      </c>
      <c r="R125" s="78" t="str">
        <f>VLOOKUP(Leverancespecifikation6[[#This Row],[ID-Bygningsdel]],'Data aktør'!A:H,5,FALSE)</f>
        <v/>
      </c>
      <c r="S125" s="78" t="str">
        <f>VLOOKUP(Leverancespecifikation6[[#This Row],[ID-Bygningsdel]],'Data aktør'!A:H,6,FALSE)</f>
        <v/>
      </c>
      <c r="T125" s="78" t="str">
        <f>VLOOKUP(Leverancespecifikation6[[#This Row],[ID-Bygningsdel]],'Data aktør'!A:H,7,FALSE)</f>
        <v/>
      </c>
      <c r="U125" s="122" t="str">
        <f>VLOOKUP(Leverancespecifikation6[[#This Row],[ID-Bygningsdel]],'Data aktør'!A:H,8,FALSE)</f>
        <v/>
      </c>
      <c r="V125" s="112"/>
      <c r="W125" s="79"/>
      <c r="X125" s="79"/>
      <c r="Y125" s="79"/>
      <c r="Z125" s="79"/>
      <c r="AA125" s="79"/>
      <c r="AB125" s="171"/>
      <c r="AD125" s="171"/>
      <c r="AE125" s="171"/>
      <c r="AF125" s="171"/>
      <c r="AG125" s="171"/>
      <c r="AH125" s="171"/>
      <c r="AI125" s="171"/>
      <c r="AJ125" s="171" t="s">
        <v>34</v>
      </c>
      <c r="AK125" s="171">
        <v>300</v>
      </c>
      <c r="AT125" s="171" t="s">
        <v>34</v>
      </c>
      <c r="AU125" s="171">
        <v>325</v>
      </c>
      <c r="BB125" s="171" t="s">
        <v>34</v>
      </c>
      <c r="BC125" s="171">
        <v>325</v>
      </c>
      <c r="BL125" s="287" t="s">
        <v>384</v>
      </c>
      <c r="BV125" s="171"/>
      <c r="BW125" s="171"/>
      <c r="CB125" s="134"/>
    </row>
    <row r="126" spans="1:986" ht="12" x14ac:dyDescent="0.2">
      <c r="A126" s="249"/>
      <c r="B126" s="242" t="s">
        <v>357</v>
      </c>
      <c r="C126" s="170" t="str">
        <f>_xlfn.CONCAT(Leverancespecifikation6[[#This Row],[ID]],Leverancespecifikation6[[#This Row],[BYGNINGSDEL]])</f>
        <v>122Ramper, Beton, Prefabrikeret A113, 3R</v>
      </c>
      <c r="E126" s="171">
        <v>244</v>
      </c>
      <c r="I126" s="171"/>
      <c r="J126" s="171">
        <v>4</v>
      </c>
      <c r="K126" s="175" t="s">
        <v>383</v>
      </c>
      <c r="L126" s="172" t="s">
        <v>301</v>
      </c>
      <c r="M126" s="80" t="str">
        <f>IFERROR(VLOOKUP(Leverancespecifikation6[[#This Row],[ID-Bygningsdel]],'Data ændringslog'!A:G,7,FALSE),"P")</f>
        <v/>
      </c>
      <c r="N126" s="321" t="s">
        <v>177</v>
      </c>
      <c r="O126" s="121" t="str">
        <f>VLOOKUP(Leverancespecifikation6[[#This Row],[ID-Bygningsdel]],'Data aktør'!A:H,2,FALSE)</f>
        <v/>
      </c>
      <c r="P126" s="78" t="str">
        <f>VLOOKUP(Leverancespecifikation6[[#This Row],[ID-Bygningsdel]],'Data aktør'!A:H,3,FALSE)</f>
        <v>X</v>
      </c>
      <c r="Q126" s="78" t="str">
        <f>VLOOKUP(Leverancespecifikation6[[#This Row],[ID-Bygningsdel]],'Data aktør'!A:H,4,FALSE)</f>
        <v/>
      </c>
      <c r="R126" s="78" t="str">
        <f>VLOOKUP(Leverancespecifikation6[[#This Row],[ID-Bygningsdel]],'Data aktør'!A:H,5,FALSE)</f>
        <v/>
      </c>
      <c r="S126" s="78" t="str">
        <f>VLOOKUP(Leverancespecifikation6[[#This Row],[ID-Bygningsdel]],'Data aktør'!A:H,6,FALSE)</f>
        <v/>
      </c>
      <c r="T126" s="78" t="str">
        <f>VLOOKUP(Leverancespecifikation6[[#This Row],[ID-Bygningsdel]],'Data aktør'!A:H,7,FALSE)</f>
        <v/>
      </c>
      <c r="U126" s="122" t="str">
        <f>VLOOKUP(Leverancespecifikation6[[#This Row],[ID-Bygningsdel]],'Data aktør'!A:H,8,FALSE)</f>
        <v/>
      </c>
      <c r="V126" s="112"/>
      <c r="W126" s="79"/>
      <c r="X126" s="79"/>
      <c r="Y126" s="79"/>
      <c r="Z126" s="79"/>
      <c r="AA126" s="79"/>
      <c r="AB126" s="171"/>
      <c r="AD126" s="171"/>
      <c r="AE126" s="171"/>
      <c r="AF126" s="171"/>
      <c r="AG126" s="171"/>
      <c r="AH126" s="171"/>
      <c r="AI126" s="171"/>
      <c r="AJ126" s="171" t="s">
        <v>34</v>
      </c>
      <c r="AK126" s="171">
        <v>300</v>
      </c>
      <c r="AT126" s="171" t="s">
        <v>34</v>
      </c>
      <c r="AU126" s="171">
        <v>325</v>
      </c>
      <c r="BB126" s="171" t="s">
        <v>34</v>
      </c>
      <c r="BC126" s="171">
        <v>325</v>
      </c>
      <c r="BL126" s="287" t="s">
        <v>384</v>
      </c>
      <c r="BV126" s="171"/>
      <c r="BW126" s="171"/>
      <c r="CB126" s="134"/>
    </row>
    <row r="127" spans="1:986" ht="12" x14ac:dyDescent="0.2">
      <c r="A127" s="249"/>
      <c r="B127" s="242" t="s">
        <v>359</v>
      </c>
      <c r="C127" s="170" t="str">
        <f>_xlfn.CONCAT(Leverancespecifikation6[[#This Row],[ID]],Leverancespecifikation6[[#This Row],[BYGNINGSDEL]])</f>
        <v>123Ramper, Stål, Alu, Sammensatte</v>
      </c>
      <c r="E127" s="171">
        <v>246</v>
      </c>
      <c r="I127" s="171"/>
      <c r="J127" s="171">
        <v>4</v>
      </c>
      <c r="K127" s="175" t="s">
        <v>388</v>
      </c>
      <c r="L127" s="172" t="s">
        <v>366</v>
      </c>
      <c r="M127" s="80" t="str">
        <f>IFERROR(VLOOKUP(Leverancespecifikation6[[#This Row],[ID-Bygningsdel]],'Data ændringslog'!A:G,7,FALSE),"P")</f>
        <v/>
      </c>
      <c r="N127" s="321" t="s">
        <v>99</v>
      </c>
      <c r="O127" s="121" t="str">
        <f>VLOOKUP(Leverancespecifikation6[[#This Row],[ID-Bygningsdel]],'Data aktør'!A:H,2,FALSE)</f>
        <v>X</v>
      </c>
      <c r="P127" s="78" t="str">
        <f>VLOOKUP(Leverancespecifikation6[[#This Row],[ID-Bygningsdel]],'Data aktør'!A:H,3,FALSE)</f>
        <v/>
      </c>
      <c r="Q127" s="78" t="str">
        <f>VLOOKUP(Leverancespecifikation6[[#This Row],[ID-Bygningsdel]],'Data aktør'!A:H,4,FALSE)</f>
        <v/>
      </c>
      <c r="R127" s="78" t="str">
        <f>VLOOKUP(Leverancespecifikation6[[#This Row],[ID-Bygningsdel]],'Data aktør'!A:H,5,FALSE)</f>
        <v/>
      </c>
      <c r="S127" s="78" t="str">
        <f>VLOOKUP(Leverancespecifikation6[[#This Row],[ID-Bygningsdel]],'Data aktør'!A:H,6,FALSE)</f>
        <v/>
      </c>
      <c r="T127" s="78" t="str">
        <f>VLOOKUP(Leverancespecifikation6[[#This Row],[ID-Bygningsdel]],'Data aktør'!A:H,7,FALSE)</f>
        <v/>
      </c>
      <c r="U127" s="122" t="str">
        <f>VLOOKUP(Leverancespecifikation6[[#This Row],[ID-Bygningsdel]],'Data aktør'!A:H,8,FALSE)</f>
        <v/>
      </c>
      <c r="V127" s="112"/>
      <c r="W127" s="79"/>
      <c r="X127" s="79"/>
      <c r="Y127" s="79"/>
      <c r="Z127" s="79"/>
      <c r="AA127" s="79"/>
      <c r="AB127" s="171"/>
      <c r="AD127" s="171"/>
      <c r="AE127" s="171"/>
      <c r="AF127" s="171"/>
      <c r="AG127" s="171"/>
      <c r="AH127" s="171"/>
      <c r="AI127" s="171"/>
      <c r="AJ127" s="171" t="s">
        <v>33</v>
      </c>
      <c r="AK127" s="171">
        <v>300</v>
      </c>
      <c r="AT127" s="171" t="s">
        <v>33</v>
      </c>
      <c r="AU127" s="171">
        <v>325</v>
      </c>
      <c r="BB127" s="171" t="s">
        <v>33</v>
      </c>
      <c r="BC127" s="171">
        <v>325</v>
      </c>
      <c r="BV127" s="171"/>
      <c r="BW127" s="171"/>
      <c r="CB127" s="134"/>
    </row>
    <row r="128" spans="1:986" s="104" customFormat="1" x14ac:dyDescent="0.2">
      <c r="A128" s="248"/>
      <c r="B128" s="240" t="s">
        <v>361</v>
      </c>
      <c r="C128" s="161" t="str">
        <f>_xlfn.CONCAT(Leverancespecifikation6[[#This Row],[ID]],Leverancespecifikation6[[#This Row],[BYGNINGSDEL]])</f>
        <v>124Sammensatte bygningsdele</v>
      </c>
      <c r="D128" s="162"/>
      <c r="E128" s="162"/>
      <c r="F128" s="162"/>
      <c r="G128" s="162"/>
      <c r="H128" s="162"/>
      <c r="I128" s="162"/>
      <c r="J128" s="163">
        <v>2</v>
      </c>
      <c r="K128" s="164" t="s">
        <v>390</v>
      </c>
      <c r="L128" s="165"/>
      <c r="M128" s="100" t="str">
        <f>IFERROR(VLOOKUP(Leverancespecifikation6[[#This Row],[ID-Bygningsdel]],'Data ændringslog'!A:G,7,FALSE),"P")</f>
        <v/>
      </c>
      <c r="N128" s="201" t="s">
        <v>103</v>
      </c>
      <c r="O128" s="119"/>
      <c r="P128" s="101"/>
      <c r="Q128" s="101"/>
      <c r="R128" s="101"/>
      <c r="S128" s="101"/>
      <c r="T128" s="101"/>
      <c r="U128" s="120"/>
      <c r="V128" s="111"/>
      <c r="W128" s="102"/>
      <c r="X128" s="102"/>
      <c r="Y128" s="102"/>
      <c r="Z128" s="102"/>
      <c r="AA128" s="10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285"/>
      <c r="BM128" s="162"/>
      <c r="BN128" s="162"/>
      <c r="BO128" s="162"/>
      <c r="BP128" s="162"/>
      <c r="BQ128" s="162"/>
      <c r="BR128" s="162"/>
      <c r="BS128" s="162"/>
      <c r="BT128" s="162"/>
      <c r="BU128" s="162"/>
      <c r="BV128" s="162"/>
      <c r="BW128" s="162"/>
      <c r="BX128" s="162"/>
      <c r="BY128" s="162"/>
      <c r="BZ128" s="162"/>
      <c r="CA128" s="206"/>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c r="DF128" s="98"/>
      <c r="DG128" s="98"/>
      <c r="DH128" s="98"/>
      <c r="DI128" s="98"/>
      <c r="DJ128" s="98"/>
      <c r="DK128" s="98"/>
      <c r="DL128" s="98"/>
      <c r="DM128" s="98"/>
      <c r="DN128" s="98"/>
      <c r="DO128" s="98"/>
      <c r="DP128" s="98"/>
      <c r="DQ128" s="98"/>
      <c r="DR128" s="98"/>
      <c r="DS128" s="98"/>
      <c r="DT128" s="98"/>
      <c r="DU128" s="98"/>
      <c r="DV128" s="98"/>
      <c r="DW128" s="98"/>
      <c r="DX128" s="98"/>
      <c r="DY128" s="98"/>
      <c r="DZ128" s="98"/>
      <c r="EA128" s="98"/>
      <c r="EB128" s="98"/>
      <c r="EC128" s="98"/>
      <c r="ED128" s="98"/>
      <c r="EE128" s="98"/>
      <c r="EF128" s="98"/>
      <c r="EG128" s="98"/>
      <c r="EH128" s="98"/>
      <c r="EI128" s="98"/>
      <c r="EJ128" s="98"/>
      <c r="EK128" s="98"/>
      <c r="EL128" s="98"/>
      <c r="EM128" s="98"/>
      <c r="EN128" s="98"/>
      <c r="EO128" s="98"/>
      <c r="EP128" s="98"/>
      <c r="EQ128" s="98"/>
      <c r="ER128" s="98"/>
      <c r="ES128" s="98"/>
      <c r="ET128" s="98"/>
      <c r="EU128" s="98"/>
      <c r="EV128" s="98"/>
      <c r="EW128" s="98"/>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c r="IW128" s="98"/>
      <c r="IX128" s="98"/>
      <c r="IY128" s="98"/>
      <c r="IZ128" s="98"/>
      <c r="JA128" s="98"/>
      <c r="JB128" s="98"/>
      <c r="JC128" s="98"/>
      <c r="JD128" s="98"/>
      <c r="JE128" s="98"/>
      <c r="JF128" s="98"/>
      <c r="JG128" s="98"/>
      <c r="JH128" s="98"/>
      <c r="JI128" s="98"/>
      <c r="JJ128" s="98"/>
      <c r="JK128" s="98"/>
      <c r="JL128" s="98"/>
      <c r="JM128" s="98"/>
      <c r="JN128" s="98"/>
      <c r="JO128" s="98"/>
      <c r="JP128" s="98"/>
      <c r="JQ128" s="98"/>
      <c r="JR128" s="98"/>
      <c r="JS128" s="98"/>
      <c r="JT128" s="98"/>
      <c r="JU128" s="98"/>
      <c r="JV128" s="98"/>
      <c r="JW128" s="98"/>
      <c r="JX128" s="98"/>
      <c r="JY128" s="98"/>
      <c r="JZ128" s="98"/>
      <c r="KA128" s="98"/>
      <c r="KB128" s="98"/>
      <c r="KC128" s="98"/>
      <c r="KD128" s="98"/>
      <c r="KE128" s="98"/>
      <c r="KF128" s="98"/>
      <c r="KG128" s="98"/>
      <c r="KH128" s="98"/>
      <c r="KI128" s="98"/>
      <c r="KJ128" s="98"/>
      <c r="KK128" s="98"/>
      <c r="KL128" s="98"/>
      <c r="KM128" s="98"/>
      <c r="KN128" s="98"/>
      <c r="KO128" s="98"/>
      <c r="KP128" s="98"/>
      <c r="KQ128" s="98"/>
      <c r="KR128" s="98"/>
      <c r="KS128" s="98"/>
      <c r="KT128" s="98"/>
      <c r="KU128" s="98"/>
      <c r="KV128" s="98"/>
      <c r="KW128" s="98"/>
      <c r="KX128" s="98"/>
      <c r="KY128" s="98"/>
      <c r="KZ128" s="98"/>
      <c r="LA128" s="98"/>
      <c r="LB128" s="98"/>
      <c r="LC128" s="98"/>
      <c r="LD128" s="98"/>
      <c r="LE128" s="98"/>
      <c r="LF128" s="98"/>
      <c r="LG128" s="98"/>
      <c r="LH128" s="98"/>
      <c r="LI128" s="98"/>
      <c r="LJ128" s="98"/>
      <c r="LK128" s="98"/>
      <c r="LL128" s="98"/>
      <c r="LM128" s="98"/>
      <c r="LN128" s="98"/>
      <c r="LO128" s="98"/>
      <c r="LP128" s="98"/>
      <c r="LQ128" s="98"/>
      <c r="LR128" s="98"/>
      <c r="LS128" s="98"/>
      <c r="LT128" s="98"/>
      <c r="LU128" s="98"/>
      <c r="LV128" s="98"/>
      <c r="LW128" s="98"/>
      <c r="LX128" s="98"/>
      <c r="LY128" s="98"/>
      <c r="LZ128" s="98"/>
      <c r="MA128" s="98"/>
      <c r="MB128" s="98"/>
      <c r="MC128" s="98"/>
      <c r="MD128" s="98"/>
      <c r="ME128" s="98"/>
      <c r="MF128" s="98"/>
      <c r="MG128" s="98"/>
      <c r="MH128" s="98"/>
      <c r="MI128" s="98"/>
      <c r="MJ128" s="98"/>
      <c r="MK128" s="98"/>
      <c r="ML128" s="98"/>
      <c r="MM128" s="98"/>
      <c r="MN128" s="98"/>
      <c r="MO128" s="98"/>
      <c r="MP128" s="98"/>
      <c r="MQ128" s="98"/>
      <c r="MR128" s="98"/>
      <c r="MS128" s="98"/>
      <c r="MT128" s="98"/>
      <c r="MU128" s="98"/>
      <c r="MV128" s="98"/>
      <c r="MW128" s="98"/>
      <c r="MX128" s="98"/>
      <c r="MY128" s="98"/>
      <c r="MZ128" s="98"/>
      <c r="NA128" s="98"/>
      <c r="NB128" s="98"/>
      <c r="NC128" s="98"/>
      <c r="ND128" s="98"/>
      <c r="NE128" s="98"/>
      <c r="NF128" s="98"/>
      <c r="NG128" s="98"/>
      <c r="NH128" s="98"/>
      <c r="NI128" s="98"/>
      <c r="NJ128" s="98"/>
      <c r="NK128" s="98"/>
      <c r="NL128" s="98"/>
      <c r="NM128" s="98"/>
      <c r="NN128" s="98"/>
      <c r="NO128" s="98"/>
      <c r="NP128" s="98"/>
      <c r="NQ128" s="98"/>
      <c r="NR128" s="98"/>
      <c r="NS128" s="98"/>
      <c r="NT128" s="98"/>
      <c r="NU128" s="98"/>
      <c r="NV128" s="98"/>
      <c r="NW128" s="98"/>
      <c r="NX128" s="98"/>
      <c r="NY128" s="98"/>
      <c r="NZ128" s="98"/>
      <c r="OA128" s="98"/>
      <c r="OB128" s="98"/>
      <c r="OC128" s="98"/>
      <c r="OD128" s="98"/>
      <c r="OE128" s="98"/>
      <c r="OF128" s="98"/>
      <c r="OG128" s="98"/>
      <c r="OH128" s="98"/>
      <c r="OI128" s="98"/>
      <c r="OJ128" s="98"/>
      <c r="OK128" s="98"/>
      <c r="OL128" s="98"/>
      <c r="OM128" s="98"/>
      <c r="ON128" s="98"/>
      <c r="OO128" s="98"/>
      <c r="OP128" s="98"/>
      <c r="OQ128" s="98"/>
      <c r="OR128" s="98"/>
      <c r="OS128" s="98"/>
      <c r="OT128" s="98"/>
      <c r="OU128" s="98"/>
      <c r="OV128" s="98"/>
      <c r="OW128" s="98"/>
      <c r="OX128" s="98"/>
      <c r="OY128" s="98"/>
      <c r="OZ128" s="98"/>
      <c r="PA128" s="98"/>
      <c r="PB128" s="98"/>
      <c r="PC128" s="98"/>
      <c r="PD128" s="98"/>
      <c r="PE128" s="98"/>
      <c r="PF128" s="98"/>
      <c r="PG128" s="98"/>
      <c r="PH128" s="98"/>
      <c r="PI128" s="98"/>
      <c r="PJ128" s="98"/>
      <c r="PK128" s="98"/>
      <c r="PL128" s="98"/>
      <c r="PM128" s="98"/>
      <c r="PN128" s="98"/>
      <c r="PO128" s="98"/>
      <c r="PP128" s="98"/>
      <c r="PQ128" s="98"/>
      <c r="PR128" s="98"/>
      <c r="PS128" s="98"/>
      <c r="PT128" s="98"/>
      <c r="PU128" s="98"/>
      <c r="PV128" s="98"/>
      <c r="PW128" s="98"/>
      <c r="PX128" s="98"/>
      <c r="PY128" s="98"/>
      <c r="PZ128" s="98"/>
      <c r="QA128" s="98"/>
      <c r="QB128" s="98"/>
      <c r="QC128" s="98"/>
      <c r="QD128" s="98"/>
      <c r="QE128" s="98"/>
      <c r="QF128" s="98"/>
      <c r="QG128" s="98"/>
      <c r="QH128" s="98"/>
      <c r="QI128" s="98"/>
      <c r="QJ128" s="98"/>
      <c r="QK128" s="98"/>
      <c r="QL128" s="98"/>
      <c r="QM128" s="98"/>
      <c r="QN128" s="98"/>
      <c r="QO128" s="98"/>
      <c r="QP128" s="98"/>
      <c r="QQ128" s="98"/>
      <c r="QR128" s="98"/>
      <c r="QS128" s="98"/>
      <c r="QT128" s="98"/>
      <c r="QU128" s="98"/>
      <c r="QV128" s="98"/>
      <c r="QW128" s="98"/>
      <c r="QX128" s="98"/>
      <c r="QY128" s="98"/>
      <c r="QZ128" s="98"/>
      <c r="RA128" s="98"/>
      <c r="RB128" s="98"/>
      <c r="RC128" s="98"/>
      <c r="RD128" s="98"/>
      <c r="RE128" s="98"/>
      <c r="RF128" s="98"/>
      <c r="RG128" s="98"/>
      <c r="RH128" s="98"/>
      <c r="RI128" s="98"/>
      <c r="RJ128" s="98"/>
      <c r="RK128" s="98"/>
      <c r="RL128" s="98"/>
      <c r="RM128" s="98"/>
      <c r="RN128" s="98"/>
      <c r="RO128" s="98"/>
      <c r="RP128" s="98"/>
      <c r="RQ128" s="98"/>
      <c r="RR128" s="98"/>
      <c r="RS128" s="98"/>
      <c r="RT128" s="98"/>
      <c r="RU128" s="98"/>
      <c r="RV128" s="98"/>
      <c r="RW128" s="98"/>
      <c r="RX128" s="98"/>
      <c r="RY128" s="98"/>
      <c r="RZ128" s="98"/>
      <c r="SA128" s="98"/>
      <c r="SB128" s="98"/>
      <c r="SC128" s="98"/>
      <c r="SD128" s="98"/>
      <c r="SE128" s="98"/>
      <c r="SF128" s="98"/>
      <c r="SG128" s="98"/>
      <c r="SH128" s="98"/>
      <c r="SI128" s="98"/>
      <c r="SJ128" s="98"/>
      <c r="SK128" s="98"/>
      <c r="SL128" s="98"/>
      <c r="SM128" s="98"/>
      <c r="SN128" s="98"/>
      <c r="SO128" s="98"/>
      <c r="SP128" s="98"/>
      <c r="SQ128" s="98"/>
      <c r="SR128" s="98"/>
      <c r="SS128" s="98"/>
      <c r="ST128" s="98"/>
      <c r="SU128" s="98"/>
      <c r="SV128" s="98"/>
      <c r="SW128" s="98"/>
      <c r="SX128" s="98"/>
      <c r="SY128" s="98"/>
      <c r="SZ128" s="98"/>
      <c r="TA128" s="98"/>
      <c r="TB128" s="98"/>
      <c r="TC128" s="98"/>
      <c r="TD128" s="98"/>
      <c r="TE128" s="98"/>
      <c r="TF128" s="98"/>
      <c r="TG128" s="98"/>
      <c r="TH128" s="98"/>
      <c r="TI128" s="98"/>
      <c r="TJ128" s="98"/>
      <c r="TK128" s="98"/>
      <c r="TL128" s="98"/>
      <c r="TM128" s="98"/>
      <c r="TN128" s="98"/>
      <c r="TO128" s="98"/>
      <c r="TP128" s="98"/>
      <c r="TQ128" s="98"/>
      <c r="TR128" s="98"/>
      <c r="TS128" s="98"/>
      <c r="TT128" s="98"/>
      <c r="TU128" s="98"/>
      <c r="TV128" s="98"/>
      <c r="TW128" s="98"/>
      <c r="TX128" s="98"/>
      <c r="TY128" s="98"/>
      <c r="TZ128" s="98"/>
      <c r="UA128" s="98"/>
      <c r="UB128" s="98"/>
      <c r="UC128" s="98"/>
      <c r="UD128" s="98"/>
      <c r="UE128" s="98"/>
      <c r="UF128" s="98"/>
      <c r="UG128" s="98"/>
      <c r="UH128" s="98"/>
      <c r="UI128" s="98"/>
      <c r="UJ128" s="98"/>
      <c r="UK128" s="98"/>
      <c r="UL128" s="98"/>
      <c r="UM128" s="98"/>
      <c r="UN128" s="98"/>
      <c r="UO128" s="98"/>
      <c r="UP128" s="98"/>
      <c r="UQ128" s="98"/>
      <c r="UR128" s="98"/>
      <c r="US128" s="98"/>
      <c r="UT128" s="98"/>
      <c r="UU128" s="98"/>
      <c r="UV128" s="98"/>
      <c r="UW128" s="98"/>
      <c r="UX128" s="98"/>
      <c r="UY128" s="98"/>
      <c r="UZ128" s="98"/>
      <c r="VA128" s="98"/>
      <c r="VB128" s="98"/>
      <c r="VC128" s="98"/>
      <c r="VD128" s="98"/>
      <c r="VE128" s="98"/>
      <c r="VF128" s="98"/>
      <c r="VG128" s="98"/>
      <c r="VH128" s="98"/>
      <c r="VI128" s="98"/>
      <c r="VJ128" s="98"/>
      <c r="VK128" s="98"/>
      <c r="VL128" s="98"/>
      <c r="VM128" s="98"/>
      <c r="VN128" s="98"/>
      <c r="VO128" s="98"/>
      <c r="VP128" s="98"/>
      <c r="VQ128" s="98"/>
      <c r="VR128" s="98"/>
      <c r="VS128" s="98"/>
      <c r="VT128" s="98"/>
      <c r="VU128" s="98"/>
      <c r="VV128" s="98"/>
      <c r="VW128" s="98"/>
      <c r="VX128" s="98"/>
      <c r="VY128" s="98"/>
      <c r="VZ128" s="98"/>
      <c r="WA128" s="98"/>
      <c r="WB128" s="98"/>
      <c r="WC128" s="98"/>
      <c r="WD128" s="98"/>
      <c r="WE128" s="98"/>
      <c r="WF128" s="98"/>
      <c r="WG128" s="98"/>
      <c r="WH128" s="98"/>
      <c r="WI128" s="98"/>
      <c r="WJ128" s="98"/>
      <c r="WK128" s="98"/>
      <c r="WL128" s="98"/>
      <c r="WM128" s="98"/>
      <c r="WN128" s="98"/>
      <c r="WO128" s="98"/>
      <c r="WP128" s="98"/>
      <c r="WQ128" s="98"/>
      <c r="WR128" s="98"/>
      <c r="WS128" s="98"/>
      <c r="WT128" s="98"/>
      <c r="WU128" s="98"/>
      <c r="WV128" s="98"/>
      <c r="WW128" s="98"/>
      <c r="WX128" s="98"/>
      <c r="WY128" s="98"/>
      <c r="WZ128" s="98"/>
      <c r="XA128" s="98"/>
      <c r="XB128" s="98"/>
      <c r="XC128" s="98"/>
      <c r="XD128" s="98"/>
      <c r="XE128" s="98"/>
      <c r="XF128" s="98"/>
      <c r="XG128" s="98"/>
      <c r="XH128" s="98"/>
      <c r="XI128" s="98"/>
      <c r="XJ128" s="98"/>
      <c r="XK128" s="98"/>
      <c r="XL128" s="98"/>
      <c r="XM128" s="98"/>
      <c r="XN128" s="98"/>
      <c r="XO128" s="98"/>
      <c r="XP128" s="98"/>
      <c r="XQ128" s="98"/>
      <c r="XR128" s="98"/>
      <c r="XS128" s="98"/>
      <c r="XT128" s="98"/>
      <c r="XU128" s="98"/>
      <c r="XV128" s="98"/>
      <c r="XW128" s="98"/>
      <c r="XX128" s="98"/>
      <c r="XY128" s="98"/>
      <c r="XZ128" s="98"/>
      <c r="YA128" s="98"/>
      <c r="YB128" s="98"/>
      <c r="YC128" s="98"/>
      <c r="YD128" s="98"/>
      <c r="YE128" s="98"/>
      <c r="YF128" s="98"/>
      <c r="YG128" s="98"/>
      <c r="YH128" s="98"/>
      <c r="YI128" s="98"/>
      <c r="YJ128" s="98"/>
      <c r="YK128" s="98"/>
      <c r="YL128" s="98"/>
      <c r="YM128" s="98"/>
      <c r="YN128" s="98"/>
      <c r="YO128" s="98"/>
      <c r="YP128" s="98"/>
      <c r="YQ128" s="98"/>
      <c r="YR128" s="98"/>
      <c r="YS128" s="98"/>
      <c r="YT128" s="98"/>
      <c r="YU128" s="98"/>
      <c r="YV128" s="98"/>
      <c r="YW128" s="98"/>
      <c r="YX128" s="98"/>
      <c r="YY128" s="98"/>
      <c r="YZ128" s="98"/>
      <c r="ZA128" s="98"/>
      <c r="ZB128" s="98"/>
      <c r="ZC128" s="98"/>
      <c r="ZD128" s="98"/>
      <c r="ZE128" s="98"/>
      <c r="ZF128" s="98"/>
      <c r="ZG128" s="98"/>
      <c r="ZH128" s="98"/>
      <c r="ZI128" s="98"/>
      <c r="ZJ128" s="98"/>
      <c r="ZK128" s="98"/>
      <c r="ZL128" s="98"/>
      <c r="ZM128" s="98"/>
      <c r="ZN128" s="98"/>
      <c r="ZO128" s="98"/>
      <c r="ZP128" s="98"/>
      <c r="ZQ128" s="98"/>
      <c r="ZR128" s="98"/>
      <c r="ZS128" s="98"/>
      <c r="ZT128" s="98"/>
      <c r="ZU128" s="98"/>
      <c r="ZV128" s="98"/>
      <c r="ZW128" s="98"/>
      <c r="ZX128" s="98"/>
      <c r="ZY128" s="98"/>
      <c r="ZZ128" s="98"/>
      <c r="AAA128" s="98"/>
      <c r="AAB128" s="98"/>
      <c r="AAC128" s="98"/>
      <c r="AAD128" s="98"/>
      <c r="AAE128" s="98"/>
      <c r="AAF128" s="98"/>
      <c r="AAG128" s="98"/>
      <c r="AAH128" s="98"/>
      <c r="AAI128" s="98"/>
      <c r="AAJ128" s="98"/>
      <c r="AAK128" s="98"/>
      <c r="AAL128" s="98"/>
      <c r="AAM128" s="98"/>
      <c r="AAN128" s="98"/>
      <c r="AAO128" s="98"/>
      <c r="AAP128" s="98"/>
      <c r="AAQ128" s="98"/>
      <c r="AAR128" s="98"/>
      <c r="AAS128" s="98"/>
      <c r="AAT128" s="98"/>
      <c r="AAU128" s="98"/>
      <c r="AAV128" s="98"/>
      <c r="AAW128" s="98"/>
      <c r="AAX128" s="98"/>
      <c r="AAY128" s="98"/>
      <c r="AAZ128" s="98"/>
      <c r="ABA128" s="98"/>
      <c r="ABB128" s="98"/>
      <c r="ABC128" s="98"/>
      <c r="ABD128" s="98"/>
      <c r="ABE128" s="98"/>
      <c r="ABF128" s="98"/>
      <c r="ABG128" s="98"/>
      <c r="ABH128" s="98"/>
      <c r="ABI128" s="98"/>
      <c r="ABJ128" s="98"/>
      <c r="ABK128" s="98"/>
      <c r="ABL128" s="98"/>
      <c r="ABM128" s="98"/>
      <c r="ABN128" s="98"/>
      <c r="ABO128" s="98"/>
      <c r="ABP128" s="98"/>
      <c r="ABQ128" s="98"/>
      <c r="ABR128" s="98"/>
      <c r="ABS128" s="98"/>
      <c r="ABT128" s="98"/>
      <c r="ABU128" s="98"/>
      <c r="ABV128" s="98"/>
      <c r="ABW128" s="98"/>
      <c r="ABX128" s="98"/>
      <c r="ABY128" s="98"/>
      <c r="ABZ128" s="98"/>
      <c r="ACA128" s="98"/>
      <c r="ACB128" s="98"/>
      <c r="ACC128" s="98"/>
      <c r="ACD128" s="98"/>
      <c r="ACE128" s="98"/>
      <c r="ACF128" s="98"/>
      <c r="ACG128" s="98"/>
      <c r="ACH128" s="98"/>
      <c r="ACI128" s="98"/>
      <c r="ACJ128" s="98"/>
      <c r="ACK128" s="98"/>
      <c r="ACL128" s="98"/>
      <c r="ACM128" s="98"/>
      <c r="ACN128" s="98"/>
      <c r="ACO128" s="98"/>
      <c r="ACP128" s="98"/>
      <c r="ACQ128" s="98"/>
      <c r="ACR128" s="98"/>
      <c r="ACS128" s="98"/>
      <c r="ACT128" s="98"/>
      <c r="ACU128" s="98"/>
      <c r="ACV128" s="98"/>
      <c r="ACW128" s="98"/>
      <c r="ACX128" s="98"/>
      <c r="ACY128" s="98"/>
      <c r="ACZ128" s="98"/>
      <c r="ADA128" s="98"/>
      <c r="ADB128" s="98"/>
      <c r="ADC128" s="98"/>
      <c r="ADD128" s="98"/>
      <c r="ADE128" s="98"/>
      <c r="ADF128" s="98"/>
      <c r="ADG128" s="98"/>
      <c r="ADH128" s="98"/>
      <c r="ADI128" s="98"/>
      <c r="ADJ128" s="98"/>
      <c r="ADK128" s="98"/>
      <c r="ADL128" s="98"/>
      <c r="ADM128" s="98"/>
      <c r="ADN128" s="98"/>
      <c r="ADO128" s="98"/>
      <c r="ADP128" s="98"/>
      <c r="ADQ128" s="98"/>
      <c r="ADR128" s="98"/>
      <c r="ADS128" s="98"/>
      <c r="ADT128" s="98"/>
      <c r="ADU128" s="98"/>
      <c r="ADV128" s="98"/>
      <c r="ADW128" s="98"/>
      <c r="ADX128" s="98"/>
      <c r="ADY128" s="98"/>
      <c r="ADZ128" s="98"/>
      <c r="AEA128" s="98"/>
      <c r="AEB128" s="98"/>
      <c r="AEC128" s="98"/>
      <c r="AED128" s="98"/>
      <c r="AEE128" s="98"/>
      <c r="AEF128" s="98"/>
      <c r="AEG128" s="98"/>
      <c r="AEH128" s="98"/>
      <c r="AEI128" s="98"/>
      <c r="AEJ128" s="98"/>
      <c r="AEK128" s="98"/>
      <c r="AEL128" s="98"/>
      <c r="AEM128" s="98"/>
      <c r="AEN128" s="98"/>
      <c r="AEO128" s="98"/>
      <c r="AEP128" s="98"/>
      <c r="AEQ128" s="98"/>
      <c r="AER128" s="98"/>
      <c r="AES128" s="98"/>
      <c r="AET128" s="98"/>
      <c r="AEU128" s="98"/>
      <c r="AEV128" s="98"/>
      <c r="AEW128" s="98"/>
      <c r="AEX128" s="98"/>
      <c r="AEY128" s="98"/>
      <c r="AEZ128" s="98"/>
      <c r="AFA128" s="98"/>
      <c r="AFB128" s="98"/>
      <c r="AFC128" s="98"/>
      <c r="AFD128" s="98"/>
      <c r="AFE128" s="98"/>
      <c r="AFF128" s="98"/>
      <c r="AFG128" s="98"/>
      <c r="AFH128" s="98"/>
      <c r="AFI128" s="98"/>
      <c r="AFJ128" s="98"/>
      <c r="AFK128" s="98"/>
      <c r="AFL128" s="98"/>
      <c r="AFM128" s="98"/>
      <c r="AFN128" s="98"/>
      <c r="AFO128" s="98"/>
      <c r="AFP128" s="98"/>
      <c r="AFQ128" s="98"/>
      <c r="AFR128" s="98"/>
      <c r="AFS128" s="98"/>
      <c r="AFT128" s="98"/>
      <c r="AFU128" s="98"/>
      <c r="AFV128" s="98"/>
      <c r="AFW128" s="98"/>
      <c r="AFX128" s="98"/>
      <c r="AFY128" s="98"/>
      <c r="AFZ128" s="98"/>
      <c r="AGA128" s="98"/>
      <c r="AGB128" s="98"/>
      <c r="AGC128" s="98"/>
      <c r="AGD128" s="98"/>
      <c r="AGE128" s="98"/>
      <c r="AGF128" s="98"/>
      <c r="AGG128" s="98"/>
      <c r="AGH128" s="98"/>
      <c r="AGI128" s="98"/>
      <c r="AGJ128" s="98"/>
      <c r="AGK128" s="98"/>
      <c r="AGL128" s="98"/>
      <c r="AGM128" s="98"/>
      <c r="AGN128" s="98"/>
      <c r="AGO128" s="98"/>
      <c r="AGP128" s="98"/>
      <c r="AGQ128" s="98"/>
      <c r="AGR128" s="98"/>
      <c r="AGS128" s="98"/>
      <c r="AGT128" s="98"/>
      <c r="AGU128" s="98"/>
      <c r="AGV128" s="98"/>
      <c r="AGW128" s="98"/>
      <c r="AGX128" s="98"/>
      <c r="AGY128" s="98"/>
      <c r="AGZ128" s="98"/>
      <c r="AHA128" s="98"/>
      <c r="AHB128" s="98"/>
      <c r="AHC128" s="98"/>
      <c r="AHD128" s="98"/>
      <c r="AHE128" s="98"/>
      <c r="AHF128" s="98"/>
      <c r="AHG128" s="98"/>
      <c r="AHH128" s="98"/>
      <c r="AHI128" s="98"/>
      <c r="AHJ128" s="98"/>
      <c r="AHK128" s="98"/>
      <c r="AHL128" s="98"/>
      <c r="AHM128" s="98"/>
      <c r="AHN128" s="98"/>
      <c r="AHO128" s="98"/>
      <c r="AHP128" s="98"/>
      <c r="AHQ128" s="98"/>
      <c r="AHR128" s="98"/>
      <c r="AHS128" s="98"/>
      <c r="AHT128" s="98"/>
      <c r="AHU128" s="98"/>
      <c r="AHV128" s="98"/>
      <c r="AHW128" s="98"/>
      <c r="AHX128" s="98"/>
      <c r="AHY128" s="98"/>
      <c r="AHZ128" s="98"/>
      <c r="AIA128" s="98"/>
      <c r="AIB128" s="98"/>
      <c r="AIC128" s="98"/>
      <c r="AID128" s="98"/>
      <c r="AIE128" s="98"/>
      <c r="AIF128" s="98"/>
      <c r="AIG128" s="98"/>
      <c r="AIH128" s="98"/>
      <c r="AII128" s="98"/>
      <c r="AIJ128" s="98"/>
      <c r="AIK128" s="98"/>
      <c r="AIL128" s="98"/>
      <c r="AIM128" s="98"/>
      <c r="AIN128" s="98"/>
      <c r="AIO128" s="98"/>
      <c r="AIP128" s="98"/>
      <c r="AIQ128" s="98"/>
      <c r="AIR128" s="98"/>
      <c r="AIS128" s="98"/>
      <c r="AIT128" s="98"/>
      <c r="AIU128" s="98"/>
      <c r="AIV128" s="98"/>
      <c r="AIW128" s="98"/>
      <c r="AIX128" s="98"/>
      <c r="AIY128" s="98"/>
      <c r="AIZ128" s="98"/>
      <c r="AJA128" s="98"/>
      <c r="AJB128" s="98"/>
      <c r="AJC128" s="98"/>
      <c r="AJD128" s="98"/>
      <c r="AJE128" s="98"/>
      <c r="AJF128" s="98"/>
      <c r="AJG128" s="98"/>
      <c r="AJH128" s="98"/>
      <c r="AJI128" s="98"/>
      <c r="AJJ128" s="98"/>
      <c r="AJK128" s="98"/>
      <c r="AJL128" s="98"/>
      <c r="AJM128" s="98"/>
      <c r="AJN128" s="98"/>
      <c r="AJO128" s="98"/>
      <c r="AJP128" s="98"/>
      <c r="AJQ128" s="98"/>
      <c r="AJR128" s="98"/>
      <c r="AJS128" s="98"/>
      <c r="AJT128" s="98"/>
      <c r="AJU128" s="98"/>
      <c r="AJV128" s="98"/>
      <c r="AJW128" s="98"/>
      <c r="AJX128" s="98"/>
      <c r="AJY128" s="98"/>
      <c r="AJZ128" s="98"/>
      <c r="AKA128" s="98"/>
      <c r="AKB128" s="98"/>
      <c r="AKC128" s="98"/>
      <c r="AKD128" s="98"/>
      <c r="AKE128" s="98"/>
      <c r="AKF128" s="98"/>
      <c r="AKG128" s="98"/>
      <c r="AKH128" s="98"/>
      <c r="AKI128" s="98"/>
      <c r="AKJ128" s="98"/>
      <c r="AKK128" s="98"/>
      <c r="AKL128" s="98"/>
      <c r="AKM128" s="98"/>
      <c r="AKN128" s="98"/>
      <c r="AKO128" s="98"/>
      <c r="AKP128" s="98"/>
      <c r="AKQ128" s="98"/>
      <c r="AKR128" s="98"/>
      <c r="AKS128" s="98"/>
      <c r="AKT128" s="98"/>
      <c r="AKU128" s="98"/>
      <c r="AKV128" s="98"/>
      <c r="AKW128" s="98"/>
      <c r="AKX128" s="98"/>
    </row>
    <row r="129" spans="1:986" ht="12" x14ac:dyDescent="0.2">
      <c r="A129" s="249"/>
      <c r="B129" s="242" t="s">
        <v>363</v>
      </c>
      <c r="C129" s="170" t="str">
        <f>_xlfn.CONCAT(Leverancespecifikation6[[#This Row],[ID]],Leverancespecifikation6[[#This Row],[BYGNINGSDEL]])</f>
        <v>125Badekabiner</v>
      </c>
      <c r="E129" s="329" t="s">
        <v>251</v>
      </c>
      <c r="I129" s="171"/>
      <c r="J129" s="171">
        <v>4</v>
      </c>
      <c r="K129" s="175" t="s">
        <v>392</v>
      </c>
      <c r="L129" s="172" t="s">
        <v>103</v>
      </c>
      <c r="M129" s="80" t="str">
        <f>IFERROR(VLOOKUP(Leverancespecifikation6[[#This Row],[ID-Bygningsdel]],'Data ændringslog'!A:G,7,FALSE),"P")</f>
        <v/>
      </c>
      <c r="N129" s="321" t="s">
        <v>103</v>
      </c>
      <c r="O129" s="121" t="str">
        <f>VLOOKUP(Leverancespecifikation6[[#This Row],[ID-Bygningsdel]],'Data aktør'!A:H,2,FALSE)</f>
        <v/>
      </c>
      <c r="P129" s="78" t="str">
        <f>VLOOKUP(Leverancespecifikation6[[#This Row],[ID-Bygningsdel]],'Data aktør'!A:H,3,FALSE)</f>
        <v/>
      </c>
      <c r="Q129" s="78" t="str">
        <f>VLOOKUP(Leverancespecifikation6[[#This Row],[ID-Bygningsdel]],'Data aktør'!A:H,4,FALSE)</f>
        <v/>
      </c>
      <c r="R129" s="78" t="str">
        <f>VLOOKUP(Leverancespecifikation6[[#This Row],[ID-Bygningsdel]],'Data aktør'!A:H,5,FALSE)</f>
        <v/>
      </c>
      <c r="S129" s="78" t="str">
        <f>VLOOKUP(Leverancespecifikation6[[#This Row],[ID-Bygningsdel]],'Data aktør'!A:H,6,FALSE)</f>
        <v/>
      </c>
      <c r="T129" s="78" t="str">
        <f>VLOOKUP(Leverancespecifikation6[[#This Row],[ID-Bygningsdel]],'Data aktør'!A:H,7,FALSE)</f>
        <v/>
      </c>
      <c r="U129" s="122" t="str">
        <f>VLOOKUP(Leverancespecifikation6[[#This Row],[ID-Bygningsdel]],'Data aktør'!A:H,8,FALSE)</f>
        <v/>
      </c>
      <c r="V129" s="112"/>
      <c r="W129" s="79"/>
      <c r="X129" s="79"/>
      <c r="Y129" s="79"/>
      <c r="Z129" s="79"/>
      <c r="AA129" s="79"/>
      <c r="AB129" s="171"/>
      <c r="AD129" s="171"/>
      <c r="AE129" s="171"/>
      <c r="AF129" s="171"/>
      <c r="AG129" s="171"/>
      <c r="AH129" s="171"/>
      <c r="AI129" s="171"/>
      <c r="AJ129" s="171"/>
      <c r="BV129" s="171"/>
      <c r="BW129" s="171"/>
      <c r="CB129" s="134"/>
    </row>
    <row r="130" spans="1:986" ht="12" x14ac:dyDescent="0.2">
      <c r="A130" s="249"/>
      <c r="B130" s="242" t="s">
        <v>365</v>
      </c>
      <c r="C130" s="170" t="str">
        <f>_xlfn.CONCAT(Leverancespecifikation6[[#This Row],[ID]],Leverancespecifikation6[[#This Row],[BYGNINGSDEL]])</f>
        <v>126Elevatorer, lifte og eskalatorer</v>
      </c>
      <c r="E130" s="171">
        <v>681</v>
      </c>
      <c r="I130" s="171"/>
      <c r="J130" s="171">
        <v>3</v>
      </c>
      <c r="K130" s="333" t="s">
        <v>1539</v>
      </c>
      <c r="L130" s="172" t="s">
        <v>103</v>
      </c>
      <c r="M130" s="80" t="str">
        <f>IFERROR(VLOOKUP(Leverancespecifikation6[[#This Row],[ID-Bygningsdel]],'Data ændringslog'!A:G,7,FALSE),"P")</f>
        <v/>
      </c>
      <c r="N130" s="321" t="s">
        <v>103</v>
      </c>
      <c r="O130" s="121" t="str">
        <f>VLOOKUP(Leverancespecifikation6[[#This Row],[ID-Bygningsdel]],'Data aktør'!A:H,2,FALSE)</f>
        <v/>
      </c>
      <c r="P130" s="78" t="str">
        <f>VLOOKUP(Leverancespecifikation6[[#This Row],[ID-Bygningsdel]],'Data aktør'!A:H,3,FALSE)</f>
        <v/>
      </c>
      <c r="Q130" s="78" t="str">
        <f>VLOOKUP(Leverancespecifikation6[[#This Row],[ID-Bygningsdel]],'Data aktør'!A:H,4,FALSE)</f>
        <v/>
      </c>
      <c r="R130" s="78" t="str">
        <f>VLOOKUP(Leverancespecifikation6[[#This Row],[ID-Bygningsdel]],'Data aktør'!A:H,5,FALSE)</f>
        <v/>
      </c>
      <c r="S130" s="78" t="str">
        <f>VLOOKUP(Leverancespecifikation6[[#This Row],[ID-Bygningsdel]],'Data aktør'!A:H,6,FALSE)</f>
        <v/>
      </c>
      <c r="T130" s="78" t="str">
        <f>VLOOKUP(Leverancespecifikation6[[#This Row],[ID-Bygningsdel]],'Data aktør'!A:H,7,FALSE)</f>
        <v/>
      </c>
      <c r="U130" s="122" t="str">
        <f>VLOOKUP(Leverancespecifikation6[[#This Row],[ID-Bygningsdel]],'Data aktør'!A:H,8,FALSE)</f>
        <v/>
      </c>
      <c r="V130" s="112"/>
      <c r="W130" s="79"/>
      <c r="X130" s="79"/>
      <c r="Y130" s="79"/>
      <c r="Z130" s="79"/>
      <c r="AA130" s="79"/>
      <c r="AB130" s="171"/>
      <c r="AD130" s="171"/>
      <c r="AE130" s="171"/>
      <c r="AF130" s="171"/>
      <c r="AG130" s="171"/>
      <c r="AH130" s="171"/>
      <c r="AI130" s="171"/>
      <c r="AJ130" s="171"/>
      <c r="BV130" s="171"/>
      <c r="BW130" s="171"/>
      <c r="CB130" s="134"/>
    </row>
    <row r="131" spans="1:986" ht="12" x14ac:dyDescent="0.2">
      <c r="A131" s="249"/>
      <c r="B131" s="242" t="s">
        <v>367</v>
      </c>
      <c r="C131" s="170" t="str">
        <f>_xlfn.CONCAT(Leverancespecifikation6[[#This Row],[ID]],Leverancespecifikation6[[#This Row],[BYGNINGSDEL]])</f>
        <v>127Elevator</v>
      </c>
      <c r="E131" s="171">
        <v>681</v>
      </c>
      <c r="I131" s="171"/>
      <c r="J131" s="171">
        <v>4</v>
      </c>
      <c r="K131" s="175" t="s">
        <v>1536</v>
      </c>
      <c r="L131" s="172" t="s">
        <v>103</v>
      </c>
      <c r="M131" s="80" t="str">
        <f>IFERROR(VLOOKUP(Leverancespecifikation6[[#This Row],[ID-Bygningsdel]],'Data ændringslog'!A:G,7,FALSE),"P")</f>
        <v/>
      </c>
      <c r="N131" s="321" t="s">
        <v>103</v>
      </c>
      <c r="O131" s="121" t="str">
        <f>VLOOKUP(Leverancespecifikation6[[#This Row],[ID-Bygningsdel]],'Data aktør'!A:H,2,FALSE)</f>
        <v/>
      </c>
      <c r="P131" s="78" t="str">
        <f>VLOOKUP(Leverancespecifikation6[[#This Row],[ID-Bygningsdel]],'Data aktør'!A:H,3,FALSE)</f>
        <v/>
      </c>
      <c r="Q131" s="78" t="str">
        <f>VLOOKUP(Leverancespecifikation6[[#This Row],[ID-Bygningsdel]],'Data aktør'!A:H,4,FALSE)</f>
        <v/>
      </c>
      <c r="R131" s="78" t="str">
        <f>VLOOKUP(Leverancespecifikation6[[#This Row],[ID-Bygningsdel]],'Data aktør'!A:H,5,FALSE)</f>
        <v/>
      </c>
      <c r="S131" s="78" t="str">
        <f>VLOOKUP(Leverancespecifikation6[[#This Row],[ID-Bygningsdel]],'Data aktør'!A:H,6,FALSE)</f>
        <v/>
      </c>
      <c r="T131" s="78" t="str">
        <f>VLOOKUP(Leverancespecifikation6[[#This Row],[ID-Bygningsdel]],'Data aktør'!A:H,7,FALSE)</f>
        <v/>
      </c>
      <c r="U131" s="122" t="str">
        <f>VLOOKUP(Leverancespecifikation6[[#This Row],[ID-Bygningsdel]],'Data aktør'!A:H,8,FALSE)</f>
        <v/>
      </c>
      <c r="V131" s="112"/>
      <c r="W131" s="79"/>
      <c r="X131" s="79"/>
      <c r="Y131" s="79"/>
      <c r="Z131" s="79"/>
      <c r="AA131" s="79"/>
      <c r="AB131" s="171"/>
      <c r="AD131" s="171"/>
      <c r="AE131" s="171"/>
      <c r="AF131" s="171"/>
      <c r="AG131" s="171"/>
      <c r="AH131" s="171"/>
      <c r="AI131" s="171"/>
      <c r="AJ131" s="171"/>
      <c r="BV131" s="171"/>
      <c r="BW131" s="171"/>
      <c r="CB131" s="134"/>
    </row>
    <row r="132" spans="1:986" ht="12" x14ac:dyDescent="0.2">
      <c r="A132" s="249"/>
      <c r="B132" s="242" t="s">
        <v>370</v>
      </c>
      <c r="C132" s="170" t="str">
        <f>_xlfn.CONCAT(Leverancespecifikation6[[#This Row],[ID]],Leverancespecifikation6[[#This Row],[BYGNINGSDEL]])</f>
        <v>128Lift</v>
      </c>
      <c r="E132" s="171">
        <v>681</v>
      </c>
      <c r="I132" s="171"/>
      <c r="J132" s="171">
        <v>4</v>
      </c>
      <c r="K132" s="175" t="s">
        <v>1537</v>
      </c>
      <c r="L132" s="172" t="s">
        <v>103</v>
      </c>
      <c r="M132" s="80" t="str">
        <f>IFERROR(VLOOKUP(Leverancespecifikation6[[#This Row],[ID-Bygningsdel]],'Data ændringslog'!A:G,7,FALSE),"P")</f>
        <v/>
      </c>
      <c r="N132" s="321" t="s">
        <v>103</v>
      </c>
      <c r="O132" s="121" t="str">
        <f>VLOOKUP(Leverancespecifikation6[[#This Row],[ID-Bygningsdel]],'Data aktør'!A:H,2,FALSE)</f>
        <v/>
      </c>
      <c r="P132" s="78" t="str">
        <f>VLOOKUP(Leverancespecifikation6[[#This Row],[ID-Bygningsdel]],'Data aktør'!A:H,3,FALSE)</f>
        <v/>
      </c>
      <c r="Q132" s="78" t="str">
        <f>VLOOKUP(Leverancespecifikation6[[#This Row],[ID-Bygningsdel]],'Data aktør'!A:H,4,FALSE)</f>
        <v/>
      </c>
      <c r="R132" s="78" t="str">
        <f>VLOOKUP(Leverancespecifikation6[[#This Row],[ID-Bygningsdel]],'Data aktør'!A:H,5,FALSE)</f>
        <v/>
      </c>
      <c r="S132" s="78" t="str">
        <f>VLOOKUP(Leverancespecifikation6[[#This Row],[ID-Bygningsdel]],'Data aktør'!A:H,6,FALSE)</f>
        <v/>
      </c>
      <c r="T132" s="78" t="str">
        <f>VLOOKUP(Leverancespecifikation6[[#This Row],[ID-Bygningsdel]],'Data aktør'!A:H,7,FALSE)</f>
        <v/>
      </c>
      <c r="U132" s="122" t="str">
        <f>VLOOKUP(Leverancespecifikation6[[#This Row],[ID-Bygningsdel]],'Data aktør'!A:H,8,FALSE)</f>
        <v/>
      </c>
      <c r="V132" s="112"/>
      <c r="W132" s="79"/>
      <c r="X132" s="79"/>
      <c r="Y132" s="79"/>
      <c r="Z132" s="79"/>
      <c r="AA132" s="79"/>
      <c r="AB132" s="171"/>
      <c r="AD132" s="171"/>
      <c r="AE132" s="171"/>
      <c r="AF132" s="171"/>
      <c r="AG132" s="171"/>
      <c r="AH132" s="171"/>
      <c r="AI132" s="171"/>
      <c r="AJ132" s="171"/>
      <c r="BV132" s="171"/>
      <c r="BW132" s="171"/>
      <c r="CB132" s="134"/>
    </row>
    <row r="133" spans="1:986" ht="12" x14ac:dyDescent="0.2">
      <c r="A133" s="249"/>
      <c r="B133" s="242" t="s">
        <v>373</v>
      </c>
      <c r="C133" s="170" t="str">
        <f>_xlfn.CONCAT(Leverancespecifikation6[[#This Row],[ID]],Leverancespecifikation6[[#This Row],[BYGNINGSDEL]])</f>
        <v>129Eskalator</v>
      </c>
      <c r="E133" s="171">
        <v>681</v>
      </c>
      <c r="I133" s="171"/>
      <c r="J133" s="171">
        <v>4</v>
      </c>
      <c r="K133" s="175" t="s">
        <v>1538</v>
      </c>
      <c r="L133" s="172" t="s">
        <v>103</v>
      </c>
      <c r="M133" s="80" t="str">
        <f>IFERROR(VLOOKUP(Leverancespecifikation6[[#This Row],[ID-Bygningsdel]],'Data ændringslog'!A:G,7,FALSE),"P")</f>
        <v/>
      </c>
      <c r="N133" s="321" t="s">
        <v>103</v>
      </c>
      <c r="O133" s="121" t="str">
        <f>VLOOKUP(Leverancespecifikation6[[#This Row],[ID-Bygningsdel]],'Data aktør'!A:H,2,FALSE)</f>
        <v/>
      </c>
      <c r="P133" s="78" t="str">
        <f>VLOOKUP(Leverancespecifikation6[[#This Row],[ID-Bygningsdel]],'Data aktør'!A:H,3,FALSE)</f>
        <v/>
      </c>
      <c r="Q133" s="78" t="str">
        <f>VLOOKUP(Leverancespecifikation6[[#This Row],[ID-Bygningsdel]],'Data aktør'!A:H,4,FALSE)</f>
        <v/>
      </c>
      <c r="R133" s="78" t="str">
        <f>VLOOKUP(Leverancespecifikation6[[#This Row],[ID-Bygningsdel]],'Data aktør'!A:H,5,FALSE)</f>
        <v/>
      </c>
      <c r="S133" s="78" t="str">
        <f>VLOOKUP(Leverancespecifikation6[[#This Row],[ID-Bygningsdel]],'Data aktør'!A:H,6,FALSE)</f>
        <v/>
      </c>
      <c r="T133" s="78" t="str">
        <f>VLOOKUP(Leverancespecifikation6[[#This Row],[ID-Bygningsdel]],'Data aktør'!A:H,7,FALSE)</f>
        <v/>
      </c>
      <c r="U133" s="122" t="str">
        <f>VLOOKUP(Leverancespecifikation6[[#This Row],[ID-Bygningsdel]],'Data aktør'!A:H,8,FALSE)</f>
        <v/>
      </c>
      <c r="V133" s="112"/>
      <c r="W133" s="79"/>
      <c r="X133" s="79"/>
      <c r="Y133" s="79"/>
      <c r="Z133" s="79"/>
      <c r="AA133" s="79"/>
      <c r="AB133" s="171"/>
      <c r="AD133" s="171"/>
      <c r="AE133" s="171"/>
      <c r="AF133" s="171"/>
      <c r="AG133" s="171"/>
      <c r="AH133" s="171"/>
      <c r="AI133" s="171"/>
      <c r="AJ133" s="171"/>
      <c r="BV133" s="171"/>
      <c r="BW133" s="171"/>
      <c r="CB133" s="134"/>
    </row>
    <row r="134" spans="1:986" s="104" customFormat="1" x14ac:dyDescent="0.2">
      <c r="A134" s="248"/>
      <c r="B134" s="240" t="s">
        <v>376</v>
      </c>
      <c r="C134" s="161" t="str">
        <f>_xlfn.CONCAT(Leverancespecifikation6[[#This Row],[ID]],Leverancespecifikation6[[#This Row],[BYGNINGSDEL]])</f>
        <v>130Øvrige Konstruktionsobjekter</v>
      </c>
      <c r="D134" s="162"/>
      <c r="E134" s="162"/>
      <c r="F134" s="162"/>
      <c r="G134" s="162"/>
      <c r="H134" s="162"/>
      <c r="I134" s="162"/>
      <c r="J134" s="163">
        <v>2</v>
      </c>
      <c r="K134" s="164" t="s">
        <v>394</v>
      </c>
      <c r="L134" s="165"/>
      <c r="M134" s="100" t="str">
        <f>IFERROR(VLOOKUP(Leverancespecifikation6[[#This Row],[ID-Bygningsdel]],'Data ændringslog'!A:G,7,FALSE),"P")</f>
        <v/>
      </c>
      <c r="N134" s="201" t="s">
        <v>103</v>
      </c>
      <c r="O134" s="119"/>
      <c r="P134" s="101"/>
      <c r="Q134" s="101"/>
      <c r="R134" s="101"/>
      <c r="S134" s="101"/>
      <c r="T134" s="101"/>
      <c r="U134" s="120"/>
      <c r="V134" s="111"/>
      <c r="W134" s="102"/>
      <c r="X134" s="102"/>
      <c r="Y134" s="102"/>
      <c r="Z134" s="102"/>
      <c r="AA134" s="10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285"/>
      <c r="BM134" s="162"/>
      <c r="BN134" s="162"/>
      <c r="BO134" s="162"/>
      <c r="BP134" s="162"/>
      <c r="BQ134" s="162"/>
      <c r="BR134" s="162"/>
      <c r="BS134" s="162"/>
      <c r="BT134" s="162"/>
      <c r="BU134" s="162"/>
      <c r="BV134" s="162"/>
      <c r="BW134" s="162"/>
      <c r="BX134" s="162"/>
      <c r="BY134" s="162"/>
      <c r="BZ134" s="162"/>
      <c r="CA134" s="206"/>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8"/>
      <c r="DI134" s="98"/>
      <c r="DJ134" s="98"/>
      <c r="DK134" s="98"/>
      <c r="DL134" s="98"/>
      <c r="DM134" s="98"/>
      <c r="DN134" s="98"/>
      <c r="DO134" s="98"/>
      <c r="DP134" s="98"/>
      <c r="DQ134" s="98"/>
      <c r="DR134" s="98"/>
      <c r="DS134" s="98"/>
      <c r="DT134" s="98"/>
      <c r="DU134" s="98"/>
      <c r="DV134" s="98"/>
      <c r="DW134" s="98"/>
      <c r="DX134" s="98"/>
      <c r="DY134" s="98"/>
      <c r="DZ134" s="98"/>
      <c r="EA134" s="98"/>
      <c r="EB134" s="98"/>
      <c r="EC134" s="98"/>
      <c r="ED134" s="98"/>
      <c r="EE134" s="98"/>
      <c r="EF134" s="98"/>
      <c r="EG134" s="98"/>
      <c r="EH134" s="98"/>
      <c r="EI134" s="98"/>
      <c r="EJ134" s="98"/>
      <c r="EK134" s="98"/>
      <c r="EL134" s="98"/>
      <c r="EM134" s="98"/>
      <c r="EN134" s="98"/>
      <c r="EO134" s="98"/>
      <c r="EP134" s="98"/>
      <c r="EQ134" s="98"/>
      <c r="ER134" s="98"/>
      <c r="ES134" s="98"/>
      <c r="ET134" s="98"/>
      <c r="EU134" s="98"/>
      <c r="EV134" s="98"/>
      <c r="EW134" s="98"/>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c r="IW134" s="98"/>
      <c r="IX134" s="98"/>
      <c r="IY134" s="98"/>
      <c r="IZ134" s="98"/>
      <c r="JA134" s="98"/>
      <c r="JB134" s="98"/>
      <c r="JC134" s="98"/>
      <c r="JD134" s="98"/>
      <c r="JE134" s="98"/>
      <c r="JF134" s="98"/>
      <c r="JG134" s="98"/>
      <c r="JH134" s="98"/>
      <c r="JI134" s="98"/>
      <c r="JJ134" s="98"/>
      <c r="JK134" s="98"/>
      <c r="JL134" s="98"/>
      <c r="JM134" s="98"/>
      <c r="JN134" s="98"/>
      <c r="JO134" s="98"/>
      <c r="JP134" s="98"/>
      <c r="JQ134" s="98"/>
      <c r="JR134" s="98"/>
      <c r="JS134" s="98"/>
      <c r="JT134" s="98"/>
      <c r="JU134" s="98"/>
      <c r="JV134" s="98"/>
      <c r="JW134" s="98"/>
      <c r="JX134" s="98"/>
      <c r="JY134" s="98"/>
      <c r="JZ134" s="98"/>
      <c r="KA134" s="98"/>
      <c r="KB134" s="98"/>
      <c r="KC134" s="98"/>
      <c r="KD134" s="98"/>
      <c r="KE134" s="98"/>
      <c r="KF134" s="98"/>
      <c r="KG134" s="98"/>
      <c r="KH134" s="98"/>
      <c r="KI134" s="98"/>
      <c r="KJ134" s="98"/>
      <c r="KK134" s="98"/>
      <c r="KL134" s="98"/>
      <c r="KM134" s="98"/>
      <c r="KN134" s="98"/>
      <c r="KO134" s="98"/>
      <c r="KP134" s="98"/>
      <c r="KQ134" s="98"/>
      <c r="KR134" s="98"/>
      <c r="KS134" s="98"/>
      <c r="KT134" s="98"/>
      <c r="KU134" s="98"/>
      <c r="KV134" s="98"/>
      <c r="KW134" s="98"/>
      <c r="KX134" s="98"/>
      <c r="KY134" s="98"/>
      <c r="KZ134" s="98"/>
      <c r="LA134" s="98"/>
      <c r="LB134" s="98"/>
      <c r="LC134" s="98"/>
      <c r="LD134" s="98"/>
      <c r="LE134" s="98"/>
      <c r="LF134" s="98"/>
      <c r="LG134" s="98"/>
      <c r="LH134" s="98"/>
      <c r="LI134" s="98"/>
      <c r="LJ134" s="98"/>
      <c r="LK134" s="98"/>
      <c r="LL134" s="98"/>
      <c r="LM134" s="98"/>
      <c r="LN134" s="98"/>
      <c r="LO134" s="98"/>
      <c r="LP134" s="98"/>
      <c r="LQ134" s="98"/>
      <c r="LR134" s="98"/>
      <c r="LS134" s="98"/>
      <c r="LT134" s="98"/>
      <c r="LU134" s="98"/>
      <c r="LV134" s="98"/>
      <c r="LW134" s="98"/>
      <c r="LX134" s="98"/>
      <c r="LY134" s="98"/>
      <c r="LZ134" s="98"/>
      <c r="MA134" s="98"/>
      <c r="MB134" s="98"/>
      <c r="MC134" s="98"/>
      <c r="MD134" s="98"/>
      <c r="ME134" s="98"/>
      <c r="MF134" s="98"/>
      <c r="MG134" s="98"/>
      <c r="MH134" s="98"/>
      <c r="MI134" s="98"/>
      <c r="MJ134" s="98"/>
      <c r="MK134" s="98"/>
      <c r="ML134" s="98"/>
      <c r="MM134" s="98"/>
      <c r="MN134" s="98"/>
      <c r="MO134" s="98"/>
      <c r="MP134" s="98"/>
      <c r="MQ134" s="98"/>
      <c r="MR134" s="98"/>
      <c r="MS134" s="98"/>
      <c r="MT134" s="98"/>
      <c r="MU134" s="98"/>
      <c r="MV134" s="98"/>
      <c r="MW134" s="98"/>
      <c r="MX134" s="98"/>
      <c r="MY134" s="98"/>
      <c r="MZ134" s="98"/>
      <c r="NA134" s="98"/>
      <c r="NB134" s="98"/>
      <c r="NC134" s="98"/>
      <c r="ND134" s="98"/>
      <c r="NE134" s="98"/>
      <c r="NF134" s="98"/>
      <c r="NG134" s="98"/>
      <c r="NH134" s="98"/>
      <c r="NI134" s="98"/>
      <c r="NJ134" s="98"/>
      <c r="NK134" s="98"/>
      <c r="NL134" s="98"/>
      <c r="NM134" s="98"/>
      <c r="NN134" s="98"/>
      <c r="NO134" s="98"/>
      <c r="NP134" s="98"/>
      <c r="NQ134" s="98"/>
      <c r="NR134" s="98"/>
      <c r="NS134" s="98"/>
      <c r="NT134" s="98"/>
      <c r="NU134" s="98"/>
      <c r="NV134" s="98"/>
      <c r="NW134" s="98"/>
      <c r="NX134" s="98"/>
      <c r="NY134" s="98"/>
      <c r="NZ134" s="98"/>
      <c r="OA134" s="98"/>
      <c r="OB134" s="98"/>
      <c r="OC134" s="98"/>
      <c r="OD134" s="98"/>
      <c r="OE134" s="98"/>
      <c r="OF134" s="98"/>
      <c r="OG134" s="98"/>
      <c r="OH134" s="98"/>
      <c r="OI134" s="98"/>
      <c r="OJ134" s="98"/>
      <c r="OK134" s="98"/>
      <c r="OL134" s="98"/>
      <c r="OM134" s="98"/>
      <c r="ON134" s="98"/>
      <c r="OO134" s="98"/>
      <c r="OP134" s="98"/>
      <c r="OQ134" s="98"/>
      <c r="OR134" s="98"/>
      <c r="OS134" s="98"/>
      <c r="OT134" s="98"/>
      <c r="OU134" s="98"/>
      <c r="OV134" s="98"/>
      <c r="OW134" s="98"/>
      <c r="OX134" s="98"/>
      <c r="OY134" s="98"/>
      <c r="OZ134" s="98"/>
      <c r="PA134" s="98"/>
      <c r="PB134" s="98"/>
      <c r="PC134" s="98"/>
      <c r="PD134" s="98"/>
      <c r="PE134" s="98"/>
      <c r="PF134" s="98"/>
      <c r="PG134" s="98"/>
      <c r="PH134" s="98"/>
      <c r="PI134" s="98"/>
      <c r="PJ134" s="98"/>
      <c r="PK134" s="98"/>
      <c r="PL134" s="98"/>
      <c r="PM134" s="98"/>
      <c r="PN134" s="98"/>
      <c r="PO134" s="98"/>
      <c r="PP134" s="98"/>
      <c r="PQ134" s="98"/>
      <c r="PR134" s="98"/>
      <c r="PS134" s="98"/>
      <c r="PT134" s="98"/>
      <c r="PU134" s="98"/>
      <c r="PV134" s="98"/>
      <c r="PW134" s="98"/>
      <c r="PX134" s="98"/>
      <c r="PY134" s="98"/>
      <c r="PZ134" s="98"/>
      <c r="QA134" s="98"/>
      <c r="QB134" s="98"/>
      <c r="QC134" s="98"/>
      <c r="QD134" s="98"/>
      <c r="QE134" s="98"/>
      <c r="QF134" s="98"/>
      <c r="QG134" s="98"/>
      <c r="QH134" s="98"/>
      <c r="QI134" s="98"/>
      <c r="QJ134" s="98"/>
      <c r="QK134" s="98"/>
      <c r="QL134" s="98"/>
      <c r="QM134" s="98"/>
      <c r="QN134" s="98"/>
      <c r="QO134" s="98"/>
      <c r="QP134" s="98"/>
      <c r="QQ134" s="98"/>
      <c r="QR134" s="98"/>
      <c r="QS134" s="98"/>
      <c r="QT134" s="98"/>
      <c r="QU134" s="98"/>
      <c r="QV134" s="98"/>
      <c r="QW134" s="98"/>
      <c r="QX134" s="98"/>
      <c r="QY134" s="98"/>
      <c r="QZ134" s="98"/>
      <c r="RA134" s="98"/>
      <c r="RB134" s="98"/>
      <c r="RC134" s="98"/>
      <c r="RD134" s="98"/>
      <c r="RE134" s="98"/>
      <c r="RF134" s="98"/>
      <c r="RG134" s="98"/>
      <c r="RH134" s="98"/>
      <c r="RI134" s="98"/>
      <c r="RJ134" s="98"/>
      <c r="RK134" s="98"/>
      <c r="RL134" s="98"/>
      <c r="RM134" s="98"/>
      <c r="RN134" s="98"/>
      <c r="RO134" s="98"/>
      <c r="RP134" s="98"/>
      <c r="RQ134" s="98"/>
      <c r="RR134" s="98"/>
      <c r="RS134" s="98"/>
      <c r="RT134" s="98"/>
      <c r="RU134" s="98"/>
      <c r="RV134" s="98"/>
      <c r="RW134" s="98"/>
      <c r="RX134" s="98"/>
      <c r="RY134" s="98"/>
      <c r="RZ134" s="98"/>
      <c r="SA134" s="98"/>
      <c r="SB134" s="98"/>
      <c r="SC134" s="98"/>
      <c r="SD134" s="98"/>
      <c r="SE134" s="98"/>
      <c r="SF134" s="98"/>
      <c r="SG134" s="98"/>
      <c r="SH134" s="98"/>
      <c r="SI134" s="98"/>
      <c r="SJ134" s="98"/>
      <c r="SK134" s="98"/>
      <c r="SL134" s="98"/>
      <c r="SM134" s="98"/>
      <c r="SN134" s="98"/>
      <c r="SO134" s="98"/>
      <c r="SP134" s="98"/>
      <c r="SQ134" s="98"/>
      <c r="SR134" s="98"/>
      <c r="SS134" s="98"/>
      <c r="ST134" s="98"/>
      <c r="SU134" s="98"/>
      <c r="SV134" s="98"/>
      <c r="SW134" s="98"/>
      <c r="SX134" s="98"/>
      <c r="SY134" s="98"/>
      <c r="SZ134" s="98"/>
      <c r="TA134" s="98"/>
      <c r="TB134" s="98"/>
      <c r="TC134" s="98"/>
      <c r="TD134" s="98"/>
      <c r="TE134" s="98"/>
      <c r="TF134" s="98"/>
      <c r="TG134" s="98"/>
      <c r="TH134" s="98"/>
      <c r="TI134" s="98"/>
      <c r="TJ134" s="98"/>
      <c r="TK134" s="98"/>
      <c r="TL134" s="98"/>
      <c r="TM134" s="98"/>
      <c r="TN134" s="98"/>
      <c r="TO134" s="98"/>
      <c r="TP134" s="98"/>
      <c r="TQ134" s="98"/>
      <c r="TR134" s="98"/>
      <c r="TS134" s="98"/>
      <c r="TT134" s="98"/>
      <c r="TU134" s="98"/>
      <c r="TV134" s="98"/>
      <c r="TW134" s="98"/>
      <c r="TX134" s="98"/>
      <c r="TY134" s="98"/>
      <c r="TZ134" s="98"/>
      <c r="UA134" s="98"/>
      <c r="UB134" s="98"/>
      <c r="UC134" s="98"/>
      <c r="UD134" s="98"/>
      <c r="UE134" s="98"/>
      <c r="UF134" s="98"/>
      <c r="UG134" s="98"/>
      <c r="UH134" s="98"/>
      <c r="UI134" s="98"/>
      <c r="UJ134" s="98"/>
      <c r="UK134" s="98"/>
      <c r="UL134" s="98"/>
      <c r="UM134" s="98"/>
      <c r="UN134" s="98"/>
      <c r="UO134" s="98"/>
      <c r="UP134" s="98"/>
      <c r="UQ134" s="98"/>
      <c r="UR134" s="98"/>
      <c r="US134" s="98"/>
      <c r="UT134" s="98"/>
      <c r="UU134" s="98"/>
      <c r="UV134" s="98"/>
      <c r="UW134" s="98"/>
      <c r="UX134" s="98"/>
      <c r="UY134" s="98"/>
      <c r="UZ134" s="98"/>
      <c r="VA134" s="98"/>
      <c r="VB134" s="98"/>
      <c r="VC134" s="98"/>
      <c r="VD134" s="98"/>
      <c r="VE134" s="98"/>
      <c r="VF134" s="98"/>
      <c r="VG134" s="98"/>
      <c r="VH134" s="98"/>
      <c r="VI134" s="98"/>
      <c r="VJ134" s="98"/>
      <c r="VK134" s="98"/>
      <c r="VL134" s="98"/>
      <c r="VM134" s="98"/>
      <c r="VN134" s="98"/>
      <c r="VO134" s="98"/>
      <c r="VP134" s="98"/>
      <c r="VQ134" s="98"/>
      <c r="VR134" s="98"/>
      <c r="VS134" s="98"/>
      <c r="VT134" s="98"/>
      <c r="VU134" s="98"/>
      <c r="VV134" s="98"/>
      <c r="VW134" s="98"/>
      <c r="VX134" s="98"/>
      <c r="VY134" s="98"/>
      <c r="VZ134" s="98"/>
      <c r="WA134" s="98"/>
      <c r="WB134" s="98"/>
      <c r="WC134" s="98"/>
      <c r="WD134" s="98"/>
      <c r="WE134" s="98"/>
      <c r="WF134" s="98"/>
      <c r="WG134" s="98"/>
      <c r="WH134" s="98"/>
      <c r="WI134" s="98"/>
      <c r="WJ134" s="98"/>
      <c r="WK134" s="98"/>
      <c r="WL134" s="98"/>
      <c r="WM134" s="98"/>
      <c r="WN134" s="98"/>
      <c r="WO134" s="98"/>
      <c r="WP134" s="98"/>
      <c r="WQ134" s="98"/>
      <c r="WR134" s="98"/>
      <c r="WS134" s="98"/>
      <c r="WT134" s="98"/>
      <c r="WU134" s="98"/>
      <c r="WV134" s="98"/>
      <c r="WW134" s="98"/>
      <c r="WX134" s="98"/>
      <c r="WY134" s="98"/>
      <c r="WZ134" s="98"/>
      <c r="XA134" s="98"/>
      <c r="XB134" s="98"/>
      <c r="XC134" s="98"/>
      <c r="XD134" s="98"/>
      <c r="XE134" s="98"/>
      <c r="XF134" s="98"/>
      <c r="XG134" s="98"/>
      <c r="XH134" s="98"/>
      <c r="XI134" s="98"/>
      <c r="XJ134" s="98"/>
      <c r="XK134" s="98"/>
      <c r="XL134" s="98"/>
      <c r="XM134" s="98"/>
      <c r="XN134" s="98"/>
      <c r="XO134" s="98"/>
      <c r="XP134" s="98"/>
      <c r="XQ134" s="98"/>
      <c r="XR134" s="98"/>
      <c r="XS134" s="98"/>
      <c r="XT134" s="98"/>
      <c r="XU134" s="98"/>
      <c r="XV134" s="98"/>
      <c r="XW134" s="98"/>
      <c r="XX134" s="98"/>
      <c r="XY134" s="98"/>
      <c r="XZ134" s="98"/>
      <c r="YA134" s="98"/>
      <c r="YB134" s="98"/>
      <c r="YC134" s="98"/>
      <c r="YD134" s="98"/>
      <c r="YE134" s="98"/>
      <c r="YF134" s="98"/>
      <c r="YG134" s="98"/>
      <c r="YH134" s="98"/>
      <c r="YI134" s="98"/>
      <c r="YJ134" s="98"/>
      <c r="YK134" s="98"/>
      <c r="YL134" s="98"/>
      <c r="YM134" s="98"/>
      <c r="YN134" s="98"/>
      <c r="YO134" s="98"/>
      <c r="YP134" s="98"/>
      <c r="YQ134" s="98"/>
      <c r="YR134" s="98"/>
      <c r="YS134" s="98"/>
      <c r="YT134" s="98"/>
      <c r="YU134" s="98"/>
      <c r="YV134" s="98"/>
      <c r="YW134" s="98"/>
      <c r="YX134" s="98"/>
      <c r="YY134" s="98"/>
      <c r="YZ134" s="98"/>
      <c r="ZA134" s="98"/>
      <c r="ZB134" s="98"/>
      <c r="ZC134" s="98"/>
      <c r="ZD134" s="98"/>
      <c r="ZE134" s="98"/>
      <c r="ZF134" s="98"/>
      <c r="ZG134" s="98"/>
      <c r="ZH134" s="98"/>
      <c r="ZI134" s="98"/>
      <c r="ZJ134" s="98"/>
      <c r="ZK134" s="98"/>
      <c r="ZL134" s="98"/>
      <c r="ZM134" s="98"/>
      <c r="ZN134" s="98"/>
      <c r="ZO134" s="98"/>
      <c r="ZP134" s="98"/>
      <c r="ZQ134" s="98"/>
      <c r="ZR134" s="98"/>
      <c r="ZS134" s="98"/>
      <c r="ZT134" s="98"/>
      <c r="ZU134" s="98"/>
      <c r="ZV134" s="98"/>
      <c r="ZW134" s="98"/>
      <c r="ZX134" s="98"/>
      <c r="ZY134" s="98"/>
      <c r="ZZ134" s="98"/>
      <c r="AAA134" s="98"/>
      <c r="AAB134" s="98"/>
      <c r="AAC134" s="98"/>
      <c r="AAD134" s="98"/>
      <c r="AAE134" s="98"/>
      <c r="AAF134" s="98"/>
      <c r="AAG134" s="98"/>
      <c r="AAH134" s="98"/>
      <c r="AAI134" s="98"/>
      <c r="AAJ134" s="98"/>
      <c r="AAK134" s="98"/>
      <c r="AAL134" s="98"/>
      <c r="AAM134" s="98"/>
      <c r="AAN134" s="98"/>
      <c r="AAO134" s="98"/>
      <c r="AAP134" s="98"/>
      <c r="AAQ134" s="98"/>
      <c r="AAR134" s="98"/>
      <c r="AAS134" s="98"/>
      <c r="AAT134" s="98"/>
      <c r="AAU134" s="98"/>
      <c r="AAV134" s="98"/>
      <c r="AAW134" s="98"/>
      <c r="AAX134" s="98"/>
      <c r="AAY134" s="98"/>
      <c r="AAZ134" s="98"/>
      <c r="ABA134" s="98"/>
      <c r="ABB134" s="98"/>
      <c r="ABC134" s="98"/>
      <c r="ABD134" s="98"/>
      <c r="ABE134" s="98"/>
      <c r="ABF134" s="98"/>
      <c r="ABG134" s="98"/>
      <c r="ABH134" s="98"/>
      <c r="ABI134" s="98"/>
      <c r="ABJ134" s="98"/>
      <c r="ABK134" s="98"/>
      <c r="ABL134" s="98"/>
      <c r="ABM134" s="98"/>
      <c r="ABN134" s="98"/>
      <c r="ABO134" s="98"/>
      <c r="ABP134" s="98"/>
      <c r="ABQ134" s="98"/>
      <c r="ABR134" s="98"/>
      <c r="ABS134" s="98"/>
      <c r="ABT134" s="98"/>
      <c r="ABU134" s="98"/>
      <c r="ABV134" s="98"/>
      <c r="ABW134" s="98"/>
      <c r="ABX134" s="98"/>
      <c r="ABY134" s="98"/>
      <c r="ABZ134" s="98"/>
      <c r="ACA134" s="98"/>
      <c r="ACB134" s="98"/>
      <c r="ACC134" s="98"/>
      <c r="ACD134" s="98"/>
      <c r="ACE134" s="98"/>
      <c r="ACF134" s="98"/>
      <c r="ACG134" s="98"/>
      <c r="ACH134" s="98"/>
      <c r="ACI134" s="98"/>
      <c r="ACJ134" s="98"/>
      <c r="ACK134" s="98"/>
      <c r="ACL134" s="98"/>
      <c r="ACM134" s="98"/>
      <c r="ACN134" s="98"/>
      <c r="ACO134" s="98"/>
      <c r="ACP134" s="98"/>
      <c r="ACQ134" s="98"/>
      <c r="ACR134" s="98"/>
      <c r="ACS134" s="98"/>
      <c r="ACT134" s="98"/>
      <c r="ACU134" s="98"/>
      <c r="ACV134" s="98"/>
      <c r="ACW134" s="98"/>
      <c r="ACX134" s="98"/>
      <c r="ACY134" s="98"/>
      <c r="ACZ134" s="98"/>
      <c r="ADA134" s="98"/>
      <c r="ADB134" s="98"/>
      <c r="ADC134" s="98"/>
      <c r="ADD134" s="98"/>
      <c r="ADE134" s="98"/>
      <c r="ADF134" s="98"/>
      <c r="ADG134" s="98"/>
      <c r="ADH134" s="98"/>
      <c r="ADI134" s="98"/>
      <c r="ADJ134" s="98"/>
      <c r="ADK134" s="98"/>
      <c r="ADL134" s="98"/>
      <c r="ADM134" s="98"/>
      <c r="ADN134" s="98"/>
      <c r="ADO134" s="98"/>
      <c r="ADP134" s="98"/>
      <c r="ADQ134" s="98"/>
      <c r="ADR134" s="98"/>
      <c r="ADS134" s="98"/>
      <c r="ADT134" s="98"/>
      <c r="ADU134" s="98"/>
      <c r="ADV134" s="98"/>
      <c r="ADW134" s="98"/>
      <c r="ADX134" s="98"/>
      <c r="ADY134" s="98"/>
      <c r="ADZ134" s="98"/>
      <c r="AEA134" s="98"/>
      <c r="AEB134" s="98"/>
      <c r="AEC134" s="98"/>
      <c r="AED134" s="98"/>
      <c r="AEE134" s="98"/>
      <c r="AEF134" s="98"/>
      <c r="AEG134" s="98"/>
      <c r="AEH134" s="98"/>
      <c r="AEI134" s="98"/>
      <c r="AEJ134" s="98"/>
      <c r="AEK134" s="98"/>
      <c r="AEL134" s="98"/>
      <c r="AEM134" s="98"/>
      <c r="AEN134" s="98"/>
      <c r="AEO134" s="98"/>
      <c r="AEP134" s="98"/>
      <c r="AEQ134" s="98"/>
      <c r="AER134" s="98"/>
      <c r="AES134" s="98"/>
      <c r="AET134" s="98"/>
      <c r="AEU134" s="98"/>
      <c r="AEV134" s="98"/>
      <c r="AEW134" s="98"/>
      <c r="AEX134" s="98"/>
      <c r="AEY134" s="98"/>
      <c r="AEZ134" s="98"/>
      <c r="AFA134" s="98"/>
      <c r="AFB134" s="98"/>
      <c r="AFC134" s="98"/>
      <c r="AFD134" s="98"/>
      <c r="AFE134" s="98"/>
      <c r="AFF134" s="98"/>
      <c r="AFG134" s="98"/>
      <c r="AFH134" s="98"/>
      <c r="AFI134" s="98"/>
      <c r="AFJ134" s="98"/>
      <c r="AFK134" s="98"/>
      <c r="AFL134" s="98"/>
      <c r="AFM134" s="98"/>
      <c r="AFN134" s="98"/>
      <c r="AFO134" s="98"/>
      <c r="AFP134" s="98"/>
      <c r="AFQ134" s="98"/>
      <c r="AFR134" s="98"/>
      <c r="AFS134" s="98"/>
      <c r="AFT134" s="98"/>
      <c r="AFU134" s="98"/>
      <c r="AFV134" s="98"/>
      <c r="AFW134" s="98"/>
      <c r="AFX134" s="98"/>
      <c r="AFY134" s="98"/>
      <c r="AFZ134" s="98"/>
      <c r="AGA134" s="98"/>
      <c r="AGB134" s="98"/>
      <c r="AGC134" s="98"/>
      <c r="AGD134" s="98"/>
      <c r="AGE134" s="98"/>
      <c r="AGF134" s="98"/>
      <c r="AGG134" s="98"/>
      <c r="AGH134" s="98"/>
      <c r="AGI134" s="98"/>
      <c r="AGJ134" s="98"/>
      <c r="AGK134" s="98"/>
      <c r="AGL134" s="98"/>
      <c r="AGM134" s="98"/>
      <c r="AGN134" s="98"/>
      <c r="AGO134" s="98"/>
      <c r="AGP134" s="98"/>
      <c r="AGQ134" s="98"/>
      <c r="AGR134" s="98"/>
      <c r="AGS134" s="98"/>
      <c r="AGT134" s="98"/>
      <c r="AGU134" s="98"/>
      <c r="AGV134" s="98"/>
      <c r="AGW134" s="98"/>
      <c r="AGX134" s="98"/>
      <c r="AGY134" s="98"/>
      <c r="AGZ134" s="98"/>
      <c r="AHA134" s="98"/>
      <c r="AHB134" s="98"/>
      <c r="AHC134" s="98"/>
      <c r="AHD134" s="98"/>
      <c r="AHE134" s="98"/>
      <c r="AHF134" s="98"/>
      <c r="AHG134" s="98"/>
      <c r="AHH134" s="98"/>
      <c r="AHI134" s="98"/>
      <c r="AHJ134" s="98"/>
      <c r="AHK134" s="98"/>
      <c r="AHL134" s="98"/>
      <c r="AHM134" s="98"/>
      <c r="AHN134" s="98"/>
      <c r="AHO134" s="98"/>
      <c r="AHP134" s="98"/>
      <c r="AHQ134" s="98"/>
      <c r="AHR134" s="98"/>
      <c r="AHS134" s="98"/>
      <c r="AHT134" s="98"/>
      <c r="AHU134" s="98"/>
      <c r="AHV134" s="98"/>
      <c r="AHW134" s="98"/>
      <c r="AHX134" s="98"/>
      <c r="AHY134" s="98"/>
      <c r="AHZ134" s="98"/>
      <c r="AIA134" s="98"/>
      <c r="AIB134" s="98"/>
      <c r="AIC134" s="98"/>
      <c r="AID134" s="98"/>
      <c r="AIE134" s="98"/>
      <c r="AIF134" s="98"/>
      <c r="AIG134" s="98"/>
      <c r="AIH134" s="98"/>
      <c r="AII134" s="98"/>
      <c r="AIJ134" s="98"/>
      <c r="AIK134" s="98"/>
      <c r="AIL134" s="98"/>
      <c r="AIM134" s="98"/>
      <c r="AIN134" s="98"/>
      <c r="AIO134" s="98"/>
      <c r="AIP134" s="98"/>
      <c r="AIQ134" s="98"/>
      <c r="AIR134" s="98"/>
      <c r="AIS134" s="98"/>
      <c r="AIT134" s="98"/>
      <c r="AIU134" s="98"/>
      <c r="AIV134" s="98"/>
      <c r="AIW134" s="98"/>
      <c r="AIX134" s="98"/>
      <c r="AIY134" s="98"/>
      <c r="AIZ134" s="98"/>
      <c r="AJA134" s="98"/>
      <c r="AJB134" s="98"/>
      <c r="AJC134" s="98"/>
      <c r="AJD134" s="98"/>
      <c r="AJE134" s="98"/>
      <c r="AJF134" s="98"/>
      <c r="AJG134" s="98"/>
      <c r="AJH134" s="98"/>
      <c r="AJI134" s="98"/>
      <c r="AJJ134" s="98"/>
      <c r="AJK134" s="98"/>
      <c r="AJL134" s="98"/>
      <c r="AJM134" s="98"/>
      <c r="AJN134" s="98"/>
      <c r="AJO134" s="98"/>
      <c r="AJP134" s="98"/>
      <c r="AJQ134" s="98"/>
      <c r="AJR134" s="98"/>
      <c r="AJS134" s="98"/>
      <c r="AJT134" s="98"/>
      <c r="AJU134" s="98"/>
      <c r="AJV134" s="98"/>
      <c r="AJW134" s="98"/>
      <c r="AJX134" s="98"/>
      <c r="AJY134" s="98"/>
      <c r="AJZ134" s="98"/>
      <c r="AKA134" s="98"/>
      <c r="AKB134" s="98"/>
      <c r="AKC134" s="98"/>
      <c r="AKD134" s="98"/>
      <c r="AKE134" s="98"/>
      <c r="AKF134" s="98"/>
      <c r="AKG134" s="98"/>
      <c r="AKH134" s="98"/>
      <c r="AKI134" s="98"/>
      <c r="AKJ134" s="98"/>
      <c r="AKK134" s="98"/>
      <c r="AKL134" s="98"/>
      <c r="AKM134" s="98"/>
      <c r="AKN134" s="98"/>
      <c r="AKO134" s="98"/>
      <c r="AKP134" s="98"/>
      <c r="AKQ134" s="98"/>
      <c r="AKR134" s="98"/>
      <c r="AKS134" s="98"/>
      <c r="AKT134" s="98"/>
      <c r="AKU134" s="98"/>
      <c r="AKV134" s="98"/>
      <c r="AKW134" s="98"/>
      <c r="AKX134" s="98"/>
    </row>
    <row r="135" spans="1:986" s="90" customFormat="1" ht="12" x14ac:dyDescent="0.2">
      <c r="A135" s="250"/>
      <c r="B135" s="242" t="s">
        <v>378</v>
      </c>
      <c r="C135" s="170" t="str">
        <f>_xlfn.CONCAT(Leverancespecifikation6[[#This Row],[ID]],Leverancespecifikation6[[#This Row],[BYGNINGSDEL]])</f>
        <v>131Trækforbindelser</v>
      </c>
      <c r="D135" s="171"/>
      <c r="E135" s="171" t="s">
        <v>103</v>
      </c>
      <c r="F135" s="171"/>
      <c r="G135" s="171"/>
      <c r="H135" s="171"/>
      <c r="I135" s="171"/>
      <c r="J135" s="171">
        <v>3</v>
      </c>
      <c r="K135" s="333" t="s">
        <v>396</v>
      </c>
      <c r="L135" s="172" t="s">
        <v>103</v>
      </c>
      <c r="M135" s="80" t="str">
        <f>IFERROR(VLOOKUP(Leverancespecifikation6[[#This Row],[ID-Bygningsdel]],'Data ændringslog'!A:G,7,FALSE),"P")</f>
        <v/>
      </c>
      <c r="N135" s="321" t="s">
        <v>103</v>
      </c>
      <c r="O135" s="121" t="str">
        <f>VLOOKUP(Leverancespecifikation6[[#This Row],[ID-Bygningsdel]],'Data aktør'!A:H,2,FALSE)</f>
        <v/>
      </c>
      <c r="P135" s="78" t="str">
        <f>VLOOKUP(Leverancespecifikation6[[#This Row],[ID-Bygningsdel]],'Data aktør'!A:H,3,FALSE)</f>
        <v/>
      </c>
      <c r="Q135" s="78" t="str">
        <f>VLOOKUP(Leverancespecifikation6[[#This Row],[ID-Bygningsdel]],'Data aktør'!A:H,4,FALSE)</f>
        <v/>
      </c>
      <c r="R135" s="78" t="str">
        <f>VLOOKUP(Leverancespecifikation6[[#This Row],[ID-Bygningsdel]],'Data aktør'!A:H,5,FALSE)</f>
        <v/>
      </c>
      <c r="S135" s="78" t="str">
        <f>VLOOKUP(Leverancespecifikation6[[#This Row],[ID-Bygningsdel]],'Data aktør'!A:H,6,FALSE)</f>
        <v/>
      </c>
      <c r="T135" s="78" t="str">
        <f>VLOOKUP(Leverancespecifikation6[[#This Row],[ID-Bygningsdel]],'Data aktør'!A:H,7,FALSE)</f>
        <v/>
      </c>
      <c r="U135" s="122" t="str">
        <f>VLOOKUP(Leverancespecifikation6[[#This Row],[ID-Bygningsdel]],'Data aktør'!A:H,8,FALSE)</f>
        <v/>
      </c>
      <c r="V135" s="115"/>
      <c r="W135" s="89"/>
      <c r="X135" s="89"/>
      <c r="Y135" s="89"/>
      <c r="Z135" s="89"/>
      <c r="AA135" s="89"/>
      <c r="AB135" s="211"/>
      <c r="AC135" s="171"/>
      <c r="AD135" s="211"/>
      <c r="AE135" s="211"/>
      <c r="AF135" s="211"/>
      <c r="AG135" s="211"/>
      <c r="AH135" s="211"/>
      <c r="AI135" s="211"/>
      <c r="AJ135" s="211"/>
      <c r="AK135" s="171"/>
      <c r="AL135" s="211"/>
      <c r="AM135" s="171"/>
      <c r="AN135" s="211"/>
      <c r="AO135" s="211"/>
      <c r="AP135" s="211"/>
      <c r="AQ135" s="211"/>
      <c r="AR135" s="211"/>
      <c r="AS135" s="211"/>
      <c r="AT135" s="211"/>
      <c r="AU135" s="171"/>
      <c r="AV135" s="211"/>
      <c r="AW135" s="211"/>
      <c r="AX135" s="211"/>
      <c r="AY135" s="211"/>
      <c r="AZ135" s="211"/>
      <c r="BA135" s="211"/>
      <c r="BB135" s="211"/>
      <c r="BC135" s="171"/>
      <c r="BD135" s="211"/>
      <c r="BE135" s="211"/>
      <c r="BF135" s="211"/>
      <c r="BG135" s="211"/>
      <c r="BH135" s="211"/>
      <c r="BI135" s="211"/>
      <c r="BJ135" s="211"/>
      <c r="BK135" s="171"/>
      <c r="BL135" s="287"/>
      <c r="BM135" s="171"/>
      <c r="BN135" s="211"/>
      <c r="BO135" s="211"/>
      <c r="BP135" s="211"/>
      <c r="BQ135" s="211"/>
      <c r="BR135" s="211"/>
      <c r="BS135" s="211"/>
      <c r="BT135" s="211"/>
      <c r="BU135" s="171"/>
      <c r="BV135" s="171"/>
      <c r="BW135" s="211"/>
      <c r="BX135" s="211"/>
      <c r="BY135" s="211"/>
      <c r="BZ135" s="211"/>
      <c r="CA135" s="208"/>
      <c r="CB135" s="141"/>
      <c r="CC135" s="141"/>
      <c r="CD135" s="141"/>
      <c r="CE135" s="141"/>
      <c r="CF135" s="141"/>
      <c r="CG135" s="141"/>
      <c r="CH135" s="141"/>
      <c r="CI135" s="141"/>
      <c r="CJ135" s="141"/>
      <c r="CK135" s="141"/>
      <c r="CL135" s="141"/>
      <c r="CM135" s="141"/>
      <c r="CN135" s="141"/>
      <c r="CO135" s="141"/>
      <c r="CP135" s="141"/>
      <c r="CQ135" s="141"/>
      <c r="CR135" s="141"/>
      <c r="CS135" s="141"/>
      <c r="CT135" s="141"/>
      <c r="CU135" s="141"/>
      <c r="CV135" s="141"/>
      <c r="CW135" s="141"/>
      <c r="CX135" s="141"/>
      <c r="CY135" s="141"/>
      <c r="CZ135" s="141"/>
      <c r="DA135" s="141"/>
      <c r="DB135" s="141"/>
      <c r="DC135" s="141"/>
      <c r="DD135" s="141"/>
      <c r="DE135" s="141"/>
      <c r="DF135" s="141"/>
      <c r="DG135" s="141"/>
      <c r="DH135" s="141"/>
      <c r="DI135" s="141"/>
      <c r="DJ135" s="141"/>
      <c r="DK135" s="141"/>
      <c r="DL135" s="141"/>
      <c r="DM135" s="141"/>
      <c r="DN135" s="141"/>
      <c r="DO135" s="141"/>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41"/>
      <c r="EO135" s="141"/>
      <c r="EP135" s="141"/>
      <c r="EQ135" s="141"/>
      <c r="ER135" s="141"/>
      <c r="ES135" s="141"/>
      <c r="ET135" s="141"/>
      <c r="EU135" s="141"/>
      <c r="EV135" s="141"/>
      <c r="EW135" s="141"/>
      <c r="EX135" s="141"/>
      <c r="EY135" s="141"/>
      <c r="EZ135" s="141"/>
      <c r="FA135" s="141"/>
      <c r="FB135" s="141"/>
      <c r="FC135" s="141"/>
      <c r="FD135" s="141"/>
      <c r="FE135" s="141"/>
      <c r="FF135" s="141"/>
      <c r="FG135" s="141"/>
      <c r="FH135" s="141"/>
      <c r="FI135" s="141"/>
      <c r="FJ135" s="141"/>
      <c r="FK135" s="141"/>
      <c r="FL135" s="141"/>
      <c r="FM135" s="141"/>
      <c r="FN135" s="141"/>
      <c r="FO135" s="141"/>
      <c r="FP135" s="141"/>
      <c r="FQ135" s="141"/>
      <c r="FR135" s="141"/>
      <c r="FS135" s="141"/>
      <c r="FT135" s="141"/>
      <c r="FU135" s="141"/>
      <c r="FV135" s="141"/>
      <c r="FW135" s="141"/>
      <c r="FX135" s="141"/>
      <c r="FY135" s="141"/>
      <c r="FZ135" s="141"/>
      <c r="GA135" s="141"/>
      <c r="GB135" s="141"/>
      <c r="GC135" s="141"/>
      <c r="GD135" s="141"/>
      <c r="GE135" s="141"/>
      <c r="GF135" s="141"/>
      <c r="GG135" s="141"/>
      <c r="GH135" s="141"/>
      <c r="GI135" s="141"/>
      <c r="GJ135" s="141"/>
      <c r="GK135" s="141"/>
      <c r="GL135" s="141"/>
      <c r="GM135" s="141"/>
      <c r="GN135" s="141"/>
      <c r="GO135" s="141"/>
      <c r="GP135" s="141"/>
      <c r="GQ135" s="141"/>
      <c r="GR135" s="141"/>
      <c r="GS135" s="141"/>
      <c r="GT135" s="141"/>
      <c r="GU135" s="141"/>
      <c r="GV135" s="141"/>
      <c r="GW135" s="141"/>
      <c r="GX135" s="141"/>
      <c r="GY135" s="141"/>
      <c r="GZ135" s="141"/>
      <c r="HA135" s="141"/>
      <c r="HB135" s="141"/>
      <c r="HC135" s="141"/>
      <c r="HD135" s="141"/>
      <c r="HE135" s="141"/>
      <c r="HF135" s="141"/>
      <c r="HG135" s="141"/>
      <c r="HH135" s="141"/>
      <c r="HI135" s="141"/>
      <c r="HJ135" s="141"/>
      <c r="HK135" s="141"/>
      <c r="HL135" s="141"/>
      <c r="HM135" s="141"/>
      <c r="HN135" s="141"/>
      <c r="HO135" s="141"/>
      <c r="HP135" s="141"/>
      <c r="HQ135" s="141"/>
      <c r="HR135" s="141"/>
      <c r="HS135" s="141"/>
      <c r="HT135" s="141"/>
      <c r="HU135" s="141"/>
      <c r="HV135" s="141"/>
      <c r="HW135" s="141"/>
      <c r="HX135" s="141"/>
      <c r="HY135" s="141"/>
      <c r="HZ135" s="141"/>
      <c r="IA135" s="141"/>
      <c r="IB135" s="141"/>
      <c r="IC135" s="141"/>
      <c r="ID135" s="141"/>
      <c r="IE135" s="141"/>
      <c r="IF135" s="141"/>
      <c r="IG135" s="141"/>
      <c r="IH135" s="141"/>
      <c r="II135" s="141"/>
      <c r="IJ135" s="141"/>
      <c r="IK135" s="141"/>
      <c r="IL135" s="141"/>
      <c r="IM135" s="141"/>
      <c r="IN135" s="141"/>
      <c r="IO135" s="141"/>
      <c r="IP135" s="141"/>
      <c r="IQ135" s="141"/>
      <c r="IR135" s="141"/>
      <c r="IS135" s="141"/>
      <c r="IT135" s="141"/>
      <c r="IU135" s="141"/>
      <c r="IV135" s="141"/>
      <c r="IW135" s="141"/>
      <c r="IX135" s="141"/>
      <c r="IY135" s="141"/>
      <c r="IZ135" s="141"/>
      <c r="JA135" s="141"/>
      <c r="JB135" s="141"/>
      <c r="JC135" s="141"/>
      <c r="JD135" s="141"/>
      <c r="JE135" s="141"/>
      <c r="JF135" s="141"/>
      <c r="JG135" s="141"/>
      <c r="JH135" s="141"/>
      <c r="JI135" s="141"/>
      <c r="JJ135" s="141"/>
      <c r="JK135" s="141"/>
      <c r="JL135" s="141"/>
      <c r="JM135" s="141"/>
      <c r="JN135" s="141"/>
      <c r="JO135" s="141"/>
      <c r="JP135" s="141"/>
      <c r="JQ135" s="141"/>
      <c r="JR135" s="141"/>
      <c r="JS135" s="141"/>
      <c r="JT135" s="141"/>
      <c r="JU135" s="141"/>
      <c r="JV135" s="141"/>
      <c r="JW135" s="141"/>
      <c r="JX135" s="141"/>
      <c r="JY135" s="141"/>
      <c r="JZ135" s="141"/>
      <c r="KA135" s="141"/>
      <c r="KB135" s="141"/>
      <c r="KC135" s="141"/>
      <c r="KD135" s="141"/>
      <c r="KE135" s="141"/>
      <c r="KF135" s="141"/>
      <c r="KG135" s="141"/>
      <c r="KH135" s="141"/>
      <c r="KI135" s="141"/>
      <c r="KJ135" s="141"/>
      <c r="KK135" s="141"/>
      <c r="KL135" s="141"/>
      <c r="KM135" s="141"/>
      <c r="KN135" s="141"/>
      <c r="KO135" s="141"/>
      <c r="KP135" s="141"/>
      <c r="KQ135" s="141"/>
      <c r="KR135" s="141"/>
      <c r="KS135" s="141"/>
      <c r="KT135" s="141"/>
      <c r="KU135" s="141"/>
      <c r="KV135" s="141"/>
      <c r="KW135" s="141"/>
      <c r="KX135" s="141"/>
      <c r="KY135" s="141"/>
      <c r="KZ135" s="141"/>
      <c r="LA135" s="141"/>
      <c r="LB135" s="141"/>
      <c r="LC135" s="141"/>
      <c r="LD135" s="141"/>
      <c r="LE135" s="141"/>
      <c r="LF135" s="141"/>
      <c r="LG135" s="141"/>
      <c r="LH135" s="141"/>
      <c r="LI135" s="141"/>
      <c r="LJ135" s="141"/>
      <c r="LK135" s="141"/>
      <c r="LL135" s="141"/>
      <c r="LM135" s="141"/>
      <c r="LN135" s="141"/>
      <c r="LO135" s="141"/>
      <c r="LP135" s="141"/>
      <c r="LQ135" s="141"/>
      <c r="LR135" s="141"/>
      <c r="LS135" s="141"/>
      <c r="LT135" s="141"/>
      <c r="LU135" s="141"/>
      <c r="LV135" s="141"/>
      <c r="LW135" s="141"/>
      <c r="LX135" s="141"/>
      <c r="LY135" s="141"/>
      <c r="LZ135" s="141"/>
      <c r="MA135" s="141"/>
      <c r="MB135" s="141"/>
      <c r="MC135" s="141"/>
      <c r="MD135" s="141"/>
      <c r="ME135" s="141"/>
      <c r="MF135" s="141"/>
      <c r="MG135" s="141"/>
      <c r="MH135" s="141"/>
      <c r="MI135" s="141"/>
      <c r="MJ135" s="141"/>
      <c r="MK135" s="141"/>
      <c r="ML135" s="141"/>
      <c r="MM135" s="141"/>
      <c r="MN135" s="141"/>
      <c r="MO135" s="141"/>
      <c r="MP135" s="141"/>
      <c r="MQ135" s="141"/>
      <c r="MR135" s="141"/>
      <c r="MS135" s="141"/>
      <c r="MT135" s="141"/>
      <c r="MU135" s="141"/>
      <c r="MV135" s="141"/>
      <c r="MW135" s="141"/>
      <c r="MX135" s="141"/>
      <c r="MY135" s="141"/>
      <c r="MZ135" s="141"/>
      <c r="NA135" s="141"/>
      <c r="NB135" s="141"/>
      <c r="NC135" s="141"/>
      <c r="ND135" s="141"/>
      <c r="NE135" s="141"/>
      <c r="NF135" s="141"/>
      <c r="NG135" s="141"/>
      <c r="NH135" s="141"/>
      <c r="NI135" s="141"/>
      <c r="NJ135" s="141"/>
      <c r="NK135" s="141"/>
      <c r="NL135" s="141"/>
      <c r="NM135" s="141"/>
      <c r="NN135" s="141"/>
      <c r="NO135" s="141"/>
      <c r="NP135" s="141"/>
      <c r="NQ135" s="141"/>
      <c r="NR135" s="141"/>
      <c r="NS135" s="141"/>
      <c r="NT135" s="141"/>
      <c r="NU135" s="141"/>
      <c r="NV135" s="141"/>
      <c r="NW135" s="141"/>
      <c r="NX135" s="141"/>
      <c r="NY135" s="141"/>
      <c r="NZ135" s="141"/>
      <c r="OA135" s="141"/>
      <c r="OB135" s="141"/>
      <c r="OC135" s="141"/>
      <c r="OD135" s="141"/>
      <c r="OE135" s="141"/>
      <c r="OF135" s="141"/>
      <c r="OG135" s="141"/>
      <c r="OH135" s="141"/>
      <c r="OI135" s="141"/>
      <c r="OJ135" s="141"/>
      <c r="OK135" s="141"/>
      <c r="OL135" s="141"/>
      <c r="OM135" s="141"/>
      <c r="ON135" s="141"/>
      <c r="OO135" s="141"/>
      <c r="OP135" s="141"/>
      <c r="OQ135" s="141"/>
      <c r="OR135" s="141"/>
      <c r="OS135" s="141"/>
      <c r="OT135" s="141"/>
      <c r="OU135" s="141"/>
      <c r="OV135" s="141"/>
      <c r="OW135" s="141"/>
      <c r="OX135" s="141"/>
      <c r="OY135" s="141"/>
      <c r="OZ135" s="141"/>
      <c r="PA135" s="141"/>
      <c r="PB135" s="141"/>
      <c r="PC135" s="141"/>
      <c r="PD135" s="141"/>
      <c r="PE135" s="141"/>
      <c r="PF135" s="141"/>
      <c r="PG135" s="141"/>
      <c r="PH135" s="141"/>
      <c r="PI135" s="141"/>
      <c r="PJ135" s="141"/>
      <c r="PK135" s="141"/>
      <c r="PL135" s="141"/>
      <c r="PM135" s="141"/>
      <c r="PN135" s="141"/>
      <c r="PO135" s="141"/>
      <c r="PP135" s="141"/>
      <c r="PQ135" s="141"/>
      <c r="PR135" s="141"/>
      <c r="PS135" s="141"/>
      <c r="PT135" s="141"/>
      <c r="PU135" s="141"/>
      <c r="PV135" s="141"/>
      <c r="PW135" s="141"/>
      <c r="PX135" s="141"/>
      <c r="PY135" s="141"/>
      <c r="PZ135" s="141"/>
      <c r="QA135" s="141"/>
      <c r="QB135" s="141"/>
      <c r="QC135" s="141"/>
      <c r="QD135" s="141"/>
      <c r="QE135" s="141"/>
      <c r="QF135" s="141"/>
      <c r="QG135" s="141"/>
      <c r="QH135" s="141"/>
      <c r="QI135" s="141"/>
      <c r="QJ135" s="141"/>
      <c r="QK135" s="141"/>
      <c r="QL135" s="141"/>
      <c r="QM135" s="141"/>
      <c r="QN135" s="141"/>
      <c r="QO135" s="141"/>
      <c r="QP135" s="141"/>
      <c r="QQ135" s="141"/>
      <c r="QR135" s="141"/>
      <c r="QS135" s="141"/>
      <c r="QT135" s="141"/>
      <c r="QU135" s="141"/>
      <c r="QV135" s="141"/>
      <c r="QW135" s="141"/>
      <c r="QX135" s="141"/>
      <c r="QY135" s="141"/>
      <c r="QZ135" s="141"/>
      <c r="RA135" s="141"/>
      <c r="RB135" s="141"/>
      <c r="RC135" s="141"/>
      <c r="RD135" s="141"/>
      <c r="RE135" s="141"/>
      <c r="RF135" s="141"/>
      <c r="RG135" s="141"/>
      <c r="RH135" s="141"/>
      <c r="RI135" s="141"/>
      <c r="RJ135" s="141"/>
      <c r="RK135" s="141"/>
      <c r="RL135" s="141"/>
      <c r="RM135" s="141"/>
      <c r="RN135" s="141"/>
      <c r="RO135" s="141"/>
      <c r="RP135" s="141"/>
      <c r="RQ135" s="141"/>
      <c r="RR135" s="141"/>
      <c r="RS135" s="141"/>
      <c r="RT135" s="141"/>
      <c r="RU135" s="141"/>
      <c r="RV135" s="141"/>
      <c r="RW135" s="141"/>
      <c r="RX135" s="141"/>
      <c r="RY135" s="141"/>
      <c r="RZ135" s="141"/>
      <c r="SA135" s="141"/>
      <c r="SB135" s="141"/>
      <c r="SC135" s="141"/>
      <c r="SD135" s="141"/>
      <c r="SE135" s="141"/>
      <c r="SF135" s="141"/>
      <c r="SG135" s="141"/>
      <c r="SH135" s="141"/>
      <c r="SI135" s="141"/>
      <c r="SJ135" s="141"/>
      <c r="SK135" s="141"/>
      <c r="SL135" s="141"/>
      <c r="SM135" s="141"/>
      <c r="SN135" s="141"/>
      <c r="SO135" s="141"/>
      <c r="SP135" s="141"/>
      <c r="SQ135" s="141"/>
      <c r="SR135" s="141"/>
      <c r="SS135" s="141"/>
      <c r="ST135" s="141"/>
      <c r="SU135" s="141"/>
      <c r="SV135" s="141"/>
      <c r="SW135" s="141"/>
      <c r="SX135" s="141"/>
      <c r="SY135" s="141"/>
      <c r="SZ135" s="141"/>
      <c r="TA135" s="141"/>
      <c r="TB135" s="141"/>
      <c r="TC135" s="141"/>
      <c r="TD135" s="141"/>
      <c r="TE135" s="141"/>
      <c r="TF135" s="141"/>
      <c r="TG135" s="141"/>
      <c r="TH135" s="141"/>
      <c r="TI135" s="141"/>
      <c r="TJ135" s="141"/>
      <c r="TK135" s="141"/>
      <c r="TL135" s="141"/>
      <c r="TM135" s="141"/>
      <c r="TN135" s="141"/>
      <c r="TO135" s="141"/>
      <c r="TP135" s="141"/>
      <c r="TQ135" s="141"/>
      <c r="TR135" s="141"/>
      <c r="TS135" s="141"/>
      <c r="TT135" s="141"/>
      <c r="TU135" s="141"/>
      <c r="TV135" s="141"/>
      <c r="TW135" s="141"/>
      <c r="TX135" s="141"/>
      <c r="TY135" s="141"/>
      <c r="TZ135" s="141"/>
      <c r="UA135" s="141"/>
      <c r="UB135" s="141"/>
      <c r="UC135" s="141"/>
      <c r="UD135" s="141"/>
      <c r="UE135" s="141"/>
      <c r="UF135" s="141"/>
      <c r="UG135" s="141"/>
      <c r="UH135" s="141"/>
      <c r="UI135" s="141"/>
      <c r="UJ135" s="141"/>
      <c r="UK135" s="141"/>
      <c r="UL135" s="141"/>
      <c r="UM135" s="141"/>
      <c r="UN135" s="141"/>
      <c r="UO135" s="141"/>
      <c r="UP135" s="141"/>
      <c r="UQ135" s="141"/>
      <c r="UR135" s="141"/>
      <c r="US135" s="141"/>
      <c r="UT135" s="141"/>
      <c r="UU135" s="141"/>
      <c r="UV135" s="141"/>
      <c r="UW135" s="141"/>
      <c r="UX135" s="141"/>
      <c r="UY135" s="141"/>
      <c r="UZ135" s="141"/>
      <c r="VA135" s="141"/>
      <c r="VB135" s="141"/>
      <c r="VC135" s="141"/>
      <c r="VD135" s="141"/>
      <c r="VE135" s="141"/>
      <c r="VF135" s="141"/>
      <c r="VG135" s="141"/>
      <c r="VH135" s="141"/>
      <c r="VI135" s="141"/>
      <c r="VJ135" s="141"/>
      <c r="VK135" s="141"/>
      <c r="VL135" s="141"/>
      <c r="VM135" s="141"/>
      <c r="VN135" s="141"/>
      <c r="VO135" s="141"/>
      <c r="VP135" s="141"/>
      <c r="VQ135" s="141"/>
      <c r="VR135" s="141"/>
      <c r="VS135" s="141"/>
      <c r="VT135" s="141"/>
      <c r="VU135" s="141"/>
      <c r="VV135" s="141"/>
      <c r="VW135" s="141"/>
      <c r="VX135" s="141"/>
      <c r="VY135" s="141"/>
      <c r="VZ135" s="141"/>
      <c r="WA135" s="141"/>
      <c r="WB135" s="141"/>
      <c r="WC135" s="141"/>
      <c r="WD135" s="141"/>
      <c r="WE135" s="141"/>
      <c r="WF135" s="141"/>
      <c r="WG135" s="141"/>
      <c r="WH135" s="141"/>
      <c r="WI135" s="141"/>
      <c r="WJ135" s="141"/>
      <c r="WK135" s="141"/>
      <c r="WL135" s="141"/>
      <c r="WM135" s="141"/>
      <c r="WN135" s="141"/>
      <c r="WO135" s="141"/>
      <c r="WP135" s="141"/>
      <c r="WQ135" s="141"/>
      <c r="WR135" s="141"/>
      <c r="WS135" s="141"/>
      <c r="WT135" s="141"/>
      <c r="WU135" s="141"/>
      <c r="WV135" s="141"/>
      <c r="WW135" s="141"/>
      <c r="WX135" s="141"/>
      <c r="WY135" s="141"/>
      <c r="WZ135" s="141"/>
      <c r="XA135" s="141"/>
      <c r="XB135" s="141"/>
      <c r="XC135" s="141"/>
      <c r="XD135" s="141"/>
      <c r="XE135" s="141"/>
      <c r="XF135" s="141"/>
      <c r="XG135" s="141"/>
      <c r="XH135" s="141"/>
      <c r="XI135" s="141"/>
      <c r="XJ135" s="141"/>
      <c r="XK135" s="141"/>
      <c r="XL135" s="141"/>
      <c r="XM135" s="141"/>
      <c r="XN135" s="141"/>
      <c r="XO135" s="141"/>
      <c r="XP135" s="141"/>
      <c r="XQ135" s="141"/>
      <c r="XR135" s="141"/>
      <c r="XS135" s="141"/>
      <c r="XT135" s="141"/>
      <c r="XU135" s="141"/>
      <c r="XV135" s="141"/>
      <c r="XW135" s="141"/>
      <c r="XX135" s="141"/>
      <c r="XY135" s="141"/>
      <c r="XZ135" s="141"/>
      <c r="YA135" s="141"/>
      <c r="YB135" s="141"/>
      <c r="YC135" s="141"/>
      <c r="YD135" s="141"/>
      <c r="YE135" s="141"/>
      <c r="YF135" s="141"/>
      <c r="YG135" s="141"/>
      <c r="YH135" s="141"/>
      <c r="YI135" s="141"/>
      <c r="YJ135" s="141"/>
      <c r="YK135" s="141"/>
      <c r="YL135" s="141"/>
      <c r="YM135" s="141"/>
      <c r="YN135" s="141"/>
      <c r="YO135" s="141"/>
      <c r="YP135" s="141"/>
      <c r="YQ135" s="141"/>
      <c r="YR135" s="141"/>
      <c r="YS135" s="141"/>
      <c r="YT135" s="141"/>
      <c r="YU135" s="141"/>
      <c r="YV135" s="141"/>
      <c r="YW135" s="141"/>
      <c r="YX135" s="141"/>
      <c r="YY135" s="141"/>
      <c r="YZ135" s="141"/>
      <c r="ZA135" s="141"/>
      <c r="ZB135" s="141"/>
      <c r="ZC135" s="141"/>
      <c r="ZD135" s="141"/>
      <c r="ZE135" s="141"/>
      <c r="ZF135" s="141"/>
      <c r="ZG135" s="141"/>
      <c r="ZH135" s="141"/>
      <c r="ZI135" s="141"/>
      <c r="ZJ135" s="141"/>
      <c r="ZK135" s="141"/>
      <c r="ZL135" s="141"/>
      <c r="ZM135" s="141"/>
      <c r="ZN135" s="141"/>
      <c r="ZO135" s="141"/>
      <c r="ZP135" s="141"/>
      <c r="ZQ135" s="141"/>
      <c r="ZR135" s="141"/>
      <c r="ZS135" s="141"/>
      <c r="ZT135" s="141"/>
      <c r="ZU135" s="141"/>
      <c r="ZV135" s="141"/>
      <c r="ZW135" s="141"/>
      <c r="ZX135" s="141"/>
      <c r="ZY135" s="141"/>
      <c r="ZZ135" s="141"/>
      <c r="AAA135" s="141"/>
      <c r="AAB135" s="141"/>
      <c r="AAC135" s="141"/>
      <c r="AAD135" s="141"/>
      <c r="AAE135" s="141"/>
      <c r="AAF135" s="141"/>
      <c r="AAG135" s="141"/>
      <c r="AAH135" s="141"/>
      <c r="AAI135" s="141"/>
      <c r="AAJ135" s="141"/>
      <c r="AAK135" s="141"/>
      <c r="AAL135" s="141"/>
      <c r="AAM135" s="141"/>
      <c r="AAN135" s="141"/>
      <c r="AAO135" s="141"/>
      <c r="AAP135" s="141"/>
      <c r="AAQ135" s="141"/>
      <c r="AAR135" s="141"/>
      <c r="AAS135" s="141"/>
      <c r="AAT135" s="141"/>
      <c r="AAU135" s="141"/>
      <c r="AAV135" s="141"/>
      <c r="AAW135" s="141"/>
      <c r="AAX135" s="141"/>
      <c r="AAY135" s="141"/>
      <c r="AAZ135" s="141"/>
      <c r="ABA135" s="141"/>
      <c r="ABB135" s="141"/>
      <c r="ABC135" s="141"/>
      <c r="ABD135" s="141"/>
      <c r="ABE135" s="141"/>
      <c r="ABF135" s="141"/>
      <c r="ABG135" s="141"/>
      <c r="ABH135" s="141"/>
      <c r="ABI135" s="141"/>
      <c r="ABJ135" s="141"/>
      <c r="ABK135" s="141"/>
      <c r="ABL135" s="141"/>
      <c r="ABM135" s="141"/>
      <c r="ABN135" s="141"/>
      <c r="ABO135" s="141"/>
      <c r="ABP135" s="141"/>
      <c r="ABQ135" s="141"/>
      <c r="ABR135" s="141"/>
      <c r="ABS135" s="141"/>
      <c r="ABT135" s="141"/>
      <c r="ABU135" s="141"/>
      <c r="ABV135" s="141"/>
      <c r="ABW135" s="141"/>
      <c r="ABX135" s="141"/>
      <c r="ABY135" s="141"/>
      <c r="ABZ135" s="141"/>
      <c r="ACA135" s="141"/>
      <c r="ACB135" s="141"/>
      <c r="ACC135" s="141"/>
      <c r="ACD135" s="141"/>
      <c r="ACE135" s="141"/>
      <c r="ACF135" s="141"/>
      <c r="ACG135" s="141"/>
      <c r="ACH135" s="141"/>
      <c r="ACI135" s="141"/>
      <c r="ACJ135" s="141"/>
      <c r="ACK135" s="141"/>
      <c r="ACL135" s="141"/>
      <c r="ACM135" s="141"/>
      <c r="ACN135" s="141"/>
      <c r="ACO135" s="141"/>
      <c r="ACP135" s="141"/>
      <c r="ACQ135" s="141"/>
      <c r="ACR135" s="141"/>
      <c r="ACS135" s="141"/>
      <c r="ACT135" s="141"/>
      <c r="ACU135" s="141"/>
      <c r="ACV135" s="141"/>
      <c r="ACW135" s="141"/>
      <c r="ACX135" s="141"/>
      <c r="ACY135" s="141"/>
      <c r="ACZ135" s="141"/>
      <c r="ADA135" s="141"/>
      <c r="ADB135" s="141"/>
      <c r="ADC135" s="141"/>
      <c r="ADD135" s="141"/>
      <c r="ADE135" s="141"/>
      <c r="ADF135" s="141"/>
      <c r="ADG135" s="141"/>
      <c r="ADH135" s="141"/>
      <c r="ADI135" s="141"/>
      <c r="ADJ135" s="141"/>
      <c r="ADK135" s="141"/>
      <c r="ADL135" s="141"/>
      <c r="ADM135" s="141"/>
      <c r="ADN135" s="141"/>
      <c r="ADO135" s="141"/>
      <c r="ADP135" s="141"/>
      <c r="ADQ135" s="141"/>
      <c r="ADR135" s="141"/>
      <c r="ADS135" s="141"/>
      <c r="ADT135" s="141"/>
      <c r="ADU135" s="141"/>
      <c r="ADV135" s="141"/>
      <c r="ADW135" s="141"/>
      <c r="ADX135" s="141"/>
      <c r="ADY135" s="141"/>
      <c r="ADZ135" s="141"/>
      <c r="AEA135" s="141"/>
      <c r="AEB135" s="141"/>
      <c r="AEC135" s="141"/>
      <c r="AED135" s="141"/>
      <c r="AEE135" s="141"/>
      <c r="AEF135" s="141"/>
      <c r="AEG135" s="141"/>
      <c r="AEH135" s="141"/>
      <c r="AEI135" s="141"/>
      <c r="AEJ135" s="141"/>
      <c r="AEK135" s="141"/>
      <c r="AEL135" s="141"/>
      <c r="AEM135" s="141"/>
      <c r="AEN135" s="141"/>
      <c r="AEO135" s="141"/>
      <c r="AEP135" s="141"/>
      <c r="AEQ135" s="141"/>
      <c r="AER135" s="141"/>
      <c r="AES135" s="141"/>
      <c r="AET135" s="141"/>
      <c r="AEU135" s="141"/>
      <c r="AEV135" s="141"/>
      <c r="AEW135" s="141"/>
      <c r="AEX135" s="141"/>
      <c r="AEY135" s="141"/>
      <c r="AEZ135" s="141"/>
      <c r="AFA135" s="141"/>
      <c r="AFB135" s="141"/>
      <c r="AFC135" s="141"/>
      <c r="AFD135" s="141"/>
      <c r="AFE135" s="141"/>
      <c r="AFF135" s="141"/>
      <c r="AFG135" s="141"/>
      <c r="AFH135" s="141"/>
      <c r="AFI135" s="141"/>
      <c r="AFJ135" s="141"/>
      <c r="AFK135" s="141"/>
      <c r="AFL135" s="141"/>
      <c r="AFM135" s="141"/>
      <c r="AFN135" s="141"/>
      <c r="AFO135" s="141"/>
      <c r="AFP135" s="141"/>
      <c r="AFQ135" s="141"/>
      <c r="AFR135" s="141"/>
      <c r="AFS135" s="141"/>
      <c r="AFT135" s="141"/>
      <c r="AFU135" s="141"/>
      <c r="AFV135" s="141"/>
      <c r="AFW135" s="141"/>
      <c r="AFX135" s="141"/>
      <c r="AFY135" s="141"/>
      <c r="AFZ135" s="141"/>
      <c r="AGA135" s="141"/>
      <c r="AGB135" s="141"/>
      <c r="AGC135" s="141"/>
      <c r="AGD135" s="141"/>
      <c r="AGE135" s="141"/>
      <c r="AGF135" s="141"/>
      <c r="AGG135" s="141"/>
      <c r="AGH135" s="141"/>
      <c r="AGI135" s="141"/>
      <c r="AGJ135" s="141"/>
      <c r="AGK135" s="141"/>
      <c r="AGL135" s="141"/>
      <c r="AGM135" s="141"/>
      <c r="AGN135" s="141"/>
      <c r="AGO135" s="141"/>
      <c r="AGP135" s="141"/>
      <c r="AGQ135" s="141"/>
      <c r="AGR135" s="141"/>
      <c r="AGS135" s="141"/>
      <c r="AGT135" s="141"/>
      <c r="AGU135" s="141"/>
      <c r="AGV135" s="141"/>
      <c r="AGW135" s="141"/>
      <c r="AGX135" s="141"/>
      <c r="AGY135" s="141"/>
      <c r="AGZ135" s="141"/>
      <c r="AHA135" s="141"/>
      <c r="AHB135" s="141"/>
      <c r="AHC135" s="141"/>
      <c r="AHD135" s="141"/>
      <c r="AHE135" s="141"/>
      <c r="AHF135" s="141"/>
      <c r="AHG135" s="141"/>
      <c r="AHH135" s="141"/>
      <c r="AHI135" s="141"/>
      <c r="AHJ135" s="141"/>
      <c r="AHK135" s="141"/>
      <c r="AHL135" s="141"/>
      <c r="AHM135" s="141"/>
      <c r="AHN135" s="141"/>
      <c r="AHO135" s="141"/>
      <c r="AHP135" s="141"/>
      <c r="AHQ135" s="141"/>
      <c r="AHR135" s="141"/>
      <c r="AHS135" s="141"/>
      <c r="AHT135" s="141"/>
      <c r="AHU135" s="141"/>
      <c r="AHV135" s="141"/>
      <c r="AHW135" s="141"/>
      <c r="AHX135" s="141"/>
      <c r="AHY135" s="141"/>
      <c r="AHZ135" s="141"/>
      <c r="AIA135" s="141"/>
      <c r="AIB135" s="141"/>
      <c r="AIC135" s="141"/>
      <c r="AID135" s="141"/>
      <c r="AIE135" s="141"/>
      <c r="AIF135" s="141"/>
      <c r="AIG135" s="141"/>
      <c r="AIH135" s="141"/>
      <c r="AII135" s="141"/>
      <c r="AIJ135" s="141"/>
      <c r="AIK135" s="141"/>
      <c r="AIL135" s="141"/>
      <c r="AIM135" s="141"/>
      <c r="AIN135" s="141"/>
      <c r="AIO135" s="141"/>
      <c r="AIP135" s="141"/>
      <c r="AIQ135" s="141"/>
      <c r="AIR135" s="141"/>
      <c r="AIS135" s="141"/>
      <c r="AIT135" s="141"/>
      <c r="AIU135" s="141"/>
      <c r="AIV135" s="141"/>
      <c r="AIW135" s="141"/>
      <c r="AIX135" s="141"/>
      <c r="AIY135" s="141"/>
      <c r="AIZ135" s="141"/>
      <c r="AJA135" s="141"/>
      <c r="AJB135" s="141"/>
      <c r="AJC135" s="141"/>
      <c r="AJD135" s="141"/>
      <c r="AJE135" s="141"/>
      <c r="AJF135" s="141"/>
      <c r="AJG135" s="141"/>
      <c r="AJH135" s="141"/>
      <c r="AJI135" s="141"/>
      <c r="AJJ135" s="141"/>
      <c r="AJK135" s="141"/>
      <c r="AJL135" s="141"/>
      <c r="AJM135" s="141"/>
      <c r="AJN135" s="141"/>
      <c r="AJO135" s="141"/>
      <c r="AJP135" s="141"/>
      <c r="AJQ135" s="141"/>
      <c r="AJR135" s="141"/>
      <c r="AJS135" s="141"/>
      <c r="AJT135" s="141"/>
      <c r="AJU135" s="141"/>
      <c r="AJV135" s="141"/>
      <c r="AJW135" s="141"/>
      <c r="AJX135" s="141"/>
      <c r="AJY135" s="141"/>
      <c r="AJZ135" s="141"/>
      <c r="AKA135" s="141"/>
      <c r="AKB135" s="141"/>
      <c r="AKC135" s="141"/>
      <c r="AKD135" s="141"/>
      <c r="AKE135" s="141"/>
      <c r="AKF135" s="141"/>
      <c r="AKG135" s="141"/>
      <c r="AKH135" s="141"/>
      <c r="AKI135" s="141"/>
      <c r="AKJ135" s="141"/>
      <c r="AKK135" s="141"/>
      <c r="AKL135" s="141"/>
      <c r="AKM135" s="141"/>
      <c r="AKN135" s="141"/>
      <c r="AKO135" s="141"/>
      <c r="AKP135" s="141"/>
      <c r="AKQ135" s="141"/>
      <c r="AKR135" s="141"/>
      <c r="AKS135" s="141"/>
      <c r="AKT135" s="141"/>
      <c r="AKU135" s="141"/>
      <c r="AKV135" s="141"/>
      <c r="AKW135" s="141"/>
      <c r="AKX135" s="141"/>
    </row>
    <row r="136" spans="1:986" ht="24" x14ac:dyDescent="0.2">
      <c r="A136" s="249"/>
      <c r="B136" s="242" t="s">
        <v>380</v>
      </c>
      <c r="C136" s="170" t="str">
        <f>_xlfn.CONCAT(Leverancespecifikation6[[#This Row],[ID]],Leverancespecifikation6[[#This Row],[BYGNINGSDEL]])</f>
        <v>132Korrugerede rør og trækforbindelser i betonelementer</v>
      </c>
      <c r="E136" s="171" t="s">
        <v>103</v>
      </c>
      <c r="I136" s="171"/>
      <c r="J136" s="171">
        <v>4</v>
      </c>
      <c r="K136" s="175" t="s">
        <v>398</v>
      </c>
      <c r="L136" s="172" t="s">
        <v>103</v>
      </c>
      <c r="M136" s="80" t="str">
        <f>IFERROR(VLOOKUP(Leverancespecifikation6[[#This Row],[ID-Bygningsdel]],'Data ændringslog'!A:G,7,FALSE),"P")</f>
        <v/>
      </c>
      <c r="N136" s="321" t="s">
        <v>103</v>
      </c>
      <c r="O136" s="121" t="str">
        <f>VLOOKUP(Leverancespecifikation6[[#This Row],[ID-Bygningsdel]],'Data aktør'!A:H,2,FALSE)</f>
        <v/>
      </c>
      <c r="P136" s="78" t="str">
        <f>VLOOKUP(Leverancespecifikation6[[#This Row],[ID-Bygningsdel]],'Data aktør'!A:H,3,FALSE)</f>
        <v>X</v>
      </c>
      <c r="Q136" s="78" t="str">
        <f>VLOOKUP(Leverancespecifikation6[[#This Row],[ID-Bygningsdel]],'Data aktør'!A:H,4,FALSE)</f>
        <v/>
      </c>
      <c r="R136" s="78" t="str">
        <f>VLOOKUP(Leverancespecifikation6[[#This Row],[ID-Bygningsdel]],'Data aktør'!A:H,5,FALSE)</f>
        <v/>
      </c>
      <c r="S136" s="78" t="str">
        <f>VLOOKUP(Leverancespecifikation6[[#This Row],[ID-Bygningsdel]],'Data aktør'!A:H,6,FALSE)</f>
        <v/>
      </c>
      <c r="T136" s="78" t="str">
        <f>VLOOKUP(Leverancespecifikation6[[#This Row],[ID-Bygningsdel]],'Data aktør'!A:H,7,FALSE)</f>
        <v/>
      </c>
      <c r="U136" s="122" t="str">
        <f>VLOOKUP(Leverancespecifikation6[[#This Row],[ID-Bygningsdel]],'Data aktør'!A:H,8,FALSE)</f>
        <v/>
      </c>
      <c r="V136" s="112"/>
      <c r="W136" s="79"/>
      <c r="X136" s="79"/>
      <c r="Y136" s="79"/>
      <c r="Z136" s="79"/>
      <c r="AA136" s="79"/>
      <c r="AB136" s="171"/>
      <c r="AD136" s="171"/>
      <c r="AE136" s="171"/>
      <c r="AF136" s="171"/>
      <c r="AG136" s="171"/>
      <c r="AH136" s="171"/>
      <c r="AI136" s="171"/>
      <c r="AJ136" s="171" t="s">
        <v>34</v>
      </c>
      <c r="AT136" s="171" t="s">
        <v>34</v>
      </c>
      <c r="BB136" s="171" t="s">
        <v>34</v>
      </c>
      <c r="BV136" s="171"/>
      <c r="BW136" s="171"/>
      <c r="CB136" s="134"/>
    </row>
    <row r="137" spans="1:986" ht="24" x14ac:dyDescent="0.2">
      <c r="A137" s="249"/>
      <c r="B137" s="242" t="s">
        <v>382</v>
      </c>
      <c r="C137" s="170" t="str">
        <f>_xlfn.CONCAT(Leverancespecifikation6[[#This Row],[ID]],Leverancespecifikation6[[#This Row],[BYGNINGSDEL]])</f>
        <v xml:space="preserve">133Korrugerede rør inkl. armering og trækforbindelser i betonelementer </v>
      </c>
      <c r="E137" s="171" t="s">
        <v>103</v>
      </c>
      <c r="I137" s="171"/>
      <c r="J137" s="171">
        <v>4</v>
      </c>
      <c r="K137" s="175" t="s">
        <v>400</v>
      </c>
      <c r="L137" s="172" t="s">
        <v>103</v>
      </c>
      <c r="M137" s="80" t="str">
        <f>IFERROR(VLOOKUP(Leverancespecifikation6[[#This Row],[ID-Bygningsdel]],'Data ændringslog'!A:G,7,FALSE),"P")</f>
        <v/>
      </c>
      <c r="N137" s="321" t="s">
        <v>103</v>
      </c>
      <c r="O137" s="121" t="str">
        <f>VLOOKUP(Leverancespecifikation6[[#This Row],[ID-Bygningsdel]],'Data aktør'!A:H,2,FALSE)</f>
        <v/>
      </c>
      <c r="P137" s="78" t="str">
        <f>VLOOKUP(Leverancespecifikation6[[#This Row],[ID-Bygningsdel]],'Data aktør'!A:H,3,FALSE)</f>
        <v>X</v>
      </c>
      <c r="Q137" s="78" t="str">
        <f>VLOOKUP(Leverancespecifikation6[[#This Row],[ID-Bygningsdel]],'Data aktør'!A:H,4,FALSE)</f>
        <v/>
      </c>
      <c r="R137" s="78" t="str">
        <f>VLOOKUP(Leverancespecifikation6[[#This Row],[ID-Bygningsdel]],'Data aktør'!A:H,5,FALSE)</f>
        <v/>
      </c>
      <c r="S137" s="78" t="str">
        <f>VLOOKUP(Leverancespecifikation6[[#This Row],[ID-Bygningsdel]],'Data aktør'!A:H,6,FALSE)</f>
        <v/>
      </c>
      <c r="T137" s="78" t="str">
        <f>VLOOKUP(Leverancespecifikation6[[#This Row],[ID-Bygningsdel]],'Data aktør'!A:H,7,FALSE)</f>
        <v/>
      </c>
      <c r="U137" s="122" t="str">
        <f>VLOOKUP(Leverancespecifikation6[[#This Row],[ID-Bygningsdel]],'Data aktør'!A:H,8,FALSE)</f>
        <v/>
      </c>
      <c r="V137" s="112"/>
      <c r="W137" s="79"/>
      <c r="X137" s="79"/>
      <c r="Y137" s="79"/>
      <c r="Z137" s="79"/>
      <c r="AA137" s="79"/>
      <c r="AB137" s="171"/>
      <c r="AD137" s="171"/>
      <c r="AE137" s="171"/>
      <c r="AF137" s="171"/>
      <c r="AG137" s="171"/>
      <c r="AH137" s="171"/>
      <c r="AI137" s="171"/>
      <c r="AJ137" s="171" t="s">
        <v>34</v>
      </c>
      <c r="AT137" s="171" t="s">
        <v>34</v>
      </c>
      <c r="BB137" s="171" t="s">
        <v>34</v>
      </c>
      <c r="BV137" s="171"/>
      <c r="BW137" s="171"/>
      <c r="CB137" s="134"/>
    </row>
    <row r="138" spans="1:986" ht="12" x14ac:dyDescent="0.2">
      <c r="A138" s="249"/>
      <c r="B138" s="242" t="s">
        <v>385</v>
      </c>
      <c r="C138" s="170" t="str">
        <f>_xlfn.CONCAT(Leverancespecifikation6[[#This Row],[ID]],Leverancespecifikation6[[#This Row],[BYGNINGSDEL]])</f>
        <v>134Fugelåse</v>
      </c>
      <c r="E138" s="171" t="s">
        <v>103</v>
      </c>
      <c r="I138" s="171"/>
      <c r="J138" s="171">
        <v>3</v>
      </c>
      <c r="K138" s="333" t="s">
        <v>402</v>
      </c>
      <c r="L138" s="172" t="s">
        <v>103</v>
      </c>
      <c r="M138" s="80" t="str">
        <f>IFERROR(VLOOKUP(Leverancespecifikation6[[#This Row],[ID-Bygningsdel]],'Data ændringslog'!A:G,7,FALSE),"P")</f>
        <v/>
      </c>
      <c r="N138" s="321" t="s">
        <v>103</v>
      </c>
      <c r="O138" s="121" t="str">
        <f>VLOOKUP(Leverancespecifikation6[[#This Row],[ID-Bygningsdel]],'Data aktør'!A:H,2,FALSE)</f>
        <v/>
      </c>
      <c r="P138" s="78" t="str">
        <f>VLOOKUP(Leverancespecifikation6[[#This Row],[ID-Bygningsdel]],'Data aktør'!A:H,3,FALSE)</f>
        <v/>
      </c>
      <c r="Q138" s="78" t="str">
        <f>VLOOKUP(Leverancespecifikation6[[#This Row],[ID-Bygningsdel]],'Data aktør'!A:H,4,FALSE)</f>
        <v/>
      </c>
      <c r="R138" s="78" t="str">
        <f>VLOOKUP(Leverancespecifikation6[[#This Row],[ID-Bygningsdel]],'Data aktør'!A:H,5,FALSE)</f>
        <v/>
      </c>
      <c r="S138" s="78" t="str">
        <f>VLOOKUP(Leverancespecifikation6[[#This Row],[ID-Bygningsdel]],'Data aktør'!A:H,6,FALSE)</f>
        <v/>
      </c>
      <c r="T138" s="78" t="str">
        <f>VLOOKUP(Leverancespecifikation6[[#This Row],[ID-Bygningsdel]],'Data aktør'!A:H,7,FALSE)</f>
        <v/>
      </c>
      <c r="U138" s="122" t="str">
        <f>VLOOKUP(Leverancespecifikation6[[#This Row],[ID-Bygningsdel]],'Data aktør'!A:H,8,FALSE)</f>
        <v/>
      </c>
      <c r="V138" s="112"/>
      <c r="W138" s="79"/>
      <c r="X138" s="79"/>
      <c r="Y138" s="79"/>
      <c r="Z138" s="79"/>
      <c r="AA138" s="79"/>
      <c r="AB138" s="171"/>
      <c r="AD138" s="171"/>
      <c r="AE138" s="171"/>
      <c r="AF138" s="171"/>
      <c r="AG138" s="171"/>
      <c r="AH138" s="171"/>
      <c r="AI138" s="171"/>
      <c r="AJ138" s="171"/>
      <c r="BV138" s="171"/>
      <c r="BW138" s="171"/>
      <c r="CB138" s="134"/>
    </row>
    <row r="139" spans="1:986" ht="24" x14ac:dyDescent="0.2">
      <c r="A139" s="249"/>
      <c r="B139" s="242" t="s">
        <v>387</v>
      </c>
      <c r="C139" s="170" t="str">
        <f>_xlfn.CONCAT(Leverancespecifikation6[[#This Row],[ID]],Leverancespecifikation6[[#This Row],[BYGNINGSDEL]])</f>
        <v>135Fugelåse - Hovedgeometri med udsparinger og fugebredder</v>
      </c>
      <c r="E139" s="171" t="s">
        <v>103</v>
      </c>
      <c r="I139" s="171"/>
      <c r="J139" s="171">
        <v>4</v>
      </c>
      <c r="K139" s="175" t="s">
        <v>404</v>
      </c>
      <c r="L139" s="172" t="s">
        <v>103</v>
      </c>
      <c r="M139" s="80" t="str">
        <f>IFERROR(VLOOKUP(Leverancespecifikation6[[#This Row],[ID-Bygningsdel]],'Data ændringslog'!A:G,7,FALSE),"P")</f>
        <v/>
      </c>
      <c r="N139" s="321" t="s">
        <v>103</v>
      </c>
      <c r="O139" s="121" t="str">
        <f>VLOOKUP(Leverancespecifikation6[[#This Row],[ID-Bygningsdel]],'Data aktør'!A:H,2,FALSE)</f>
        <v/>
      </c>
      <c r="P139" s="78" t="str">
        <f>VLOOKUP(Leverancespecifikation6[[#This Row],[ID-Bygningsdel]],'Data aktør'!A:H,3,FALSE)</f>
        <v>X</v>
      </c>
      <c r="Q139" s="78" t="str">
        <f>VLOOKUP(Leverancespecifikation6[[#This Row],[ID-Bygningsdel]],'Data aktør'!A:H,4,FALSE)</f>
        <v/>
      </c>
      <c r="R139" s="78" t="str">
        <f>VLOOKUP(Leverancespecifikation6[[#This Row],[ID-Bygningsdel]],'Data aktør'!A:H,5,FALSE)</f>
        <v/>
      </c>
      <c r="S139" s="78" t="str">
        <f>VLOOKUP(Leverancespecifikation6[[#This Row],[ID-Bygningsdel]],'Data aktør'!A:H,6,FALSE)</f>
        <v/>
      </c>
      <c r="T139" s="78" t="str">
        <f>VLOOKUP(Leverancespecifikation6[[#This Row],[ID-Bygningsdel]],'Data aktør'!A:H,7,FALSE)</f>
        <v/>
      </c>
      <c r="U139" s="122" t="str">
        <f>VLOOKUP(Leverancespecifikation6[[#This Row],[ID-Bygningsdel]],'Data aktør'!A:H,8,FALSE)</f>
        <v/>
      </c>
      <c r="V139" s="112"/>
      <c r="W139" s="79"/>
      <c r="X139" s="79"/>
      <c r="Y139" s="79"/>
      <c r="Z139" s="79"/>
      <c r="AA139" s="79"/>
      <c r="AB139" s="171"/>
      <c r="AD139" s="171"/>
      <c r="AE139" s="171"/>
      <c r="AF139" s="171"/>
      <c r="AG139" s="171"/>
      <c r="AH139" s="171"/>
      <c r="AI139" s="171"/>
      <c r="AJ139" s="171" t="s">
        <v>34</v>
      </c>
      <c r="AT139" s="171" t="s">
        <v>34</v>
      </c>
      <c r="BB139" s="171" t="s">
        <v>34</v>
      </c>
      <c r="BV139" s="171"/>
      <c r="BW139" s="171"/>
      <c r="CB139" s="134"/>
    </row>
    <row r="140" spans="1:986" ht="38.25" customHeight="1" x14ac:dyDescent="0.2">
      <c r="A140" s="249"/>
      <c r="B140" s="242" t="s">
        <v>389</v>
      </c>
      <c r="C140" s="170" t="str">
        <f>_xlfn.CONCAT(Leverancespecifikation6[[#This Row],[ID]],Leverancespecifikation6[[#This Row],[BYGNINGSDEL]])</f>
        <v xml:space="preserve">136Fugelåse - Hovedgeometri med udsparinger og fugebredder inkl. wirebokse, wireløkker og U-bøjler </v>
      </c>
      <c r="E140" s="171" t="s">
        <v>103</v>
      </c>
      <c r="I140" s="171"/>
      <c r="J140" s="171">
        <v>4</v>
      </c>
      <c r="K140" s="175" t="s">
        <v>406</v>
      </c>
      <c r="L140" s="172" t="s">
        <v>103</v>
      </c>
      <c r="M140" s="80" t="str">
        <f>IFERROR(VLOOKUP(Leverancespecifikation6[[#This Row],[ID-Bygningsdel]],'Data ændringslog'!A:G,7,FALSE),"P")</f>
        <v/>
      </c>
      <c r="N140" s="321" t="s">
        <v>103</v>
      </c>
      <c r="O140" s="121" t="str">
        <f>VLOOKUP(Leverancespecifikation6[[#This Row],[ID-Bygningsdel]],'Data aktør'!A:H,2,FALSE)</f>
        <v/>
      </c>
      <c r="P140" s="78" t="str">
        <f>VLOOKUP(Leverancespecifikation6[[#This Row],[ID-Bygningsdel]],'Data aktør'!A:H,3,FALSE)</f>
        <v>X</v>
      </c>
      <c r="Q140" s="78" t="str">
        <f>VLOOKUP(Leverancespecifikation6[[#This Row],[ID-Bygningsdel]],'Data aktør'!A:H,4,FALSE)</f>
        <v/>
      </c>
      <c r="R140" s="78" t="str">
        <f>VLOOKUP(Leverancespecifikation6[[#This Row],[ID-Bygningsdel]],'Data aktør'!A:H,5,FALSE)</f>
        <v/>
      </c>
      <c r="S140" s="78" t="str">
        <f>VLOOKUP(Leverancespecifikation6[[#This Row],[ID-Bygningsdel]],'Data aktør'!A:H,6,FALSE)</f>
        <v/>
      </c>
      <c r="T140" s="78" t="str">
        <f>VLOOKUP(Leverancespecifikation6[[#This Row],[ID-Bygningsdel]],'Data aktør'!A:H,7,FALSE)</f>
        <v/>
      </c>
      <c r="U140" s="122" t="str">
        <f>VLOOKUP(Leverancespecifikation6[[#This Row],[ID-Bygningsdel]],'Data aktør'!A:H,8,FALSE)</f>
        <v/>
      </c>
      <c r="V140" s="112"/>
      <c r="W140" s="79"/>
      <c r="X140" s="79"/>
      <c r="Y140" s="79"/>
      <c r="Z140" s="79"/>
      <c r="AA140" s="79"/>
      <c r="AB140" s="171"/>
      <c r="AD140" s="171"/>
      <c r="AE140" s="171"/>
      <c r="AF140" s="171"/>
      <c r="AG140" s="171"/>
      <c r="AH140" s="171"/>
      <c r="AI140" s="171"/>
      <c r="AJ140" s="171" t="s">
        <v>34</v>
      </c>
      <c r="AT140" s="171" t="s">
        <v>34</v>
      </c>
      <c r="BB140" s="171" t="s">
        <v>34</v>
      </c>
      <c r="BV140" s="171"/>
      <c r="BW140" s="171"/>
      <c r="CB140" s="134"/>
    </row>
    <row r="141" spans="1:986" ht="12" x14ac:dyDescent="0.2">
      <c r="A141" s="249"/>
      <c r="B141" s="242" t="s">
        <v>391</v>
      </c>
      <c r="C141" s="170" t="str">
        <f>_xlfn.CONCAT(Leverancespecifikation6[[#This Row],[ID]],Leverancespecifikation6[[#This Row],[BYGNINGSDEL]])</f>
        <v>137Understøbninger under betonelementer</v>
      </c>
      <c r="E141" s="171" t="s">
        <v>103</v>
      </c>
      <c r="I141" s="171"/>
      <c r="J141" s="171">
        <v>4</v>
      </c>
      <c r="K141" s="175" t="s">
        <v>408</v>
      </c>
      <c r="L141" s="172" t="s">
        <v>103</v>
      </c>
      <c r="M141" s="80" t="str">
        <f>IFERROR(VLOOKUP(Leverancespecifikation6[[#This Row],[ID-Bygningsdel]],'Data ændringslog'!A:G,7,FALSE),"P")</f>
        <v/>
      </c>
      <c r="N141" s="321" t="s">
        <v>103</v>
      </c>
      <c r="O141" s="121" t="str">
        <f>VLOOKUP(Leverancespecifikation6[[#This Row],[ID-Bygningsdel]],'Data aktør'!A:H,2,FALSE)</f>
        <v/>
      </c>
      <c r="P141" s="78" t="str">
        <f>VLOOKUP(Leverancespecifikation6[[#This Row],[ID-Bygningsdel]],'Data aktør'!A:H,3,FALSE)</f>
        <v>X</v>
      </c>
      <c r="Q141" s="78" t="str">
        <f>VLOOKUP(Leverancespecifikation6[[#This Row],[ID-Bygningsdel]],'Data aktør'!A:H,4,FALSE)</f>
        <v/>
      </c>
      <c r="R141" s="78" t="str">
        <f>VLOOKUP(Leverancespecifikation6[[#This Row],[ID-Bygningsdel]],'Data aktør'!A:H,5,FALSE)</f>
        <v/>
      </c>
      <c r="S141" s="78" t="str">
        <f>VLOOKUP(Leverancespecifikation6[[#This Row],[ID-Bygningsdel]],'Data aktør'!A:H,6,FALSE)</f>
        <v/>
      </c>
      <c r="T141" s="78" t="str">
        <f>VLOOKUP(Leverancespecifikation6[[#This Row],[ID-Bygningsdel]],'Data aktør'!A:H,7,FALSE)</f>
        <v/>
      </c>
      <c r="U141" s="122" t="str">
        <f>VLOOKUP(Leverancespecifikation6[[#This Row],[ID-Bygningsdel]],'Data aktør'!A:H,8,FALSE)</f>
        <v/>
      </c>
      <c r="V141" s="112"/>
      <c r="W141" s="79"/>
      <c r="X141" s="79"/>
      <c r="Y141" s="79"/>
      <c r="Z141" s="79"/>
      <c r="AA141" s="79"/>
      <c r="AB141" s="171"/>
      <c r="AD141" s="171"/>
      <c r="AE141" s="171"/>
      <c r="AF141" s="171"/>
      <c r="AG141" s="171"/>
      <c r="AH141" s="171"/>
      <c r="AI141" s="171"/>
      <c r="AJ141" s="171" t="s">
        <v>34</v>
      </c>
      <c r="AT141" s="171" t="s">
        <v>34</v>
      </c>
      <c r="BB141" s="171" t="s">
        <v>34</v>
      </c>
      <c r="BV141" s="171"/>
      <c r="BW141" s="171"/>
      <c r="CB141" s="134"/>
    </row>
    <row r="142" spans="1:986" ht="12" x14ac:dyDescent="0.2">
      <c r="A142" s="249"/>
      <c r="B142" s="242" t="s">
        <v>393</v>
      </c>
      <c r="C142" s="170" t="str">
        <f>_xlfn.CONCAT(Leverancespecifikation6[[#This Row],[ID]],Leverancespecifikation6[[#This Row],[BYGNINGSDEL]])</f>
        <v>138Kant- og dækudstøbninger</v>
      </c>
      <c r="E142" s="171" t="s">
        <v>103</v>
      </c>
      <c r="I142" s="171"/>
      <c r="J142" s="171">
        <v>4</v>
      </c>
      <c r="K142" s="175" t="s">
        <v>410</v>
      </c>
      <c r="L142" s="172" t="s">
        <v>103</v>
      </c>
      <c r="M142" s="80" t="str">
        <f>IFERROR(VLOOKUP(Leverancespecifikation6[[#This Row],[ID-Bygningsdel]],'Data ændringslog'!A:G,7,FALSE),"P")</f>
        <v/>
      </c>
      <c r="N142" s="321" t="s">
        <v>103</v>
      </c>
      <c r="O142" s="121" t="str">
        <f>VLOOKUP(Leverancespecifikation6[[#This Row],[ID-Bygningsdel]],'Data aktør'!A:H,2,FALSE)</f>
        <v/>
      </c>
      <c r="P142" s="78" t="str">
        <f>VLOOKUP(Leverancespecifikation6[[#This Row],[ID-Bygningsdel]],'Data aktør'!A:H,3,FALSE)</f>
        <v>X</v>
      </c>
      <c r="Q142" s="78" t="str">
        <f>VLOOKUP(Leverancespecifikation6[[#This Row],[ID-Bygningsdel]],'Data aktør'!A:H,4,FALSE)</f>
        <v/>
      </c>
      <c r="R142" s="78" t="str">
        <f>VLOOKUP(Leverancespecifikation6[[#This Row],[ID-Bygningsdel]],'Data aktør'!A:H,5,FALSE)</f>
        <v/>
      </c>
      <c r="S142" s="78" t="str">
        <f>VLOOKUP(Leverancespecifikation6[[#This Row],[ID-Bygningsdel]],'Data aktør'!A:H,6,FALSE)</f>
        <v/>
      </c>
      <c r="T142" s="78" t="str">
        <f>VLOOKUP(Leverancespecifikation6[[#This Row],[ID-Bygningsdel]],'Data aktør'!A:H,7,FALSE)</f>
        <v/>
      </c>
      <c r="U142" s="122" t="str">
        <f>VLOOKUP(Leverancespecifikation6[[#This Row],[ID-Bygningsdel]],'Data aktør'!A:H,8,FALSE)</f>
        <v/>
      </c>
      <c r="V142" s="112"/>
      <c r="W142" s="79"/>
      <c r="X142" s="79"/>
      <c r="Y142" s="79"/>
      <c r="Z142" s="79"/>
      <c r="AA142" s="79"/>
      <c r="AB142" s="171"/>
      <c r="AD142" s="171"/>
      <c r="AE142" s="171"/>
      <c r="AF142" s="171"/>
      <c r="AG142" s="171"/>
      <c r="AH142" s="171"/>
      <c r="AI142" s="171"/>
      <c r="AJ142" s="171" t="s">
        <v>34</v>
      </c>
      <c r="AT142" s="171" t="s">
        <v>34</v>
      </c>
      <c r="BB142" s="171" t="s">
        <v>34</v>
      </c>
      <c r="BV142" s="171"/>
      <c r="BW142" s="171"/>
      <c r="CB142" s="134"/>
    </row>
    <row r="143" spans="1:986" ht="12" x14ac:dyDescent="0.2">
      <c r="A143" s="249"/>
      <c r="B143" s="242" t="s">
        <v>395</v>
      </c>
      <c r="C143" s="170" t="str">
        <f>_xlfn.CONCAT(Leverancespecifikation6[[#This Row],[ID]],Leverancespecifikation6[[#This Row],[BYGNINGSDEL]])</f>
        <v>139Dorne til trapper, reposser og ramper</v>
      </c>
      <c r="E143" s="171" t="s">
        <v>103</v>
      </c>
      <c r="I143" s="171"/>
      <c r="J143" s="171">
        <v>4</v>
      </c>
      <c r="K143" s="175" t="s">
        <v>412</v>
      </c>
      <c r="L143" s="172" t="s">
        <v>366</v>
      </c>
      <c r="M143" s="80" t="str">
        <f>IFERROR(VLOOKUP(Leverancespecifikation6[[#This Row],[ID-Bygningsdel]],'Data ændringslog'!A:G,7,FALSE),"P")</f>
        <v/>
      </c>
      <c r="N143" s="321" t="s">
        <v>103</v>
      </c>
      <c r="O143" s="121" t="str">
        <f>VLOOKUP(Leverancespecifikation6[[#This Row],[ID-Bygningsdel]],'Data aktør'!A:H,2,FALSE)</f>
        <v/>
      </c>
      <c r="P143" s="78" t="str">
        <f>VLOOKUP(Leverancespecifikation6[[#This Row],[ID-Bygningsdel]],'Data aktør'!A:H,3,FALSE)</f>
        <v>X</v>
      </c>
      <c r="Q143" s="78" t="str">
        <f>VLOOKUP(Leverancespecifikation6[[#This Row],[ID-Bygningsdel]],'Data aktør'!A:H,4,FALSE)</f>
        <v/>
      </c>
      <c r="R143" s="78" t="str">
        <f>VLOOKUP(Leverancespecifikation6[[#This Row],[ID-Bygningsdel]],'Data aktør'!A:H,5,FALSE)</f>
        <v/>
      </c>
      <c r="S143" s="78" t="str">
        <f>VLOOKUP(Leverancespecifikation6[[#This Row],[ID-Bygningsdel]],'Data aktør'!A:H,6,FALSE)</f>
        <v/>
      </c>
      <c r="T143" s="78" t="str">
        <f>VLOOKUP(Leverancespecifikation6[[#This Row],[ID-Bygningsdel]],'Data aktør'!A:H,7,FALSE)</f>
        <v/>
      </c>
      <c r="U143" s="122" t="str">
        <f>VLOOKUP(Leverancespecifikation6[[#This Row],[ID-Bygningsdel]],'Data aktør'!A:H,8,FALSE)</f>
        <v/>
      </c>
      <c r="V143" s="112"/>
      <c r="W143" s="79"/>
      <c r="X143" s="79"/>
      <c r="Y143" s="79"/>
      <c r="Z143" s="79"/>
      <c r="AA143" s="79"/>
      <c r="AB143" s="171"/>
      <c r="AD143" s="171"/>
      <c r="AE143" s="171"/>
      <c r="AF143" s="171"/>
      <c r="AG143" s="171"/>
      <c r="AH143" s="171"/>
      <c r="AI143" s="171"/>
      <c r="AJ143" s="171" t="s">
        <v>34</v>
      </c>
      <c r="AT143" s="171" t="s">
        <v>34</v>
      </c>
      <c r="BB143" s="171" t="s">
        <v>34</v>
      </c>
      <c r="BV143" s="171"/>
      <c r="BW143" s="171"/>
      <c r="CB143" s="134"/>
    </row>
    <row r="144" spans="1:986" ht="12" x14ac:dyDescent="0.2">
      <c r="A144" s="249"/>
      <c r="B144" s="242" t="s">
        <v>397</v>
      </c>
      <c r="C144" s="170" t="str">
        <f>_xlfn.CONCAT(Leverancespecifikation6[[#This Row],[ID]],Leverancespecifikation6[[#This Row],[BYGNINGSDEL]])</f>
        <v>140Dilatationsfuger i dæk og vægge</v>
      </c>
      <c r="E144" s="171" t="s">
        <v>103</v>
      </c>
      <c r="I144" s="171"/>
      <c r="J144" s="171">
        <v>4</v>
      </c>
      <c r="K144" s="175" t="s">
        <v>414</v>
      </c>
      <c r="L144" s="172" t="s">
        <v>174</v>
      </c>
      <c r="M144" s="80" t="str">
        <f>IFERROR(VLOOKUP(Leverancespecifikation6[[#This Row],[ID-Bygningsdel]],'Data ændringslog'!A:G,7,FALSE),"P")</f>
        <v/>
      </c>
      <c r="N144" s="321" t="s">
        <v>103</v>
      </c>
      <c r="O144" s="121" t="str">
        <f>VLOOKUP(Leverancespecifikation6[[#This Row],[ID-Bygningsdel]],'Data aktør'!A:H,2,FALSE)</f>
        <v/>
      </c>
      <c r="P144" s="78" t="str">
        <f>VLOOKUP(Leverancespecifikation6[[#This Row],[ID-Bygningsdel]],'Data aktør'!A:H,3,FALSE)</f>
        <v>X</v>
      </c>
      <c r="Q144" s="78" t="str">
        <f>VLOOKUP(Leverancespecifikation6[[#This Row],[ID-Bygningsdel]],'Data aktør'!A:H,4,FALSE)</f>
        <v/>
      </c>
      <c r="R144" s="78" t="str">
        <f>VLOOKUP(Leverancespecifikation6[[#This Row],[ID-Bygningsdel]],'Data aktør'!A:H,5,FALSE)</f>
        <v/>
      </c>
      <c r="S144" s="78" t="str">
        <f>VLOOKUP(Leverancespecifikation6[[#This Row],[ID-Bygningsdel]],'Data aktør'!A:H,6,FALSE)</f>
        <v/>
      </c>
      <c r="T144" s="78" t="str">
        <f>VLOOKUP(Leverancespecifikation6[[#This Row],[ID-Bygningsdel]],'Data aktør'!A:H,7,FALSE)</f>
        <v/>
      </c>
      <c r="U144" s="122" t="str">
        <f>VLOOKUP(Leverancespecifikation6[[#This Row],[ID-Bygningsdel]],'Data aktør'!A:H,8,FALSE)</f>
        <v/>
      </c>
      <c r="V144" s="112"/>
      <c r="W144" s="79"/>
      <c r="X144" s="79"/>
      <c r="Y144" s="79"/>
      <c r="Z144" s="79"/>
      <c r="AA144" s="79"/>
      <c r="AB144" s="171"/>
      <c r="AD144" s="171"/>
      <c r="AE144" s="171"/>
      <c r="AF144" s="171"/>
      <c r="AG144" s="171"/>
      <c r="AH144" s="171"/>
      <c r="AI144" s="171"/>
      <c r="AJ144" s="171" t="s">
        <v>34</v>
      </c>
      <c r="AT144" s="171" t="s">
        <v>34</v>
      </c>
      <c r="BB144" s="171" t="s">
        <v>34</v>
      </c>
      <c r="BV144" s="171"/>
      <c r="BW144" s="171"/>
      <c r="CB144" s="134"/>
    </row>
    <row r="145" spans="1:986" s="81" customFormat="1" ht="12.75" collapsed="1" x14ac:dyDescent="0.2">
      <c r="A145" s="249"/>
      <c r="B145" s="242" t="s">
        <v>399</v>
      </c>
      <c r="C145" s="170" t="str">
        <f>_xlfn.CONCAT(Leverancespecifikation6[[#This Row],[ID]],Leverancespecifikation6[[#This Row],[BYGNINGSDEL]])</f>
        <v>141Lejer- og lejeplader</v>
      </c>
      <c r="D145" s="171"/>
      <c r="E145" s="171" t="s">
        <v>103</v>
      </c>
      <c r="F145" s="171"/>
      <c r="G145" s="171"/>
      <c r="H145" s="171"/>
      <c r="I145" s="171"/>
      <c r="J145" s="171">
        <v>4</v>
      </c>
      <c r="K145" s="175" t="s">
        <v>416</v>
      </c>
      <c r="L145" s="172" t="s">
        <v>103</v>
      </c>
      <c r="M145" s="80" t="str">
        <f>IFERROR(VLOOKUP(Leverancespecifikation6[[#This Row],[ID-Bygningsdel]],'Data ændringslog'!A:G,7,FALSE),"P")</f>
        <v/>
      </c>
      <c r="N145" s="321" t="s">
        <v>103</v>
      </c>
      <c r="O145" s="121" t="str">
        <f>VLOOKUP(Leverancespecifikation6[[#This Row],[ID-Bygningsdel]],'Data aktør'!A:H,2,FALSE)</f>
        <v/>
      </c>
      <c r="P145" s="78" t="str">
        <f>VLOOKUP(Leverancespecifikation6[[#This Row],[ID-Bygningsdel]],'Data aktør'!A:H,3,FALSE)</f>
        <v>X</v>
      </c>
      <c r="Q145" s="78" t="str">
        <f>VLOOKUP(Leverancespecifikation6[[#This Row],[ID-Bygningsdel]],'Data aktør'!A:H,4,FALSE)</f>
        <v/>
      </c>
      <c r="R145" s="78" t="str">
        <f>VLOOKUP(Leverancespecifikation6[[#This Row],[ID-Bygningsdel]],'Data aktør'!A:H,5,FALSE)</f>
        <v/>
      </c>
      <c r="S145" s="78" t="str">
        <f>VLOOKUP(Leverancespecifikation6[[#This Row],[ID-Bygningsdel]],'Data aktør'!A:H,6,FALSE)</f>
        <v/>
      </c>
      <c r="T145" s="78" t="str">
        <f>VLOOKUP(Leverancespecifikation6[[#This Row],[ID-Bygningsdel]],'Data aktør'!A:H,7,FALSE)</f>
        <v/>
      </c>
      <c r="U145" s="122" t="str">
        <f>VLOOKUP(Leverancespecifikation6[[#This Row],[ID-Bygningsdel]],'Data aktør'!A:H,8,FALSE)</f>
        <v/>
      </c>
      <c r="V145" s="112"/>
      <c r="W145" s="79"/>
      <c r="X145" s="79"/>
      <c r="Y145" s="79"/>
      <c r="Z145" s="79"/>
      <c r="AA145" s="79"/>
      <c r="AB145" s="171"/>
      <c r="AC145" s="171"/>
      <c r="AD145" s="171"/>
      <c r="AE145" s="171"/>
      <c r="AF145" s="171"/>
      <c r="AG145" s="171"/>
      <c r="AH145" s="171"/>
      <c r="AI145" s="171"/>
      <c r="AJ145" s="171" t="s">
        <v>34</v>
      </c>
      <c r="AK145" s="171"/>
      <c r="AL145" s="171"/>
      <c r="AM145" s="171"/>
      <c r="AN145" s="171"/>
      <c r="AO145" s="171"/>
      <c r="AP145" s="171"/>
      <c r="AQ145" s="171"/>
      <c r="AR145" s="171"/>
      <c r="AS145" s="171"/>
      <c r="AT145" s="171" t="s">
        <v>34</v>
      </c>
      <c r="AU145" s="171"/>
      <c r="AV145" s="171"/>
      <c r="AW145" s="171"/>
      <c r="AX145" s="171"/>
      <c r="AY145" s="171"/>
      <c r="AZ145" s="171"/>
      <c r="BA145" s="171"/>
      <c r="BB145" s="171" t="s">
        <v>34</v>
      </c>
      <c r="BC145" s="171"/>
      <c r="BD145" s="171"/>
      <c r="BE145" s="171"/>
      <c r="BF145" s="171"/>
      <c r="BG145" s="171"/>
      <c r="BH145" s="171"/>
      <c r="BI145" s="171"/>
      <c r="BJ145" s="171"/>
      <c r="BK145" s="171"/>
      <c r="BL145" s="287"/>
      <c r="BM145" s="171"/>
      <c r="BN145" s="171"/>
      <c r="BO145" s="171"/>
      <c r="BP145" s="171"/>
      <c r="BQ145" s="171"/>
      <c r="BR145" s="171"/>
      <c r="BS145" s="171"/>
      <c r="BT145" s="171"/>
      <c r="BU145" s="171"/>
      <c r="BV145" s="171"/>
      <c r="BW145" s="171"/>
      <c r="BX145" s="171"/>
      <c r="BY145" s="171"/>
      <c r="BZ145" s="171"/>
      <c r="CA145" s="208"/>
      <c r="CB145" s="140"/>
      <c r="CC145" s="140"/>
      <c r="CD145" s="140"/>
      <c r="CE145" s="140"/>
      <c r="CF145" s="140"/>
      <c r="CG145" s="140"/>
      <c r="CH145" s="140"/>
      <c r="CI145" s="140"/>
      <c r="CJ145" s="140"/>
      <c r="CK145" s="140"/>
      <c r="CL145" s="140"/>
      <c r="CM145" s="140"/>
      <c r="CN145" s="140"/>
      <c r="CO145" s="140"/>
      <c r="CP145" s="140"/>
      <c r="CQ145" s="140"/>
      <c r="CR145" s="140"/>
      <c r="CS145" s="140"/>
      <c r="CT145" s="140"/>
      <c r="CU145" s="140"/>
      <c r="CV145" s="140"/>
      <c r="CW145" s="140"/>
      <c r="CX145" s="140"/>
      <c r="CY145" s="140"/>
      <c r="CZ145" s="140"/>
      <c r="DA145" s="140"/>
      <c r="DB145" s="140"/>
      <c r="DC145" s="140"/>
      <c r="DD145" s="140"/>
      <c r="DE145" s="140"/>
      <c r="DF145" s="140"/>
      <c r="DG145" s="140"/>
      <c r="DH145" s="140"/>
      <c r="DI145" s="140"/>
      <c r="DJ145" s="140"/>
      <c r="DK145" s="140"/>
      <c r="DL145" s="140"/>
      <c r="DM145" s="140"/>
      <c r="DN145" s="140"/>
      <c r="DO145" s="140"/>
      <c r="DP145" s="140"/>
      <c r="DQ145" s="140"/>
      <c r="DR145" s="140"/>
      <c r="DS145" s="140"/>
      <c r="DT145" s="140"/>
      <c r="DU145" s="140"/>
      <c r="DV145" s="140"/>
      <c r="DW145" s="140"/>
      <c r="DX145" s="140"/>
      <c r="DY145" s="140"/>
      <c r="DZ145" s="140"/>
      <c r="EA145" s="140"/>
      <c r="EB145" s="140"/>
      <c r="EC145" s="140"/>
      <c r="ED145" s="140"/>
      <c r="EE145" s="140"/>
      <c r="EF145" s="140"/>
      <c r="EG145" s="140"/>
      <c r="EH145" s="140"/>
      <c r="EI145" s="140"/>
      <c r="EJ145" s="140"/>
      <c r="EK145" s="140"/>
      <c r="EL145" s="140"/>
      <c r="EM145" s="140"/>
      <c r="EN145" s="140"/>
      <c r="EO145" s="140"/>
      <c r="EP145" s="140"/>
      <c r="EQ145" s="140"/>
      <c r="ER145" s="140"/>
      <c r="ES145" s="140"/>
      <c r="ET145" s="140"/>
      <c r="EU145" s="140"/>
      <c r="EV145" s="140"/>
      <c r="EW145" s="140"/>
      <c r="EX145" s="140"/>
      <c r="EY145" s="140"/>
      <c r="EZ145" s="140"/>
      <c r="FA145" s="140"/>
      <c r="FB145" s="140"/>
      <c r="FC145" s="140"/>
      <c r="FD145" s="140"/>
      <c r="FE145" s="140"/>
      <c r="FF145" s="140"/>
      <c r="FG145" s="140"/>
      <c r="FH145" s="140"/>
      <c r="FI145" s="140"/>
      <c r="FJ145" s="140"/>
      <c r="FK145" s="140"/>
      <c r="FL145" s="140"/>
      <c r="FM145" s="140"/>
      <c r="FN145" s="140"/>
      <c r="FO145" s="140"/>
      <c r="FP145" s="140"/>
      <c r="FQ145" s="140"/>
      <c r="FR145" s="140"/>
      <c r="FS145" s="140"/>
      <c r="FT145" s="140"/>
      <c r="FU145" s="140"/>
      <c r="FV145" s="140"/>
      <c r="FW145" s="140"/>
      <c r="FX145" s="140"/>
      <c r="FY145" s="140"/>
      <c r="FZ145" s="140"/>
      <c r="GA145" s="140"/>
      <c r="GB145" s="140"/>
      <c r="GC145" s="140"/>
      <c r="GD145" s="140"/>
      <c r="GE145" s="140"/>
      <c r="GF145" s="140"/>
      <c r="GG145" s="140"/>
      <c r="GH145" s="140"/>
      <c r="GI145" s="140"/>
      <c r="GJ145" s="140"/>
      <c r="GK145" s="140"/>
      <c r="GL145" s="140"/>
      <c r="GM145" s="140"/>
      <c r="GN145" s="140"/>
      <c r="GO145" s="140"/>
      <c r="GP145" s="140"/>
      <c r="GQ145" s="140"/>
      <c r="GR145" s="140"/>
      <c r="GS145" s="140"/>
      <c r="GT145" s="140"/>
      <c r="GU145" s="140"/>
      <c r="GV145" s="140"/>
      <c r="GW145" s="140"/>
      <c r="GX145" s="140"/>
      <c r="GY145" s="140"/>
      <c r="GZ145" s="140"/>
      <c r="HA145" s="140"/>
      <c r="HB145" s="140"/>
      <c r="HC145" s="140"/>
      <c r="HD145" s="140"/>
      <c r="HE145" s="140"/>
      <c r="HF145" s="140"/>
      <c r="HG145" s="140"/>
      <c r="HH145" s="140"/>
      <c r="HI145" s="140"/>
      <c r="HJ145" s="140"/>
      <c r="HK145" s="140"/>
      <c r="HL145" s="140"/>
      <c r="HM145" s="140"/>
      <c r="HN145" s="140"/>
      <c r="HO145" s="140"/>
      <c r="HP145" s="140"/>
      <c r="HQ145" s="140"/>
      <c r="HR145" s="140"/>
      <c r="HS145" s="140"/>
      <c r="HT145" s="140"/>
      <c r="HU145" s="140"/>
      <c r="HV145" s="140"/>
      <c r="HW145" s="140"/>
      <c r="HX145" s="140"/>
      <c r="HY145" s="140"/>
      <c r="HZ145" s="140"/>
      <c r="IA145" s="140"/>
      <c r="IB145" s="140"/>
      <c r="IC145" s="140"/>
      <c r="ID145" s="140"/>
      <c r="IE145" s="140"/>
      <c r="IF145" s="140"/>
      <c r="IG145" s="140"/>
      <c r="IH145" s="140"/>
      <c r="II145" s="140"/>
      <c r="IJ145" s="140"/>
      <c r="IK145" s="140"/>
      <c r="IL145" s="140"/>
      <c r="IM145" s="140"/>
      <c r="IN145" s="140"/>
      <c r="IO145" s="140"/>
      <c r="IP145" s="140"/>
      <c r="IQ145" s="140"/>
      <c r="IR145" s="140"/>
      <c r="IS145" s="140"/>
      <c r="IT145" s="140"/>
      <c r="IU145" s="140"/>
      <c r="IV145" s="140"/>
      <c r="IW145" s="140"/>
      <c r="IX145" s="140"/>
      <c r="IY145" s="140"/>
      <c r="IZ145" s="140"/>
      <c r="JA145" s="140"/>
      <c r="JB145" s="140"/>
      <c r="JC145" s="140"/>
      <c r="JD145" s="140"/>
      <c r="JE145" s="140"/>
      <c r="JF145" s="140"/>
      <c r="JG145" s="140"/>
      <c r="JH145" s="140"/>
      <c r="JI145" s="140"/>
      <c r="JJ145" s="140"/>
      <c r="JK145" s="140"/>
      <c r="JL145" s="140"/>
      <c r="JM145" s="140"/>
      <c r="JN145" s="140"/>
      <c r="JO145" s="140"/>
      <c r="JP145" s="140"/>
      <c r="JQ145" s="140"/>
      <c r="JR145" s="140"/>
      <c r="JS145" s="140"/>
      <c r="JT145" s="140"/>
      <c r="JU145" s="140"/>
      <c r="JV145" s="140"/>
      <c r="JW145" s="140"/>
      <c r="JX145" s="140"/>
      <c r="JY145" s="140"/>
      <c r="JZ145" s="140"/>
      <c r="KA145" s="140"/>
      <c r="KB145" s="140"/>
      <c r="KC145" s="140"/>
      <c r="KD145" s="140"/>
      <c r="KE145" s="140"/>
      <c r="KF145" s="140"/>
      <c r="KG145" s="140"/>
      <c r="KH145" s="140"/>
      <c r="KI145" s="140"/>
      <c r="KJ145" s="140"/>
      <c r="KK145" s="140"/>
      <c r="KL145" s="140"/>
      <c r="KM145" s="140"/>
      <c r="KN145" s="140"/>
      <c r="KO145" s="140"/>
      <c r="KP145" s="140"/>
      <c r="KQ145" s="140"/>
      <c r="KR145" s="140"/>
      <c r="KS145" s="140"/>
      <c r="KT145" s="140"/>
      <c r="KU145" s="140"/>
      <c r="KV145" s="140"/>
      <c r="KW145" s="140"/>
      <c r="KX145" s="140"/>
      <c r="KY145" s="140"/>
      <c r="KZ145" s="140"/>
      <c r="LA145" s="140"/>
      <c r="LB145" s="140"/>
      <c r="LC145" s="140"/>
      <c r="LD145" s="140"/>
      <c r="LE145" s="140"/>
      <c r="LF145" s="140"/>
      <c r="LG145" s="140"/>
      <c r="LH145" s="140"/>
      <c r="LI145" s="140"/>
      <c r="LJ145" s="140"/>
      <c r="LK145" s="140"/>
      <c r="LL145" s="140"/>
      <c r="LM145" s="140"/>
      <c r="LN145" s="140"/>
      <c r="LO145" s="140"/>
      <c r="LP145" s="140"/>
      <c r="LQ145" s="140"/>
      <c r="LR145" s="140"/>
      <c r="LS145" s="140"/>
      <c r="LT145" s="140"/>
      <c r="LU145" s="140"/>
      <c r="LV145" s="140"/>
      <c r="LW145" s="140"/>
      <c r="LX145" s="140"/>
      <c r="LY145" s="140"/>
      <c r="LZ145" s="140"/>
      <c r="MA145" s="140"/>
      <c r="MB145" s="140"/>
      <c r="MC145" s="140"/>
      <c r="MD145" s="140"/>
      <c r="ME145" s="140"/>
      <c r="MF145" s="140"/>
      <c r="MG145" s="140"/>
      <c r="MH145" s="140"/>
      <c r="MI145" s="140"/>
      <c r="MJ145" s="140"/>
      <c r="MK145" s="140"/>
      <c r="ML145" s="140"/>
      <c r="MM145" s="140"/>
      <c r="MN145" s="140"/>
      <c r="MO145" s="140"/>
      <c r="MP145" s="140"/>
      <c r="MQ145" s="140"/>
      <c r="MR145" s="140"/>
      <c r="MS145" s="140"/>
      <c r="MT145" s="140"/>
      <c r="MU145" s="140"/>
      <c r="MV145" s="140"/>
      <c r="MW145" s="140"/>
      <c r="MX145" s="140"/>
      <c r="MY145" s="140"/>
      <c r="MZ145" s="140"/>
      <c r="NA145" s="140"/>
      <c r="NB145" s="140"/>
      <c r="NC145" s="140"/>
      <c r="ND145" s="140"/>
      <c r="NE145" s="140"/>
      <c r="NF145" s="140"/>
      <c r="NG145" s="140"/>
      <c r="NH145" s="140"/>
      <c r="NI145" s="140"/>
      <c r="NJ145" s="140"/>
      <c r="NK145" s="140"/>
      <c r="NL145" s="140"/>
      <c r="NM145" s="140"/>
      <c r="NN145" s="140"/>
      <c r="NO145" s="140"/>
      <c r="NP145" s="140"/>
      <c r="NQ145" s="140"/>
      <c r="NR145" s="140"/>
      <c r="NS145" s="140"/>
      <c r="NT145" s="140"/>
      <c r="NU145" s="140"/>
      <c r="NV145" s="140"/>
      <c r="NW145" s="140"/>
      <c r="NX145" s="140"/>
      <c r="NY145" s="140"/>
      <c r="NZ145" s="140"/>
      <c r="OA145" s="140"/>
      <c r="OB145" s="140"/>
      <c r="OC145" s="140"/>
      <c r="OD145" s="140"/>
      <c r="OE145" s="140"/>
      <c r="OF145" s="140"/>
      <c r="OG145" s="140"/>
      <c r="OH145" s="140"/>
      <c r="OI145" s="140"/>
      <c r="OJ145" s="140"/>
      <c r="OK145" s="140"/>
      <c r="OL145" s="140"/>
      <c r="OM145" s="140"/>
      <c r="ON145" s="140"/>
      <c r="OO145" s="140"/>
      <c r="OP145" s="140"/>
      <c r="OQ145" s="140"/>
      <c r="OR145" s="140"/>
      <c r="OS145" s="140"/>
      <c r="OT145" s="140"/>
      <c r="OU145" s="140"/>
      <c r="OV145" s="140"/>
      <c r="OW145" s="140"/>
      <c r="OX145" s="140"/>
      <c r="OY145" s="140"/>
      <c r="OZ145" s="140"/>
      <c r="PA145" s="140"/>
      <c r="PB145" s="140"/>
      <c r="PC145" s="140"/>
      <c r="PD145" s="140"/>
      <c r="PE145" s="140"/>
      <c r="PF145" s="140"/>
      <c r="PG145" s="140"/>
      <c r="PH145" s="140"/>
      <c r="PI145" s="140"/>
      <c r="PJ145" s="140"/>
      <c r="PK145" s="140"/>
      <c r="PL145" s="140"/>
      <c r="PM145" s="140"/>
      <c r="PN145" s="140"/>
      <c r="PO145" s="140"/>
      <c r="PP145" s="140"/>
      <c r="PQ145" s="140"/>
      <c r="PR145" s="140"/>
      <c r="PS145" s="140"/>
      <c r="PT145" s="140"/>
      <c r="PU145" s="140"/>
      <c r="PV145" s="140"/>
      <c r="PW145" s="140"/>
      <c r="PX145" s="140"/>
      <c r="PY145" s="140"/>
      <c r="PZ145" s="140"/>
      <c r="QA145" s="140"/>
      <c r="QB145" s="140"/>
      <c r="QC145" s="140"/>
      <c r="QD145" s="140"/>
      <c r="QE145" s="140"/>
      <c r="QF145" s="140"/>
      <c r="QG145" s="140"/>
      <c r="QH145" s="140"/>
      <c r="QI145" s="140"/>
      <c r="QJ145" s="140"/>
      <c r="QK145" s="140"/>
      <c r="QL145" s="140"/>
      <c r="QM145" s="140"/>
      <c r="QN145" s="140"/>
      <c r="QO145" s="140"/>
      <c r="QP145" s="140"/>
      <c r="QQ145" s="140"/>
      <c r="QR145" s="140"/>
      <c r="QS145" s="140"/>
      <c r="QT145" s="140"/>
      <c r="QU145" s="140"/>
      <c r="QV145" s="140"/>
      <c r="QW145" s="140"/>
      <c r="QX145" s="140"/>
      <c r="QY145" s="140"/>
      <c r="QZ145" s="140"/>
      <c r="RA145" s="140"/>
      <c r="RB145" s="140"/>
      <c r="RC145" s="140"/>
      <c r="RD145" s="140"/>
      <c r="RE145" s="140"/>
      <c r="RF145" s="140"/>
      <c r="RG145" s="140"/>
      <c r="RH145" s="140"/>
      <c r="RI145" s="140"/>
      <c r="RJ145" s="140"/>
      <c r="RK145" s="140"/>
      <c r="RL145" s="140"/>
      <c r="RM145" s="140"/>
      <c r="RN145" s="140"/>
      <c r="RO145" s="140"/>
      <c r="RP145" s="140"/>
      <c r="RQ145" s="140"/>
      <c r="RR145" s="140"/>
      <c r="RS145" s="140"/>
      <c r="RT145" s="140"/>
      <c r="RU145" s="140"/>
      <c r="RV145" s="140"/>
      <c r="RW145" s="140"/>
      <c r="RX145" s="140"/>
      <c r="RY145" s="140"/>
      <c r="RZ145" s="140"/>
      <c r="SA145" s="140"/>
      <c r="SB145" s="140"/>
      <c r="SC145" s="140"/>
      <c r="SD145" s="140"/>
      <c r="SE145" s="140"/>
      <c r="SF145" s="140"/>
      <c r="SG145" s="140"/>
      <c r="SH145" s="140"/>
      <c r="SI145" s="140"/>
      <c r="SJ145" s="140"/>
      <c r="SK145" s="140"/>
      <c r="SL145" s="140"/>
      <c r="SM145" s="140"/>
      <c r="SN145" s="140"/>
      <c r="SO145" s="140"/>
      <c r="SP145" s="140"/>
      <c r="SQ145" s="140"/>
      <c r="SR145" s="140"/>
      <c r="SS145" s="140"/>
      <c r="ST145" s="140"/>
      <c r="SU145" s="140"/>
      <c r="SV145" s="140"/>
      <c r="SW145" s="140"/>
      <c r="SX145" s="140"/>
      <c r="SY145" s="140"/>
      <c r="SZ145" s="140"/>
      <c r="TA145" s="140"/>
      <c r="TB145" s="140"/>
      <c r="TC145" s="140"/>
      <c r="TD145" s="140"/>
      <c r="TE145" s="140"/>
      <c r="TF145" s="140"/>
      <c r="TG145" s="140"/>
      <c r="TH145" s="140"/>
      <c r="TI145" s="140"/>
      <c r="TJ145" s="140"/>
      <c r="TK145" s="140"/>
      <c r="TL145" s="140"/>
      <c r="TM145" s="140"/>
      <c r="TN145" s="140"/>
      <c r="TO145" s="140"/>
      <c r="TP145" s="140"/>
      <c r="TQ145" s="140"/>
      <c r="TR145" s="140"/>
      <c r="TS145" s="140"/>
      <c r="TT145" s="140"/>
      <c r="TU145" s="140"/>
      <c r="TV145" s="140"/>
      <c r="TW145" s="140"/>
      <c r="TX145" s="140"/>
      <c r="TY145" s="140"/>
      <c r="TZ145" s="140"/>
      <c r="UA145" s="140"/>
      <c r="UB145" s="140"/>
      <c r="UC145" s="140"/>
      <c r="UD145" s="140"/>
      <c r="UE145" s="140"/>
      <c r="UF145" s="140"/>
      <c r="UG145" s="140"/>
      <c r="UH145" s="140"/>
      <c r="UI145" s="140"/>
      <c r="UJ145" s="140"/>
      <c r="UK145" s="140"/>
      <c r="UL145" s="140"/>
      <c r="UM145" s="140"/>
      <c r="UN145" s="140"/>
      <c r="UO145" s="140"/>
      <c r="UP145" s="140"/>
      <c r="UQ145" s="140"/>
      <c r="UR145" s="140"/>
      <c r="US145" s="140"/>
      <c r="UT145" s="140"/>
      <c r="UU145" s="140"/>
      <c r="UV145" s="140"/>
      <c r="UW145" s="140"/>
      <c r="UX145" s="140"/>
      <c r="UY145" s="140"/>
      <c r="UZ145" s="140"/>
      <c r="VA145" s="140"/>
      <c r="VB145" s="140"/>
      <c r="VC145" s="140"/>
      <c r="VD145" s="140"/>
      <c r="VE145" s="140"/>
      <c r="VF145" s="140"/>
      <c r="VG145" s="140"/>
      <c r="VH145" s="140"/>
      <c r="VI145" s="140"/>
      <c r="VJ145" s="140"/>
      <c r="VK145" s="140"/>
      <c r="VL145" s="140"/>
      <c r="VM145" s="140"/>
      <c r="VN145" s="140"/>
      <c r="VO145" s="140"/>
      <c r="VP145" s="140"/>
      <c r="VQ145" s="140"/>
      <c r="VR145" s="140"/>
      <c r="VS145" s="140"/>
      <c r="VT145" s="140"/>
      <c r="VU145" s="140"/>
      <c r="VV145" s="140"/>
      <c r="VW145" s="140"/>
      <c r="VX145" s="140"/>
      <c r="VY145" s="140"/>
      <c r="VZ145" s="140"/>
      <c r="WA145" s="140"/>
      <c r="WB145" s="140"/>
      <c r="WC145" s="140"/>
      <c r="WD145" s="140"/>
      <c r="WE145" s="140"/>
      <c r="WF145" s="140"/>
      <c r="WG145" s="140"/>
      <c r="WH145" s="140"/>
      <c r="WI145" s="140"/>
      <c r="WJ145" s="140"/>
      <c r="WK145" s="140"/>
      <c r="WL145" s="140"/>
      <c r="WM145" s="140"/>
      <c r="WN145" s="140"/>
      <c r="WO145" s="140"/>
      <c r="WP145" s="140"/>
      <c r="WQ145" s="140"/>
      <c r="WR145" s="140"/>
      <c r="WS145" s="140"/>
      <c r="WT145" s="140"/>
      <c r="WU145" s="140"/>
      <c r="WV145" s="140"/>
      <c r="WW145" s="140"/>
      <c r="WX145" s="140"/>
      <c r="WY145" s="140"/>
      <c r="WZ145" s="140"/>
      <c r="XA145" s="140"/>
      <c r="XB145" s="140"/>
      <c r="XC145" s="140"/>
      <c r="XD145" s="140"/>
      <c r="XE145" s="140"/>
      <c r="XF145" s="140"/>
      <c r="XG145" s="140"/>
      <c r="XH145" s="140"/>
      <c r="XI145" s="140"/>
      <c r="XJ145" s="140"/>
      <c r="XK145" s="140"/>
      <c r="XL145" s="140"/>
      <c r="XM145" s="140"/>
      <c r="XN145" s="140"/>
      <c r="XO145" s="140"/>
      <c r="XP145" s="140"/>
      <c r="XQ145" s="140"/>
      <c r="XR145" s="140"/>
      <c r="XS145" s="140"/>
      <c r="XT145" s="140"/>
      <c r="XU145" s="140"/>
      <c r="XV145" s="140"/>
      <c r="XW145" s="140"/>
      <c r="XX145" s="140"/>
      <c r="XY145" s="140"/>
      <c r="XZ145" s="140"/>
      <c r="YA145" s="140"/>
      <c r="YB145" s="140"/>
      <c r="YC145" s="140"/>
      <c r="YD145" s="140"/>
      <c r="YE145" s="140"/>
      <c r="YF145" s="140"/>
      <c r="YG145" s="140"/>
      <c r="YH145" s="140"/>
      <c r="YI145" s="140"/>
      <c r="YJ145" s="140"/>
      <c r="YK145" s="140"/>
      <c r="YL145" s="140"/>
      <c r="YM145" s="140"/>
      <c r="YN145" s="140"/>
      <c r="YO145" s="140"/>
      <c r="YP145" s="140"/>
      <c r="YQ145" s="140"/>
      <c r="YR145" s="140"/>
      <c r="YS145" s="140"/>
      <c r="YT145" s="140"/>
      <c r="YU145" s="140"/>
      <c r="YV145" s="140"/>
      <c r="YW145" s="140"/>
      <c r="YX145" s="140"/>
      <c r="YY145" s="140"/>
      <c r="YZ145" s="140"/>
      <c r="ZA145" s="140"/>
      <c r="ZB145" s="140"/>
      <c r="ZC145" s="140"/>
      <c r="ZD145" s="140"/>
      <c r="ZE145" s="140"/>
      <c r="ZF145" s="140"/>
      <c r="ZG145" s="140"/>
      <c r="ZH145" s="140"/>
      <c r="ZI145" s="140"/>
      <c r="ZJ145" s="140"/>
      <c r="ZK145" s="140"/>
      <c r="ZL145" s="140"/>
      <c r="ZM145" s="140"/>
      <c r="ZN145" s="140"/>
      <c r="ZO145" s="140"/>
      <c r="ZP145" s="140"/>
      <c r="ZQ145" s="140"/>
      <c r="ZR145" s="140"/>
      <c r="ZS145" s="140"/>
      <c r="ZT145" s="140"/>
      <c r="ZU145" s="140"/>
      <c r="ZV145" s="140"/>
      <c r="ZW145" s="140"/>
      <c r="ZX145" s="140"/>
      <c r="ZY145" s="140"/>
      <c r="ZZ145" s="140"/>
      <c r="AAA145" s="140"/>
      <c r="AAB145" s="140"/>
      <c r="AAC145" s="140"/>
      <c r="AAD145" s="140"/>
      <c r="AAE145" s="140"/>
      <c r="AAF145" s="140"/>
      <c r="AAG145" s="140"/>
      <c r="AAH145" s="140"/>
      <c r="AAI145" s="140"/>
      <c r="AAJ145" s="140"/>
      <c r="AAK145" s="140"/>
      <c r="AAL145" s="140"/>
      <c r="AAM145" s="140"/>
      <c r="AAN145" s="140"/>
      <c r="AAO145" s="140"/>
      <c r="AAP145" s="140"/>
      <c r="AAQ145" s="140"/>
      <c r="AAR145" s="140"/>
      <c r="AAS145" s="140"/>
      <c r="AAT145" s="140"/>
      <c r="AAU145" s="140"/>
      <c r="AAV145" s="140"/>
      <c r="AAW145" s="140"/>
      <c r="AAX145" s="140"/>
      <c r="AAY145" s="140"/>
      <c r="AAZ145" s="140"/>
      <c r="ABA145" s="140"/>
      <c r="ABB145" s="140"/>
      <c r="ABC145" s="140"/>
      <c r="ABD145" s="140"/>
      <c r="ABE145" s="140"/>
      <c r="ABF145" s="140"/>
      <c r="ABG145" s="140"/>
      <c r="ABH145" s="140"/>
      <c r="ABI145" s="140"/>
      <c r="ABJ145" s="140"/>
      <c r="ABK145" s="140"/>
      <c r="ABL145" s="140"/>
      <c r="ABM145" s="140"/>
      <c r="ABN145" s="140"/>
      <c r="ABO145" s="140"/>
      <c r="ABP145" s="140"/>
      <c r="ABQ145" s="140"/>
      <c r="ABR145" s="140"/>
      <c r="ABS145" s="140"/>
      <c r="ABT145" s="140"/>
      <c r="ABU145" s="140"/>
      <c r="ABV145" s="140"/>
      <c r="ABW145" s="140"/>
      <c r="ABX145" s="140"/>
      <c r="ABY145" s="140"/>
      <c r="ABZ145" s="140"/>
      <c r="ACA145" s="140"/>
      <c r="ACB145" s="140"/>
      <c r="ACC145" s="140"/>
      <c r="ACD145" s="140"/>
      <c r="ACE145" s="140"/>
      <c r="ACF145" s="140"/>
      <c r="ACG145" s="140"/>
      <c r="ACH145" s="140"/>
      <c r="ACI145" s="140"/>
      <c r="ACJ145" s="140"/>
      <c r="ACK145" s="140"/>
      <c r="ACL145" s="140"/>
      <c r="ACM145" s="140"/>
      <c r="ACN145" s="140"/>
      <c r="ACO145" s="140"/>
      <c r="ACP145" s="140"/>
      <c r="ACQ145" s="140"/>
      <c r="ACR145" s="140"/>
      <c r="ACS145" s="140"/>
      <c r="ACT145" s="140"/>
      <c r="ACU145" s="140"/>
      <c r="ACV145" s="140"/>
      <c r="ACW145" s="140"/>
      <c r="ACX145" s="140"/>
      <c r="ACY145" s="140"/>
      <c r="ACZ145" s="140"/>
      <c r="ADA145" s="140"/>
      <c r="ADB145" s="140"/>
      <c r="ADC145" s="140"/>
      <c r="ADD145" s="140"/>
      <c r="ADE145" s="140"/>
      <c r="ADF145" s="140"/>
      <c r="ADG145" s="140"/>
      <c r="ADH145" s="140"/>
      <c r="ADI145" s="140"/>
      <c r="ADJ145" s="140"/>
      <c r="ADK145" s="140"/>
      <c r="ADL145" s="140"/>
      <c r="ADM145" s="140"/>
      <c r="ADN145" s="140"/>
      <c r="ADO145" s="140"/>
      <c r="ADP145" s="140"/>
      <c r="ADQ145" s="140"/>
      <c r="ADR145" s="140"/>
      <c r="ADS145" s="140"/>
      <c r="ADT145" s="140"/>
      <c r="ADU145" s="140"/>
      <c r="ADV145" s="140"/>
      <c r="ADW145" s="140"/>
      <c r="ADX145" s="140"/>
      <c r="ADY145" s="140"/>
      <c r="ADZ145" s="140"/>
      <c r="AEA145" s="140"/>
      <c r="AEB145" s="140"/>
      <c r="AEC145" s="140"/>
      <c r="AED145" s="140"/>
      <c r="AEE145" s="140"/>
      <c r="AEF145" s="140"/>
      <c r="AEG145" s="140"/>
      <c r="AEH145" s="140"/>
      <c r="AEI145" s="140"/>
      <c r="AEJ145" s="140"/>
      <c r="AEK145" s="140"/>
      <c r="AEL145" s="140"/>
      <c r="AEM145" s="140"/>
      <c r="AEN145" s="140"/>
      <c r="AEO145" s="140"/>
      <c r="AEP145" s="140"/>
      <c r="AEQ145" s="140"/>
      <c r="AER145" s="140"/>
      <c r="AES145" s="140"/>
      <c r="AET145" s="140"/>
      <c r="AEU145" s="140"/>
      <c r="AEV145" s="140"/>
      <c r="AEW145" s="140"/>
      <c r="AEX145" s="140"/>
      <c r="AEY145" s="140"/>
      <c r="AEZ145" s="140"/>
      <c r="AFA145" s="140"/>
      <c r="AFB145" s="140"/>
      <c r="AFC145" s="140"/>
      <c r="AFD145" s="140"/>
      <c r="AFE145" s="140"/>
      <c r="AFF145" s="140"/>
      <c r="AFG145" s="140"/>
      <c r="AFH145" s="140"/>
      <c r="AFI145" s="140"/>
      <c r="AFJ145" s="140"/>
      <c r="AFK145" s="140"/>
      <c r="AFL145" s="140"/>
      <c r="AFM145" s="140"/>
      <c r="AFN145" s="140"/>
      <c r="AFO145" s="140"/>
      <c r="AFP145" s="140"/>
      <c r="AFQ145" s="140"/>
      <c r="AFR145" s="140"/>
      <c r="AFS145" s="140"/>
      <c r="AFT145" s="140"/>
      <c r="AFU145" s="140"/>
      <c r="AFV145" s="140"/>
      <c r="AFW145" s="140"/>
      <c r="AFX145" s="140"/>
      <c r="AFY145" s="140"/>
      <c r="AFZ145" s="140"/>
      <c r="AGA145" s="140"/>
      <c r="AGB145" s="140"/>
      <c r="AGC145" s="140"/>
      <c r="AGD145" s="140"/>
      <c r="AGE145" s="140"/>
      <c r="AGF145" s="140"/>
      <c r="AGG145" s="140"/>
      <c r="AGH145" s="140"/>
      <c r="AGI145" s="140"/>
      <c r="AGJ145" s="140"/>
      <c r="AGK145" s="140"/>
      <c r="AGL145" s="140"/>
      <c r="AGM145" s="140"/>
      <c r="AGN145" s="140"/>
      <c r="AGO145" s="140"/>
      <c r="AGP145" s="140"/>
      <c r="AGQ145" s="140"/>
      <c r="AGR145" s="140"/>
      <c r="AGS145" s="140"/>
      <c r="AGT145" s="140"/>
      <c r="AGU145" s="140"/>
      <c r="AGV145" s="140"/>
      <c r="AGW145" s="140"/>
      <c r="AGX145" s="140"/>
      <c r="AGY145" s="140"/>
      <c r="AGZ145" s="140"/>
      <c r="AHA145" s="140"/>
      <c r="AHB145" s="140"/>
      <c r="AHC145" s="140"/>
      <c r="AHD145" s="140"/>
      <c r="AHE145" s="140"/>
      <c r="AHF145" s="140"/>
      <c r="AHG145" s="140"/>
      <c r="AHH145" s="140"/>
      <c r="AHI145" s="140"/>
      <c r="AHJ145" s="140"/>
      <c r="AHK145" s="140"/>
      <c r="AHL145" s="140"/>
      <c r="AHM145" s="140"/>
      <c r="AHN145" s="140"/>
      <c r="AHO145" s="140"/>
      <c r="AHP145" s="140"/>
      <c r="AHQ145" s="140"/>
      <c r="AHR145" s="140"/>
      <c r="AHS145" s="140"/>
      <c r="AHT145" s="140"/>
      <c r="AHU145" s="140"/>
      <c r="AHV145" s="140"/>
      <c r="AHW145" s="140"/>
      <c r="AHX145" s="140"/>
      <c r="AHY145" s="140"/>
      <c r="AHZ145" s="140"/>
      <c r="AIA145" s="140"/>
      <c r="AIB145" s="140"/>
      <c r="AIC145" s="140"/>
      <c r="AID145" s="140"/>
      <c r="AIE145" s="140"/>
      <c r="AIF145" s="140"/>
      <c r="AIG145" s="140"/>
      <c r="AIH145" s="140"/>
      <c r="AII145" s="140"/>
      <c r="AIJ145" s="140"/>
      <c r="AIK145" s="140"/>
      <c r="AIL145" s="140"/>
      <c r="AIM145" s="140"/>
      <c r="AIN145" s="140"/>
      <c r="AIO145" s="140"/>
      <c r="AIP145" s="140"/>
      <c r="AIQ145" s="140"/>
      <c r="AIR145" s="140"/>
      <c r="AIS145" s="140"/>
      <c r="AIT145" s="140"/>
      <c r="AIU145" s="140"/>
      <c r="AIV145" s="140"/>
      <c r="AIW145" s="140"/>
      <c r="AIX145" s="140"/>
      <c r="AIY145" s="140"/>
      <c r="AIZ145" s="140"/>
      <c r="AJA145" s="140"/>
      <c r="AJB145" s="140"/>
      <c r="AJC145" s="140"/>
      <c r="AJD145" s="140"/>
      <c r="AJE145" s="140"/>
      <c r="AJF145" s="140"/>
      <c r="AJG145" s="140"/>
      <c r="AJH145" s="140"/>
      <c r="AJI145" s="140"/>
      <c r="AJJ145" s="140"/>
      <c r="AJK145" s="140"/>
      <c r="AJL145" s="140"/>
      <c r="AJM145" s="140"/>
      <c r="AJN145" s="140"/>
      <c r="AJO145" s="140"/>
      <c r="AJP145" s="140"/>
      <c r="AJQ145" s="140"/>
      <c r="AJR145" s="140"/>
      <c r="AJS145" s="140"/>
      <c r="AJT145" s="140"/>
      <c r="AJU145" s="140"/>
      <c r="AJV145" s="140"/>
      <c r="AJW145" s="140"/>
      <c r="AJX145" s="140"/>
      <c r="AJY145" s="140"/>
      <c r="AJZ145" s="140"/>
      <c r="AKA145" s="140"/>
      <c r="AKB145" s="140"/>
      <c r="AKC145" s="140"/>
      <c r="AKD145" s="140"/>
      <c r="AKE145" s="140"/>
      <c r="AKF145" s="140"/>
      <c r="AKG145" s="140"/>
      <c r="AKH145" s="140"/>
      <c r="AKI145" s="140"/>
      <c r="AKJ145" s="140"/>
      <c r="AKK145" s="140"/>
      <c r="AKL145" s="140"/>
      <c r="AKM145" s="140"/>
      <c r="AKN145" s="140"/>
      <c r="AKO145" s="140"/>
      <c r="AKP145" s="140"/>
      <c r="AKQ145" s="140"/>
      <c r="AKR145" s="140"/>
      <c r="AKS145" s="140"/>
      <c r="AKT145" s="140"/>
      <c r="AKU145" s="140"/>
      <c r="AKV145" s="140"/>
      <c r="AKW145" s="140"/>
      <c r="AKX145" s="140"/>
    </row>
    <row r="146" spans="1:986" ht="27.95" customHeight="1" x14ac:dyDescent="0.2">
      <c r="A146" s="249"/>
      <c r="B146" s="239" t="s">
        <v>401</v>
      </c>
      <c r="C146" s="155" t="str">
        <f>_xlfn.CONCAT(Leverancespecifikation6[[#This Row],[ID]],Leverancespecifikation6[[#This Row],[BYGNINGSDEL]])</f>
        <v>142Komplettering</v>
      </c>
      <c r="D146" s="173"/>
      <c r="E146" s="173"/>
      <c r="F146" s="173"/>
      <c r="G146" s="173"/>
      <c r="H146" s="173"/>
      <c r="I146" s="174"/>
      <c r="J146" s="158">
        <v>1</v>
      </c>
      <c r="K146" s="159" t="s">
        <v>418</v>
      </c>
      <c r="L146" s="160"/>
      <c r="M146" s="82" t="str">
        <f>IFERROR(VLOOKUP(Leverancespecifikation6[[#This Row],[ID-Bygningsdel]],'Data ændringslog'!A:G,7,FALSE),"P")</f>
        <v/>
      </c>
      <c r="N146" s="205" t="s">
        <v>99</v>
      </c>
      <c r="O146" s="264"/>
      <c r="P146" s="265"/>
      <c r="Q146" s="265"/>
      <c r="R146" s="265"/>
      <c r="S146" s="265"/>
      <c r="T146" s="265"/>
      <c r="U146" s="266"/>
      <c r="V146" s="113"/>
      <c r="W146" s="83"/>
      <c r="X146" s="83"/>
      <c r="Y146" s="83"/>
      <c r="Z146" s="83"/>
      <c r="AA146" s="83"/>
      <c r="AB146" s="209"/>
      <c r="AC146" s="173"/>
      <c r="AD146" s="209"/>
      <c r="AE146" s="209"/>
      <c r="AF146" s="209"/>
      <c r="AG146" s="209"/>
      <c r="AH146" s="209"/>
      <c r="AI146" s="209"/>
      <c r="AJ146" s="209"/>
      <c r="AK146" s="173"/>
      <c r="AL146" s="209"/>
      <c r="AM146" s="173"/>
      <c r="AN146" s="209"/>
      <c r="AO146" s="209"/>
      <c r="AP146" s="209"/>
      <c r="AQ146" s="209"/>
      <c r="AR146" s="209"/>
      <c r="AS146" s="209"/>
      <c r="AT146" s="209"/>
      <c r="AU146" s="173"/>
      <c r="AV146" s="209"/>
      <c r="AW146" s="209"/>
      <c r="AX146" s="209"/>
      <c r="AY146" s="209"/>
      <c r="AZ146" s="209"/>
      <c r="BA146" s="209"/>
      <c r="BB146" s="209"/>
      <c r="BC146" s="173"/>
      <c r="BD146" s="209"/>
      <c r="BE146" s="209"/>
      <c r="BF146" s="209"/>
      <c r="BG146" s="209"/>
      <c r="BH146" s="209"/>
      <c r="BI146" s="209"/>
      <c r="BJ146" s="209"/>
      <c r="BK146" s="173"/>
      <c r="BL146" s="288"/>
      <c r="BM146" s="174"/>
      <c r="BN146" s="209"/>
      <c r="BO146" s="209"/>
      <c r="BP146" s="209"/>
      <c r="BQ146" s="209"/>
      <c r="BR146" s="209"/>
      <c r="BS146" s="209"/>
      <c r="BT146" s="209"/>
      <c r="BU146" s="173"/>
      <c r="BV146" s="174"/>
      <c r="BW146" s="209"/>
      <c r="BX146" s="209"/>
      <c r="BY146" s="209"/>
      <c r="BZ146" s="209"/>
      <c r="CA146" s="200"/>
      <c r="CB146" s="134"/>
    </row>
    <row r="147" spans="1:986" s="104" customFormat="1" x14ac:dyDescent="0.2">
      <c r="A147" s="248"/>
      <c r="B147" s="240" t="s">
        <v>403</v>
      </c>
      <c r="C147" s="161" t="str">
        <f>_xlfn.CONCAT(Leverancespecifikation6[[#This Row],[ID]],Leverancespecifikation6[[#This Row],[BYGNINGSDEL]])</f>
        <v>143Døre, vinduer og Porte</v>
      </c>
      <c r="D147" s="162"/>
      <c r="E147" s="162"/>
      <c r="F147" s="162"/>
      <c r="G147" s="162"/>
      <c r="H147" s="162"/>
      <c r="I147" s="162"/>
      <c r="J147" s="163">
        <v>2</v>
      </c>
      <c r="K147" s="164" t="s">
        <v>420</v>
      </c>
      <c r="L147" s="165"/>
      <c r="M147" s="100" t="str">
        <f>IFERROR(VLOOKUP(Leverancespecifikation6[[#This Row],[ID-Bygningsdel]],'Data ændringslog'!A:G,7,FALSE),"P")</f>
        <v/>
      </c>
      <c r="N147" s="201" t="s">
        <v>99</v>
      </c>
      <c r="O147" s="119"/>
      <c r="P147" s="101"/>
      <c r="Q147" s="101"/>
      <c r="R147" s="101"/>
      <c r="S147" s="101"/>
      <c r="T147" s="101"/>
      <c r="U147" s="120"/>
      <c r="V147" s="111"/>
      <c r="W147" s="102"/>
      <c r="X147" s="102"/>
      <c r="Y147" s="102"/>
      <c r="Z147" s="102"/>
      <c r="AA147" s="10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285"/>
      <c r="BM147" s="162"/>
      <c r="BN147" s="162"/>
      <c r="BO147" s="162"/>
      <c r="BP147" s="162"/>
      <c r="BQ147" s="162"/>
      <c r="BR147" s="162"/>
      <c r="BS147" s="162"/>
      <c r="BT147" s="162"/>
      <c r="BU147" s="162"/>
      <c r="BV147" s="162"/>
      <c r="BW147" s="162"/>
      <c r="BX147" s="162"/>
      <c r="BY147" s="162"/>
      <c r="BZ147" s="162"/>
      <c r="CA147" s="206"/>
      <c r="CB147" s="98"/>
      <c r="CC147" s="98"/>
      <c r="CD147" s="98"/>
      <c r="CE147" s="98"/>
      <c r="CF147" s="98"/>
      <c r="CG147" s="98"/>
      <c r="CH147" s="98"/>
      <c r="CI147" s="98"/>
      <c r="CJ147" s="98"/>
      <c r="CK147" s="98"/>
      <c r="CL147" s="98"/>
      <c r="CM147" s="98"/>
      <c r="CN147" s="98"/>
      <c r="CO147" s="98"/>
      <c r="CP147" s="98"/>
      <c r="CQ147" s="98"/>
      <c r="CR147" s="98"/>
      <c r="CS147" s="98"/>
      <c r="CT147" s="98"/>
      <c r="CU147" s="98"/>
      <c r="CV147" s="98"/>
      <c r="CW147" s="98"/>
      <c r="CX147" s="98"/>
      <c r="CY147" s="98"/>
      <c r="CZ147" s="98"/>
      <c r="DA147" s="98"/>
      <c r="DB147" s="98"/>
      <c r="DC147" s="98"/>
      <c r="DD147" s="98"/>
      <c r="DE147" s="98"/>
      <c r="DF147" s="98"/>
      <c r="DG147" s="98"/>
      <c r="DH147" s="98"/>
      <c r="DI147" s="98"/>
      <c r="DJ147" s="98"/>
      <c r="DK147" s="98"/>
      <c r="DL147" s="98"/>
      <c r="DM147" s="98"/>
      <c r="DN147" s="98"/>
      <c r="DO147" s="98"/>
      <c r="DP147" s="98"/>
      <c r="DQ147" s="98"/>
      <c r="DR147" s="98"/>
      <c r="DS147" s="98"/>
      <c r="DT147" s="98"/>
      <c r="DU147" s="98"/>
      <c r="DV147" s="98"/>
      <c r="DW147" s="98"/>
      <c r="DX147" s="98"/>
      <c r="DY147" s="98"/>
      <c r="DZ147" s="98"/>
      <c r="EA147" s="98"/>
      <c r="EB147" s="98"/>
      <c r="EC147" s="98"/>
      <c r="ED147" s="98"/>
      <c r="EE147" s="98"/>
      <c r="EF147" s="98"/>
      <c r="EG147" s="98"/>
      <c r="EH147" s="98"/>
      <c r="EI147" s="98"/>
      <c r="EJ147" s="98"/>
      <c r="EK147" s="98"/>
      <c r="EL147" s="98"/>
      <c r="EM147" s="98"/>
      <c r="EN147" s="98"/>
      <c r="EO147" s="98"/>
      <c r="EP147" s="98"/>
      <c r="EQ147" s="98"/>
      <c r="ER147" s="98"/>
      <c r="ES147" s="98"/>
      <c r="ET147" s="98"/>
      <c r="EU147" s="98"/>
      <c r="EV147" s="98"/>
      <c r="EW147" s="98"/>
      <c r="EX147" s="98"/>
      <c r="EY147" s="98"/>
      <c r="EZ147" s="98"/>
      <c r="FA147" s="98"/>
      <c r="FB147" s="98"/>
      <c r="FC147" s="98"/>
      <c r="FD147" s="98"/>
      <c r="FE147" s="98"/>
      <c r="FF147" s="98"/>
      <c r="FG147" s="98"/>
      <c r="FH147" s="98"/>
      <c r="FI147" s="98"/>
      <c r="FJ147" s="98"/>
      <c r="FK147" s="98"/>
      <c r="FL147" s="98"/>
      <c r="FM147" s="98"/>
      <c r="FN147" s="98"/>
      <c r="FO147" s="98"/>
      <c r="FP147" s="98"/>
      <c r="FQ147" s="98"/>
      <c r="FR147" s="98"/>
      <c r="FS147" s="98"/>
      <c r="FT147" s="98"/>
      <c r="FU147" s="98"/>
      <c r="FV147" s="98"/>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c r="IW147" s="98"/>
      <c r="IX147" s="98"/>
      <c r="IY147" s="98"/>
      <c r="IZ147" s="98"/>
      <c r="JA147" s="98"/>
      <c r="JB147" s="98"/>
      <c r="JC147" s="98"/>
      <c r="JD147" s="98"/>
      <c r="JE147" s="98"/>
      <c r="JF147" s="98"/>
      <c r="JG147" s="98"/>
      <c r="JH147" s="98"/>
      <c r="JI147" s="98"/>
      <c r="JJ147" s="98"/>
      <c r="JK147" s="98"/>
      <c r="JL147" s="98"/>
      <c r="JM147" s="98"/>
      <c r="JN147" s="98"/>
      <c r="JO147" s="98"/>
      <c r="JP147" s="98"/>
      <c r="JQ147" s="98"/>
      <c r="JR147" s="98"/>
      <c r="JS147" s="98"/>
      <c r="JT147" s="98"/>
      <c r="JU147" s="98"/>
      <c r="JV147" s="98"/>
      <c r="JW147" s="98"/>
      <c r="JX147" s="98"/>
      <c r="JY147" s="98"/>
      <c r="JZ147" s="98"/>
      <c r="KA147" s="98"/>
      <c r="KB147" s="98"/>
      <c r="KC147" s="98"/>
      <c r="KD147" s="98"/>
      <c r="KE147" s="98"/>
      <c r="KF147" s="98"/>
      <c r="KG147" s="98"/>
      <c r="KH147" s="98"/>
      <c r="KI147" s="98"/>
      <c r="KJ147" s="98"/>
      <c r="KK147" s="98"/>
      <c r="KL147" s="98"/>
      <c r="KM147" s="98"/>
      <c r="KN147" s="98"/>
      <c r="KO147" s="98"/>
      <c r="KP147" s="98"/>
      <c r="KQ147" s="98"/>
      <c r="KR147" s="98"/>
      <c r="KS147" s="98"/>
      <c r="KT147" s="98"/>
      <c r="KU147" s="98"/>
      <c r="KV147" s="98"/>
      <c r="KW147" s="98"/>
      <c r="KX147" s="98"/>
      <c r="KY147" s="98"/>
      <c r="KZ147" s="98"/>
      <c r="LA147" s="98"/>
      <c r="LB147" s="98"/>
      <c r="LC147" s="98"/>
      <c r="LD147" s="98"/>
      <c r="LE147" s="98"/>
      <c r="LF147" s="98"/>
      <c r="LG147" s="98"/>
      <c r="LH147" s="98"/>
      <c r="LI147" s="98"/>
      <c r="LJ147" s="98"/>
      <c r="LK147" s="98"/>
      <c r="LL147" s="98"/>
      <c r="LM147" s="98"/>
      <c r="LN147" s="98"/>
      <c r="LO147" s="98"/>
      <c r="LP147" s="98"/>
      <c r="LQ147" s="98"/>
      <c r="LR147" s="98"/>
      <c r="LS147" s="98"/>
      <c r="LT147" s="98"/>
      <c r="LU147" s="98"/>
      <c r="LV147" s="98"/>
      <c r="LW147" s="98"/>
      <c r="LX147" s="98"/>
      <c r="LY147" s="98"/>
      <c r="LZ147" s="98"/>
      <c r="MA147" s="98"/>
      <c r="MB147" s="98"/>
      <c r="MC147" s="98"/>
      <c r="MD147" s="98"/>
      <c r="ME147" s="98"/>
      <c r="MF147" s="98"/>
      <c r="MG147" s="98"/>
      <c r="MH147" s="98"/>
      <c r="MI147" s="98"/>
      <c r="MJ147" s="98"/>
      <c r="MK147" s="98"/>
      <c r="ML147" s="98"/>
      <c r="MM147" s="98"/>
      <c r="MN147" s="98"/>
      <c r="MO147" s="98"/>
      <c r="MP147" s="98"/>
      <c r="MQ147" s="98"/>
      <c r="MR147" s="98"/>
      <c r="MS147" s="98"/>
      <c r="MT147" s="98"/>
      <c r="MU147" s="98"/>
      <c r="MV147" s="98"/>
      <c r="MW147" s="98"/>
      <c r="MX147" s="98"/>
      <c r="MY147" s="98"/>
      <c r="MZ147" s="98"/>
      <c r="NA147" s="98"/>
      <c r="NB147" s="98"/>
      <c r="NC147" s="98"/>
      <c r="ND147" s="98"/>
      <c r="NE147" s="98"/>
      <c r="NF147" s="98"/>
      <c r="NG147" s="98"/>
      <c r="NH147" s="98"/>
      <c r="NI147" s="98"/>
      <c r="NJ147" s="98"/>
      <c r="NK147" s="98"/>
      <c r="NL147" s="98"/>
      <c r="NM147" s="98"/>
      <c r="NN147" s="98"/>
      <c r="NO147" s="98"/>
      <c r="NP147" s="98"/>
      <c r="NQ147" s="98"/>
      <c r="NR147" s="98"/>
      <c r="NS147" s="98"/>
      <c r="NT147" s="98"/>
      <c r="NU147" s="98"/>
      <c r="NV147" s="98"/>
      <c r="NW147" s="98"/>
      <c r="NX147" s="98"/>
      <c r="NY147" s="98"/>
      <c r="NZ147" s="98"/>
      <c r="OA147" s="98"/>
      <c r="OB147" s="98"/>
      <c r="OC147" s="98"/>
      <c r="OD147" s="98"/>
      <c r="OE147" s="98"/>
      <c r="OF147" s="98"/>
      <c r="OG147" s="98"/>
      <c r="OH147" s="98"/>
      <c r="OI147" s="98"/>
      <c r="OJ147" s="98"/>
      <c r="OK147" s="98"/>
      <c r="OL147" s="98"/>
      <c r="OM147" s="98"/>
      <c r="ON147" s="98"/>
      <c r="OO147" s="98"/>
      <c r="OP147" s="98"/>
      <c r="OQ147" s="98"/>
      <c r="OR147" s="98"/>
      <c r="OS147" s="98"/>
      <c r="OT147" s="98"/>
      <c r="OU147" s="98"/>
      <c r="OV147" s="98"/>
      <c r="OW147" s="98"/>
      <c r="OX147" s="98"/>
      <c r="OY147" s="98"/>
      <c r="OZ147" s="98"/>
      <c r="PA147" s="98"/>
      <c r="PB147" s="98"/>
      <c r="PC147" s="98"/>
      <c r="PD147" s="98"/>
      <c r="PE147" s="98"/>
      <c r="PF147" s="98"/>
      <c r="PG147" s="98"/>
      <c r="PH147" s="98"/>
      <c r="PI147" s="98"/>
      <c r="PJ147" s="98"/>
      <c r="PK147" s="98"/>
      <c r="PL147" s="98"/>
      <c r="PM147" s="98"/>
      <c r="PN147" s="98"/>
      <c r="PO147" s="98"/>
      <c r="PP147" s="98"/>
      <c r="PQ147" s="98"/>
      <c r="PR147" s="98"/>
      <c r="PS147" s="98"/>
      <c r="PT147" s="98"/>
      <c r="PU147" s="98"/>
      <c r="PV147" s="98"/>
      <c r="PW147" s="98"/>
      <c r="PX147" s="98"/>
      <c r="PY147" s="98"/>
      <c r="PZ147" s="98"/>
      <c r="QA147" s="98"/>
      <c r="QB147" s="98"/>
      <c r="QC147" s="98"/>
      <c r="QD147" s="98"/>
      <c r="QE147" s="98"/>
      <c r="QF147" s="98"/>
      <c r="QG147" s="98"/>
      <c r="QH147" s="98"/>
      <c r="QI147" s="98"/>
      <c r="QJ147" s="98"/>
      <c r="QK147" s="98"/>
      <c r="QL147" s="98"/>
      <c r="QM147" s="98"/>
      <c r="QN147" s="98"/>
      <c r="QO147" s="98"/>
      <c r="QP147" s="98"/>
      <c r="QQ147" s="98"/>
      <c r="QR147" s="98"/>
      <c r="QS147" s="98"/>
      <c r="QT147" s="98"/>
      <c r="QU147" s="98"/>
      <c r="QV147" s="98"/>
      <c r="QW147" s="98"/>
      <c r="QX147" s="98"/>
      <c r="QY147" s="98"/>
      <c r="QZ147" s="98"/>
      <c r="RA147" s="98"/>
      <c r="RB147" s="98"/>
      <c r="RC147" s="98"/>
      <c r="RD147" s="98"/>
      <c r="RE147" s="98"/>
      <c r="RF147" s="98"/>
      <c r="RG147" s="98"/>
      <c r="RH147" s="98"/>
      <c r="RI147" s="98"/>
      <c r="RJ147" s="98"/>
      <c r="RK147" s="98"/>
      <c r="RL147" s="98"/>
      <c r="RM147" s="98"/>
      <c r="RN147" s="98"/>
      <c r="RO147" s="98"/>
      <c r="RP147" s="98"/>
      <c r="RQ147" s="98"/>
      <c r="RR147" s="98"/>
      <c r="RS147" s="98"/>
      <c r="RT147" s="98"/>
      <c r="RU147" s="98"/>
      <c r="RV147" s="98"/>
      <c r="RW147" s="98"/>
      <c r="RX147" s="98"/>
      <c r="RY147" s="98"/>
      <c r="RZ147" s="98"/>
      <c r="SA147" s="98"/>
      <c r="SB147" s="98"/>
      <c r="SC147" s="98"/>
      <c r="SD147" s="98"/>
      <c r="SE147" s="98"/>
      <c r="SF147" s="98"/>
      <c r="SG147" s="98"/>
      <c r="SH147" s="98"/>
      <c r="SI147" s="98"/>
      <c r="SJ147" s="98"/>
      <c r="SK147" s="98"/>
      <c r="SL147" s="98"/>
      <c r="SM147" s="98"/>
      <c r="SN147" s="98"/>
      <c r="SO147" s="98"/>
      <c r="SP147" s="98"/>
      <c r="SQ147" s="98"/>
      <c r="SR147" s="98"/>
      <c r="SS147" s="98"/>
      <c r="ST147" s="98"/>
      <c r="SU147" s="98"/>
      <c r="SV147" s="98"/>
      <c r="SW147" s="98"/>
      <c r="SX147" s="98"/>
      <c r="SY147" s="98"/>
      <c r="SZ147" s="98"/>
      <c r="TA147" s="98"/>
      <c r="TB147" s="98"/>
      <c r="TC147" s="98"/>
      <c r="TD147" s="98"/>
      <c r="TE147" s="98"/>
      <c r="TF147" s="98"/>
      <c r="TG147" s="98"/>
      <c r="TH147" s="98"/>
      <c r="TI147" s="98"/>
      <c r="TJ147" s="98"/>
      <c r="TK147" s="98"/>
      <c r="TL147" s="98"/>
      <c r="TM147" s="98"/>
      <c r="TN147" s="98"/>
      <c r="TO147" s="98"/>
      <c r="TP147" s="98"/>
      <c r="TQ147" s="98"/>
      <c r="TR147" s="98"/>
      <c r="TS147" s="98"/>
      <c r="TT147" s="98"/>
      <c r="TU147" s="98"/>
      <c r="TV147" s="98"/>
      <c r="TW147" s="98"/>
      <c r="TX147" s="98"/>
      <c r="TY147" s="98"/>
      <c r="TZ147" s="98"/>
      <c r="UA147" s="98"/>
      <c r="UB147" s="98"/>
      <c r="UC147" s="98"/>
      <c r="UD147" s="98"/>
      <c r="UE147" s="98"/>
      <c r="UF147" s="98"/>
      <c r="UG147" s="98"/>
      <c r="UH147" s="98"/>
      <c r="UI147" s="98"/>
      <c r="UJ147" s="98"/>
      <c r="UK147" s="98"/>
      <c r="UL147" s="98"/>
      <c r="UM147" s="98"/>
      <c r="UN147" s="98"/>
      <c r="UO147" s="98"/>
      <c r="UP147" s="98"/>
      <c r="UQ147" s="98"/>
      <c r="UR147" s="98"/>
      <c r="US147" s="98"/>
      <c r="UT147" s="98"/>
      <c r="UU147" s="98"/>
      <c r="UV147" s="98"/>
      <c r="UW147" s="98"/>
      <c r="UX147" s="98"/>
      <c r="UY147" s="98"/>
      <c r="UZ147" s="98"/>
      <c r="VA147" s="98"/>
      <c r="VB147" s="98"/>
      <c r="VC147" s="98"/>
      <c r="VD147" s="98"/>
      <c r="VE147" s="98"/>
      <c r="VF147" s="98"/>
      <c r="VG147" s="98"/>
      <c r="VH147" s="98"/>
      <c r="VI147" s="98"/>
      <c r="VJ147" s="98"/>
      <c r="VK147" s="98"/>
      <c r="VL147" s="98"/>
      <c r="VM147" s="98"/>
      <c r="VN147" s="98"/>
      <c r="VO147" s="98"/>
      <c r="VP147" s="98"/>
      <c r="VQ147" s="98"/>
      <c r="VR147" s="98"/>
      <c r="VS147" s="98"/>
      <c r="VT147" s="98"/>
      <c r="VU147" s="98"/>
      <c r="VV147" s="98"/>
      <c r="VW147" s="98"/>
      <c r="VX147" s="98"/>
      <c r="VY147" s="98"/>
      <c r="VZ147" s="98"/>
      <c r="WA147" s="98"/>
      <c r="WB147" s="98"/>
      <c r="WC147" s="98"/>
      <c r="WD147" s="98"/>
      <c r="WE147" s="98"/>
      <c r="WF147" s="98"/>
      <c r="WG147" s="98"/>
      <c r="WH147" s="98"/>
      <c r="WI147" s="98"/>
      <c r="WJ147" s="98"/>
      <c r="WK147" s="98"/>
      <c r="WL147" s="98"/>
      <c r="WM147" s="98"/>
      <c r="WN147" s="98"/>
      <c r="WO147" s="98"/>
      <c r="WP147" s="98"/>
      <c r="WQ147" s="98"/>
      <c r="WR147" s="98"/>
      <c r="WS147" s="98"/>
      <c r="WT147" s="98"/>
      <c r="WU147" s="98"/>
      <c r="WV147" s="98"/>
      <c r="WW147" s="98"/>
      <c r="WX147" s="98"/>
      <c r="WY147" s="98"/>
      <c r="WZ147" s="98"/>
      <c r="XA147" s="98"/>
      <c r="XB147" s="98"/>
      <c r="XC147" s="98"/>
      <c r="XD147" s="98"/>
      <c r="XE147" s="98"/>
      <c r="XF147" s="98"/>
      <c r="XG147" s="98"/>
      <c r="XH147" s="98"/>
      <c r="XI147" s="98"/>
      <c r="XJ147" s="98"/>
      <c r="XK147" s="98"/>
      <c r="XL147" s="98"/>
      <c r="XM147" s="98"/>
      <c r="XN147" s="98"/>
      <c r="XO147" s="98"/>
      <c r="XP147" s="98"/>
      <c r="XQ147" s="98"/>
      <c r="XR147" s="98"/>
      <c r="XS147" s="98"/>
      <c r="XT147" s="98"/>
      <c r="XU147" s="98"/>
      <c r="XV147" s="98"/>
      <c r="XW147" s="98"/>
      <c r="XX147" s="98"/>
      <c r="XY147" s="98"/>
      <c r="XZ147" s="98"/>
      <c r="YA147" s="98"/>
      <c r="YB147" s="98"/>
      <c r="YC147" s="98"/>
      <c r="YD147" s="98"/>
      <c r="YE147" s="98"/>
      <c r="YF147" s="98"/>
      <c r="YG147" s="98"/>
      <c r="YH147" s="98"/>
      <c r="YI147" s="98"/>
      <c r="YJ147" s="98"/>
      <c r="YK147" s="98"/>
      <c r="YL147" s="98"/>
      <c r="YM147" s="98"/>
      <c r="YN147" s="98"/>
      <c r="YO147" s="98"/>
      <c r="YP147" s="98"/>
      <c r="YQ147" s="98"/>
      <c r="YR147" s="98"/>
      <c r="YS147" s="98"/>
      <c r="YT147" s="98"/>
      <c r="YU147" s="98"/>
      <c r="YV147" s="98"/>
      <c r="YW147" s="98"/>
      <c r="YX147" s="98"/>
      <c r="YY147" s="98"/>
      <c r="YZ147" s="98"/>
      <c r="ZA147" s="98"/>
      <c r="ZB147" s="98"/>
      <c r="ZC147" s="98"/>
      <c r="ZD147" s="98"/>
      <c r="ZE147" s="98"/>
      <c r="ZF147" s="98"/>
      <c r="ZG147" s="98"/>
      <c r="ZH147" s="98"/>
      <c r="ZI147" s="98"/>
      <c r="ZJ147" s="98"/>
      <c r="ZK147" s="98"/>
      <c r="ZL147" s="98"/>
      <c r="ZM147" s="98"/>
      <c r="ZN147" s="98"/>
      <c r="ZO147" s="98"/>
      <c r="ZP147" s="98"/>
      <c r="ZQ147" s="98"/>
      <c r="ZR147" s="98"/>
      <c r="ZS147" s="98"/>
      <c r="ZT147" s="98"/>
      <c r="ZU147" s="98"/>
      <c r="ZV147" s="98"/>
      <c r="ZW147" s="98"/>
      <c r="ZX147" s="98"/>
      <c r="ZY147" s="98"/>
      <c r="ZZ147" s="98"/>
      <c r="AAA147" s="98"/>
      <c r="AAB147" s="98"/>
      <c r="AAC147" s="98"/>
      <c r="AAD147" s="98"/>
      <c r="AAE147" s="98"/>
      <c r="AAF147" s="98"/>
      <c r="AAG147" s="98"/>
      <c r="AAH147" s="98"/>
      <c r="AAI147" s="98"/>
      <c r="AAJ147" s="98"/>
      <c r="AAK147" s="98"/>
      <c r="AAL147" s="98"/>
      <c r="AAM147" s="98"/>
      <c r="AAN147" s="98"/>
      <c r="AAO147" s="98"/>
      <c r="AAP147" s="98"/>
      <c r="AAQ147" s="98"/>
      <c r="AAR147" s="98"/>
      <c r="AAS147" s="98"/>
      <c r="AAT147" s="98"/>
      <c r="AAU147" s="98"/>
      <c r="AAV147" s="98"/>
      <c r="AAW147" s="98"/>
      <c r="AAX147" s="98"/>
      <c r="AAY147" s="98"/>
      <c r="AAZ147" s="98"/>
      <c r="ABA147" s="98"/>
      <c r="ABB147" s="98"/>
      <c r="ABC147" s="98"/>
      <c r="ABD147" s="98"/>
      <c r="ABE147" s="98"/>
      <c r="ABF147" s="98"/>
      <c r="ABG147" s="98"/>
      <c r="ABH147" s="98"/>
      <c r="ABI147" s="98"/>
      <c r="ABJ147" s="98"/>
      <c r="ABK147" s="98"/>
      <c r="ABL147" s="98"/>
      <c r="ABM147" s="98"/>
      <c r="ABN147" s="98"/>
      <c r="ABO147" s="98"/>
      <c r="ABP147" s="98"/>
      <c r="ABQ147" s="98"/>
      <c r="ABR147" s="98"/>
      <c r="ABS147" s="98"/>
      <c r="ABT147" s="98"/>
      <c r="ABU147" s="98"/>
      <c r="ABV147" s="98"/>
      <c r="ABW147" s="98"/>
      <c r="ABX147" s="98"/>
      <c r="ABY147" s="98"/>
      <c r="ABZ147" s="98"/>
      <c r="ACA147" s="98"/>
      <c r="ACB147" s="98"/>
      <c r="ACC147" s="98"/>
      <c r="ACD147" s="98"/>
      <c r="ACE147" s="98"/>
      <c r="ACF147" s="98"/>
      <c r="ACG147" s="98"/>
      <c r="ACH147" s="98"/>
      <c r="ACI147" s="98"/>
      <c r="ACJ147" s="98"/>
      <c r="ACK147" s="98"/>
      <c r="ACL147" s="98"/>
      <c r="ACM147" s="98"/>
      <c r="ACN147" s="98"/>
      <c r="ACO147" s="98"/>
      <c r="ACP147" s="98"/>
      <c r="ACQ147" s="98"/>
      <c r="ACR147" s="98"/>
      <c r="ACS147" s="98"/>
      <c r="ACT147" s="98"/>
      <c r="ACU147" s="98"/>
      <c r="ACV147" s="98"/>
      <c r="ACW147" s="98"/>
      <c r="ACX147" s="98"/>
      <c r="ACY147" s="98"/>
      <c r="ACZ147" s="98"/>
      <c r="ADA147" s="98"/>
      <c r="ADB147" s="98"/>
      <c r="ADC147" s="98"/>
      <c r="ADD147" s="98"/>
      <c r="ADE147" s="98"/>
      <c r="ADF147" s="98"/>
      <c r="ADG147" s="98"/>
      <c r="ADH147" s="98"/>
      <c r="ADI147" s="98"/>
      <c r="ADJ147" s="98"/>
      <c r="ADK147" s="98"/>
      <c r="ADL147" s="98"/>
      <c r="ADM147" s="98"/>
      <c r="ADN147" s="98"/>
      <c r="ADO147" s="98"/>
      <c r="ADP147" s="98"/>
      <c r="ADQ147" s="98"/>
      <c r="ADR147" s="98"/>
      <c r="ADS147" s="98"/>
      <c r="ADT147" s="98"/>
      <c r="ADU147" s="98"/>
      <c r="ADV147" s="98"/>
      <c r="ADW147" s="98"/>
      <c r="ADX147" s="98"/>
      <c r="ADY147" s="98"/>
      <c r="ADZ147" s="98"/>
      <c r="AEA147" s="98"/>
      <c r="AEB147" s="98"/>
      <c r="AEC147" s="98"/>
      <c r="AED147" s="98"/>
      <c r="AEE147" s="98"/>
      <c r="AEF147" s="98"/>
      <c r="AEG147" s="98"/>
      <c r="AEH147" s="98"/>
      <c r="AEI147" s="98"/>
      <c r="AEJ147" s="98"/>
      <c r="AEK147" s="98"/>
      <c r="AEL147" s="98"/>
      <c r="AEM147" s="98"/>
      <c r="AEN147" s="98"/>
      <c r="AEO147" s="98"/>
      <c r="AEP147" s="98"/>
      <c r="AEQ147" s="98"/>
      <c r="AER147" s="98"/>
      <c r="AES147" s="98"/>
      <c r="AET147" s="98"/>
      <c r="AEU147" s="98"/>
      <c r="AEV147" s="98"/>
      <c r="AEW147" s="98"/>
      <c r="AEX147" s="98"/>
      <c r="AEY147" s="98"/>
      <c r="AEZ147" s="98"/>
      <c r="AFA147" s="98"/>
      <c r="AFB147" s="98"/>
      <c r="AFC147" s="98"/>
      <c r="AFD147" s="98"/>
      <c r="AFE147" s="98"/>
      <c r="AFF147" s="98"/>
      <c r="AFG147" s="98"/>
      <c r="AFH147" s="98"/>
      <c r="AFI147" s="98"/>
      <c r="AFJ147" s="98"/>
      <c r="AFK147" s="98"/>
      <c r="AFL147" s="98"/>
      <c r="AFM147" s="98"/>
      <c r="AFN147" s="98"/>
      <c r="AFO147" s="98"/>
      <c r="AFP147" s="98"/>
      <c r="AFQ147" s="98"/>
      <c r="AFR147" s="98"/>
      <c r="AFS147" s="98"/>
      <c r="AFT147" s="98"/>
      <c r="AFU147" s="98"/>
      <c r="AFV147" s="98"/>
      <c r="AFW147" s="98"/>
      <c r="AFX147" s="98"/>
      <c r="AFY147" s="98"/>
      <c r="AFZ147" s="98"/>
      <c r="AGA147" s="98"/>
      <c r="AGB147" s="98"/>
      <c r="AGC147" s="98"/>
      <c r="AGD147" s="98"/>
      <c r="AGE147" s="98"/>
      <c r="AGF147" s="98"/>
      <c r="AGG147" s="98"/>
      <c r="AGH147" s="98"/>
      <c r="AGI147" s="98"/>
      <c r="AGJ147" s="98"/>
      <c r="AGK147" s="98"/>
      <c r="AGL147" s="98"/>
      <c r="AGM147" s="98"/>
      <c r="AGN147" s="98"/>
      <c r="AGO147" s="98"/>
      <c r="AGP147" s="98"/>
      <c r="AGQ147" s="98"/>
      <c r="AGR147" s="98"/>
      <c r="AGS147" s="98"/>
      <c r="AGT147" s="98"/>
      <c r="AGU147" s="98"/>
      <c r="AGV147" s="98"/>
      <c r="AGW147" s="98"/>
      <c r="AGX147" s="98"/>
      <c r="AGY147" s="98"/>
      <c r="AGZ147" s="98"/>
      <c r="AHA147" s="98"/>
      <c r="AHB147" s="98"/>
      <c r="AHC147" s="98"/>
      <c r="AHD147" s="98"/>
      <c r="AHE147" s="98"/>
      <c r="AHF147" s="98"/>
      <c r="AHG147" s="98"/>
      <c r="AHH147" s="98"/>
      <c r="AHI147" s="98"/>
      <c r="AHJ147" s="98"/>
      <c r="AHK147" s="98"/>
      <c r="AHL147" s="98"/>
      <c r="AHM147" s="98"/>
      <c r="AHN147" s="98"/>
      <c r="AHO147" s="98"/>
      <c r="AHP147" s="98"/>
      <c r="AHQ147" s="98"/>
      <c r="AHR147" s="98"/>
      <c r="AHS147" s="98"/>
      <c r="AHT147" s="98"/>
      <c r="AHU147" s="98"/>
      <c r="AHV147" s="98"/>
      <c r="AHW147" s="98"/>
      <c r="AHX147" s="98"/>
      <c r="AHY147" s="98"/>
      <c r="AHZ147" s="98"/>
      <c r="AIA147" s="98"/>
      <c r="AIB147" s="98"/>
      <c r="AIC147" s="98"/>
      <c r="AID147" s="98"/>
      <c r="AIE147" s="98"/>
      <c r="AIF147" s="98"/>
      <c r="AIG147" s="98"/>
      <c r="AIH147" s="98"/>
      <c r="AII147" s="98"/>
      <c r="AIJ147" s="98"/>
      <c r="AIK147" s="98"/>
      <c r="AIL147" s="98"/>
      <c r="AIM147" s="98"/>
      <c r="AIN147" s="98"/>
      <c r="AIO147" s="98"/>
      <c r="AIP147" s="98"/>
      <c r="AIQ147" s="98"/>
      <c r="AIR147" s="98"/>
      <c r="AIS147" s="98"/>
      <c r="AIT147" s="98"/>
      <c r="AIU147" s="98"/>
      <c r="AIV147" s="98"/>
      <c r="AIW147" s="98"/>
      <c r="AIX147" s="98"/>
      <c r="AIY147" s="98"/>
      <c r="AIZ147" s="98"/>
      <c r="AJA147" s="98"/>
      <c r="AJB147" s="98"/>
      <c r="AJC147" s="98"/>
      <c r="AJD147" s="98"/>
      <c r="AJE147" s="98"/>
      <c r="AJF147" s="98"/>
      <c r="AJG147" s="98"/>
      <c r="AJH147" s="98"/>
      <c r="AJI147" s="98"/>
      <c r="AJJ147" s="98"/>
      <c r="AJK147" s="98"/>
      <c r="AJL147" s="98"/>
      <c r="AJM147" s="98"/>
      <c r="AJN147" s="98"/>
      <c r="AJO147" s="98"/>
      <c r="AJP147" s="98"/>
      <c r="AJQ147" s="98"/>
      <c r="AJR147" s="98"/>
      <c r="AJS147" s="98"/>
      <c r="AJT147" s="98"/>
      <c r="AJU147" s="98"/>
      <c r="AJV147" s="98"/>
      <c r="AJW147" s="98"/>
      <c r="AJX147" s="98"/>
      <c r="AJY147" s="98"/>
      <c r="AJZ147" s="98"/>
      <c r="AKA147" s="98"/>
      <c r="AKB147" s="98"/>
      <c r="AKC147" s="98"/>
      <c r="AKD147" s="98"/>
      <c r="AKE147" s="98"/>
      <c r="AKF147" s="98"/>
      <c r="AKG147" s="98"/>
      <c r="AKH147" s="98"/>
      <c r="AKI147" s="98"/>
      <c r="AKJ147" s="98"/>
      <c r="AKK147" s="98"/>
      <c r="AKL147" s="98"/>
      <c r="AKM147" s="98"/>
      <c r="AKN147" s="98"/>
      <c r="AKO147" s="98"/>
      <c r="AKP147" s="98"/>
      <c r="AKQ147" s="98"/>
      <c r="AKR147" s="98"/>
      <c r="AKS147" s="98"/>
      <c r="AKT147" s="98"/>
      <c r="AKU147" s="98"/>
      <c r="AKV147" s="98"/>
      <c r="AKW147" s="98"/>
      <c r="AKX147" s="98"/>
    </row>
    <row r="148" spans="1:986" s="88" customFormat="1" ht="12" x14ac:dyDescent="0.2">
      <c r="A148" s="249"/>
      <c r="B148" s="241" t="s">
        <v>405</v>
      </c>
      <c r="C148" s="166" t="str">
        <f>_xlfn.CONCAT(Leverancespecifikation6[[#This Row],[ID]],Leverancespecifikation6[[#This Row],[BYGNINGSDEL]])</f>
        <v>144Vinduer</v>
      </c>
      <c r="D148" s="167"/>
      <c r="E148" s="167" t="s">
        <v>1543</v>
      </c>
      <c r="F148" s="167"/>
      <c r="G148" s="167"/>
      <c r="H148" s="167"/>
      <c r="I148" s="167"/>
      <c r="J148" s="171">
        <v>4</v>
      </c>
      <c r="K148" s="331" t="s">
        <v>422</v>
      </c>
      <c r="L148" s="169" t="s">
        <v>423</v>
      </c>
      <c r="M148" s="86" t="str">
        <f>IFERROR(VLOOKUP(Leverancespecifikation6[[#This Row],[ID-Bygningsdel]],'Data ændringslog'!A:G,7,FALSE),"P")</f>
        <v/>
      </c>
      <c r="N148" s="320" t="s">
        <v>99</v>
      </c>
      <c r="O148" s="117" t="str">
        <f>VLOOKUP(Leverancespecifikation6[[#This Row],[ID-Bygningsdel]],'Data aktør'!A:H,2,FALSE)</f>
        <v>X</v>
      </c>
      <c r="P148" s="87" t="str">
        <f>VLOOKUP(Leverancespecifikation6[[#This Row],[ID-Bygningsdel]],'Data aktør'!A:H,3,FALSE)</f>
        <v/>
      </c>
      <c r="Q148" s="87" t="str">
        <f>VLOOKUP(Leverancespecifikation6[[#This Row],[ID-Bygningsdel]],'Data aktør'!A:H,4,FALSE)</f>
        <v/>
      </c>
      <c r="R148" s="87" t="str">
        <f>VLOOKUP(Leverancespecifikation6[[#This Row],[ID-Bygningsdel]],'Data aktør'!A:H,5,FALSE)</f>
        <v/>
      </c>
      <c r="S148" s="87" t="str">
        <f>VLOOKUP(Leverancespecifikation6[[#This Row],[ID-Bygningsdel]],'Data aktør'!A:H,6,FALSE)</f>
        <v/>
      </c>
      <c r="T148" s="87" t="str">
        <f>VLOOKUP(Leverancespecifikation6[[#This Row],[ID-Bygningsdel]],'Data aktør'!A:H,7,FALSE)</f>
        <v/>
      </c>
      <c r="U148" s="118" t="str">
        <f>VLOOKUP(Leverancespecifikation6[[#This Row],[ID-Bygningsdel]],'Data aktør'!A:H,8,FALSE)</f>
        <v/>
      </c>
      <c r="V148" s="110"/>
      <c r="W148" s="85"/>
      <c r="X148" s="85"/>
      <c r="Y148" s="85"/>
      <c r="Z148" s="85"/>
      <c r="AA148" s="85"/>
      <c r="AB148" s="167" t="s">
        <v>33</v>
      </c>
      <c r="AC148" s="167">
        <v>200</v>
      </c>
      <c r="AD148" s="167"/>
      <c r="AE148" s="167"/>
      <c r="AF148" s="167"/>
      <c r="AG148" s="167"/>
      <c r="AH148" s="167"/>
      <c r="AI148" s="167"/>
      <c r="AJ148" s="167" t="s">
        <v>33</v>
      </c>
      <c r="AK148" s="167">
        <v>300</v>
      </c>
      <c r="AL148" s="167"/>
      <c r="AM148" s="167"/>
      <c r="AN148" s="167"/>
      <c r="AO148" s="167"/>
      <c r="AP148" s="167"/>
      <c r="AQ148" s="167"/>
      <c r="AR148" s="167"/>
      <c r="AS148" s="167"/>
      <c r="AT148" s="167" t="s">
        <v>33</v>
      </c>
      <c r="AU148" s="167">
        <v>325</v>
      </c>
      <c r="AV148" s="167"/>
      <c r="AW148" s="167"/>
      <c r="AX148" s="167"/>
      <c r="AY148" s="167"/>
      <c r="AZ148" s="167"/>
      <c r="BA148" s="167"/>
      <c r="BB148" s="167" t="s">
        <v>33</v>
      </c>
      <c r="BC148" s="167">
        <v>325</v>
      </c>
      <c r="BD148" s="167"/>
      <c r="BE148" s="167"/>
      <c r="BF148" s="167"/>
      <c r="BG148" s="167"/>
      <c r="BH148" s="167"/>
      <c r="BI148" s="167"/>
      <c r="BJ148" s="167"/>
      <c r="BK148" s="167"/>
      <c r="BL148" s="286" t="s">
        <v>424</v>
      </c>
      <c r="BM148" s="167"/>
      <c r="BN148" s="167"/>
      <c r="BO148" s="167"/>
      <c r="BP148" s="167"/>
      <c r="BQ148" s="167"/>
      <c r="BR148" s="167"/>
      <c r="BS148" s="167"/>
      <c r="BT148" s="167"/>
      <c r="BU148" s="167"/>
      <c r="BV148" s="167"/>
      <c r="BW148" s="167"/>
      <c r="BX148" s="167"/>
      <c r="BY148" s="167"/>
      <c r="BZ148" s="167"/>
      <c r="CA148" s="207"/>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c r="CX148" s="134"/>
      <c r="CY148" s="134"/>
      <c r="CZ148" s="134"/>
      <c r="DA148" s="134"/>
      <c r="DB148" s="134"/>
      <c r="DC148" s="134"/>
      <c r="DD148" s="134"/>
      <c r="DE148" s="134"/>
      <c r="DF148" s="134"/>
      <c r="DG148" s="134"/>
      <c r="DH148" s="134"/>
      <c r="DI148" s="134"/>
      <c r="DJ148" s="134"/>
      <c r="DK148" s="134"/>
      <c r="DL148" s="134"/>
      <c r="DM148" s="134"/>
      <c r="DN148" s="134"/>
      <c r="DO148" s="134"/>
      <c r="DP148" s="134"/>
      <c r="DQ148" s="134"/>
      <c r="DR148" s="134"/>
      <c r="DS148" s="134"/>
      <c r="DT148" s="134"/>
      <c r="DU148" s="134"/>
      <c r="DV148" s="134"/>
      <c r="DW148" s="134"/>
      <c r="DX148" s="134"/>
      <c r="DY148" s="134"/>
      <c r="DZ148" s="134"/>
      <c r="EA148" s="134"/>
      <c r="EB148" s="134"/>
      <c r="EC148" s="134"/>
      <c r="ED148" s="134"/>
      <c r="EE148" s="134"/>
      <c r="EF148" s="134"/>
      <c r="EG148" s="134"/>
      <c r="EH148" s="134"/>
      <c r="EI148" s="134"/>
      <c r="EJ148" s="134"/>
      <c r="EK148" s="134"/>
      <c r="EL148" s="134"/>
      <c r="EM148" s="134"/>
      <c r="EN148" s="134"/>
      <c r="EO148" s="134"/>
      <c r="EP148" s="134"/>
      <c r="EQ148" s="134"/>
      <c r="ER148" s="134"/>
      <c r="ES148" s="134"/>
      <c r="ET148" s="134"/>
      <c r="EU148" s="134"/>
      <c r="EV148" s="134"/>
      <c r="EW148" s="134"/>
      <c r="EX148" s="134"/>
      <c r="EY148" s="134"/>
      <c r="EZ148" s="134"/>
      <c r="FA148" s="134"/>
      <c r="FB148" s="134"/>
      <c r="FC148" s="134"/>
      <c r="FD148" s="134"/>
      <c r="FE148" s="134"/>
      <c r="FF148" s="134"/>
      <c r="FG148" s="134"/>
      <c r="FH148" s="134"/>
      <c r="FI148" s="134"/>
      <c r="FJ148" s="134"/>
      <c r="FK148" s="134"/>
      <c r="FL148" s="134"/>
      <c r="FM148" s="134"/>
      <c r="FN148" s="134"/>
      <c r="FO148" s="134"/>
      <c r="FP148" s="134"/>
      <c r="FQ148" s="134"/>
      <c r="FR148" s="134"/>
      <c r="FS148" s="134"/>
      <c r="FT148" s="134"/>
      <c r="FU148" s="134"/>
      <c r="FV148" s="134"/>
      <c r="FW148" s="134"/>
      <c r="FX148" s="134"/>
      <c r="FY148" s="134"/>
      <c r="FZ148" s="134"/>
      <c r="GA148" s="134"/>
      <c r="GB148" s="134"/>
      <c r="GC148" s="134"/>
      <c r="GD148" s="134"/>
      <c r="GE148" s="134"/>
      <c r="GF148" s="134"/>
      <c r="GG148" s="134"/>
      <c r="GH148" s="134"/>
      <c r="GI148" s="134"/>
      <c r="GJ148" s="134"/>
      <c r="GK148" s="134"/>
      <c r="GL148" s="134"/>
      <c r="GM148" s="134"/>
      <c r="GN148" s="134"/>
      <c r="GO148" s="134"/>
      <c r="GP148" s="134"/>
      <c r="GQ148" s="134"/>
      <c r="GR148" s="134"/>
      <c r="GS148" s="134"/>
      <c r="GT148" s="134"/>
      <c r="GU148" s="134"/>
      <c r="GV148" s="134"/>
      <c r="GW148" s="134"/>
      <c r="GX148" s="134"/>
      <c r="GY148" s="134"/>
      <c r="GZ148" s="134"/>
      <c r="HA148" s="134"/>
      <c r="HB148" s="134"/>
      <c r="HC148" s="134"/>
      <c r="HD148" s="134"/>
      <c r="HE148" s="134"/>
      <c r="HF148" s="134"/>
      <c r="HG148" s="134"/>
      <c r="HH148" s="134"/>
      <c r="HI148" s="134"/>
      <c r="HJ148" s="134"/>
      <c r="HK148" s="134"/>
      <c r="HL148" s="134"/>
      <c r="HM148" s="134"/>
      <c r="HN148" s="134"/>
      <c r="HO148" s="134"/>
      <c r="HP148" s="134"/>
      <c r="HQ148" s="134"/>
      <c r="HR148" s="134"/>
      <c r="HS148" s="134"/>
      <c r="HT148" s="134"/>
      <c r="HU148" s="134"/>
      <c r="HV148" s="134"/>
      <c r="HW148" s="134"/>
      <c r="HX148" s="134"/>
      <c r="HY148" s="134"/>
      <c r="HZ148" s="134"/>
      <c r="IA148" s="134"/>
      <c r="IB148" s="134"/>
      <c r="IC148" s="134"/>
      <c r="ID148" s="134"/>
      <c r="IE148" s="134"/>
      <c r="IF148" s="134"/>
      <c r="IG148" s="134"/>
      <c r="IH148" s="134"/>
      <c r="II148" s="134"/>
      <c r="IJ148" s="134"/>
      <c r="IK148" s="134"/>
      <c r="IL148" s="134"/>
      <c r="IM148" s="134"/>
      <c r="IN148" s="134"/>
      <c r="IO148" s="134"/>
      <c r="IP148" s="134"/>
      <c r="IQ148" s="134"/>
      <c r="IR148" s="134"/>
      <c r="IS148" s="134"/>
      <c r="IT148" s="134"/>
      <c r="IU148" s="134"/>
      <c r="IV148" s="134"/>
      <c r="IW148" s="134"/>
      <c r="IX148" s="134"/>
      <c r="IY148" s="134"/>
      <c r="IZ148" s="134"/>
      <c r="JA148" s="134"/>
      <c r="JB148" s="134"/>
      <c r="JC148" s="134"/>
      <c r="JD148" s="134"/>
      <c r="JE148" s="134"/>
      <c r="JF148" s="134"/>
      <c r="JG148" s="134"/>
      <c r="JH148" s="134"/>
      <c r="JI148" s="134"/>
      <c r="JJ148" s="134"/>
      <c r="JK148" s="134"/>
      <c r="JL148" s="134"/>
      <c r="JM148" s="134"/>
      <c r="JN148" s="134"/>
      <c r="JO148" s="134"/>
      <c r="JP148" s="134"/>
      <c r="JQ148" s="134"/>
      <c r="JR148" s="134"/>
      <c r="JS148" s="134"/>
      <c r="JT148" s="134"/>
      <c r="JU148" s="134"/>
      <c r="JV148" s="134"/>
      <c r="JW148" s="134"/>
      <c r="JX148" s="134"/>
      <c r="JY148" s="134"/>
      <c r="JZ148" s="134"/>
      <c r="KA148" s="134"/>
      <c r="KB148" s="134"/>
      <c r="KC148" s="134"/>
      <c r="KD148" s="134"/>
      <c r="KE148" s="134"/>
      <c r="KF148" s="134"/>
      <c r="KG148" s="134"/>
      <c r="KH148" s="134"/>
      <c r="KI148" s="134"/>
      <c r="KJ148" s="134"/>
      <c r="KK148" s="134"/>
      <c r="KL148" s="134"/>
      <c r="KM148" s="134"/>
      <c r="KN148" s="134"/>
      <c r="KO148" s="134"/>
      <c r="KP148" s="134"/>
      <c r="KQ148" s="134"/>
      <c r="KR148" s="134"/>
      <c r="KS148" s="134"/>
      <c r="KT148" s="134"/>
      <c r="KU148" s="134"/>
      <c r="KV148" s="134"/>
      <c r="KW148" s="134"/>
      <c r="KX148" s="134"/>
      <c r="KY148" s="134"/>
      <c r="KZ148" s="134"/>
      <c r="LA148" s="134"/>
      <c r="LB148" s="134"/>
      <c r="LC148" s="134"/>
      <c r="LD148" s="134"/>
      <c r="LE148" s="134"/>
      <c r="LF148" s="134"/>
      <c r="LG148" s="134"/>
      <c r="LH148" s="134"/>
      <c r="LI148" s="134"/>
      <c r="LJ148" s="134"/>
      <c r="LK148" s="134"/>
      <c r="LL148" s="134"/>
      <c r="LM148" s="134"/>
      <c r="LN148" s="134"/>
      <c r="LO148" s="134"/>
      <c r="LP148" s="134"/>
      <c r="LQ148" s="134"/>
      <c r="LR148" s="134"/>
      <c r="LS148" s="134"/>
      <c r="LT148" s="134"/>
      <c r="LU148" s="134"/>
      <c r="LV148" s="134"/>
      <c r="LW148" s="134"/>
      <c r="LX148" s="134"/>
      <c r="LY148" s="134"/>
      <c r="LZ148" s="134"/>
      <c r="MA148" s="134"/>
      <c r="MB148" s="134"/>
      <c r="MC148" s="134"/>
      <c r="MD148" s="134"/>
      <c r="ME148" s="134"/>
      <c r="MF148" s="134"/>
      <c r="MG148" s="134"/>
      <c r="MH148" s="134"/>
      <c r="MI148" s="134"/>
      <c r="MJ148" s="134"/>
      <c r="MK148" s="134"/>
      <c r="ML148" s="134"/>
      <c r="MM148" s="134"/>
      <c r="MN148" s="134"/>
      <c r="MO148" s="134"/>
      <c r="MP148" s="134"/>
      <c r="MQ148" s="134"/>
      <c r="MR148" s="134"/>
      <c r="MS148" s="134"/>
      <c r="MT148" s="134"/>
      <c r="MU148" s="134"/>
      <c r="MV148" s="134"/>
      <c r="MW148" s="134"/>
      <c r="MX148" s="134"/>
      <c r="MY148" s="134"/>
      <c r="MZ148" s="134"/>
      <c r="NA148" s="134"/>
      <c r="NB148" s="134"/>
      <c r="NC148" s="134"/>
      <c r="ND148" s="134"/>
      <c r="NE148" s="134"/>
      <c r="NF148" s="134"/>
      <c r="NG148" s="134"/>
      <c r="NH148" s="134"/>
      <c r="NI148" s="134"/>
      <c r="NJ148" s="134"/>
      <c r="NK148" s="134"/>
      <c r="NL148" s="134"/>
      <c r="NM148" s="134"/>
      <c r="NN148" s="134"/>
      <c r="NO148" s="134"/>
      <c r="NP148" s="134"/>
      <c r="NQ148" s="134"/>
      <c r="NR148" s="134"/>
      <c r="NS148" s="134"/>
      <c r="NT148" s="134"/>
      <c r="NU148" s="134"/>
      <c r="NV148" s="134"/>
      <c r="NW148" s="134"/>
      <c r="NX148" s="134"/>
      <c r="NY148" s="134"/>
      <c r="NZ148" s="134"/>
      <c r="OA148" s="134"/>
      <c r="OB148" s="134"/>
      <c r="OC148" s="134"/>
      <c r="OD148" s="134"/>
      <c r="OE148" s="134"/>
      <c r="OF148" s="134"/>
      <c r="OG148" s="134"/>
      <c r="OH148" s="134"/>
      <c r="OI148" s="134"/>
      <c r="OJ148" s="134"/>
      <c r="OK148" s="134"/>
      <c r="OL148" s="134"/>
      <c r="OM148" s="134"/>
      <c r="ON148" s="134"/>
      <c r="OO148" s="134"/>
      <c r="OP148" s="134"/>
      <c r="OQ148" s="134"/>
      <c r="OR148" s="134"/>
      <c r="OS148" s="134"/>
      <c r="OT148" s="134"/>
      <c r="OU148" s="134"/>
      <c r="OV148" s="134"/>
      <c r="OW148" s="134"/>
      <c r="OX148" s="134"/>
      <c r="OY148" s="134"/>
      <c r="OZ148" s="134"/>
      <c r="PA148" s="134"/>
      <c r="PB148" s="134"/>
      <c r="PC148" s="134"/>
      <c r="PD148" s="134"/>
      <c r="PE148" s="134"/>
      <c r="PF148" s="134"/>
      <c r="PG148" s="134"/>
      <c r="PH148" s="134"/>
      <c r="PI148" s="134"/>
      <c r="PJ148" s="134"/>
      <c r="PK148" s="134"/>
      <c r="PL148" s="134"/>
      <c r="PM148" s="134"/>
      <c r="PN148" s="134"/>
      <c r="PO148" s="134"/>
      <c r="PP148" s="134"/>
      <c r="PQ148" s="134"/>
      <c r="PR148" s="134"/>
      <c r="PS148" s="134"/>
      <c r="PT148" s="134"/>
      <c r="PU148" s="134"/>
      <c r="PV148" s="134"/>
      <c r="PW148" s="134"/>
      <c r="PX148" s="134"/>
      <c r="PY148" s="134"/>
      <c r="PZ148" s="134"/>
      <c r="QA148" s="134"/>
      <c r="QB148" s="134"/>
      <c r="QC148" s="134"/>
      <c r="QD148" s="134"/>
      <c r="QE148" s="134"/>
      <c r="QF148" s="134"/>
      <c r="QG148" s="134"/>
      <c r="QH148" s="134"/>
      <c r="QI148" s="134"/>
      <c r="QJ148" s="134"/>
      <c r="QK148" s="134"/>
      <c r="QL148" s="134"/>
      <c r="QM148" s="134"/>
      <c r="QN148" s="134"/>
      <c r="QO148" s="134"/>
      <c r="QP148" s="134"/>
      <c r="QQ148" s="134"/>
      <c r="QR148" s="134"/>
      <c r="QS148" s="134"/>
      <c r="QT148" s="134"/>
      <c r="QU148" s="134"/>
      <c r="QV148" s="134"/>
      <c r="QW148" s="134"/>
      <c r="QX148" s="134"/>
      <c r="QY148" s="134"/>
      <c r="QZ148" s="134"/>
      <c r="RA148" s="134"/>
      <c r="RB148" s="134"/>
      <c r="RC148" s="134"/>
      <c r="RD148" s="134"/>
      <c r="RE148" s="134"/>
      <c r="RF148" s="134"/>
      <c r="RG148" s="134"/>
      <c r="RH148" s="134"/>
      <c r="RI148" s="134"/>
      <c r="RJ148" s="134"/>
      <c r="RK148" s="134"/>
      <c r="RL148" s="134"/>
      <c r="RM148" s="134"/>
      <c r="RN148" s="134"/>
      <c r="RO148" s="134"/>
      <c r="RP148" s="134"/>
      <c r="RQ148" s="134"/>
      <c r="RR148" s="134"/>
      <c r="RS148" s="134"/>
      <c r="RT148" s="134"/>
      <c r="RU148" s="134"/>
      <c r="RV148" s="134"/>
      <c r="RW148" s="134"/>
      <c r="RX148" s="134"/>
      <c r="RY148" s="134"/>
      <c r="RZ148" s="134"/>
      <c r="SA148" s="134"/>
      <c r="SB148" s="134"/>
      <c r="SC148" s="134"/>
      <c r="SD148" s="134"/>
      <c r="SE148" s="134"/>
      <c r="SF148" s="134"/>
      <c r="SG148" s="134"/>
      <c r="SH148" s="134"/>
      <c r="SI148" s="134"/>
      <c r="SJ148" s="134"/>
      <c r="SK148" s="134"/>
      <c r="SL148" s="134"/>
      <c r="SM148" s="134"/>
      <c r="SN148" s="134"/>
      <c r="SO148" s="134"/>
      <c r="SP148" s="134"/>
      <c r="SQ148" s="134"/>
      <c r="SR148" s="134"/>
      <c r="SS148" s="134"/>
      <c r="ST148" s="134"/>
      <c r="SU148" s="134"/>
      <c r="SV148" s="134"/>
      <c r="SW148" s="134"/>
      <c r="SX148" s="134"/>
      <c r="SY148" s="134"/>
      <c r="SZ148" s="134"/>
      <c r="TA148" s="134"/>
      <c r="TB148" s="134"/>
      <c r="TC148" s="134"/>
      <c r="TD148" s="134"/>
      <c r="TE148" s="134"/>
      <c r="TF148" s="134"/>
      <c r="TG148" s="134"/>
      <c r="TH148" s="134"/>
      <c r="TI148" s="134"/>
      <c r="TJ148" s="134"/>
      <c r="TK148" s="134"/>
      <c r="TL148" s="134"/>
      <c r="TM148" s="134"/>
      <c r="TN148" s="134"/>
      <c r="TO148" s="134"/>
      <c r="TP148" s="134"/>
      <c r="TQ148" s="134"/>
      <c r="TR148" s="134"/>
      <c r="TS148" s="134"/>
      <c r="TT148" s="134"/>
      <c r="TU148" s="134"/>
      <c r="TV148" s="134"/>
      <c r="TW148" s="134"/>
      <c r="TX148" s="134"/>
      <c r="TY148" s="134"/>
      <c r="TZ148" s="134"/>
      <c r="UA148" s="134"/>
      <c r="UB148" s="134"/>
      <c r="UC148" s="134"/>
      <c r="UD148" s="134"/>
      <c r="UE148" s="134"/>
      <c r="UF148" s="134"/>
      <c r="UG148" s="134"/>
      <c r="UH148" s="134"/>
      <c r="UI148" s="134"/>
      <c r="UJ148" s="134"/>
      <c r="UK148" s="134"/>
      <c r="UL148" s="134"/>
      <c r="UM148" s="134"/>
      <c r="UN148" s="134"/>
      <c r="UO148" s="134"/>
      <c r="UP148" s="134"/>
      <c r="UQ148" s="134"/>
      <c r="UR148" s="134"/>
      <c r="US148" s="134"/>
      <c r="UT148" s="134"/>
      <c r="UU148" s="134"/>
      <c r="UV148" s="134"/>
      <c r="UW148" s="134"/>
      <c r="UX148" s="134"/>
      <c r="UY148" s="134"/>
      <c r="UZ148" s="134"/>
      <c r="VA148" s="134"/>
      <c r="VB148" s="134"/>
      <c r="VC148" s="134"/>
      <c r="VD148" s="134"/>
      <c r="VE148" s="134"/>
      <c r="VF148" s="134"/>
      <c r="VG148" s="134"/>
      <c r="VH148" s="134"/>
      <c r="VI148" s="134"/>
      <c r="VJ148" s="134"/>
      <c r="VK148" s="134"/>
      <c r="VL148" s="134"/>
      <c r="VM148" s="134"/>
      <c r="VN148" s="134"/>
      <c r="VO148" s="134"/>
      <c r="VP148" s="134"/>
      <c r="VQ148" s="134"/>
      <c r="VR148" s="134"/>
      <c r="VS148" s="134"/>
      <c r="VT148" s="134"/>
      <c r="VU148" s="134"/>
      <c r="VV148" s="134"/>
      <c r="VW148" s="134"/>
      <c r="VX148" s="134"/>
      <c r="VY148" s="134"/>
      <c r="VZ148" s="134"/>
      <c r="WA148" s="134"/>
      <c r="WB148" s="134"/>
      <c r="WC148" s="134"/>
      <c r="WD148" s="134"/>
      <c r="WE148" s="134"/>
      <c r="WF148" s="134"/>
      <c r="WG148" s="134"/>
      <c r="WH148" s="134"/>
      <c r="WI148" s="134"/>
      <c r="WJ148" s="134"/>
      <c r="WK148" s="134"/>
      <c r="WL148" s="134"/>
      <c r="WM148" s="134"/>
      <c r="WN148" s="134"/>
      <c r="WO148" s="134"/>
      <c r="WP148" s="134"/>
      <c r="WQ148" s="134"/>
      <c r="WR148" s="134"/>
      <c r="WS148" s="134"/>
      <c r="WT148" s="134"/>
      <c r="WU148" s="134"/>
      <c r="WV148" s="134"/>
      <c r="WW148" s="134"/>
      <c r="WX148" s="134"/>
      <c r="WY148" s="134"/>
      <c r="WZ148" s="134"/>
      <c r="XA148" s="134"/>
      <c r="XB148" s="134"/>
      <c r="XC148" s="134"/>
      <c r="XD148" s="134"/>
      <c r="XE148" s="134"/>
      <c r="XF148" s="134"/>
      <c r="XG148" s="134"/>
      <c r="XH148" s="134"/>
      <c r="XI148" s="134"/>
      <c r="XJ148" s="134"/>
      <c r="XK148" s="134"/>
      <c r="XL148" s="134"/>
      <c r="XM148" s="134"/>
      <c r="XN148" s="134"/>
      <c r="XO148" s="134"/>
      <c r="XP148" s="134"/>
      <c r="XQ148" s="134"/>
      <c r="XR148" s="134"/>
      <c r="XS148" s="134"/>
      <c r="XT148" s="134"/>
      <c r="XU148" s="134"/>
      <c r="XV148" s="134"/>
      <c r="XW148" s="134"/>
      <c r="XX148" s="134"/>
      <c r="XY148" s="134"/>
      <c r="XZ148" s="134"/>
      <c r="YA148" s="134"/>
      <c r="YB148" s="134"/>
      <c r="YC148" s="134"/>
      <c r="YD148" s="134"/>
      <c r="YE148" s="134"/>
      <c r="YF148" s="134"/>
      <c r="YG148" s="134"/>
      <c r="YH148" s="134"/>
      <c r="YI148" s="134"/>
      <c r="YJ148" s="134"/>
      <c r="YK148" s="134"/>
      <c r="YL148" s="134"/>
      <c r="YM148" s="134"/>
      <c r="YN148" s="134"/>
      <c r="YO148" s="134"/>
      <c r="YP148" s="134"/>
      <c r="YQ148" s="134"/>
      <c r="YR148" s="134"/>
      <c r="YS148" s="134"/>
      <c r="YT148" s="134"/>
      <c r="YU148" s="134"/>
      <c r="YV148" s="134"/>
      <c r="YW148" s="134"/>
      <c r="YX148" s="134"/>
      <c r="YY148" s="134"/>
      <c r="YZ148" s="134"/>
      <c r="ZA148" s="134"/>
      <c r="ZB148" s="134"/>
      <c r="ZC148" s="134"/>
      <c r="ZD148" s="134"/>
      <c r="ZE148" s="134"/>
      <c r="ZF148" s="134"/>
      <c r="ZG148" s="134"/>
      <c r="ZH148" s="134"/>
      <c r="ZI148" s="134"/>
      <c r="ZJ148" s="134"/>
      <c r="ZK148" s="134"/>
      <c r="ZL148" s="134"/>
      <c r="ZM148" s="134"/>
      <c r="ZN148" s="134"/>
      <c r="ZO148" s="134"/>
      <c r="ZP148" s="134"/>
      <c r="ZQ148" s="134"/>
      <c r="ZR148" s="134"/>
      <c r="ZS148" s="134"/>
      <c r="ZT148" s="134"/>
      <c r="ZU148" s="134"/>
      <c r="ZV148" s="134"/>
      <c r="ZW148" s="134"/>
      <c r="ZX148" s="134"/>
      <c r="ZY148" s="134"/>
      <c r="ZZ148" s="134"/>
      <c r="AAA148" s="134"/>
      <c r="AAB148" s="134"/>
      <c r="AAC148" s="134"/>
      <c r="AAD148" s="134"/>
      <c r="AAE148" s="134"/>
      <c r="AAF148" s="134"/>
      <c r="AAG148" s="134"/>
      <c r="AAH148" s="134"/>
      <c r="AAI148" s="134"/>
      <c r="AAJ148" s="134"/>
      <c r="AAK148" s="134"/>
      <c r="AAL148" s="134"/>
      <c r="AAM148" s="134"/>
      <c r="AAN148" s="134"/>
      <c r="AAO148" s="134"/>
      <c r="AAP148" s="134"/>
      <c r="AAQ148" s="134"/>
      <c r="AAR148" s="134"/>
      <c r="AAS148" s="134"/>
      <c r="AAT148" s="134"/>
      <c r="AAU148" s="134"/>
      <c r="AAV148" s="134"/>
      <c r="AAW148" s="134"/>
      <c r="AAX148" s="134"/>
      <c r="AAY148" s="134"/>
      <c r="AAZ148" s="134"/>
      <c r="ABA148" s="134"/>
      <c r="ABB148" s="134"/>
      <c r="ABC148" s="134"/>
      <c r="ABD148" s="134"/>
      <c r="ABE148" s="134"/>
      <c r="ABF148" s="134"/>
      <c r="ABG148" s="134"/>
      <c r="ABH148" s="134"/>
      <c r="ABI148" s="134"/>
      <c r="ABJ148" s="134"/>
      <c r="ABK148" s="134"/>
      <c r="ABL148" s="134"/>
      <c r="ABM148" s="134"/>
      <c r="ABN148" s="134"/>
      <c r="ABO148" s="134"/>
      <c r="ABP148" s="134"/>
      <c r="ABQ148" s="134"/>
      <c r="ABR148" s="134"/>
      <c r="ABS148" s="134"/>
      <c r="ABT148" s="134"/>
      <c r="ABU148" s="134"/>
      <c r="ABV148" s="134"/>
      <c r="ABW148" s="134"/>
      <c r="ABX148" s="134"/>
      <c r="ABY148" s="134"/>
      <c r="ABZ148" s="134"/>
      <c r="ACA148" s="134"/>
      <c r="ACB148" s="134"/>
      <c r="ACC148" s="134"/>
      <c r="ACD148" s="134"/>
      <c r="ACE148" s="134"/>
      <c r="ACF148" s="134"/>
      <c r="ACG148" s="134"/>
      <c r="ACH148" s="134"/>
      <c r="ACI148" s="134"/>
      <c r="ACJ148" s="134"/>
      <c r="ACK148" s="134"/>
      <c r="ACL148" s="134"/>
      <c r="ACM148" s="134"/>
      <c r="ACN148" s="134"/>
      <c r="ACO148" s="134"/>
      <c r="ACP148" s="134"/>
      <c r="ACQ148" s="134"/>
      <c r="ACR148" s="134"/>
      <c r="ACS148" s="134"/>
      <c r="ACT148" s="134"/>
      <c r="ACU148" s="134"/>
      <c r="ACV148" s="134"/>
      <c r="ACW148" s="134"/>
      <c r="ACX148" s="134"/>
      <c r="ACY148" s="134"/>
      <c r="ACZ148" s="134"/>
      <c r="ADA148" s="134"/>
      <c r="ADB148" s="134"/>
      <c r="ADC148" s="134"/>
      <c r="ADD148" s="134"/>
      <c r="ADE148" s="134"/>
      <c r="ADF148" s="134"/>
      <c r="ADG148" s="134"/>
      <c r="ADH148" s="134"/>
      <c r="ADI148" s="134"/>
      <c r="ADJ148" s="134"/>
      <c r="ADK148" s="134"/>
      <c r="ADL148" s="134"/>
      <c r="ADM148" s="134"/>
      <c r="ADN148" s="134"/>
      <c r="ADO148" s="134"/>
      <c r="ADP148" s="134"/>
      <c r="ADQ148" s="134"/>
      <c r="ADR148" s="134"/>
      <c r="ADS148" s="134"/>
      <c r="ADT148" s="134"/>
      <c r="ADU148" s="134"/>
      <c r="ADV148" s="134"/>
      <c r="ADW148" s="134"/>
      <c r="ADX148" s="134"/>
      <c r="ADY148" s="134"/>
      <c r="ADZ148" s="134"/>
      <c r="AEA148" s="134"/>
      <c r="AEB148" s="134"/>
      <c r="AEC148" s="134"/>
      <c r="AED148" s="134"/>
      <c r="AEE148" s="134"/>
      <c r="AEF148" s="134"/>
      <c r="AEG148" s="134"/>
      <c r="AEH148" s="134"/>
      <c r="AEI148" s="134"/>
      <c r="AEJ148" s="134"/>
      <c r="AEK148" s="134"/>
      <c r="AEL148" s="134"/>
      <c r="AEM148" s="134"/>
      <c r="AEN148" s="134"/>
      <c r="AEO148" s="134"/>
      <c r="AEP148" s="134"/>
      <c r="AEQ148" s="134"/>
      <c r="AER148" s="134"/>
      <c r="AES148" s="134"/>
      <c r="AET148" s="134"/>
      <c r="AEU148" s="134"/>
      <c r="AEV148" s="134"/>
      <c r="AEW148" s="134"/>
      <c r="AEX148" s="134"/>
      <c r="AEY148" s="134"/>
      <c r="AEZ148" s="134"/>
      <c r="AFA148" s="134"/>
      <c r="AFB148" s="134"/>
      <c r="AFC148" s="134"/>
      <c r="AFD148" s="134"/>
      <c r="AFE148" s="134"/>
      <c r="AFF148" s="134"/>
      <c r="AFG148" s="134"/>
      <c r="AFH148" s="134"/>
      <c r="AFI148" s="134"/>
      <c r="AFJ148" s="134"/>
      <c r="AFK148" s="134"/>
      <c r="AFL148" s="134"/>
      <c r="AFM148" s="134"/>
      <c r="AFN148" s="134"/>
      <c r="AFO148" s="134"/>
      <c r="AFP148" s="134"/>
      <c r="AFQ148" s="134"/>
      <c r="AFR148" s="134"/>
      <c r="AFS148" s="134"/>
      <c r="AFT148" s="134"/>
      <c r="AFU148" s="134"/>
      <c r="AFV148" s="134"/>
      <c r="AFW148" s="134"/>
      <c r="AFX148" s="134"/>
      <c r="AFY148" s="134"/>
      <c r="AFZ148" s="134"/>
      <c r="AGA148" s="134"/>
      <c r="AGB148" s="134"/>
      <c r="AGC148" s="134"/>
      <c r="AGD148" s="134"/>
      <c r="AGE148" s="134"/>
      <c r="AGF148" s="134"/>
      <c r="AGG148" s="134"/>
      <c r="AGH148" s="134"/>
      <c r="AGI148" s="134"/>
      <c r="AGJ148" s="134"/>
      <c r="AGK148" s="134"/>
      <c r="AGL148" s="134"/>
      <c r="AGM148" s="134"/>
      <c r="AGN148" s="134"/>
      <c r="AGO148" s="134"/>
      <c r="AGP148" s="134"/>
      <c r="AGQ148" s="134"/>
      <c r="AGR148" s="134"/>
      <c r="AGS148" s="134"/>
      <c r="AGT148" s="134"/>
      <c r="AGU148" s="134"/>
      <c r="AGV148" s="134"/>
      <c r="AGW148" s="134"/>
      <c r="AGX148" s="134"/>
      <c r="AGY148" s="134"/>
      <c r="AGZ148" s="134"/>
      <c r="AHA148" s="134"/>
      <c r="AHB148" s="134"/>
      <c r="AHC148" s="134"/>
      <c r="AHD148" s="134"/>
      <c r="AHE148" s="134"/>
      <c r="AHF148" s="134"/>
      <c r="AHG148" s="134"/>
      <c r="AHH148" s="134"/>
      <c r="AHI148" s="134"/>
      <c r="AHJ148" s="134"/>
      <c r="AHK148" s="134"/>
      <c r="AHL148" s="134"/>
      <c r="AHM148" s="134"/>
      <c r="AHN148" s="134"/>
      <c r="AHO148" s="134"/>
      <c r="AHP148" s="134"/>
      <c r="AHQ148" s="134"/>
      <c r="AHR148" s="134"/>
      <c r="AHS148" s="134"/>
      <c r="AHT148" s="134"/>
      <c r="AHU148" s="134"/>
      <c r="AHV148" s="134"/>
      <c r="AHW148" s="134"/>
      <c r="AHX148" s="134"/>
      <c r="AHY148" s="134"/>
      <c r="AHZ148" s="134"/>
      <c r="AIA148" s="134"/>
      <c r="AIB148" s="134"/>
      <c r="AIC148" s="134"/>
      <c r="AID148" s="134"/>
      <c r="AIE148" s="134"/>
      <c r="AIF148" s="134"/>
      <c r="AIG148" s="134"/>
      <c r="AIH148" s="134"/>
      <c r="AII148" s="134"/>
      <c r="AIJ148" s="134"/>
      <c r="AIK148" s="134"/>
      <c r="AIL148" s="134"/>
      <c r="AIM148" s="134"/>
      <c r="AIN148" s="134"/>
      <c r="AIO148" s="134"/>
      <c r="AIP148" s="134"/>
      <c r="AIQ148" s="134"/>
      <c r="AIR148" s="134"/>
      <c r="AIS148" s="134"/>
      <c r="AIT148" s="134"/>
      <c r="AIU148" s="134"/>
      <c r="AIV148" s="134"/>
      <c r="AIW148" s="134"/>
      <c r="AIX148" s="134"/>
      <c r="AIY148" s="134"/>
      <c r="AIZ148" s="134"/>
      <c r="AJA148" s="134"/>
      <c r="AJB148" s="134"/>
      <c r="AJC148" s="134"/>
      <c r="AJD148" s="134"/>
      <c r="AJE148" s="134"/>
      <c r="AJF148" s="134"/>
      <c r="AJG148" s="134"/>
      <c r="AJH148" s="134"/>
      <c r="AJI148" s="134"/>
      <c r="AJJ148" s="134"/>
      <c r="AJK148" s="134"/>
      <c r="AJL148" s="134"/>
      <c r="AJM148" s="134"/>
      <c r="AJN148" s="134"/>
      <c r="AJO148" s="134"/>
      <c r="AJP148" s="134"/>
      <c r="AJQ148" s="134"/>
      <c r="AJR148" s="134"/>
      <c r="AJS148" s="134"/>
      <c r="AJT148" s="134"/>
      <c r="AJU148" s="134"/>
      <c r="AJV148" s="134"/>
      <c r="AJW148" s="134"/>
      <c r="AJX148" s="134"/>
      <c r="AJY148" s="134"/>
      <c r="AJZ148" s="134"/>
      <c r="AKA148" s="134"/>
      <c r="AKB148" s="134"/>
      <c r="AKC148" s="134"/>
      <c r="AKD148" s="134"/>
      <c r="AKE148" s="134"/>
      <c r="AKF148" s="134"/>
      <c r="AKG148" s="134"/>
      <c r="AKH148" s="134"/>
      <c r="AKI148" s="134"/>
      <c r="AKJ148" s="134"/>
      <c r="AKK148" s="134"/>
      <c r="AKL148" s="134"/>
      <c r="AKM148" s="134"/>
      <c r="AKN148" s="134"/>
      <c r="AKO148" s="134"/>
      <c r="AKP148" s="134"/>
      <c r="AKQ148" s="134"/>
      <c r="AKR148" s="134"/>
      <c r="AKS148" s="134"/>
      <c r="AKT148" s="134"/>
      <c r="AKU148" s="134"/>
      <c r="AKV148" s="134"/>
      <c r="AKW148" s="134"/>
      <c r="AKX148" s="134"/>
    </row>
    <row r="149" spans="1:986" ht="12" x14ac:dyDescent="0.2">
      <c r="A149" s="249"/>
      <c r="B149" s="242" t="s">
        <v>407</v>
      </c>
      <c r="C149" s="170" t="str">
        <f>_xlfn.CONCAT(Leverancespecifikation6[[#This Row],[ID]],Leverancespecifikation6[[#This Row],[BYGNINGSDEL]])</f>
        <v>145Ovenlys, røg- og taglemme</v>
      </c>
      <c r="E149" s="171">
        <v>372</v>
      </c>
      <c r="I149" s="171"/>
      <c r="J149" s="171">
        <v>4</v>
      </c>
      <c r="K149" s="175" t="s">
        <v>426</v>
      </c>
      <c r="L149" s="172" t="s">
        <v>423</v>
      </c>
      <c r="M149" s="80" t="str">
        <f>IFERROR(VLOOKUP(Leverancespecifikation6[[#This Row],[ID-Bygningsdel]],'Data ændringslog'!A:G,7,FALSE),"P")</f>
        <v/>
      </c>
      <c r="N149" s="321" t="s">
        <v>99</v>
      </c>
      <c r="O149" s="121" t="str">
        <f>VLOOKUP(Leverancespecifikation6[[#This Row],[ID-Bygningsdel]],'Data aktør'!A:H,2,FALSE)</f>
        <v>X</v>
      </c>
      <c r="P149" s="78" t="str">
        <f>VLOOKUP(Leverancespecifikation6[[#This Row],[ID-Bygningsdel]],'Data aktør'!A:H,3,FALSE)</f>
        <v/>
      </c>
      <c r="Q149" s="78" t="str">
        <f>VLOOKUP(Leverancespecifikation6[[#This Row],[ID-Bygningsdel]],'Data aktør'!A:H,4,FALSE)</f>
        <v/>
      </c>
      <c r="R149" s="78" t="str">
        <f>VLOOKUP(Leverancespecifikation6[[#This Row],[ID-Bygningsdel]],'Data aktør'!A:H,5,FALSE)</f>
        <v/>
      </c>
      <c r="S149" s="78" t="str">
        <f>VLOOKUP(Leverancespecifikation6[[#This Row],[ID-Bygningsdel]],'Data aktør'!A:H,6,FALSE)</f>
        <v/>
      </c>
      <c r="T149" s="78" t="str">
        <f>VLOOKUP(Leverancespecifikation6[[#This Row],[ID-Bygningsdel]],'Data aktør'!A:H,7,FALSE)</f>
        <v/>
      </c>
      <c r="U149" s="122" t="str">
        <f>VLOOKUP(Leverancespecifikation6[[#This Row],[ID-Bygningsdel]],'Data aktør'!A:H,8,FALSE)</f>
        <v/>
      </c>
      <c r="V149" s="112"/>
      <c r="W149" s="79"/>
      <c r="X149" s="79"/>
      <c r="Y149" s="79"/>
      <c r="Z149" s="79"/>
      <c r="AA149" s="79"/>
      <c r="AB149" s="171"/>
      <c r="AD149" s="171"/>
      <c r="AE149" s="171"/>
      <c r="AF149" s="171"/>
      <c r="AG149" s="171"/>
      <c r="AH149" s="171"/>
      <c r="AI149" s="171"/>
      <c r="AJ149" s="171" t="s">
        <v>33</v>
      </c>
      <c r="AK149" s="171">
        <v>300</v>
      </c>
      <c r="AT149" s="171" t="s">
        <v>33</v>
      </c>
      <c r="AU149" s="171">
        <v>325</v>
      </c>
      <c r="BB149" s="171" t="s">
        <v>33</v>
      </c>
      <c r="BC149" s="171">
        <v>325</v>
      </c>
      <c r="BV149" s="171"/>
      <c r="BW149" s="171"/>
      <c r="CB149" s="134"/>
    </row>
    <row r="150" spans="1:986" ht="12" x14ac:dyDescent="0.2">
      <c r="A150" s="249"/>
      <c r="B150" s="242" t="s">
        <v>409</v>
      </c>
      <c r="C150" s="170" t="str">
        <f>_xlfn.CONCAT(Leverancespecifikation6[[#This Row],[ID]],Leverancespecifikation6[[#This Row],[BYGNINGSDEL]])</f>
        <v>146Døre</v>
      </c>
      <c r="E150" s="171" t="s">
        <v>1544</v>
      </c>
      <c r="I150" s="171"/>
      <c r="J150" s="171">
        <v>4</v>
      </c>
      <c r="K150" s="175" t="s">
        <v>428</v>
      </c>
      <c r="L150" s="172" t="s">
        <v>429</v>
      </c>
      <c r="M150" s="80" t="str">
        <f>IFERROR(VLOOKUP(Leverancespecifikation6[[#This Row],[ID-Bygningsdel]],'Data ændringslog'!A:G,7,FALSE),"P")</f>
        <v/>
      </c>
      <c r="N150" s="321" t="s">
        <v>99</v>
      </c>
      <c r="O150" s="121" t="str">
        <f>VLOOKUP(Leverancespecifikation6[[#This Row],[ID-Bygningsdel]],'Data aktør'!A:H,2,FALSE)</f>
        <v>X</v>
      </c>
      <c r="P150" s="78" t="str">
        <f>VLOOKUP(Leverancespecifikation6[[#This Row],[ID-Bygningsdel]],'Data aktør'!A:H,3,FALSE)</f>
        <v/>
      </c>
      <c r="Q150" s="78" t="str">
        <f>VLOOKUP(Leverancespecifikation6[[#This Row],[ID-Bygningsdel]],'Data aktør'!A:H,4,FALSE)</f>
        <v/>
      </c>
      <c r="R150" s="78" t="str">
        <f>VLOOKUP(Leverancespecifikation6[[#This Row],[ID-Bygningsdel]],'Data aktør'!A:H,5,FALSE)</f>
        <v/>
      </c>
      <c r="S150" s="78" t="str">
        <f>VLOOKUP(Leverancespecifikation6[[#This Row],[ID-Bygningsdel]],'Data aktør'!A:H,6,FALSE)</f>
        <v/>
      </c>
      <c r="T150" s="78" t="str">
        <f>VLOOKUP(Leverancespecifikation6[[#This Row],[ID-Bygningsdel]],'Data aktør'!A:H,7,FALSE)</f>
        <v/>
      </c>
      <c r="U150" s="122" t="str">
        <f>VLOOKUP(Leverancespecifikation6[[#This Row],[ID-Bygningsdel]],'Data aktør'!A:H,8,FALSE)</f>
        <v/>
      </c>
      <c r="V150" s="112"/>
      <c r="W150" s="79"/>
      <c r="X150" s="79"/>
      <c r="Y150" s="79"/>
      <c r="Z150" s="79"/>
      <c r="AA150" s="79"/>
      <c r="AB150" s="171" t="s">
        <v>33</v>
      </c>
      <c r="AC150" s="171">
        <v>200</v>
      </c>
      <c r="AD150" s="171"/>
      <c r="AE150" s="171"/>
      <c r="AF150" s="171"/>
      <c r="AG150" s="171"/>
      <c r="AH150" s="171"/>
      <c r="AI150" s="171"/>
      <c r="AJ150" s="171" t="s">
        <v>33</v>
      </c>
      <c r="AK150" s="171">
        <v>300</v>
      </c>
      <c r="AT150" s="171" t="s">
        <v>33</v>
      </c>
      <c r="AU150" s="171">
        <v>325</v>
      </c>
      <c r="BB150" s="171" t="s">
        <v>33</v>
      </c>
      <c r="BC150" s="171">
        <v>325</v>
      </c>
      <c r="BV150" s="171"/>
      <c r="BW150" s="171"/>
      <c r="CB150" s="134"/>
    </row>
    <row r="151" spans="1:986" ht="12" x14ac:dyDescent="0.2">
      <c r="A151" s="249"/>
      <c r="B151" s="242" t="s">
        <v>411</v>
      </c>
      <c r="C151" s="170" t="str">
        <f>_xlfn.CONCAT(Leverancespecifikation6[[#This Row],[ID]],Leverancespecifikation6[[#This Row],[BYGNINGSDEL]])</f>
        <v>147Karruseldøre</v>
      </c>
      <c r="E151" s="171" t="s">
        <v>1545</v>
      </c>
      <c r="I151" s="171"/>
      <c r="J151" s="171">
        <v>4</v>
      </c>
      <c r="K151" s="175" t="s">
        <v>431</v>
      </c>
      <c r="L151" s="172" t="s">
        <v>429</v>
      </c>
      <c r="M151" s="80" t="str">
        <f>IFERROR(VLOOKUP(Leverancespecifikation6[[#This Row],[ID-Bygningsdel]],'Data ændringslog'!A:G,7,FALSE),"P")</f>
        <v/>
      </c>
      <c r="N151" s="321" t="s">
        <v>99</v>
      </c>
      <c r="O151" s="121" t="str">
        <f>VLOOKUP(Leverancespecifikation6[[#This Row],[ID-Bygningsdel]],'Data aktør'!A:H,2,FALSE)</f>
        <v>X</v>
      </c>
      <c r="P151" s="78" t="str">
        <f>VLOOKUP(Leverancespecifikation6[[#This Row],[ID-Bygningsdel]],'Data aktør'!A:H,3,FALSE)</f>
        <v/>
      </c>
      <c r="Q151" s="78" t="str">
        <f>VLOOKUP(Leverancespecifikation6[[#This Row],[ID-Bygningsdel]],'Data aktør'!A:H,4,FALSE)</f>
        <v/>
      </c>
      <c r="R151" s="78" t="str">
        <f>VLOOKUP(Leverancespecifikation6[[#This Row],[ID-Bygningsdel]],'Data aktør'!A:H,5,FALSE)</f>
        <v/>
      </c>
      <c r="S151" s="78" t="str">
        <f>VLOOKUP(Leverancespecifikation6[[#This Row],[ID-Bygningsdel]],'Data aktør'!A:H,6,FALSE)</f>
        <v/>
      </c>
      <c r="T151" s="78" t="str">
        <f>VLOOKUP(Leverancespecifikation6[[#This Row],[ID-Bygningsdel]],'Data aktør'!A:H,7,FALSE)</f>
        <v/>
      </c>
      <c r="U151" s="122" t="str">
        <f>VLOOKUP(Leverancespecifikation6[[#This Row],[ID-Bygningsdel]],'Data aktør'!A:H,8,FALSE)</f>
        <v/>
      </c>
      <c r="V151" s="112"/>
      <c r="W151" s="79"/>
      <c r="X151" s="79"/>
      <c r="Y151" s="79"/>
      <c r="Z151" s="79"/>
      <c r="AA151" s="79"/>
      <c r="AB151" s="171"/>
      <c r="AD151" s="171"/>
      <c r="AE151" s="171"/>
      <c r="AF151" s="171"/>
      <c r="AG151" s="171"/>
      <c r="AH151" s="171"/>
      <c r="AI151" s="171"/>
      <c r="AJ151" s="171" t="s">
        <v>33</v>
      </c>
      <c r="AK151" s="171">
        <v>300</v>
      </c>
      <c r="AT151" s="171" t="s">
        <v>33</v>
      </c>
      <c r="AU151" s="171">
        <v>325</v>
      </c>
      <c r="BB151" s="171" t="s">
        <v>33</v>
      </c>
      <c r="BC151" s="171">
        <v>325</v>
      </c>
      <c r="BV151" s="171"/>
      <c r="BW151" s="171"/>
      <c r="CB151" s="134"/>
    </row>
    <row r="152" spans="1:986" ht="12" x14ac:dyDescent="0.2">
      <c r="A152" s="249"/>
      <c r="B152" s="242" t="s">
        <v>413</v>
      </c>
      <c r="C152" s="170" t="str">
        <f>_xlfn.CONCAT(Leverancespecifikation6[[#This Row],[ID]],Leverancespecifikation6[[#This Row],[BYGNINGSDEL]])</f>
        <v>148Porte</v>
      </c>
      <c r="E152" s="171" t="s">
        <v>1545</v>
      </c>
      <c r="I152" s="171"/>
      <c r="J152" s="171">
        <v>4</v>
      </c>
      <c r="K152" s="175" t="s">
        <v>433</v>
      </c>
      <c r="L152" s="172" t="s">
        <v>429</v>
      </c>
      <c r="M152" s="80" t="str">
        <f>IFERROR(VLOOKUP(Leverancespecifikation6[[#This Row],[ID-Bygningsdel]],'Data ændringslog'!A:G,7,FALSE),"P")</f>
        <v/>
      </c>
      <c r="N152" s="321" t="s">
        <v>99</v>
      </c>
      <c r="O152" s="121" t="str">
        <f>VLOOKUP(Leverancespecifikation6[[#This Row],[ID-Bygningsdel]],'Data aktør'!A:H,2,FALSE)</f>
        <v>X</v>
      </c>
      <c r="P152" s="78" t="str">
        <f>VLOOKUP(Leverancespecifikation6[[#This Row],[ID-Bygningsdel]],'Data aktør'!A:H,3,FALSE)</f>
        <v/>
      </c>
      <c r="Q152" s="78" t="str">
        <f>VLOOKUP(Leverancespecifikation6[[#This Row],[ID-Bygningsdel]],'Data aktør'!A:H,4,FALSE)</f>
        <v/>
      </c>
      <c r="R152" s="78" t="str">
        <f>VLOOKUP(Leverancespecifikation6[[#This Row],[ID-Bygningsdel]],'Data aktør'!A:H,5,FALSE)</f>
        <v/>
      </c>
      <c r="S152" s="78" t="str">
        <f>VLOOKUP(Leverancespecifikation6[[#This Row],[ID-Bygningsdel]],'Data aktør'!A:H,6,FALSE)</f>
        <v/>
      </c>
      <c r="T152" s="78" t="str">
        <f>VLOOKUP(Leverancespecifikation6[[#This Row],[ID-Bygningsdel]],'Data aktør'!A:H,7,FALSE)</f>
        <v/>
      </c>
      <c r="U152" s="122" t="str">
        <f>VLOOKUP(Leverancespecifikation6[[#This Row],[ID-Bygningsdel]],'Data aktør'!A:H,8,FALSE)</f>
        <v/>
      </c>
      <c r="V152" s="112"/>
      <c r="W152" s="79"/>
      <c r="X152" s="79"/>
      <c r="Y152" s="79"/>
      <c r="Z152" s="79"/>
      <c r="AA152" s="79"/>
      <c r="AB152" s="171"/>
      <c r="AD152" s="171"/>
      <c r="AE152" s="171"/>
      <c r="AF152" s="171"/>
      <c r="AG152" s="171"/>
      <c r="AH152" s="171"/>
      <c r="AI152" s="171"/>
      <c r="AJ152" s="171" t="s">
        <v>33</v>
      </c>
      <c r="AK152" s="171">
        <v>300</v>
      </c>
      <c r="AT152" s="171" t="s">
        <v>33</v>
      </c>
      <c r="AU152" s="171">
        <v>325</v>
      </c>
      <c r="BB152" s="171" t="s">
        <v>33</v>
      </c>
      <c r="BC152" s="171">
        <v>325</v>
      </c>
      <c r="BV152" s="171"/>
      <c r="BW152" s="171"/>
      <c r="CB152" s="134"/>
    </row>
    <row r="153" spans="1:986" ht="12" x14ac:dyDescent="0.2">
      <c r="A153" s="249"/>
      <c r="B153" s="242" t="s">
        <v>415</v>
      </c>
      <c r="C153" s="170" t="str">
        <f>_xlfn.CONCAT(Leverancespecifikation6[[#This Row],[ID]],Leverancespecifikation6[[#This Row],[BYGNINGSDEL]])</f>
        <v>149Jalousier og gitre</v>
      </c>
      <c r="E153" s="171" t="s">
        <v>1546</v>
      </c>
      <c r="I153" s="171"/>
      <c r="J153" s="171">
        <v>4</v>
      </c>
      <c r="K153" s="175" t="s">
        <v>435</v>
      </c>
      <c r="L153" s="172" t="s">
        <v>429</v>
      </c>
      <c r="M153" s="80" t="str">
        <f>IFERROR(VLOOKUP(Leverancespecifikation6[[#This Row],[ID-Bygningsdel]],'Data ændringslog'!A:G,7,FALSE),"P")</f>
        <v/>
      </c>
      <c r="N153" s="321" t="s">
        <v>99</v>
      </c>
      <c r="O153" s="121" t="str">
        <f>VLOOKUP(Leverancespecifikation6[[#This Row],[ID-Bygningsdel]],'Data aktør'!A:H,2,FALSE)</f>
        <v>X</v>
      </c>
      <c r="P153" s="78" t="str">
        <f>VLOOKUP(Leverancespecifikation6[[#This Row],[ID-Bygningsdel]],'Data aktør'!A:H,3,FALSE)</f>
        <v/>
      </c>
      <c r="Q153" s="78" t="str">
        <f>VLOOKUP(Leverancespecifikation6[[#This Row],[ID-Bygningsdel]],'Data aktør'!A:H,4,FALSE)</f>
        <v/>
      </c>
      <c r="R153" s="78" t="str">
        <f>VLOOKUP(Leverancespecifikation6[[#This Row],[ID-Bygningsdel]],'Data aktør'!A:H,5,FALSE)</f>
        <v/>
      </c>
      <c r="S153" s="78" t="str">
        <f>VLOOKUP(Leverancespecifikation6[[#This Row],[ID-Bygningsdel]],'Data aktør'!A:H,6,FALSE)</f>
        <v/>
      </c>
      <c r="T153" s="78" t="str">
        <f>VLOOKUP(Leverancespecifikation6[[#This Row],[ID-Bygningsdel]],'Data aktør'!A:H,7,FALSE)</f>
        <v/>
      </c>
      <c r="U153" s="122" t="str">
        <f>VLOOKUP(Leverancespecifikation6[[#This Row],[ID-Bygningsdel]],'Data aktør'!A:H,8,FALSE)</f>
        <v/>
      </c>
      <c r="V153" s="112"/>
      <c r="W153" s="79"/>
      <c r="X153" s="79"/>
      <c r="Y153" s="79"/>
      <c r="Z153" s="79"/>
      <c r="AA153" s="79"/>
      <c r="AB153" s="171"/>
      <c r="AD153" s="171"/>
      <c r="AE153" s="171"/>
      <c r="AF153" s="171"/>
      <c r="AG153" s="171"/>
      <c r="AH153" s="171"/>
      <c r="AI153" s="171"/>
      <c r="AJ153" s="171" t="s">
        <v>33</v>
      </c>
      <c r="AK153" s="171">
        <v>300</v>
      </c>
      <c r="AT153" s="171" t="s">
        <v>33</v>
      </c>
      <c r="AU153" s="171">
        <v>325</v>
      </c>
      <c r="BB153" s="171" t="s">
        <v>33</v>
      </c>
      <c r="BC153" s="171">
        <v>325</v>
      </c>
      <c r="BV153" s="171"/>
      <c r="BW153" s="171"/>
      <c r="CB153" s="134"/>
    </row>
    <row r="154" spans="1:986" s="104" customFormat="1" x14ac:dyDescent="0.2">
      <c r="A154" s="248"/>
      <c r="B154" s="240" t="s">
        <v>417</v>
      </c>
      <c r="C154" s="161" t="str">
        <f>_xlfn.CONCAT(Leverancespecifikation6[[#This Row],[ID]],Leverancespecifikation6[[#This Row],[BYGNINGSDEL]])</f>
        <v>150Facadekomplettering</v>
      </c>
      <c r="D154" s="162"/>
      <c r="E154" s="162"/>
      <c r="F154" s="162"/>
      <c r="G154" s="162"/>
      <c r="H154" s="162"/>
      <c r="I154" s="162"/>
      <c r="J154" s="163">
        <v>2</v>
      </c>
      <c r="K154" s="164" t="s">
        <v>437</v>
      </c>
      <c r="L154" s="165"/>
      <c r="M154" s="100" t="str">
        <f>IFERROR(VLOOKUP(Leverancespecifikation6[[#This Row],[ID-Bygningsdel]],'Data ændringslog'!A:G,7,FALSE),"P")</f>
        <v/>
      </c>
      <c r="N154" s="201" t="s">
        <v>99</v>
      </c>
      <c r="O154" s="119"/>
      <c r="P154" s="101"/>
      <c r="Q154" s="101"/>
      <c r="R154" s="101"/>
      <c r="S154" s="101"/>
      <c r="T154" s="101"/>
      <c r="U154" s="120"/>
      <c r="V154" s="111"/>
      <c r="W154" s="102"/>
      <c r="X154" s="102"/>
      <c r="Y154" s="102"/>
      <c r="Z154" s="102"/>
      <c r="AA154" s="10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285"/>
      <c r="BM154" s="162"/>
      <c r="BN154" s="162"/>
      <c r="BO154" s="162"/>
      <c r="BP154" s="162"/>
      <c r="BQ154" s="162"/>
      <c r="BR154" s="162"/>
      <c r="BS154" s="162"/>
      <c r="BT154" s="162"/>
      <c r="BU154" s="162"/>
      <c r="BV154" s="162"/>
      <c r="BW154" s="162"/>
      <c r="BX154" s="162"/>
      <c r="BY154" s="162"/>
      <c r="BZ154" s="162"/>
      <c r="CA154" s="206"/>
      <c r="CB154" s="98"/>
      <c r="CC154" s="98"/>
      <c r="CD154" s="98"/>
      <c r="CE154" s="98"/>
      <c r="CF154" s="98"/>
      <c r="CG154" s="98"/>
      <c r="CH154" s="98"/>
      <c r="CI154" s="98"/>
      <c r="CJ154" s="98"/>
      <c r="CK154" s="98"/>
      <c r="CL154" s="98"/>
      <c r="CM154" s="98"/>
      <c r="CN154" s="98"/>
      <c r="CO154" s="98"/>
      <c r="CP154" s="98"/>
      <c r="CQ154" s="98"/>
      <c r="CR154" s="98"/>
      <c r="CS154" s="98"/>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c r="DP154" s="98"/>
      <c r="DQ154" s="98"/>
      <c r="DR154" s="98"/>
      <c r="DS154" s="98"/>
      <c r="DT154" s="98"/>
      <c r="DU154" s="98"/>
      <c r="DV154" s="98"/>
      <c r="DW154" s="98"/>
      <c r="DX154" s="98"/>
      <c r="DY154" s="98"/>
      <c r="DZ154" s="98"/>
      <c r="EA154" s="98"/>
      <c r="EB154" s="98"/>
      <c r="EC154" s="98"/>
      <c r="ED154" s="98"/>
      <c r="EE154" s="98"/>
      <c r="EF154" s="98"/>
      <c r="EG154" s="98"/>
      <c r="EH154" s="98"/>
      <c r="EI154" s="98"/>
      <c r="EJ154" s="98"/>
      <c r="EK154" s="98"/>
      <c r="EL154" s="98"/>
      <c r="EM154" s="98"/>
      <c r="EN154" s="98"/>
      <c r="EO154" s="98"/>
      <c r="EP154" s="98"/>
      <c r="EQ154" s="98"/>
      <c r="ER154" s="98"/>
      <c r="ES154" s="98"/>
      <c r="ET154" s="98"/>
      <c r="EU154" s="98"/>
      <c r="EV154" s="98"/>
      <c r="EW154" s="98"/>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c r="IW154" s="98"/>
      <c r="IX154" s="98"/>
      <c r="IY154" s="98"/>
      <c r="IZ154" s="98"/>
      <c r="JA154" s="98"/>
      <c r="JB154" s="98"/>
      <c r="JC154" s="98"/>
      <c r="JD154" s="98"/>
      <c r="JE154" s="98"/>
      <c r="JF154" s="98"/>
      <c r="JG154" s="98"/>
      <c r="JH154" s="98"/>
      <c r="JI154" s="98"/>
      <c r="JJ154" s="98"/>
      <c r="JK154" s="98"/>
      <c r="JL154" s="98"/>
      <c r="JM154" s="98"/>
      <c r="JN154" s="98"/>
      <c r="JO154" s="98"/>
      <c r="JP154" s="98"/>
      <c r="JQ154" s="98"/>
      <c r="JR154" s="98"/>
      <c r="JS154" s="98"/>
      <c r="JT154" s="98"/>
      <c r="JU154" s="98"/>
      <c r="JV154" s="98"/>
      <c r="JW154" s="98"/>
      <c r="JX154" s="98"/>
      <c r="JY154" s="98"/>
      <c r="JZ154" s="98"/>
      <c r="KA154" s="98"/>
      <c r="KB154" s="98"/>
      <c r="KC154" s="98"/>
      <c r="KD154" s="98"/>
      <c r="KE154" s="98"/>
      <c r="KF154" s="98"/>
      <c r="KG154" s="98"/>
      <c r="KH154" s="98"/>
      <c r="KI154" s="98"/>
      <c r="KJ154" s="98"/>
      <c r="KK154" s="98"/>
      <c r="KL154" s="98"/>
      <c r="KM154" s="98"/>
      <c r="KN154" s="98"/>
      <c r="KO154" s="98"/>
      <c r="KP154" s="98"/>
      <c r="KQ154" s="98"/>
      <c r="KR154" s="98"/>
      <c r="KS154" s="98"/>
      <c r="KT154" s="98"/>
      <c r="KU154" s="98"/>
      <c r="KV154" s="98"/>
      <c r="KW154" s="98"/>
      <c r="KX154" s="98"/>
      <c r="KY154" s="98"/>
      <c r="KZ154" s="98"/>
      <c r="LA154" s="98"/>
      <c r="LB154" s="98"/>
      <c r="LC154" s="98"/>
      <c r="LD154" s="98"/>
      <c r="LE154" s="98"/>
      <c r="LF154" s="98"/>
      <c r="LG154" s="98"/>
      <c r="LH154" s="98"/>
      <c r="LI154" s="98"/>
      <c r="LJ154" s="98"/>
      <c r="LK154" s="98"/>
      <c r="LL154" s="98"/>
      <c r="LM154" s="98"/>
      <c r="LN154" s="98"/>
      <c r="LO154" s="98"/>
      <c r="LP154" s="98"/>
      <c r="LQ154" s="98"/>
      <c r="LR154" s="98"/>
      <c r="LS154" s="98"/>
      <c r="LT154" s="98"/>
      <c r="LU154" s="98"/>
      <c r="LV154" s="98"/>
      <c r="LW154" s="98"/>
      <c r="LX154" s="98"/>
      <c r="LY154" s="98"/>
      <c r="LZ154" s="98"/>
      <c r="MA154" s="98"/>
      <c r="MB154" s="98"/>
      <c r="MC154" s="98"/>
      <c r="MD154" s="98"/>
      <c r="ME154" s="98"/>
      <c r="MF154" s="98"/>
      <c r="MG154" s="98"/>
      <c r="MH154" s="98"/>
      <c r="MI154" s="98"/>
      <c r="MJ154" s="98"/>
      <c r="MK154" s="98"/>
      <c r="ML154" s="98"/>
      <c r="MM154" s="98"/>
      <c r="MN154" s="98"/>
      <c r="MO154" s="98"/>
      <c r="MP154" s="98"/>
      <c r="MQ154" s="98"/>
      <c r="MR154" s="98"/>
      <c r="MS154" s="98"/>
      <c r="MT154" s="98"/>
      <c r="MU154" s="98"/>
      <c r="MV154" s="98"/>
      <c r="MW154" s="98"/>
      <c r="MX154" s="98"/>
      <c r="MY154" s="98"/>
      <c r="MZ154" s="98"/>
      <c r="NA154" s="98"/>
      <c r="NB154" s="98"/>
      <c r="NC154" s="98"/>
      <c r="ND154" s="98"/>
      <c r="NE154" s="98"/>
      <c r="NF154" s="98"/>
      <c r="NG154" s="98"/>
      <c r="NH154" s="98"/>
      <c r="NI154" s="98"/>
      <c r="NJ154" s="98"/>
      <c r="NK154" s="98"/>
      <c r="NL154" s="98"/>
      <c r="NM154" s="98"/>
      <c r="NN154" s="98"/>
      <c r="NO154" s="98"/>
      <c r="NP154" s="98"/>
      <c r="NQ154" s="98"/>
      <c r="NR154" s="98"/>
      <c r="NS154" s="98"/>
      <c r="NT154" s="98"/>
      <c r="NU154" s="98"/>
      <c r="NV154" s="98"/>
      <c r="NW154" s="98"/>
      <c r="NX154" s="98"/>
      <c r="NY154" s="98"/>
      <c r="NZ154" s="98"/>
      <c r="OA154" s="98"/>
      <c r="OB154" s="98"/>
      <c r="OC154" s="98"/>
      <c r="OD154" s="98"/>
      <c r="OE154" s="98"/>
      <c r="OF154" s="98"/>
      <c r="OG154" s="98"/>
      <c r="OH154" s="98"/>
      <c r="OI154" s="98"/>
      <c r="OJ154" s="98"/>
      <c r="OK154" s="98"/>
      <c r="OL154" s="98"/>
      <c r="OM154" s="98"/>
      <c r="ON154" s="98"/>
      <c r="OO154" s="98"/>
      <c r="OP154" s="98"/>
      <c r="OQ154" s="98"/>
      <c r="OR154" s="98"/>
      <c r="OS154" s="98"/>
      <c r="OT154" s="98"/>
      <c r="OU154" s="98"/>
      <c r="OV154" s="98"/>
      <c r="OW154" s="98"/>
      <c r="OX154" s="98"/>
      <c r="OY154" s="98"/>
      <c r="OZ154" s="98"/>
      <c r="PA154" s="98"/>
      <c r="PB154" s="98"/>
      <c r="PC154" s="98"/>
      <c r="PD154" s="98"/>
      <c r="PE154" s="98"/>
      <c r="PF154" s="98"/>
      <c r="PG154" s="98"/>
      <c r="PH154" s="98"/>
      <c r="PI154" s="98"/>
      <c r="PJ154" s="98"/>
      <c r="PK154" s="98"/>
      <c r="PL154" s="98"/>
      <c r="PM154" s="98"/>
      <c r="PN154" s="98"/>
      <c r="PO154" s="98"/>
      <c r="PP154" s="98"/>
      <c r="PQ154" s="98"/>
      <c r="PR154" s="98"/>
      <c r="PS154" s="98"/>
      <c r="PT154" s="98"/>
      <c r="PU154" s="98"/>
      <c r="PV154" s="98"/>
      <c r="PW154" s="98"/>
      <c r="PX154" s="98"/>
      <c r="PY154" s="98"/>
      <c r="PZ154" s="98"/>
      <c r="QA154" s="98"/>
      <c r="QB154" s="98"/>
      <c r="QC154" s="98"/>
      <c r="QD154" s="98"/>
      <c r="QE154" s="98"/>
      <c r="QF154" s="98"/>
      <c r="QG154" s="98"/>
      <c r="QH154" s="98"/>
      <c r="QI154" s="98"/>
      <c r="QJ154" s="98"/>
      <c r="QK154" s="98"/>
      <c r="QL154" s="98"/>
      <c r="QM154" s="98"/>
      <c r="QN154" s="98"/>
      <c r="QO154" s="98"/>
      <c r="QP154" s="98"/>
      <c r="QQ154" s="98"/>
      <c r="QR154" s="98"/>
      <c r="QS154" s="98"/>
      <c r="QT154" s="98"/>
      <c r="QU154" s="98"/>
      <c r="QV154" s="98"/>
      <c r="QW154" s="98"/>
      <c r="QX154" s="98"/>
      <c r="QY154" s="98"/>
      <c r="QZ154" s="98"/>
      <c r="RA154" s="98"/>
      <c r="RB154" s="98"/>
      <c r="RC154" s="98"/>
      <c r="RD154" s="98"/>
      <c r="RE154" s="98"/>
      <c r="RF154" s="98"/>
      <c r="RG154" s="98"/>
      <c r="RH154" s="98"/>
      <c r="RI154" s="98"/>
      <c r="RJ154" s="98"/>
      <c r="RK154" s="98"/>
      <c r="RL154" s="98"/>
      <c r="RM154" s="98"/>
      <c r="RN154" s="98"/>
      <c r="RO154" s="98"/>
      <c r="RP154" s="98"/>
      <c r="RQ154" s="98"/>
      <c r="RR154" s="98"/>
      <c r="RS154" s="98"/>
      <c r="RT154" s="98"/>
      <c r="RU154" s="98"/>
      <c r="RV154" s="98"/>
      <c r="RW154" s="98"/>
      <c r="RX154" s="98"/>
      <c r="RY154" s="98"/>
      <c r="RZ154" s="98"/>
      <c r="SA154" s="98"/>
      <c r="SB154" s="98"/>
      <c r="SC154" s="98"/>
      <c r="SD154" s="98"/>
      <c r="SE154" s="98"/>
      <c r="SF154" s="98"/>
      <c r="SG154" s="98"/>
      <c r="SH154" s="98"/>
      <c r="SI154" s="98"/>
      <c r="SJ154" s="98"/>
      <c r="SK154" s="98"/>
      <c r="SL154" s="98"/>
      <c r="SM154" s="98"/>
      <c r="SN154" s="98"/>
      <c r="SO154" s="98"/>
      <c r="SP154" s="98"/>
      <c r="SQ154" s="98"/>
      <c r="SR154" s="98"/>
      <c r="SS154" s="98"/>
      <c r="ST154" s="98"/>
      <c r="SU154" s="98"/>
      <c r="SV154" s="98"/>
      <c r="SW154" s="98"/>
      <c r="SX154" s="98"/>
      <c r="SY154" s="98"/>
      <c r="SZ154" s="98"/>
      <c r="TA154" s="98"/>
      <c r="TB154" s="98"/>
      <c r="TC154" s="98"/>
      <c r="TD154" s="98"/>
      <c r="TE154" s="98"/>
      <c r="TF154" s="98"/>
      <c r="TG154" s="98"/>
      <c r="TH154" s="98"/>
      <c r="TI154" s="98"/>
      <c r="TJ154" s="98"/>
      <c r="TK154" s="98"/>
      <c r="TL154" s="98"/>
      <c r="TM154" s="98"/>
      <c r="TN154" s="98"/>
      <c r="TO154" s="98"/>
      <c r="TP154" s="98"/>
      <c r="TQ154" s="98"/>
      <c r="TR154" s="98"/>
      <c r="TS154" s="98"/>
      <c r="TT154" s="98"/>
      <c r="TU154" s="98"/>
      <c r="TV154" s="98"/>
      <c r="TW154" s="98"/>
      <c r="TX154" s="98"/>
      <c r="TY154" s="98"/>
      <c r="TZ154" s="98"/>
      <c r="UA154" s="98"/>
      <c r="UB154" s="98"/>
      <c r="UC154" s="98"/>
      <c r="UD154" s="98"/>
      <c r="UE154" s="98"/>
      <c r="UF154" s="98"/>
      <c r="UG154" s="98"/>
      <c r="UH154" s="98"/>
      <c r="UI154" s="98"/>
      <c r="UJ154" s="98"/>
      <c r="UK154" s="98"/>
      <c r="UL154" s="98"/>
      <c r="UM154" s="98"/>
      <c r="UN154" s="98"/>
      <c r="UO154" s="98"/>
      <c r="UP154" s="98"/>
      <c r="UQ154" s="98"/>
      <c r="UR154" s="98"/>
      <c r="US154" s="98"/>
      <c r="UT154" s="98"/>
      <c r="UU154" s="98"/>
      <c r="UV154" s="98"/>
      <c r="UW154" s="98"/>
      <c r="UX154" s="98"/>
      <c r="UY154" s="98"/>
      <c r="UZ154" s="98"/>
      <c r="VA154" s="98"/>
      <c r="VB154" s="98"/>
      <c r="VC154" s="98"/>
      <c r="VD154" s="98"/>
      <c r="VE154" s="98"/>
      <c r="VF154" s="98"/>
      <c r="VG154" s="98"/>
      <c r="VH154" s="98"/>
      <c r="VI154" s="98"/>
      <c r="VJ154" s="98"/>
      <c r="VK154" s="98"/>
      <c r="VL154" s="98"/>
      <c r="VM154" s="98"/>
      <c r="VN154" s="98"/>
      <c r="VO154" s="98"/>
      <c r="VP154" s="98"/>
      <c r="VQ154" s="98"/>
      <c r="VR154" s="98"/>
      <c r="VS154" s="98"/>
      <c r="VT154" s="98"/>
      <c r="VU154" s="98"/>
      <c r="VV154" s="98"/>
      <c r="VW154" s="98"/>
      <c r="VX154" s="98"/>
      <c r="VY154" s="98"/>
      <c r="VZ154" s="98"/>
      <c r="WA154" s="98"/>
      <c r="WB154" s="98"/>
      <c r="WC154" s="98"/>
      <c r="WD154" s="98"/>
      <c r="WE154" s="98"/>
      <c r="WF154" s="98"/>
      <c r="WG154" s="98"/>
      <c r="WH154" s="98"/>
      <c r="WI154" s="98"/>
      <c r="WJ154" s="98"/>
      <c r="WK154" s="98"/>
      <c r="WL154" s="98"/>
      <c r="WM154" s="98"/>
      <c r="WN154" s="98"/>
      <c r="WO154" s="98"/>
      <c r="WP154" s="98"/>
      <c r="WQ154" s="98"/>
      <c r="WR154" s="98"/>
      <c r="WS154" s="98"/>
      <c r="WT154" s="98"/>
      <c r="WU154" s="98"/>
      <c r="WV154" s="98"/>
      <c r="WW154" s="98"/>
      <c r="WX154" s="98"/>
      <c r="WY154" s="98"/>
      <c r="WZ154" s="98"/>
      <c r="XA154" s="98"/>
      <c r="XB154" s="98"/>
      <c r="XC154" s="98"/>
      <c r="XD154" s="98"/>
      <c r="XE154" s="98"/>
      <c r="XF154" s="98"/>
      <c r="XG154" s="98"/>
      <c r="XH154" s="98"/>
      <c r="XI154" s="98"/>
      <c r="XJ154" s="98"/>
      <c r="XK154" s="98"/>
      <c r="XL154" s="98"/>
      <c r="XM154" s="98"/>
      <c r="XN154" s="98"/>
      <c r="XO154" s="98"/>
      <c r="XP154" s="98"/>
      <c r="XQ154" s="98"/>
      <c r="XR154" s="98"/>
      <c r="XS154" s="98"/>
      <c r="XT154" s="98"/>
      <c r="XU154" s="98"/>
      <c r="XV154" s="98"/>
      <c r="XW154" s="98"/>
      <c r="XX154" s="98"/>
      <c r="XY154" s="98"/>
      <c r="XZ154" s="98"/>
      <c r="YA154" s="98"/>
      <c r="YB154" s="98"/>
      <c r="YC154" s="98"/>
      <c r="YD154" s="98"/>
      <c r="YE154" s="98"/>
      <c r="YF154" s="98"/>
      <c r="YG154" s="98"/>
      <c r="YH154" s="98"/>
      <c r="YI154" s="98"/>
      <c r="YJ154" s="98"/>
      <c r="YK154" s="98"/>
      <c r="YL154" s="98"/>
      <c r="YM154" s="98"/>
      <c r="YN154" s="98"/>
      <c r="YO154" s="98"/>
      <c r="YP154" s="98"/>
      <c r="YQ154" s="98"/>
      <c r="YR154" s="98"/>
      <c r="YS154" s="98"/>
      <c r="YT154" s="98"/>
      <c r="YU154" s="98"/>
      <c r="YV154" s="98"/>
      <c r="YW154" s="98"/>
      <c r="YX154" s="98"/>
      <c r="YY154" s="98"/>
      <c r="YZ154" s="98"/>
      <c r="ZA154" s="98"/>
      <c r="ZB154" s="98"/>
      <c r="ZC154" s="98"/>
      <c r="ZD154" s="98"/>
      <c r="ZE154" s="98"/>
      <c r="ZF154" s="98"/>
      <c r="ZG154" s="98"/>
      <c r="ZH154" s="98"/>
      <c r="ZI154" s="98"/>
      <c r="ZJ154" s="98"/>
      <c r="ZK154" s="98"/>
      <c r="ZL154" s="98"/>
      <c r="ZM154" s="98"/>
      <c r="ZN154" s="98"/>
      <c r="ZO154" s="98"/>
      <c r="ZP154" s="98"/>
      <c r="ZQ154" s="98"/>
      <c r="ZR154" s="98"/>
      <c r="ZS154" s="98"/>
      <c r="ZT154" s="98"/>
      <c r="ZU154" s="98"/>
      <c r="ZV154" s="98"/>
      <c r="ZW154" s="98"/>
      <c r="ZX154" s="98"/>
      <c r="ZY154" s="98"/>
      <c r="ZZ154" s="98"/>
      <c r="AAA154" s="98"/>
      <c r="AAB154" s="98"/>
      <c r="AAC154" s="98"/>
      <c r="AAD154" s="98"/>
      <c r="AAE154" s="98"/>
      <c r="AAF154" s="98"/>
      <c r="AAG154" s="98"/>
      <c r="AAH154" s="98"/>
      <c r="AAI154" s="98"/>
      <c r="AAJ154" s="98"/>
      <c r="AAK154" s="98"/>
      <c r="AAL154" s="98"/>
      <c r="AAM154" s="98"/>
      <c r="AAN154" s="98"/>
      <c r="AAO154" s="98"/>
      <c r="AAP154" s="98"/>
      <c r="AAQ154" s="98"/>
      <c r="AAR154" s="98"/>
      <c r="AAS154" s="98"/>
      <c r="AAT154" s="98"/>
      <c r="AAU154" s="98"/>
      <c r="AAV154" s="98"/>
      <c r="AAW154" s="98"/>
      <c r="AAX154" s="98"/>
      <c r="AAY154" s="98"/>
      <c r="AAZ154" s="98"/>
      <c r="ABA154" s="98"/>
      <c r="ABB154" s="98"/>
      <c r="ABC154" s="98"/>
      <c r="ABD154" s="98"/>
      <c r="ABE154" s="98"/>
      <c r="ABF154" s="98"/>
      <c r="ABG154" s="98"/>
      <c r="ABH154" s="98"/>
      <c r="ABI154" s="98"/>
      <c r="ABJ154" s="98"/>
      <c r="ABK154" s="98"/>
      <c r="ABL154" s="98"/>
      <c r="ABM154" s="98"/>
      <c r="ABN154" s="98"/>
      <c r="ABO154" s="98"/>
      <c r="ABP154" s="98"/>
      <c r="ABQ154" s="98"/>
      <c r="ABR154" s="98"/>
      <c r="ABS154" s="98"/>
      <c r="ABT154" s="98"/>
      <c r="ABU154" s="98"/>
      <c r="ABV154" s="98"/>
      <c r="ABW154" s="98"/>
      <c r="ABX154" s="98"/>
      <c r="ABY154" s="98"/>
      <c r="ABZ154" s="98"/>
      <c r="ACA154" s="98"/>
      <c r="ACB154" s="98"/>
      <c r="ACC154" s="98"/>
      <c r="ACD154" s="98"/>
      <c r="ACE154" s="98"/>
      <c r="ACF154" s="98"/>
      <c r="ACG154" s="98"/>
      <c r="ACH154" s="98"/>
      <c r="ACI154" s="98"/>
      <c r="ACJ154" s="98"/>
      <c r="ACK154" s="98"/>
      <c r="ACL154" s="98"/>
      <c r="ACM154" s="98"/>
      <c r="ACN154" s="98"/>
      <c r="ACO154" s="98"/>
      <c r="ACP154" s="98"/>
      <c r="ACQ154" s="98"/>
      <c r="ACR154" s="98"/>
      <c r="ACS154" s="98"/>
      <c r="ACT154" s="98"/>
      <c r="ACU154" s="98"/>
      <c r="ACV154" s="98"/>
      <c r="ACW154" s="98"/>
      <c r="ACX154" s="98"/>
      <c r="ACY154" s="98"/>
      <c r="ACZ154" s="98"/>
      <c r="ADA154" s="98"/>
      <c r="ADB154" s="98"/>
      <c r="ADC154" s="98"/>
      <c r="ADD154" s="98"/>
      <c r="ADE154" s="98"/>
      <c r="ADF154" s="98"/>
      <c r="ADG154" s="98"/>
      <c r="ADH154" s="98"/>
      <c r="ADI154" s="98"/>
      <c r="ADJ154" s="98"/>
      <c r="ADK154" s="98"/>
      <c r="ADL154" s="98"/>
      <c r="ADM154" s="98"/>
      <c r="ADN154" s="98"/>
      <c r="ADO154" s="98"/>
      <c r="ADP154" s="98"/>
      <c r="ADQ154" s="98"/>
      <c r="ADR154" s="98"/>
      <c r="ADS154" s="98"/>
      <c r="ADT154" s="98"/>
      <c r="ADU154" s="98"/>
      <c r="ADV154" s="98"/>
      <c r="ADW154" s="98"/>
      <c r="ADX154" s="98"/>
      <c r="ADY154" s="98"/>
      <c r="ADZ154" s="98"/>
      <c r="AEA154" s="98"/>
      <c r="AEB154" s="98"/>
      <c r="AEC154" s="98"/>
      <c r="AED154" s="98"/>
      <c r="AEE154" s="98"/>
      <c r="AEF154" s="98"/>
      <c r="AEG154" s="98"/>
      <c r="AEH154" s="98"/>
      <c r="AEI154" s="98"/>
      <c r="AEJ154" s="98"/>
      <c r="AEK154" s="98"/>
      <c r="AEL154" s="98"/>
      <c r="AEM154" s="98"/>
      <c r="AEN154" s="98"/>
      <c r="AEO154" s="98"/>
      <c r="AEP154" s="98"/>
      <c r="AEQ154" s="98"/>
      <c r="AER154" s="98"/>
      <c r="AES154" s="98"/>
      <c r="AET154" s="98"/>
      <c r="AEU154" s="98"/>
      <c r="AEV154" s="98"/>
      <c r="AEW154" s="98"/>
      <c r="AEX154" s="98"/>
      <c r="AEY154" s="98"/>
      <c r="AEZ154" s="98"/>
      <c r="AFA154" s="98"/>
      <c r="AFB154" s="98"/>
      <c r="AFC154" s="98"/>
      <c r="AFD154" s="98"/>
      <c r="AFE154" s="98"/>
      <c r="AFF154" s="98"/>
      <c r="AFG154" s="98"/>
      <c r="AFH154" s="98"/>
      <c r="AFI154" s="98"/>
      <c r="AFJ154" s="98"/>
      <c r="AFK154" s="98"/>
      <c r="AFL154" s="98"/>
      <c r="AFM154" s="98"/>
      <c r="AFN154" s="98"/>
      <c r="AFO154" s="98"/>
      <c r="AFP154" s="98"/>
      <c r="AFQ154" s="98"/>
      <c r="AFR154" s="98"/>
      <c r="AFS154" s="98"/>
      <c r="AFT154" s="98"/>
      <c r="AFU154" s="98"/>
      <c r="AFV154" s="98"/>
      <c r="AFW154" s="98"/>
      <c r="AFX154" s="98"/>
      <c r="AFY154" s="98"/>
      <c r="AFZ154" s="98"/>
      <c r="AGA154" s="98"/>
      <c r="AGB154" s="98"/>
      <c r="AGC154" s="98"/>
      <c r="AGD154" s="98"/>
      <c r="AGE154" s="98"/>
      <c r="AGF154" s="98"/>
      <c r="AGG154" s="98"/>
      <c r="AGH154" s="98"/>
      <c r="AGI154" s="98"/>
      <c r="AGJ154" s="98"/>
      <c r="AGK154" s="98"/>
      <c r="AGL154" s="98"/>
      <c r="AGM154" s="98"/>
      <c r="AGN154" s="98"/>
      <c r="AGO154" s="98"/>
      <c r="AGP154" s="98"/>
      <c r="AGQ154" s="98"/>
      <c r="AGR154" s="98"/>
      <c r="AGS154" s="98"/>
      <c r="AGT154" s="98"/>
      <c r="AGU154" s="98"/>
      <c r="AGV154" s="98"/>
      <c r="AGW154" s="98"/>
      <c r="AGX154" s="98"/>
      <c r="AGY154" s="98"/>
      <c r="AGZ154" s="98"/>
      <c r="AHA154" s="98"/>
      <c r="AHB154" s="98"/>
      <c r="AHC154" s="98"/>
      <c r="AHD154" s="98"/>
      <c r="AHE154" s="98"/>
      <c r="AHF154" s="98"/>
      <c r="AHG154" s="98"/>
      <c r="AHH154" s="98"/>
      <c r="AHI154" s="98"/>
      <c r="AHJ154" s="98"/>
      <c r="AHK154" s="98"/>
      <c r="AHL154" s="98"/>
      <c r="AHM154" s="98"/>
      <c r="AHN154" s="98"/>
      <c r="AHO154" s="98"/>
      <c r="AHP154" s="98"/>
      <c r="AHQ154" s="98"/>
      <c r="AHR154" s="98"/>
      <c r="AHS154" s="98"/>
      <c r="AHT154" s="98"/>
      <c r="AHU154" s="98"/>
      <c r="AHV154" s="98"/>
      <c r="AHW154" s="98"/>
      <c r="AHX154" s="98"/>
      <c r="AHY154" s="98"/>
      <c r="AHZ154" s="98"/>
      <c r="AIA154" s="98"/>
      <c r="AIB154" s="98"/>
      <c r="AIC154" s="98"/>
      <c r="AID154" s="98"/>
      <c r="AIE154" s="98"/>
      <c r="AIF154" s="98"/>
      <c r="AIG154" s="98"/>
      <c r="AIH154" s="98"/>
      <c r="AII154" s="98"/>
      <c r="AIJ154" s="98"/>
      <c r="AIK154" s="98"/>
      <c r="AIL154" s="98"/>
      <c r="AIM154" s="98"/>
      <c r="AIN154" s="98"/>
      <c r="AIO154" s="98"/>
      <c r="AIP154" s="98"/>
      <c r="AIQ154" s="98"/>
      <c r="AIR154" s="98"/>
      <c r="AIS154" s="98"/>
      <c r="AIT154" s="98"/>
      <c r="AIU154" s="98"/>
      <c r="AIV154" s="98"/>
      <c r="AIW154" s="98"/>
      <c r="AIX154" s="98"/>
      <c r="AIY154" s="98"/>
      <c r="AIZ154" s="98"/>
      <c r="AJA154" s="98"/>
      <c r="AJB154" s="98"/>
      <c r="AJC154" s="98"/>
      <c r="AJD154" s="98"/>
      <c r="AJE154" s="98"/>
      <c r="AJF154" s="98"/>
      <c r="AJG154" s="98"/>
      <c r="AJH154" s="98"/>
      <c r="AJI154" s="98"/>
      <c r="AJJ154" s="98"/>
      <c r="AJK154" s="98"/>
      <c r="AJL154" s="98"/>
      <c r="AJM154" s="98"/>
      <c r="AJN154" s="98"/>
      <c r="AJO154" s="98"/>
      <c r="AJP154" s="98"/>
      <c r="AJQ154" s="98"/>
      <c r="AJR154" s="98"/>
      <c r="AJS154" s="98"/>
      <c r="AJT154" s="98"/>
      <c r="AJU154" s="98"/>
      <c r="AJV154" s="98"/>
      <c r="AJW154" s="98"/>
      <c r="AJX154" s="98"/>
      <c r="AJY154" s="98"/>
      <c r="AJZ154" s="98"/>
      <c r="AKA154" s="98"/>
      <c r="AKB154" s="98"/>
      <c r="AKC154" s="98"/>
      <c r="AKD154" s="98"/>
      <c r="AKE154" s="98"/>
      <c r="AKF154" s="98"/>
      <c r="AKG154" s="98"/>
      <c r="AKH154" s="98"/>
      <c r="AKI154" s="98"/>
      <c r="AKJ154" s="98"/>
      <c r="AKK154" s="98"/>
      <c r="AKL154" s="98"/>
      <c r="AKM154" s="98"/>
      <c r="AKN154" s="98"/>
      <c r="AKO154" s="98"/>
      <c r="AKP154" s="98"/>
      <c r="AKQ154" s="98"/>
      <c r="AKR154" s="98"/>
      <c r="AKS154" s="98"/>
      <c r="AKT154" s="98"/>
      <c r="AKU154" s="98"/>
      <c r="AKV154" s="98"/>
      <c r="AKW154" s="98"/>
      <c r="AKX154" s="98"/>
    </row>
    <row r="155" spans="1:986" s="88" customFormat="1" ht="12" x14ac:dyDescent="0.2">
      <c r="A155" s="249"/>
      <c r="B155" s="241" t="s">
        <v>419</v>
      </c>
      <c r="C155" s="166" t="str">
        <f>_xlfn.CONCAT(Leverancespecifikation6[[#This Row],[ID]],Leverancespecifikation6[[#This Row],[BYGNINGSDEL]])</f>
        <v>151Solafkærmning</v>
      </c>
      <c r="D155" s="167"/>
      <c r="E155" s="167">
        <v>317</v>
      </c>
      <c r="F155" s="167"/>
      <c r="G155" s="167"/>
      <c r="H155" s="167"/>
      <c r="I155" s="167"/>
      <c r="J155" s="171">
        <v>4</v>
      </c>
      <c r="K155" s="331" t="s">
        <v>439</v>
      </c>
      <c r="L155" s="169" t="s">
        <v>103</v>
      </c>
      <c r="M155" s="86" t="str">
        <f>IFERROR(VLOOKUP(Leverancespecifikation6[[#This Row],[ID-Bygningsdel]],'Data ændringslog'!A:G,7,FALSE),"P")</f>
        <v/>
      </c>
      <c r="N155" s="320" t="s">
        <v>99</v>
      </c>
      <c r="O155" s="117" t="str">
        <f>VLOOKUP(Leverancespecifikation6[[#This Row],[ID-Bygningsdel]],'Data aktør'!A:H,2,FALSE)</f>
        <v>X</v>
      </c>
      <c r="P155" s="87" t="str">
        <f>VLOOKUP(Leverancespecifikation6[[#This Row],[ID-Bygningsdel]],'Data aktør'!A:H,3,FALSE)</f>
        <v/>
      </c>
      <c r="Q155" s="87" t="str">
        <f>VLOOKUP(Leverancespecifikation6[[#This Row],[ID-Bygningsdel]],'Data aktør'!A:H,4,FALSE)</f>
        <v/>
      </c>
      <c r="R155" s="87" t="str">
        <f>VLOOKUP(Leverancespecifikation6[[#This Row],[ID-Bygningsdel]],'Data aktør'!A:H,5,FALSE)</f>
        <v/>
      </c>
      <c r="S155" s="87" t="str">
        <f>VLOOKUP(Leverancespecifikation6[[#This Row],[ID-Bygningsdel]],'Data aktør'!A:H,6,FALSE)</f>
        <v/>
      </c>
      <c r="T155" s="87" t="str">
        <f>VLOOKUP(Leverancespecifikation6[[#This Row],[ID-Bygningsdel]],'Data aktør'!A:H,7,FALSE)</f>
        <v/>
      </c>
      <c r="U155" s="118" t="str">
        <f>VLOOKUP(Leverancespecifikation6[[#This Row],[ID-Bygningsdel]],'Data aktør'!A:H,8,FALSE)</f>
        <v/>
      </c>
      <c r="V155" s="110"/>
      <c r="W155" s="85"/>
      <c r="X155" s="85"/>
      <c r="Y155" s="85"/>
      <c r="Z155" s="85"/>
      <c r="AA155" s="85"/>
      <c r="AB155" s="167"/>
      <c r="AC155" s="167"/>
      <c r="AD155" s="167"/>
      <c r="AE155" s="167"/>
      <c r="AF155" s="167"/>
      <c r="AG155" s="167"/>
      <c r="AH155" s="167"/>
      <c r="AI155" s="167"/>
      <c r="AJ155" s="167" t="s">
        <v>33</v>
      </c>
      <c r="AK155" s="167">
        <v>300</v>
      </c>
      <c r="AL155" s="167"/>
      <c r="AM155" s="167"/>
      <c r="AN155" s="167"/>
      <c r="AO155" s="167"/>
      <c r="AP155" s="167"/>
      <c r="AQ155" s="167"/>
      <c r="AR155" s="167"/>
      <c r="AS155" s="167"/>
      <c r="AT155" s="167" t="s">
        <v>33</v>
      </c>
      <c r="AU155" s="167">
        <v>325</v>
      </c>
      <c r="AV155" s="167"/>
      <c r="AW155" s="167"/>
      <c r="AX155" s="167"/>
      <c r="AY155" s="167"/>
      <c r="AZ155" s="167"/>
      <c r="BA155" s="167"/>
      <c r="BB155" s="167" t="s">
        <v>33</v>
      </c>
      <c r="BC155" s="167">
        <v>325</v>
      </c>
      <c r="BD155" s="167"/>
      <c r="BE155" s="167"/>
      <c r="BF155" s="167"/>
      <c r="BG155" s="167"/>
      <c r="BH155" s="167"/>
      <c r="BI155" s="167"/>
      <c r="BJ155" s="167"/>
      <c r="BK155" s="167"/>
      <c r="BL155" s="286"/>
      <c r="BM155" s="167"/>
      <c r="BN155" s="167"/>
      <c r="BO155" s="167"/>
      <c r="BP155" s="167"/>
      <c r="BQ155" s="167"/>
      <c r="BR155" s="167"/>
      <c r="BS155" s="167"/>
      <c r="BT155" s="167"/>
      <c r="BU155" s="167"/>
      <c r="BV155" s="167"/>
      <c r="BW155" s="167"/>
      <c r="BX155" s="167"/>
      <c r="BY155" s="167"/>
      <c r="BZ155" s="167"/>
      <c r="CA155" s="207"/>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c r="CV155" s="134"/>
      <c r="CW155" s="134"/>
      <c r="CX155" s="134"/>
      <c r="CY155" s="134"/>
      <c r="CZ155" s="134"/>
      <c r="DA155" s="134"/>
      <c r="DB155" s="134"/>
      <c r="DC155" s="134"/>
      <c r="DD155" s="134"/>
      <c r="DE155" s="134"/>
      <c r="DF155" s="134"/>
      <c r="DG155" s="134"/>
      <c r="DH155" s="134"/>
      <c r="DI155" s="134"/>
      <c r="DJ155" s="134"/>
      <c r="DK155" s="134"/>
      <c r="DL155" s="134"/>
      <c r="DM155" s="134"/>
      <c r="DN155" s="134"/>
      <c r="DO155" s="134"/>
      <c r="DP155" s="134"/>
      <c r="DQ155" s="134"/>
      <c r="DR155" s="134"/>
      <c r="DS155" s="134"/>
      <c r="DT155" s="134"/>
      <c r="DU155" s="134"/>
      <c r="DV155" s="134"/>
      <c r="DW155" s="134"/>
      <c r="DX155" s="134"/>
      <c r="DY155" s="134"/>
      <c r="DZ155" s="134"/>
      <c r="EA155" s="134"/>
      <c r="EB155" s="134"/>
      <c r="EC155" s="134"/>
      <c r="ED155" s="134"/>
      <c r="EE155" s="134"/>
      <c r="EF155" s="134"/>
      <c r="EG155" s="134"/>
      <c r="EH155" s="134"/>
      <c r="EI155" s="134"/>
      <c r="EJ155" s="134"/>
      <c r="EK155" s="134"/>
      <c r="EL155" s="134"/>
      <c r="EM155" s="134"/>
      <c r="EN155" s="134"/>
      <c r="EO155" s="134"/>
      <c r="EP155" s="134"/>
      <c r="EQ155" s="134"/>
      <c r="ER155" s="134"/>
      <c r="ES155" s="134"/>
      <c r="ET155" s="134"/>
      <c r="EU155" s="134"/>
      <c r="EV155" s="134"/>
      <c r="EW155" s="134"/>
      <c r="EX155" s="134"/>
      <c r="EY155" s="134"/>
      <c r="EZ155" s="134"/>
      <c r="FA155" s="134"/>
      <c r="FB155" s="134"/>
      <c r="FC155" s="134"/>
      <c r="FD155" s="134"/>
      <c r="FE155" s="134"/>
      <c r="FF155" s="134"/>
      <c r="FG155" s="134"/>
      <c r="FH155" s="134"/>
      <c r="FI155" s="134"/>
      <c r="FJ155" s="134"/>
      <c r="FK155" s="134"/>
      <c r="FL155" s="134"/>
      <c r="FM155" s="134"/>
      <c r="FN155" s="134"/>
      <c r="FO155" s="134"/>
      <c r="FP155" s="134"/>
      <c r="FQ155" s="134"/>
      <c r="FR155" s="134"/>
      <c r="FS155" s="134"/>
      <c r="FT155" s="134"/>
      <c r="FU155" s="134"/>
      <c r="FV155" s="134"/>
      <c r="FW155" s="134"/>
      <c r="FX155" s="134"/>
      <c r="FY155" s="134"/>
      <c r="FZ155" s="134"/>
      <c r="GA155" s="134"/>
      <c r="GB155" s="134"/>
      <c r="GC155" s="134"/>
      <c r="GD155" s="134"/>
      <c r="GE155" s="134"/>
      <c r="GF155" s="134"/>
      <c r="GG155" s="134"/>
      <c r="GH155" s="134"/>
      <c r="GI155" s="134"/>
      <c r="GJ155" s="134"/>
      <c r="GK155" s="134"/>
      <c r="GL155" s="134"/>
      <c r="GM155" s="134"/>
      <c r="GN155" s="134"/>
      <c r="GO155" s="134"/>
      <c r="GP155" s="134"/>
      <c r="GQ155" s="134"/>
      <c r="GR155" s="134"/>
      <c r="GS155" s="134"/>
      <c r="GT155" s="134"/>
      <c r="GU155" s="134"/>
      <c r="GV155" s="134"/>
      <c r="GW155" s="134"/>
      <c r="GX155" s="134"/>
      <c r="GY155" s="134"/>
      <c r="GZ155" s="134"/>
      <c r="HA155" s="134"/>
      <c r="HB155" s="134"/>
      <c r="HC155" s="134"/>
      <c r="HD155" s="134"/>
      <c r="HE155" s="134"/>
      <c r="HF155" s="134"/>
      <c r="HG155" s="134"/>
      <c r="HH155" s="134"/>
      <c r="HI155" s="134"/>
      <c r="HJ155" s="134"/>
      <c r="HK155" s="134"/>
      <c r="HL155" s="134"/>
      <c r="HM155" s="134"/>
      <c r="HN155" s="134"/>
      <c r="HO155" s="134"/>
      <c r="HP155" s="134"/>
      <c r="HQ155" s="134"/>
      <c r="HR155" s="134"/>
      <c r="HS155" s="134"/>
      <c r="HT155" s="134"/>
      <c r="HU155" s="134"/>
      <c r="HV155" s="134"/>
      <c r="HW155" s="134"/>
      <c r="HX155" s="134"/>
      <c r="HY155" s="134"/>
      <c r="HZ155" s="134"/>
      <c r="IA155" s="134"/>
      <c r="IB155" s="134"/>
      <c r="IC155" s="134"/>
      <c r="ID155" s="134"/>
      <c r="IE155" s="134"/>
      <c r="IF155" s="134"/>
      <c r="IG155" s="134"/>
      <c r="IH155" s="134"/>
      <c r="II155" s="134"/>
      <c r="IJ155" s="134"/>
      <c r="IK155" s="134"/>
      <c r="IL155" s="134"/>
      <c r="IM155" s="134"/>
      <c r="IN155" s="134"/>
      <c r="IO155" s="134"/>
      <c r="IP155" s="134"/>
      <c r="IQ155" s="134"/>
      <c r="IR155" s="134"/>
      <c r="IS155" s="134"/>
      <c r="IT155" s="134"/>
      <c r="IU155" s="134"/>
      <c r="IV155" s="134"/>
      <c r="IW155" s="134"/>
      <c r="IX155" s="134"/>
      <c r="IY155" s="134"/>
      <c r="IZ155" s="134"/>
      <c r="JA155" s="134"/>
      <c r="JB155" s="134"/>
      <c r="JC155" s="134"/>
      <c r="JD155" s="134"/>
      <c r="JE155" s="134"/>
      <c r="JF155" s="134"/>
      <c r="JG155" s="134"/>
      <c r="JH155" s="134"/>
      <c r="JI155" s="134"/>
      <c r="JJ155" s="134"/>
      <c r="JK155" s="134"/>
      <c r="JL155" s="134"/>
      <c r="JM155" s="134"/>
      <c r="JN155" s="134"/>
      <c r="JO155" s="134"/>
      <c r="JP155" s="134"/>
      <c r="JQ155" s="134"/>
      <c r="JR155" s="134"/>
      <c r="JS155" s="134"/>
      <c r="JT155" s="134"/>
      <c r="JU155" s="134"/>
      <c r="JV155" s="134"/>
      <c r="JW155" s="134"/>
      <c r="JX155" s="134"/>
      <c r="JY155" s="134"/>
      <c r="JZ155" s="134"/>
      <c r="KA155" s="134"/>
      <c r="KB155" s="134"/>
      <c r="KC155" s="134"/>
      <c r="KD155" s="134"/>
      <c r="KE155" s="134"/>
      <c r="KF155" s="134"/>
      <c r="KG155" s="134"/>
      <c r="KH155" s="134"/>
      <c r="KI155" s="134"/>
      <c r="KJ155" s="134"/>
      <c r="KK155" s="134"/>
      <c r="KL155" s="134"/>
      <c r="KM155" s="134"/>
      <c r="KN155" s="134"/>
      <c r="KO155" s="134"/>
      <c r="KP155" s="134"/>
      <c r="KQ155" s="134"/>
      <c r="KR155" s="134"/>
      <c r="KS155" s="134"/>
      <c r="KT155" s="134"/>
      <c r="KU155" s="134"/>
      <c r="KV155" s="134"/>
      <c r="KW155" s="134"/>
      <c r="KX155" s="134"/>
      <c r="KY155" s="134"/>
      <c r="KZ155" s="134"/>
      <c r="LA155" s="134"/>
      <c r="LB155" s="134"/>
      <c r="LC155" s="134"/>
      <c r="LD155" s="134"/>
      <c r="LE155" s="134"/>
      <c r="LF155" s="134"/>
      <c r="LG155" s="134"/>
      <c r="LH155" s="134"/>
      <c r="LI155" s="134"/>
      <c r="LJ155" s="134"/>
      <c r="LK155" s="134"/>
      <c r="LL155" s="134"/>
      <c r="LM155" s="134"/>
      <c r="LN155" s="134"/>
      <c r="LO155" s="134"/>
      <c r="LP155" s="134"/>
      <c r="LQ155" s="134"/>
      <c r="LR155" s="134"/>
      <c r="LS155" s="134"/>
      <c r="LT155" s="134"/>
      <c r="LU155" s="134"/>
      <c r="LV155" s="134"/>
      <c r="LW155" s="134"/>
      <c r="LX155" s="134"/>
      <c r="LY155" s="134"/>
      <c r="LZ155" s="134"/>
      <c r="MA155" s="134"/>
      <c r="MB155" s="134"/>
      <c r="MC155" s="134"/>
      <c r="MD155" s="134"/>
      <c r="ME155" s="134"/>
      <c r="MF155" s="134"/>
      <c r="MG155" s="134"/>
      <c r="MH155" s="134"/>
      <c r="MI155" s="134"/>
      <c r="MJ155" s="134"/>
      <c r="MK155" s="134"/>
      <c r="ML155" s="134"/>
      <c r="MM155" s="134"/>
      <c r="MN155" s="134"/>
      <c r="MO155" s="134"/>
      <c r="MP155" s="134"/>
      <c r="MQ155" s="134"/>
      <c r="MR155" s="134"/>
      <c r="MS155" s="134"/>
      <c r="MT155" s="134"/>
      <c r="MU155" s="134"/>
      <c r="MV155" s="134"/>
      <c r="MW155" s="134"/>
      <c r="MX155" s="134"/>
      <c r="MY155" s="134"/>
      <c r="MZ155" s="134"/>
      <c r="NA155" s="134"/>
      <c r="NB155" s="134"/>
      <c r="NC155" s="134"/>
      <c r="ND155" s="134"/>
      <c r="NE155" s="134"/>
      <c r="NF155" s="134"/>
      <c r="NG155" s="134"/>
      <c r="NH155" s="134"/>
      <c r="NI155" s="134"/>
      <c r="NJ155" s="134"/>
      <c r="NK155" s="134"/>
      <c r="NL155" s="134"/>
      <c r="NM155" s="134"/>
      <c r="NN155" s="134"/>
      <c r="NO155" s="134"/>
      <c r="NP155" s="134"/>
      <c r="NQ155" s="134"/>
      <c r="NR155" s="134"/>
      <c r="NS155" s="134"/>
      <c r="NT155" s="134"/>
      <c r="NU155" s="134"/>
      <c r="NV155" s="134"/>
      <c r="NW155" s="134"/>
      <c r="NX155" s="134"/>
      <c r="NY155" s="134"/>
      <c r="NZ155" s="134"/>
      <c r="OA155" s="134"/>
      <c r="OB155" s="134"/>
      <c r="OC155" s="134"/>
      <c r="OD155" s="134"/>
      <c r="OE155" s="134"/>
      <c r="OF155" s="134"/>
      <c r="OG155" s="134"/>
      <c r="OH155" s="134"/>
      <c r="OI155" s="134"/>
      <c r="OJ155" s="134"/>
      <c r="OK155" s="134"/>
      <c r="OL155" s="134"/>
      <c r="OM155" s="134"/>
      <c r="ON155" s="134"/>
      <c r="OO155" s="134"/>
      <c r="OP155" s="134"/>
      <c r="OQ155" s="134"/>
      <c r="OR155" s="134"/>
      <c r="OS155" s="134"/>
      <c r="OT155" s="134"/>
      <c r="OU155" s="134"/>
      <c r="OV155" s="134"/>
      <c r="OW155" s="134"/>
      <c r="OX155" s="134"/>
      <c r="OY155" s="134"/>
      <c r="OZ155" s="134"/>
      <c r="PA155" s="134"/>
      <c r="PB155" s="134"/>
      <c r="PC155" s="134"/>
      <c r="PD155" s="134"/>
      <c r="PE155" s="134"/>
      <c r="PF155" s="134"/>
      <c r="PG155" s="134"/>
      <c r="PH155" s="134"/>
      <c r="PI155" s="134"/>
      <c r="PJ155" s="134"/>
      <c r="PK155" s="134"/>
      <c r="PL155" s="134"/>
      <c r="PM155" s="134"/>
      <c r="PN155" s="134"/>
      <c r="PO155" s="134"/>
      <c r="PP155" s="134"/>
      <c r="PQ155" s="134"/>
      <c r="PR155" s="134"/>
      <c r="PS155" s="134"/>
      <c r="PT155" s="134"/>
      <c r="PU155" s="134"/>
      <c r="PV155" s="134"/>
      <c r="PW155" s="134"/>
      <c r="PX155" s="134"/>
      <c r="PY155" s="134"/>
      <c r="PZ155" s="134"/>
      <c r="QA155" s="134"/>
      <c r="QB155" s="134"/>
      <c r="QC155" s="134"/>
      <c r="QD155" s="134"/>
      <c r="QE155" s="134"/>
      <c r="QF155" s="134"/>
      <c r="QG155" s="134"/>
      <c r="QH155" s="134"/>
      <c r="QI155" s="134"/>
      <c r="QJ155" s="134"/>
      <c r="QK155" s="134"/>
      <c r="QL155" s="134"/>
      <c r="QM155" s="134"/>
      <c r="QN155" s="134"/>
      <c r="QO155" s="134"/>
      <c r="QP155" s="134"/>
      <c r="QQ155" s="134"/>
      <c r="QR155" s="134"/>
      <c r="QS155" s="134"/>
      <c r="QT155" s="134"/>
      <c r="QU155" s="134"/>
      <c r="QV155" s="134"/>
      <c r="QW155" s="134"/>
      <c r="QX155" s="134"/>
      <c r="QY155" s="134"/>
      <c r="QZ155" s="134"/>
      <c r="RA155" s="134"/>
      <c r="RB155" s="134"/>
      <c r="RC155" s="134"/>
      <c r="RD155" s="134"/>
      <c r="RE155" s="134"/>
      <c r="RF155" s="134"/>
      <c r="RG155" s="134"/>
      <c r="RH155" s="134"/>
      <c r="RI155" s="134"/>
      <c r="RJ155" s="134"/>
      <c r="RK155" s="134"/>
      <c r="RL155" s="134"/>
      <c r="RM155" s="134"/>
      <c r="RN155" s="134"/>
      <c r="RO155" s="134"/>
      <c r="RP155" s="134"/>
      <c r="RQ155" s="134"/>
      <c r="RR155" s="134"/>
      <c r="RS155" s="134"/>
      <c r="RT155" s="134"/>
      <c r="RU155" s="134"/>
      <c r="RV155" s="134"/>
      <c r="RW155" s="134"/>
      <c r="RX155" s="134"/>
      <c r="RY155" s="134"/>
      <c r="RZ155" s="134"/>
      <c r="SA155" s="134"/>
      <c r="SB155" s="134"/>
      <c r="SC155" s="134"/>
      <c r="SD155" s="134"/>
      <c r="SE155" s="134"/>
      <c r="SF155" s="134"/>
      <c r="SG155" s="134"/>
      <c r="SH155" s="134"/>
      <c r="SI155" s="134"/>
      <c r="SJ155" s="134"/>
      <c r="SK155" s="134"/>
      <c r="SL155" s="134"/>
      <c r="SM155" s="134"/>
      <c r="SN155" s="134"/>
      <c r="SO155" s="134"/>
      <c r="SP155" s="134"/>
      <c r="SQ155" s="134"/>
      <c r="SR155" s="134"/>
      <c r="SS155" s="134"/>
      <c r="ST155" s="134"/>
      <c r="SU155" s="134"/>
      <c r="SV155" s="134"/>
      <c r="SW155" s="134"/>
      <c r="SX155" s="134"/>
      <c r="SY155" s="134"/>
      <c r="SZ155" s="134"/>
      <c r="TA155" s="134"/>
      <c r="TB155" s="134"/>
      <c r="TC155" s="134"/>
      <c r="TD155" s="134"/>
      <c r="TE155" s="134"/>
      <c r="TF155" s="134"/>
      <c r="TG155" s="134"/>
      <c r="TH155" s="134"/>
      <c r="TI155" s="134"/>
      <c r="TJ155" s="134"/>
      <c r="TK155" s="134"/>
      <c r="TL155" s="134"/>
      <c r="TM155" s="134"/>
      <c r="TN155" s="134"/>
      <c r="TO155" s="134"/>
      <c r="TP155" s="134"/>
      <c r="TQ155" s="134"/>
      <c r="TR155" s="134"/>
      <c r="TS155" s="134"/>
      <c r="TT155" s="134"/>
      <c r="TU155" s="134"/>
      <c r="TV155" s="134"/>
      <c r="TW155" s="134"/>
      <c r="TX155" s="134"/>
      <c r="TY155" s="134"/>
      <c r="TZ155" s="134"/>
      <c r="UA155" s="134"/>
      <c r="UB155" s="134"/>
      <c r="UC155" s="134"/>
      <c r="UD155" s="134"/>
      <c r="UE155" s="134"/>
      <c r="UF155" s="134"/>
      <c r="UG155" s="134"/>
      <c r="UH155" s="134"/>
      <c r="UI155" s="134"/>
      <c r="UJ155" s="134"/>
      <c r="UK155" s="134"/>
      <c r="UL155" s="134"/>
      <c r="UM155" s="134"/>
      <c r="UN155" s="134"/>
      <c r="UO155" s="134"/>
      <c r="UP155" s="134"/>
      <c r="UQ155" s="134"/>
      <c r="UR155" s="134"/>
      <c r="US155" s="134"/>
      <c r="UT155" s="134"/>
      <c r="UU155" s="134"/>
      <c r="UV155" s="134"/>
      <c r="UW155" s="134"/>
      <c r="UX155" s="134"/>
      <c r="UY155" s="134"/>
      <c r="UZ155" s="134"/>
      <c r="VA155" s="134"/>
      <c r="VB155" s="134"/>
      <c r="VC155" s="134"/>
      <c r="VD155" s="134"/>
      <c r="VE155" s="134"/>
      <c r="VF155" s="134"/>
      <c r="VG155" s="134"/>
      <c r="VH155" s="134"/>
      <c r="VI155" s="134"/>
      <c r="VJ155" s="134"/>
      <c r="VK155" s="134"/>
      <c r="VL155" s="134"/>
      <c r="VM155" s="134"/>
      <c r="VN155" s="134"/>
      <c r="VO155" s="134"/>
      <c r="VP155" s="134"/>
      <c r="VQ155" s="134"/>
      <c r="VR155" s="134"/>
      <c r="VS155" s="134"/>
      <c r="VT155" s="134"/>
      <c r="VU155" s="134"/>
      <c r="VV155" s="134"/>
      <c r="VW155" s="134"/>
      <c r="VX155" s="134"/>
      <c r="VY155" s="134"/>
      <c r="VZ155" s="134"/>
      <c r="WA155" s="134"/>
      <c r="WB155" s="134"/>
      <c r="WC155" s="134"/>
      <c r="WD155" s="134"/>
      <c r="WE155" s="134"/>
      <c r="WF155" s="134"/>
      <c r="WG155" s="134"/>
      <c r="WH155" s="134"/>
      <c r="WI155" s="134"/>
      <c r="WJ155" s="134"/>
      <c r="WK155" s="134"/>
      <c r="WL155" s="134"/>
      <c r="WM155" s="134"/>
      <c r="WN155" s="134"/>
      <c r="WO155" s="134"/>
      <c r="WP155" s="134"/>
      <c r="WQ155" s="134"/>
      <c r="WR155" s="134"/>
      <c r="WS155" s="134"/>
      <c r="WT155" s="134"/>
      <c r="WU155" s="134"/>
      <c r="WV155" s="134"/>
      <c r="WW155" s="134"/>
      <c r="WX155" s="134"/>
      <c r="WY155" s="134"/>
      <c r="WZ155" s="134"/>
      <c r="XA155" s="134"/>
      <c r="XB155" s="134"/>
      <c r="XC155" s="134"/>
      <c r="XD155" s="134"/>
      <c r="XE155" s="134"/>
      <c r="XF155" s="134"/>
      <c r="XG155" s="134"/>
      <c r="XH155" s="134"/>
      <c r="XI155" s="134"/>
      <c r="XJ155" s="134"/>
      <c r="XK155" s="134"/>
      <c r="XL155" s="134"/>
      <c r="XM155" s="134"/>
      <c r="XN155" s="134"/>
      <c r="XO155" s="134"/>
      <c r="XP155" s="134"/>
      <c r="XQ155" s="134"/>
      <c r="XR155" s="134"/>
      <c r="XS155" s="134"/>
      <c r="XT155" s="134"/>
      <c r="XU155" s="134"/>
      <c r="XV155" s="134"/>
      <c r="XW155" s="134"/>
      <c r="XX155" s="134"/>
      <c r="XY155" s="134"/>
      <c r="XZ155" s="134"/>
      <c r="YA155" s="134"/>
      <c r="YB155" s="134"/>
      <c r="YC155" s="134"/>
      <c r="YD155" s="134"/>
      <c r="YE155" s="134"/>
      <c r="YF155" s="134"/>
      <c r="YG155" s="134"/>
      <c r="YH155" s="134"/>
      <c r="YI155" s="134"/>
      <c r="YJ155" s="134"/>
      <c r="YK155" s="134"/>
      <c r="YL155" s="134"/>
      <c r="YM155" s="134"/>
      <c r="YN155" s="134"/>
      <c r="YO155" s="134"/>
      <c r="YP155" s="134"/>
      <c r="YQ155" s="134"/>
      <c r="YR155" s="134"/>
      <c r="YS155" s="134"/>
      <c r="YT155" s="134"/>
      <c r="YU155" s="134"/>
      <c r="YV155" s="134"/>
      <c r="YW155" s="134"/>
      <c r="YX155" s="134"/>
      <c r="YY155" s="134"/>
      <c r="YZ155" s="134"/>
      <c r="ZA155" s="134"/>
      <c r="ZB155" s="134"/>
      <c r="ZC155" s="134"/>
      <c r="ZD155" s="134"/>
      <c r="ZE155" s="134"/>
      <c r="ZF155" s="134"/>
      <c r="ZG155" s="134"/>
      <c r="ZH155" s="134"/>
      <c r="ZI155" s="134"/>
      <c r="ZJ155" s="134"/>
      <c r="ZK155" s="134"/>
      <c r="ZL155" s="134"/>
      <c r="ZM155" s="134"/>
      <c r="ZN155" s="134"/>
      <c r="ZO155" s="134"/>
      <c r="ZP155" s="134"/>
      <c r="ZQ155" s="134"/>
      <c r="ZR155" s="134"/>
      <c r="ZS155" s="134"/>
      <c r="ZT155" s="134"/>
      <c r="ZU155" s="134"/>
      <c r="ZV155" s="134"/>
      <c r="ZW155" s="134"/>
      <c r="ZX155" s="134"/>
      <c r="ZY155" s="134"/>
      <c r="ZZ155" s="134"/>
      <c r="AAA155" s="134"/>
      <c r="AAB155" s="134"/>
      <c r="AAC155" s="134"/>
      <c r="AAD155" s="134"/>
      <c r="AAE155" s="134"/>
      <c r="AAF155" s="134"/>
      <c r="AAG155" s="134"/>
      <c r="AAH155" s="134"/>
      <c r="AAI155" s="134"/>
      <c r="AAJ155" s="134"/>
      <c r="AAK155" s="134"/>
      <c r="AAL155" s="134"/>
      <c r="AAM155" s="134"/>
      <c r="AAN155" s="134"/>
      <c r="AAO155" s="134"/>
      <c r="AAP155" s="134"/>
      <c r="AAQ155" s="134"/>
      <c r="AAR155" s="134"/>
      <c r="AAS155" s="134"/>
      <c r="AAT155" s="134"/>
      <c r="AAU155" s="134"/>
      <c r="AAV155" s="134"/>
      <c r="AAW155" s="134"/>
      <c r="AAX155" s="134"/>
      <c r="AAY155" s="134"/>
      <c r="AAZ155" s="134"/>
      <c r="ABA155" s="134"/>
      <c r="ABB155" s="134"/>
      <c r="ABC155" s="134"/>
      <c r="ABD155" s="134"/>
      <c r="ABE155" s="134"/>
      <c r="ABF155" s="134"/>
      <c r="ABG155" s="134"/>
      <c r="ABH155" s="134"/>
      <c r="ABI155" s="134"/>
      <c r="ABJ155" s="134"/>
      <c r="ABK155" s="134"/>
      <c r="ABL155" s="134"/>
      <c r="ABM155" s="134"/>
      <c r="ABN155" s="134"/>
      <c r="ABO155" s="134"/>
      <c r="ABP155" s="134"/>
      <c r="ABQ155" s="134"/>
      <c r="ABR155" s="134"/>
      <c r="ABS155" s="134"/>
      <c r="ABT155" s="134"/>
      <c r="ABU155" s="134"/>
      <c r="ABV155" s="134"/>
      <c r="ABW155" s="134"/>
      <c r="ABX155" s="134"/>
      <c r="ABY155" s="134"/>
      <c r="ABZ155" s="134"/>
      <c r="ACA155" s="134"/>
      <c r="ACB155" s="134"/>
      <c r="ACC155" s="134"/>
      <c r="ACD155" s="134"/>
      <c r="ACE155" s="134"/>
      <c r="ACF155" s="134"/>
      <c r="ACG155" s="134"/>
      <c r="ACH155" s="134"/>
      <c r="ACI155" s="134"/>
      <c r="ACJ155" s="134"/>
      <c r="ACK155" s="134"/>
      <c r="ACL155" s="134"/>
      <c r="ACM155" s="134"/>
      <c r="ACN155" s="134"/>
      <c r="ACO155" s="134"/>
      <c r="ACP155" s="134"/>
      <c r="ACQ155" s="134"/>
      <c r="ACR155" s="134"/>
      <c r="ACS155" s="134"/>
      <c r="ACT155" s="134"/>
      <c r="ACU155" s="134"/>
      <c r="ACV155" s="134"/>
      <c r="ACW155" s="134"/>
      <c r="ACX155" s="134"/>
      <c r="ACY155" s="134"/>
      <c r="ACZ155" s="134"/>
      <c r="ADA155" s="134"/>
      <c r="ADB155" s="134"/>
      <c r="ADC155" s="134"/>
      <c r="ADD155" s="134"/>
      <c r="ADE155" s="134"/>
      <c r="ADF155" s="134"/>
      <c r="ADG155" s="134"/>
      <c r="ADH155" s="134"/>
      <c r="ADI155" s="134"/>
      <c r="ADJ155" s="134"/>
      <c r="ADK155" s="134"/>
      <c r="ADL155" s="134"/>
      <c r="ADM155" s="134"/>
      <c r="ADN155" s="134"/>
      <c r="ADO155" s="134"/>
      <c r="ADP155" s="134"/>
      <c r="ADQ155" s="134"/>
      <c r="ADR155" s="134"/>
      <c r="ADS155" s="134"/>
      <c r="ADT155" s="134"/>
      <c r="ADU155" s="134"/>
      <c r="ADV155" s="134"/>
      <c r="ADW155" s="134"/>
      <c r="ADX155" s="134"/>
      <c r="ADY155" s="134"/>
      <c r="ADZ155" s="134"/>
      <c r="AEA155" s="134"/>
      <c r="AEB155" s="134"/>
      <c r="AEC155" s="134"/>
      <c r="AED155" s="134"/>
      <c r="AEE155" s="134"/>
      <c r="AEF155" s="134"/>
      <c r="AEG155" s="134"/>
      <c r="AEH155" s="134"/>
      <c r="AEI155" s="134"/>
      <c r="AEJ155" s="134"/>
      <c r="AEK155" s="134"/>
      <c r="AEL155" s="134"/>
      <c r="AEM155" s="134"/>
      <c r="AEN155" s="134"/>
      <c r="AEO155" s="134"/>
      <c r="AEP155" s="134"/>
      <c r="AEQ155" s="134"/>
      <c r="AER155" s="134"/>
      <c r="AES155" s="134"/>
      <c r="AET155" s="134"/>
      <c r="AEU155" s="134"/>
      <c r="AEV155" s="134"/>
      <c r="AEW155" s="134"/>
      <c r="AEX155" s="134"/>
      <c r="AEY155" s="134"/>
      <c r="AEZ155" s="134"/>
      <c r="AFA155" s="134"/>
      <c r="AFB155" s="134"/>
      <c r="AFC155" s="134"/>
      <c r="AFD155" s="134"/>
      <c r="AFE155" s="134"/>
      <c r="AFF155" s="134"/>
      <c r="AFG155" s="134"/>
      <c r="AFH155" s="134"/>
      <c r="AFI155" s="134"/>
      <c r="AFJ155" s="134"/>
      <c r="AFK155" s="134"/>
      <c r="AFL155" s="134"/>
      <c r="AFM155" s="134"/>
      <c r="AFN155" s="134"/>
      <c r="AFO155" s="134"/>
      <c r="AFP155" s="134"/>
      <c r="AFQ155" s="134"/>
      <c r="AFR155" s="134"/>
      <c r="AFS155" s="134"/>
      <c r="AFT155" s="134"/>
      <c r="AFU155" s="134"/>
      <c r="AFV155" s="134"/>
      <c r="AFW155" s="134"/>
      <c r="AFX155" s="134"/>
      <c r="AFY155" s="134"/>
      <c r="AFZ155" s="134"/>
      <c r="AGA155" s="134"/>
      <c r="AGB155" s="134"/>
      <c r="AGC155" s="134"/>
      <c r="AGD155" s="134"/>
      <c r="AGE155" s="134"/>
      <c r="AGF155" s="134"/>
      <c r="AGG155" s="134"/>
      <c r="AGH155" s="134"/>
      <c r="AGI155" s="134"/>
      <c r="AGJ155" s="134"/>
      <c r="AGK155" s="134"/>
      <c r="AGL155" s="134"/>
      <c r="AGM155" s="134"/>
      <c r="AGN155" s="134"/>
      <c r="AGO155" s="134"/>
      <c r="AGP155" s="134"/>
      <c r="AGQ155" s="134"/>
      <c r="AGR155" s="134"/>
      <c r="AGS155" s="134"/>
      <c r="AGT155" s="134"/>
      <c r="AGU155" s="134"/>
      <c r="AGV155" s="134"/>
      <c r="AGW155" s="134"/>
      <c r="AGX155" s="134"/>
      <c r="AGY155" s="134"/>
      <c r="AGZ155" s="134"/>
      <c r="AHA155" s="134"/>
      <c r="AHB155" s="134"/>
      <c r="AHC155" s="134"/>
      <c r="AHD155" s="134"/>
      <c r="AHE155" s="134"/>
      <c r="AHF155" s="134"/>
      <c r="AHG155" s="134"/>
      <c r="AHH155" s="134"/>
      <c r="AHI155" s="134"/>
      <c r="AHJ155" s="134"/>
      <c r="AHK155" s="134"/>
      <c r="AHL155" s="134"/>
      <c r="AHM155" s="134"/>
      <c r="AHN155" s="134"/>
      <c r="AHO155" s="134"/>
      <c r="AHP155" s="134"/>
      <c r="AHQ155" s="134"/>
      <c r="AHR155" s="134"/>
      <c r="AHS155" s="134"/>
      <c r="AHT155" s="134"/>
      <c r="AHU155" s="134"/>
      <c r="AHV155" s="134"/>
      <c r="AHW155" s="134"/>
      <c r="AHX155" s="134"/>
      <c r="AHY155" s="134"/>
      <c r="AHZ155" s="134"/>
      <c r="AIA155" s="134"/>
      <c r="AIB155" s="134"/>
      <c r="AIC155" s="134"/>
      <c r="AID155" s="134"/>
      <c r="AIE155" s="134"/>
      <c r="AIF155" s="134"/>
      <c r="AIG155" s="134"/>
      <c r="AIH155" s="134"/>
      <c r="AII155" s="134"/>
      <c r="AIJ155" s="134"/>
      <c r="AIK155" s="134"/>
      <c r="AIL155" s="134"/>
      <c r="AIM155" s="134"/>
      <c r="AIN155" s="134"/>
      <c r="AIO155" s="134"/>
      <c r="AIP155" s="134"/>
      <c r="AIQ155" s="134"/>
      <c r="AIR155" s="134"/>
      <c r="AIS155" s="134"/>
      <c r="AIT155" s="134"/>
      <c r="AIU155" s="134"/>
      <c r="AIV155" s="134"/>
      <c r="AIW155" s="134"/>
      <c r="AIX155" s="134"/>
      <c r="AIY155" s="134"/>
      <c r="AIZ155" s="134"/>
      <c r="AJA155" s="134"/>
      <c r="AJB155" s="134"/>
      <c r="AJC155" s="134"/>
      <c r="AJD155" s="134"/>
      <c r="AJE155" s="134"/>
      <c r="AJF155" s="134"/>
      <c r="AJG155" s="134"/>
      <c r="AJH155" s="134"/>
      <c r="AJI155" s="134"/>
      <c r="AJJ155" s="134"/>
      <c r="AJK155" s="134"/>
      <c r="AJL155" s="134"/>
      <c r="AJM155" s="134"/>
      <c r="AJN155" s="134"/>
      <c r="AJO155" s="134"/>
      <c r="AJP155" s="134"/>
      <c r="AJQ155" s="134"/>
      <c r="AJR155" s="134"/>
      <c r="AJS155" s="134"/>
      <c r="AJT155" s="134"/>
      <c r="AJU155" s="134"/>
      <c r="AJV155" s="134"/>
      <c r="AJW155" s="134"/>
      <c r="AJX155" s="134"/>
      <c r="AJY155" s="134"/>
      <c r="AJZ155" s="134"/>
      <c r="AKA155" s="134"/>
      <c r="AKB155" s="134"/>
      <c r="AKC155" s="134"/>
      <c r="AKD155" s="134"/>
      <c r="AKE155" s="134"/>
      <c r="AKF155" s="134"/>
      <c r="AKG155" s="134"/>
      <c r="AKH155" s="134"/>
      <c r="AKI155" s="134"/>
      <c r="AKJ155" s="134"/>
      <c r="AKK155" s="134"/>
      <c r="AKL155" s="134"/>
      <c r="AKM155" s="134"/>
      <c r="AKN155" s="134"/>
      <c r="AKO155" s="134"/>
      <c r="AKP155" s="134"/>
      <c r="AKQ155" s="134"/>
      <c r="AKR155" s="134"/>
      <c r="AKS155" s="134"/>
      <c r="AKT155" s="134"/>
      <c r="AKU155" s="134"/>
      <c r="AKV155" s="134"/>
      <c r="AKW155" s="134"/>
      <c r="AKX155" s="134"/>
    </row>
    <row r="156" spans="1:986" ht="12" x14ac:dyDescent="0.2">
      <c r="A156" s="249"/>
      <c r="B156" s="242" t="s">
        <v>421</v>
      </c>
      <c r="C156" s="170" t="str">
        <f>_xlfn.CONCAT(Leverancespecifikation6[[#This Row],[ID]],Leverancespecifikation6[[#This Row],[BYGNINGSDEL]])</f>
        <v>152Staffage som Rammer, absorbenter, effekter.</v>
      </c>
      <c r="E156" s="171">
        <v>329</v>
      </c>
      <c r="I156" s="171"/>
      <c r="J156" s="171">
        <v>4</v>
      </c>
      <c r="K156" s="175" t="s">
        <v>441</v>
      </c>
      <c r="L156" s="172" t="s">
        <v>103</v>
      </c>
      <c r="M156" s="80" t="str">
        <f>IFERROR(VLOOKUP(Leverancespecifikation6[[#This Row],[ID-Bygningsdel]],'Data ændringslog'!A:G,7,FALSE),"P")</f>
        <v/>
      </c>
      <c r="N156" s="321" t="s">
        <v>99</v>
      </c>
      <c r="O156" s="121" t="str">
        <f>VLOOKUP(Leverancespecifikation6[[#This Row],[ID-Bygningsdel]],'Data aktør'!A:H,2,FALSE)</f>
        <v>X</v>
      </c>
      <c r="P156" s="78" t="str">
        <f>VLOOKUP(Leverancespecifikation6[[#This Row],[ID-Bygningsdel]],'Data aktør'!A:H,3,FALSE)</f>
        <v/>
      </c>
      <c r="Q156" s="78" t="str">
        <f>VLOOKUP(Leverancespecifikation6[[#This Row],[ID-Bygningsdel]],'Data aktør'!A:H,4,FALSE)</f>
        <v/>
      </c>
      <c r="R156" s="78" t="str">
        <f>VLOOKUP(Leverancespecifikation6[[#This Row],[ID-Bygningsdel]],'Data aktør'!A:H,5,FALSE)</f>
        <v/>
      </c>
      <c r="S156" s="78" t="str">
        <f>VLOOKUP(Leverancespecifikation6[[#This Row],[ID-Bygningsdel]],'Data aktør'!A:H,6,FALSE)</f>
        <v/>
      </c>
      <c r="T156" s="78" t="str">
        <f>VLOOKUP(Leverancespecifikation6[[#This Row],[ID-Bygningsdel]],'Data aktør'!A:H,7,FALSE)</f>
        <v/>
      </c>
      <c r="U156" s="122" t="str">
        <f>VLOOKUP(Leverancespecifikation6[[#This Row],[ID-Bygningsdel]],'Data aktør'!A:H,8,FALSE)</f>
        <v/>
      </c>
      <c r="V156" s="112"/>
      <c r="W156" s="79"/>
      <c r="X156" s="79"/>
      <c r="Y156" s="79"/>
      <c r="Z156" s="79"/>
      <c r="AA156" s="79"/>
      <c r="AB156" s="171"/>
      <c r="AD156" s="171"/>
      <c r="AE156" s="171"/>
      <c r="AF156" s="171"/>
      <c r="AG156" s="171"/>
      <c r="AH156" s="171"/>
      <c r="AI156" s="171"/>
      <c r="AJ156" s="171" t="s">
        <v>33</v>
      </c>
      <c r="AK156" s="171">
        <v>300</v>
      </c>
      <c r="AT156" s="171" t="s">
        <v>33</v>
      </c>
      <c r="AU156" s="171">
        <v>300</v>
      </c>
      <c r="BB156" s="171" t="s">
        <v>33</v>
      </c>
      <c r="BC156" s="171">
        <v>300</v>
      </c>
      <c r="BV156" s="171"/>
      <c r="BW156" s="171"/>
      <c r="CB156" s="134"/>
    </row>
    <row r="157" spans="1:986" s="104" customFormat="1" x14ac:dyDescent="0.2">
      <c r="A157" s="248"/>
      <c r="B157" s="240" t="s">
        <v>425</v>
      </c>
      <c r="C157" s="161" t="str">
        <f>_xlfn.CONCAT(Leverancespecifikation6[[#This Row],[ID]],Leverancespecifikation6[[#This Row],[BYGNINGSDEL]])</f>
        <v>153Tage, komplementering</v>
      </c>
      <c r="D157" s="162"/>
      <c r="E157" s="162"/>
      <c r="F157" s="162"/>
      <c r="G157" s="162"/>
      <c r="H157" s="162"/>
      <c r="I157" s="162"/>
      <c r="J157" s="163">
        <v>2</v>
      </c>
      <c r="K157" s="164" t="s">
        <v>443</v>
      </c>
      <c r="L157" s="165"/>
      <c r="M157" s="100" t="str">
        <f>IFERROR(VLOOKUP(Leverancespecifikation6[[#This Row],[ID-Bygningsdel]],'Data ændringslog'!A:G,7,FALSE),"P")</f>
        <v/>
      </c>
      <c r="N157" s="201" t="s">
        <v>99</v>
      </c>
      <c r="O157" s="119"/>
      <c r="P157" s="101"/>
      <c r="Q157" s="101"/>
      <c r="R157" s="101"/>
      <c r="S157" s="101"/>
      <c r="T157" s="101"/>
      <c r="U157" s="120"/>
      <c r="V157" s="111"/>
      <c r="W157" s="102"/>
      <c r="X157" s="102"/>
      <c r="Y157" s="102"/>
      <c r="Z157" s="102"/>
      <c r="AA157" s="10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285"/>
      <c r="BM157" s="162"/>
      <c r="BN157" s="162"/>
      <c r="BO157" s="162"/>
      <c r="BP157" s="162"/>
      <c r="BQ157" s="162"/>
      <c r="BR157" s="162"/>
      <c r="BS157" s="162"/>
      <c r="BT157" s="162"/>
      <c r="BU157" s="162"/>
      <c r="BV157" s="162"/>
      <c r="BW157" s="162"/>
      <c r="BX157" s="162"/>
      <c r="BY157" s="162"/>
      <c r="BZ157" s="162"/>
      <c r="CA157" s="206"/>
      <c r="CB157" s="98"/>
      <c r="CC157" s="98"/>
      <c r="CD157" s="98"/>
      <c r="CE157" s="98"/>
      <c r="CF157" s="98"/>
      <c r="CG157" s="98"/>
      <c r="CH157" s="98"/>
      <c r="CI157" s="98"/>
      <c r="CJ157" s="98"/>
      <c r="CK157" s="98"/>
      <c r="CL157" s="98"/>
      <c r="CM157" s="98"/>
      <c r="CN157" s="98"/>
      <c r="CO157" s="98"/>
      <c r="CP157" s="98"/>
      <c r="CQ157" s="98"/>
      <c r="CR157" s="98"/>
      <c r="CS157" s="98"/>
      <c r="CT157" s="98"/>
      <c r="CU157" s="98"/>
      <c r="CV157" s="98"/>
      <c r="CW157" s="98"/>
      <c r="CX157" s="98"/>
      <c r="CY157" s="98"/>
      <c r="CZ157" s="98"/>
      <c r="DA157" s="98"/>
      <c r="DB157" s="98"/>
      <c r="DC157" s="98"/>
      <c r="DD157" s="98"/>
      <c r="DE157" s="98"/>
      <c r="DF157" s="98"/>
      <c r="DG157" s="98"/>
      <c r="DH157" s="98"/>
      <c r="DI157" s="98"/>
      <c r="DJ157" s="98"/>
      <c r="DK157" s="98"/>
      <c r="DL157" s="98"/>
      <c r="DM157" s="98"/>
      <c r="DN157" s="98"/>
      <c r="DO157" s="98"/>
      <c r="DP157" s="98"/>
      <c r="DQ157" s="98"/>
      <c r="DR157" s="98"/>
      <c r="DS157" s="98"/>
      <c r="DT157" s="98"/>
      <c r="DU157" s="98"/>
      <c r="DV157" s="98"/>
      <c r="DW157" s="98"/>
      <c r="DX157" s="98"/>
      <c r="DY157" s="98"/>
      <c r="DZ157" s="98"/>
      <c r="EA157" s="98"/>
      <c r="EB157" s="98"/>
      <c r="EC157" s="98"/>
      <c r="ED157" s="98"/>
      <c r="EE157" s="98"/>
      <c r="EF157" s="98"/>
      <c r="EG157" s="98"/>
      <c r="EH157" s="98"/>
      <c r="EI157" s="98"/>
      <c r="EJ157" s="98"/>
      <c r="EK157" s="98"/>
      <c r="EL157" s="98"/>
      <c r="EM157" s="98"/>
      <c r="EN157" s="98"/>
      <c r="EO157" s="98"/>
      <c r="EP157" s="98"/>
      <c r="EQ157" s="98"/>
      <c r="ER157" s="98"/>
      <c r="ES157" s="98"/>
      <c r="ET157" s="98"/>
      <c r="EU157" s="98"/>
      <c r="EV157" s="98"/>
      <c r="EW157" s="98"/>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c r="IW157" s="98"/>
      <c r="IX157" s="98"/>
      <c r="IY157" s="98"/>
      <c r="IZ157" s="98"/>
      <c r="JA157" s="98"/>
      <c r="JB157" s="98"/>
      <c r="JC157" s="98"/>
      <c r="JD157" s="98"/>
      <c r="JE157" s="98"/>
      <c r="JF157" s="98"/>
      <c r="JG157" s="98"/>
      <c r="JH157" s="98"/>
      <c r="JI157" s="98"/>
      <c r="JJ157" s="98"/>
      <c r="JK157" s="98"/>
      <c r="JL157" s="98"/>
      <c r="JM157" s="98"/>
      <c r="JN157" s="98"/>
      <c r="JO157" s="98"/>
      <c r="JP157" s="98"/>
      <c r="JQ157" s="98"/>
      <c r="JR157" s="98"/>
      <c r="JS157" s="98"/>
      <c r="JT157" s="98"/>
      <c r="JU157" s="98"/>
      <c r="JV157" s="98"/>
      <c r="JW157" s="98"/>
      <c r="JX157" s="98"/>
      <c r="JY157" s="98"/>
      <c r="JZ157" s="98"/>
      <c r="KA157" s="98"/>
      <c r="KB157" s="98"/>
      <c r="KC157" s="98"/>
      <c r="KD157" s="98"/>
      <c r="KE157" s="98"/>
      <c r="KF157" s="98"/>
      <c r="KG157" s="98"/>
      <c r="KH157" s="98"/>
      <c r="KI157" s="98"/>
      <c r="KJ157" s="98"/>
      <c r="KK157" s="98"/>
      <c r="KL157" s="98"/>
      <c r="KM157" s="98"/>
      <c r="KN157" s="98"/>
      <c r="KO157" s="98"/>
      <c r="KP157" s="98"/>
      <c r="KQ157" s="98"/>
      <c r="KR157" s="98"/>
      <c r="KS157" s="98"/>
      <c r="KT157" s="98"/>
      <c r="KU157" s="98"/>
      <c r="KV157" s="98"/>
      <c r="KW157" s="98"/>
      <c r="KX157" s="98"/>
      <c r="KY157" s="98"/>
      <c r="KZ157" s="98"/>
      <c r="LA157" s="98"/>
      <c r="LB157" s="98"/>
      <c r="LC157" s="98"/>
      <c r="LD157" s="98"/>
      <c r="LE157" s="98"/>
      <c r="LF157" s="98"/>
      <c r="LG157" s="98"/>
      <c r="LH157" s="98"/>
      <c r="LI157" s="98"/>
      <c r="LJ157" s="98"/>
      <c r="LK157" s="98"/>
      <c r="LL157" s="98"/>
      <c r="LM157" s="98"/>
      <c r="LN157" s="98"/>
      <c r="LO157" s="98"/>
      <c r="LP157" s="98"/>
      <c r="LQ157" s="98"/>
      <c r="LR157" s="98"/>
      <c r="LS157" s="98"/>
      <c r="LT157" s="98"/>
      <c r="LU157" s="98"/>
      <c r="LV157" s="98"/>
      <c r="LW157" s="98"/>
      <c r="LX157" s="98"/>
      <c r="LY157" s="98"/>
      <c r="LZ157" s="98"/>
      <c r="MA157" s="98"/>
      <c r="MB157" s="98"/>
      <c r="MC157" s="98"/>
      <c r="MD157" s="98"/>
      <c r="ME157" s="98"/>
      <c r="MF157" s="98"/>
      <c r="MG157" s="98"/>
      <c r="MH157" s="98"/>
      <c r="MI157" s="98"/>
      <c r="MJ157" s="98"/>
      <c r="MK157" s="98"/>
      <c r="ML157" s="98"/>
      <c r="MM157" s="98"/>
      <c r="MN157" s="98"/>
      <c r="MO157" s="98"/>
      <c r="MP157" s="98"/>
      <c r="MQ157" s="98"/>
      <c r="MR157" s="98"/>
      <c r="MS157" s="98"/>
      <c r="MT157" s="98"/>
      <c r="MU157" s="98"/>
      <c r="MV157" s="98"/>
      <c r="MW157" s="98"/>
      <c r="MX157" s="98"/>
      <c r="MY157" s="98"/>
      <c r="MZ157" s="98"/>
      <c r="NA157" s="98"/>
      <c r="NB157" s="98"/>
      <c r="NC157" s="98"/>
      <c r="ND157" s="98"/>
      <c r="NE157" s="98"/>
      <c r="NF157" s="98"/>
      <c r="NG157" s="98"/>
      <c r="NH157" s="98"/>
      <c r="NI157" s="98"/>
      <c r="NJ157" s="98"/>
      <c r="NK157" s="98"/>
      <c r="NL157" s="98"/>
      <c r="NM157" s="98"/>
      <c r="NN157" s="98"/>
      <c r="NO157" s="98"/>
      <c r="NP157" s="98"/>
      <c r="NQ157" s="98"/>
      <c r="NR157" s="98"/>
      <c r="NS157" s="98"/>
      <c r="NT157" s="98"/>
      <c r="NU157" s="98"/>
      <c r="NV157" s="98"/>
      <c r="NW157" s="98"/>
      <c r="NX157" s="98"/>
      <c r="NY157" s="98"/>
      <c r="NZ157" s="98"/>
      <c r="OA157" s="98"/>
      <c r="OB157" s="98"/>
      <c r="OC157" s="98"/>
      <c r="OD157" s="98"/>
      <c r="OE157" s="98"/>
      <c r="OF157" s="98"/>
      <c r="OG157" s="98"/>
      <c r="OH157" s="98"/>
      <c r="OI157" s="98"/>
      <c r="OJ157" s="98"/>
      <c r="OK157" s="98"/>
      <c r="OL157" s="98"/>
      <c r="OM157" s="98"/>
      <c r="ON157" s="98"/>
      <c r="OO157" s="98"/>
      <c r="OP157" s="98"/>
      <c r="OQ157" s="98"/>
      <c r="OR157" s="98"/>
      <c r="OS157" s="98"/>
      <c r="OT157" s="98"/>
      <c r="OU157" s="98"/>
      <c r="OV157" s="98"/>
      <c r="OW157" s="98"/>
      <c r="OX157" s="98"/>
      <c r="OY157" s="98"/>
      <c r="OZ157" s="98"/>
      <c r="PA157" s="98"/>
      <c r="PB157" s="98"/>
      <c r="PC157" s="98"/>
      <c r="PD157" s="98"/>
      <c r="PE157" s="98"/>
      <c r="PF157" s="98"/>
      <c r="PG157" s="98"/>
      <c r="PH157" s="98"/>
      <c r="PI157" s="98"/>
      <c r="PJ157" s="98"/>
      <c r="PK157" s="98"/>
      <c r="PL157" s="98"/>
      <c r="PM157" s="98"/>
      <c r="PN157" s="98"/>
      <c r="PO157" s="98"/>
      <c r="PP157" s="98"/>
      <c r="PQ157" s="98"/>
      <c r="PR157" s="98"/>
      <c r="PS157" s="98"/>
      <c r="PT157" s="98"/>
      <c r="PU157" s="98"/>
      <c r="PV157" s="98"/>
      <c r="PW157" s="98"/>
      <c r="PX157" s="98"/>
      <c r="PY157" s="98"/>
      <c r="PZ157" s="98"/>
      <c r="QA157" s="98"/>
      <c r="QB157" s="98"/>
      <c r="QC157" s="98"/>
      <c r="QD157" s="98"/>
      <c r="QE157" s="98"/>
      <c r="QF157" s="98"/>
      <c r="QG157" s="98"/>
      <c r="QH157" s="98"/>
      <c r="QI157" s="98"/>
      <c r="QJ157" s="98"/>
      <c r="QK157" s="98"/>
      <c r="QL157" s="98"/>
      <c r="QM157" s="98"/>
      <c r="QN157" s="98"/>
      <c r="QO157" s="98"/>
      <c r="QP157" s="98"/>
      <c r="QQ157" s="98"/>
      <c r="QR157" s="98"/>
      <c r="QS157" s="98"/>
      <c r="QT157" s="98"/>
      <c r="QU157" s="98"/>
      <c r="QV157" s="98"/>
      <c r="QW157" s="98"/>
      <c r="QX157" s="98"/>
      <c r="QY157" s="98"/>
      <c r="QZ157" s="98"/>
      <c r="RA157" s="98"/>
      <c r="RB157" s="98"/>
      <c r="RC157" s="98"/>
      <c r="RD157" s="98"/>
      <c r="RE157" s="98"/>
      <c r="RF157" s="98"/>
      <c r="RG157" s="98"/>
      <c r="RH157" s="98"/>
      <c r="RI157" s="98"/>
      <c r="RJ157" s="98"/>
      <c r="RK157" s="98"/>
      <c r="RL157" s="98"/>
      <c r="RM157" s="98"/>
      <c r="RN157" s="98"/>
      <c r="RO157" s="98"/>
      <c r="RP157" s="98"/>
      <c r="RQ157" s="98"/>
      <c r="RR157" s="98"/>
      <c r="RS157" s="98"/>
      <c r="RT157" s="98"/>
      <c r="RU157" s="98"/>
      <c r="RV157" s="98"/>
      <c r="RW157" s="98"/>
      <c r="RX157" s="98"/>
      <c r="RY157" s="98"/>
      <c r="RZ157" s="98"/>
      <c r="SA157" s="98"/>
      <c r="SB157" s="98"/>
      <c r="SC157" s="98"/>
      <c r="SD157" s="98"/>
      <c r="SE157" s="98"/>
      <c r="SF157" s="98"/>
      <c r="SG157" s="98"/>
      <c r="SH157" s="98"/>
      <c r="SI157" s="98"/>
      <c r="SJ157" s="98"/>
      <c r="SK157" s="98"/>
      <c r="SL157" s="98"/>
      <c r="SM157" s="98"/>
      <c r="SN157" s="98"/>
      <c r="SO157" s="98"/>
      <c r="SP157" s="98"/>
      <c r="SQ157" s="98"/>
      <c r="SR157" s="98"/>
      <c r="SS157" s="98"/>
      <c r="ST157" s="98"/>
      <c r="SU157" s="98"/>
      <c r="SV157" s="98"/>
      <c r="SW157" s="98"/>
      <c r="SX157" s="98"/>
      <c r="SY157" s="98"/>
      <c r="SZ157" s="98"/>
      <c r="TA157" s="98"/>
      <c r="TB157" s="98"/>
      <c r="TC157" s="98"/>
      <c r="TD157" s="98"/>
      <c r="TE157" s="98"/>
      <c r="TF157" s="98"/>
      <c r="TG157" s="98"/>
      <c r="TH157" s="98"/>
      <c r="TI157" s="98"/>
      <c r="TJ157" s="98"/>
      <c r="TK157" s="98"/>
      <c r="TL157" s="98"/>
      <c r="TM157" s="98"/>
      <c r="TN157" s="98"/>
      <c r="TO157" s="98"/>
      <c r="TP157" s="98"/>
      <c r="TQ157" s="98"/>
      <c r="TR157" s="98"/>
      <c r="TS157" s="98"/>
      <c r="TT157" s="98"/>
      <c r="TU157" s="98"/>
      <c r="TV157" s="98"/>
      <c r="TW157" s="98"/>
      <c r="TX157" s="98"/>
      <c r="TY157" s="98"/>
      <c r="TZ157" s="98"/>
      <c r="UA157" s="98"/>
      <c r="UB157" s="98"/>
      <c r="UC157" s="98"/>
      <c r="UD157" s="98"/>
      <c r="UE157" s="98"/>
      <c r="UF157" s="98"/>
      <c r="UG157" s="98"/>
      <c r="UH157" s="98"/>
      <c r="UI157" s="98"/>
      <c r="UJ157" s="98"/>
      <c r="UK157" s="98"/>
      <c r="UL157" s="98"/>
      <c r="UM157" s="98"/>
      <c r="UN157" s="98"/>
      <c r="UO157" s="98"/>
      <c r="UP157" s="98"/>
      <c r="UQ157" s="98"/>
      <c r="UR157" s="98"/>
      <c r="US157" s="98"/>
      <c r="UT157" s="98"/>
      <c r="UU157" s="98"/>
      <c r="UV157" s="98"/>
      <c r="UW157" s="98"/>
      <c r="UX157" s="98"/>
      <c r="UY157" s="98"/>
      <c r="UZ157" s="98"/>
      <c r="VA157" s="98"/>
      <c r="VB157" s="98"/>
      <c r="VC157" s="98"/>
      <c r="VD157" s="98"/>
      <c r="VE157" s="98"/>
      <c r="VF157" s="98"/>
      <c r="VG157" s="98"/>
      <c r="VH157" s="98"/>
      <c r="VI157" s="98"/>
      <c r="VJ157" s="98"/>
      <c r="VK157" s="98"/>
      <c r="VL157" s="98"/>
      <c r="VM157" s="98"/>
      <c r="VN157" s="98"/>
      <c r="VO157" s="98"/>
      <c r="VP157" s="98"/>
      <c r="VQ157" s="98"/>
      <c r="VR157" s="98"/>
      <c r="VS157" s="98"/>
      <c r="VT157" s="98"/>
      <c r="VU157" s="98"/>
      <c r="VV157" s="98"/>
      <c r="VW157" s="98"/>
      <c r="VX157" s="98"/>
      <c r="VY157" s="98"/>
      <c r="VZ157" s="98"/>
      <c r="WA157" s="98"/>
      <c r="WB157" s="98"/>
      <c r="WC157" s="98"/>
      <c r="WD157" s="98"/>
      <c r="WE157" s="98"/>
      <c r="WF157" s="98"/>
      <c r="WG157" s="98"/>
      <c r="WH157" s="98"/>
      <c r="WI157" s="98"/>
      <c r="WJ157" s="98"/>
      <c r="WK157" s="98"/>
      <c r="WL157" s="98"/>
      <c r="WM157" s="98"/>
      <c r="WN157" s="98"/>
      <c r="WO157" s="98"/>
      <c r="WP157" s="98"/>
      <c r="WQ157" s="98"/>
      <c r="WR157" s="98"/>
      <c r="WS157" s="98"/>
      <c r="WT157" s="98"/>
      <c r="WU157" s="98"/>
      <c r="WV157" s="98"/>
      <c r="WW157" s="98"/>
      <c r="WX157" s="98"/>
      <c r="WY157" s="98"/>
      <c r="WZ157" s="98"/>
      <c r="XA157" s="98"/>
      <c r="XB157" s="98"/>
      <c r="XC157" s="98"/>
      <c r="XD157" s="98"/>
      <c r="XE157" s="98"/>
      <c r="XF157" s="98"/>
      <c r="XG157" s="98"/>
      <c r="XH157" s="98"/>
      <c r="XI157" s="98"/>
      <c r="XJ157" s="98"/>
      <c r="XK157" s="98"/>
      <c r="XL157" s="98"/>
      <c r="XM157" s="98"/>
      <c r="XN157" s="98"/>
      <c r="XO157" s="98"/>
      <c r="XP157" s="98"/>
      <c r="XQ157" s="98"/>
      <c r="XR157" s="98"/>
      <c r="XS157" s="98"/>
      <c r="XT157" s="98"/>
      <c r="XU157" s="98"/>
      <c r="XV157" s="98"/>
      <c r="XW157" s="98"/>
      <c r="XX157" s="98"/>
      <c r="XY157" s="98"/>
      <c r="XZ157" s="98"/>
      <c r="YA157" s="98"/>
      <c r="YB157" s="98"/>
      <c r="YC157" s="98"/>
      <c r="YD157" s="98"/>
      <c r="YE157" s="98"/>
      <c r="YF157" s="98"/>
      <c r="YG157" s="98"/>
      <c r="YH157" s="98"/>
      <c r="YI157" s="98"/>
      <c r="YJ157" s="98"/>
      <c r="YK157" s="98"/>
      <c r="YL157" s="98"/>
      <c r="YM157" s="98"/>
      <c r="YN157" s="98"/>
      <c r="YO157" s="98"/>
      <c r="YP157" s="98"/>
      <c r="YQ157" s="98"/>
      <c r="YR157" s="98"/>
      <c r="YS157" s="98"/>
      <c r="YT157" s="98"/>
      <c r="YU157" s="98"/>
      <c r="YV157" s="98"/>
      <c r="YW157" s="98"/>
      <c r="YX157" s="98"/>
      <c r="YY157" s="98"/>
      <c r="YZ157" s="98"/>
      <c r="ZA157" s="98"/>
      <c r="ZB157" s="98"/>
      <c r="ZC157" s="98"/>
      <c r="ZD157" s="98"/>
      <c r="ZE157" s="98"/>
      <c r="ZF157" s="98"/>
      <c r="ZG157" s="98"/>
      <c r="ZH157" s="98"/>
      <c r="ZI157" s="98"/>
      <c r="ZJ157" s="98"/>
      <c r="ZK157" s="98"/>
      <c r="ZL157" s="98"/>
      <c r="ZM157" s="98"/>
      <c r="ZN157" s="98"/>
      <c r="ZO157" s="98"/>
      <c r="ZP157" s="98"/>
      <c r="ZQ157" s="98"/>
      <c r="ZR157" s="98"/>
      <c r="ZS157" s="98"/>
      <c r="ZT157" s="98"/>
      <c r="ZU157" s="98"/>
      <c r="ZV157" s="98"/>
      <c r="ZW157" s="98"/>
      <c r="ZX157" s="98"/>
      <c r="ZY157" s="98"/>
      <c r="ZZ157" s="98"/>
      <c r="AAA157" s="98"/>
      <c r="AAB157" s="98"/>
      <c r="AAC157" s="98"/>
      <c r="AAD157" s="98"/>
      <c r="AAE157" s="98"/>
      <c r="AAF157" s="98"/>
      <c r="AAG157" s="98"/>
      <c r="AAH157" s="98"/>
      <c r="AAI157" s="98"/>
      <c r="AAJ157" s="98"/>
      <c r="AAK157" s="98"/>
      <c r="AAL157" s="98"/>
      <c r="AAM157" s="98"/>
      <c r="AAN157" s="98"/>
      <c r="AAO157" s="98"/>
      <c r="AAP157" s="98"/>
      <c r="AAQ157" s="98"/>
      <c r="AAR157" s="98"/>
      <c r="AAS157" s="98"/>
      <c r="AAT157" s="98"/>
      <c r="AAU157" s="98"/>
      <c r="AAV157" s="98"/>
      <c r="AAW157" s="98"/>
      <c r="AAX157" s="98"/>
      <c r="AAY157" s="98"/>
      <c r="AAZ157" s="98"/>
      <c r="ABA157" s="98"/>
      <c r="ABB157" s="98"/>
      <c r="ABC157" s="98"/>
      <c r="ABD157" s="98"/>
      <c r="ABE157" s="98"/>
      <c r="ABF157" s="98"/>
      <c r="ABG157" s="98"/>
      <c r="ABH157" s="98"/>
      <c r="ABI157" s="98"/>
      <c r="ABJ157" s="98"/>
      <c r="ABK157" s="98"/>
      <c r="ABL157" s="98"/>
      <c r="ABM157" s="98"/>
      <c r="ABN157" s="98"/>
      <c r="ABO157" s="98"/>
      <c r="ABP157" s="98"/>
      <c r="ABQ157" s="98"/>
      <c r="ABR157" s="98"/>
      <c r="ABS157" s="98"/>
      <c r="ABT157" s="98"/>
      <c r="ABU157" s="98"/>
      <c r="ABV157" s="98"/>
      <c r="ABW157" s="98"/>
      <c r="ABX157" s="98"/>
      <c r="ABY157" s="98"/>
      <c r="ABZ157" s="98"/>
      <c r="ACA157" s="98"/>
      <c r="ACB157" s="98"/>
      <c r="ACC157" s="98"/>
      <c r="ACD157" s="98"/>
      <c r="ACE157" s="98"/>
      <c r="ACF157" s="98"/>
      <c r="ACG157" s="98"/>
      <c r="ACH157" s="98"/>
      <c r="ACI157" s="98"/>
      <c r="ACJ157" s="98"/>
      <c r="ACK157" s="98"/>
      <c r="ACL157" s="98"/>
      <c r="ACM157" s="98"/>
      <c r="ACN157" s="98"/>
      <c r="ACO157" s="98"/>
      <c r="ACP157" s="98"/>
      <c r="ACQ157" s="98"/>
      <c r="ACR157" s="98"/>
      <c r="ACS157" s="98"/>
      <c r="ACT157" s="98"/>
      <c r="ACU157" s="98"/>
      <c r="ACV157" s="98"/>
      <c r="ACW157" s="98"/>
      <c r="ACX157" s="98"/>
      <c r="ACY157" s="98"/>
      <c r="ACZ157" s="98"/>
      <c r="ADA157" s="98"/>
      <c r="ADB157" s="98"/>
      <c r="ADC157" s="98"/>
      <c r="ADD157" s="98"/>
      <c r="ADE157" s="98"/>
      <c r="ADF157" s="98"/>
      <c r="ADG157" s="98"/>
      <c r="ADH157" s="98"/>
      <c r="ADI157" s="98"/>
      <c r="ADJ157" s="98"/>
      <c r="ADK157" s="98"/>
      <c r="ADL157" s="98"/>
      <c r="ADM157" s="98"/>
      <c r="ADN157" s="98"/>
      <c r="ADO157" s="98"/>
      <c r="ADP157" s="98"/>
      <c r="ADQ157" s="98"/>
      <c r="ADR157" s="98"/>
      <c r="ADS157" s="98"/>
      <c r="ADT157" s="98"/>
      <c r="ADU157" s="98"/>
      <c r="ADV157" s="98"/>
      <c r="ADW157" s="98"/>
      <c r="ADX157" s="98"/>
      <c r="ADY157" s="98"/>
      <c r="ADZ157" s="98"/>
      <c r="AEA157" s="98"/>
      <c r="AEB157" s="98"/>
      <c r="AEC157" s="98"/>
      <c r="AED157" s="98"/>
      <c r="AEE157" s="98"/>
      <c r="AEF157" s="98"/>
      <c r="AEG157" s="98"/>
      <c r="AEH157" s="98"/>
      <c r="AEI157" s="98"/>
      <c r="AEJ157" s="98"/>
      <c r="AEK157" s="98"/>
      <c r="AEL157" s="98"/>
      <c r="AEM157" s="98"/>
      <c r="AEN157" s="98"/>
      <c r="AEO157" s="98"/>
      <c r="AEP157" s="98"/>
      <c r="AEQ157" s="98"/>
      <c r="AER157" s="98"/>
      <c r="AES157" s="98"/>
      <c r="AET157" s="98"/>
      <c r="AEU157" s="98"/>
      <c r="AEV157" s="98"/>
      <c r="AEW157" s="98"/>
      <c r="AEX157" s="98"/>
      <c r="AEY157" s="98"/>
      <c r="AEZ157" s="98"/>
      <c r="AFA157" s="98"/>
      <c r="AFB157" s="98"/>
      <c r="AFC157" s="98"/>
      <c r="AFD157" s="98"/>
      <c r="AFE157" s="98"/>
      <c r="AFF157" s="98"/>
      <c r="AFG157" s="98"/>
      <c r="AFH157" s="98"/>
      <c r="AFI157" s="98"/>
      <c r="AFJ157" s="98"/>
      <c r="AFK157" s="98"/>
      <c r="AFL157" s="98"/>
      <c r="AFM157" s="98"/>
      <c r="AFN157" s="98"/>
      <c r="AFO157" s="98"/>
      <c r="AFP157" s="98"/>
      <c r="AFQ157" s="98"/>
      <c r="AFR157" s="98"/>
      <c r="AFS157" s="98"/>
      <c r="AFT157" s="98"/>
      <c r="AFU157" s="98"/>
      <c r="AFV157" s="98"/>
      <c r="AFW157" s="98"/>
      <c r="AFX157" s="98"/>
      <c r="AFY157" s="98"/>
      <c r="AFZ157" s="98"/>
      <c r="AGA157" s="98"/>
      <c r="AGB157" s="98"/>
      <c r="AGC157" s="98"/>
      <c r="AGD157" s="98"/>
      <c r="AGE157" s="98"/>
      <c r="AGF157" s="98"/>
      <c r="AGG157" s="98"/>
      <c r="AGH157" s="98"/>
      <c r="AGI157" s="98"/>
      <c r="AGJ157" s="98"/>
      <c r="AGK157" s="98"/>
      <c r="AGL157" s="98"/>
      <c r="AGM157" s="98"/>
      <c r="AGN157" s="98"/>
      <c r="AGO157" s="98"/>
      <c r="AGP157" s="98"/>
      <c r="AGQ157" s="98"/>
      <c r="AGR157" s="98"/>
      <c r="AGS157" s="98"/>
      <c r="AGT157" s="98"/>
      <c r="AGU157" s="98"/>
      <c r="AGV157" s="98"/>
      <c r="AGW157" s="98"/>
      <c r="AGX157" s="98"/>
      <c r="AGY157" s="98"/>
      <c r="AGZ157" s="98"/>
      <c r="AHA157" s="98"/>
      <c r="AHB157" s="98"/>
      <c r="AHC157" s="98"/>
      <c r="AHD157" s="98"/>
      <c r="AHE157" s="98"/>
      <c r="AHF157" s="98"/>
      <c r="AHG157" s="98"/>
      <c r="AHH157" s="98"/>
      <c r="AHI157" s="98"/>
      <c r="AHJ157" s="98"/>
      <c r="AHK157" s="98"/>
      <c r="AHL157" s="98"/>
      <c r="AHM157" s="98"/>
      <c r="AHN157" s="98"/>
      <c r="AHO157" s="98"/>
      <c r="AHP157" s="98"/>
      <c r="AHQ157" s="98"/>
      <c r="AHR157" s="98"/>
      <c r="AHS157" s="98"/>
      <c r="AHT157" s="98"/>
      <c r="AHU157" s="98"/>
      <c r="AHV157" s="98"/>
      <c r="AHW157" s="98"/>
      <c r="AHX157" s="98"/>
      <c r="AHY157" s="98"/>
      <c r="AHZ157" s="98"/>
      <c r="AIA157" s="98"/>
      <c r="AIB157" s="98"/>
      <c r="AIC157" s="98"/>
      <c r="AID157" s="98"/>
      <c r="AIE157" s="98"/>
      <c r="AIF157" s="98"/>
      <c r="AIG157" s="98"/>
      <c r="AIH157" s="98"/>
      <c r="AII157" s="98"/>
      <c r="AIJ157" s="98"/>
      <c r="AIK157" s="98"/>
      <c r="AIL157" s="98"/>
      <c r="AIM157" s="98"/>
      <c r="AIN157" s="98"/>
      <c r="AIO157" s="98"/>
      <c r="AIP157" s="98"/>
      <c r="AIQ157" s="98"/>
      <c r="AIR157" s="98"/>
      <c r="AIS157" s="98"/>
      <c r="AIT157" s="98"/>
      <c r="AIU157" s="98"/>
      <c r="AIV157" s="98"/>
      <c r="AIW157" s="98"/>
      <c r="AIX157" s="98"/>
      <c r="AIY157" s="98"/>
      <c r="AIZ157" s="98"/>
      <c r="AJA157" s="98"/>
      <c r="AJB157" s="98"/>
      <c r="AJC157" s="98"/>
      <c r="AJD157" s="98"/>
      <c r="AJE157" s="98"/>
      <c r="AJF157" s="98"/>
      <c r="AJG157" s="98"/>
      <c r="AJH157" s="98"/>
      <c r="AJI157" s="98"/>
      <c r="AJJ157" s="98"/>
      <c r="AJK157" s="98"/>
      <c r="AJL157" s="98"/>
      <c r="AJM157" s="98"/>
      <c r="AJN157" s="98"/>
      <c r="AJO157" s="98"/>
      <c r="AJP157" s="98"/>
      <c r="AJQ157" s="98"/>
      <c r="AJR157" s="98"/>
      <c r="AJS157" s="98"/>
      <c r="AJT157" s="98"/>
      <c r="AJU157" s="98"/>
      <c r="AJV157" s="98"/>
      <c r="AJW157" s="98"/>
      <c r="AJX157" s="98"/>
      <c r="AJY157" s="98"/>
      <c r="AJZ157" s="98"/>
      <c r="AKA157" s="98"/>
      <c r="AKB157" s="98"/>
      <c r="AKC157" s="98"/>
      <c r="AKD157" s="98"/>
      <c r="AKE157" s="98"/>
      <c r="AKF157" s="98"/>
      <c r="AKG157" s="98"/>
      <c r="AKH157" s="98"/>
      <c r="AKI157" s="98"/>
      <c r="AKJ157" s="98"/>
      <c r="AKK157" s="98"/>
      <c r="AKL157" s="98"/>
      <c r="AKM157" s="98"/>
      <c r="AKN157" s="98"/>
      <c r="AKO157" s="98"/>
      <c r="AKP157" s="98"/>
      <c r="AKQ157" s="98"/>
      <c r="AKR157" s="98"/>
      <c r="AKS157" s="98"/>
      <c r="AKT157" s="98"/>
      <c r="AKU157" s="98"/>
      <c r="AKV157" s="98"/>
      <c r="AKW157" s="98"/>
      <c r="AKX157" s="98"/>
    </row>
    <row r="158" spans="1:986" s="88" customFormat="1" ht="24" x14ac:dyDescent="0.2">
      <c r="A158" s="249"/>
      <c r="B158" s="241" t="s">
        <v>427</v>
      </c>
      <c r="C158" s="166" t="str">
        <f>_xlfn.CONCAT(Leverancespecifikation6[[#This Row],[ID]],Leverancespecifikation6[[#This Row],[BYGNINGSDEL]])</f>
        <v>154Kviste</v>
      </c>
      <c r="D158" s="167"/>
      <c r="E158" s="167">
        <v>371</v>
      </c>
      <c r="F158" s="167"/>
      <c r="G158" s="167"/>
      <c r="H158" s="167"/>
      <c r="I158" s="167"/>
      <c r="J158" s="171">
        <v>4</v>
      </c>
      <c r="K158" s="331" t="s">
        <v>445</v>
      </c>
      <c r="L158" s="169" t="s">
        <v>342</v>
      </c>
      <c r="M158" s="86" t="str">
        <f>IFERROR(VLOOKUP(Leverancespecifikation6[[#This Row],[ID-Bygningsdel]],'Data ændringslog'!A:G,7,FALSE),"P")</f>
        <v/>
      </c>
      <c r="N158" s="320" t="s">
        <v>99</v>
      </c>
      <c r="O158" s="117" t="str">
        <f>VLOOKUP(Leverancespecifikation6[[#This Row],[ID-Bygningsdel]],'Data aktør'!A:H,2,FALSE)</f>
        <v>X</v>
      </c>
      <c r="P158" s="87" t="str">
        <f>VLOOKUP(Leverancespecifikation6[[#This Row],[ID-Bygningsdel]],'Data aktør'!A:H,3,FALSE)</f>
        <v/>
      </c>
      <c r="Q158" s="87" t="str">
        <f>VLOOKUP(Leverancespecifikation6[[#This Row],[ID-Bygningsdel]],'Data aktør'!A:H,4,FALSE)</f>
        <v/>
      </c>
      <c r="R158" s="87" t="str">
        <f>VLOOKUP(Leverancespecifikation6[[#This Row],[ID-Bygningsdel]],'Data aktør'!A:H,5,FALSE)</f>
        <v/>
      </c>
      <c r="S158" s="87" t="str">
        <f>VLOOKUP(Leverancespecifikation6[[#This Row],[ID-Bygningsdel]],'Data aktør'!A:H,6,FALSE)</f>
        <v/>
      </c>
      <c r="T158" s="87" t="str">
        <f>VLOOKUP(Leverancespecifikation6[[#This Row],[ID-Bygningsdel]],'Data aktør'!A:H,7,FALSE)</f>
        <v/>
      </c>
      <c r="U158" s="118" t="str">
        <f>VLOOKUP(Leverancespecifikation6[[#This Row],[ID-Bygningsdel]],'Data aktør'!A:H,8,FALSE)</f>
        <v/>
      </c>
      <c r="V158" s="110"/>
      <c r="W158" s="85"/>
      <c r="X158" s="85"/>
      <c r="Y158" s="85"/>
      <c r="Z158" s="85"/>
      <c r="AA158" s="85"/>
      <c r="AB158" s="167"/>
      <c r="AC158" s="167"/>
      <c r="AD158" s="167"/>
      <c r="AE158" s="167"/>
      <c r="AF158" s="167"/>
      <c r="AG158" s="167"/>
      <c r="AH158" s="167"/>
      <c r="AI158" s="167"/>
      <c r="AJ158" s="167" t="s">
        <v>33</v>
      </c>
      <c r="AK158" s="167">
        <v>300</v>
      </c>
      <c r="AL158" s="167"/>
      <c r="AM158" s="167"/>
      <c r="AN158" s="167"/>
      <c r="AO158" s="167"/>
      <c r="AP158" s="167"/>
      <c r="AQ158" s="167"/>
      <c r="AR158" s="167"/>
      <c r="AS158" s="167"/>
      <c r="AT158" s="167" t="s">
        <v>33</v>
      </c>
      <c r="AU158" s="167">
        <v>325</v>
      </c>
      <c r="AV158" s="167"/>
      <c r="AW158" s="167"/>
      <c r="AX158" s="167"/>
      <c r="AY158" s="167"/>
      <c r="AZ158" s="167"/>
      <c r="BA158" s="167"/>
      <c r="BB158" s="167" t="s">
        <v>33</v>
      </c>
      <c r="BC158" s="167">
        <v>325</v>
      </c>
      <c r="BD158" s="167"/>
      <c r="BE158" s="167"/>
      <c r="BF158" s="167"/>
      <c r="BG158" s="167"/>
      <c r="BH158" s="167"/>
      <c r="BI158" s="167"/>
      <c r="BJ158" s="167"/>
      <c r="BK158" s="167"/>
      <c r="BL158" s="286" t="s">
        <v>446</v>
      </c>
      <c r="BM158" s="167"/>
      <c r="BN158" s="167"/>
      <c r="BO158" s="167"/>
      <c r="BP158" s="167"/>
      <c r="BQ158" s="167"/>
      <c r="BR158" s="167"/>
      <c r="BS158" s="167"/>
      <c r="BT158" s="167"/>
      <c r="BU158" s="167"/>
      <c r="BV158" s="167"/>
      <c r="BW158" s="167"/>
      <c r="BX158" s="167"/>
      <c r="BY158" s="167"/>
      <c r="BZ158" s="167"/>
      <c r="CA158" s="207"/>
      <c r="CB158" s="134"/>
      <c r="CC158" s="134"/>
      <c r="CD158" s="134"/>
      <c r="CE158" s="134"/>
      <c r="CF158" s="134"/>
      <c r="CG158" s="134"/>
      <c r="CH158" s="134"/>
      <c r="CI158" s="134"/>
      <c r="CJ158" s="134"/>
      <c r="CK158" s="134"/>
      <c r="CL158" s="134"/>
      <c r="CM158" s="134"/>
      <c r="CN158" s="134"/>
      <c r="CO158" s="134"/>
      <c r="CP158" s="134"/>
      <c r="CQ158" s="134"/>
      <c r="CR158" s="134"/>
      <c r="CS158" s="134"/>
      <c r="CT158" s="134"/>
      <c r="CU158" s="134"/>
      <c r="CV158" s="134"/>
      <c r="CW158" s="134"/>
      <c r="CX158" s="134"/>
      <c r="CY158" s="134"/>
      <c r="CZ158" s="134"/>
      <c r="DA158" s="134"/>
      <c r="DB158" s="134"/>
      <c r="DC158" s="134"/>
      <c r="DD158" s="134"/>
      <c r="DE158" s="134"/>
      <c r="DF158" s="134"/>
      <c r="DG158" s="134"/>
      <c r="DH158" s="134"/>
      <c r="DI158" s="134"/>
      <c r="DJ158" s="134"/>
      <c r="DK158" s="134"/>
      <c r="DL158" s="134"/>
      <c r="DM158" s="134"/>
      <c r="DN158" s="134"/>
      <c r="DO158" s="134"/>
      <c r="DP158" s="134"/>
      <c r="DQ158" s="134"/>
      <c r="DR158" s="134"/>
      <c r="DS158" s="134"/>
      <c r="DT158" s="134"/>
      <c r="DU158" s="134"/>
      <c r="DV158" s="134"/>
      <c r="DW158" s="134"/>
      <c r="DX158" s="134"/>
      <c r="DY158" s="134"/>
      <c r="DZ158" s="134"/>
      <c r="EA158" s="134"/>
      <c r="EB158" s="134"/>
      <c r="EC158" s="134"/>
      <c r="ED158" s="134"/>
      <c r="EE158" s="134"/>
      <c r="EF158" s="134"/>
      <c r="EG158" s="134"/>
      <c r="EH158" s="134"/>
      <c r="EI158" s="134"/>
      <c r="EJ158" s="134"/>
      <c r="EK158" s="134"/>
      <c r="EL158" s="134"/>
      <c r="EM158" s="134"/>
      <c r="EN158" s="134"/>
      <c r="EO158" s="134"/>
      <c r="EP158" s="134"/>
      <c r="EQ158" s="134"/>
      <c r="ER158" s="134"/>
      <c r="ES158" s="134"/>
      <c r="ET158" s="134"/>
      <c r="EU158" s="134"/>
      <c r="EV158" s="134"/>
      <c r="EW158" s="134"/>
      <c r="EX158" s="134"/>
      <c r="EY158" s="134"/>
      <c r="EZ158" s="134"/>
      <c r="FA158" s="134"/>
      <c r="FB158" s="134"/>
      <c r="FC158" s="134"/>
      <c r="FD158" s="134"/>
      <c r="FE158" s="134"/>
      <c r="FF158" s="134"/>
      <c r="FG158" s="134"/>
      <c r="FH158" s="134"/>
      <c r="FI158" s="134"/>
      <c r="FJ158" s="134"/>
      <c r="FK158" s="134"/>
      <c r="FL158" s="134"/>
      <c r="FM158" s="134"/>
      <c r="FN158" s="134"/>
      <c r="FO158" s="134"/>
      <c r="FP158" s="134"/>
      <c r="FQ158" s="134"/>
      <c r="FR158" s="134"/>
      <c r="FS158" s="134"/>
      <c r="FT158" s="134"/>
      <c r="FU158" s="134"/>
      <c r="FV158" s="134"/>
      <c r="FW158" s="134"/>
      <c r="FX158" s="134"/>
      <c r="FY158" s="134"/>
      <c r="FZ158" s="134"/>
      <c r="GA158" s="134"/>
      <c r="GB158" s="134"/>
      <c r="GC158" s="134"/>
      <c r="GD158" s="134"/>
      <c r="GE158" s="134"/>
      <c r="GF158" s="134"/>
      <c r="GG158" s="134"/>
      <c r="GH158" s="134"/>
      <c r="GI158" s="134"/>
      <c r="GJ158" s="134"/>
      <c r="GK158" s="134"/>
      <c r="GL158" s="134"/>
      <c r="GM158" s="134"/>
      <c r="GN158" s="134"/>
      <c r="GO158" s="134"/>
      <c r="GP158" s="134"/>
      <c r="GQ158" s="134"/>
      <c r="GR158" s="134"/>
      <c r="GS158" s="134"/>
      <c r="GT158" s="134"/>
      <c r="GU158" s="134"/>
      <c r="GV158" s="134"/>
      <c r="GW158" s="134"/>
      <c r="GX158" s="134"/>
      <c r="GY158" s="134"/>
      <c r="GZ158" s="134"/>
      <c r="HA158" s="134"/>
      <c r="HB158" s="134"/>
      <c r="HC158" s="134"/>
      <c r="HD158" s="134"/>
      <c r="HE158" s="134"/>
      <c r="HF158" s="134"/>
      <c r="HG158" s="134"/>
      <c r="HH158" s="134"/>
      <c r="HI158" s="134"/>
      <c r="HJ158" s="134"/>
      <c r="HK158" s="134"/>
      <c r="HL158" s="134"/>
      <c r="HM158" s="134"/>
      <c r="HN158" s="134"/>
      <c r="HO158" s="134"/>
      <c r="HP158" s="134"/>
      <c r="HQ158" s="134"/>
      <c r="HR158" s="134"/>
      <c r="HS158" s="134"/>
      <c r="HT158" s="134"/>
      <c r="HU158" s="134"/>
      <c r="HV158" s="134"/>
      <c r="HW158" s="134"/>
      <c r="HX158" s="134"/>
      <c r="HY158" s="134"/>
      <c r="HZ158" s="134"/>
      <c r="IA158" s="134"/>
      <c r="IB158" s="134"/>
      <c r="IC158" s="134"/>
      <c r="ID158" s="134"/>
      <c r="IE158" s="134"/>
      <c r="IF158" s="134"/>
      <c r="IG158" s="134"/>
      <c r="IH158" s="134"/>
      <c r="II158" s="134"/>
      <c r="IJ158" s="134"/>
      <c r="IK158" s="134"/>
      <c r="IL158" s="134"/>
      <c r="IM158" s="134"/>
      <c r="IN158" s="134"/>
      <c r="IO158" s="134"/>
      <c r="IP158" s="134"/>
      <c r="IQ158" s="134"/>
      <c r="IR158" s="134"/>
      <c r="IS158" s="134"/>
      <c r="IT158" s="134"/>
      <c r="IU158" s="134"/>
      <c r="IV158" s="134"/>
      <c r="IW158" s="134"/>
      <c r="IX158" s="134"/>
      <c r="IY158" s="134"/>
      <c r="IZ158" s="134"/>
      <c r="JA158" s="134"/>
      <c r="JB158" s="134"/>
      <c r="JC158" s="134"/>
      <c r="JD158" s="134"/>
      <c r="JE158" s="134"/>
      <c r="JF158" s="134"/>
      <c r="JG158" s="134"/>
      <c r="JH158" s="134"/>
      <c r="JI158" s="134"/>
      <c r="JJ158" s="134"/>
      <c r="JK158" s="134"/>
      <c r="JL158" s="134"/>
      <c r="JM158" s="134"/>
      <c r="JN158" s="134"/>
      <c r="JO158" s="134"/>
      <c r="JP158" s="134"/>
      <c r="JQ158" s="134"/>
      <c r="JR158" s="134"/>
      <c r="JS158" s="134"/>
      <c r="JT158" s="134"/>
      <c r="JU158" s="134"/>
      <c r="JV158" s="134"/>
      <c r="JW158" s="134"/>
      <c r="JX158" s="134"/>
      <c r="JY158" s="134"/>
      <c r="JZ158" s="134"/>
      <c r="KA158" s="134"/>
      <c r="KB158" s="134"/>
      <c r="KC158" s="134"/>
      <c r="KD158" s="134"/>
      <c r="KE158" s="134"/>
      <c r="KF158" s="134"/>
      <c r="KG158" s="134"/>
      <c r="KH158" s="134"/>
      <c r="KI158" s="134"/>
      <c r="KJ158" s="134"/>
      <c r="KK158" s="134"/>
      <c r="KL158" s="134"/>
      <c r="KM158" s="134"/>
      <c r="KN158" s="134"/>
      <c r="KO158" s="134"/>
      <c r="KP158" s="134"/>
      <c r="KQ158" s="134"/>
      <c r="KR158" s="134"/>
      <c r="KS158" s="134"/>
      <c r="KT158" s="134"/>
      <c r="KU158" s="134"/>
      <c r="KV158" s="134"/>
      <c r="KW158" s="134"/>
      <c r="KX158" s="134"/>
      <c r="KY158" s="134"/>
      <c r="KZ158" s="134"/>
      <c r="LA158" s="134"/>
      <c r="LB158" s="134"/>
      <c r="LC158" s="134"/>
      <c r="LD158" s="134"/>
      <c r="LE158" s="134"/>
      <c r="LF158" s="134"/>
      <c r="LG158" s="134"/>
      <c r="LH158" s="134"/>
      <c r="LI158" s="134"/>
      <c r="LJ158" s="134"/>
      <c r="LK158" s="134"/>
      <c r="LL158" s="134"/>
      <c r="LM158" s="134"/>
      <c r="LN158" s="134"/>
      <c r="LO158" s="134"/>
      <c r="LP158" s="134"/>
      <c r="LQ158" s="134"/>
      <c r="LR158" s="134"/>
      <c r="LS158" s="134"/>
      <c r="LT158" s="134"/>
      <c r="LU158" s="134"/>
      <c r="LV158" s="134"/>
      <c r="LW158" s="134"/>
      <c r="LX158" s="134"/>
      <c r="LY158" s="134"/>
      <c r="LZ158" s="134"/>
      <c r="MA158" s="134"/>
      <c r="MB158" s="134"/>
      <c r="MC158" s="134"/>
      <c r="MD158" s="134"/>
      <c r="ME158" s="134"/>
      <c r="MF158" s="134"/>
      <c r="MG158" s="134"/>
      <c r="MH158" s="134"/>
      <c r="MI158" s="134"/>
      <c r="MJ158" s="134"/>
      <c r="MK158" s="134"/>
      <c r="ML158" s="134"/>
      <c r="MM158" s="134"/>
      <c r="MN158" s="134"/>
      <c r="MO158" s="134"/>
      <c r="MP158" s="134"/>
      <c r="MQ158" s="134"/>
      <c r="MR158" s="134"/>
      <c r="MS158" s="134"/>
      <c r="MT158" s="134"/>
      <c r="MU158" s="134"/>
      <c r="MV158" s="134"/>
      <c r="MW158" s="134"/>
      <c r="MX158" s="134"/>
      <c r="MY158" s="134"/>
      <c r="MZ158" s="134"/>
      <c r="NA158" s="134"/>
      <c r="NB158" s="134"/>
      <c r="NC158" s="134"/>
      <c r="ND158" s="134"/>
      <c r="NE158" s="134"/>
      <c r="NF158" s="134"/>
      <c r="NG158" s="134"/>
      <c r="NH158" s="134"/>
      <c r="NI158" s="134"/>
      <c r="NJ158" s="134"/>
      <c r="NK158" s="134"/>
      <c r="NL158" s="134"/>
      <c r="NM158" s="134"/>
      <c r="NN158" s="134"/>
      <c r="NO158" s="134"/>
      <c r="NP158" s="134"/>
      <c r="NQ158" s="134"/>
      <c r="NR158" s="134"/>
      <c r="NS158" s="134"/>
      <c r="NT158" s="134"/>
      <c r="NU158" s="134"/>
      <c r="NV158" s="134"/>
      <c r="NW158" s="134"/>
      <c r="NX158" s="134"/>
      <c r="NY158" s="134"/>
      <c r="NZ158" s="134"/>
      <c r="OA158" s="134"/>
      <c r="OB158" s="134"/>
      <c r="OC158" s="134"/>
      <c r="OD158" s="134"/>
      <c r="OE158" s="134"/>
      <c r="OF158" s="134"/>
      <c r="OG158" s="134"/>
      <c r="OH158" s="134"/>
      <c r="OI158" s="134"/>
      <c r="OJ158" s="134"/>
      <c r="OK158" s="134"/>
      <c r="OL158" s="134"/>
      <c r="OM158" s="134"/>
      <c r="ON158" s="134"/>
      <c r="OO158" s="134"/>
      <c r="OP158" s="134"/>
      <c r="OQ158" s="134"/>
      <c r="OR158" s="134"/>
      <c r="OS158" s="134"/>
      <c r="OT158" s="134"/>
      <c r="OU158" s="134"/>
      <c r="OV158" s="134"/>
      <c r="OW158" s="134"/>
      <c r="OX158" s="134"/>
      <c r="OY158" s="134"/>
      <c r="OZ158" s="134"/>
      <c r="PA158" s="134"/>
      <c r="PB158" s="134"/>
      <c r="PC158" s="134"/>
      <c r="PD158" s="134"/>
      <c r="PE158" s="134"/>
      <c r="PF158" s="134"/>
      <c r="PG158" s="134"/>
      <c r="PH158" s="134"/>
      <c r="PI158" s="134"/>
      <c r="PJ158" s="134"/>
      <c r="PK158" s="134"/>
      <c r="PL158" s="134"/>
      <c r="PM158" s="134"/>
      <c r="PN158" s="134"/>
      <c r="PO158" s="134"/>
      <c r="PP158" s="134"/>
      <c r="PQ158" s="134"/>
      <c r="PR158" s="134"/>
      <c r="PS158" s="134"/>
      <c r="PT158" s="134"/>
      <c r="PU158" s="134"/>
      <c r="PV158" s="134"/>
      <c r="PW158" s="134"/>
      <c r="PX158" s="134"/>
      <c r="PY158" s="134"/>
      <c r="PZ158" s="134"/>
      <c r="QA158" s="134"/>
      <c r="QB158" s="134"/>
      <c r="QC158" s="134"/>
      <c r="QD158" s="134"/>
      <c r="QE158" s="134"/>
      <c r="QF158" s="134"/>
      <c r="QG158" s="134"/>
      <c r="QH158" s="134"/>
      <c r="QI158" s="134"/>
      <c r="QJ158" s="134"/>
      <c r="QK158" s="134"/>
      <c r="QL158" s="134"/>
      <c r="QM158" s="134"/>
      <c r="QN158" s="134"/>
      <c r="QO158" s="134"/>
      <c r="QP158" s="134"/>
      <c r="QQ158" s="134"/>
      <c r="QR158" s="134"/>
      <c r="QS158" s="134"/>
      <c r="QT158" s="134"/>
      <c r="QU158" s="134"/>
      <c r="QV158" s="134"/>
      <c r="QW158" s="134"/>
      <c r="QX158" s="134"/>
      <c r="QY158" s="134"/>
      <c r="QZ158" s="134"/>
      <c r="RA158" s="134"/>
      <c r="RB158" s="134"/>
      <c r="RC158" s="134"/>
      <c r="RD158" s="134"/>
      <c r="RE158" s="134"/>
      <c r="RF158" s="134"/>
      <c r="RG158" s="134"/>
      <c r="RH158" s="134"/>
      <c r="RI158" s="134"/>
      <c r="RJ158" s="134"/>
      <c r="RK158" s="134"/>
      <c r="RL158" s="134"/>
      <c r="RM158" s="134"/>
      <c r="RN158" s="134"/>
      <c r="RO158" s="134"/>
      <c r="RP158" s="134"/>
      <c r="RQ158" s="134"/>
      <c r="RR158" s="134"/>
      <c r="RS158" s="134"/>
      <c r="RT158" s="134"/>
      <c r="RU158" s="134"/>
      <c r="RV158" s="134"/>
      <c r="RW158" s="134"/>
      <c r="RX158" s="134"/>
      <c r="RY158" s="134"/>
      <c r="RZ158" s="134"/>
      <c r="SA158" s="134"/>
      <c r="SB158" s="134"/>
      <c r="SC158" s="134"/>
      <c r="SD158" s="134"/>
      <c r="SE158" s="134"/>
      <c r="SF158" s="134"/>
      <c r="SG158" s="134"/>
      <c r="SH158" s="134"/>
      <c r="SI158" s="134"/>
      <c r="SJ158" s="134"/>
      <c r="SK158" s="134"/>
      <c r="SL158" s="134"/>
      <c r="SM158" s="134"/>
      <c r="SN158" s="134"/>
      <c r="SO158" s="134"/>
      <c r="SP158" s="134"/>
      <c r="SQ158" s="134"/>
      <c r="SR158" s="134"/>
      <c r="SS158" s="134"/>
      <c r="ST158" s="134"/>
      <c r="SU158" s="134"/>
      <c r="SV158" s="134"/>
      <c r="SW158" s="134"/>
      <c r="SX158" s="134"/>
      <c r="SY158" s="134"/>
      <c r="SZ158" s="134"/>
      <c r="TA158" s="134"/>
      <c r="TB158" s="134"/>
      <c r="TC158" s="134"/>
      <c r="TD158" s="134"/>
      <c r="TE158" s="134"/>
      <c r="TF158" s="134"/>
      <c r="TG158" s="134"/>
      <c r="TH158" s="134"/>
      <c r="TI158" s="134"/>
      <c r="TJ158" s="134"/>
      <c r="TK158" s="134"/>
      <c r="TL158" s="134"/>
      <c r="TM158" s="134"/>
      <c r="TN158" s="134"/>
      <c r="TO158" s="134"/>
      <c r="TP158" s="134"/>
      <c r="TQ158" s="134"/>
      <c r="TR158" s="134"/>
      <c r="TS158" s="134"/>
      <c r="TT158" s="134"/>
      <c r="TU158" s="134"/>
      <c r="TV158" s="134"/>
      <c r="TW158" s="134"/>
      <c r="TX158" s="134"/>
      <c r="TY158" s="134"/>
      <c r="TZ158" s="134"/>
      <c r="UA158" s="134"/>
      <c r="UB158" s="134"/>
      <c r="UC158" s="134"/>
      <c r="UD158" s="134"/>
      <c r="UE158" s="134"/>
      <c r="UF158" s="134"/>
      <c r="UG158" s="134"/>
      <c r="UH158" s="134"/>
      <c r="UI158" s="134"/>
      <c r="UJ158" s="134"/>
      <c r="UK158" s="134"/>
      <c r="UL158" s="134"/>
      <c r="UM158" s="134"/>
      <c r="UN158" s="134"/>
      <c r="UO158" s="134"/>
      <c r="UP158" s="134"/>
      <c r="UQ158" s="134"/>
      <c r="UR158" s="134"/>
      <c r="US158" s="134"/>
      <c r="UT158" s="134"/>
      <c r="UU158" s="134"/>
      <c r="UV158" s="134"/>
      <c r="UW158" s="134"/>
      <c r="UX158" s="134"/>
      <c r="UY158" s="134"/>
      <c r="UZ158" s="134"/>
      <c r="VA158" s="134"/>
      <c r="VB158" s="134"/>
      <c r="VC158" s="134"/>
      <c r="VD158" s="134"/>
      <c r="VE158" s="134"/>
      <c r="VF158" s="134"/>
      <c r="VG158" s="134"/>
      <c r="VH158" s="134"/>
      <c r="VI158" s="134"/>
      <c r="VJ158" s="134"/>
      <c r="VK158" s="134"/>
      <c r="VL158" s="134"/>
      <c r="VM158" s="134"/>
      <c r="VN158" s="134"/>
      <c r="VO158" s="134"/>
      <c r="VP158" s="134"/>
      <c r="VQ158" s="134"/>
      <c r="VR158" s="134"/>
      <c r="VS158" s="134"/>
      <c r="VT158" s="134"/>
      <c r="VU158" s="134"/>
      <c r="VV158" s="134"/>
      <c r="VW158" s="134"/>
      <c r="VX158" s="134"/>
      <c r="VY158" s="134"/>
      <c r="VZ158" s="134"/>
      <c r="WA158" s="134"/>
      <c r="WB158" s="134"/>
      <c r="WC158" s="134"/>
      <c r="WD158" s="134"/>
      <c r="WE158" s="134"/>
      <c r="WF158" s="134"/>
      <c r="WG158" s="134"/>
      <c r="WH158" s="134"/>
      <c r="WI158" s="134"/>
      <c r="WJ158" s="134"/>
      <c r="WK158" s="134"/>
      <c r="WL158" s="134"/>
      <c r="WM158" s="134"/>
      <c r="WN158" s="134"/>
      <c r="WO158" s="134"/>
      <c r="WP158" s="134"/>
      <c r="WQ158" s="134"/>
      <c r="WR158" s="134"/>
      <c r="WS158" s="134"/>
      <c r="WT158" s="134"/>
      <c r="WU158" s="134"/>
      <c r="WV158" s="134"/>
      <c r="WW158" s="134"/>
      <c r="WX158" s="134"/>
      <c r="WY158" s="134"/>
      <c r="WZ158" s="134"/>
      <c r="XA158" s="134"/>
      <c r="XB158" s="134"/>
      <c r="XC158" s="134"/>
      <c r="XD158" s="134"/>
      <c r="XE158" s="134"/>
      <c r="XF158" s="134"/>
      <c r="XG158" s="134"/>
      <c r="XH158" s="134"/>
      <c r="XI158" s="134"/>
      <c r="XJ158" s="134"/>
      <c r="XK158" s="134"/>
      <c r="XL158" s="134"/>
      <c r="XM158" s="134"/>
      <c r="XN158" s="134"/>
      <c r="XO158" s="134"/>
      <c r="XP158" s="134"/>
      <c r="XQ158" s="134"/>
      <c r="XR158" s="134"/>
      <c r="XS158" s="134"/>
      <c r="XT158" s="134"/>
      <c r="XU158" s="134"/>
      <c r="XV158" s="134"/>
      <c r="XW158" s="134"/>
      <c r="XX158" s="134"/>
      <c r="XY158" s="134"/>
      <c r="XZ158" s="134"/>
      <c r="YA158" s="134"/>
      <c r="YB158" s="134"/>
      <c r="YC158" s="134"/>
      <c r="YD158" s="134"/>
      <c r="YE158" s="134"/>
      <c r="YF158" s="134"/>
      <c r="YG158" s="134"/>
      <c r="YH158" s="134"/>
      <c r="YI158" s="134"/>
      <c r="YJ158" s="134"/>
      <c r="YK158" s="134"/>
      <c r="YL158" s="134"/>
      <c r="YM158" s="134"/>
      <c r="YN158" s="134"/>
      <c r="YO158" s="134"/>
      <c r="YP158" s="134"/>
      <c r="YQ158" s="134"/>
      <c r="YR158" s="134"/>
      <c r="YS158" s="134"/>
      <c r="YT158" s="134"/>
      <c r="YU158" s="134"/>
      <c r="YV158" s="134"/>
      <c r="YW158" s="134"/>
      <c r="YX158" s="134"/>
      <c r="YY158" s="134"/>
      <c r="YZ158" s="134"/>
      <c r="ZA158" s="134"/>
      <c r="ZB158" s="134"/>
      <c r="ZC158" s="134"/>
      <c r="ZD158" s="134"/>
      <c r="ZE158" s="134"/>
      <c r="ZF158" s="134"/>
      <c r="ZG158" s="134"/>
      <c r="ZH158" s="134"/>
      <c r="ZI158" s="134"/>
      <c r="ZJ158" s="134"/>
      <c r="ZK158" s="134"/>
      <c r="ZL158" s="134"/>
      <c r="ZM158" s="134"/>
      <c r="ZN158" s="134"/>
      <c r="ZO158" s="134"/>
      <c r="ZP158" s="134"/>
      <c r="ZQ158" s="134"/>
      <c r="ZR158" s="134"/>
      <c r="ZS158" s="134"/>
      <c r="ZT158" s="134"/>
      <c r="ZU158" s="134"/>
      <c r="ZV158" s="134"/>
      <c r="ZW158" s="134"/>
      <c r="ZX158" s="134"/>
      <c r="ZY158" s="134"/>
      <c r="ZZ158" s="134"/>
      <c r="AAA158" s="134"/>
      <c r="AAB158" s="134"/>
      <c r="AAC158" s="134"/>
      <c r="AAD158" s="134"/>
      <c r="AAE158" s="134"/>
      <c r="AAF158" s="134"/>
      <c r="AAG158" s="134"/>
      <c r="AAH158" s="134"/>
      <c r="AAI158" s="134"/>
      <c r="AAJ158" s="134"/>
      <c r="AAK158" s="134"/>
      <c r="AAL158" s="134"/>
      <c r="AAM158" s="134"/>
      <c r="AAN158" s="134"/>
      <c r="AAO158" s="134"/>
      <c r="AAP158" s="134"/>
      <c r="AAQ158" s="134"/>
      <c r="AAR158" s="134"/>
      <c r="AAS158" s="134"/>
      <c r="AAT158" s="134"/>
      <c r="AAU158" s="134"/>
      <c r="AAV158" s="134"/>
      <c r="AAW158" s="134"/>
      <c r="AAX158" s="134"/>
      <c r="AAY158" s="134"/>
      <c r="AAZ158" s="134"/>
      <c r="ABA158" s="134"/>
      <c r="ABB158" s="134"/>
      <c r="ABC158" s="134"/>
      <c r="ABD158" s="134"/>
      <c r="ABE158" s="134"/>
      <c r="ABF158" s="134"/>
      <c r="ABG158" s="134"/>
      <c r="ABH158" s="134"/>
      <c r="ABI158" s="134"/>
      <c r="ABJ158" s="134"/>
      <c r="ABK158" s="134"/>
      <c r="ABL158" s="134"/>
      <c r="ABM158" s="134"/>
      <c r="ABN158" s="134"/>
      <c r="ABO158" s="134"/>
      <c r="ABP158" s="134"/>
      <c r="ABQ158" s="134"/>
      <c r="ABR158" s="134"/>
      <c r="ABS158" s="134"/>
      <c r="ABT158" s="134"/>
      <c r="ABU158" s="134"/>
      <c r="ABV158" s="134"/>
      <c r="ABW158" s="134"/>
      <c r="ABX158" s="134"/>
      <c r="ABY158" s="134"/>
      <c r="ABZ158" s="134"/>
      <c r="ACA158" s="134"/>
      <c r="ACB158" s="134"/>
      <c r="ACC158" s="134"/>
      <c r="ACD158" s="134"/>
      <c r="ACE158" s="134"/>
      <c r="ACF158" s="134"/>
      <c r="ACG158" s="134"/>
      <c r="ACH158" s="134"/>
      <c r="ACI158" s="134"/>
      <c r="ACJ158" s="134"/>
      <c r="ACK158" s="134"/>
      <c r="ACL158" s="134"/>
      <c r="ACM158" s="134"/>
      <c r="ACN158" s="134"/>
      <c r="ACO158" s="134"/>
      <c r="ACP158" s="134"/>
      <c r="ACQ158" s="134"/>
      <c r="ACR158" s="134"/>
      <c r="ACS158" s="134"/>
      <c r="ACT158" s="134"/>
      <c r="ACU158" s="134"/>
      <c r="ACV158" s="134"/>
      <c r="ACW158" s="134"/>
      <c r="ACX158" s="134"/>
      <c r="ACY158" s="134"/>
      <c r="ACZ158" s="134"/>
      <c r="ADA158" s="134"/>
      <c r="ADB158" s="134"/>
      <c r="ADC158" s="134"/>
      <c r="ADD158" s="134"/>
      <c r="ADE158" s="134"/>
      <c r="ADF158" s="134"/>
      <c r="ADG158" s="134"/>
      <c r="ADH158" s="134"/>
      <c r="ADI158" s="134"/>
      <c r="ADJ158" s="134"/>
      <c r="ADK158" s="134"/>
      <c r="ADL158" s="134"/>
      <c r="ADM158" s="134"/>
      <c r="ADN158" s="134"/>
      <c r="ADO158" s="134"/>
      <c r="ADP158" s="134"/>
      <c r="ADQ158" s="134"/>
      <c r="ADR158" s="134"/>
      <c r="ADS158" s="134"/>
      <c r="ADT158" s="134"/>
      <c r="ADU158" s="134"/>
      <c r="ADV158" s="134"/>
      <c r="ADW158" s="134"/>
      <c r="ADX158" s="134"/>
      <c r="ADY158" s="134"/>
      <c r="ADZ158" s="134"/>
      <c r="AEA158" s="134"/>
      <c r="AEB158" s="134"/>
      <c r="AEC158" s="134"/>
      <c r="AED158" s="134"/>
      <c r="AEE158" s="134"/>
      <c r="AEF158" s="134"/>
      <c r="AEG158" s="134"/>
      <c r="AEH158" s="134"/>
      <c r="AEI158" s="134"/>
      <c r="AEJ158" s="134"/>
      <c r="AEK158" s="134"/>
      <c r="AEL158" s="134"/>
      <c r="AEM158" s="134"/>
      <c r="AEN158" s="134"/>
      <c r="AEO158" s="134"/>
      <c r="AEP158" s="134"/>
      <c r="AEQ158" s="134"/>
      <c r="AER158" s="134"/>
      <c r="AES158" s="134"/>
      <c r="AET158" s="134"/>
      <c r="AEU158" s="134"/>
      <c r="AEV158" s="134"/>
      <c r="AEW158" s="134"/>
      <c r="AEX158" s="134"/>
      <c r="AEY158" s="134"/>
      <c r="AEZ158" s="134"/>
      <c r="AFA158" s="134"/>
      <c r="AFB158" s="134"/>
      <c r="AFC158" s="134"/>
      <c r="AFD158" s="134"/>
      <c r="AFE158" s="134"/>
      <c r="AFF158" s="134"/>
      <c r="AFG158" s="134"/>
      <c r="AFH158" s="134"/>
      <c r="AFI158" s="134"/>
      <c r="AFJ158" s="134"/>
      <c r="AFK158" s="134"/>
      <c r="AFL158" s="134"/>
      <c r="AFM158" s="134"/>
      <c r="AFN158" s="134"/>
      <c r="AFO158" s="134"/>
      <c r="AFP158" s="134"/>
      <c r="AFQ158" s="134"/>
      <c r="AFR158" s="134"/>
      <c r="AFS158" s="134"/>
      <c r="AFT158" s="134"/>
      <c r="AFU158" s="134"/>
      <c r="AFV158" s="134"/>
      <c r="AFW158" s="134"/>
      <c r="AFX158" s="134"/>
      <c r="AFY158" s="134"/>
      <c r="AFZ158" s="134"/>
      <c r="AGA158" s="134"/>
      <c r="AGB158" s="134"/>
      <c r="AGC158" s="134"/>
      <c r="AGD158" s="134"/>
      <c r="AGE158" s="134"/>
      <c r="AGF158" s="134"/>
      <c r="AGG158" s="134"/>
      <c r="AGH158" s="134"/>
      <c r="AGI158" s="134"/>
      <c r="AGJ158" s="134"/>
      <c r="AGK158" s="134"/>
      <c r="AGL158" s="134"/>
      <c r="AGM158" s="134"/>
      <c r="AGN158" s="134"/>
      <c r="AGO158" s="134"/>
      <c r="AGP158" s="134"/>
      <c r="AGQ158" s="134"/>
      <c r="AGR158" s="134"/>
      <c r="AGS158" s="134"/>
      <c r="AGT158" s="134"/>
      <c r="AGU158" s="134"/>
      <c r="AGV158" s="134"/>
      <c r="AGW158" s="134"/>
      <c r="AGX158" s="134"/>
      <c r="AGY158" s="134"/>
      <c r="AGZ158" s="134"/>
      <c r="AHA158" s="134"/>
      <c r="AHB158" s="134"/>
      <c r="AHC158" s="134"/>
      <c r="AHD158" s="134"/>
      <c r="AHE158" s="134"/>
      <c r="AHF158" s="134"/>
      <c r="AHG158" s="134"/>
      <c r="AHH158" s="134"/>
      <c r="AHI158" s="134"/>
      <c r="AHJ158" s="134"/>
      <c r="AHK158" s="134"/>
      <c r="AHL158" s="134"/>
      <c r="AHM158" s="134"/>
      <c r="AHN158" s="134"/>
      <c r="AHO158" s="134"/>
      <c r="AHP158" s="134"/>
      <c r="AHQ158" s="134"/>
      <c r="AHR158" s="134"/>
      <c r="AHS158" s="134"/>
      <c r="AHT158" s="134"/>
      <c r="AHU158" s="134"/>
      <c r="AHV158" s="134"/>
      <c r="AHW158" s="134"/>
      <c r="AHX158" s="134"/>
      <c r="AHY158" s="134"/>
      <c r="AHZ158" s="134"/>
      <c r="AIA158" s="134"/>
      <c r="AIB158" s="134"/>
      <c r="AIC158" s="134"/>
      <c r="AID158" s="134"/>
      <c r="AIE158" s="134"/>
      <c r="AIF158" s="134"/>
      <c r="AIG158" s="134"/>
      <c r="AIH158" s="134"/>
      <c r="AII158" s="134"/>
      <c r="AIJ158" s="134"/>
      <c r="AIK158" s="134"/>
      <c r="AIL158" s="134"/>
      <c r="AIM158" s="134"/>
      <c r="AIN158" s="134"/>
      <c r="AIO158" s="134"/>
      <c r="AIP158" s="134"/>
      <c r="AIQ158" s="134"/>
      <c r="AIR158" s="134"/>
      <c r="AIS158" s="134"/>
      <c r="AIT158" s="134"/>
      <c r="AIU158" s="134"/>
      <c r="AIV158" s="134"/>
      <c r="AIW158" s="134"/>
      <c r="AIX158" s="134"/>
      <c r="AIY158" s="134"/>
      <c r="AIZ158" s="134"/>
      <c r="AJA158" s="134"/>
      <c r="AJB158" s="134"/>
      <c r="AJC158" s="134"/>
      <c r="AJD158" s="134"/>
      <c r="AJE158" s="134"/>
      <c r="AJF158" s="134"/>
      <c r="AJG158" s="134"/>
      <c r="AJH158" s="134"/>
      <c r="AJI158" s="134"/>
      <c r="AJJ158" s="134"/>
      <c r="AJK158" s="134"/>
      <c r="AJL158" s="134"/>
      <c r="AJM158" s="134"/>
      <c r="AJN158" s="134"/>
      <c r="AJO158" s="134"/>
      <c r="AJP158" s="134"/>
      <c r="AJQ158" s="134"/>
      <c r="AJR158" s="134"/>
      <c r="AJS158" s="134"/>
      <c r="AJT158" s="134"/>
      <c r="AJU158" s="134"/>
      <c r="AJV158" s="134"/>
      <c r="AJW158" s="134"/>
      <c r="AJX158" s="134"/>
      <c r="AJY158" s="134"/>
      <c r="AJZ158" s="134"/>
      <c r="AKA158" s="134"/>
      <c r="AKB158" s="134"/>
      <c r="AKC158" s="134"/>
      <c r="AKD158" s="134"/>
      <c r="AKE158" s="134"/>
      <c r="AKF158" s="134"/>
      <c r="AKG158" s="134"/>
      <c r="AKH158" s="134"/>
      <c r="AKI158" s="134"/>
      <c r="AKJ158" s="134"/>
      <c r="AKK158" s="134"/>
      <c r="AKL158" s="134"/>
      <c r="AKM158" s="134"/>
      <c r="AKN158" s="134"/>
      <c r="AKO158" s="134"/>
      <c r="AKP158" s="134"/>
      <c r="AKQ158" s="134"/>
      <c r="AKR158" s="134"/>
      <c r="AKS158" s="134"/>
      <c r="AKT158" s="134"/>
      <c r="AKU158" s="134"/>
      <c r="AKV158" s="134"/>
      <c r="AKW158" s="134"/>
      <c r="AKX158" s="134"/>
    </row>
    <row r="159" spans="1:986" ht="12" x14ac:dyDescent="0.2">
      <c r="A159" s="249"/>
      <c r="B159" s="242" t="s">
        <v>430</v>
      </c>
      <c r="C159" s="170" t="str">
        <f>_xlfn.CONCAT(Leverancespecifikation6[[#This Row],[ID]],Leverancespecifikation6[[#This Row],[BYGNINGSDEL]])</f>
        <v>155Faldsikring</v>
      </c>
      <c r="E159" s="171">
        <v>374</v>
      </c>
      <c r="I159" s="171"/>
      <c r="J159" s="171">
        <v>4</v>
      </c>
      <c r="K159" s="175" t="s">
        <v>448</v>
      </c>
      <c r="L159" s="172" t="s">
        <v>103</v>
      </c>
      <c r="M159" s="80" t="str">
        <f>IFERROR(VLOOKUP(Leverancespecifikation6[[#This Row],[ID-Bygningsdel]],'Data ændringslog'!A:G,7,FALSE),"P")</f>
        <v/>
      </c>
      <c r="N159" s="321" t="s">
        <v>99</v>
      </c>
      <c r="O159" s="121" t="str">
        <f>VLOOKUP(Leverancespecifikation6[[#This Row],[ID-Bygningsdel]],'Data aktør'!A:H,2,FALSE)</f>
        <v>X</v>
      </c>
      <c r="P159" s="78" t="str">
        <f>VLOOKUP(Leverancespecifikation6[[#This Row],[ID-Bygningsdel]],'Data aktør'!A:H,3,FALSE)</f>
        <v/>
      </c>
      <c r="Q159" s="78" t="str">
        <f>VLOOKUP(Leverancespecifikation6[[#This Row],[ID-Bygningsdel]],'Data aktør'!A:H,4,FALSE)</f>
        <v/>
      </c>
      <c r="R159" s="78" t="str">
        <f>VLOOKUP(Leverancespecifikation6[[#This Row],[ID-Bygningsdel]],'Data aktør'!A:H,5,FALSE)</f>
        <v/>
      </c>
      <c r="S159" s="78" t="str">
        <f>VLOOKUP(Leverancespecifikation6[[#This Row],[ID-Bygningsdel]],'Data aktør'!A:H,6,FALSE)</f>
        <v/>
      </c>
      <c r="T159" s="78" t="str">
        <f>VLOOKUP(Leverancespecifikation6[[#This Row],[ID-Bygningsdel]],'Data aktør'!A:H,7,FALSE)</f>
        <v/>
      </c>
      <c r="U159" s="122" t="str">
        <f>VLOOKUP(Leverancespecifikation6[[#This Row],[ID-Bygningsdel]],'Data aktør'!A:H,8,FALSE)</f>
        <v/>
      </c>
      <c r="V159" s="112"/>
      <c r="W159" s="79"/>
      <c r="X159" s="79"/>
      <c r="Y159" s="79"/>
      <c r="Z159" s="79"/>
      <c r="AA159" s="79"/>
      <c r="AB159" s="171"/>
      <c r="AD159" s="171"/>
      <c r="AE159" s="171"/>
      <c r="AF159" s="171"/>
      <c r="AG159" s="171"/>
      <c r="AH159" s="171"/>
      <c r="AI159" s="171"/>
      <c r="AJ159" s="171"/>
      <c r="AT159" s="171" t="s">
        <v>33</v>
      </c>
      <c r="AU159" s="171">
        <v>325</v>
      </c>
      <c r="BB159" s="171" t="s">
        <v>33</v>
      </c>
      <c r="BC159" s="171">
        <v>325</v>
      </c>
      <c r="BV159" s="171"/>
      <c r="BW159" s="171"/>
      <c r="CB159" s="134"/>
    </row>
    <row r="160" spans="1:986" ht="12" x14ac:dyDescent="0.2">
      <c r="A160" s="249"/>
      <c r="B160" s="242" t="s">
        <v>432</v>
      </c>
      <c r="C160" s="170" t="str">
        <f>_xlfn.CONCAT(Leverancespecifikation6[[#This Row],[ID]],Leverancespecifikation6[[#This Row],[BYGNINGSDEL]])</f>
        <v>156Inddækninger</v>
      </c>
      <c r="E160" s="171">
        <v>376</v>
      </c>
      <c r="I160" s="171"/>
      <c r="J160" s="171">
        <v>4</v>
      </c>
      <c r="K160" s="175" t="s">
        <v>450</v>
      </c>
      <c r="L160" s="172" t="s">
        <v>103</v>
      </c>
      <c r="M160" s="80" t="str">
        <f>IFERROR(VLOOKUP(Leverancespecifikation6[[#This Row],[ID-Bygningsdel]],'Data ændringslog'!A:G,7,FALSE),"P")</f>
        <v/>
      </c>
      <c r="N160" s="321" t="s">
        <v>103</v>
      </c>
      <c r="O160" s="121" t="str">
        <f>VLOOKUP(Leverancespecifikation6[[#This Row],[ID-Bygningsdel]],'Data aktør'!A:H,2,FALSE)</f>
        <v/>
      </c>
      <c r="P160" s="78" t="str">
        <f>VLOOKUP(Leverancespecifikation6[[#This Row],[ID-Bygningsdel]],'Data aktør'!A:H,3,FALSE)</f>
        <v/>
      </c>
      <c r="Q160" s="78" t="str">
        <f>VLOOKUP(Leverancespecifikation6[[#This Row],[ID-Bygningsdel]],'Data aktør'!A:H,4,FALSE)</f>
        <v/>
      </c>
      <c r="R160" s="78" t="str">
        <f>VLOOKUP(Leverancespecifikation6[[#This Row],[ID-Bygningsdel]],'Data aktør'!A:H,5,FALSE)</f>
        <v/>
      </c>
      <c r="S160" s="78" t="str">
        <f>VLOOKUP(Leverancespecifikation6[[#This Row],[ID-Bygningsdel]],'Data aktør'!A:H,6,FALSE)</f>
        <v/>
      </c>
      <c r="T160" s="78" t="str">
        <f>VLOOKUP(Leverancespecifikation6[[#This Row],[ID-Bygningsdel]],'Data aktør'!A:H,7,FALSE)</f>
        <v/>
      </c>
      <c r="U160" s="122" t="str">
        <f>VLOOKUP(Leverancespecifikation6[[#This Row],[ID-Bygningsdel]],'Data aktør'!A:H,8,FALSE)</f>
        <v/>
      </c>
      <c r="V160" s="112"/>
      <c r="W160" s="79"/>
      <c r="X160" s="79"/>
      <c r="Y160" s="79"/>
      <c r="Z160" s="79"/>
      <c r="AA160" s="79"/>
      <c r="AB160" s="171"/>
      <c r="AD160" s="171"/>
      <c r="AE160" s="171"/>
      <c r="AF160" s="171"/>
      <c r="AG160" s="171"/>
      <c r="AH160" s="171"/>
      <c r="AI160" s="171"/>
      <c r="AJ160" s="171"/>
      <c r="BV160" s="171"/>
      <c r="BW160" s="171"/>
      <c r="CB160" s="134"/>
    </row>
    <row r="161" spans="1:986" s="104" customFormat="1" x14ac:dyDescent="0.2">
      <c r="A161" s="248"/>
      <c r="B161" s="240" t="s">
        <v>434</v>
      </c>
      <c r="C161" s="161" t="str">
        <f>_xlfn.CONCAT(Leverancespecifikation6[[#This Row],[ID]],Leverancespecifikation6[[#This Row],[BYGNINGSDEL]])</f>
        <v>157Værn, afskærmninger og riste</v>
      </c>
      <c r="D161" s="162"/>
      <c r="E161" s="162"/>
      <c r="F161" s="162"/>
      <c r="G161" s="162"/>
      <c r="H161" s="162"/>
      <c r="I161" s="162"/>
      <c r="J161" s="163">
        <v>2</v>
      </c>
      <c r="K161" s="164" t="s">
        <v>455</v>
      </c>
      <c r="L161" s="165"/>
      <c r="M161" s="100" t="str">
        <f>IFERROR(VLOOKUP(Leverancespecifikation6[[#This Row],[ID-Bygningsdel]],'Data ændringslog'!A:G,7,FALSE),"P")</f>
        <v/>
      </c>
      <c r="N161" s="201" t="s">
        <v>99</v>
      </c>
      <c r="O161" s="119"/>
      <c r="P161" s="101"/>
      <c r="Q161" s="101"/>
      <c r="R161" s="101"/>
      <c r="S161" s="101"/>
      <c r="T161" s="101"/>
      <c r="U161" s="120"/>
      <c r="V161" s="111"/>
      <c r="W161" s="102"/>
      <c r="X161" s="102"/>
      <c r="Y161" s="102"/>
      <c r="Z161" s="102"/>
      <c r="AA161" s="10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285"/>
      <c r="BM161" s="162"/>
      <c r="BN161" s="162"/>
      <c r="BO161" s="162"/>
      <c r="BP161" s="162"/>
      <c r="BQ161" s="162"/>
      <c r="BR161" s="162"/>
      <c r="BS161" s="162"/>
      <c r="BT161" s="162"/>
      <c r="BU161" s="162"/>
      <c r="BV161" s="162"/>
      <c r="BW161" s="162"/>
      <c r="BX161" s="162"/>
      <c r="BY161" s="162"/>
      <c r="BZ161" s="162"/>
      <c r="CA161" s="206"/>
      <c r="CB161" s="98"/>
      <c r="CC161" s="98"/>
      <c r="CD161" s="98"/>
      <c r="CE161" s="98"/>
      <c r="CF161" s="98"/>
      <c r="CG161" s="98"/>
      <c r="CH161" s="98"/>
      <c r="CI161" s="98"/>
      <c r="CJ161" s="98"/>
      <c r="CK161" s="98"/>
      <c r="CL161" s="98"/>
      <c r="CM161" s="98"/>
      <c r="CN161" s="98"/>
      <c r="CO161" s="98"/>
      <c r="CP161" s="98"/>
      <c r="CQ161" s="98"/>
      <c r="CR161" s="98"/>
      <c r="CS161" s="98"/>
      <c r="CT161" s="98"/>
      <c r="CU161" s="98"/>
      <c r="CV161" s="98"/>
      <c r="CW161" s="98"/>
      <c r="CX161" s="98"/>
      <c r="CY161" s="98"/>
      <c r="CZ161" s="98"/>
      <c r="DA161" s="98"/>
      <c r="DB161" s="98"/>
      <c r="DC161" s="98"/>
      <c r="DD161" s="98"/>
      <c r="DE161" s="98"/>
      <c r="DF161" s="98"/>
      <c r="DG161" s="98"/>
      <c r="DH161" s="98"/>
      <c r="DI161" s="98"/>
      <c r="DJ161" s="98"/>
      <c r="DK161" s="98"/>
      <c r="DL161" s="98"/>
      <c r="DM161" s="98"/>
      <c r="DN161" s="98"/>
      <c r="DO161" s="98"/>
      <c r="DP161" s="98"/>
      <c r="DQ161" s="98"/>
      <c r="DR161" s="98"/>
      <c r="DS161" s="98"/>
      <c r="DT161" s="98"/>
      <c r="DU161" s="98"/>
      <c r="DV161" s="98"/>
      <c r="DW161" s="98"/>
      <c r="DX161" s="98"/>
      <c r="DY161" s="98"/>
      <c r="DZ161" s="98"/>
      <c r="EA161" s="98"/>
      <c r="EB161" s="98"/>
      <c r="EC161" s="98"/>
      <c r="ED161" s="98"/>
      <c r="EE161" s="98"/>
      <c r="EF161" s="98"/>
      <c r="EG161" s="98"/>
      <c r="EH161" s="98"/>
      <c r="EI161" s="98"/>
      <c r="EJ161" s="98"/>
      <c r="EK161" s="98"/>
      <c r="EL161" s="98"/>
      <c r="EM161" s="98"/>
      <c r="EN161" s="98"/>
      <c r="EO161" s="98"/>
      <c r="EP161" s="98"/>
      <c r="EQ161" s="98"/>
      <c r="ER161" s="98"/>
      <c r="ES161" s="98"/>
      <c r="ET161" s="98"/>
      <c r="EU161" s="98"/>
      <c r="EV161" s="98"/>
      <c r="EW161" s="98"/>
      <c r="EX161" s="98"/>
      <c r="EY161" s="98"/>
      <c r="EZ161" s="98"/>
      <c r="FA161" s="98"/>
      <c r="FB161" s="98"/>
      <c r="FC161" s="98"/>
      <c r="FD161" s="98"/>
      <c r="FE161" s="98"/>
      <c r="FF161" s="98"/>
      <c r="FG161" s="98"/>
      <c r="FH161" s="98"/>
      <c r="FI161" s="98"/>
      <c r="FJ161" s="98"/>
      <c r="FK161" s="98"/>
      <c r="FL161" s="98"/>
      <c r="FM161" s="98"/>
      <c r="FN161" s="98"/>
      <c r="FO161" s="98"/>
      <c r="FP161" s="98"/>
      <c r="FQ161" s="98"/>
      <c r="FR161" s="98"/>
      <c r="FS161" s="98"/>
      <c r="FT161" s="98"/>
      <c r="FU161" s="98"/>
      <c r="FV161" s="98"/>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c r="IW161" s="98"/>
      <c r="IX161" s="98"/>
      <c r="IY161" s="98"/>
      <c r="IZ161" s="98"/>
      <c r="JA161" s="98"/>
      <c r="JB161" s="98"/>
      <c r="JC161" s="98"/>
      <c r="JD161" s="98"/>
      <c r="JE161" s="98"/>
      <c r="JF161" s="98"/>
      <c r="JG161" s="98"/>
      <c r="JH161" s="98"/>
      <c r="JI161" s="98"/>
      <c r="JJ161" s="98"/>
      <c r="JK161" s="98"/>
      <c r="JL161" s="98"/>
      <c r="JM161" s="98"/>
      <c r="JN161" s="98"/>
      <c r="JO161" s="98"/>
      <c r="JP161" s="98"/>
      <c r="JQ161" s="98"/>
      <c r="JR161" s="98"/>
      <c r="JS161" s="98"/>
      <c r="JT161" s="98"/>
      <c r="JU161" s="98"/>
      <c r="JV161" s="98"/>
      <c r="JW161" s="98"/>
      <c r="JX161" s="98"/>
      <c r="JY161" s="98"/>
      <c r="JZ161" s="98"/>
      <c r="KA161" s="98"/>
      <c r="KB161" s="98"/>
      <c r="KC161" s="98"/>
      <c r="KD161" s="98"/>
      <c r="KE161" s="98"/>
      <c r="KF161" s="98"/>
      <c r="KG161" s="98"/>
      <c r="KH161" s="98"/>
      <c r="KI161" s="98"/>
      <c r="KJ161" s="98"/>
      <c r="KK161" s="98"/>
      <c r="KL161" s="98"/>
      <c r="KM161" s="98"/>
      <c r="KN161" s="98"/>
      <c r="KO161" s="98"/>
      <c r="KP161" s="98"/>
      <c r="KQ161" s="98"/>
      <c r="KR161" s="98"/>
      <c r="KS161" s="98"/>
      <c r="KT161" s="98"/>
      <c r="KU161" s="98"/>
      <c r="KV161" s="98"/>
      <c r="KW161" s="98"/>
      <c r="KX161" s="98"/>
      <c r="KY161" s="98"/>
      <c r="KZ161" s="98"/>
      <c r="LA161" s="98"/>
      <c r="LB161" s="98"/>
      <c r="LC161" s="98"/>
      <c r="LD161" s="98"/>
      <c r="LE161" s="98"/>
      <c r="LF161" s="98"/>
      <c r="LG161" s="98"/>
      <c r="LH161" s="98"/>
      <c r="LI161" s="98"/>
      <c r="LJ161" s="98"/>
      <c r="LK161" s="98"/>
      <c r="LL161" s="98"/>
      <c r="LM161" s="98"/>
      <c r="LN161" s="98"/>
      <c r="LO161" s="98"/>
      <c r="LP161" s="98"/>
      <c r="LQ161" s="98"/>
      <c r="LR161" s="98"/>
      <c r="LS161" s="98"/>
      <c r="LT161" s="98"/>
      <c r="LU161" s="98"/>
      <c r="LV161" s="98"/>
      <c r="LW161" s="98"/>
      <c r="LX161" s="98"/>
      <c r="LY161" s="98"/>
      <c r="LZ161" s="98"/>
      <c r="MA161" s="98"/>
      <c r="MB161" s="98"/>
      <c r="MC161" s="98"/>
      <c r="MD161" s="98"/>
      <c r="ME161" s="98"/>
      <c r="MF161" s="98"/>
      <c r="MG161" s="98"/>
      <c r="MH161" s="98"/>
      <c r="MI161" s="98"/>
      <c r="MJ161" s="98"/>
      <c r="MK161" s="98"/>
      <c r="ML161" s="98"/>
      <c r="MM161" s="98"/>
      <c r="MN161" s="98"/>
      <c r="MO161" s="98"/>
      <c r="MP161" s="98"/>
      <c r="MQ161" s="98"/>
      <c r="MR161" s="98"/>
      <c r="MS161" s="98"/>
      <c r="MT161" s="98"/>
      <c r="MU161" s="98"/>
      <c r="MV161" s="98"/>
      <c r="MW161" s="98"/>
      <c r="MX161" s="98"/>
      <c r="MY161" s="98"/>
      <c r="MZ161" s="98"/>
      <c r="NA161" s="98"/>
      <c r="NB161" s="98"/>
      <c r="NC161" s="98"/>
      <c r="ND161" s="98"/>
      <c r="NE161" s="98"/>
      <c r="NF161" s="98"/>
      <c r="NG161" s="98"/>
      <c r="NH161" s="98"/>
      <c r="NI161" s="98"/>
      <c r="NJ161" s="98"/>
      <c r="NK161" s="98"/>
      <c r="NL161" s="98"/>
      <c r="NM161" s="98"/>
      <c r="NN161" s="98"/>
      <c r="NO161" s="98"/>
      <c r="NP161" s="98"/>
      <c r="NQ161" s="98"/>
      <c r="NR161" s="98"/>
      <c r="NS161" s="98"/>
      <c r="NT161" s="98"/>
      <c r="NU161" s="98"/>
      <c r="NV161" s="98"/>
      <c r="NW161" s="98"/>
      <c r="NX161" s="98"/>
      <c r="NY161" s="98"/>
      <c r="NZ161" s="98"/>
      <c r="OA161" s="98"/>
      <c r="OB161" s="98"/>
      <c r="OC161" s="98"/>
      <c r="OD161" s="98"/>
      <c r="OE161" s="98"/>
      <c r="OF161" s="98"/>
      <c r="OG161" s="98"/>
      <c r="OH161" s="98"/>
      <c r="OI161" s="98"/>
      <c r="OJ161" s="98"/>
      <c r="OK161" s="98"/>
      <c r="OL161" s="98"/>
      <c r="OM161" s="98"/>
      <c r="ON161" s="98"/>
      <c r="OO161" s="98"/>
      <c r="OP161" s="98"/>
      <c r="OQ161" s="98"/>
      <c r="OR161" s="98"/>
      <c r="OS161" s="98"/>
      <c r="OT161" s="98"/>
      <c r="OU161" s="98"/>
      <c r="OV161" s="98"/>
      <c r="OW161" s="98"/>
      <c r="OX161" s="98"/>
      <c r="OY161" s="98"/>
      <c r="OZ161" s="98"/>
      <c r="PA161" s="98"/>
      <c r="PB161" s="98"/>
      <c r="PC161" s="98"/>
      <c r="PD161" s="98"/>
      <c r="PE161" s="98"/>
      <c r="PF161" s="98"/>
      <c r="PG161" s="98"/>
      <c r="PH161" s="98"/>
      <c r="PI161" s="98"/>
      <c r="PJ161" s="98"/>
      <c r="PK161" s="98"/>
      <c r="PL161" s="98"/>
      <c r="PM161" s="98"/>
      <c r="PN161" s="98"/>
      <c r="PO161" s="98"/>
      <c r="PP161" s="98"/>
      <c r="PQ161" s="98"/>
      <c r="PR161" s="98"/>
      <c r="PS161" s="98"/>
      <c r="PT161" s="98"/>
      <c r="PU161" s="98"/>
      <c r="PV161" s="98"/>
      <c r="PW161" s="98"/>
      <c r="PX161" s="98"/>
      <c r="PY161" s="98"/>
      <c r="PZ161" s="98"/>
      <c r="QA161" s="98"/>
      <c r="QB161" s="98"/>
      <c r="QC161" s="98"/>
      <c r="QD161" s="98"/>
      <c r="QE161" s="98"/>
      <c r="QF161" s="98"/>
      <c r="QG161" s="98"/>
      <c r="QH161" s="98"/>
      <c r="QI161" s="98"/>
      <c r="QJ161" s="98"/>
      <c r="QK161" s="98"/>
      <c r="QL161" s="98"/>
      <c r="QM161" s="98"/>
      <c r="QN161" s="98"/>
      <c r="QO161" s="98"/>
      <c r="QP161" s="98"/>
      <c r="QQ161" s="98"/>
      <c r="QR161" s="98"/>
      <c r="QS161" s="98"/>
      <c r="QT161" s="98"/>
      <c r="QU161" s="98"/>
      <c r="QV161" s="98"/>
      <c r="QW161" s="98"/>
      <c r="QX161" s="98"/>
      <c r="QY161" s="98"/>
      <c r="QZ161" s="98"/>
      <c r="RA161" s="98"/>
      <c r="RB161" s="98"/>
      <c r="RC161" s="98"/>
      <c r="RD161" s="98"/>
      <c r="RE161" s="98"/>
      <c r="RF161" s="98"/>
      <c r="RG161" s="98"/>
      <c r="RH161" s="98"/>
      <c r="RI161" s="98"/>
      <c r="RJ161" s="98"/>
      <c r="RK161" s="98"/>
      <c r="RL161" s="98"/>
      <c r="RM161" s="98"/>
      <c r="RN161" s="98"/>
      <c r="RO161" s="98"/>
      <c r="RP161" s="98"/>
      <c r="RQ161" s="98"/>
      <c r="RR161" s="98"/>
      <c r="RS161" s="98"/>
      <c r="RT161" s="98"/>
      <c r="RU161" s="98"/>
      <c r="RV161" s="98"/>
      <c r="RW161" s="98"/>
      <c r="RX161" s="98"/>
      <c r="RY161" s="98"/>
      <c r="RZ161" s="98"/>
      <c r="SA161" s="98"/>
      <c r="SB161" s="98"/>
      <c r="SC161" s="98"/>
      <c r="SD161" s="98"/>
      <c r="SE161" s="98"/>
      <c r="SF161" s="98"/>
      <c r="SG161" s="98"/>
      <c r="SH161" s="98"/>
      <c r="SI161" s="98"/>
      <c r="SJ161" s="98"/>
      <c r="SK161" s="98"/>
      <c r="SL161" s="98"/>
      <c r="SM161" s="98"/>
      <c r="SN161" s="98"/>
      <c r="SO161" s="98"/>
      <c r="SP161" s="98"/>
      <c r="SQ161" s="98"/>
      <c r="SR161" s="98"/>
      <c r="SS161" s="98"/>
      <c r="ST161" s="98"/>
      <c r="SU161" s="98"/>
      <c r="SV161" s="98"/>
      <c r="SW161" s="98"/>
      <c r="SX161" s="98"/>
      <c r="SY161" s="98"/>
      <c r="SZ161" s="98"/>
      <c r="TA161" s="98"/>
      <c r="TB161" s="98"/>
      <c r="TC161" s="98"/>
      <c r="TD161" s="98"/>
      <c r="TE161" s="98"/>
      <c r="TF161" s="98"/>
      <c r="TG161" s="98"/>
      <c r="TH161" s="98"/>
      <c r="TI161" s="98"/>
      <c r="TJ161" s="98"/>
      <c r="TK161" s="98"/>
      <c r="TL161" s="98"/>
      <c r="TM161" s="98"/>
      <c r="TN161" s="98"/>
      <c r="TO161" s="98"/>
      <c r="TP161" s="98"/>
      <c r="TQ161" s="98"/>
      <c r="TR161" s="98"/>
      <c r="TS161" s="98"/>
      <c r="TT161" s="98"/>
      <c r="TU161" s="98"/>
      <c r="TV161" s="98"/>
      <c r="TW161" s="98"/>
      <c r="TX161" s="98"/>
      <c r="TY161" s="98"/>
      <c r="TZ161" s="98"/>
      <c r="UA161" s="98"/>
      <c r="UB161" s="98"/>
      <c r="UC161" s="98"/>
      <c r="UD161" s="98"/>
      <c r="UE161" s="98"/>
      <c r="UF161" s="98"/>
      <c r="UG161" s="98"/>
      <c r="UH161" s="98"/>
      <c r="UI161" s="98"/>
      <c r="UJ161" s="98"/>
      <c r="UK161" s="98"/>
      <c r="UL161" s="98"/>
      <c r="UM161" s="98"/>
      <c r="UN161" s="98"/>
      <c r="UO161" s="98"/>
      <c r="UP161" s="98"/>
      <c r="UQ161" s="98"/>
      <c r="UR161" s="98"/>
      <c r="US161" s="98"/>
      <c r="UT161" s="98"/>
      <c r="UU161" s="98"/>
      <c r="UV161" s="98"/>
      <c r="UW161" s="98"/>
      <c r="UX161" s="98"/>
      <c r="UY161" s="98"/>
      <c r="UZ161" s="98"/>
      <c r="VA161" s="98"/>
      <c r="VB161" s="98"/>
      <c r="VC161" s="98"/>
      <c r="VD161" s="98"/>
      <c r="VE161" s="98"/>
      <c r="VF161" s="98"/>
      <c r="VG161" s="98"/>
      <c r="VH161" s="98"/>
      <c r="VI161" s="98"/>
      <c r="VJ161" s="98"/>
      <c r="VK161" s="98"/>
      <c r="VL161" s="98"/>
      <c r="VM161" s="98"/>
      <c r="VN161" s="98"/>
      <c r="VO161" s="98"/>
      <c r="VP161" s="98"/>
      <c r="VQ161" s="98"/>
      <c r="VR161" s="98"/>
      <c r="VS161" s="98"/>
      <c r="VT161" s="98"/>
      <c r="VU161" s="98"/>
      <c r="VV161" s="98"/>
      <c r="VW161" s="98"/>
      <c r="VX161" s="98"/>
      <c r="VY161" s="98"/>
      <c r="VZ161" s="98"/>
      <c r="WA161" s="98"/>
      <c r="WB161" s="98"/>
      <c r="WC161" s="98"/>
      <c r="WD161" s="98"/>
      <c r="WE161" s="98"/>
      <c r="WF161" s="98"/>
      <c r="WG161" s="98"/>
      <c r="WH161" s="98"/>
      <c r="WI161" s="98"/>
      <c r="WJ161" s="98"/>
      <c r="WK161" s="98"/>
      <c r="WL161" s="98"/>
      <c r="WM161" s="98"/>
      <c r="WN161" s="98"/>
      <c r="WO161" s="98"/>
      <c r="WP161" s="98"/>
      <c r="WQ161" s="98"/>
      <c r="WR161" s="98"/>
      <c r="WS161" s="98"/>
      <c r="WT161" s="98"/>
      <c r="WU161" s="98"/>
      <c r="WV161" s="98"/>
      <c r="WW161" s="98"/>
      <c r="WX161" s="98"/>
      <c r="WY161" s="98"/>
      <c r="WZ161" s="98"/>
      <c r="XA161" s="98"/>
      <c r="XB161" s="98"/>
      <c r="XC161" s="98"/>
      <c r="XD161" s="98"/>
      <c r="XE161" s="98"/>
      <c r="XF161" s="98"/>
      <c r="XG161" s="98"/>
      <c r="XH161" s="98"/>
      <c r="XI161" s="98"/>
      <c r="XJ161" s="98"/>
      <c r="XK161" s="98"/>
      <c r="XL161" s="98"/>
      <c r="XM161" s="98"/>
      <c r="XN161" s="98"/>
      <c r="XO161" s="98"/>
      <c r="XP161" s="98"/>
      <c r="XQ161" s="98"/>
      <c r="XR161" s="98"/>
      <c r="XS161" s="98"/>
      <c r="XT161" s="98"/>
      <c r="XU161" s="98"/>
      <c r="XV161" s="98"/>
      <c r="XW161" s="98"/>
      <c r="XX161" s="98"/>
      <c r="XY161" s="98"/>
      <c r="XZ161" s="98"/>
      <c r="YA161" s="98"/>
      <c r="YB161" s="98"/>
      <c r="YC161" s="98"/>
      <c r="YD161" s="98"/>
      <c r="YE161" s="98"/>
      <c r="YF161" s="98"/>
      <c r="YG161" s="98"/>
      <c r="YH161" s="98"/>
      <c r="YI161" s="98"/>
      <c r="YJ161" s="98"/>
      <c r="YK161" s="98"/>
      <c r="YL161" s="98"/>
      <c r="YM161" s="98"/>
      <c r="YN161" s="98"/>
      <c r="YO161" s="98"/>
      <c r="YP161" s="98"/>
      <c r="YQ161" s="98"/>
      <c r="YR161" s="98"/>
      <c r="YS161" s="98"/>
      <c r="YT161" s="98"/>
      <c r="YU161" s="98"/>
      <c r="YV161" s="98"/>
      <c r="YW161" s="98"/>
      <c r="YX161" s="98"/>
      <c r="YY161" s="98"/>
      <c r="YZ161" s="98"/>
      <c r="ZA161" s="98"/>
      <c r="ZB161" s="98"/>
      <c r="ZC161" s="98"/>
      <c r="ZD161" s="98"/>
      <c r="ZE161" s="98"/>
      <c r="ZF161" s="98"/>
      <c r="ZG161" s="98"/>
      <c r="ZH161" s="98"/>
      <c r="ZI161" s="98"/>
      <c r="ZJ161" s="98"/>
      <c r="ZK161" s="98"/>
      <c r="ZL161" s="98"/>
      <c r="ZM161" s="98"/>
      <c r="ZN161" s="98"/>
      <c r="ZO161" s="98"/>
      <c r="ZP161" s="98"/>
      <c r="ZQ161" s="98"/>
      <c r="ZR161" s="98"/>
      <c r="ZS161" s="98"/>
      <c r="ZT161" s="98"/>
      <c r="ZU161" s="98"/>
      <c r="ZV161" s="98"/>
      <c r="ZW161" s="98"/>
      <c r="ZX161" s="98"/>
      <c r="ZY161" s="98"/>
      <c r="ZZ161" s="98"/>
      <c r="AAA161" s="98"/>
      <c r="AAB161" s="98"/>
      <c r="AAC161" s="98"/>
      <c r="AAD161" s="98"/>
      <c r="AAE161" s="98"/>
      <c r="AAF161" s="98"/>
      <c r="AAG161" s="98"/>
      <c r="AAH161" s="98"/>
      <c r="AAI161" s="98"/>
      <c r="AAJ161" s="98"/>
      <c r="AAK161" s="98"/>
      <c r="AAL161" s="98"/>
      <c r="AAM161" s="98"/>
      <c r="AAN161" s="98"/>
      <c r="AAO161" s="98"/>
      <c r="AAP161" s="98"/>
      <c r="AAQ161" s="98"/>
      <c r="AAR161" s="98"/>
      <c r="AAS161" s="98"/>
      <c r="AAT161" s="98"/>
      <c r="AAU161" s="98"/>
      <c r="AAV161" s="98"/>
      <c r="AAW161" s="98"/>
      <c r="AAX161" s="98"/>
      <c r="AAY161" s="98"/>
      <c r="AAZ161" s="98"/>
      <c r="ABA161" s="98"/>
      <c r="ABB161" s="98"/>
      <c r="ABC161" s="98"/>
      <c r="ABD161" s="98"/>
      <c r="ABE161" s="98"/>
      <c r="ABF161" s="98"/>
      <c r="ABG161" s="98"/>
      <c r="ABH161" s="98"/>
      <c r="ABI161" s="98"/>
      <c r="ABJ161" s="98"/>
      <c r="ABK161" s="98"/>
      <c r="ABL161" s="98"/>
      <c r="ABM161" s="98"/>
      <c r="ABN161" s="98"/>
      <c r="ABO161" s="98"/>
      <c r="ABP161" s="98"/>
      <c r="ABQ161" s="98"/>
      <c r="ABR161" s="98"/>
      <c r="ABS161" s="98"/>
      <c r="ABT161" s="98"/>
      <c r="ABU161" s="98"/>
      <c r="ABV161" s="98"/>
      <c r="ABW161" s="98"/>
      <c r="ABX161" s="98"/>
      <c r="ABY161" s="98"/>
      <c r="ABZ161" s="98"/>
      <c r="ACA161" s="98"/>
      <c r="ACB161" s="98"/>
      <c r="ACC161" s="98"/>
      <c r="ACD161" s="98"/>
      <c r="ACE161" s="98"/>
      <c r="ACF161" s="98"/>
      <c r="ACG161" s="98"/>
      <c r="ACH161" s="98"/>
      <c r="ACI161" s="98"/>
      <c r="ACJ161" s="98"/>
      <c r="ACK161" s="98"/>
      <c r="ACL161" s="98"/>
      <c r="ACM161" s="98"/>
      <c r="ACN161" s="98"/>
      <c r="ACO161" s="98"/>
      <c r="ACP161" s="98"/>
      <c r="ACQ161" s="98"/>
      <c r="ACR161" s="98"/>
      <c r="ACS161" s="98"/>
      <c r="ACT161" s="98"/>
      <c r="ACU161" s="98"/>
      <c r="ACV161" s="98"/>
      <c r="ACW161" s="98"/>
      <c r="ACX161" s="98"/>
      <c r="ACY161" s="98"/>
      <c r="ACZ161" s="98"/>
      <c r="ADA161" s="98"/>
      <c r="ADB161" s="98"/>
      <c r="ADC161" s="98"/>
      <c r="ADD161" s="98"/>
      <c r="ADE161" s="98"/>
      <c r="ADF161" s="98"/>
      <c r="ADG161" s="98"/>
      <c r="ADH161" s="98"/>
      <c r="ADI161" s="98"/>
      <c r="ADJ161" s="98"/>
      <c r="ADK161" s="98"/>
      <c r="ADL161" s="98"/>
      <c r="ADM161" s="98"/>
      <c r="ADN161" s="98"/>
      <c r="ADO161" s="98"/>
      <c r="ADP161" s="98"/>
      <c r="ADQ161" s="98"/>
      <c r="ADR161" s="98"/>
      <c r="ADS161" s="98"/>
      <c r="ADT161" s="98"/>
      <c r="ADU161" s="98"/>
      <c r="ADV161" s="98"/>
      <c r="ADW161" s="98"/>
      <c r="ADX161" s="98"/>
      <c r="ADY161" s="98"/>
      <c r="ADZ161" s="98"/>
      <c r="AEA161" s="98"/>
      <c r="AEB161" s="98"/>
      <c r="AEC161" s="98"/>
      <c r="AED161" s="98"/>
      <c r="AEE161" s="98"/>
      <c r="AEF161" s="98"/>
      <c r="AEG161" s="98"/>
      <c r="AEH161" s="98"/>
      <c r="AEI161" s="98"/>
      <c r="AEJ161" s="98"/>
      <c r="AEK161" s="98"/>
      <c r="AEL161" s="98"/>
      <c r="AEM161" s="98"/>
      <c r="AEN161" s="98"/>
      <c r="AEO161" s="98"/>
      <c r="AEP161" s="98"/>
      <c r="AEQ161" s="98"/>
      <c r="AER161" s="98"/>
      <c r="AES161" s="98"/>
      <c r="AET161" s="98"/>
      <c r="AEU161" s="98"/>
      <c r="AEV161" s="98"/>
      <c r="AEW161" s="98"/>
      <c r="AEX161" s="98"/>
      <c r="AEY161" s="98"/>
      <c r="AEZ161" s="98"/>
      <c r="AFA161" s="98"/>
      <c r="AFB161" s="98"/>
      <c r="AFC161" s="98"/>
      <c r="AFD161" s="98"/>
      <c r="AFE161" s="98"/>
      <c r="AFF161" s="98"/>
      <c r="AFG161" s="98"/>
      <c r="AFH161" s="98"/>
      <c r="AFI161" s="98"/>
      <c r="AFJ161" s="98"/>
      <c r="AFK161" s="98"/>
      <c r="AFL161" s="98"/>
      <c r="AFM161" s="98"/>
      <c r="AFN161" s="98"/>
      <c r="AFO161" s="98"/>
      <c r="AFP161" s="98"/>
      <c r="AFQ161" s="98"/>
      <c r="AFR161" s="98"/>
      <c r="AFS161" s="98"/>
      <c r="AFT161" s="98"/>
      <c r="AFU161" s="98"/>
      <c r="AFV161" s="98"/>
      <c r="AFW161" s="98"/>
      <c r="AFX161" s="98"/>
      <c r="AFY161" s="98"/>
      <c r="AFZ161" s="98"/>
      <c r="AGA161" s="98"/>
      <c r="AGB161" s="98"/>
      <c r="AGC161" s="98"/>
      <c r="AGD161" s="98"/>
      <c r="AGE161" s="98"/>
      <c r="AGF161" s="98"/>
      <c r="AGG161" s="98"/>
      <c r="AGH161" s="98"/>
      <c r="AGI161" s="98"/>
      <c r="AGJ161" s="98"/>
      <c r="AGK161" s="98"/>
      <c r="AGL161" s="98"/>
      <c r="AGM161" s="98"/>
      <c r="AGN161" s="98"/>
      <c r="AGO161" s="98"/>
      <c r="AGP161" s="98"/>
      <c r="AGQ161" s="98"/>
      <c r="AGR161" s="98"/>
      <c r="AGS161" s="98"/>
      <c r="AGT161" s="98"/>
      <c r="AGU161" s="98"/>
      <c r="AGV161" s="98"/>
      <c r="AGW161" s="98"/>
      <c r="AGX161" s="98"/>
      <c r="AGY161" s="98"/>
      <c r="AGZ161" s="98"/>
      <c r="AHA161" s="98"/>
      <c r="AHB161" s="98"/>
      <c r="AHC161" s="98"/>
      <c r="AHD161" s="98"/>
      <c r="AHE161" s="98"/>
      <c r="AHF161" s="98"/>
      <c r="AHG161" s="98"/>
      <c r="AHH161" s="98"/>
      <c r="AHI161" s="98"/>
      <c r="AHJ161" s="98"/>
      <c r="AHK161" s="98"/>
      <c r="AHL161" s="98"/>
      <c r="AHM161" s="98"/>
      <c r="AHN161" s="98"/>
      <c r="AHO161" s="98"/>
      <c r="AHP161" s="98"/>
      <c r="AHQ161" s="98"/>
      <c r="AHR161" s="98"/>
      <c r="AHS161" s="98"/>
      <c r="AHT161" s="98"/>
      <c r="AHU161" s="98"/>
      <c r="AHV161" s="98"/>
      <c r="AHW161" s="98"/>
      <c r="AHX161" s="98"/>
      <c r="AHY161" s="98"/>
      <c r="AHZ161" s="98"/>
      <c r="AIA161" s="98"/>
      <c r="AIB161" s="98"/>
      <c r="AIC161" s="98"/>
      <c r="AID161" s="98"/>
      <c r="AIE161" s="98"/>
      <c r="AIF161" s="98"/>
      <c r="AIG161" s="98"/>
      <c r="AIH161" s="98"/>
      <c r="AII161" s="98"/>
      <c r="AIJ161" s="98"/>
      <c r="AIK161" s="98"/>
      <c r="AIL161" s="98"/>
      <c r="AIM161" s="98"/>
      <c r="AIN161" s="98"/>
      <c r="AIO161" s="98"/>
      <c r="AIP161" s="98"/>
      <c r="AIQ161" s="98"/>
      <c r="AIR161" s="98"/>
      <c r="AIS161" s="98"/>
      <c r="AIT161" s="98"/>
      <c r="AIU161" s="98"/>
      <c r="AIV161" s="98"/>
      <c r="AIW161" s="98"/>
      <c r="AIX161" s="98"/>
      <c r="AIY161" s="98"/>
      <c r="AIZ161" s="98"/>
      <c r="AJA161" s="98"/>
      <c r="AJB161" s="98"/>
      <c r="AJC161" s="98"/>
      <c r="AJD161" s="98"/>
      <c r="AJE161" s="98"/>
      <c r="AJF161" s="98"/>
      <c r="AJG161" s="98"/>
      <c r="AJH161" s="98"/>
      <c r="AJI161" s="98"/>
      <c r="AJJ161" s="98"/>
      <c r="AJK161" s="98"/>
      <c r="AJL161" s="98"/>
      <c r="AJM161" s="98"/>
      <c r="AJN161" s="98"/>
      <c r="AJO161" s="98"/>
      <c r="AJP161" s="98"/>
      <c r="AJQ161" s="98"/>
      <c r="AJR161" s="98"/>
      <c r="AJS161" s="98"/>
      <c r="AJT161" s="98"/>
      <c r="AJU161" s="98"/>
      <c r="AJV161" s="98"/>
      <c r="AJW161" s="98"/>
      <c r="AJX161" s="98"/>
      <c r="AJY161" s="98"/>
      <c r="AJZ161" s="98"/>
      <c r="AKA161" s="98"/>
      <c r="AKB161" s="98"/>
      <c r="AKC161" s="98"/>
      <c r="AKD161" s="98"/>
      <c r="AKE161" s="98"/>
      <c r="AKF161" s="98"/>
      <c r="AKG161" s="98"/>
      <c r="AKH161" s="98"/>
      <c r="AKI161" s="98"/>
      <c r="AKJ161" s="98"/>
      <c r="AKK161" s="98"/>
      <c r="AKL161" s="98"/>
      <c r="AKM161" s="98"/>
      <c r="AKN161" s="98"/>
      <c r="AKO161" s="98"/>
      <c r="AKP161" s="98"/>
      <c r="AKQ161" s="98"/>
      <c r="AKR161" s="98"/>
      <c r="AKS161" s="98"/>
      <c r="AKT161" s="98"/>
      <c r="AKU161" s="98"/>
      <c r="AKV161" s="98"/>
      <c r="AKW161" s="98"/>
      <c r="AKX161" s="98"/>
    </row>
    <row r="162" spans="1:986" s="88" customFormat="1" ht="12" x14ac:dyDescent="0.2">
      <c r="A162" s="249"/>
      <c r="B162" s="241" t="s">
        <v>436</v>
      </c>
      <c r="C162" s="166" t="str">
        <f>_xlfn.CONCAT(Leverancespecifikation6[[#This Row],[ID]],Leverancespecifikation6[[#This Row],[BYGNINGSDEL]])</f>
        <v xml:space="preserve">158Værn og håndlister </v>
      </c>
      <c r="D162" s="167"/>
      <c r="E162" s="167" t="s">
        <v>1547</v>
      </c>
      <c r="F162" s="167"/>
      <c r="G162" s="167"/>
      <c r="H162" s="167"/>
      <c r="I162" s="167"/>
      <c r="J162" s="171">
        <v>4</v>
      </c>
      <c r="K162" s="331" t="s">
        <v>457</v>
      </c>
      <c r="L162" s="169" t="s">
        <v>366</v>
      </c>
      <c r="M162" s="86" t="str">
        <f>IFERROR(VLOOKUP(Leverancespecifikation6[[#This Row],[ID-Bygningsdel]],'Data ændringslog'!A:G,7,FALSE),"P")</f>
        <v/>
      </c>
      <c r="N162" s="320" t="s">
        <v>99</v>
      </c>
      <c r="O162" s="117" t="str">
        <f>VLOOKUP(Leverancespecifikation6[[#This Row],[ID-Bygningsdel]],'Data aktør'!A:H,2,FALSE)</f>
        <v>X</v>
      </c>
      <c r="P162" s="87" t="str">
        <f>VLOOKUP(Leverancespecifikation6[[#This Row],[ID-Bygningsdel]],'Data aktør'!A:H,3,FALSE)</f>
        <v/>
      </c>
      <c r="Q162" s="87" t="str">
        <f>VLOOKUP(Leverancespecifikation6[[#This Row],[ID-Bygningsdel]],'Data aktør'!A:H,4,FALSE)</f>
        <v/>
      </c>
      <c r="R162" s="87" t="str">
        <f>VLOOKUP(Leverancespecifikation6[[#This Row],[ID-Bygningsdel]],'Data aktør'!A:H,5,FALSE)</f>
        <v/>
      </c>
      <c r="S162" s="87" t="str">
        <f>VLOOKUP(Leverancespecifikation6[[#This Row],[ID-Bygningsdel]],'Data aktør'!A:H,6,FALSE)</f>
        <v/>
      </c>
      <c r="T162" s="87" t="str">
        <f>VLOOKUP(Leverancespecifikation6[[#This Row],[ID-Bygningsdel]],'Data aktør'!A:H,7,FALSE)</f>
        <v/>
      </c>
      <c r="U162" s="118" t="str">
        <f>VLOOKUP(Leverancespecifikation6[[#This Row],[ID-Bygningsdel]],'Data aktør'!A:H,8,FALSE)</f>
        <v/>
      </c>
      <c r="V162" s="110"/>
      <c r="W162" s="85"/>
      <c r="X162" s="85"/>
      <c r="Y162" s="85"/>
      <c r="Z162" s="85"/>
      <c r="AA162" s="85"/>
      <c r="AB162" s="167"/>
      <c r="AC162" s="167"/>
      <c r="AD162" s="167"/>
      <c r="AE162" s="167"/>
      <c r="AF162" s="167"/>
      <c r="AG162" s="167"/>
      <c r="AH162" s="167"/>
      <c r="AI162" s="167"/>
      <c r="AJ162" s="167" t="s">
        <v>33</v>
      </c>
      <c r="AK162" s="167">
        <v>300</v>
      </c>
      <c r="AL162" s="167"/>
      <c r="AM162" s="167"/>
      <c r="AN162" s="167"/>
      <c r="AO162" s="167"/>
      <c r="AP162" s="167"/>
      <c r="AQ162" s="167"/>
      <c r="AR162" s="167"/>
      <c r="AS162" s="167"/>
      <c r="AT162" s="167" t="s">
        <v>33</v>
      </c>
      <c r="AU162" s="167">
        <v>325</v>
      </c>
      <c r="AV162" s="167"/>
      <c r="AW162" s="167"/>
      <c r="AX162" s="167"/>
      <c r="AY162" s="167"/>
      <c r="AZ162" s="167"/>
      <c r="BA162" s="167"/>
      <c r="BB162" s="167" t="s">
        <v>33</v>
      </c>
      <c r="BC162" s="167">
        <v>325</v>
      </c>
      <c r="BD162" s="167"/>
      <c r="BE162" s="167"/>
      <c r="BF162" s="167"/>
      <c r="BG162" s="167"/>
      <c r="BH162" s="167"/>
      <c r="BI162" s="167"/>
      <c r="BJ162" s="167"/>
      <c r="BK162" s="167"/>
      <c r="BL162" s="286"/>
      <c r="BM162" s="167"/>
      <c r="BN162" s="167"/>
      <c r="BO162" s="167"/>
      <c r="BP162" s="167"/>
      <c r="BQ162" s="167"/>
      <c r="BR162" s="167"/>
      <c r="BS162" s="167"/>
      <c r="BT162" s="167"/>
      <c r="BU162" s="167"/>
      <c r="BV162" s="167"/>
      <c r="BW162" s="167"/>
      <c r="BX162" s="167"/>
      <c r="BY162" s="167"/>
      <c r="BZ162" s="167"/>
      <c r="CA162" s="207"/>
      <c r="CB162" s="134"/>
      <c r="CC162" s="134"/>
      <c r="CD162" s="134"/>
      <c r="CE162" s="134"/>
      <c r="CF162" s="134"/>
      <c r="CG162" s="134"/>
      <c r="CH162" s="134"/>
      <c r="CI162" s="134"/>
      <c r="CJ162" s="134"/>
      <c r="CK162" s="134"/>
      <c r="CL162" s="134"/>
      <c r="CM162" s="134"/>
      <c r="CN162" s="134"/>
      <c r="CO162" s="134"/>
      <c r="CP162" s="134"/>
      <c r="CQ162" s="134"/>
      <c r="CR162" s="134"/>
      <c r="CS162" s="134"/>
      <c r="CT162" s="134"/>
      <c r="CU162" s="134"/>
      <c r="CV162" s="134"/>
      <c r="CW162" s="134"/>
      <c r="CX162" s="134"/>
      <c r="CY162" s="134"/>
      <c r="CZ162" s="134"/>
      <c r="DA162" s="134"/>
      <c r="DB162" s="134"/>
      <c r="DC162" s="134"/>
      <c r="DD162" s="134"/>
      <c r="DE162" s="134"/>
      <c r="DF162" s="134"/>
      <c r="DG162" s="134"/>
      <c r="DH162" s="134"/>
      <c r="DI162" s="134"/>
      <c r="DJ162" s="134"/>
      <c r="DK162" s="134"/>
      <c r="DL162" s="134"/>
      <c r="DM162" s="134"/>
      <c r="DN162" s="134"/>
      <c r="DO162" s="134"/>
      <c r="DP162" s="134"/>
      <c r="DQ162" s="134"/>
      <c r="DR162" s="134"/>
      <c r="DS162" s="134"/>
      <c r="DT162" s="134"/>
      <c r="DU162" s="134"/>
      <c r="DV162" s="134"/>
      <c r="DW162" s="134"/>
      <c r="DX162" s="134"/>
      <c r="DY162" s="134"/>
      <c r="DZ162" s="134"/>
      <c r="EA162" s="134"/>
      <c r="EB162" s="134"/>
      <c r="EC162" s="134"/>
      <c r="ED162" s="134"/>
      <c r="EE162" s="134"/>
      <c r="EF162" s="134"/>
      <c r="EG162" s="134"/>
      <c r="EH162" s="134"/>
      <c r="EI162" s="134"/>
      <c r="EJ162" s="134"/>
      <c r="EK162" s="134"/>
      <c r="EL162" s="134"/>
      <c r="EM162" s="134"/>
      <c r="EN162" s="134"/>
      <c r="EO162" s="134"/>
      <c r="EP162" s="134"/>
      <c r="EQ162" s="134"/>
      <c r="ER162" s="134"/>
      <c r="ES162" s="134"/>
      <c r="ET162" s="134"/>
      <c r="EU162" s="134"/>
      <c r="EV162" s="134"/>
      <c r="EW162" s="134"/>
      <c r="EX162" s="134"/>
      <c r="EY162" s="134"/>
      <c r="EZ162" s="134"/>
      <c r="FA162" s="134"/>
      <c r="FB162" s="134"/>
      <c r="FC162" s="134"/>
      <c r="FD162" s="134"/>
      <c r="FE162" s="134"/>
      <c r="FF162" s="134"/>
      <c r="FG162" s="134"/>
      <c r="FH162" s="134"/>
      <c r="FI162" s="134"/>
      <c r="FJ162" s="134"/>
      <c r="FK162" s="134"/>
      <c r="FL162" s="134"/>
      <c r="FM162" s="134"/>
      <c r="FN162" s="134"/>
      <c r="FO162" s="134"/>
      <c r="FP162" s="134"/>
      <c r="FQ162" s="134"/>
      <c r="FR162" s="134"/>
      <c r="FS162" s="134"/>
      <c r="FT162" s="134"/>
      <c r="FU162" s="134"/>
      <c r="FV162" s="134"/>
      <c r="FW162" s="134"/>
      <c r="FX162" s="134"/>
      <c r="FY162" s="134"/>
      <c r="FZ162" s="134"/>
      <c r="GA162" s="134"/>
      <c r="GB162" s="134"/>
      <c r="GC162" s="134"/>
      <c r="GD162" s="134"/>
      <c r="GE162" s="134"/>
      <c r="GF162" s="134"/>
      <c r="GG162" s="134"/>
      <c r="GH162" s="134"/>
      <c r="GI162" s="134"/>
      <c r="GJ162" s="134"/>
      <c r="GK162" s="134"/>
      <c r="GL162" s="134"/>
      <c r="GM162" s="134"/>
      <c r="GN162" s="134"/>
      <c r="GO162" s="134"/>
      <c r="GP162" s="134"/>
      <c r="GQ162" s="134"/>
      <c r="GR162" s="134"/>
      <c r="GS162" s="134"/>
      <c r="GT162" s="134"/>
      <c r="GU162" s="134"/>
      <c r="GV162" s="134"/>
      <c r="GW162" s="134"/>
      <c r="GX162" s="134"/>
      <c r="GY162" s="134"/>
      <c r="GZ162" s="134"/>
      <c r="HA162" s="134"/>
      <c r="HB162" s="134"/>
      <c r="HC162" s="134"/>
      <c r="HD162" s="134"/>
      <c r="HE162" s="134"/>
      <c r="HF162" s="134"/>
      <c r="HG162" s="134"/>
      <c r="HH162" s="134"/>
      <c r="HI162" s="134"/>
      <c r="HJ162" s="134"/>
      <c r="HK162" s="134"/>
      <c r="HL162" s="134"/>
      <c r="HM162" s="134"/>
      <c r="HN162" s="134"/>
      <c r="HO162" s="134"/>
      <c r="HP162" s="134"/>
      <c r="HQ162" s="134"/>
      <c r="HR162" s="134"/>
      <c r="HS162" s="134"/>
      <c r="HT162" s="134"/>
      <c r="HU162" s="134"/>
      <c r="HV162" s="134"/>
      <c r="HW162" s="134"/>
      <c r="HX162" s="134"/>
      <c r="HY162" s="134"/>
      <c r="HZ162" s="134"/>
      <c r="IA162" s="134"/>
      <c r="IB162" s="134"/>
      <c r="IC162" s="134"/>
      <c r="ID162" s="134"/>
      <c r="IE162" s="134"/>
      <c r="IF162" s="134"/>
      <c r="IG162" s="134"/>
      <c r="IH162" s="134"/>
      <c r="II162" s="134"/>
      <c r="IJ162" s="134"/>
      <c r="IK162" s="134"/>
      <c r="IL162" s="134"/>
      <c r="IM162" s="134"/>
      <c r="IN162" s="134"/>
      <c r="IO162" s="134"/>
      <c r="IP162" s="134"/>
      <c r="IQ162" s="134"/>
      <c r="IR162" s="134"/>
      <c r="IS162" s="134"/>
      <c r="IT162" s="134"/>
      <c r="IU162" s="134"/>
      <c r="IV162" s="134"/>
      <c r="IW162" s="134"/>
      <c r="IX162" s="134"/>
      <c r="IY162" s="134"/>
      <c r="IZ162" s="134"/>
      <c r="JA162" s="134"/>
      <c r="JB162" s="134"/>
      <c r="JC162" s="134"/>
      <c r="JD162" s="134"/>
      <c r="JE162" s="134"/>
      <c r="JF162" s="134"/>
      <c r="JG162" s="134"/>
      <c r="JH162" s="134"/>
      <c r="JI162" s="134"/>
      <c r="JJ162" s="134"/>
      <c r="JK162" s="134"/>
      <c r="JL162" s="134"/>
      <c r="JM162" s="134"/>
      <c r="JN162" s="134"/>
      <c r="JO162" s="134"/>
      <c r="JP162" s="134"/>
      <c r="JQ162" s="134"/>
      <c r="JR162" s="134"/>
      <c r="JS162" s="134"/>
      <c r="JT162" s="134"/>
      <c r="JU162" s="134"/>
      <c r="JV162" s="134"/>
      <c r="JW162" s="134"/>
      <c r="JX162" s="134"/>
      <c r="JY162" s="134"/>
      <c r="JZ162" s="134"/>
      <c r="KA162" s="134"/>
      <c r="KB162" s="134"/>
      <c r="KC162" s="134"/>
      <c r="KD162" s="134"/>
      <c r="KE162" s="134"/>
      <c r="KF162" s="134"/>
      <c r="KG162" s="134"/>
      <c r="KH162" s="134"/>
      <c r="KI162" s="134"/>
      <c r="KJ162" s="134"/>
      <c r="KK162" s="134"/>
      <c r="KL162" s="134"/>
      <c r="KM162" s="134"/>
      <c r="KN162" s="134"/>
      <c r="KO162" s="134"/>
      <c r="KP162" s="134"/>
      <c r="KQ162" s="134"/>
      <c r="KR162" s="134"/>
      <c r="KS162" s="134"/>
      <c r="KT162" s="134"/>
      <c r="KU162" s="134"/>
      <c r="KV162" s="134"/>
      <c r="KW162" s="134"/>
      <c r="KX162" s="134"/>
      <c r="KY162" s="134"/>
      <c r="KZ162" s="134"/>
      <c r="LA162" s="134"/>
      <c r="LB162" s="134"/>
      <c r="LC162" s="134"/>
      <c r="LD162" s="134"/>
      <c r="LE162" s="134"/>
      <c r="LF162" s="134"/>
      <c r="LG162" s="134"/>
      <c r="LH162" s="134"/>
      <c r="LI162" s="134"/>
      <c r="LJ162" s="134"/>
      <c r="LK162" s="134"/>
      <c r="LL162" s="134"/>
      <c r="LM162" s="134"/>
      <c r="LN162" s="134"/>
      <c r="LO162" s="134"/>
      <c r="LP162" s="134"/>
      <c r="LQ162" s="134"/>
      <c r="LR162" s="134"/>
      <c r="LS162" s="134"/>
      <c r="LT162" s="134"/>
      <c r="LU162" s="134"/>
      <c r="LV162" s="134"/>
      <c r="LW162" s="134"/>
      <c r="LX162" s="134"/>
      <c r="LY162" s="134"/>
      <c r="LZ162" s="134"/>
      <c r="MA162" s="134"/>
      <c r="MB162" s="134"/>
      <c r="MC162" s="134"/>
      <c r="MD162" s="134"/>
      <c r="ME162" s="134"/>
      <c r="MF162" s="134"/>
      <c r="MG162" s="134"/>
      <c r="MH162" s="134"/>
      <c r="MI162" s="134"/>
      <c r="MJ162" s="134"/>
      <c r="MK162" s="134"/>
      <c r="ML162" s="134"/>
      <c r="MM162" s="134"/>
      <c r="MN162" s="134"/>
      <c r="MO162" s="134"/>
      <c r="MP162" s="134"/>
      <c r="MQ162" s="134"/>
      <c r="MR162" s="134"/>
      <c r="MS162" s="134"/>
      <c r="MT162" s="134"/>
      <c r="MU162" s="134"/>
      <c r="MV162" s="134"/>
      <c r="MW162" s="134"/>
      <c r="MX162" s="134"/>
      <c r="MY162" s="134"/>
      <c r="MZ162" s="134"/>
      <c r="NA162" s="134"/>
      <c r="NB162" s="134"/>
      <c r="NC162" s="134"/>
      <c r="ND162" s="134"/>
      <c r="NE162" s="134"/>
      <c r="NF162" s="134"/>
      <c r="NG162" s="134"/>
      <c r="NH162" s="134"/>
      <c r="NI162" s="134"/>
      <c r="NJ162" s="134"/>
      <c r="NK162" s="134"/>
      <c r="NL162" s="134"/>
      <c r="NM162" s="134"/>
      <c r="NN162" s="134"/>
      <c r="NO162" s="134"/>
      <c r="NP162" s="134"/>
      <c r="NQ162" s="134"/>
      <c r="NR162" s="134"/>
      <c r="NS162" s="134"/>
      <c r="NT162" s="134"/>
      <c r="NU162" s="134"/>
      <c r="NV162" s="134"/>
      <c r="NW162" s="134"/>
      <c r="NX162" s="134"/>
      <c r="NY162" s="134"/>
      <c r="NZ162" s="134"/>
      <c r="OA162" s="134"/>
      <c r="OB162" s="134"/>
      <c r="OC162" s="134"/>
      <c r="OD162" s="134"/>
      <c r="OE162" s="134"/>
      <c r="OF162" s="134"/>
      <c r="OG162" s="134"/>
      <c r="OH162" s="134"/>
      <c r="OI162" s="134"/>
      <c r="OJ162" s="134"/>
      <c r="OK162" s="134"/>
      <c r="OL162" s="134"/>
      <c r="OM162" s="134"/>
      <c r="ON162" s="134"/>
      <c r="OO162" s="134"/>
      <c r="OP162" s="134"/>
      <c r="OQ162" s="134"/>
      <c r="OR162" s="134"/>
      <c r="OS162" s="134"/>
      <c r="OT162" s="134"/>
      <c r="OU162" s="134"/>
      <c r="OV162" s="134"/>
      <c r="OW162" s="134"/>
      <c r="OX162" s="134"/>
      <c r="OY162" s="134"/>
      <c r="OZ162" s="134"/>
      <c r="PA162" s="134"/>
      <c r="PB162" s="134"/>
      <c r="PC162" s="134"/>
      <c r="PD162" s="134"/>
      <c r="PE162" s="134"/>
      <c r="PF162" s="134"/>
      <c r="PG162" s="134"/>
      <c r="PH162" s="134"/>
      <c r="PI162" s="134"/>
      <c r="PJ162" s="134"/>
      <c r="PK162" s="134"/>
      <c r="PL162" s="134"/>
      <c r="PM162" s="134"/>
      <c r="PN162" s="134"/>
      <c r="PO162" s="134"/>
      <c r="PP162" s="134"/>
      <c r="PQ162" s="134"/>
      <c r="PR162" s="134"/>
      <c r="PS162" s="134"/>
      <c r="PT162" s="134"/>
      <c r="PU162" s="134"/>
      <c r="PV162" s="134"/>
      <c r="PW162" s="134"/>
      <c r="PX162" s="134"/>
      <c r="PY162" s="134"/>
      <c r="PZ162" s="134"/>
      <c r="QA162" s="134"/>
      <c r="QB162" s="134"/>
      <c r="QC162" s="134"/>
      <c r="QD162" s="134"/>
      <c r="QE162" s="134"/>
      <c r="QF162" s="134"/>
      <c r="QG162" s="134"/>
      <c r="QH162" s="134"/>
      <c r="QI162" s="134"/>
      <c r="QJ162" s="134"/>
      <c r="QK162" s="134"/>
      <c r="QL162" s="134"/>
      <c r="QM162" s="134"/>
      <c r="QN162" s="134"/>
      <c r="QO162" s="134"/>
      <c r="QP162" s="134"/>
      <c r="QQ162" s="134"/>
      <c r="QR162" s="134"/>
      <c r="QS162" s="134"/>
      <c r="QT162" s="134"/>
      <c r="QU162" s="134"/>
      <c r="QV162" s="134"/>
      <c r="QW162" s="134"/>
      <c r="QX162" s="134"/>
      <c r="QY162" s="134"/>
      <c r="QZ162" s="134"/>
      <c r="RA162" s="134"/>
      <c r="RB162" s="134"/>
      <c r="RC162" s="134"/>
      <c r="RD162" s="134"/>
      <c r="RE162" s="134"/>
      <c r="RF162" s="134"/>
      <c r="RG162" s="134"/>
      <c r="RH162" s="134"/>
      <c r="RI162" s="134"/>
      <c r="RJ162" s="134"/>
      <c r="RK162" s="134"/>
      <c r="RL162" s="134"/>
      <c r="RM162" s="134"/>
      <c r="RN162" s="134"/>
      <c r="RO162" s="134"/>
      <c r="RP162" s="134"/>
      <c r="RQ162" s="134"/>
      <c r="RR162" s="134"/>
      <c r="RS162" s="134"/>
      <c r="RT162" s="134"/>
      <c r="RU162" s="134"/>
      <c r="RV162" s="134"/>
      <c r="RW162" s="134"/>
      <c r="RX162" s="134"/>
      <c r="RY162" s="134"/>
      <c r="RZ162" s="134"/>
      <c r="SA162" s="134"/>
      <c r="SB162" s="134"/>
      <c r="SC162" s="134"/>
      <c r="SD162" s="134"/>
      <c r="SE162" s="134"/>
      <c r="SF162" s="134"/>
      <c r="SG162" s="134"/>
      <c r="SH162" s="134"/>
      <c r="SI162" s="134"/>
      <c r="SJ162" s="134"/>
      <c r="SK162" s="134"/>
      <c r="SL162" s="134"/>
      <c r="SM162" s="134"/>
      <c r="SN162" s="134"/>
      <c r="SO162" s="134"/>
      <c r="SP162" s="134"/>
      <c r="SQ162" s="134"/>
      <c r="SR162" s="134"/>
      <c r="SS162" s="134"/>
      <c r="ST162" s="134"/>
      <c r="SU162" s="134"/>
      <c r="SV162" s="134"/>
      <c r="SW162" s="134"/>
      <c r="SX162" s="134"/>
      <c r="SY162" s="134"/>
      <c r="SZ162" s="134"/>
      <c r="TA162" s="134"/>
      <c r="TB162" s="134"/>
      <c r="TC162" s="134"/>
      <c r="TD162" s="134"/>
      <c r="TE162" s="134"/>
      <c r="TF162" s="134"/>
      <c r="TG162" s="134"/>
      <c r="TH162" s="134"/>
      <c r="TI162" s="134"/>
      <c r="TJ162" s="134"/>
      <c r="TK162" s="134"/>
      <c r="TL162" s="134"/>
      <c r="TM162" s="134"/>
      <c r="TN162" s="134"/>
      <c r="TO162" s="134"/>
      <c r="TP162" s="134"/>
      <c r="TQ162" s="134"/>
      <c r="TR162" s="134"/>
      <c r="TS162" s="134"/>
      <c r="TT162" s="134"/>
      <c r="TU162" s="134"/>
      <c r="TV162" s="134"/>
      <c r="TW162" s="134"/>
      <c r="TX162" s="134"/>
      <c r="TY162" s="134"/>
      <c r="TZ162" s="134"/>
      <c r="UA162" s="134"/>
      <c r="UB162" s="134"/>
      <c r="UC162" s="134"/>
      <c r="UD162" s="134"/>
      <c r="UE162" s="134"/>
      <c r="UF162" s="134"/>
      <c r="UG162" s="134"/>
      <c r="UH162" s="134"/>
      <c r="UI162" s="134"/>
      <c r="UJ162" s="134"/>
      <c r="UK162" s="134"/>
      <c r="UL162" s="134"/>
      <c r="UM162" s="134"/>
      <c r="UN162" s="134"/>
      <c r="UO162" s="134"/>
      <c r="UP162" s="134"/>
      <c r="UQ162" s="134"/>
      <c r="UR162" s="134"/>
      <c r="US162" s="134"/>
      <c r="UT162" s="134"/>
      <c r="UU162" s="134"/>
      <c r="UV162" s="134"/>
      <c r="UW162" s="134"/>
      <c r="UX162" s="134"/>
      <c r="UY162" s="134"/>
      <c r="UZ162" s="134"/>
      <c r="VA162" s="134"/>
      <c r="VB162" s="134"/>
      <c r="VC162" s="134"/>
      <c r="VD162" s="134"/>
      <c r="VE162" s="134"/>
      <c r="VF162" s="134"/>
      <c r="VG162" s="134"/>
      <c r="VH162" s="134"/>
      <c r="VI162" s="134"/>
      <c r="VJ162" s="134"/>
      <c r="VK162" s="134"/>
      <c r="VL162" s="134"/>
      <c r="VM162" s="134"/>
      <c r="VN162" s="134"/>
      <c r="VO162" s="134"/>
      <c r="VP162" s="134"/>
      <c r="VQ162" s="134"/>
      <c r="VR162" s="134"/>
      <c r="VS162" s="134"/>
      <c r="VT162" s="134"/>
      <c r="VU162" s="134"/>
      <c r="VV162" s="134"/>
      <c r="VW162" s="134"/>
      <c r="VX162" s="134"/>
      <c r="VY162" s="134"/>
      <c r="VZ162" s="134"/>
      <c r="WA162" s="134"/>
      <c r="WB162" s="134"/>
      <c r="WC162" s="134"/>
      <c r="WD162" s="134"/>
      <c r="WE162" s="134"/>
      <c r="WF162" s="134"/>
      <c r="WG162" s="134"/>
      <c r="WH162" s="134"/>
      <c r="WI162" s="134"/>
      <c r="WJ162" s="134"/>
      <c r="WK162" s="134"/>
      <c r="WL162" s="134"/>
      <c r="WM162" s="134"/>
      <c r="WN162" s="134"/>
      <c r="WO162" s="134"/>
      <c r="WP162" s="134"/>
      <c r="WQ162" s="134"/>
      <c r="WR162" s="134"/>
      <c r="WS162" s="134"/>
      <c r="WT162" s="134"/>
      <c r="WU162" s="134"/>
      <c r="WV162" s="134"/>
      <c r="WW162" s="134"/>
      <c r="WX162" s="134"/>
      <c r="WY162" s="134"/>
      <c r="WZ162" s="134"/>
      <c r="XA162" s="134"/>
      <c r="XB162" s="134"/>
      <c r="XC162" s="134"/>
      <c r="XD162" s="134"/>
      <c r="XE162" s="134"/>
      <c r="XF162" s="134"/>
      <c r="XG162" s="134"/>
      <c r="XH162" s="134"/>
      <c r="XI162" s="134"/>
      <c r="XJ162" s="134"/>
      <c r="XK162" s="134"/>
      <c r="XL162" s="134"/>
      <c r="XM162" s="134"/>
      <c r="XN162" s="134"/>
      <c r="XO162" s="134"/>
      <c r="XP162" s="134"/>
      <c r="XQ162" s="134"/>
      <c r="XR162" s="134"/>
      <c r="XS162" s="134"/>
      <c r="XT162" s="134"/>
      <c r="XU162" s="134"/>
      <c r="XV162" s="134"/>
      <c r="XW162" s="134"/>
      <c r="XX162" s="134"/>
      <c r="XY162" s="134"/>
      <c r="XZ162" s="134"/>
      <c r="YA162" s="134"/>
      <c r="YB162" s="134"/>
      <c r="YC162" s="134"/>
      <c r="YD162" s="134"/>
      <c r="YE162" s="134"/>
      <c r="YF162" s="134"/>
      <c r="YG162" s="134"/>
      <c r="YH162" s="134"/>
      <c r="YI162" s="134"/>
      <c r="YJ162" s="134"/>
      <c r="YK162" s="134"/>
      <c r="YL162" s="134"/>
      <c r="YM162" s="134"/>
      <c r="YN162" s="134"/>
      <c r="YO162" s="134"/>
      <c r="YP162" s="134"/>
      <c r="YQ162" s="134"/>
      <c r="YR162" s="134"/>
      <c r="YS162" s="134"/>
      <c r="YT162" s="134"/>
      <c r="YU162" s="134"/>
      <c r="YV162" s="134"/>
      <c r="YW162" s="134"/>
      <c r="YX162" s="134"/>
      <c r="YY162" s="134"/>
      <c r="YZ162" s="134"/>
      <c r="ZA162" s="134"/>
      <c r="ZB162" s="134"/>
      <c r="ZC162" s="134"/>
      <c r="ZD162" s="134"/>
      <c r="ZE162" s="134"/>
      <c r="ZF162" s="134"/>
      <c r="ZG162" s="134"/>
      <c r="ZH162" s="134"/>
      <c r="ZI162" s="134"/>
      <c r="ZJ162" s="134"/>
      <c r="ZK162" s="134"/>
      <c r="ZL162" s="134"/>
      <c r="ZM162" s="134"/>
      <c r="ZN162" s="134"/>
      <c r="ZO162" s="134"/>
      <c r="ZP162" s="134"/>
      <c r="ZQ162" s="134"/>
      <c r="ZR162" s="134"/>
      <c r="ZS162" s="134"/>
      <c r="ZT162" s="134"/>
      <c r="ZU162" s="134"/>
      <c r="ZV162" s="134"/>
      <c r="ZW162" s="134"/>
      <c r="ZX162" s="134"/>
      <c r="ZY162" s="134"/>
      <c r="ZZ162" s="134"/>
      <c r="AAA162" s="134"/>
      <c r="AAB162" s="134"/>
      <c r="AAC162" s="134"/>
      <c r="AAD162" s="134"/>
      <c r="AAE162" s="134"/>
      <c r="AAF162" s="134"/>
      <c r="AAG162" s="134"/>
      <c r="AAH162" s="134"/>
      <c r="AAI162" s="134"/>
      <c r="AAJ162" s="134"/>
      <c r="AAK162" s="134"/>
      <c r="AAL162" s="134"/>
      <c r="AAM162" s="134"/>
      <c r="AAN162" s="134"/>
      <c r="AAO162" s="134"/>
      <c r="AAP162" s="134"/>
      <c r="AAQ162" s="134"/>
      <c r="AAR162" s="134"/>
      <c r="AAS162" s="134"/>
      <c r="AAT162" s="134"/>
      <c r="AAU162" s="134"/>
      <c r="AAV162" s="134"/>
      <c r="AAW162" s="134"/>
      <c r="AAX162" s="134"/>
      <c r="AAY162" s="134"/>
      <c r="AAZ162" s="134"/>
      <c r="ABA162" s="134"/>
      <c r="ABB162" s="134"/>
      <c r="ABC162" s="134"/>
      <c r="ABD162" s="134"/>
      <c r="ABE162" s="134"/>
      <c r="ABF162" s="134"/>
      <c r="ABG162" s="134"/>
      <c r="ABH162" s="134"/>
      <c r="ABI162" s="134"/>
      <c r="ABJ162" s="134"/>
      <c r="ABK162" s="134"/>
      <c r="ABL162" s="134"/>
      <c r="ABM162" s="134"/>
      <c r="ABN162" s="134"/>
      <c r="ABO162" s="134"/>
      <c r="ABP162" s="134"/>
      <c r="ABQ162" s="134"/>
      <c r="ABR162" s="134"/>
      <c r="ABS162" s="134"/>
      <c r="ABT162" s="134"/>
      <c r="ABU162" s="134"/>
      <c r="ABV162" s="134"/>
      <c r="ABW162" s="134"/>
      <c r="ABX162" s="134"/>
      <c r="ABY162" s="134"/>
      <c r="ABZ162" s="134"/>
      <c r="ACA162" s="134"/>
      <c r="ACB162" s="134"/>
      <c r="ACC162" s="134"/>
      <c r="ACD162" s="134"/>
      <c r="ACE162" s="134"/>
      <c r="ACF162" s="134"/>
      <c r="ACG162" s="134"/>
      <c r="ACH162" s="134"/>
      <c r="ACI162" s="134"/>
      <c r="ACJ162" s="134"/>
      <c r="ACK162" s="134"/>
      <c r="ACL162" s="134"/>
      <c r="ACM162" s="134"/>
      <c r="ACN162" s="134"/>
      <c r="ACO162" s="134"/>
      <c r="ACP162" s="134"/>
      <c r="ACQ162" s="134"/>
      <c r="ACR162" s="134"/>
      <c r="ACS162" s="134"/>
      <c r="ACT162" s="134"/>
      <c r="ACU162" s="134"/>
      <c r="ACV162" s="134"/>
      <c r="ACW162" s="134"/>
      <c r="ACX162" s="134"/>
      <c r="ACY162" s="134"/>
      <c r="ACZ162" s="134"/>
      <c r="ADA162" s="134"/>
      <c r="ADB162" s="134"/>
      <c r="ADC162" s="134"/>
      <c r="ADD162" s="134"/>
      <c r="ADE162" s="134"/>
      <c r="ADF162" s="134"/>
      <c r="ADG162" s="134"/>
      <c r="ADH162" s="134"/>
      <c r="ADI162" s="134"/>
      <c r="ADJ162" s="134"/>
      <c r="ADK162" s="134"/>
      <c r="ADL162" s="134"/>
      <c r="ADM162" s="134"/>
      <c r="ADN162" s="134"/>
      <c r="ADO162" s="134"/>
      <c r="ADP162" s="134"/>
      <c r="ADQ162" s="134"/>
      <c r="ADR162" s="134"/>
      <c r="ADS162" s="134"/>
      <c r="ADT162" s="134"/>
      <c r="ADU162" s="134"/>
      <c r="ADV162" s="134"/>
      <c r="ADW162" s="134"/>
      <c r="ADX162" s="134"/>
      <c r="ADY162" s="134"/>
      <c r="ADZ162" s="134"/>
      <c r="AEA162" s="134"/>
      <c r="AEB162" s="134"/>
      <c r="AEC162" s="134"/>
      <c r="AED162" s="134"/>
      <c r="AEE162" s="134"/>
      <c r="AEF162" s="134"/>
      <c r="AEG162" s="134"/>
      <c r="AEH162" s="134"/>
      <c r="AEI162" s="134"/>
      <c r="AEJ162" s="134"/>
      <c r="AEK162" s="134"/>
      <c r="AEL162" s="134"/>
      <c r="AEM162" s="134"/>
      <c r="AEN162" s="134"/>
      <c r="AEO162" s="134"/>
      <c r="AEP162" s="134"/>
      <c r="AEQ162" s="134"/>
      <c r="AER162" s="134"/>
      <c r="AES162" s="134"/>
      <c r="AET162" s="134"/>
      <c r="AEU162" s="134"/>
      <c r="AEV162" s="134"/>
      <c r="AEW162" s="134"/>
      <c r="AEX162" s="134"/>
      <c r="AEY162" s="134"/>
      <c r="AEZ162" s="134"/>
      <c r="AFA162" s="134"/>
      <c r="AFB162" s="134"/>
      <c r="AFC162" s="134"/>
      <c r="AFD162" s="134"/>
      <c r="AFE162" s="134"/>
      <c r="AFF162" s="134"/>
      <c r="AFG162" s="134"/>
      <c r="AFH162" s="134"/>
      <c r="AFI162" s="134"/>
      <c r="AFJ162" s="134"/>
      <c r="AFK162" s="134"/>
      <c r="AFL162" s="134"/>
      <c r="AFM162" s="134"/>
      <c r="AFN162" s="134"/>
      <c r="AFO162" s="134"/>
      <c r="AFP162" s="134"/>
      <c r="AFQ162" s="134"/>
      <c r="AFR162" s="134"/>
      <c r="AFS162" s="134"/>
      <c r="AFT162" s="134"/>
      <c r="AFU162" s="134"/>
      <c r="AFV162" s="134"/>
      <c r="AFW162" s="134"/>
      <c r="AFX162" s="134"/>
      <c r="AFY162" s="134"/>
      <c r="AFZ162" s="134"/>
      <c r="AGA162" s="134"/>
      <c r="AGB162" s="134"/>
      <c r="AGC162" s="134"/>
      <c r="AGD162" s="134"/>
      <c r="AGE162" s="134"/>
      <c r="AGF162" s="134"/>
      <c r="AGG162" s="134"/>
      <c r="AGH162" s="134"/>
      <c r="AGI162" s="134"/>
      <c r="AGJ162" s="134"/>
      <c r="AGK162" s="134"/>
      <c r="AGL162" s="134"/>
      <c r="AGM162" s="134"/>
      <c r="AGN162" s="134"/>
      <c r="AGO162" s="134"/>
      <c r="AGP162" s="134"/>
      <c r="AGQ162" s="134"/>
      <c r="AGR162" s="134"/>
      <c r="AGS162" s="134"/>
      <c r="AGT162" s="134"/>
      <c r="AGU162" s="134"/>
      <c r="AGV162" s="134"/>
      <c r="AGW162" s="134"/>
      <c r="AGX162" s="134"/>
      <c r="AGY162" s="134"/>
      <c r="AGZ162" s="134"/>
      <c r="AHA162" s="134"/>
      <c r="AHB162" s="134"/>
      <c r="AHC162" s="134"/>
      <c r="AHD162" s="134"/>
      <c r="AHE162" s="134"/>
      <c r="AHF162" s="134"/>
      <c r="AHG162" s="134"/>
      <c r="AHH162" s="134"/>
      <c r="AHI162" s="134"/>
      <c r="AHJ162" s="134"/>
      <c r="AHK162" s="134"/>
      <c r="AHL162" s="134"/>
      <c r="AHM162" s="134"/>
      <c r="AHN162" s="134"/>
      <c r="AHO162" s="134"/>
      <c r="AHP162" s="134"/>
      <c r="AHQ162" s="134"/>
      <c r="AHR162" s="134"/>
      <c r="AHS162" s="134"/>
      <c r="AHT162" s="134"/>
      <c r="AHU162" s="134"/>
      <c r="AHV162" s="134"/>
      <c r="AHW162" s="134"/>
      <c r="AHX162" s="134"/>
      <c r="AHY162" s="134"/>
      <c r="AHZ162" s="134"/>
      <c r="AIA162" s="134"/>
      <c r="AIB162" s="134"/>
      <c r="AIC162" s="134"/>
      <c r="AID162" s="134"/>
      <c r="AIE162" s="134"/>
      <c r="AIF162" s="134"/>
      <c r="AIG162" s="134"/>
      <c r="AIH162" s="134"/>
      <c r="AII162" s="134"/>
      <c r="AIJ162" s="134"/>
      <c r="AIK162" s="134"/>
      <c r="AIL162" s="134"/>
      <c r="AIM162" s="134"/>
      <c r="AIN162" s="134"/>
      <c r="AIO162" s="134"/>
      <c r="AIP162" s="134"/>
      <c r="AIQ162" s="134"/>
      <c r="AIR162" s="134"/>
      <c r="AIS162" s="134"/>
      <c r="AIT162" s="134"/>
      <c r="AIU162" s="134"/>
      <c r="AIV162" s="134"/>
      <c r="AIW162" s="134"/>
      <c r="AIX162" s="134"/>
      <c r="AIY162" s="134"/>
      <c r="AIZ162" s="134"/>
      <c r="AJA162" s="134"/>
      <c r="AJB162" s="134"/>
      <c r="AJC162" s="134"/>
      <c r="AJD162" s="134"/>
      <c r="AJE162" s="134"/>
      <c r="AJF162" s="134"/>
      <c r="AJG162" s="134"/>
      <c r="AJH162" s="134"/>
      <c r="AJI162" s="134"/>
      <c r="AJJ162" s="134"/>
      <c r="AJK162" s="134"/>
      <c r="AJL162" s="134"/>
      <c r="AJM162" s="134"/>
      <c r="AJN162" s="134"/>
      <c r="AJO162" s="134"/>
      <c r="AJP162" s="134"/>
      <c r="AJQ162" s="134"/>
      <c r="AJR162" s="134"/>
      <c r="AJS162" s="134"/>
      <c r="AJT162" s="134"/>
      <c r="AJU162" s="134"/>
      <c r="AJV162" s="134"/>
      <c r="AJW162" s="134"/>
      <c r="AJX162" s="134"/>
      <c r="AJY162" s="134"/>
      <c r="AJZ162" s="134"/>
      <c r="AKA162" s="134"/>
      <c r="AKB162" s="134"/>
      <c r="AKC162" s="134"/>
      <c r="AKD162" s="134"/>
      <c r="AKE162" s="134"/>
      <c r="AKF162" s="134"/>
      <c r="AKG162" s="134"/>
      <c r="AKH162" s="134"/>
      <c r="AKI162" s="134"/>
      <c r="AKJ162" s="134"/>
      <c r="AKK162" s="134"/>
      <c r="AKL162" s="134"/>
      <c r="AKM162" s="134"/>
      <c r="AKN162" s="134"/>
      <c r="AKO162" s="134"/>
      <c r="AKP162" s="134"/>
      <c r="AKQ162" s="134"/>
      <c r="AKR162" s="134"/>
      <c r="AKS162" s="134"/>
      <c r="AKT162" s="134"/>
      <c r="AKU162" s="134"/>
      <c r="AKV162" s="134"/>
      <c r="AKW162" s="134"/>
      <c r="AKX162" s="134"/>
    </row>
    <row r="163" spans="1:986" s="104" customFormat="1" x14ac:dyDescent="0.2">
      <c r="A163" s="248"/>
      <c r="B163" s="240" t="s">
        <v>438</v>
      </c>
      <c r="C163" s="161" t="str">
        <f>_xlfn.CONCAT(Leverancespecifikation6[[#This Row],[ID]],Leverancespecifikation6[[#This Row],[BYGNINGSDEL]])</f>
        <v>159Lofter</v>
      </c>
      <c r="D163" s="162"/>
      <c r="E163" s="162"/>
      <c r="F163" s="162"/>
      <c r="G163" s="162"/>
      <c r="H163" s="162"/>
      <c r="I163" s="162"/>
      <c r="J163" s="163">
        <v>2</v>
      </c>
      <c r="K163" s="164" t="s">
        <v>459</v>
      </c>
      <c r="L163" s="165"/>
      <c r="M163" s="100" t="str">
        <f>IFERROR(VLOOKUP(Leverancespecifikation6[[#This Row],[ID-Bygningsdel]],'Data ændringslog'!A:G,7,FALSE),"P")</f>
        <v/>
      </c>
      <c r="N163" s="201" t="s">
        <v>99</v>
      </c>
      <c r="O163" s="119"/>
      <c r="P163" s="101"/>
      <c r="Q163" s="101"/>
      <c r="R163" s="101"/>
      <c r="S163" s="101"/>
      <c r="T163" s="101"/>
      <c r="U163" s="120"/>
      <c r="V163" s="111"/>
      <c r="W163" s="102"/>
      <c r="X163" s="102"/>
      <c r="Y163" s="102"/>
      <c r="Z163" s="102"/>
      <c r="AA163" s="10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285"/>
      <c r="BM163" s="162"/>
      <c r="BN163" s="162"/>
      <c r="BO163" s="162"/>
      <c r="BP163" s="162"/>
      <c r="BQ163" s="162"/>
      <c r="BR163" s="162"/>
      <c r="BS163" s="162"/>
      <c r="BT163" s="162"/>
      <c r="BU163" s="162"/>
      <c r="BV163" s="162"/>
      <c r="BW163" s="162"/>
      <c r="BX163" s="162"/>
      <c r="BY163" s="162"/>
      <c r="BZ163" s="162"/>
      <c r="CA163" s="206"/>
      <c r="CB163" s="98"/>
      <c r="CC163" s="98"/>
      <c r="CD163" s="98"/>
      <c r="CE163" s="98"/>
      <c r="CF163" s="98"/>
      <c r="CG163" s="98"/>
      <c r="CH163" s="98"/>
      <c r="CI163" s="98"/>
      <c r="CJ163" s="98"/>
      <c r="CK163" s="98"/>
      <c r="CL163" s="98"/>
      <c r="CM163" s="98"/>
      <c r="CN163" s="98"/>
      <c r="CO163" s="98"/>
      <c r="CP163" s="98"/>
      <c r="CQ163" s="98"/>
      <c r="CR163" s="98"/>
      <c r="CS163" s="98"/>
      <c r="CT163" s="98"/>
      <c r="CU163" s="98"/>
      <c r="CV163" s="98"/>
      <c r="CW163" s="98"/>
      <c r="CX163" s="98"/>
      <c r="CY163" s="98"/>
      <c r="CZ163" s="98"/>
      <c r="DA163" s="98"/>
      <c r="DB163" s="98"/>
      <c r="DC163" s="98"/>
      <c r="DD163" s="98"/>
      <c r="DE163" s="98"/>
      <c r="DF163" s="98"/>
      <c r="DG163" s="98"/>
      <c r="DH163" s="98"/>
      <c r="DI163" s="98"/>
      <c r="DJ163" s="98"/>
      <c r="DK163" s="98"/>
      <c r="DL163" s="98"/>
      <c r="DM163" s="98"/>
      <c r="DN163" s="98"/>
      <c r="DO163" s="98"/>
      <c r="DP163" s="98"/>
      <c r="DQ163" s="98"/>
      <c r="DR163" s="98"/>
      <c r="DS163" s="98"/>
      <c r="DT163" s="98"/>
      <c r="DU163" s="98"/>
      <c r="DV163" s="98"/>
      <c r="DW163" s="98"/>
      <c r="DX163" s="98"/>
      <c r="DY163" s="98"/>
      <c r="DZ163" s="98"/>
      <c r="EA163" s="98"/>
      <c r="EB163" s="98"/>
      <c r="EC163" s="98"/>
      <c r="ED163" s="98"/>
      <c r="EE163" s="98"/>
      <c r="EF163" s="98"/>
      <c r="EG163" s="98"/>
      <c r="EH163" s="98"/>
      <c r="EI163" s="98"/>
      <c r="EJ163" s="98"/>
      <c r="EK163" s="98"/>
      <c r="EL163" s="98"/>
      <c r="EM163" s="98"/>
      <c r="EN163" s="98"/>
      <c r="EO163" s="98"/>
      <c r="EP163" s="98"/>
      <c r="EQ163" s="98"/>
      <c r="ER163" s="98"/>
      <c r="ES163" s="98"/>
      <c r="ET163" s="98"/>
      <c r="EU163" s="98"/>
      <c r="EV163" s="98"/>
      <c r="EW163" s="98"/>
      <c r="EX163" s="98"/>
      <c r="EY163" s="98"/>
      <c r="EZ163" s="98"/>
      <c r="FA163" s="98"/>
      <c r="FB163" s="98"/>
      <c r="FC163" s="98"/>
      <c r="FD163" s="98"/>
      <c r="FE163" s="98"/>
      <c r="FF163" s="98"/>
      <c r="FG163" s="98"/>
      <c r="FH163" s="98"/>
      <c r="FI163" s="98"/>
      <c r="FJ163" s="98"/>
      <c r="FK163" s="98"/>
      <c r="FL163" s="98"/>
      <c r="FM163" s="98"/>
      <c r="FN163" s="98"/>
      <c r="FO163" s="98"/>
      <c r="FP163" s="98"/>
      <c r="FQ163" s="98"/>
      <c r="FR163" s="98"/>
      <c r="FS163" s="98"/>
      <c r="FT163" s="98"/>
      <c r="FU163" s="98"/>
      <c r="FV163" s="98"/>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c r="IW163" s="98"/>
      <c r="IX163" s="98"/>
      <c r="IY163" s="98"/>
      <c r="IZ163" s="98"/>
      <c r="JA163" s="98"/>
      <c r="JB163" s="98"/>
      <c r="JC163" s="98"/>
      <c r="JD163" s="98"/>
      <c r="JE163" s="98"/>
      <c r="JF163" s="98"/>
      <c r="JG163" s="98"/>
      <c r="JH163" s="98"/>
      <c r="JI163" s="98"/>
      <c r="JJ163" s="98"/>
      <c r="JK163" s="98"/>
      <c r="JL163" s="98"/>
      <c r="JM163" s="98"/>
      <c r="JN163" s="98"/>
      <c r="JO163" s="98"/>
      <c r="JP163" s="98"/>
      <c r="JQ163" s="98"/>
      <c r="JR163" s="98"/>
      <c r="JS163" s="98"/>
      <c r="JT163" s="98"/>
      <c r="JU163" s="98"/>
      <c r="JV163" s="98"/>
      <c r="JW163" s="98"/>
      <c r="JX163" s="98"/>
      <c r="JY163" s="98"/>
      <c r="JZ163" s="98"/>
      <c r="KA163" s="98"/>
      <c r="KB163" s="98"/>
      <c r="KC163" s="98"/>
      <c r="KD163" s="98"/>
      <c r="KE163" s="98"/>
      <c r="KF163" s="98"/>
      <c r="KG163" s="98"/>
      <c r="KH163" s="98"/>
      <c r="KI163" s="98"/>
      <c r="KJ163" s="98"/>
      <c r="KK163" s="98"/>
      <c r="KL163" s="98"/>
      <c r="KM163" s="98"/>
      <c r="KN163" s="98"/>
      <c r="KO163" s="98"/>
      <c r="KP163" s="98"/>
      <c r="KQ163" s="98"/>
      <c r="KR163" s="98"/>
      <c r="KS163" s="98"/>
      <c r="KT163" s="98"/>
      <c r="KU163" s="98"/>
      <c r="KV163" s="98"/>
      <c r="KW163" s="98"/>
      <c r="KX163" s="98"/>
      <c r="KY163" s="98"/>
      <c r="KZ163" s="98"/>
      <c r="LA163" s="98"/>
      <c r="LB163" s="98"/>
      <c r="LC163" s="98"/>
      <c r="LD163" s="98"/>
      <c r="LE163" s="98"/>
      <c r="LF163" s="98"/>
      <c r="LG163" s="98"/>
      <c r="LH163" s="98"/>
      <c r="LI163" s="98"/>
      <c r="LJ163" s="98"/>
      <c r="LK163" s="98"/>
      <c r="LL163" s="98"/>
      <c r="LM163" s="98"/>
      <c r="LN163" s="98"/>
      <c r="LO163" s="98"/>
      <c r="LP163" s="98"/>
      <c r="LQ163" s="98"/>
      <c r="LR163" s="98"/>
      <c r="LS163" s="98"/>
      <c r="LT163" s="98"/>
      <c r="LU163" s="98"/>
      <c r="LV163" s="98"/>
      <c r="LW163" s="98"/>
      <c r="LX163" s="98"/>
      <c r="LY163" s="98"/>
      <c r="LZ163" s="98"/>
      <c r="MA163" s="98"/>
      <c r="MB163" s="98"/>
      <c r="MC163" s="98"/>
      <c r="MD163" s="98"/>
      <c r="ME163" s="98"/>
      <c r="MF163" s="98"/>
      <c r="MG163" s="98"/>
      <c r="MH163" s="98"/>
      <c r="MI163" s="98"/>
      <c r="MJ163" s="98"/>
      <c r="MK163" s="98"/>
      <c r="ML163" s="98"/>
      <c r="MM163" s="98"/>
      <c r="MN163" s="98"/>
      <c r="MO163" s="98"/>
      <c r="MP163" s="98"/>
      <c r="MQ163" s="98"/>
      <c r="MR163" s="98"/>
      <c r="MS163" s="98"/>
      <c r="MT163" s="98"/>
      <c r="MU163" s="98"/>
      <c r="MV163" s="98"/>
      <c r="MW163" s="98"/>
      <c r="MX163" s="98"/>
      <c r="MY163" s="98"/>
      <c r="MZ163" s="98"/>
      <c r="NA163" s="98"/>
      <c r="NB163" s="98"/>
      <c r="NC163" s="98"/>
      <c r="ND163" s="98"/>
      <c r="NE163" s="98"/>
      <c r="NF163" s="98"/>
      <c r="NG163" s="98"/>
      <c r="NH163" s="98"/>
      <c r="NI163" s="98"/>
      <c r="NJ163" s="98"/>
      <c r="NK163" s="98"/>
      <c r="NL163" s="98"/>
      <c r="NM163" s="98"/>
      <c r="NN163" s="98"/>
      <c r="NO163" s="98"/>
      <c r="NP163" s="98"/>
      <c r="NQ163" s="98"/>
      <c r="NR163" s="98"/>
      <c r="NS163" s="98"/>
      <c r="NT163" s="98"/>
      <c r="NU163" s="98"/>
      <c r="NV163" s="98"/>
      <c r="NW163" s="98"/>
      <c r="NX163" s="98"/>
      <c r="NY163" s="98"/>
      <c r="NZ163" s="98"/>
      <c r="OA163" s="98"/>
      <c r="OB163" s="98"/>
      <c r="OC163" s="98"/>
      <c r="OD163" s="98"/>
      <c r="OE163" s="98"/>
      <c r="OF163" s="98"/>
      <c r="OG163" s="98"/>
      <c r="OH163" s="98"/>
      <c r="OI163" s="98"/>
      <c r="OJ163" s="98"/>
      <c r="OK163" s="98"/>
      <c r="OL163" s="98"/>
      <c r="OM163" s="98"/>
      <c r="ON163" s="98"/>
      <c r="OO163" s="98"/>
      <c r="OP163" s="98"/>
      <c r="OQ163" s="98"/>
      <c r="OR163" s="98"/>
      <c r="OS163" s="98"/>
      <c r="OT163" s="98"/>
      <c r="OU163" s="98"/>
      <c r="OV163" s="98"/>
      <c r="OW163" s="98"/>
      <c r="OX163" s="98"/>
      <c r="OY163" s="98"/>
      <c r="OZ163" s="98"/>
      <c r="PA163" s="98"/>
      <c r="PB163" s="98"/>
      <c r="PC163" s="98"/>
      <c r="PD163" s="98"/>
      <c r="PE163" s="98"/>
      <c r="PF163" s="98"/>
      <c r="PG163" s="98"/>
      <c r="PH163" s="98"/>
      <c r="PI163" s="98"/>
      <c r="PJ163" s="98"/>
      <c r="PK163" s="98"/>
      <c r="PL163" s="98"/>
      <c r="PM163" s="98"/>
      <c r="PN163" s="98"/>
      <c r="PO163" s="98"/>
      <c r="PP163" s="98"/>
      <c r="PQ163" s="98"/>
      <c r="PR163" s="98"/>
      <c r="PS163" s="98"/>
      <c r="PT163" s="98"/>
      <c r="PU163" s="98"/>
      <c r="PV163" s="98"/>
      <c r="PW163" s="98"/>
      <c r="PX163" s="98"/>
      <c r="PY163" s="98"/>
      <c r="PZ163" s="98"/>
      <c r="QA163" s="98"/>
      <c r="QB163" s="98"/>
      <c r="QC163" s="98"/>
      <c r="QD163" s="98"/>
      <c r="QE163" s="98"/>
      <c r="QF163" s="98"/>
      <c r="QG163" s="98"/>
      <c r="QH163" s="98"/>
      <c r="QI163" s="98"/>
      <c r="QJ163" s="98"/>
      <c r="QK163" s="98"/>
      <c r="QL163" s="98"/>
      <c r="QM163" s="98"/>
      <c r="QN163" s="98"/>
      <c r="QO163" s="98"/>
      <c r="QP163" s="98"/>
      <c r="QQ163" s="98"/>
      <c r="QR163" s="98"/>
      <c r="QS163" s="98"/>
      <c r="QT163" s="98"/>
      <c r="QU163" s="98"/>
      <c r="QV163" s="98"/>
      <c r="QW163" s="98"/>
      <c r="QX163" s="98"/>
      <c r="QY163" s="98"/>
      <c r="QZ163" s="98"/>
      <c r="RA163" s="98"/>
      <c r="RB163" s="98"/>
      <c r="RC163" s="98"/>
      <c r="RD163" s="98"/>
      <c r="RE163" s="98"/>
      <c r="RF163" s="98"/>
      <c r="RG163" s="98"/>
      <c r="RH163" s="98"/>
      <c r="RI163" s="98"/>
      <c r="RJ163" s="98"/>
      <c r="RK163" s="98"/>
      <c r="RL163" s="98"/>
      <c r="RM163" s="98"/>
      <c r="RN163" s="98"/>
      <c r="RO163" s="98"/>
      <c r="RP163" s="98"/>
      <c r="RQ163" s="98"/>
      <c r="RR163" s="98"/>
      <c r="RS163" s="98"/>
      <c r="RT163" s="98"/>
      <c r="RU163" s="98"/>
      <c r="RV163" s="98"/>
      <c r="RW163" s="98"/>
      <c r="RX163" s="98"/>
      <c r="RY163" s="98"/>
      <c r="RZ163" s="98"/>
      <c r="SA163" s="98"/>
      <c r="SB163" s="98"/>
      <c r="SC163" s="98"/>
      <c r="SD163" s="98"/>
      <c r="SE163" s="98"/>
      <c r="SF163" s="98"/>
      <c r="SG163" s="98"/>
      <c r="SH163" s="98"/>
      <c r="SI163" s="98"/>
      <c r="SJ163" s="98"/>
      <c r="SK163" s="98"/>
      <c r="SL163" s="98"/>
      <c r="SM163" s="98"/>
      <c r="SN163" s="98"/>
      <c r="SO163" s="98"/>
      <c r="SP163" s="98"/>
      <c r="SQ163" s="98"/>
      <c r="SR163" s="98"/>
      <c r="SS163" s="98"/>
      <c r="ST163" s="98"/>
      <c r="SU163" s="98"/>
      <c r="SV163" s="98"/>
      <c r="SW163" s="98"/>
      <c r="SX163" s="98"/>
      <c r="SY163" s="98"/>
      <c r="SZ163" s="98"/>
      <c r="TA163" s="98"/>
      <c r="TB163" s="98"/>
      <c r="TC163" s="98"/>
      <c r="TD163" s="98"/>
      <c r="TE163" s="98"/>
      <c r="TF163" s="98"/>
      <c r="TG163" s="98"/>
      <c r="TH163" s="98"/>
      <c r="TI163" s="98"/>
      <c r="TJ163" s="98"/>
      <c r="TK163" s="98"/>
      <c r="TL163" s="98"/>
      <c r="TM163" s="98"/>
      <c r="TN163" s="98"/>
      <c r="TO163" s="98"/>
      <c r="TP163" s="98"/>
      <c r="TQ163" s="98"/>
      <c r="TR163" s="98"/>
      <c r="TS163" s="98"/>
      <c r="TT163" s="98"/>
      <c r="TU163" s="98"/>
      <c r="TV163" s="98"/>
      <c r="TW163" s="98"/>
      <c r="TX163" s="98"/>
      <c r="TY163" s="98"/>
      <c r="TZ163" s="98"/>
      <c r="UA163" s="98"/>
      <c r="UB163" s="98"/>
      <c r="UC163" s="98"/>
      <c r="UD163" s="98"/>
      <c r="UE163" s="98"/>
      <c r="UF163" s="98"/>
      <c r="UG163" s="98"/>
      <c r="UH163" s="98"/>
      <c r="UI163" s="98"/>
      <c r="UJ163" s="98"/>
      <c r="UK163" s="98"/>
      <c r="UL163" s="98"/>
      <c r="UM163" s="98"/>
      <c r="UN163" s="98"/>
      <c r="UO163" s="98"/>
      <c r="UP163" s="98"/>
      <c r="UQ163" s="98"/>
      <c r="UR163" s="98"/>
      <c r="US163" s="98"/>
      <c r="UT163" s="98"/>
      <c r="UU163" s="98"/>
      <c r="UV163" s="98"/>
      <c r="UW163" s="98"/>
      <c r="UX163" s="98"/>
      <c r="UY163" s="98"/>
      <c r="UZ163" s="98"/>
      <c r="VA163" s="98"/>
      <c r="VB163" s="98"/>
      <c r="VC163" s="98"/>
      <c r="VD163" s="98"/>
      <c r="VE163" s="98"/>
      <c r="VF163" s="98"/>
      <c r="VG163" s="98"/>
      <c r="VH163" s="98"/>
      <c r="VI163" s="98"/>
      <c r="VJ163" s="98"/>
      <c r="VK163" s="98"/>
      <c r="VL163" s="98"/>
      <c r="VM163" s="98"/>
      <c r="VN163" s="98"/>
      <c r="VO163" s="98"/>
      <c r="VP163" s="98"/>
      <c r="VQ163" s="98"/>
      <c r="VR163" s="98"/>
      <c r="VS163" s="98"/>
      <c r="VT163" s="98"/>
      <c r="VU163" s="98"/>
      <c r="VV163" s="98"/>
      <c r="VW163" s="98"/>
      <c r="VX163" s="98"/>
      <c r="VY163" s="98"/>
      <c r="VZ163" s="98"/>
      <c r="WA163" s="98"/>
      <c r="WB163" s="98"/>
      <c r="WC163" s="98"/>
      <c r="WD163" s="98"/>
      <c r="WE163" s="98"/>
      <c r="WF163" s="98"/>
      <c r="WG163" s="98"/>
      <c r="WH163" s="98"/>
      <c r="WI163" s="98"/>
      <c r="WJ163" s="98"/>
      <c r="WK163" s="98"/>
      <c r="WL163" s="98"/>
      <c r="WM163" s="98"/>
      <c r="WN163" s="98"/>
      <c r="WO163" s="98"/>
      <c r="WP163" s="98"/>
      <c r="WQ163" s="98"/>
      <c r="WR163" s="98"/>
      <c r="WS163" s="98"/>
      <c r="WT163" s="98"/>
      <c r="WU163" s="98"/>
      <c r="WV163" s="98"/>
      <c r="WW163" s="98"/>
      <c r="WX163" s="98"/>
      <c r="WY163" s="98"/>
      <c r="WZ163" s="98"/>
      <c r="XA163" s="98"/>
      <c r="XB163" s="98"/>
      <c r="XC163" s="98"/>
      <c r="XD163" s="98"/>
      <c r="XE163" s="98"/>
      <c r="XF163" s="98"/>
      <c r="XG163" s="98"/>
      <c r="XH163" s="98"/>
      <c r="XI163" s="98"/>
      <c r="XJ163" s="98"/>
      <c r="XK163" s="98"/>
      <c r="XL163" s="98"/>
      <c r="XM163" s="98"/>
      <c r="XN163" s="98"/>
      <c r="XO163" s="98"/>
      <c r="XP163" s="98"/>
      <c r="XQ163" s="98"/>
      <c r="XR163" s="98"/>
      <c r="XS163" s="98"/>
      <c r="XT163" s="98"/>
      <c r="XU163" s="98"/>
      <c r="XV163" s="98"/>
      <c r="XW163" s="98"/>
      <c r="XX163" s="98"/>
      <c r="XY163" s="98"/>
      <c r="XZ163" s="98"/>
      <c r="YA163" s="98"/>
      <c r="YB163" s="98"/>
      <c r="YC163" s="98"/>
      <c r="YD163" s="98"/>
      <c r="YE163" s="98"/>
      <c r="YF163" s="98"/>
      <c r="YG163" s="98"/>
      <c r="YH163" s="98"/>
      <c r="YI163" s="98"/>
      <c r="YJ163" s="98"/>
      <c r="YK163" s="98"/>
      <c r="YL163" s="98"/>
      <c r="YM163" s="98"/>
      <c r="YN163" s="98"/>
      <c r="YO163" s="98"/>
      <c r="YP163" s="98"/>
      <c r="YQ163" s="98"/>
      <c r="YR163" s="98"/>
      <c r="YS163" s="98"/>
      <c r="YT163" s="98"/>
      <c r="YU163" s="98"/>
      <c r="YV163" s="98"/>
      <c r="YW163" s="98"/>
      <c r="YX163" s="98"/>
      <c r="YY163" s="98"/>
      <c r="YZ163" s="98"/>
      <c r="ZA163" s="98"/>
      <c r="ZB163" s="98"/>
      <c r="ZC163" s="98"/>
      <c r="ZD163" s="98"/>
      <c r="ZE163" s="98"/>
      <c r="ZF163" s="98"/>
      <c r="ZG163" s="98"/>
      <c r="ZH163" s="98"/>
      <c r="ZI163" s="98"/>
      <c r="ZJ163" s="98"/>
      <c r="ZK163" s="98"/>
      <c r="ZL163" s="98"/>
      <c r="ZM163" s="98"/>
      <c r="ZN163" s="98"/>
      <c r="ZO163" s="98"/>
      <c r="ZP163" s="98"/>
      <c r="ZQ163" s="98"/>
      <c r="ZR163" s="98"/>
      <c r="ZS163" s="98"/>
      <c r="ZT163" s="98"/>
      <c r="ZU163" s="98"/>
      <c r="ZV163" s="98"/>
      <c r="ZW163" s="98"/>
      <c r="ZX163" s="98"/>
      <c r="ZY163" s="98"/>
      <c r="ZZ163" s="98"/>
      <c r="AAA163" s="98"/>
      <c r="AAB163" s="98"/>
      <c r="AAC163" s="98"/>
      <c r="AAD163" s="98"/>
      <c r="AAE163" s="98"/>
      <c r="AAF163" s="98"/>
      <c r="AAG163" s="98"/>
      <c r="AAH163" s="98"/>
      <c r="AAI163" s="98"/>
      <c r="AAJ163" s="98"/>
      <c r="AAK163" s="98"/>
      <c r="AAL163" s="98"/>
      <c r="AAM163" s="98"/>
      <c r="AAN163" s="98"/>
      <c r="AAO163" s="98"/>
      <c r="AAP163" s="98"/>
      <c r="AAQ163" s="98"/>
      <c r="AAR163" s="98"/>
      <c r="AAS163" s="98"/>
      <c r="AAT163" s="98"/>
      <c r="AAU163" s="98"/>
      <c r="AAV163" s="98"/>
      <c r="AAW163" s="98"/>
      <c r="AAX163" s="98"/>
      <c r="AAY163" s="98"/>
      <c r="AAZ163" s="98"/>
      <c r="ABA163" s="98"/>
      <c r="ABB163" s="98"/>
      <c r="ABC163" s="98"/>
      <c r="ABD163" s="98"/>
      <c r="ABE163" s="98"/>
      <c r="ABF163" s="98"/>
      <c r="ABG163" s="98"/>
      <c r="ABH163" s="98"/>
      <c r="ABI163" s="98"/>
      <c r="ABJ163" s="98"/>
      <c r="ABK163" s="98"/>
      <c r="ABL163" s="98"/>
      <c r="ABM163" s="98"/>
      <c r="ABN163" s="98"/>
      <c r="ABO163" s="98"/>
      <c r="ABP163" s="98"/>
      <c r="ABQ163" s="98"/>
      <c r="ABR163" s="98"/>
      <c r="ABS163" s="98"/>
      <c r="ABT163" s="98"/>
      <c r="ABU163" s="98"/>
      <c r="ABV163" s="98"/>
      <c r="ABW163" s="98"/>
      <c r="ABX163" s="98"/>
      <c r="ABY163" s="98"/>
      <c r="ABZ163" s="98"/>
      <c r="ACA163" s="98"/>
      <c r="ACB163" s="98"/>
      <c r="ACC163" s="98"/>
      <c r="ACD163" s="98"/>
      <c r="ACE163" s="98"/>
      <c r="ACF163" s="98"/>
      <c r="ACG163" s="98"/>
      <c r="ACH163" s="98"/>
      <c r="ACI163" s="98"/>
      <c r="ACJ163" s="98"/>
      <c r="ACK163" s="98"/>
      <c r="ACL163" s="98"/>
      <c r="ACM163" s="98"/>
      <c r="ACN163" s="98"/>
      <c r="ACO163" s="98"/>
      <c r="ACP163" s="98"/>
      <c r="ACQ163" s="98"/>
      <c r="ACR163" s="98"/>
      <c r="ACS163" s="98"/>
      <c r="ACT163" s="98"/>
      <c r="ACU163" s="98"/>
      <c r="ACV163" s="98"/>
      <c r="ACW163" s="98"/>
      <c r="ACX163" s="98"/>
      <c r="ACY163" s="98"/>
      <c r="ACZ163" s="98"/>
      <c r="ADA163" s="98"/>
      <c r="ADB163" s="98"/>
      <c r="ADC163" s="98"/>
      <c r="ADD163" s="98"/>
      <c r="ADE163" s="98"/>
      <c r="ADF163" s="98"/>
      <c r="ADG163" s="98"/>
      <c r="ADH163" s="98"/>
      <c r="ADI163" s="98"/>
      <c r="ADJ163" s="98"/>
      <c r="ADK163" s="98"/>
      <c r="ADL163" s="98"/>
      <c r="ADM163" s="98"/>
      <c r="ADN163" s="98"/>
      <c r="ADO163" s="98"/>
      <c r="ADP163" s="98"/>
      <c r="ADQ163" s="98"/>
      <c r="ADR163" s="98"/>
      <c r="ADS163" s="98"/>
      <c r="ADT163" s="98"/>
      <c r="ADU163" s="98"/>
      <c r="ADV163" s="98"/>
      <c r="ADW163" s="98"/>
      <c r="ADX163" s="98"/>
      <c r="ADY163" s="98"/>
      <c r="ADZ163" s="98"/>
      <c r="AEA163" s="98"/>
      <c r="AEB163" s="98"/>
      <c r="AEC163" s="98"/>
      <c r="AED163" s="98"/>
      <c r="AEE163" s="98"/>
      <c r="AEF163" s="98"/>
      <c r="AEG163" s="98"/>
      <c r="AEH163" s="98"/>
      <c r="AEI163" s="98"/>
      <c r="AEJ163" s="98"/>
      <c r="AEK163" s="98"/>
      <c r="AEL163" s="98"/>
      <c r="AEM163" s="98"/>
      <c r="AEN163" s="98"/>
      <c r="AEO163" s="98"/>
      <c r="AEP163" s="98"/>
      <c r="AEQ163" s="98"/>
      <c r="AER163" s="98"/>
      <c r="AES163" s="98"/>
      <c r="AET163" s="98"/>
      <c r="AEU163" s="98"/>
      <c r="AEV163" s="98"/>
      <c r="AEW163" s="98"/>
      <c r="AEX163" s="98"/>
      <c r="AEY163" s="98"/>
      <c r="AEZ163" s="98"/>
      <c r="AFA163" s="98"/>
      <c r="AFB163" s="98"/>
      <c r="AFC163" s="98"/>
      <c r="AFD163" s="98"/>
      <c r="AFE163" s="98"/>
      <c r="AFF163" s="98"/>
      <c r="AFG163" s="98"/>
      <c r="AFH163" s="98"/>
      <c r="AFI163" s="98"/>
      <c r="AFJ163" s="98"/>
      <c r="AFK163" s="98"/>
      <c r="AFL163" s="98"/>
      <c r="AFM163" s="98"/>
      <c r="AFN163" s="98"/>
      <c r="AFO163" s="98"/>
      <c r="AFP163" s="98"/>
      <c r="AFQ163" s="98"/>
      <c r="AFR163" s="98"/>
      <c r="AFS163" s="98"/>
      <c r="AFT163" s="98"/>
      <c r="AFU163" s="98"/>
      <c r="AFV163" s="98"/>
      <c r="AFW163" s="98"/>
      <c r="AFX163" s="98"/>
      <c r="AFY163" s="98"/>
      <c r="AFZ163" s="98"/>
      <c r="AGA163" s="98"/>
      <c r="AGB163" s="98"/>
      <c r="AGC163" s="98"/>
      <c r="AGD163" s="98"/>
      <c r="AGE163" s="98"/>
      <c r="AGF163" s="98"/>
      <c r="AGG163" s="98"/>
      <c r="AGH163" s="98"/>
      <c r="AGI163" s="98"/>
      <c r="AGJ163" s="98"/>
      <c r="AGK163" s="98"/>
      <c r="AGL163" s="98"/>
      <c r="AGM163" s="98"/>
      <c r="AGN163" s="98"/>
      <c r="AGO163" s="98"/>
      <c r="AGP163" s="98"/>
      <c r="AGQ163" s="98"/>
      <c r="AGR163" s="98"/>
      <c r="AGS163" s="98"/>
      <c r="AGT163" s="98"/>
      <c r="AGU163" s="98"/>
      <c r="AGV163" s="98"/>
      <c r="AGW163" s="98"/>
      <c r="AGX163" s="98"/>
      <c r="AGY163" s="98"/>
      <c r="AGZ163" s="98"/>
      <c r="AHA163" s="98"/>
      <c r="AHB163" s="98"/>
      <c r="AHC163" s="98"/>
      <c r="AHD163" s="98"/>
      <c r="AHE163" s="98"/>
      <c r="AHF163" s="98"/>
      <c r="AHG163" s="98"/>
      <c r="AHH163" s="98"/>
      <c r="AHI163" s="98"/>
      <c r="AHJ163" s="98"/>
      <c r="AHK163" s="98"/>
      <c r="AHL163" s="98"/>
      <c r="AHM163" s="98"/>
      <c r="AHN163" s="98"/>
      <c r="AHO163" s="98"/>
      <c r="AHP163" s="98"/>
      <c r="AHQ163" s="98"/>
      <c r="AHR163" s="98"/>
      <c r="AHS163" s="98"/>
      <c r="AHT163" s="98"/>
      <c r="AHU163" s="98"/>
      <c r="AHV163" s="98"/>
      <c r="AHW163" s="98"/>
      <c r="AHX163" s="98"/>
      <c r="AHY163" s="98"/>
      <c r="AHZ163" s="98"/>
      <c r="AIA163" s="98"/>
      <c r="AIB163" s="98"/>
      <c r="AIC163" s="98"/>
      <c r="AID163" s="98"/>
      <c r="AIE163" s="98"/>
      <c r="AIF163" s="98"/>
      <c r="AIG163" s="98"/>
      <c r="AIH163" s="98"/>
      <c r="AII163" s="98"/>
      <c r="AIJ163" s="98"/>
      <c r="AIK163" s="98"/>
      <c r="AIL163" s="98"/>
      <c r="AIM163" s="98"/>
      <c r="AIN163" s="98"/>
      <c r="AIO163" s="98"/>
      <c r="AIP163" s="98"/>
      <c r="AIQ163" s="98"/>
      <c r="AIR163" s="98"/>
      <c r="AIS163" s="98"/>
      <c r="AIT163" s="98"/>
      <c r="AIU163" s="98"/>
      <c r="AIV163" s="98"/>
      <c r="AIW163" s="98"/>
      <c r="AIX163" s="98"/>
      <c r="AIY163" s="98"/>
      <c r="AIZ163" s="98"/>
      <c r="AJA163" s="98"/>
      <c r="AJB163" s="98"/>
      <c r="AJC163" s="98"/>
      <c r="AJD163" s="98"/>
      <c r="AJE163" s="98"/>
      <c r="AJF163" s="98"/>
      <c r="AJG163" s="98"/>
      <c r="AJH163" s="98"/>
      <c r="AJI163" s="98"/>
      <c r="AJJ163" s="98"/>
      <c r="AJK163" s="98"/>
      <c r="AJL163" s="98"/>
      <c r="AJM163" s="98"/>
      <c r="AJN163" s="98"/>
      <c r="AJO163" s="98"/>
      <c r="AJP163" s="98"/>
      <c r="AJQ163" s="98"/>
      <c r="AJR163" s="98"/>
      <c r="AJS163" s="98"/>
      <c r="AJT163" s="98"/>
      <c r="AJU163" s="98"/>
      <c r="AJV163" s="98"/>
      <c r="AJW163" s="98"/>
      <c r="AJX163" s="98"/>
      <c r="AJY163" s="98"/>
      <c r="AJZ163" s="98"/>
      <c r="AKA163" s="98"/>
      <c r="AKB163" s="98"/>
      <c r="AKC163" s="98"/>
      <c r="AKD163" s="98"/>
      <c r="AKE163" s="98"/>
      <c r="AKF163" s="98"/>
      <c r="AKG163" s="98"/>
      <c r="AKH163" s="98"/>
      <c r="AKI163" s="98"/>
      <c r="AKJ163" s="98"/>
      <c r="AKK163" s="98"/>
      <c r="AKL163" s="98"/>
      <c r="AKM163" s="98"/>
      <c r="AKN163" s="98"/>
      <c r="AKO163" s="98"/>
      <c r="AKP163" s="98"/>
      <c r="AKQ163" s="98"/>
      <c r="AKR163" s="98"/>
      <c r="AKS163" s="98"/>
      <c r="AKT163" s="98"/>
      <c r="AKU163" s="98"/>
      <c r="AKV163" s="98"/>
      <c r="AKW163" s="98"/>
      <c r="AKX163" s="98"/>
    </row>
    <row r="164" spans="1:986" s="88" customFormat="1" ht="12" x14ac:dyDescent="0.2">
      <c r="A164" s="249"/>
      <c r="B164" s="241" t="s">
        <v>440</v>
      </c>
      <c r="C164" s="166" t="str">
        <f>_xlfn.CONCAT(Leverancespecifikation6[[#This Row],[ID]],Leverancespecifikation6[[#This Row],[BYGNINGSDEL]])</f>
        <v>160Faste lofter</v>
      </c>
      <c r="D164" s="167"/>
      <c r="E164" s="167" t="s">
        <v>1548</v>
      </c>
      <c r="F164" s="167"/>
      <c r="G164" s="167"/>
      <c r="H164" s="167"/>
      <c r="I164" s="167"/>
      <c r="J164" s="171">
        <v>4</v>
      </c>
      <c r="K164" s="331" t="s">
        <v>461</v>
      </c>
      <c r="L164" s="169" t="s">
        <v>462</v>
      </c>
      <c r="M164" s="86" t="str">
        <f>IFERROR(VLOOKUP(Leverancespecifikation6[[#This Row],[ID-Bygningsdel]],'Data ændringslog'!A:G,7,FALSE),"P")</f>
        <v/>
      </c>
      <c r="N164" s="320" t="s">
        <v>99</v>
      </c>
      <c r="O164" s="117" t="str">
        <f>VLOOKUP(Leverancespecifikation6[[#This Row],[ID-Bygningsdel]],'Data aktør'!A:H,2,FALSE)</f>
        <v>X</v>
      </c>
      <c r="P164" s="87" t="str">
        <f>VLOOKUP(Leverancespecifikation6[[#This Row],[ID-Bygningsdel]],'Data aktør'!A:H,3,FALSE)</f>
        <v/>
      </c>
      <c r="Q164" s="87" t="str">
        <f>VLOOKUP(Leverancespecifikation6[[#This Row],[ID-Bygningsdel]],'Data aktør'!A:H,4,FALSE)</f>
        <v/>
      </c>
      <c r="R164" s="87" t="str">
        <f>VLOOKUP(Leverancespecifikation6[[#This Row],[ID-Bygningsdel]],'Data aktør'!A:H,5,FALSE)</f>
        <v/>
      </c>
      <c r="S164" s="87" t="str">
        <f>VLOOKUP(Leverancespecifikation6[[#This Row],[ID-Bygningsdel]],'Data aktør'!A:H,6,FALSE)</f>
        <v/>
      </c>
      <c r="T164" s="87" t="str">
        <f>VLOOKUP(Leverancespecifikation6[[#This Row],[ID-Bygningsdel]],'Data aktør'!A:H,7,FALSE)</f>
        <v/>
      </c>
      <c r="U164" s="118" t="str">
        <f>VLOOKUP(Leverancespecifikation6[[#This Row],[ID-Bygningsdel]],'Data aktør'!A:H,8,FALSE)</f>
        <v/>
      </c>
      <c r="V164" s="110"/>
      <c r="W164" s="85"/>
      <c r="X164" s="85"/>
      <c r="Y164" s="85"/>
      <c r="Z164" s="85"/>
      <c r="AA164" s="85"/>
      <c r="AB164" s="167"/>
      <c r="AC164" s="167"/>
      <c r="AD164" s="167"/>
      <c r="AE164" s="167"/>
      <c r="AF164" s="167"/>
      <c r="AG164" s="167"/>
      <c r="AH164" s="167"/>
      <c r="AI164" s="167"/>
      <c r="AJ164" s="167" t="s">
        <v>33</v>
      </c>
      <c r="AK164" s="167">
        <v>300</v>
      </c>
      <c r="AL164" s="167"/>
      <c r="AM164" s="167"/>
      <c r="AN164" s="167"/>
      <c r="AO164" s="167"/>
      <c r="AP164" s="167"/>
      <c r="AQ164" s="167"/>
      <c r="AR164" s="167"/>
      <c r="AS164" s="167"/>
      <c r="AT164" s="167" t="s">
        <v>33</v>
      </c>
      <c r="AU164" s="167">
        <v>325</v>
      </c>
      <c r="AV164" s="167"/>
      <c r="AW164" s="167"/>
      <c r="AX164" s="167"/>
      <c r="AY164" s="167"/>
      <c r="AZ164" s="167"/>
      <c r="BA164" s="167"/>
      <c r="BB164" s="167" t="s">
        <v>33</v>
      </c>
      <c r="BC164" s="167">
        <v>325</v>
      </c>
      <c r="BD164" s="167"/>
      <c r="BE164" s="167"/>
      <c r="BF164" s="167"/>
      <c r="BG164" s="167"/>
      <c r="BH164" s="167"/>
      <c r="BI164" s="167"/>
      <c r="BJ164" s="167"/>
      <c r="BK164" s="167"/>
      <c r="BL164" s="286"/>
      <c r="BM164" s="167"/>
      <c r="BN164" s="167"/>
      <c r="BO164" s="167"/>
      <c r="BP164" s="167"/>
      <c r="BQ164" s="167"/>
      <c r="BR164" s="167"/>
      <c r="BS164" s="167"/>
      <c r="BT164" s="167"/>
      <c r="BU164" s="167"/>
      <c r="BV164" s="167"/>
      <c r="BW164" s="167"/>
      <c r="BX164" s="167"/>
      <c r="BY164" s="167"/>
      <c r="BZ164" s="167"/>
      <c r="CA164" s="207"/>
      <c r="CB164" s="134"/>
      <c r="CC164" s="134"/>
      <c r="CD164" s="134"/>
      <c r="CE164" s="134"/>
      <c r="CF164" s="134"/>
      <c r="CG164" s="134"/>
      <c r="CH164" s="134"/>
      <c r="CI164" s="134"/>
      <c r="CJ164" s="134"/>
      <c r="CK164" s="134"/>
      <c r="CL164" s="134"/>
      <c r="CM164" s="134"/>
      <c r="CN164" s="134"/>
      <c r="CO164" s="134"/>
      <c r="CP164" s="134"/>
      <c r="CQ164" s="134"/>
      <c r="CR164" s="134"/>
      <c r="CS164" s="134"/>
      <c r="CT164" s="134"/>
      <c r="CU164" s="134"/>
      <c r="CV164" s="134"/>
      <c r="CW164" s="134"/>
      <c r="CX164" s="134"/>
      <c r="CY164" s="134"/>
      <c r="CZ164" s="134"/>
      <c r="DA164" s="134"/>
      <c r="DB164" s="134"/>
      <c r="DC164" s="134"/>
      <c r="DD164" s="134"/>
      <c r="DE164" s="134"/>
      <c r="DF164" s="134"/>
      <c r="DG164" s="134"/>
      <c r="DH164" s="134"/>
      <c r="DI164" s="134"/>
      <c r="DJ164" s="134"/>
      <c r="DK164" s="134"/>
      <c r="DL164" s="134"/>
      <c r="DM164" s="134"/>
      <c r="DN164" s="134"/>
      <c r="DO164" s="134"/>
      <c r="DP164" s="134"/>
      <c r="DQ164" s="134"/>
      <c r="DR164" s="134"/>
      <c r="DS164" s="134"/>
      <c r="DT164" s="134"/>
      <c r="DU164" s="134"/>
      <c r="DV164" s="134"/>
      <c r="DW164" s="134"/>
      <c r="DX164" s="134"/>
      <c r="DY164" s="134"/>
      <c r="DZ164" s="134"/>
      <c r="EA164" s="134"/>
      <c r="EB164" s="134"/>
      <c r="EC164" s="134"/>
      <c r="ED164" s="134"/>
      <c r="EE164" s="134"/>
      <c r="EF164" s="134"/>
      <c r="EG164" s="134"/>
      <c r="EH164" s="134"/>
      <c r="EI164" s="134"/>
      <c r="EJ164" s="134"/>
      <c r="EK164" s="134"/>
      <c r="EL164" s="134"/>
      <c r="EM164" s="134"/>
      <c r="EN164" s="134"/>
      <c r="EO164" s="134"/>
      <c r="EP164" s="134"/>
      <c r="EQ164" s="134"/>
      <c r="ER164" s="134"/>
      <c r="ES164" s="134"/>
      <c r="ET164" s="134"/>
      <c r="EU164" s="134"/>
      <c r="EV164" s="134"/>
      <c r="EW164" s="134"/>
      <c r="EX164" s="134"/>
      <c r="EY164" s="134"/>
      <c r="EZ164" s="134"/>
      <c r="FA164" s="134"/>
      <c r="FB164" s="134"/>
      <c r="FC164" s="134"/>
      <c r="FD164" s="134"/>
      <c r="FE164" s="134"/>
      <c r="FF164" s="134"/>
      <c r="FG164" s="134"/>
      <c r="FH164" s="134"/>
      <c r="FI164" s="134"/>
      <c r="FJ164" s="134"/>
      <c r="FK164" s="134"/>
      <c r="FL164" s="134"/>
      <c r="FM164" s="134"/>
      <c r="FN164" s="134"/>
      <c r="FO164" s="134"/>
      <c r="FP164" s="134"/>
      <c r="FQ164" s="134"/>
      <c r="FR164" s="134"/>
      <c r="FS164" s="134"/>
      <c r="FT164" s="134"/>
      <c r="FU164" s="134"/>
      <c r="FV164" s="134"/>
      <c r="FW164" s="134"/>
      <c r="FX164" s="134"/>
      <c r="FY164" s="134"/>
      <c r="FZ164" s="134"/>
      <c r="GA164" s="134"/>
      <c r="GB164" s="134"/>
      <c r="GC164" s="134"/>
      <c r="GD164" s="134"/>
      <c r="GE164" s="134"/>
      <c r="GF164" s="134"/>
      <c r="GG164" s="134"/>
      <c r="GH164" s="134"/>
      <c r="GI164" s="134"/>
      <c r="GJ164" s="134"/>
      <c r="GK164" s="134"/>
      <c r="GL164" s="134"/>
      <c r="GM164" s="134"/>
      <c r="GN164" s="134"/>
      <c r="GO164" s="134"/>
      <c r="GP164" s="134"/>
      <c r="GQ164" s="134"/>
      <c r="GR164" s="134"/>
      <c r="GS164" s="134"/>
      <c r="GT164" s="134"/>
      <c r="GU164" s="134"/>
      <c r="GV164" s="134"/>
      <c r="GW164" s="134"/>
      <c r="GX164" s="134"/>
      <c r="GY164" s="134"/>
      <c r="GZ164" s="134"/>
      <c r="HA164" s="134"/>
      <c r="HB164" s="134"/>
      <c r="HC164" s="134"/>
      <c r="HD164" s="134"/>
      <c r="HE164" s="134"/>
      <c r="HF164" s="134"/>
      <c r="HG164" s="134"/>
      <c r="HH164" s="134"/>
      <c r="HI164" s="134"/>
      <c r="HJ164" s="134"/>
      <c r="HK164" s="134"/>
      <c r="HL164" s="134"/>
      <c r="HM164" s="134"/>
      <c r="HN164" s="134"/>
      <c r="HO164" s="134"/>
      <c r="HP164" s="134"/>
      <c r="HQ164" s="134"/>
      <c r="HR164" s="134"/>
      <c r="HS164" s="134"/>
      <c r="HT164" s="134"/>
      <c r="HU164" s="134"/>
      <c r="HV164" s="134"/>
      <c r="HW164" s="134"/>
      <c r="HX164" s="134"/>
      <c r="HY164" s="134"/>
      <c r="HZ164" s="134"/>
      <c r="IA164" s="134"/>
      <c r="IB164" s="134"/>
      <c r="IC164" s="134"/>
      <c r="ID164" s="134"/>
      <c r="IE164" s="134"/>
      <c r="IF164" s="134"/>
      <c r="IG164" s="134"/>
      <c r="IH164" s="134"/>
      <c r="II164" s="134"/>
      <c r="IJ164" s="134"/>
      <c r="IK164" s="134"/>
      <c r="IL164" s="134"/>
      <c r="IM164" s="134"/>
      <c r="IN164" s="134"/>
      <c r="IO164" s="134"/>
      <c r="IP164" s="134"/>
      <c r="IQ164" s="134"/>
      <c r="IR164" s="134"/>
      <c r="IS164" s="134"/>
      <c r="IT164" s="134"/>
      <c r="IU164" s="134"/>
      <c r="IV164" s="134"/>
      <c r="IW164" s="134"/>
      <c r="IX164" s="134"/>
      <c r="IY164" s="134"/>
      <c r="IZ164" s="134"/>
      <c r="JA164" s="134"/>
      <c r="JB164" s="134"/>
      <c r="JC164" s="134"/>
      <c r="JD164" s="134"/>
      <c r="JE164" s="134"/>
      <c r="JF164" s="134"/>
      <c r="JG164" s="134"/>
      <c r="JH164" s="134"/>
      <c r="JI164" s="134"/>
      <c r="JJ164" s="134"/>
      <c r="JK164" s="134"/>
      <c r="JL164" s="134"/>
      <c r="JM164" s="134"/>
      <c r="JN164" s="134"/>
      <c r="JO164" s="134"/>
      <c r="JP164" s="134"/>
      <c r="JQ164" s="134"/>
      <c r="JR164" s="134"/>
      <c r="JS164" s="134"/>
      <c r="JT164" s="134"/>
      <c r="JU164" s="134"/>
      <c r="JV164" s="134"/>
      <c r="JW164" s="134"/>
      <c r="JX164" s="134"/>
      <c r="JY164" s="134"/>
      <c r="JZ164" s="134"/>
      <c r="KA164" s="134"/>
      <c r="KB164" s="134"/>
      <c r="KC164" s="134"/>
      <c r="KD164" s="134"/>
      <c r="KE164" s="134"/>
      <c r="KF164" s="134"/>
      <c r="KG164" s="134"/>
      <c r="KH164" s="134"/>
      <c r="KI164" s="134"/>
      <c r="KJ164" s="134"/>
      <c r="KK164" s="134"/>
      <c r="KL164" s="134"/>
      <c r="KM164" s="134"/>
      <c r="KN164" s="134"/>
      <c r="KO164" s="134"/>
      <c r="KP164" s="134"/>
      <c r="KQ164" s="134"/>
      <c r="KR164" s="134"/>
      <c r="KS164" s="134"/>
      <c r="KT164" s="134"/>
      <c r="KU164" s="134"/>
      <c r="KV164" s="134"/>
      <c r="KW164" s="134"/>
      <c r="KX164" s="134"/>
      <c r="KY164" s="134"/>
      <c r="KZ164" s="134"/>
      <c r="LA164" s="134"/>
      <c r="LB164" s="134"/>
      <c r="LC164" s="134"/>
      <c r="LD164" s="134"/>
      <c r="LE164" s="134"/>
      <c r="LF164" s="134"/>
      <c r="LG164" s="134"/>
      <c r="LH164" s="134"/>
      <c r="LI164" s="134"/>
      <c r="LJ164" s="134"/>
      <c r="LK164" s="134"/>
      <c r="LL164" s="134"/>
      <c r="LM164" s="134"/>
      <c r="LN164" s="134"/>
      <c r="LO164" s="134"/>
      <c r="LP164" s="134"/>
      <c r="LQ164" s="134"/>
      <c r="LR164" s="134"/>
      <c r="LS164" s="134"/>
      <c r="LT164" s="134"/>
      <c r="LU164" s="134"/>
      <c r="LV164" s="134"/>
      <c r="LW164" s="134"/>
      <c r="LX164" s="134"/>
      <c r="LY164" s="134"/>
      <c r="LZ164" s="134"/>
      <c r="MA164" s="134"/>
      <c r="MB164" s="134"/>
      <c r="MC164" s="134"/>
      <c r="MD164" s="134"/>
      <c r="ME164" s="134"/>
      <c r="MF164" s="134"/>
      <c r="MG164" s="134"/>
      <c r="MH164" s="134"/>
      <c r="MI164" s="134"/>
      <c r="MJ164" s="134"/>
      <c r="MK164" s="134"/>
      <c r="ML164" s="134"/>
      <c r="MM164" s="134"/>
      <c r="MN164" s="134"/>
      <c r="MO164" s="134"/>
      <c r="MP164" s="134"/>
      <c r="MQ164" s="134"/>
      <c r="MR164" s="134"/>
      <c r="MS164" s="134"/>
      <c r="MT164" s="134"/>
      <c r="MU164" s="134"/>
      <c r="MV164" s="134"/>
      <c r="MW164" s="134"/>
      <c r="MX164" s="134"/>
      <c r="MY164" s="134"/>
      <c r="MZ164" s="134"/>
      <c r="NA164" s="134"/>
      <c r="NB164" s="134"/>
      <c r="NC164" s="134"/>
      <c r="ND164" s="134"/>
      <c r="NE164" s="134"/>
      <c r="NF164" s="134"/>
      <c r="NG164" s="134"/>
      <c r="NH164" s="134"/>
      <c r="NI164" s="134"/>
      <c r="NJ164" s="134"/>
      <c r="NK164" s="134"/>
      <c r="NL164" s="134"/>
      <c r="NM164" s="134"/>
      <c r="NN164" s="134"/>
      <c r="NO164" s="134"/>
      <c r="NP164" s="134"/>
      <c r="NQ164" s="134"/>
      <c r="NR164" s="134"/>
      <c r="NS164" s="134"/>
      <c r="NT164" s="134"/>
      <c r="NU164" s="134"/>
      <c r="NV164" s="134"/>
      <c r="NW164" s="134"/>
      <c r="NX164" s="134"/>
      <c r="NY164" s="134"/>
      <c r="NZ164" s="134"/>
      <c r="OA164" s="134"/>
      <c r="OB164" s="134"/>
      <c r="OC164" s="134"/>
      <c r="OD164" s="134"/>
      <c r="OE164" s="134"/>
      <c r="OF164" s="134"/>
      <c r="OG164" s="134"/>
      <c r="OH164" s="134"/>
      <c r="OI164" s="134"/>
      <c r="OJ164" s="134"/>
      <c r="OK164" s="134"/>
      <c r="OL164" s="134"/>
      <c r="OM164" s="134"/>
      <c r="ON164" s="134"/>
      <c r="OO164" s="134"/>
      <c r="OP164" s="134"/>
      <c r="OQ164" s="134"/>
      <c r="OR164" s="134"/>
      <c r="OS164" s="134"/>
      <c r="OT164" s="134"/>
      <c r="OU164" s="134"/>
      <c r="OV164" s="134"/>
      <c r="OW164" s="134"/>
      <c r="OX164" s="134"/>
      <c r="OY164" s="134"/>
      <c r="OZ164" s="134"/>
      <c r="PA164" s="134"/>
      <c r="PB164" s="134"/>
      <c r="PC164" s="134"/>
      <c r="PD164" s="134"/>
      <c r="PE164" s="134"/>
      <c r="PF164" s="134"/>
      <c r="PG164" s="134"/>
      <c r="PH164" s="134"/>
      <c r="PI164" s="134"/>
      <c r="PJ164" s="134"/>
      <c r="PK164" s="134"/>
      <c r="PL164" s="134"/>
      <c r="PM164" s="134"/>
      <c r="PN164" s="134"/>
      <c r="PO164" s="134"/>
      <c r="PP164" s="134"/>
      <c r="PQ164" s="134"/>
      <c r="PR164" s="134"/>
      <c r="PS164" s="134"/>
      <c r="PT164" s="134"/>
      <c r="PU164" s="134"/>
      <c r="PV164" s="134"/>
      <c r="PW164" s="134"/>
      <c r="PX164" s="134"/>
      <c r="PY164" s="134"/>
      <c r="PZ164" s="134"/>
      <c r="QA164" s="134"/>
      <c r="QB164" s="134"/>
      <c r="QC164" s="134"/>
      <c r="QD164" s="134"/>
      <c r="QE164" s="134"/>
      <c r="QF164" s="134"/>
      <c r="QG164" s="134"/>
      <c r="QH164" s="134"/>
      <c r="QI164" s="134"/>
      <c r="QJ164" s="134"/>
      <c r="QK164" s="134"/>
      <c r="QL164" s="134"/>
      <c r="QM164" s="134"/>
      <c r="QN164" s="134"/>
      <c r="QO164" s="134"/>
      <c r="QP164" s="134"/>
      <c r="QQ164" s="134"/>
      <c r="QR164" s="134"/>
      <c r="QS164" s="134"/>
      <c r="QT164" s="134"/>
      <c r="QU164" s="134"/>
      <c r="QV164" s="134"/>
      <c r="QW164" s="134"/>
      <c r="QX164" s="134"/>
      <c r="QY164" s="134"/>
      <c r="QZ164" s="134"/>
      <c r="RA164" s="134"/>
      <c r="RB164" s="134"/>
      <c r="RC164" s="134"/>
      <c r="RD164" s="134"/>
      <c r="RE164" s="134"/>
      <c r="RF164" s="134"/>
      <c r="RG164" s="134"/>
      <c r="RH164" s="134"/>
      <c r="RI164" s="134"/>
      <c r="RJ164" s="134"/>
      <c r="RK164" s="134"/>
      <c r="RL164" s="134"/>
      <c r="RM164" s="134"/>
      <c r="RN164" s="134"/>
      <c r="RO164" s="134"/>
      <c r="RP164" s="134"/>
      <c r="RQ164" s="134"/>
      <c r="RR164" s="134"/>
      <c r="RS164" s="134"/>
      <c r="RT164" s="134"/>
      <c r="RU164" s="134"/>
      <c r="RV164" s="134"/>
      <c r="RW164" s="134"/>
      <c r="RX164" s="134"/>
      <c r="RY164" s="134"/>
      <c r="RZ164" s="134"/>
      <c r="SA164" s="134"/>
      <c r="SB164" s="134"/>
      <c r="SC164" s="134"/>
      <c r="SD164" s="134"/>
      <c r="SE164" s="134"/>
      <c r="SF164" s="134"/>
      <c r="SG164" s="134"/>
      <c r="SH164" s="134"/>
      <c r="SI164" s="134"/>
      <c r="SJ164" s="134"/>
      <c r="SK164" s="134"/>
      <c r="SL164" s="134"/>
      <c r="SM164" s="134"/>
      <c r="SN164" s="134"/>
      <c r="SO164" s="134"/>
      <c r="SP164" s="134"/>
      <c r="SQ164" s="134"/>
      <c r="SR164" s="134"/>
      <c r="SS164" s="134"/>
      <c r="ST164" s="134"/>
      <c r="SU164" s="134"/>
      <c r="SV164" s="134"/>
      <c r="SW164" s="134"/>
      <c r="SX164" s="134"/>
      <c r="SY164" s="134"/>
      <c r="SZ164" s="134"/>
      <c r="TA164" s="134"/>
      <c r="TB164" s="134"/>
      <c r="TC164" s="134"/>
      <c r="TD164" s="134"/>
      <c r="TE164" s="134"/>
      <c r="TF164" s="134"/>
      <c r="TG164" s="134"/>
      <c r="TH164" s="134"/>
      <c r="TI164" s="134"/>
      <c r="TJ164" s="134"/>
      <c r="TK164" s="134"/>
      <c r="TL164" s="134"/>
      <c r="TM164" s="134"/>
      <c r="TN164" s="134"/>
      <c r="TO164" s="134"/>
      <c r="TP164" s="134"/>
      <c r="TQ164" s="134"/>
      <c r="TR164" s="134"/>
      <c r="TS164" s="134"/>
      <c r="TT164" s="134"/>
      <c r="TU164" s="134"/>
      <c r="TV164" s="134"/>
      <c r="TW164" s="134"/>
      <c r="TX164" s="134"/>
      <c r="TY164" s="134"/>
      <c r="TZ164" s="134"/>
      <c r="UA164" s="134"/>
      <c r="UB164" s="134"/>
      <c r="UC164" s="134"/>
      <c r="UD164" s="134"/>
      <c r="UE164" s="134"/>
      <c r="UF164" s="134"/>
      <c r="UG164" s="134"/>
      <c r="UH164" s="134"/>
      <c r="UI164" s="134"/>
      <c r="UJ164" s="134"/>
      <c r="UK164" s="134"/>
      <c r="UL164" s="134"/>
      <c r="UM164" s="134"/>
      <c r="UN164" s="134"/>
      <c r="UO164" s="134"/>
      <c r="UP164" s="134"/>
      <c r="UQ164" s="134"/>
      <c r="UR164" s="134"/>
      <c r="US164" s="134"/>
      <c r="UT164" s="134"/>
      <c r="UU164" s="134"/>
      <c r="UV164" s="134"/>
      <c r="UW164" s="134"/>
      <c r="UX164" s="134"/>
      <c r="UY164" s="134"/>
      <c r="UZ164" s="134"/>
      <c r="VA164" s="134"/>
      <c r="VB164" s="134"/>
      <c r="VC164" s="134"/>
      <c r="VD164" s="134"/>
      <c r="VE164" s="134"/>
      <c r="VF164" s="134"/>
      <c r="VG164" s="134"/>
      <c r="VH164" s="134"/>
      <c r="VI164" s="134"/>
      <c r="VJ164" s="134"/>
      <c r="VK164" s="134"/>
      <c r="VL164" s="134"/>
      <c r="VM164" s="134"/>
      <c r="VN164" s="134"/>
      <c r="VO164" s="134"/>
      <c r="VP164" s="134"/>
      <c r="VQ164" s="134"/>
      <c r="VR164" s="134"/>
      <c r="VS164" s="134"/>
      <c r="VT164" s="134"/>
      <c r="VU164" s="134"/>
      <c r="VV164" s="134"/>
      <c r="VW164" s="134"/>
      <c r="VX164" s="134"/>
      <c r="VY164" s="134"/>
      <c r="VZ164" s="134"/>
      <c r="WA164" s="134"/>
      <c r="WB164" s="134"/>
      <c r="WC164" s="134"/>
      <c r="WD164" s="134"/>
      <c r="WE164" s="134"/>
      <c r="WF164" s="134"/>
      <c r="WG164" s="134"/>
      <c r="WH164" s="134"/>
      <c r="WI164" s="134"/>
      <c r="WJ164" s="134"/>
      <c r="WK164" s="134"/>
      <c r="WL164" s="134"/>
      <c r="WM164" s="134"/>
      <c r="WN164" s="134"/>
      <c r="WO164" s="134"/>
      <c r="WP164" s="134"/>
      <c r="WQ164" s="134"/>
      <c r="WR164" s="134"/>
      <c r="WS164" s="134"/>
      <c r="WT164" s="134"/>
      <c r="WU164" s="134"/>
      <c r="WV164" s="134"/>
      <c r="WW164" s="134"/>
      <c r="WX164" s="134"/>
      <c r="WY164" s="134"/>
      <c r="WZ164" s="134"/>
      <c r="XA164" s="134"/>
      <c r="XB164" s="134"/>
      <c r="XC164" s="134"/>
      <c r="XD164" s="134"/>
      <c r="XE164" s="134"/>
      <c r="XF164" s="134"/>
      <c r="XG164" s="134"/>
      <c r="XH164" s="134"/>
      <c r="XI164" s="134"/>
      <c r="XJ164" s="134"/>
      <c r="XK164" s="134"/>
      <c r="XL164" s="134"/>
      <c r="XM164" s="134"/>
      <c r="XN164" s="134"/>
      <c r="XO164" s="134"/>
      <c r="XP164" s="134"/>
      <c r="XQ164" s="134"/>
      <c r="XR164" s="134"/>
      <c r="XS164" s="134"/>
      <c r="XT164" s="134"/>
      <c r="XU164" s="134"/>
      <c r="XV164" s="134"/>
      <c r="XW164" s="134"/>
      <c r="XX164" s="134"/>
      <c r="XY164" s="134"/>
      <c r="XZ164" s="134"/>
      <c r="YA164" s="134"/>
      <c r="YB164" s="134"/>
      <c r="YC164" s="134"/>
      <c r="YD164" s="134"/>
      <c r="YE164" s="134"/>
      <c r="YF164" s="134"/>
      <c r="YG164" s="134"/>
      <c r="YH164" s="134"/>
      <c r="YI164" s="134"/>
      <c r="YJ164" s="134"/>
      <c r="YK164" s="134"/>
      <c r="YL164" s="134"/>
      <c r="YM164" s="134"/>
      <c r="YN164" s="134"/>
      <c r="YO164" s="134"/>
      <c r="YP164" s="134"/>
      <c r="YQ164" s="134"/>
      <c r="YR164" s="134"/>
      <c r="YS164" s="134"/>
      <c r="YT164" s="134"/>
      <c r="YU164" s="134"/>
      <c r="YV164" s="134"/>
      <c r="YW164" s="134"/>
      <c r="YX164" s="134"/>
      <c r="YY164" s="134"/>
      <c r="YZ164" s="134"/>
      <c r="ZA164" s="134"/>
      <c r="ZB164" s="134"/>
      <c r="ZC164" s="134"/>
      <c r="ZD164" s="134"/>
      <c r="ZE164" s="134"/>
      <c r="ZF164" s="134"/>
      <c r="ZG164" s="134"/>
      <c r="ZH164" s="134"/>
      <c r="ZI164" s="134"/>
      <c r="ZJ164" s="134"/>
      <c r="ZK164" s="134"/>
      <c r="ZL164" s="134"/>
      <c r="ZM164" s="134"/>
      <c r="ZN164" s="134"/>
      <c r="ZO164" s="134"/>
      <c r="ZP164" s="134"/>
      <c r="ZQ164" s="134"/>
      <c r="ZR164" s="134"/>
      <c r="ZS164" s="134"/>
      <c r="ZT164" s="134"/>
      <c r="ZU164" s="134"/>
      <c r="ZV164" s="134"/>
      <c r="ZW164" s="134"/>
      <c r="ZX164" s="134"/>
      <c r="ZY164" s="134"/>
      <c r="ZZ164" s="134"/>
      <c r="AAA164" s="134"/>
      <c r="AAB164" s="134"/>
      <c r="AAC164" s="134"/>
      <c r="AAD164" s="134"/>
      <c r="AAE164" s="134"/>
      <c r="AAF164" s="134"/>
      <c r="AAG164" s="134"/>
      <c r="AAH164" s="134"/>
      <c r="AAI164" s="134"/>
      <c r="AAJ164" s="134"/>
      <c r="AAK164" s="134"/>
      <c r="AAL164" s="134"/>
      <c r="AAM164" s="134"/>
      <c r="AAN164" s="134"/>
      <c r="AAO164" s="134"/>
      <c r="AAP164" s="134"/>
      <c r="AAQ164" s="134"/>
      <c r="AAR164" s="134"/>
      <c r="AAS164" s="134"/>
      <c r="AAT164" s="134"/>
      <c r="AAU164" s="134"/>
      <c r="AAV164" s="134"/>
      <c r="AAW164" s="134"/>
      <c r="AAX164" s="134"/>
      <c r="AAY164" s="134"/>
      <c r="AAZ164" s="134"/>
      <c r="ABA164" s="134"/>
      <c r="ABB164" s="134"/>
      <c r="ABC164" s="134"/>
      <c r="ABD164" s="134"/>
      <c r="ABE164" s="134"/>
      <c r="ABF164" s="134"/>
      <c r="ABG164" s="134"/>
      <c r="ABH164" s="134"/>
      <c r="ABI164" s="134"/>
      <c r="ABJ164" s="134"/>
      <c r="ABK164" s="134"/>
      <c r="ABL164" s="134"/>
      <c r="ABM164" s="134"/>
      <c r="ABN164" s="134"/>
      <c r="ABO164" s="134"/>
      <c r="ABP164" s="134"/>
      <c r="ABQ164" s="134"/>
      <c r="ABR164" s="134"/>
      <c r="ABS164" s="134"/>
      <c r="ABT164" s="134"/>
      <c r="ABU164" s="134"/>
      <c r="ABV164" s="134"/>
      <c r="ABW164" s="134"/>
      <c r="ABX164" s="134"/>
      <c r="ABY164" s="134"/>
      <c r="ABZ164" s="134"/>
      <c r="ACA164" s="134"/>
      <c r="ACB164" s="134"/>
      <c r="ACC164" s="134"/>
      <c r="ACD164" s="134"/>
      <c r="ACE164" s="134"/>
      <c r="ACF164" s="134"/>
      <c r="ACG164" s="134"/>
      <c r="ACH164" s="134"/>
      <c r="ACI164" s="134"/>
      <c r="ACJ164" s="134"/>
      <c r="ACK164" s="134"/>
      <c r="ACL164" s="134"/>
      <c r="ACM164" s="134"/>
      <c r="ACN164" s="134"/>
      <c r="ACO164" s="134"/>
      <c r="ACP164" s="134"/>
      <c r="ACQ164" s="134"/>
      <c r="ACR164" s="134"/>
      <c r="ACS164" s="134"/>
      <c r="ACT164" s="134"/>
      <c r="ACU164" s="134"/>
      <c r="ACV164" s="134"/>
      <c r="ACW164" s="134"/>
      <c r="ACX164" s="134"/>
      <c r="ACY164" s="134"/>
      <c r="ACZ164" s="134"/>
      <c r="ADA164" s="134"/>
      <c r="ADB164" s="134"/>
      <c r="ADC164" s="134"/>
      <c r="ADD164" s="134"/>
      <c r="ADE164" s="134"/>
      <c r="ADF164" s="134"/>
      <c r="ADG164" s="134"/>
      <c r="ADH164" s="134"/>
      <c r="ADI164" s="134"/>
      <c r="ADJ164" s="134"/>
      <c r="ADK164" s="134"/>
      <c r="ADL164" s="134"/>
      <c r="ADM164" s="134"/>
      <c r="ADN164" s="134"/>
      <c r="ADO164" s="134"/>
      <c r="ADP164" s="134"/>
      <c r="ADQ164" s="134"/>
      <c r="ADR164" s="134"/>
      <c r="ADS164" s="134"/>
      <c r="ADT164" s="134"/>
      <c r="ADU164" s="134"/>
      <c r="ADV164" s="134"/>
      <c r="ADW164" s="134"/>
      <c r="ADX164" s="134"/>
      <c r="ADY164" s="134"/>
      <c r="ADZ164" s="134"/>
      <c r="AEA164" s="134"/>
      <c r="AEB164" s="134"/>
      <c r="AEC164" s="134"/>
      <c r="AED164" s="134"/>
      <c r="AEE164" s="134"/>
      <c r="AEF164" s="134"/>
      <c r="AEG164" s="134"/>
      <c r="AEH164" s="134"/>
      <c r="AEI164" s="134"/>
      <c r="AEJ164" s="134"/>
      <c r="AEK164" s="134"/>
      <c r="AEL164" s="134"/>
      <c r="AEM164" s="134"/>
      <c r="AEN164" s="134"/>
      <c r="AEO164" s="134"/>
      <c r="AEP164" s="134"/>
      <c r="AEQ164" s="134"/>
      <c r="AER164" s="134"/>
      <c r="AES164" s="134"/>
      <c r="AET164" s="134"/>
      <c r="AEU164" s="134"/>
      <c r="AEV164" s="134"/>
      <c r="AEW164" s="134"/>
      <c r="AEX164" s="134"/>
      <c r="AEY164" s="134"/>
      <c r="AEZ164" s="134"/>
      <c r="AFA164" s="134"/>
      <c r="AFB164" s="134"/>
      <c r="AFC164" s="134"/>
      <c r="AFD164" s="134"/>
      <c r="AFE164" s="134"/>
      <c r="AFF164" s="134"/>
      <c r="AFG164" s="134"/>
      <c r="AFH164" s="134"/>
      <c r="AFI164" s="134"/>
      <c r="AFJ164" s="134"/>
      <c r="AFK164" s="134"/>
      <c r="AFL164" s="134"/>
      <c r="AFM164" s="134"/>
      <c r="AFN164" s="134"/>
      <c r="AFO164" s="134"/>
      <c r="AFP164" s="134"/>
      <c r="AFQ164" s="134"/>
      <c r="AFR164" s="134"/>
      <c r="AFS164" s="134"/>
      <c r="AFT164" s="134"/>
      <c r="AFU164" s="134"/>
      <c r="AFV164" s="134"/>
      <c r="AFW164" s="134"/>
      <c r="AFX164" s="134"/>
      <c r="AFY164" s="134"/>
      <c r="AFZ164" s="134"/>
      <c r="AGA164" s="134"/>
      <c r="AGB164" s="134"/>
      <c r="AGC164" s="134"/>
      <c r="AGD164" s="134"/>
      <c r="AGE164" s="134"/>
      <c r="AGF164" s="134"/>
      <c r="AGG164" s="134"/>
      <c r="AGH164" s="134"/>
      <c r="AGI164" s="134"/>
      <c r="AGJ164" s="134"/>
      <c r="AGK164" s="134"/>
      <c r="AGL164" s="134"/>
      <c r="AGM164" s="134"/>
      <c r="AGN164" s="134"/>
      <c r="AGO164" s="134"/>
      <c r="AGP164" s="134"/>
      <c r="AGQ164" s="134"/>
      <c r="AGR164" s="134"/>
      <c r="AGS164" s="134"/>
      <c r="AGT164" s="134"/>
      <c r="AGU164" s="134"/>
      <c r="AGV164" s="134"/>
      <c r="AGW164" s="134"/>
      <c r="AGX164" s="134"/>
      <c r="AGY164" s="134"/>
      <c r="AGZ164" s="134"/>
      <c r="AHA164" s="134"/>
      <c r="AHB164" s="134"/>
      <c r="AHC164" s="134"/>
      <c r="AHD164" s="134"/>
      <c r="AHE164" s="134"/>
      <c r="AHF164" s="134"/>
      <c r="AHG164" s="134"/>
      <c r="AHH164" s="134"/>
      <c r="AHI164" s="134"/>
      <c r="AHJ164" s="134"/>
      <c r="AHK164" s="134"/>
      <c r="AHL164" s="134"/>
      <c r="AHM164" s="134"/>
      <c r="AHN164" s="134"/>
      <c r="AHO164" s="134"/>
      <c r="AHP164" s="134"/>
      <c r="AHQ164" s="134"/>
      <c r="AHR164" s="134"/>
      <c r="AHS164" s="134"/>
      <c r="AHT164" s="134"/>
      <c r="AHU164" s="134"/>
      <c r="AHV164" s="134"/>
      <c r="AHW164" s="134"/>
      <c r="AHX164" s="134"/>
      <c r="AHY164" s="134"/>
      <c r="AHZ164" s="134"/>
      <c r="AIA164" s="134"/>
      <c r="AIB164" s="134"/>
      <c r="AIC164" s="134"/>
      <c r="AID164" s="134"/>
      <c r="AIE164" s="134"/>
      <c r="AIF164" s="134"/>
      <c r="AIG164" s="134"/>
      <c r="AIH164" s="134"/>
      <c r="AII164" s="134"/>
      <c r="AIJ164" s="134"/>
      <c r="AIK164" s="134"/>
      <c r="AIL164" s="134"/>
      <c r="AIM164" s="134"/>
      <c r="AIN164" s="134"/>
      <c r="AIO164" s="134"/>
      <c r="AIP164" s="134"/>
      <c r="AIQ164" s="134"/>
      <c r="AIR164" s="134"/>
      <c r="AIS164" s="134"/>
      <c r="AIT164" s="134"/>
      <c r="AIU164" s="134"/>
      <c r="AIV164" s="134"/>
      <c r="AIW164" s="134"/>
      <c r="AIX164" s="134"/>
      <c r="AIY164" s="134"/>
      <c r="AIZ164" s="134"/>
      <c r="AJA164" s="134"/>
      <c r="AJB164" s="134"/>
      <c r="AJC164" s="134"/>
      <c r="AJD164" s="134"/>
      <c r="AJE164" s="134"/>
      <c r="AJF164" s="134"/>
      <c r="AJG164" s="134"/>
      <c r="AJH164" s="134"/>
      <c r="AJI164" s="134"/>
      <c r="AJJ164" s="134"/>
      <c r="AJK164" s="134"/>
      <c r="AJL164" s="134"/>
      <c r="AJM164" s="134"/>
      <c r="AJN164" s="134"/>
      <c r="AJO164" s="134"/>
      <c r="AJP164" s="134"/>
      <c r="AJQ164" s="134"/>
      <c r="AJR164" s="134"/>
      <c r="AJS164" s="134"/>
      <c r="AJT164" s="134"/>
      <c r="AJU164" s="134"/>
      <c r="AJV164" s="134"/>
      <c r="AJW164" s="134"/>
      <c r="AJX164" s="134"/>
      <c r="AJY164" s="134"/>
      <c r="AJZ164" s="134"/>
      <c r="AKA164" s="134"/>
      <c r="AKB164" s="134"/>
      <c r="AKC164" s="134"/>
      <c r="AKD164" s="134"/>
      <c r="AKE164" s="134"/>
      <c r="AKF164" s="134"/>
      <c r="AKG164" s="134"/>
      <c r="AKH164" s="134"/>
      <c r="AKI164" s="134"/>
      <c r="AKJ164" s="134"/>
      <c r="AKK164" s="134"/>
      <c r="AKL164" s="134"/>
      <c r="AKM164" s="134"/>
      <c r="AKN164" s="134"/>
      <c r="AKO164" s="134"/>
      <c r="AKP164" s="134"/>
      <c r="AKQ164" s="134"/>
      <c r="AKR164" s="134"/>
      <c r="AKS164" s="134"/>
      <c r="AKT164" s="134"/>
      <c r="AKU164" s="134"/>
      <c r="AKV164" s="134"/>
      <c r="AKW164" s="134"/>
      <c r="AKX164" s="134"/>
    </row>
    <row r="165" spans="1:986" ht="12" x14ac:dyDescent="0.2">
      <c r="A165" s="249"/>
      <c r="B165" s="242" t="s">
        <v>442</v>
      </c>
      <c r="C165" s="170" t="str">
        <f>_xlfn.CONCAT(Leverancespecifikation6[[#This Row],[ID]],Leverancespecifikation6[[#This Row],[BYGNINGSDEL]])</f>
        <v>161Nedhængte lofter</v>
      </c>
      <c r="E165" s="171" t="s">
        <v>1549</v>
      </c>
      <c r="I165" s="171"/>
      <c r="J165" s="171">
        <v>4</v>
      </c>
      <c r="K165" s="175" t="s">
        <v>464</v>
      </c>
      <c r="L165" s="172" t="s">
        <v>462</v>
      </c>
      <c r="M165" s="80" t="str">
        <f>IFERROR(VLOOKUP(Leverancespecifikation6[[#This Row],[ID-Bygningsdel]],'Data ændringslog'!A:G,7,FALSE),"P")</f>
        <v/>
      </c>
      <c r="N165" s="321" t="s">
        <v>99</v>
      </c>
      <c r="O165" s="121" t="str">
        <f>VLOOKUP(Leverancespecifikation6[[#This Row],[ID-Bygningsdel]],'Data aktør'!A:H,2,FALSE)</f>
        <v>X</v>
      </c>
      <c r="P165" s="78" t="str">
        <f>VLOOKUP(Leverancespecifikation6[[#This Row],[ID-Bygningsdel]],'Data aktør'!A:H,3,FALSE)</f>
        <v/>
      </c>
      <c r="Q165" s="78" t="str">
        <f>VLOOKUP(Leverancespecifikation6[[#This Row],[ID-Bygningsdel]],'Data aktør'!A:H,4,FALSE)</f>
        <v/>
      </c>
      <c r="R165" s="78" t="str">
        <f>VLOOKUP(Leverancespecifikation6[[#This Row],[ID-Bygningsdel]],'Data aktør'!A:H,5,FALSE)</f>
        <v/>
      </c>
      <c r="S165" s="78" t="str">
        <f>VLOOKUP(Leverancespecifikation6[[#This Row],[ID-Bygningsdel]],'Data aktør'!A:H,6,FALSE)</f>
        <v/>
      </c>
      <c r="T165" s="78" t="str">
        <f>VLOOKUP(Leverancespecifikation6[[#This Row],[ID-Bygningsdel]],'Data aktør'!A:H,7,FALSE)</f>
        <v/>
      </c>
      <c r="U165" s="122" t="str">
        <f>VLOOKUP(Leverancespecifikation6[[#This Row],[ID-Bygningsdel]],'Data aktør'!A:H,8,FALSE)</f>
        <v/>
      </c>
      <c r="V165" s="112"/>
      <c r="W165" s="79"/>
      <c r="X165" s="79"/>
      <c r="Y165" s="79"/>
      <c r="Z165" s="79"/>
      <c r="AA165" s="79"/>
      <c r="AB165" s="171"/>
      <c r="AD165" s="171"/>
      <c r="AE165" s="171"/>
      <c r="AF165" s="171"/>
      <c r="AG165" s="171"/>
      <c r="AH165" s="171"/>
      <c r="AI165" s="171"/>
      <c r="AJ165" s="171" t="s">
        <v>33</v>
      </c>
      <c r="AK165" s="171">
        <v>300</v>
      </c>
      <c r="AT165" s="171" t="s">
        <v>33</v>
      </c>
      <c r="AU165" s="171">
        <v>325</v>
      </c>
      <c r="BB165" s="171" t="s">
        <v>33</v>
      </c>
      <c r="BC165" s="171">
        <v>325</v>
      </c>
      <c r="BV165" s="171"/>
      <c r="BW165" s="171"/>
      <c r="CB165" s="134"/>
    </row>
    <row r="166" spans="1:986" s="104" customFormat="1" x14ac:dyDescent="0.2">
      <c r="A166" s="248"/>
      <c r="B166" s="240" t="s">
        <v>444</v>
      </c>
      <c r="C166" s="161" t="str">
        <f>_xlfn.CONCAT(Leverancespecifikation6[[#This Row],[ID]],Leverancespecifikation6[[#This Row],[BYGNINGSDEL]])</f>
        <v>162Gulve</v>
      </c>
      <c r="D166" s="162"/>
      <c r="E166" s="162"/>
      <c r="F166" s="162"/>
      <c r="G166" s="162"/>
      <c r="H166" s="162"/>
      <c r="I166" s="162"/>
      <c r="J166" s="163">
        <v>2</v>
      </c>
      <c r="K166" s="164" t="s">
        <v>466</v>
      </c>
      <c r="L166" s="165"/>
      <c r="M166" s="100" t="str">
        <f>IFERROR(VLOOKUP(Leverancespecifikation6[[#This Row],[ID-Bygningsdel]],'Data ændringslog'!A:G,7,FALSE),"P")</f>
        <v/>
      </c>
      <c r="N166" s="201" t="s">
        <v>99</v>
      </c>
      <c r="O166" s="119"/>
      <c r="P166" s="101"/>
      <c r="Q166" s="101"/>
      <c r="R166" s="101"/>
      <c r="S166" s="101"/>
      <c r="T166" s="101"/>
      <c r="U166" s="120"/>
      <c r="V166" s="111"/>
      <c r="W166" s="102"/>
      <c r="X166" s="102"/>
      <c r="Y166" s="102"/>
      <c r="Z166" s="102"/>
      <c r="AA166" s="10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285"/>
      <c r="BM166" s="162"/>
      <c r="BN166" s="162"/>
      <c r="BO166" s="162"/>
      <c r="BP166" s="162"/>
      <c r="BQ166" s="162"/>
      <c r="BR166" s="162"/>
      <c r="BS166" s="162"/>
      <c r="BT166" s="162"/>
      <c r="BU166" s="162"/>
      <c r="BV166" s="162"/>
      <c r="BW166" s="162"/>
      <c r="BX166" s="162"/>
      <c r="BY166" s="162"/>
      <c r="BZ166" s="162"/>
      <c r="CA166" s="206"/>
      <c r="CB166" s="98"/>
      <c r="CC166" s="98"/>
      <c r="CD166" s="98"/>
      <c r="CE166" s="98"/>
      <c r="CF166" s="98"/>
      <c r="CG166" s="98"/>
      <c r="CH166" s="98"/>
      <c r="CI166" s="98"/>
      <c r="CJ166" s="98"/>
      <c r="CK166" s="98"/>
      <c r="CL166" s="98"/>
      <c r="CM166" s="98"/>
      <c r="CN166" s="98"/>
      <c r="CO166" s="98"/>
      <c r="CP166" s="98"/>
      <c r="CQ166" s="98"/>
      <c r="CR166" s="98"/>
      <c r="CS166" s="98"/>
      <c r="CT166" s="98"/>
      <c r="CU166" s="98"/>
      <c r="CV166" s="98"/>
      <c r="CW166" s="98"/>
      <c r="CX166" s="98"/>
      <c r="CY166" s="98"/>
      <c r="CZ166" s="98"/>
      <c r="DA166" s="98"/>
      <c r="DB166" s="98"/>
      <c r="DC166" s="98"/>
      <c r="DD166" s="98"/>
      <c r="DE166" s="98"/>
      <c r="DF166" s="98"/>
      <c r="DG166" s="98"/>
      <c r="DH166" s="98"/>
      <c r="DI166" s="98"/>
      <c r="DJ166" s="98"/>
      <c r="DK166" s="98"/>
      <c r="DL166" s="98"/>
      <c r="DM166" s="98"/>
      <c r="DN166" s="98"/>
      <c r="DO166" s="98"/>
      <c r="DP166" s="98"/>
      <c r="DQ166" s="98"/>
      <c r="DR166" s="98"/>
      <c r="DS166" s="98"/>
      <c r="DT166" s="98"/>
      <c r="DU166" s="98"/>
      <c r="DV166" s="98"/>
      <c r="DW166" s="98"/>
      <c r="DX166" s="98"/>
      <c r="DY166" s="98"/>
      <c r="DZ166" s="98"/>
      <c r="EA166" s="98"/>
      <c r="EB166" s="98"/>
      <c r="EC166" s="98"/>
      <c r="ED166" s="98"/>
      <c r="EE166" s="98"/>
      <c r="EF166" s="98"/>
      <c r="EG166" s="98"/>
      <c r="EH166" s="98"/>
      <c r="EI166" s="98"/>
      <c r="EJ166" s="98"/>
      <c r="EK166" s="98"/>
      <c r="EL166" s="98"/>
      <c r="EM166" s="98"/>
      <c r="EN166" s="98"/>
      <c r="EO166" s="98"/>
      <c r="EP166" s="98"/>
      <c r="EQ166" s="98"/>
      <c r="ER166" s="98"/>
      <c r="ES166" s="98"/>
      <c r="ET166" s="98"/>
      <c r="EU166" s="98"/>
      <c r="EV166" s="98"/>
      <c r="EW166" s="98"/>
      <c r="EX166" s="98"/>
      <c r="EY166" s="98"/>
      <c r="EZ166" s="98"/>
      <c r="FA166" s="98"/>
      <c r="FB166" s="98"/>
      <c r="FC166" s="98"/>
      <c r="FD166" s="98"/>
      <c r="FE166" s="98"/>
      <c r="FF166" s="98"/>
      <c r="FG166" s="98"/>
      <c r="FH166" s="98"/>
      <c r="FI166" s="98"/>
      <c r="FJ166" s="98"/>
      <c r="FK166" s="98"/>
      <c r="FL166" s="98"/>
      <c r="FM166" s="98"/>
      <c r="FN166" s="98"/>
      <c r="FO166" s="98"/>
      <c r="FP166" s="98"/>
      <c r="FQ166" s="98"/>
      <c r="FR166" s="98"/>
      <c r="FS166" s="98"/>
      <c r="FT166" s="98"/>
      <c r="FU166" s="98"/>
      <c r="FV166" s="98"/>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c r="IW166" s="98"/>
      <c r="IX166" s="98"/>
      <c r="IY166" s="98"/>
      <c r="IZ166" s="98"/>
      <c r="JA166" s="98"/>
      <c r="JB166" s="98"/>
      <c r="JC166" s="98"/>
      <c r="JD166" s="98"/>
      <c r="JE166" s="98"/>
      <c r="JF166" s="98"/>
      <c r="JG166" s="98"/>
      <c r="JH166" s="98"/>
      <c r="JI166" s="98"/>
      <c r="JJ166" s="98"/>
      <c r="JK166" s="98"/>
      <c r="JL166" s="98"/>
      <c r="JM166" s="98"/>
      <c r="JN166" s="98"/>
      <c r="JO166" s="98"/>
      <c r="JP166" s="98"/>
      <c r="JQ166" s="98"/>
      <c r="JR166" s="98"/>
      <c r="JS166" s="98"/>
      <c r="JT166" s="98"/>
      <c r="JU166" s="98"/>
      <c r="JV166" s="98"/>
      <c r="JW166" s="98"/>
      <c r="JX166" s="98"/>
      <c r="JY166" s="98"/>
      <c r="JZ166" s="98"/>
      <c r="KA166" s="98"/>
      <c r="KB166" s="98"/>
      <c r="KC166" s="98"/>
      <c r="KD166" s="98"/>
      <c r="KE166" s="98"/>
      <c r="KF166" s="98"/>
      <c r="KG166" s="98"/>
      <c r="KH166" s="98"/>
      <c r="KI166" s="98"/>
      <c r="KJ166" s="98"/>
      <c r="KK166" s="98"/>
      <c r="KL166" s="98"/>
      <c r="KM166" s="98"/>
      <c r="KN166" s="98"/>
      <c r="KO166" s="98"/>
      <c r="KP166" s="98"/>
      <c r="KQ166" s="98"/>
      <c r="KR166" s="98"/>
      <c r="KS166" s="98"/>
      <c r="KT166" s="98"/>
      <c r="KU166" s="98"/>
      <c r="KV166" s="98"/>
      <c r="KW166" s="98"/>
      <c r="KX166" s="98"/>
      <c r="KY166" s="98"/>
      <c r="KZ166" s="98"/>
      <c r="LA166" s="98"/>
      <c r="LB166" s="98"/>
      <c r="LC166" s="98"/>
      <c r="LD166" s="98"/>
      <c r="LE166" s="98"/>
      <c r="LF166" s="98"/>
      <c r="LG166" s="98"/>
      <c r="LH166" s="98"/>
      <c r="LI166" s="98"/>
      <c r="LJ166" s="98"/>
      <c r="LK166" s="98"/>
      <c r="LL166" s="98"/>
      <c r="LM166" s="98"/>
      <c r="LN166" s="98"/>
      <c r="LO166" s="98"/>
      <c r="LP166" s="98"/>
      <c r="LQ166" s="98"/>
      <c r="LR166" s="98"/>
      <c r="LS166" s="98"/>
      <c r="LT166" s="98"/>
      <c r="LU166" s="98"/>
      <c r="LV166" s="98"/>
      <c r="LW166" s="98"/>
      <c r="LX166" s="98"/>
      <c r="LY166" s="98"/>
      <c r="LZ166" s="98"/>
      <c r="MA166" s="98"/>
      <c r="MB166" s="98"/>
      <c r="MC166" s="98"/>
      <c r="MD166" s="98"/>
      <c r="ME166" s="98"/>
      <c r="MF166" s="98"/>
      <c r="MG166" s="98"/>
      <c r="MH166" s="98"/>
      <c r="MI166" s="98"/>
      <c r="MJ166" s="98"/>
      <c r="MK166" s="98"/>
      <c r="ML166" s="98"/>
      <c r="MM166" s="98"/>
      <c r="MN166" s="98"/>
      <c r="MO166" s="98"/>
      <c r="MP166" s="98"/>
      <c r="MQ166" s="98"/>
      <c r="MR166" s="98"/>
      <c r="MS166" s="98"/>
      <c r="MT166" s="98"/>
      <c r="MU166" s="98"/>
      <c r="MV166" s="98"/>
      <c r="MW166" s="98"/>
      <c r="MX166" s="98"/>
      <c r="MY166" s="98"/>
      <c r="MZ166" s="98"/>
      <c r="NA166" s="98"/>
      <c r="NB166" s="98"/>
      <c r="NC166" s="98"/>
      <c r="ND166" s="98"/>
      <c r="NE166" s="98"/>
      <c r="NF166" s="98"/>
      <c r="NG166" s="98"/>
      <c r="NH166" s="98"/>
      <c r="NI166" s="98"/>
      <c r="NJ166" s="98"/>
      <c r="NK166" s="98"/>
      <c r="NL166" s="98"/>
      <c r="NM166" s="98"/>
      <c r="NN166" s="98"/>
      <c r="NO166" s="98"/>
      <c r="NP166" s="98"/>
      <c r="NQ166" s="98"/>
      <c r="NR166" s="98"/>
      <c r="NS166" s="98"/>
      <c r="NT166" s="98"/>
      <c r="NU166" s="98"/>
      <c r="NV166" s="98"/>
      <c r="NW166" s="98"/>
      <c r="NX166" s="98"/>
      <c r="NY166" s="98"/>
      <c r="NZ166" s="98"/>
      <c r="OA166" s="98"/>
      <c r="OB166" s="98"/>
      <c r="OC166" s="98"/>
      <c r="OD166" s="98"/>
      <c r="OE166" s="98"/>
      <c r="OF166" s="98"/>
      <c r="OG166" s="98"/>
      <c r="OH166" s="98"/>
      <c r="OI166" s="98"/>
      <c r="OJ166" s="98"/>
      <c r="OK166" s="98"/>
      <c r="OL166" s="98"/>
      <c r="OM166" s="98"/>
      <c r="ON166" s="98"/>
      <c r="OO166" s="98"/>
      <c r="OP166" s="98"/>
      <c r="OQ166" s="98"/>
      <c r="OR166" s="98"/>
      <c r="OS166" s="98"/>
      <c r="OT166" s="98"/>
      <c r="OU166" s="98"/>
      <c r="OV166" s="98"/>
      <c r="OW166" s="98"/>
      <c r="OX166" s="98"/>
      <c r="OY166" s="98"/>
      <c r="OZ166" s="98"/>
      <c r="PA166" s="98"/>
      <c r="PB166" s="98"/>
      <c r="PC166" s="98"/>
      <c r="PD166" s="98"/>
      <c r="PE166" s="98"/>
      <c r="PF166" s="98"/>
      <c r="PG166" s="98"/>
      <c r="PH166" s="98"/>
      <c r="PI166" s="98"/>
      <c r="PJ166" s="98"/>
      <c r="PK166" s="98"/>
      <c r="PL166" s="98"/>
      <c r="PM166" s="98"/>
      <c r="PN166" s="98"/>
      <c r="PO166" s="98"/>
      <c r="PP166" s="98"/>
      <c r="PQ166" s="98"/>
      <c r="PR166" s="98"/>
      <c r="PS166" s="98"/>
      <c r="PT166" s="98"/>
      <c r="PU166" s="98"/>
      <c r="PV166" s="98"/>
      <c r="PW166" s="98"/>
      <c r="PX166" s="98"/>
      <c r="PY166" s="98"/>
      <c r="PZ166" s="98"/>
      <c r="QA166" s="98"/>
      <c r="QB166" s="98"/>
      <c r="QC166" s="98"/>
      <c r="QD166" s="98"/>
      <c r="QE166" s="98"/>
      <c r="QF166" s="98"/>
      <c r="QG166" s="98"/>
      <c r="QH166" s="98"/>
      <c r="QI166" s="98"/>
      <c r="QJ166" s="98"/>
      <c r="QK166" s="98"/>
      <c r="QL166" s="98"/>
      <c r="QM166" s="98"/>
      <c r="QN166" s="98"/>
      <c r="QO166" s="98"/>
      <c r="QP166" s="98"/>
      <c r="QQ166" s="98"/>
      <c r="QR166" s="98"/>
      <c r="QS166" s="98"/>
      <c r="QT166" s="98"/>
      <c r="QU166" s="98"/>
      <c r="QV166" s="98"/>
      <c r="QW166" s="98"/>
      <c r="QX166" s="98"/>
      <c r="QY166" s="98"/>
      <c r="QZ166" s="98"/>
      <c r="RA166" s="98"/>
      <c r="RB166" s="98"/>
      <c r="RC166" s="98"/>
      <c r="RD166" s="98"/>
      <c r="RE166" s="98"/>
      <c r="RF166" s="98"/>
      <c r="RG166" s="98"/>
      <c r="RH166" s="98"/>
      <c r="RI166" s="98"/>
      <c r="RJ166" s="98"/>
      <c r="RK166" s="98"/>
      <c r="RL166" s="98"/>
      <c r="RM166" s="98"/>
      <c r="RN166" s="98"/>
      <c r="RO166" s="98"/>
      <c r="RP166" s="98"/>
      <c r="RQ166" s="98"/>
      <c r="RR166" s="98"/>
      <c r="RS166" s="98"/>
      <c r="RT166" s="98"/>
      <c r="RU166" s="98"/>
      <c r="RV166" s="98"/>
      <c r="RW166" s="98"/>
      <c r="RX166" s="98"/>
      <c r="RY166" s="98"/>
      <c r="RZ166" s="98"/>
      <c r="SA166" s="98"/>
      <c r="SB166" s="98"/>
      <c r="SC166" s="98"/>
      <c r="SD166" s="98"/>
      <c r="SE166" s="98"/>
      <c r="SF166" s="98"/>
      <c r="SG166" s="98"/>
      <c r="SH166" s="98"/>
      <c r="SI166" s="98"/>
      <c r="SJ166" s="98"/>
      <c r="SK166" s="98"/>
      <c r="SL166" s="98"/>
      <c r="SM166" s="98"/>
      <c r="SN166" s="98"/>
      <c r="SO166" s="98"/>
      <c r="SP166" s="98"/>
      <c r="SQ166" s="98"/>
      <c r="SR166" s="98"/>
      <c r="SS166" s="98"/>
      <c r="ST166" s="98"/>
      <c r="SU166" s="98"/>
      <c r="SV166" s="98"/>
      <c r="SW166" s="98"/>
      <c r="SX166" s="98"/>
      <c r="SY166" s="98"/>
      <c r="SZ166" s="98"/>
      <c r="TA166" s="98"/>
      <c r="TB166" s="98"/>
      <c r="TC166" s="98"/>
      <c r="TD166" s="98"/>
      <c r="TE166" s="98"/>
      <c r="TF166" s="98"/>
      <c r="TG166" s="98"/>
      <c r="TH166" s="98"/>
      <c r="TI166" s="98"/>
      <c r="TJ166" s="98"/>
      <c r="TK166" s="98"/>
      <c r="TL166" s="98"/>
      <c r="TM166" s="98"/>
      <c r="TN166" s="98"/>
      <c r="TO166" s="98"/>
      <c r="TP166" s="98"/>
      <c r="TQ166" s="98"/>
      <c r="TR166" s="98"/>
      <c r="TS166" s="98"/>
      <c r="TT166" s="98"/>
      <c r="TU166" s="98"/>
      <c r="TV166" s="98"/>
      <c r="TW166" s="98"/>
      <c r="TX166" s="98"/>
      <c r="TY166" s="98"/>
      <c r="TZ166" s="98"/>
      <c r="UA166" s="98"/>
      <c r="UB166" s="98"/>
      <c r="UC166" s="98"/>
      <c r="UD166" s="98"/>
      <c r="UE166" s="98"/>
      <c r="UF166" s="98"/>
      <c r="UG166" s="98"/>
      <c r="UH166" s="98"/>
      <c r="UI166" s="98"/>
      <c r="UJ166" s="98"/>
      <c r="UK166" s="98"/>
      <c r="UL166" s="98"/>
      <c r="UM166" s="98"/>
      <c r="UN166" s="98"/>
      <c r="UO166" s="98"/>
      <c r="UP166" s="98"/>
      <c r="UQ166" s="98"/>
      <c r="UR166" s="98"/>
      <c r="US166" s="98"/>
      <c r="UT166" s="98"/>
      <c r="UU166" s="98"/>
      <c r="UV166" s="98"/>
      <c r="UW166" s="98"/>
      <c r="UX166" s="98"/>
      <c r="UY166" s="98"/>
      <c r="UZ166" s="98"/>
      <c r="VA166" s="98"/>
      <c r="VB166" s="98"/>
      <c r="VC166" s="98"/>
      <c r="VD166" s="98"/>
      <c r="VE166" s="98"/>
      <c r="VF166" s="98"/>
      <c r="VG166" s="98"/>
      <c r="VH166" s="98"/>
      <c r="VI166" s="98"/>
      <c r="VJ166" s="98"/>
      <c r="VK166" s="98"/>
      <c r="VL166" s="98"/>
      <c r="VM166" s="98"/>
      <c r="VN166" s="98"/>
      <c r="VO166" s="98"/>
      <c r="VP166" s="98"/>
      <c r="VQ166" s="98"/>
      <c r="VR166" s="98"/>
      <c r="VS166" s="98"/>
      <c r="VT166" s="98"/>
      <c r="VU166" s="98"/>
      <c r="VV166" s="98"/>
      <c r="VW166" s="98"/>
      <c r="VX166" s="98"/>
      <c r="VY166" s="98"/>
      <c r="VZ166" s="98"/>
      <c r="WA166" s="98"/>
      <c r="WB166" s="98"/>
      <c r="WC166" s="98"/>
      <c r="WD166" s="98"/>
      <c r="WE166" s="98"/>
      <c r="WF166" s="98"/>
      <c r="WG166" s="98"/>
      <c r="WH166" s="98"/>
      <c r="WI166" s="98"/>
      <c r="WJ166" s="98"/>
      <c r="WK166" s="98"/>
      <c r="WL166" s="98"/>
      <c r="WM166" s="98"/>
      <c r="WN166" s="98"/>
      <c r="WO166" s="98"/>
      <c r="WP166" s="98"/>
      <c r="WQ166" s="98"/>
      <c r="WR166" s="98"/>
      <c r="WS166" s="98"/>
      <c r="WT166" s="98"/>
      <c r="WU166" s="98"/>
      <c r="WV166" s="98"/>
      <c r="WW166" s="98"/>
      <c r="WX166" s="98"/>
      <c r="WY166" s="98"/>
      <c r="WZ166" s="98"/>
      <c r="XA166" s="98"/>
      <c r="XB166" s="98"/>
      <c r="XC166" s="98"/>
      <c r="XD166" s="98"/>
      <c r="XE166" s="98"/>
      <c r="XF166" s="98"/>
      <c r="XG166" s="98"/>
      <c r="XH166" s="98"/>
      <c r="XI166" s="98"/>
      <c r="XJ166" s="98"/>
      <c r="XK166" s="98"/>
      <c r="XL166" s="98"/>
      <c r="XM166" s="98"/>
      <c r="XN166" s="98"/>
      <c r="XO166" s="98"/>
      <c r="XP166" s="98"/>
      <c r="XQ166" s="98"/>
      <c r="XR166" s="98"/>
      <c r="XS166" s="98"/>
      <c r="XT166" s="98"/>
      <c r="XU166" s="98"/>
      <c r="XV166" s="98"/>
      <c r="XW166" s="98"/>
      <c r="XX166" s="98"/>
      <c r="XY166" s="98"/>
      <c r="XZ166" s="98"/>
      <c r="YA166" s="98"/>
      <c r="YB166" s="98"/>
      <c r="YC166" s="98"/>
      <c r="YD166" s="98"/>
      <c r="YE166" s="98"/>
      <c r="YF166" s="98"/>
      <c r="YG166" s="98"/>
      <c r="YH166" s="98"/>
      <c r="YI166" s="98"/>
      <c r="YJ166" s="98"/>
      <c r="YK166" s="98"/>
      <c r="YL166" s="98"/>
      <c r="YM166" s="98"/>
      <c r="YN166" s="98"/>
      <c r="YO166" s="98"/>
      <c r="YP166" s="98"/>
      <c r="YQ166" s="98"/>
      <c r="YR166" s="98"/>
      <c r="YS166" s="98"/>
      <c r="YT166" s="98"/>
      <c r="YU166" s="98"/>
      <c r="YV166" s="98"/>
      <c r="YW166" s="98"/>
      <c r="YX166" s="98"/>
      <c r="YY166" s="98"/>
      <c r="YZ166" s="98"/>
      <c r="ZA166" s="98"/>
      <c r="ZB166" s="98"/>
      <c r="ZC166" s="98"/>
      <c r="ZD166" s="98"/>
      <c r="ZE166" s="98"/>
      <c r="ZF166" s="98"/>
      <c r="ZG166" s="98"/>
      <c r="ZH166" s="98"/>
      <c r="ZI166" s="98"/>
      <c r="ZJ166" s="98"/>
      <c r="ZK166" s="98"/>
      <c r="ZL166" s="98"/>
      <c r="ZM166" s="98"/>
      <c r="ZN166" s="98"/>
      <c r="ZO166" s="98"/>
      <c r="ZP166" s="98"/>
      <c r="ZQ166" s="98"/>
      <c r="ZR166" s="98"/>
      <c r="ZS166" s="98"/>
      <c r="ZT166" s="98"/>
      <c r="ZU166" s="98"/>
      <c r="ZV166" s="98"/>
      <c r="ZW166" s="98"/>
      <c r="ZX166" s="98"/>
      <c r="ZY166" s="98"/>
      <c r="ZZ166" s="98"/>
      <c r="AAA166" s="98"/>
      <c r="AAB166" s="98"/>
      <c r="AAC166" s="98"/>
      <c r="AAD166" s="98"/>
      <c r="AAE166" s="98"/>
      <c r="AAF166" s="98"/>
      <c r="AAG166" s="98"/>
      <c r="AAH166" s="98"/>
      <c r="AAI166" s="98"/>
      <c r="AAJ166" s="98"/>
      <c r="AAK166" s="98"/>
      <c r="AAL166" s="98"/>
      <c r="AAM166" s="98"/>
      <c r="AAN166" s="98"/>
      <c r="AAO166" s="98"/>
      <c r="AAP166" s="98"/>
      <c r="AAQ166" s="98"/>
      <c r="AAR166" s="98"/>
      <c r="AAS166" s="98"/>
      <c r="AAT166" s="98"/>
      <c r="AAU166" s="98"/>
      <c r="AAV166" s="98"/>
      <c r="AAW166" s="98"/>
      <c r="AAX166" s="98"/>
      <c r="AAY166" s="98"/>
      <c r="AAZ166" s="98"/>
      <c r="ABA166" s="98"/>
      <c r="ABB166" s="98"/>
      <c r="ABC166" s="98"/>
      <c r="ABD166" s="98"/>
      <c r="ABE166" s="98"/>
      <c r="ABF166" s="98"/>
      <c r="ABG166" s="98"/>
      <c r="ABH166" s="98"/>
      <c r="ABI166" s="98"/>
      <c r="ABJ166" s="98"/>
      <c r="ABK166" s="98"/>
      <c r="ABL166" s="98"/>
      <c r="ABM166" s="98"/>
      <c r="ABN166" s="98"/>
      <c r="ABO166" s="98"/>
      <c r="ABP166" s="98"/>
      <c r="ABQ166" s="98"/>
      <c r="ABR166" s="98"/>
      <c r="ABS166" s="98"/>
      <c r="ABT166" s="98"/>
      <c r="ABU166" s="98"/>
      <c r="ABV166" s="98"/>
      <c r="ABW166" s="98"/>
      <c r="ABX166" s="98"/>
      <c r="ABY166" s="98"/>
      <c r="ABZ166" s="98"/>
      <c r="ACA166" s="98"/>
      <c r="ACB166" s="98"/>
      <c r="ACC166" s="98"/>
      <c r="ACD166" s="98"/>
      <c r="ACE166" s="98"/>
      <c r="ACF166" s="98"/>
      <c r="ACG166" s="98"/>
      <c r="ACH166" s="98"/>
      <c r="ACI166" s="98"/>
      <c r="ACJ166" s="98"/>
      <c r="ACK166" s="98"/>
      <c r="ACL166" s="98"/>
      <c r="ACM166" s="98"/>
      <c r="ACN166" s="98"/>
      <c r="ACO166" s="98"/>
      <c r="ACP166" s="98"/>
      <c r="ACQ166" s="98"/>
      <c r="ACR166" s="98"/>
      <c r="ACS166" s="98"/>
      <c r="ACT166" s="98"/>
      <c r="ACU166" s="98"/>
      <c r="ACV166" s="98"/>
      <c r="ACW166" s="98"/>
      <c r="ACX166" s="98"/>
      <c r="ACY166" s="98"/>
      <c r="ACZ166" s="98"/>
      <c r="ADA166" s="98"/>
      <c r="ADB166" s="98"/>
      <c r="ADC166" s="98"/>
      <c r="ADD166" s="98"/>
      <c r="ADE166" s="98"/>
      <c r="ADF166" s="98"/>
      <c r="ADG166" s="98"/>
      <c r="ADH166" s="98"/>
      <c r="ADI166" s="98"/>
      <c r="ADJ166" s="98"/>
      <c r="ADK166" s="98"/>
      <c r="ADL166" s="98"/>
      <c r="ADM166" s="98"/>
      <c r="ADN166" s="98"/>
      <c r="ADO166" s="98"/>
      <c r="ADP166" s="98"/>
      <c r="ADQ166" s="98"/>
      <c r="ADR166" s="98"/>
      <c r="ADS166" s="98"/>
      <c r="ADT166" s="98"/>
      <c r="ADU166" s="98"/>
      <c r="ADV166" s="98"/>
      <c r="ADW166" s="98"/>
      <c r="ADX166" s="98"/>
      <c r="ADY166" s="98"/>
      <c r="ADZ166" s="98"/>
      <c r="AEA166" s="98"/>
      <c r="AEB166" s="98"/>
      <c r="AEC166" s="98"/>
      <c r="AED166" s="98"/>
      <c r="AEE166" s="98"/>
      <c r="AEF166" s="98"/>
      <c r="AEG166" s="98"/>
      <c r="AEH166" s="98"/>
      <c r="AEI166" s="98"/>
      <c r="AEJ166" s="98"/>
      <c r="AEK166" s="98"/>
      <c r="AEL166" s="98"/>
      <c r="AEM166" s="98"/>
      <c r="AEN166" s="98"/>
      <c r="AEO166" s="98"/>
      <c r="AEP166" s="98"/>
      <c r="AEQ166" s="98"/>
      <c r="AER166" s="98"/>
      <c r="AES166" s="98"/>
      <c r="AET166" s="98"/>
      <c r="AEU166" s="98"/>
      <c r="AEV166" s="98"/>
      <c r="AEW166" s="98"/>
      <c r="AEX166" s="98"/>
      <c r="AEY166" s="98"/>
      <c r="AEZ166" s="98"/>
      <c r="AFA166" s="98"/>
      <c r="AFB166" s="98"/>
      <c r="AFC166" s="98"/>
      <c r="AFD166" s="98"/>
      <c r="AFE166" s="98"/>
      <c r="AFF166" s="98"/>
      <c r="AFG166" s="98"/>
      <c r="AFH166" s="98"/>
      <c r="AFI166" s="98"/>
      <c r="AFJ166" s="98"/>
      <c r="AFK166" s="98"/>
      <c r="AFL166" s="98"/>
      <c r="AFM166" s="98"/>
      <c r="AFN166" s="98"/>
      <c r="AFO166" s="98"/>
      <c r="AFP166" s="98"/>
      <c r="AFQ166" s="98"/>
      <c r="AFR166" s="98"/>
      <c r="AFS166" s="98"/>
      <c r="AFT166" s="98"/>
      <c r="AFU166" s="98"/>
      <c r="AFV166" s="98"/>
      <c r="AFW166" s="98"/>
      <c r="AFX166" s="98"/>
      <c r="AFY166" s="98"/>
      <c r="AFZ166" s="98"/>
      <c r="AGA166" s="98"/>
      <c r="AGB166" s="98"/>
      <c r="AGC166" s="98"/>
      <c r="AGD166" s="98"/>
      <c r="AGE166" s="98"/>
      <c r="AGF166" s="98"/>
      <c r="AGG166" s="98"/>
      <c r="AGH166" s="98"/>
      <c r="AGI166" s="98"/>
      <c r="AGJ166" s="98"/>
      <c r="AGK166" s="98"/>
      <c r="AGL166" s="98"/>
      <c r="AGM166" s="98"/>
      <c r="AGN166" s="98"/>
      <c r="AGO166" s="98"/>
      <c r="AGP166" s="98"/>
      <c r="AGQ166" s="98"/>
      <c r="AGR166" s="98"/>
      <c r="AGS166" s="98"/>
      <c r="AGT166" s="98"/>
      <c r="AGU166" s="98"/>
      <c r="AGV166" s="98"/>
      <c r="AGW166" s="98"/>
      <c r="AGX166" s="98"/>
      <c r="AGY166" s="98"/>
      <c r="AGZ166" s="98"/>
      <c r="AHA166" s="98"/>
      <c r="AHB166" s="98"/>
      <c r="AHC166" s="98"/>
      <c r="AHD166" s="98"/>
      <c r="AHE166" s="98"/>
      <c r="AHF166" s="98"/>
      <c r="AHG166" s="98"/>
      <c r="AHH166" s="98"/>
      <c r="AHI166" s="98"/>
      <c r="AHJ166" s="98"/>
      <c r="AHK166" s="98"/>
      <c r="AHL166" s="98"/>
      <c r="AHM166" s="98"/>
      <c r="AHN166" s="98"/>
      <c r="AHO166" s="98"/>
      <c r="AHP166" s="98"/>
      <c r="AHQ166" s="98"/>
      <c r="AHR166" s="98"/>
      <c r="AHS166" s="98"/>
      <c r="AHT166" s="98"/>
      <c r="AHU166" s="98"/>
      <c r="AHV166" s="98"/>
      <c r="AHW166" s="98"/>
      <c r="AHX166" s="98"/>
      <c r="AHY166" s="98"/>
      <c r="AHZ166" s="98"/>
      <c r="AIA166" s="98"/>
      <c r="AIB166" s="98"/>
      <c r="AIC166" s="98"/>
      <c r="AID166" s="98"/>
      <c r="AIE166" s="98"/>
      <c r="AIF166" s="98"/>
      <c r="AIG166" s="98"/>
      <c r="AIH166" s="98"/>
      <c r="AII166" s="98"/>
      <c r="AIJ166" s="98"/>
      <c r="AIK166" s="98"/>
      <c r="AIL166" s="98"/>
      <c r="AIM166" s="98"/>
      <c r="AIN166" s="98"/>
      <c r="AIO166" s="98"/>
      <c r="AIP166" s="98"/>
      <c r="AIQ166" s="98"/>
      <c r="AIR166" s="98"/>
      <c r="AIS166" s="98"/>
      <c r="AIT166" s="98"/>
      <c r="AIU166" s="98"/>
      <c r="AIV166" s="98"/>
      <c r="AIW166" s="98"/>
      <c r="AIX166" s="98"/>
      <c r="AIY166" s="98"/>
      <c r="AIZ166" s="98"/>
      <c r="AJA166" s="98"/>
      <c r="AJB166" s="98"/>
      <c r="AJC166" s="98"/>
      <c r="AJD166" s="98"/>
      <c r="AJE166" s="98"/>
      <c r="AJF166" s="98"/>
      <c r="AJG166" s="98"/>
      <c r="AJH166" s="98"/>
      <c r="AJI166" s="98"/>
      <c r="AJJ166" s="98"/>
      <c r="AJK166" s="98"/>
      <c r="AJL166" s="98"/>
      <c r="AJM166" s="98"/>
      <c r="AJN166" s="98"/>
      <c r="AJO166" s="98"/>
      <c r="AJP166" s="98"/>
      <c r="AJQ166" s="98"/>
      <c r="AJR166" s="98"/>
      <c r="AJS166" s="98"/>
      <c r="AJT166" s="98"/>
      <c r="AJU166" s="98"/>
      <c r="AJV166" s="98"/>
      <c r="AJW166" s="98"/>
      <c r="AJX166" s="98"/>
      <c r="AJY166" s="98"/>
      <c r="AJZ166" s="98"/>
      <c r="AKA166" s="98"/>
      <c r="AKB166" s="98"/>
      <c r="AKC166" s="98"/>
      <c r="AKD166" s="98"/>
      <c r="AKE166" s="98"/>
      <c r="AKF166" s="98"/>
      <c r="AKG166" s="98"/>
      <c r="AKH166" s="98"/>
      <c r="AKI166" s="98"/>
      <c r="AKJ166" s="98"/>
      <c r="AKK166" s="98"/>
      <c r="AKL166" s="98"/>
      <c r="AKM166" s="98"/>
      <c r="AKN166" s="98"/>
      <c r="AKO166" s="98"/>
      <c r="AKP166" s="98"/>
      <c r="AKQ166" s="98"/>
      <c r="AKR166" s="98"/>
      <c r="AKS166" s="98"/>
      <c r="AKT166" s="98"/>
      <c r="AKU166" s="98"/>
      <c r="AKV166" s="98"/>
      <c r="AKW166" s="98"/>
      <c r="AKX166" s="98"/>
    </row>
    <row r="167" spans="1:986" s="88" customFormat="1" ht="12" x14ac:dyDescent="0.2">
      <c r="A167" s="249"/>
      <c r="B167" s="241" t="s">
        <v>447</v>
      </c>
      <c r="C167" s="166" t="str">
        <f>_xlfn.CONCAT(Leverancespecifikation6[[#This Row],[ID]],Leverancespecifikation6[[#This Row],[BYGNINGSDEL]])</f>
        <v>163Opbyggede gulve</v>
      </c>
      <c r="D167" s="167"/>
      <c r="E167" s="167">
        <v>331</v>
      </c>
      <c r="F167" s="167"/>
      <c r="G167" s="167"/>
      <c r="H167" s="167"/>
      <c r="I167" s="167"/>
      <c r="J167" s="171">
        <v>4</v>
      </c>
      <c r="K167" s="331" t="s">
        <v>468</v>
      </c>
      <c r="L167" s="169" t="s">
        <v>298</v>
      </c>
      <c r="M167" s="86" t="str">
        <f>IFERROR(VLOOKUP(Leverancespecifikation6[[#This Row],[ID-Bygningsdel]],'Data ændringslog'!A:G,7,FALSE),"P")</f>
        <v/>
      </c>
      <c r="N167" s="320" t="s">
        <v>99</v>
      </c>
      <c r="O167" s="117" t="str">
        <f>VLOOKUP(Leverancespecifikation6[[#This Row],[ID-Bygningsdel]],'Data aktør'!A:H,2,FALSE)</f>
        <v>X</v>
      </c>
      <c r="P167" s="87" t="str">
        <f>VLOOKUP(Leverancespecifikation6[[#This Row],[ID-Bygningsdel]],'Data aktør'!A:H,3,FALSE)</f>
        <v/>
      </c>
      <c r="Q167" s="87" t="str">
        <f>VLOOKUP(Leverancespecifikation6[[#This Row],[ID-Bygningsdel]],'Data aktør'!A:H,4,FALSE)</f>
        <v/>
      </c>
      <c r="R167" s="87" t="str">
        <f>VLOOKUP(Leverancespecifikation6[[#This Row],[ID-Bygningsdel]],'Data aktør'!A:H,5,FALSE)</f>
        <v/>
      </c>
      <c r="S167" s="87" t="str">
        <f>VLOOKUP(Leverancespecifikation6[[#This Row],[ID-Bygningsdel]],'Data aktør'!A:H,6,FALSE)</f>
        <v/>
      </c>
      <c r="T167" s="87" t="str">
        <f>VLOOKUP(Leverancespecifikation6[[#This Row],[ID-Bygningsdel]],'Data aktør'!A:H,7,FALSE)</f>
        <v/>
      </c>
      <c r="U167" s="118" t="str">
        <f>VLOOKUP(Leverancespecifikation6[[#This Row],[ID-Bygningsdel]],'Data aktør'!A:H,8,FALSE)</f>
        <v/>
      </c>
      <c r="V167" s="110"/>
      <c r="W167" s="85"/>
      <c r="X167" s="85"/>
      <c r="Y167" s="85"/>
      <c r="Z167" s="85"/>
      <c r="AA167" s="85"/>
      <c r="AB167" s="167"/>
      <c r="AC167" s="167"/>
      <c r="AD167" s="167"/>
      <c r="AE167" s="167"/>
      <c r="AF167" s="167"/>
      <c r="AG167" s="167"/>
      <c r="AH167" s="167"/>
      <c r="AI167" s="167"/>
      <c r="AJ167" s="167" t="s">
        <v>33</v>
      </c>
      <c r="AK167" s="167">
        <v>300</v>
      </c>
      <c r="AL167" s="167"/>
      <c r="AM167" s="167"/>
      <c r="AN167" s="167"/>
      <c r="AO167" s="167"/>
      <c r="AP167" s="167"/>
      <c r="AQ167" s="167"/>
      <c r="AR167" s="167"/>
      <c r="AS167" s="167"/>
      <c r="AT167" s="167" t="s">
        <v>33</v>
      </c>
      <c r="AU167" s="167">
        <v>325</v>
      </c>
      <c r="AV167" s="167"/>
      <c r="AW167" s="167"/>
      <c r="AX167" s="167"/>
      <c r="AY167" s="167"/>
      <c r="AZ167" s="167"/>
      <c r="BA167" s="167"/>
      <c r="BB167" s="167" t="s">
        <v>33</v>
      </c>
      <c r="BC167" s="167">
        <v>325</v>
      </c>
      <c r="BD167" s="167"/>
      <c r="BE167" s="167"/>
      <c r="BF167" s="167"/>
      <c r="BG167" s="167"/>
      <c r="BH167" s="167"/>
      <c r="BI167" s="167"/>
      <c r="BJ167" s="167"/>
      <c r="BK167" s="167"/>
      <c r="BL167" s="286"/>
      <c r="BM167" s="167"/>
      <c r="BN167" s="167"/>
      <c r="BO167" s="167"/>
      <c r="BP167" s="167"/>
      <c r="BQ167" s="167"/>
      <c r="BR167" s="167"/>
      <c r="BS167" s="167"/>
      <c r="BT167" s="167"/>
      <c r="BU167" s="167"/>
      <c r="BV167" s="167"/>
      <c r="BW167" s="167"/>
      <c r="BX167" s="167"/>
      <c r="BY167" s="167"/>
      <c r="BZ167" s="167"/>
      <c r="CA167" s="207"/>
      <c r="CB167" s="134"/>
      <c r="CC167" s="134"/>
      <c r="CD167" s="134"/>
      <c r="CE167" s="134"/>
      <c r="CF167" s="134"/>
      <c r="CG167" s="134"/>
      <c r="CH167" s="134"/>
      <c r="CI167" s="134"/>
      <c r="CJ167" s="134"/>
      <c r="CK167" s="134"/>
      <c r="CL167" s="134"/>
      <c r="CM167" s="134"/>
      <c r="CN167" s="134"/>
      <c r="CO167" s="134"/>
      <c r="CP167" s="134"/>
      <c r="CQ167" s="134"/>
      <c r="CR167" s="134"/>
      <c r="CS167" s="134"/>
      <c r="CT167" s="134"/>
      <c r="CU167" s="134"/>
      <c r="CV167" s="134"/>
      <c r="CW167" s="134"/>
      <c r="CX167" s="134"/>
      <c r="CY167" s="134"/>
      <c r="CZ167" s="134"/>
      <c r="DA167" s="134"/>
      <c r="DB167" s="134"/>
      <c r="DC167" s="134"/>
      <c r="DD167" s="134"/>
      <c r="DE167" s="134"/>
      <c r="DF167" s="134"/>
      <c r="DG167" s="134"/>
      <c r="DH167" s="134"/>
      <c r="DI167" s="134"/>
      <c r="DJ167" s="134"/>
      <c r="DK167" s="134"/>
      <c r="DL167" s="134"/>
      <c r="DM167" s="134"/>
      <c r="DN167" s="134"/>
      <c r="DO167" s="134"/>
      <c r="DP167" s="134"/>
      <c r="DQ167" s="134"/>
      <c r="DR167" s="134"/>
      <c r="DS167" s="134"/>
      <c r="DT167" s="134"/>
      <c r="DU167" s="134"/>
      <c r="DV167" s="134"/>
      <c r="DW167" s="134"/>
      <c r="DX167" s="134"/>
      <c r="DY167" s="134"/>
      <c r="DZ167" s="134"/>
      <c r="EA167" s="134"/>
      <c r="EB167" s="134"/>
      <c r="EC167" s="134"/>
      <c r="ED167" s="134"/>
      <c r="EE167" s="134"/>
      <c r="EF167" s="134"/>
      <c r="EG167" s="134"/>
      <c r="EH167" s="134"/>
      <c r="EI167" s="134"/>
      <c r="EJ167" s="134"/>
      <c r="EK167" s="134"/>
      <c r="EL167" s="134"/>
      <c r="EM167" s="134"/>
      <c r="EN167" s="134"/>
      <c r="EO167" s="134"/>
      <c r="EP167" s="134"/>
      <c r="EQ167" s="134"/>
      <c r="ER167" s="134"/>
      <c r="ES167" s="134"/>
      <c r="ET167" s="134"/>
      <c r="EU167" s="134"/>
      <c r="EV167" s="134"/>
      <c r="EW167" s="134"/>
      <c r="EX167" s="134"/>
      <c r="EY167" s="134"/>
      <c r="EZ167" s="134"/>
      <c r="FA167" s="134"/>
      <c r="FB167" s="134"/>
      <c r="FC167" s="134"/>
      <c r="FD167" s="134"/>
      <c r="FE167" s="134"/>
      <c r="FF167" s="134"/>
      <c r="FG167" s="134"/>
      <c r="FH167" s="134"/>
      <c r="FI167" s="134"/>
      <c r="FJ167" s="134"/>
      <c r="FK167" s="134"/>
      <c r="FL167" s="134"/>
      <c r="FM167" s="134"/>
      <c r="FN167" s="134"/>
      <c r="FO167" s="134"/>
      <c r="FP167" s="134"/>
      <c r="FQ167" s="134"/>
      <c r="FR167" s="134"/>
      <c r="FS167" s="134"/>
      <c r="FT167" s="134"/>
      <c r="FU167" s="134"/>
      <c r="FV167" s="134"/>
      <c r="FW167" s="134"/>
      <c r="FX167" s="134"/>
      <c r="FY167" s="134"/>
      <c r="FZ167" s="134"/>
      <c r="GA167" s="134"/>
      <c r="GB167" s="134"/>
      <c r="GC167" s="134"/>
      <c r="GD167" s="134"/>
      <c r="GE167" s="134"/>
      <c r="GF167" s="134"/>
      <c r="GG167" s="134"/>
      <c r="GH167" s="134"/>
      <c r="GI167" s="134"/>
      <c r="GJ167" s="134"/>
      <c r="GK167" s="134"/>
      <c r="GL167" s="134"/>
      <c r="GM167" s="134"/>
      <c r="GN167" s="134"/>
      <c r="GO167" s="134"/>
      <c r="GP167" s="134"/>
      <c r="GQ167" s="134"/>
      <c r="GR167" s="134"/>
      <c r="GS167" s="134"/>
      <c r="GT167" s="134"/>
      <c r="GU167" s="134"/>
      <c r="GV167" s="134"/>
      <c r="GW167" s="134"/>
      <c r="GX167" s="134"/>
      <c r="GY167" s="134"/>
      <c r="GZ167" s="134"/>
      <c r="HA167" s="134"/>
      <c r="HB167" s="134"/>
      <c r="HC167" s="134"/>
      <c r="HD167" s="134"/>
      <c r="HE167" s="134"/>
      <c r="HF167" s="134"/>
      <c r="HG167" s="134"/>
      <c r="HH167" s="134"/>
      <c r="HI167" s="134"/>
      <c r="HJ167" s="134"/>
      <c r="HK167" s="134"/>
      <c r="HL167" s="134"/>
      <c r="HM167" s="134"/>
      <c r="HN167" s="134"/>
      <c r="HO167" s="134"/>
      <c r="HP167" s="134"/>
      <c r="HQ167" s="134"/>
      <c r="HR167" s="134"/>
      <c r="HS167" s="134"/>
      <c r="HT167" s="134"/>
      <c r="HU167" s="134"/>
      <c r="HV167" s="134"/>
      <c r="HW167" s="134"/>
      <c r="HX167" s="134"/>
      <c r="HY167" s="134"/>
      <c r="HZ167" s="134"/>
      <c r="IA167" s="134"/>
      <c r="IB167" s="134"/>
      <c r="IC167" s="134"/>
      <c r="ID167" s="134"/>
      <c r="IE167" s="134"/>
      <c r="IF167" s="134"/>
      <c r="IG167" s="134"/>
      <c r="IH167" s="134"/>
      <c r="II167" s="134"/>
      <c r="IJ167" s="134"/>
      <c r="IK167" s="134"/>
      <c r="IL167" s="134"/>
      <c r="IM167" s="134"/>
      <c r="IN167" s="134"/>
      <c r="IO167" s="134"/>
      <c r="IP167" s="134"/>
      <c r="IQ167" s="134"/>
      <c r="IR167" s="134"/>
      <c r="IS167" s="134"/>
      <c r="IT167" s="134"/>
      <c r="IU167" s="134"/>
      <c r="IV167" s="134"/>
      <c r="IW167" s="134"/>
      <c r="IX167" s="134"/>
      <c r="IY167" s="134"/>
      <c r="IZ167" s="134"/>
      <c r="JA167" s="134"/>
      <c r="JB167" s="134"/>
      <c r="JC167" s="134"/>
      <c r="JD167" s="134"/>
      <c r="JE167" s="134"/>
      <c r="JF167" s="134"/>
      <c r="JG167" s="134"/>
      <c r="JH167" s="134"/>
      <c r="JI167" s="134"/>
      <c r="JJ167" s="134"/>
      <c r="JK167" s="134"/>
      <c r="JL167" s="134"/>
      <c r="JM167" s="134"/>
      <c r="JN167" s="134"/>
      <c r="JO167" s="134"/>
      <c r="JP167" s="134"/>
      <c r="JQ167" s="134"/>
      <c r="JR167" s="134"/>
      <c r="JS167" s="134"/>
      <c r="JT167" s="134"/>
      <c r="JU167" s="134"/>
      <c r="JV167" s="134"/>
      <c r="JW167" s="134"/>
      <c r="JX167" s="134"/>
      <c r="JY167" s="134"/>
      <c r="JZ167" s="134"/>
      <c r="KA167" s="134"/>
      <c r="KB167" s="134"/>
      <c r="KC167" s="134"/>
      <c r="KD167" s="134"/>
      <c r="KE167" s="134"/>
      <c r="KF167" s="134"/>
      <c r="KG167" s="134"/>
      <c r="KH167" s="134"/>
      <c r="KI167" s="134"/>
      <c r="KJ167" s="134"/>
      <c r="KK167" s="134"/>
      <c r="KL167" s="134"/>
      <c r="KM167" s="134"/>
      <c r="KN167" s="134"/>
      <c r="KO167" s="134"/>
      <c r="KP167" s="134"/>
      <c r="KQ167" s="134"/>
      <c r="KR167" s="134"/>
      <c r="KS167" s="134"/>
      <c r="KT167" s="134"/>
      <c r="KU167" s="134"/>
      <c r="KV167" s="134"/>
      <c r="KW167" s="134"/>
      <c r="KX167" s="134"/>
      <c r="KY167" s="134"/>
      <c r="KZ167" s="134"/>
      <c r="LA167" s="134"/>
      <c r="LB167" s="134"/>
      <c r="LC167" s="134"/>
      <c r="LD167" s="134"/>
      <c r="LE167" s="134"/>
      <c r="LF167" s="134"/>
      <c r="LG167" s="134"/>
      <c r="LH167" s="134"/>
      <c r="LI167" s="134"/>
      <c r="LJ167" s="134"/>
      <c r="LK167" s="134"/>
      <c r="LL167" s="134"/>
      <c r="LM167" s="134"/>
      <c r="LN167" s="134"/>
      <c r="LO167" s="134"/>
      <c r="LP167" s="134"/>
      <c r="LQ167" s="134"/>
      <c r="LR167" s="134"/>
      <c r="LS167" s="134"/>
      <c r="LT167" s="134"/>
      <c r="LU167" s="134"/>
      <c r="LV167" s="134"/>
      <c r="LW167" s="134"/>
      <c r="LX167" s="134"/>
      <c r="LY167" s="134"/>
      <c r="LZ167" s="134"/>
      <c r="MA167" s="134"/>
      <c r="MB167" s="134"/>
      <c r="MC167" s="134"/>
      <c r="MD167" s="134"/>
      <c r="ME167" s="134"/>
      <c r="MF167" s="134"/>
      <c r="MG167" s="134"/>
      <c r="MH167" s="134"/>
      <c r="MI167" s="134"/>
      <c r="MJ167" s="134"/>
      <c r="MK167" s="134"/>
      <c r="ML167" s="134"/>
      <c r="MM167" s="134"/>
      <c r="MN167" s="134"/>
      <c r="MO167" s="134"/>
      <c r="MP167" s="134"/>
      <c r="MQ167" s="134"/>
      <c r="MR167" s="134"/>
      <c r="MS167" s="134"/>
      <c r="MT167" s="134"/>
      <c r="MU167" s="134"/>
      <c r="MV167" s="134"/>
      <c r="MW167" s="134"/>
      <c r="MX167" s="134"/>
      <c r="MY167" s="134"/>
      <c r="MZ167" s="134"/>
      <c r="NA167" s="134"/>
      <c r="NB167" s="134"/>
      <c r="NC167" s="134"/>
      <c r="ND167" s="134"/>
      <c r="NE167" s="134"/>
      <c r="NF167" s="134"/>
      <c r="NG167" s="134"/>
      <c r="NH167" s="134"/>
      <c r="NI167" s="134"/>
      <c r="NJ167" s="134"/>
      <c r="NK167" s="134"/>
      <c r="NL167" s="134"/>
      <c r="NM167" s="134"/>
      <c r="NN167" s="134"/>
      <c r="NO167" s="134"/>
      <c r="NP167" s="134"/>
      <c r="NQ167" s="134"/>
      <c r="NR167" s="134"/>
      <c r="NS167" s="134"/>
      <c r="NT167" s="134"/>
      <c r="NU167" s="134"/>
      <c r="NV167" s="134"/>
      <c r="NW167" s="134"/>
      <c r="NX167" s="134"/>
      <c r="NY167" s="134"/>
      <c r="NZ167" s="134"/>
      <c r="OA167" s="134"/>
      <c r="OB167" s="134"/>
      <c r="OC167" s="134"/>
      <c r="OD167" s="134"/>
      <c r="OE167" s="134"/>
      <c r="OF167" s="134"/>
      <c r="OG167" s="134"/>
      <c r="OH167" s="134"/>
      <c r="OI167" s="134"/>
      <c r="OJ167" s="134"/>
      <c r="OK167" s="134"/>
      <c r="OL167" s="134"/>
      <c r="OM167" s="134"/>
      <c r="ON167" s="134"/>
      <c r="OO167" s="134"/>
      <c r="OP167" s="134"/>
      <c r="OQ167" s="134"/>
      <c r="OR167" s="134"/>
      <c r="OS167" s="134"/>
      <c r="OT167" s="134"/>
      <c r="OU167" s="134"/>
      <c r="OV167" s="134"/>
      <c r="OW167" s="134"/>
      <c r="OX167" s="134"/>
      <c r="OY167" s="134"/>
      <c r="OZ167" s="134"/>
      <c r="PA167" s="134"/>
      <c r="PB167" s="134"/>
      <c r="PC167" s="134"/>
      <c r="PD167" s="134"/>
      <c r="PE167" s="134"/>
      <c r="PF167" s="134"/>
      <c r="PG167" s="134"/>
      <c r="PH167" s="134"/>
      <c r="PI167" s="134"/>
      <c r="PJ167" s="134"/>
      <c r="PK167" s="134"/>
      <c r="PL167" s="134"/>
      <c r="PM167" s="134"/>
      <c r="PN167" s="134"/>
      <c r="PO167" s="134"/>
      <c r="PP167" s="134"/>
      <c r="PQ167" s="134"/>
      <c r="PR167" s="134"/>
      <c r="PS167" s="134"/>
      <c r="PT167" s="134"/>
      <c r="PU167" s="134"/>
      <c r="PV167" s="134"/>
      <c r="PW167" s="134"/>
      <c r="PX167" s="134"/>
      <c r="PY167" s="134"/>
      <c r="PZ167" s="134"/>
      <c r="QA167" s="134"/>
      <c r="QB167" s="134"/>
      <c r="QC167" s="134"/>
      <c r="QD167" s="134"/>
      <c r="QE167" s="134"/>
      <c r="QF167" s="134"/>
      <c r="QG167" s="134"/>
      <c r="QH167" s="134"/>
      <c r="QI167" s="134"/>
      <c r="QJ167" s="134"/>
      <c r="QK167" s="134"/>
      <c r="QL167" s="134"/>
      <c r="QM167" s="134"/>
      <c r="QN167" s="134"/>
      <c r="QO167" s="134"/>
      <c r="QP167" s="134"/>
      <c r="QQ167" s="134"/>
      <c r="QR167" s="134"/>
      <c r="QS167" s="134"/>
      <c r="QT167" s="134"/>
      <c r="QU167" s="134"/>
      <c r="QV167" s="134"/>
      <c r="QW167" s="134"/>
      <c r="QX167" s="134"/>
      <c r="QY167" s="134"/>
      <c r="QZ167" s="134"/>
      <c r="RA167" s="134"/>
      <c r="RB167" s="134"/>
      <c r="RC167" s="134"/>
      <c r="RD167" s="134"/>
      <c r="RE167" s="134"/>
      <c r="RF167" s="134"/>
      <c r="RG167" s="134"/>
      <c r="RH167" s="134"/>
      <c r="RI167" s="134"/>
      <c r="RJ167" s="134"/>
      <c r="RK167" s="134"/>
      <c r="RL167" s="134"/>
      <c r="RM167" s="134"/>
      <c r="RN167" s="134"/>
      <c r="RO167" s="134"/>
      <c r="RP167" s="134"/>
      <c r="RQ167" s="134"/>
      <c r="RR167" s="134"/>
      <c r="RS167" s="134"/>
      <c r="RT167" s="134"/>
      <c r="RU167" s="134"/>
      <c r="RV167" s="134"/>
      <c r="RW167" s="134"/>
      <c r="RX167" s="134"/>
      <c r="RY167" s="134"/>
      <c r="RZ167" s="134"/>
      <c r="SA167" s="134"/>
      <c r="SB167" s="134"/>
      <c r="SC167" s="134"/>
      <c r="SD167" s="134"/>
      <c r="SE167" s="134"/>
      <c r="SF167" s="134"/>
      <c r="SG167" s="134"/>
      <c r="SH167" s="134"/>
      <c r="SI167" s="134"/>
      <c r="SJ167" s="134"/>
      <c r="SK167" s="134"/>
      <c r="SL167" s="134"/>
      <c r="SM167" s="134"/>
      <c r="SN167" s="134"/>
      <c r="SO167" s="134"/>
      <c r="SP167" s="134"/>
      <c r="SQ167" s="134"/>
      <c r="SR167" s="134"/>
      <c r="SS167" s="134"/>
      <c r="ST167" s="134"/>
      <c r="SU167" s="134"/>
      <c r="SV167" s="134"/>
      <c r="SW167" s="134"/>
      <c r="SX167" s="134"/>
      <c r="SY167" s="134"/>
      <c r="SZ167" s="134"/>
      <c r="TA167" s="134"/>
      <c r="TB167" s="134"/>
      <c r="TC167" s="134"/>
      <c r="TD167" s="134"/>
      <c r="TE167" s="134"/>
      <c r="TF167" s="134"/>
      <c r="TG167" s="134"/>
      <c r="TH167" s="134"/>
      <c r="TI167" s="134"/>
      <c r="TJ167" s="134"/>
      <c r="TK167" s="134"/>
      <c r="TL167" s="134"/>
      <c r="TM167" s="134"/>
      <c r="TN167" s="134"/>
      <c r="TO167" s="134"/>
      <c r="TP167" s="134"/>
      <c r="TQ167" s="134"/>
      <c r="TR167" s="134"/>
      <c r="TS167" s="134"/>
      <c r="TT167" s="134"/>
      <c r="TU167" s="134"/>
      <c r="TV167" s="134"/>
      <c r="TW167" s="134"/>
      <c r="TX167" s="134"/>
      <c r="TY167" s="134"/>
      <c r="TZ167" s="134"/>
      <c r="UA167" s="134"/>
      <c r="UB167" s="134"/>
      <c r="UC167" s="134"/>
      <c r="UD167" s="134"/>
      <c r="UE167" s="134"/>
      <c r="UF167" s="134"/>
      <c r="UG167" s="134"/>
      <c r="UH167" s="134"/>
      <c r="UI167" s="134"/>
      <c r="UJ167" s="134"/>
      <c r="UK167" s="134"/>
      <c r="UL167" s="134"/>
      <c r="UM167" s="134"/>
      <c r="UN167" s="134"/>
      <c r="UO167" s="134"/>
      <c r="UP167" s="134"/>
      <c r="UQ167" s="134"/>
      <c r="UR167" s="134"/>
      <c r="US167" s="134"/>
      <c r="UT167" s="134"/>
      <c r="UU167" s="134"/>
      <c r="UV167" s="134"/>
      <c r="UW167" s="134"/>
      <c r="UX167" s="134"/>
      <c r="UY167" s="134"/>
      <c r="UZ167" s="134"/>
      <c r="VA167" s="134"/>
      <c r="VB167" s="134"/>
      <c r="VC167" s="134"/>
      <c r="VD167" s="134"/>
      <c r="VE167" s="134"/>
      <c r="VF167" s="134"/>
      <c r="VG167" s="134"/>
      <c r="VH167" s="134"/>
      <c r="VI167" s="134"/>
      <c r="VJ167" s="134"/>
      <c r="VK167" s="134"/>
      <c r="VL167" s="134"/>
      <c r="VM167" s="134"/>
      <c r="VN167" s="134"/>
      <c r="VO167" s="134"/>
      <c r="VP167" s="134"/>
      <c r="VQ167" s="134"/>
      <c r="VR167" s="134"/>
      <c r="VS167" s="134"/>
      <c r="VT167" s="134"/>
      <c r="VU167" s="134"/>
      <c r="VV167" s="134"/>
      <c r="VW167" s="134"/>
      <c r="VX167" s="134"/>
      <c r="VY167" s="134"/>
      <c r="VZ167" s="134"/>
      <c r="WA167" s="134"/>
      <c r="WB167" s="134"/>
      <c r="WC167" s="134"/>
      <c r="WD167" s="134"/>
      <c r="WE167" s="134"/>
      <c r="WF167" s="134"/>
      <c r="WG167" s="134"/>
      <c r="WH167" s="134"/>
      <c r="WI167" s="134"/>
      <c r="WJ167" s="134"/>
      <c r="WK167" s="134"/>
      <c r="WL167" s="134"/>
      <c r="WM167" s="134"/>
      <c r="WN167" s="134"/>
      <c r="WO167" s="134"/>
      <c r="WP167" s="134"/>
      <c r="WQ167" s="134"/>
      <c r="WR167" s="134"/>
      <c r="WS167" s="134"/>
      <c r="WT167" s="134"/>
      <c r="WU167" s="134"/>
      <c r="WV167" s="134"/>
      <c r="WW167" s="134"/>
      <c r="WX167" s="134"/>
      <c r="WY167" s="134"/>
      <c r="WZ167" s="134"/>
      <c r="XA167" s="134"/>
      <c r="XB167" s="134"/>
      <c r="XC167" s="134"/>
      <c r="XD167" s="134"/>
      <c r="XE167" s="134"/>
      <c r="XF167" s="134"/>
      <c r="XG167" s="134"/>
      <c r="XH167" s="134"/>
      <c r="XI167" s="134"/>
      <c r="XJ167" s="134"/>
      <c r="XK167" s="134"/>
      <c r="XL167" s="134"/>
      <c r="XM167" s="134"/>
      <c r="XN167" s="134"/>
      <c r="XO167" s="134"/>
      <c r="XP167" s="134"/>
      <c r="XQ167" s="134"/>
      <c r="XR167" s="134"/>
      <c r="XS167" s="134"/>
      <c r="XT167" s="134"/>
      <c r="XU167" s="134"/>
      <c r="XV167" s="134"/>
      <c r="XW167" s="134"/>
      <c r="XX167" s="134"/>
      <c r="XY167" s="134"/>
      <c r="XZ167" s="134"/>
      <c r="YA167" s="134"/>
      <c r="YB167" s="134"/>
      <c r="YC167" s="134"/>
      <c r="YD167" s="134"/>
      <c r="YE167" s="134"/>
      <c r="YF167" s="134"/>
      <c r="YG167" s="134"/>
      <c r="YH167" s="134"/>
      <c r="YI167" s="134"/>
      <c r="YJ167" s="134"/>
      <c r="YK167" s="134"/>
      <c r="YL167" s="134"/>
      <c r="YM167" s="134"/>
      <c r="YN167" s="134"/>
      <c r="YO167" s="134"/>
      <c r="YP167" s="134"/>
      <c r="YQ167" s="134"/>
      <c r="YR167" s="134"/>
      <c r="YS167" s="134"/>
      <c r="YT167" s="134"/>
      <c r="YU167" s="134"/>
      <c r="YV167" s="134"/>
      <c r="YW167" s="134"/>
      <c r="YX167" s="134"/>
      <c r="YY167" s="134"/>
      <c r="YZ167" s="134"/>
      <c r="ZA167" s="134"/>
      <c r="ZB167" s="134"/>
      <c r="ZC167" s="134"/>
      <c r="ZD167" s="134"/>
      <c r="ZE167" s="134"/>
      <c r="ZF167" s="134"/>
      <c r="ZG167" s="134"/>
      <c r="ZH167" s="134"/>
      <c r="ZI167" s="134"/>
      <c r="ZJ167" s="134"/>
      <c r="ZK167" s="134"/>
      <c r="ZL167" s="134"/>
      <c r="ZM167" s="134"/>
      <c r="ZN167" s="134"/>
      <c r="ZO167" s="134"/>
      <c r="ZP167" s="134"/>
      <c r="ZQ167" s="134"/>
      <c r="ZR167" s="134"/>
      <c r="ZS167" s="134"/>
      <c r="ZT167" s="134"/>
      <c r="ZU167" s="134"/>
      <c r="ZV167" s="134"/>
      <c r="ZW167" s="134"/>
      <c r="ZX167" s="134"/>
      <c r="ZY167" s="134"/>
      <c r="ZZ167" s="134"/>
      <c r="AAA167" s="134"/>
      <c r="AAB167" s="134"/>
      <c r="AAC167" s="134"/>
      <c r="AAD167" s="134"/>
      <c r="AAE167" s="134"/>
      <c r="AAF167" s="134"/>
      <c r="AAG167" s="134"/>
      <c r="AAH167" s="134"/>
      <c r="AAI167" s="134"/>
      <c r="AAJ167" s="134"/>
      <c r="AAK167" s="134"/>
      <c r="AAL167" s="134"/>
      <c r="AAM167" s="134"/>
      <c r="AAN167" s="134"/>
      <c r="AAO167" s="134"/>
      <c r="AAP167" s="134"/>
      <c r="AAQ167" s="134"/>
      <c r="AAR167" s="134"/>
      <c r="AAS167" s="134"/>
      <c r="AAT167" s="134"/>
      <c r="AAU167" s="134"/>
      <c r="AAV167" s="134"/>
      <c r="AAW167" s="134"/>
      <c r="AAX167" s="134"/>
      <c r="AAY167" s="134"/>
      <c r="AAZ167" s="134"/>
      <c r="ABA167" s="134"/>
      <c r="ABB167" s="134"/>
      <c r="ABC167" s="134"/>
      <c r="ABD167" s="134"/>
      <c r="ABE167" s="134"/>
      <c r="ABF167" s="134"/>
      <c r="ABG167" s="134"/>
      <c r="ABH167" s="134"/>
      <c r="ABI167" s="134"/>
      <c r="ABJ167" s="134"/>
      <c r="ABK167" s="134"/>
      <c r="ABL167" s="134"/>
      <c r="ABM167" s="134"/>
      <c r="ABN167" s="134"/>
      <c r="ABO167" s="134"/>
      <c r="ABP167" s="134"/>
      <c r="ABQ167" s="134"/>
      <c r="ABR167" s="134"/>
      <c r="ABS167" s="134"/>
      <c r="ABT167" s="134"/>
      <c r="ABU167" s="134"/>
      <c r="ABV167" s="134"/>
      <c r="ABW167" s="134"/>
      <c r="ABX167" s="134"/>
      <c r="ABY167" s="134"/>
      <c r="ABZ167" s="134"/>
      <c r="ACA167" s="134"/>
      <c r="ACB167" s="134"/>
      <c r="ACC167" s="134"/>
      <c r="ACD167" s="134"/>
      <c r="ACE167" s="134"/>
      <c r="ACF167" s="134"/>
      <c r="ACG167" s="134"/>
      <c r="ACH167" s="134"/>
      <c r="ACI167" s="134"/>
      <c r="ACJ167" s="134"/>
      <c r="ACK167" s="134"/>
      <c r="ACL167" s="134"/>
      <c r="ACM167" s="134"/>
      <c r="ACN167" s="134"/>
      <c r="ACO167" s="134"/>
      <c r="ACP167" s="134"/>
      <c r="ACQ167" s="134"/>
      <c r="ACR167" s="134"/>
      <c r="ACS167" s="134"/>
      <c r="ACT167" s="134"/>
      <c r="ACU167" s="134"/>
      <c r="ACV167" s="134"/>
      <c r="ACW167" s="134"/>
      <c r="ACX167" s="134"/>
      <c r="ACY167" s="134"/>
      <c r="ACZ167" s="134"/>
      <c r="ADA167" s="134"/>
      <c r="ADB167" s="134"/>
      <c r="ADC167" s="134"/>
      <c r="ADD167" s="134"/>
      <c r="ADE167" s="134"/>
      <c r="ADF167" s="134"/>
      <c r="ADG167" s="134"/>
      <c r="ADH167" s="134"/>
      <c r="ADI167" s="134"/>
      <c r="ADJ167" s="134"/>
      <c r="ADK167" s="134"/>
      <c r="ADL167" s="134"/>
      <c r="ADM167" s="134"/>
      <c r="ADN167" s="134"/>
      <c r="ADO167" s="134"/>
      <c r="ADP167" s="134"/>
      <c r="ADQ167" s="134"/>
      <c r="ADR167" s="134"/>
      <c r="ADS167" s="134"/>
      <c r="ADT167" s="134"/>
      <c r="ADU167" s="134"/>
      <c r="ADV167" s="134"/>
      <c r="ADW167" s="134"/>
      <c r="ADX167" s="134"/>
      <c r="ADY167" s="134"/>
      <c r="ADZ167" s="134"/>
      <c r="AEA167" s="134"/>
      <c r="AEB167" s="134"/>
      <c r="AEC167" s="134"/>
      <c r="AED167" s="134"/>
      <c r="AEE167" s="134"/>
      <c r="AEF167" s="134"/>
      <c r="AEG167" s="134"/>
      <c r="AEH167" s="134"/>
      <c r="AEI167" s="134"/>
      <c r="AEJ167" s="134"/>
      <c r="AEK167" s="134"/>
      <c r="AEL167" s="134"/>
      <c r="AEM167" s="134"/>
      <c r="AEN167" s="134"/>
      <c r="AEO167" s="134"/>
      <c r="AEP167" s="134"/>
      <c r="AEQ167" s="134"/>
      <c r="AER167" s="134"/>
      <c r="AES167" s="134"/>
      <c r="AET167" s="134"/>
      <c r="AEU167" s="134"/>
      <c r="AEV167" s="134"/>
      <c r="AEW167" s="134"/>
      <c r="AEX167" s="134"/>
      <c r="AEY167" s="134"/>
      <c r="AEZ167" s="134"/>
      <c r="AFA167" s="134"/>
      <c r="AFB167" s="134"/>
      <c r="AFC167" s="134"/>
      <c r="AFD167" s="134"/>
      <c r="AFE167" s="134"/>
      <c r="AFF167" s="134"/>
      <c r="AFG167" s="134"/>
      <c r="AFH167" s="134"/>
      <c r="AFI167" s="134"/>
      <c r="AFJ167" s="134"/>
      <c r="AFK167" s="134"/>
      <c r="AFL167" s="134"/>
      <c r="AFM167" s="134"/>
      <c r="AFN167" s="134"/>
      <c r="AFO167" s="134"/>
      <c r="AFP167" s="134"/>
      <c r="AFQ167" s="134"/>
      <c r="AFR167" s="134"/>
      <c r="AFS167" s="134"/>
      <c r="AFT167" s="134"/>
      <c r="AFU167" s="134"/>
      <c r="AFV167" s="134"/>
      <c r="AFW167" s="134"/>
      <c r="AFX167" s="134"/>
      <c r="AFY167" s="134"/>
      <c r="AFZ167" s="134"/>
      <c r="AGA167" s="134"/>
      <c r="AGB167" s="134"/>
      <c r="AGC167" s="134"/>
      <c r="AGD167" s="134"/>
      <c r="AGE167" s="134"/>
      <c r="AGF167" s="134"/>
      <c r="AGG167" s="134"/>
      <c r="AGH167" s="134"/>
      <c r="AGI167" s="134"/>
      <c r="AGJ167" s="134"/>
      <c r="AGK167" s="134"/>
      <c r="AGL167" s="134"/>
      <c r="AGM167" s="134"/>
      <c r="AGN167" s="134"/>
      <c r="AGO167" s="134"/>
      <c r="AGP167" s="134"/>
      <c r="AGQ167" s="134"/>
      <c r="AGR167" s="134"/>
      <c r="AGS167" s="134"/>
      <c r="AGT167" s="134"/>
      <c r="AGU167" s="134"/>
      <c r="AGV167" s="134"/>
      <c r="AGW167" s="134"/>
      <c r="AGX167" s="134"/>
      <c r="AGY167" s="134"/>
      <c r="AGZ167" s="134"/>
      <c r="AHA167" s="134"/>
      <c r="AHB167" s="134"/>
      <c r="AHC167" s="134"/>
      <c r="AHD167" s="134"/>
      <c r="AHE167" s="134"/>
      <c r="AHF167" s="134"/>
      <c r="AHG167" s="134"/>
      <c r="AHH167" s="134"/>
      <c r="AHI167" s="134"/>
      <c r="AHJ167" s="134"/>
      <c r="AHK167" s="134"/>
      <c r="AHL167" s="134"/>
      <c r="AHM167" s="134"/>
      <c r="AHN167" s="134"/>
      <c r="AHO167" s="134"/>
      <c r="AHP167" s="134"/>
      <c r="AHQ167" s="134"/>
      <c r="AHR167" s="134"/>
      <c r="AHS167" s="134"/>
      <c r="AHT167" s="134"/>
      <c r="AHU167" s="134"/>
      <c r="AHV167" s="134"/>
      <c r="AHW167" s="134"/>
      <c r="AHX167" s="134"/>
      <c r="AHY167" s="134"/>
      <c r="AHZ167" s="134"/>
      <c r="AIA167" s="134"/>
      <c r="AIB167" s="134"/>
      <c r="AIC167" s="134"/>
      <c r="AID167" s="134"/>
      <c r="AIE167" s="134"/>
      <c r="AIF167" s="134"/>
      <c r="AIG167" s="134"/>
      <c r="AIH167" s="134"/>
      <c r="AII167" s="134"/>
      <c r="AIJ167" s="134"/>
      <c r="AIK167" s="134"/>
      <c r="AIL167" s="134"/>
      <c r="AIM167" s="134"/>
      <c r="AIN167" s="134"/>
      <c r="AIO167" s="134"/>
      <c r="AIP167" s="134"/>
      <c r="AIQ167" s="134"/>
      <c r="AIR167" s="134"/>
      <c r="AIS167" s="134"/>
      <c r="AIT167" s="134"/>
      <c r="AIU167" s="134"/>
      <c r="AIV167" s="134"/>
      <c r="AIW167" s="134"/>
      <c r="AIX167" s="134"/>
      <c r="AIY167" s="134"/>
      <c r="AIZ167" s="134"/>
      <c r="AJA167" s="134"/>
      <c r="AJB167" s="134"/>
      <c r="AJC167" s="134"/>
      <c r="AJD167" s="134"/>
      <c r="AJE167" s="134"/>
      <c r="AJF167" s="134"/>
      <c r="AJG167" s="134"/>
      <c r="AJH167" s="134"/>
      <c r="AJI167" s="134"/>
      <c r="AJJ167" s="134"/>
      <c r="AJK167" s="134"/>
      <c r="AJL167" s="134"/>
      <c r="AJM167" s="134"/>
      <c r="AJN167" s="134"/>
      <c r="AJO167" s="134"/>
      <c r="AJP167" s="134"/>
      <c r="AJQ167" s="134"/>
      <c r="AJR167" s="134"/>
      <c r="AJS167" s="134"/>
      <c r="AJT167" s="134"/>
      <c r="AJU167" s="134"/>
      <c r="AJV167" s="134"/>
      <c r="AJW167" s="134"/>
      <c r="AJX167" s="134"/>
      <c r="AJY167" s="134"/>
      <c r="AJZ167" s="134"/>
      <c r="AKA167" s="134"/>
      <c r="AKB167" s="134"/>
      <c r="AKC167" s="134"/>
      <c r="AKD167" s="134"/>
      <c r="AKE167" s="134"/>
      <c r="AKF167" s="134"/>
      <c r="AKG167" s="134"/>
      <c r="AKH167" s="134"/>
      <c r="AKI167" s="134"/>
      <c r="AKJ167" s="134"/>
      <c r="AKK167" s="134"/>
      <c r="AKL167" s="134"/>
      <c r="AKM167" s="134"/>
      <c r="AKN167" s="134"/>
      <c r="AKO167" s="134"/>
      <c r="AKP167" s="134"/>
      <c r="AKQ167" s="134"/>
      <c r="AKR167" s="134"/>
      <c r="AKS167" s="134"/>
      <c r="AKT167" s="134"/>
      <c r="AKU167" s="134"/>
      <c r="AKV167" s="134"/>
      <c r="AKW167" s="134"/>
      <c r="AKX167" s="134"/>
    </row>
    <row r="168" spans="1:986" ht="12" x14ac:dyDescent="0.2">
      <c r="A168" s="249"/>
      <c r="B168" s="242" t="s">
        <v>449</v>
      </c>
      <c r="C168" s="170" t="str">
        <f>_xlfn.CONCAT(Leverancespecifikation6[[#This Row],[ID]],Leverancespecifikation6[[#This Row],[BYGNINGSDEL]])</f>
        <v>164Svømmende gulve</v>
      </c>
      <c r="E168" s="171">
        <v>332</v>
      </c>
      <c r="I168" s="171"/>
      <c r="J168" s="171">
        <v>4</v>
      </c>
      <c r="K168" s="175" t="s">
        <v>470</v>
      </c>
      <c r="L168" s="172" t="s">
        <v>298</v>
      </c>
      <c r="M168" s="80" t="str">
        <f>IFERROR(VLOOKUP(Leverancespecifikation6[[#This Row],[ID-Bygningsdel]],'Data ændringslog'!A:G,7,FALSE),"P")</f>
        <v/>
      </c>
      <c r="N168" s="321" t="s">
        <v>99</v>
      </c>
      <c r="O168" s="121" t="str">
        <f>VLOOKUP(Leverancespecifikation6[[#This Row],[ID-Bygningsdel]],'Data aktør'!A:H,2,FALSE)</f>
        <v>X</v>
      </c>
      <c r="P168" s="78" t="str">
        <f>VLOOKUP(Leverancespecifikation6[[#This Row],[ID-Bygningsdel]],'Data aktør'!A:H,3,FALSE)</f>
        <v/>
      </c>
      <c r="Q168" s="78" t="str">
        <f>VLOOKUP(Leverancespecifikation6[[#This Row],[ID-Bygningsdel]],'Data aktør'!A:H,4,FALSE)</f>
        <v/>
      </c>
      <c r="R168" s="78" t="str">
        <f>VLOOKUP(Leverancespecifikation6[[#This Row],[ID-Bygningsdel]],'Data aktør'!A:H,5,FALSE)</f>
        <v/>
      </c>
      <c r="S168" s="78" t="str">
        <f>VLOOKUP(Leverancespecifikation6[[#This Row],[ID-Bygningsdel]],'Data aktør'!A:H,6,FALSE)</f>
        <v/>
      </c>
      <c r="T168" s="78" t="str">
        <f>VLOOKUP(Leverancespecifikation6[[#This Row],[ID-Bygningsdel]],'Data aktør'!A:H,7,FALSE)</f>
        <v/>
      </c>
      <c r="U168" s="122" t="str">
        <f>VLOOKUP(Leverancespecifikation6[[#This Row],[ID-Bygningsdel]],'Data aktør'!A:H,8,FALSE)</f>
        <v/>
      </c>
      <c r="V168" s="112"/>
      <c r="W168" s="79"/>
      <c r="X168" s="79"/>
      <c r="Y168" s="79"/>
      <c r="Z168" s="79"/>
      <c r="AA168" s="79"/>
      <c r="AB168" s="171"/>
      <c r="AD168" s="171"/>
      <c r="AE168" s="171"/>
      <c r="AF168" s="171"/>
      <c r="AG168" s="171"/>
      <c r="AH168" s="171"/>
      <c r="AI168" s="171"/>
      <c r="AJ168" s="171" t="s">
        <v>33</v>
      </c>
      <c r="AK168" s="171">
        <v>300</v>
      </c>
      <c r="AT168" s="171" t="s">
        <v>33</v>
      </c>
      <c r="AU168" s="171">
        <v>325</v>
      </c>
      <c r="BB168" s="171" t="s">
        <v>33</v>
      </c>
      <c r="BC168" s="171">
        <v>325</v>
      </c>
      <c r="BV168" s="171"/>
      <c r="BW168" s="171"/>
      <c r="CB168" s="134"/>
    </row>
    <row r="169" spans="1:986" ht="12" x14ac:dyDescent="0.2">
      <c r="A169" s="249"/>
      <c r="B169" s="242" t="s">
        <v>451</v>
      </c>
      <c r="C169" s="170" t="str">
        <f>_xlfn.CONCAT(Leverancespecifikation6[[#This Row],[ID]],Leverancespecifikation6[[#This Row],[BYGNINGSDEL]])</f>
        <v>165Riste, måtterammer</v>
      </c>
      <c r="E169" s="171">
        <v>333</v>
      </c>
      <c r="I169" s="171"/>
      <c r="J169" s="171">
        <v>4</v>
      </c>
      <c r="K169" s="175" t="s">
        <v>472</v>
      </c>
      <c r="M169" s="80" t="str">
        <f>IFERROR(VLOOKUP(Leverancespecifikation6[[#This Row],[ID-Bygningsdel]],'Data ændringslog'!A:G,7,FALSE),"P")</f>
        <v/>
      </c>
      <c r="N169" s="321" t="s">
        <v>99</v>
      </c>
      <c r="O169" s="121" t="str">
        <f>VLOOKUP(Leverancespecifikation6[[#This Row],[ID-Bygningsdel]],'Data aktør'!A:H,2,FALSE)</f>
        <v>X</v>
      </c>
      <c r="P169" s="78" t="str">
        <f>VLOOKUP(Leverancespecifikation6[[#This Row],[ID-Bygningsdel]],'Data aktør'!A:H,3,FALSE)</f>
        <v/>
      </c>
      <c r="Q169" s="78" t="str">
        <f>VLOOKUP(Leverancespecifikation6[[#This Row],[ID-Bygningsdel]],'Data aktør'!A:H,4,FALSE)</f>
        <v/>
      </c>
      <c r="R169" s="78" t="str">
        <f>VLOOKUP(Leverancespecifikation6[[#This Row],[ID-Bygningsdel]],'Data aktør'!A:H,5,FALSE)</f>
        <v/>
      </c>
      <c r="S169" s="78" t="str">
        <f>VLOOKUP(Leverancespecifikation6[[#This Row],[ID-Bygningsdel]],'Data aktør'!A:H,6,FALSE)</f>
        <v/>
      </c>
      <c r="T169" s="78" t="str">
        <f>VLOOKUP(Leverancespecifikation6[[#This Row],[ID-Bygningsdel]],'Data aktør'!A:H,7,FALSE)</f>
        <v/>
      </c>
      <c r="U169" s="122" t="str">
        <f>VLOOKUP(Leverancespecifikation6[[#This Row],[ID-Bygningsdel]],'Data aktør'!A:H,8,FALSE)</f>
        <v/>
      </c>
      <c r="V169" s="112"/>
      <c r="W169" s="79"/>
      <c r="X169" s="79"/>
      <c r="Y169" s="79"/>
      <c r="Z169" s="79"/>
      <c r="AA169" s="79"/>
      <c r="AB169" s="171"/>
      <c r="AD169" s="171"/>
      <c r="AE169" s="171"/>
      <c r="AF169" s="171"/>
      <c r="AG169" s="171"/>
      <c r="AH169" s="171"/>
      <c r="AI169" s="171"/>
      <c r="AJ169" s="171"/>
      <c r="AT169" s="171" t="s">
        <v>33</v>
      </c>
      <c r="AU169" s="171">
        <v>325</v>
      </c>
      <c r="BB169" s="171" t="s">
        <v>33</v>
      </c>
      <c r="BC169" s="171">
        <v>325</v>
      </c>
      <c r="BL169" s="287" t="s">
        <v>473</v>
      </c>
      <c r="BV169" s="171"/>
      <c r="BW169" s="171"/>
      <c r="CB169" s="134"/>
    </row>
    <row r="170" spans="1:986" ht="12" x14ac:dyDescent="0.2">
      <c r="A170" s="249"/>
      <c r="B170" s="242" t="s">
        <v>454</v>
      </c>
      <c r="C170" s="170" t="str">
        <f>_xlfn.CONCAT(Leverancespecifikation6[[#This Row],[ID]],Leverancespecifikation6[[#This Row],[BYGNINGSDEL]])</f>
        <v>166Støbte- og flydende gulve</v>
      </c>
      <c r="E170" s="171">
        <v>334</v>
      </c>
      <c r="I170" s="171"/>
      <c r="J170" s="171">
        <v>4</v>
      </c>
      <c r="K170" s="175" t="s">
        <v>475</v>
      </c>
      <c r="M170" s="80" t="str">
        <f>IFERROR(VLOOKUP(Leverancespecifikation6[[#This Row],[ID-Bygningsdel]],'Data ændringslog'!A:G,7,FALSE),"P")</f>
        <v/>
      </c>
      <c r="N170" s="321" t="s">
        <v>177</v>
      </c>
      <c r="O170" s="121" t="str">
        <f>VLOOKUP(Leverancespecifikation6[[#This Row],[ID-Bygningsdel]],'Data aktør'!A:H,2,FALSE)</f>
        <v/>
      </c>
      <c r="P170" s="78" t="str">
        <f>VLOOKUP(Leverancespecifikation6[[#This Row],[ID-Bygningsdel]],'Data aktør'!A:H,3,FALSE)</f>
        <v/>
      </c>
      <c r="Q170" s="78" t="str">
        <f>VLOOKUP(Leverancespecifikation6[[#This Row],[ID-Bygningsdel]],'Data aktør'!A:H,4,FALSE)</f>
        <v/>
      </c>
      <c r="R170" s="78" t="str">
        <f>VLOOKUP(Leverancespecifikation6[[#This Row],[ID-Bygningsdel]],'Data aktør'!A:H,5,FALSE)</f>
        <v/>
      </c>
      <c r="S170" s="78" t="str">
        <f>VLOOKUP(Leverancespecifikation6[[#This Row],[ID-Bygningsdel]],'Data aktør'!A:H,6,FALSE)</f>
        <v/>
      </c>
      <c r="T170" s="78" t="str">
        <f>VLOOKUP(Leverancespecifikation6[[#This Row],[ID-Bygningsdel]],'Data aktør'!A:H,7,FALSE)</f>
        <v/>
      </c>
      <c r="U170" s="122" t="str">
        <f>VLOOKUP(Leverancespecifikation6[[#This Row],[ID-Bygningsdel]],'Data aktør'!A:H,8,FALSE)</f>
        <v/>
      </c>
      <c r="V170" s="112"/>
      <c r="W170" s="79"/>
      <c r="X170" s="79"/>
      <c r="Y170" s="79"/>
      <c r="Z170" s="79"/>
      <c r="AA170" s="79"/>
      <c r="AD170" s="171"/>
      <c r="AE170" s="171"/>
      <c r="AF170" s="171"/>
      <c r="AG170" s="171"/>
      <c r="AH170" s="171"/>
      <c r="AI170" s="171"/>
      <c r="AJ170" s="171"/>
      <c r="BV170" s="171"/>
      <c r="BW170" s="171"/>
      <c r="CB170" s="134"/>
    </row>
    <row r="171" spans="1:986" ht="12" x14ac:dyDescent="0.2">
      <c r="A171" s="249"/>
      <c r="B171" s="242" t="s">
        <v>456</v>
      </c>
      <c r="C171" s="170" t="str">
        <f>_xlfn.CONCAT(Leverancespecifikation6[[#This Row],[ID]],Leverancespecifikation6[[#This Row],[BYGNINGSDEL]])</f>
        <v>167Systemgulve</v>
      </c>
      <c r="E171" s="171">
        <v>331</v>
      </c>
      <c r="I171" s="171"/>
      <c r="J171" s="171">
        <v>4</v>
      </c>
      <c r="K171" s="175" t="s">
        <v>477</v>
      </c>
      <c r="L171" s="172" t="s">
        <v>298</v>
      </c>
      <c r="M171" s="80" t="str">
        <f>IFERROR(VLOOKUP(Leverancespecifikation6[[#This Row],[ID-Bygningsdel]],'Data ændringslog'!A:G,7,FALSE),"P")</f>
        <v/>
      </c>
      <c r="N171" s="321" t="s">
        <v>99</v>
      </c>
      <c r="O171" s="121" t="str">
        <f>VLOOKUP(Leverancespecifikation6[[#This Row],[ID-Bygningsdel]],'Data aktør'!A:H,2,FALSE)</f>
        <v>X</v>
      </c>
      <c r="P171" s="78" t="str">
        <f>VLOOKUP(Leverancespecifikation6[[#This Row],[ID-Bygningsdel]],'Data aktør'!A:H,3,FALSE)</f>
        <v/>
      </c>
      <c r="Q171" s="78" t="str">
        <f>VLOOKUP(Leverancespecifikation6[[#This Row],[ID-Bygningsdel]],'Data aktør'!A:H,4,FALSE)</f>
        <v/>
      </c>
      <c r="R171" s="78" t="str">
        <f>VLOOKUP(Leverancespecifikation6[[#This Row],[ID-Bygningsdel]],'Data aktør'!A:H,5,FALSE)</f>
        <v/>
      </c>
      <c r="S171" s="78" t="str">
        <f>VLOOKUP(Leverancespecifikation6[[#This Row],[ID-Bygningsdel]],'Data aktør'!A:H,6,FALSE)</f>
        <v/>
      </c>
      <c r="T171" s="78" t="str">
        <f>VLOOKUP(Leverancespecifikation6[[#This Row],[ID-Bygningsdel]],'Data aktør'!A:H,7,FALSE)</f>
        <v/>
      </c>
      <c r="U171" s="122" t="str">
        <f>VLOOKUP(Leverancespecifikation6[[#This Row],[ID-Bygningsdel]],'Data aktør'!A:H,8,FALSE)</f>
        <v/>
      </c>
      <c r="V171" s="112"/>
      <c r="W171" s="79"/>
      <c r="X171" s="79"/>
      <c r="Y171" s="79"/>
      <c r="Z171" s="79"/>
      <c r="AA171" s="79"/>
      <c r="AB171" s="171"/>
      <c r="AD171" s="171"/>
      <c r="AE171" s="171"/>
      <c r="AF171" s="171"/>
      <c r="AG171" s="171"/>
      <c r="AH171" s="171"/>
      <c r="AI171" s="171"/>
      <c r="AJ171" s="171" t="s">
        <v>33</v>
      </c>
      <c r="AK171" s="171">
        <v>300</v>
      </c>
      <c r="AT171" s="171" t="s">
        <v>33</v>
      </c>
      <c r="AU171" s="171">
        <v>325</v>
      </c>
      <c r="BB171" s="171" t="s">
        <v>33</v>
      </c>
      <c r="BC171" s="171">
        <v>325</v>
      </c>
      <c r="BV171" s="171"/>
      <c r="BW171" s="171"/>
      <c r="CB171" s="134"/>
    </row>
    <row r="172" spans="1:986" s="104" customFormat="1" x14ac:dyDescent="0.2">
      <c r="A172" s="248"/>
      <c r="B172" s="240" t="s">
        <v>458</v>
      </c>
      <c r="C172" s="161" t="str">
        <f>_xlfn.CONCAT(Leverancespecifikation6[[#This Row],[ID]],Leverancespecifikation6[[#This Row],[BYGNINGSDEL]])</f>
        <v>168Overflader</v>
      </c>
      <c r="D172" s="162"/>
      <c r="E172" s="162"/>
      <c r="F172" s="162"/>
      <c r="G172" s="162"/>
      <c r="H172" s="162"/>
      <c r="I172" s="162"/>
      <c r="J172" s="163">
        <v>2</v>
      </c>
      <c r="K172" s="164" t="s">
        <v>479</v>
      </c>
      <c r="L172" s="165"/>
      <c r="M172" s="100" t="str">
        <f>IFERROR(VLOOKUP(Leverancespecifikation6[[#This Row],[ID-Bygningsdel]],'Data ændringslog'!A:G,7,FALSE),"P")</f>
        <v/>
      </c>
      <c r="N172" s="201" t="s">
        <v>99</v>
      </c>
      <c r="O172" s="119"/>
      <c r="P172" s="101"/>
      <c r="Q172" s="101"/>
      <c r="R172" s="101"/>
      <c r="S172" s="101"/>
      <c r="T172" s="101"/>
      <c r="U172" s="120"/>
      <c r="V172" s="111"/>
      <c r="W172" s="102"/>
      <c r="X172" s="102"/>
      <c r="Y172" s="102"/>
      <c r="Z172" s="102"/>
      <c r="AA172" s="10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285"/>
      <c r="BM172" s="162"/>
      <c r="BN172" s="162"/>
      <c r="BO172" s="162"/>
      <c r="BP172" s="162"/>
      <c r="BQ172" s="162"/>
      <c r="BR172" s="162"/>
      <c r="BS172" s="162"/>
      <c r="BT172" s="162"/>
      <c r="BU172" s="162"/>
      <c r="BV172" s="162"/>
      <c r="BW172" s="162"/>
      <c r="BX172" s="162"/>
      <c r="BY172" s="162"/>
      <c r="BZ172" s="162"/>
      <c r="CA172" s="206"/>
      <c r="CB172" s="98"/>
      <c r="CC172" s="98"/>
      <c r="CD172" s="98"/>
      <c r="CE172" s="98"/>
      <c r="CF172" s="98"/>
      <c r="CG172" s="98"/>
      <c r="CH172" s="98"/>
      <c r="CI172" s="98"/>
      <c r="CJ172" s="98"/>
      <c r="CK172" s="98"/>
      <c r="CL172" s="98"/>
      <c r="CM172" s="98"/>
      <c r="CN172" s="98"/>
      <c r="CO172" s="98"/>
      <c r="CP172" s="98"/>
      <c r="CQ172" s="98"/>
      <c r="CR172" s="98"/>
      <c r="CS172" s="98"/>
      <c r="CT172" s="98"/>
      <c r="CU172" s="98"/>
      <c r="CV172" s="98"/>
      <c r="CW172" s="98"/>
      <c r="CX172" s="98"/>
      <c r="CY172" s="98"/>
      <c r="CZ172" s="98"/>
      <c r="DA172" s="98"/>
      <c r="DB172" s="98"/>
      <c r="DC172" s="98"/>
      <c r="DD172" s="98"/>
      <c r="DE172" s="98"/>
      <c r="DF172" s="98"/>
      <c r="DG172" s="98"/>
      <c r="DH172" s="98"/>
      <c r="DI172" s="98"/>
      <c r="DJ172" s="98"/>
      <c r="DK172" s="98"/>
      <c r="DL172" s="98"/>
      <c r="DM172" s="98"/>
      <c r="DN172" s="98"/>
      <c r="DO172" s="98"/>
      <c r="DP172" s="98"/>
      <c r="DQ172" s="98"/>
      <c r="DR172" s="98"/>
      <c r="DS172" s="98"/>
      <c r="DT172" s="98"/>
      <c r="DU172" s="98"/>
      <c r="DV172" s="98"/>
      <c r="DW172" s="98"/>
      <c r="DX172" s="98"/>
      <c r="DY172" s="98"/>
      <c r="DZ172" s="98"/>
      <c r="EA172" s="98"/>
      <c r="EB172" s="98"/>
      <c r="EC172" s="98"/>
      <c r="ED172" s="98"/>
      <c r="EE172" s="98"/>
      <c r="EF172" s="98"/>
      <c r="EG172" s="98"/>
      <c r="EH172" s="98"/>
      <c r="EI172" s="98"/>
      <c r="EJ172" s="98"/>
      <c r="EK172" s="98"/>
      <c r="EL172" s="98"/>
      <c r="EM172" s="98"/>
      <c r="EN172" s="98"/>
      <c r="EO172" s="98"/>
      <c r="EP172" s="98"/>
      <c r="EQ172" s="98"/>
      <c r="ER172" s="98"/>
      <c r="ES172" s="98"/>
      <c r="ET172" s="98"/>
      <c r="EU172" s="98"/>
      <c r="EV172" s="98"/>
      <c r="EW172" s="98"/>
      <c r="EX172" s="98"/>
      <c r="EY172" s="98"/>
      <c r="EZ172" s="98"/>
      <c r="FA172" s="98"/>
      <c r="FB172" s="98"/>
      <c r="FC172" s="98"/>
      <c r="FD172" s="98"/>
      <c r="FE172" s="98"/>
      <c r="FF172" s="98"/>
      <c r="FG172" s="98"/>
      <c r="FH172" s="98"/>
      <c r="FI172" s="98"/>
      <c r="FJ172" s="98"/>
      <c r="FK172" s="98"/>
      <c r="FL172" s="98"/>
      <c r="FM172" s="98"/>
      <c r="FN172" s="98"/>
      <c r="FO172" s="98"/>
      <c r="FP172" s="98"/>
      <c r="FQ172" s="98"/>
      <c r="FR172" s="98"/>
      <c r="FS172" s="98"/>
      <c r="FT172" s="98"/>
      <c r="FU172" s="98"/>
      <c r="FV172" s="98"/>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c r="IW172" s="98"/>
      <c r="IX172" s="98"/>
      <c r="IY172" s="98"/>
      <c r="IZ172" s="98"/>
      <c r="JA172" s="98"/>
      <c r="JB172" s="98"/>
      <c r="JC172" s="98"/>
      <c r="JD172" s="98"/>
      <c r="JE172" s="98"/>
      <c r="JF172" s="98"/>
      <c r="JG172" s="98"/>
      <c r="JH172" s="98"/>
      <c r="JI172" s="98"/>
      <c r="JJ172" s="98"/>
      <c r="JK172" s="98"/>
      <c r="JL172" s="98"/>
      <c r="JM172" s="98"/>
      <c r="JN172" s="98"/>
      <c r="JO172" s="98"/>
      <c r="JP172" s="98"/>
      <c r="JQ172" s="98"/>
      <c r="JR172" s="98"/>
      <c r="JS172" s="98"/>
      <c r="JT172" s="98"/>
      <c r="JU172" s="98"/>
      <c r="JV172" s="98"/>
      <c r="JW172" s="98"/>
      <c r="JX172" s="98"/>
      <c r="JY172" s="98"/>
      <c r="JZ172" s="98"/>
      <c r="KA172" s="98"/>
      <c r="KB172" s="98"/>
      <c r="KC172" s="98"/>
      <c r="KD172" s="98"/>
      <c r="KE172" s="98"/>
      <c r="KF172" s="98"/>
      <c r="KG172" s="98"/>
      <c r="KH172" s="98"/>
      <c r="KI172" s="98"/>
      <c r="KJ172" s="98"/>
      <c r="KK172" s="98"/>
      <c r="KL172" s="98"/>
      <c r="KM172" s="98"/>
      <c r="KN172" s="98"/>
      <c r="KO172" s="98"/>
      <c r="KP172" s="98"/>
      <c r="KQ172" s="98"/>
      <c r="KR172" s="98"/>
      <c r="KS172" s="98"/>
      <c r="KT172" s="98"/>
      <c r="KU172" s="98"/>
      <c r="KV172" s="98"/>
      <c r="KW172" s="98"/>
      <c r="KX172" s="98"/>
      <c r="KY172" s="98"/>
      <c r="KZ172" s="98"/>
      <c r="LA172" s="98"/>
      <c r="LB172" s="98"/>
      <c r="LC172" s="98"/>
      <c r="LD172" s="98"/>
      <c r="LE172" s="98"/>
      <c r="LF172" s="98"/>
      <c r="LG172" s="98"/>
      <c r="LH172" s="98"/>
      <c r="LI172" s="98"/>
      <c r="LJ172" s="98"/>
      <c r="LK172" s="98"/>
      <c r="LL172" s="98"/>
      <c r="LM172" s="98"/>
      <c r="LN172" s="98"/>
      <c r="LO172" s="98"/>
      <c r="LP172" s="98"/>
      <c r="LQ172" s="98"/>
      <c r="LR172" s="98"/>
      <c r="LS172" s="98"/>
      <c r="LT172" s="98"/>
      <c r="LU172" s="98"/>
      <c r="LV172" s="98"/>
      <c r="LW172" s="98"/>
      <c r="LX172" s="98"/>
      <c r="LY172" s="98"/>
      <c r="LZ172" s="98"/>
      <c r="MA172" s="98"/>
      <c r="MB172" s="98"/>
      <c r="MC172" s="98"/>
      <c r="MD172" s="98"/>
      <c r="ME172" s="98"/>
      <c r="MF172" s="98"/>
      <c r="MG172" s="98"/>
      <c r="MH172" s="98"/>
      <c r="MI172" s="98"/>
      <c r="MJ172" s="98"/>
      <c r="MK172" s="98"/>
      <c r="ML172" s="98"/>
      <c r="MM172" s="98"/>
      <c r="MN172" s="98"/>
      <c r="MO172" s="98"/>
      <c r="MP172" s="98"/>
      <c r="MQ172" s="98"/>
      <c r="MR172" s="98"/>
      <c r="MS172" s="98"/>
      <c r="MT172" s="98"/>
      <c r="MU172" s="98"/>
      <c r="MV172" s="98"/>
      <c r="MW172" s="98"/>
      <c r="MX172" s="98"/>
      <c r="MY172" s="98"/>
      <c r="MZ172" s="98"/>
      <c r="NA172" s="98"/>
      <c r="NB172" s="98"/>
      <c r="NC172" s="98"/>
      <c r="ND172" s="98"/>
      <c r="NE172" s="98"/>
      <c r="NF172" s="98"/>
      <c r="NG172" s="98"/>
      <c r="NH172" s="98"/>
      <c r="NI172" s="98"/>
      <c r="NJ172" s="98"/>
      <c r="NK172" s="98"/>
      <c r="NL172" s="98"/>
      <c r="NM172" s="98"/>
      <c r="NN172" s="98"/>
      <c r="NO172" s="98"/>
      <c r="NP172" s="98"/>
      <c r="NQ172" s="98"/>
      <c r="NR172" s="98"/>
      <c r="NS172" s="98"/>
      <c r="NT172" s="98"/>
      <c r="NU172" s="98"/>
      <c r="NV172" s="98"/>
      <c r="NW172" s="98"/>
      <c r="NX172" s="98"/>
      <c r="NY172" s="98"/>
      <c r="NZ172" s="98"/>
      <c r="OA172" s="98"/>
      <c r="OB172" s="98"/>
      <c r="OC172" s="98"/>
      <c r="OD172" s="98"/>
      <c r="OE172" s="98"/>
      <c r="OF172" s="98"/>
      <c r="OG172" s="98"/>
      <c r="OH172" s="98"/>
      <c r="OI172" s="98"/>
      <c r="OJ172" s="98"/>
      <c r="OK172" s="98"/>
      <c r="OL172" s="98"/>
      <c r="OM172" s="98"/>
      <c r="ON172" s="98"/>
      <c r="OO172" s="98"/>
      <c r="OP172" s="98"/>
      <c r="OQ172" s="98"/>
      <c r="OR172" s="98"/>
      <c r="OS172" s="98"/>
      <c r="OT172" s="98"/>
      <c r="OU172" s="98"/>
      <c r="OV172" s="98"/>
      <c r="OW172" s="98"/>
      <c r="OX172" s="98"/>
      <c r="OY172" s="98"/>
      <c r="OZ172" s="98"/>
      <c r="PA172" s="98"/>
      <c r="PB172" s="98"/>
      <c r="PC172" s="98"/>
      <c r="PD172" s="98"/>
      <c r="PE172" s="98"/>
      <c r="PF172" s="98"/>
      <c r="PG172" s="98"/>
      <c r="PH172" s="98"/>
      <c r="PI172" s="98"/>
      <c r="PJ172" s="98"/>
      <c r="PK172" s="98"/>
      <c r="PL172" s="98"/>
      <c r="PM172" s="98"/>
      <c r="PN172" s="98"/>
      <c r="PO172" s="98"/>
      <c r="PP172" s="98"/>
      <c r="PQ172" s="98"/>
      <c r="PR172" s="98"/>
      <c r="PS172" s="98"/>
      <c r="PT172" s="98"/>
      <c r="PU172" s="98"/>
      <c r="PV172" s="98"/>
      <c r="PW172" s="98"/>
      <c r="PX172" s="98"/>
      <c r="PY172" s="98"/>
      <c r="PZ172" s="98"/>
      <c r="QA172" s="98"/>
      <c r="QB172" s="98"/>
      <c r="QC172" s="98"/>
      <c r="QD172" s="98"/>
      <c r="QE172" s="98"/>
      <c r="QF172" s="98"/>
      <c r="QG172" s="98"/>
      <c r="QH172" s="98"/>
      <c r="QI172" s="98"/>
      <c r="QJ172" s="98"/>
      <c r="QK172" s="98"/>
      <c r="QL172" s="98"/>
      <c r="QM172" s="98"/>
      <c r="QN172" s="98"/>
      <c r="QO172" s="98"/>
      <c r="QP172" s="98"/>
      <c r="QQ172" s="98"/>
      <c r="QR172" s="98"/>
      <c r="QS172" s="98"/>
      <c r="QT172" s="98"/>
      <c r="QU172" s="98"/>
      <c r="QV172" s="98"/>
      <c r="QW172" s="98"/>
      <c r="QX172" s="98"/>
      <c r="QY172" s="98"/>
      <c r="QZ172" s="98"/>
      <c r="RA172" s="98"/>
      <c r="RB172" s="98"/>
      <c r="RC172" s="98"/>
      <c r="RD172" s="98"/>
      <c r="RE172" s="98"/>
      <c r="RF172" s="98"/>
      <c r="RG172" s="98"/>
      <c r="RH172" s="98"/>
      <c r="RI172" s="98"/>
      <c r="RJ172" s="98"/>
      <c r="RK172" s="98"/>
      <c r="RL172" s="98"/>
      <c r="RM172" s="98"/>
      <c r="RN172" s="98"/>
      <c r="RO172" s="98"/>
      <c r="RP172" s="98"/>
      <c r="RQ172" s="98"/>
      <c r="RR172" s="98"/>
      <c r="RS172" s="98"/>
      <c r="RT172" s="98"/>
      <c r="RU172" s="98"/>
      <c r="RV172" s="98"/>
      <c r="RW172" s="98"/>
      <c r="RX172" s="98"/>
      <c r="RY172" s="98"/>
      <c r="RZ172" s="98"/>
      <c r="SA172" s="98"/>
      <c r="SB172" s="98"/>
      <c r="SC172" s="98"/>
      <c r="SD172" s="98"/>
      <c r="SE172" s="98"/>
      <c r="SF172" s="98"/>
      <c r="SG172" s="98"/>
      <c r="SH172" s="98"/>
      <c r="SI172" s="98"/>
      <c r="SJ172" s="98"/>
      <c r="SK172" s="98"/>
      <c r="SL172" s="98"/>
      <c r="SM172" s="98"/>
      <c r="SN172" s="98"/>
      <c r="SO172" s="98"/>
      <c r="SP172" s="98"/>
      <c r="SQ172" s="98"/>
      <c r="SR172" s="98"/>
      <c r="SS172" s="98"/>
      <c r="ST172" s="98"/>
      <c r="SU172" s="98"/>
      <c r="SV172" s="98"/>
      <c r="SW172" s="98"/>
      <c r="SX172" s="98"/>
      <c r="SY172" s="98"/>
      <c r="SZ172" s="98"/>
      <c r="TA172" s="98"/>
      <c r="TB172" s="98"/>
      <c r="TC172" s="98"/>
      <c r="TD172" s="98"/>
      <c r="TE172" s="98"/>
      <c r="TF172" s="98"/>
      <c r="TG172" s="98"/>
      <c r="TH172" s="98"/>
      <c r="TI172" s="98"/>
      <c r="TJ172" s="98"/>
      <c r="TK172" s="98"/>
      <c r="TL172" s="98"/>
      <c r="TM172" s="98"/>
      <c r="TN172" s="98"/>
      <c r="TO172" s="98"/>
      <c r="TP172" s="98"/>
      <c r="TQ172" s="98"/>
      <c r="TR172" s="98"/>
      <c r="TS172" s="98"/>
      <c r="TT172" s="98"/>
      <c r="TU172" s="98"/>
      <c r="TV172" s="98"/>
      <c r="TW172" s="98"/>
      <c r="TX172" s="98"/>
      <c r="TY172" s="98"/>
      <c r="TZ172" s="98"/>
      <c r="UA172" s="98"/>
      <c r="UB172" s="98"/>
      <c r="UC172" s="98"/>
      <c r="UD172" s="98"/>
      <c r="UE172" s="98"/>
      <c r="UF172" s="98"/>
      <c r="UG172" s="98"/>
      <c r="UH172" s="98"/>
      <c r="UI172" s="98"/>
      <c r="UJ172" s="98"/>
      <c r="UK172" s="98"/>
      <c r="UL172" s="98"/>
      <c r="UM172" s="98"/>
      <c r="UN172" s="98"/>
      <c r="UO172" s="98"/>
      <c r="UP172" s="98"/>
      <c r="UQ172" s="98"/>
      <c r="UR172" s="98"/>
      <c r="US172" s="98"/>
      <c r="UT172" s="98"/>
      <c r="UU172" s="98"/>
      <c r="UV172" s="98"/>
      <c r="UW172" s="98"/>
      <c r="UX172" s="98"/>
      <c r="UY172" s="98"/>
      <c r="UZ172" s="98"/>
      <c r="VA172" s="98"/>
      <c r="VB172" s="98"/>
      <c r="VC172" s="98"/>
      <c r="VD172" s="98"/>
      <c r="VE172" s="98"/>
      <c r="VF172" s="98"/>
      <c r="VG172" s="98"/>
      <c r="VH172" s="98"/>
      <c r="VI172" s="98"/>
      <c r="VJ172" s="98"/>
      <c r="VK172" s="98"/>
      <c r="VL172" s="98"/>
      <c r="VM172" s="98"/>
      <c r="VN172" s="98"/>
      <c r="VO172" s="98"/>
      <c r="VP172" s="98"/>
      <c r="VQ172" s="98"/>
      <c r="VR172" s="98"/>
      <c r="VS172" s="98"/>
      <c r="VT172" s="98"/>
      <c r="VU172" s="98"/>
      <c r="VV172" s="98"/>
      <c r="VW172" s="98"/>
      <c r="VX172" s="98"/>
      <c r="VY172" s="98"/>
      <c r="VZ172" s="98"/>
      <c r="WA172" s="98"/>
      <c r="WB172" s="98"/>
      <c r="WC172" s="98"/>
      <c r="WD172" s="98"/>
      <c r="WE172" s="98"/>
      <c r="WF172" s="98"/>
      <c r="WG172" s="98"/>
      <c r="WH172" s="98"/>
      <c r="WI172" s="98"/>
      <c r="WJ172" s="98"/>
      <c r="WK172" s="98"/>
      <c r="WL172" s="98"/>
      <c r="WM172" s="98"/>
      <c r="WN172" s="98"/>
      <c r="WO172" s="98"/>
      <c r="WP172" s="98"/>
      <c r="WQ172" s="98"/>
      <c r="WR172" s="98"/>
      <c r="WS172" s="98"/>
      <c r="WT172" s="98"/>
      <c r="WU172" s="98"/>
      <c r="WV172" s="98"/>
      <c r="WW172" s="98"/>
      <c r="WX172" s="98"/>
      <c r="WY172" s="98"/>
      <c r="WZ172" s="98"/>
      <c r="XA172" s="98"/>
      <c r="XB172" s="98"/>
      <c r="XC172" s="98"/>
      <c r="XD172" s="98"/>
      <c r="XE172" s="98"/>
      <c r="XF172" s="98"/>
      <c r="XG172" s="98"/>
      <c r="XH172" s="98"/>
      <c r="XI172" s="98"/>
      <c r="XJ172" s="98"/>
      <c r="XK172" s="98"/>
      <c r="XL172" s="98"/>
      <c r="XM172" s="98"/>
      <c r="XN172" s="98"/>
      <c r="XO172" s="98"/>
      <c r="XP172" s="98"/>
      <c r="XQ172" s="98"/>
      <c r="XR172" s="98"/>
      <c r="XS172" s="98"/>
      <c r="XT172" s="98"/>
      <c r="XU172" s="98"/>
      <c r="XV172" s="98"/>
      <c r="XW172" s="98"/>
      <c r="XX172" s="98"/>
      <c r="XY172" s="98"/>
      <c r="XZ172" s="98"/>
      <c r="YA172" s="98"/>
      <c r="YB172" s="98"/>
      <c r="YC172" s="98"/>
      <c r="YD172" s="98"/>
      <c r="YE172" s="98"/>
      <c r="YF172" s="98"/>
      <c r="YG172" s="98"/>
      <c r="YH172" s="98"/>
      <c r="YI172" s="98"/>
      <c r="YJ172" s="98"/>
      <c r="YK172" s="98"/>
      <c r="YL172" s="98"/>
      <c r="YM172" s="98"/>
      <c r="YN172" s="98"/>
      <c r="YO172" s="98"/>
      <c r="YP172" s="98"/>
      <c r="YQ172" s="98"/>
      <c r="YR172" s="98"/>
      <c r="YS172" s="98"/>
      <c r="YT172" s="98"/>
      <c r="YU172" s="98"/>
      <c r="YV172" s="98"/>
      <c r="YW172" s="98"/>
      <c r="YX172" s="98"/>
      <c r="YY172" s="98"/>
      <c r="YZ172" s="98"/>
      <c r="ZA172" s="98"/>
      <c r="ZB172" s="98"/>
      <c r="ZC172" s="98"/>
      <c r="ZD172" s="98"/>
      <c r="ZE172" s="98"/>
      <c r="ZF172" s="98"/>
      <c r="ZG172" s="98"/>
      <c r="ZH172" s="98"/>
      <c r="ZI172" s="98"/>
      <c r="ZJ172" s="98"/>
      <c r="ZK172" s="98"/>
      <c r="ZL172" s="98"/>
      <c r="ZM172" s="98"/>
      <c r="ZN172" s="98"/>
      <c r="ZO172" s="98"/>
      <c r="ZP172" s="98"/>
      <c r="ZQ172" s="98"/>
      <c r="ZR172" s="98"/>
      <c r="ZS172" s="98"/>
      <c r="ZT172" s="98"/>
      <c r="ZU172" s="98"/>
      <c r="ZV172" s="98"/>
      <c r="ZW172" s="98"/>
      <c r="ZX172" s="98"/>
      <c r="ZY172" s="98"/>
      <c r="ZZ172" s="98"/>
      <c r="AAA172" s="98"/>
      <c r="AAB172" s="98"/>
      <c r="AAC172" s="98"/>
      <c r="AAD172" s="98"/>
      <c r="AAE172" s="98"/>
      <c r="AAF172" s="98"/>
      <c r="AAG172" s="98"/>
      <c r="AAH172" s="98"/>
      <c r="AAI172" s="98"/>
      <c r="AAJ172" s="98"/>
      <c r="AAK172" s="98"/>
      <c r="AAL172" s="98"/>
      <c r="AAM172" s="98"/>
      <c r="AAN172" s="98"/>
      <c r="AAO172" s="98"/>
      <c r="AAP172" s="98"/>
      <c r="AAQ172" s="98"/>
      <c r="AAR172" s="98"/>
      <c r="AAS172" s="98"/>
      <c r="AAT172" s="98"/>
      <c r="AAU172" s="98"/>
      <c r="AAV172" s="98"/>
      <c r="AAW172" s="98"/>
      <c r="AAX172" s="98"/>
      <c r="AAY172" s="98"/>
      <c r="AAZ172" s="98"/>
      <c r="ABA172" s="98"/>
      <c r="ABB172" s="98"/>
      <c r="ABC172" s="98"/>
      <c r="ABD172" s="98"/>
      <c r="ABE172" s="98"/>
      <c r="ABF172" s="98"/>
      <c r="ABG172" s="98"/>
      <c r="ABH172" s="98"/>
      <c r="ABI172" s="98"/>
      <c r="ABJ172" s="98"/>
      <c r="ABK172" s="98"/>
      <c r="ABL172" s="98"/>
      <c r="ABM172" s="98"/>
      <c r="ABN172" s="98"/>
      <c r="ABO172" s="98"/>
      <c r="ABP172" s="98"/>
      <c r="ABQ172" s="98"/>
      <c r="ABR172" s="98"/>
      <c r="ABS172" s="98"/>
      <c r="ABT172" s="98"/>
      <c r="ABU172" s="98"/>
      <c r="ABV172" s="98"/>
      <c r="ABW172" s="98"/>
      <c r="ABX172" s="98"/>
      <c r="ABY172" s="98"/>
      <c r="ABZ172" s="98"/>
      <c r="ACA172" s="98"/>
      <c r="ACB172" s="98"/>
      <c r="ACC172" s="98"/>
      <c r="ACD172" s="98"/>
      <c r="ACE172" s="98"/>
      <c r="ACF172" s="98"/>
      <c r="ACG172" s="98"/>
      <c r="ACH172" s="98"/>
      <c r="ACI172" s="98"/>
      <c r="ACJ172" s="98"/>
      <c r="ACK172" s="98"/>
      <c r="ACL172" s="98"/>
      <c r="ACM172" s="98"/>
      <c r="ACN172" s="98"/>
      <c r="ACO172" s="98"/>
      <c r="ACP172" s="98"/>
      <c r="ACQ172" s="98"/>
      <c r="ACR172" s="98"/>
      <c r="ACS172" s="98"/>
      <c r="ACT172" s="98"/>
      <c r="ACU172" s="98"/>
      <c r="ACV172" s="98"/>
      <c r="ACW172" s="98"/>
      <c r="ACX172" s="98"/>
      <c r="ACY172" s="98"/>
      <c r="ACZ172" s="98"/>
      <c r="ADA172" s="98"/>
      <c r="ADB172" s="98"/>
      <c r="ADC172" s="98"/>
      <c r="ADD172" s="98"/>
      <c r="ADE172" s="98"/>
      <c r="ADF172" s="98"/>
      <c r="ADG172" s="98"/>
      <c r="ADH172" s="98"/>
      <c r="ADI172" s="98"/>
      <c r="ADJ172" s="98"/>
      <c r="ADK172" s="98"/>
      <c r="ADL172" s="98"/>
      <c r="ADM172" s="98"/>
      <c r="ADN172" s="98"/>
      <c r="ADO172" s="98"/>
      <c r="ADP172" s="98"/>
      <c r="ADQ172" s="98"/>
      <c r="ADR172" s="98"/>
      <c r="ADS172" s="98"/>
      <c r="ADT172" s="98"/>
      <c r="ADU172" s="98"/>
      <c r="ADV172" s="98"/>
      <c r="ADW172" s="98"/>
      <c r="ADX172" s="98"/>
      <c r="ADY172" s="98"/>
      <c r="ADZ172" s="98"/>
      <c r="AEA172" s="98"/>
      <c r="AEB172" s="98"/>
      <c r="AEC172" s="98"/>
      <c r="AED172" s="98"/>
      <c r="AEE172" s="98"/>
      <c r="AEF172" s="98"/>
      <c r="AEG172" s="98"/>
      <c r="AEH172" s="98"/>
      <c r="AEI172" s="98"/>
      <c r="AEJ172" s="98"/>
      <c r="AEK172" s="98"/>
      <c r="AEL172" s="98"/>
      <c r="AEM172" s="98"/>
      <c r="AEN172" s="98"/>
      <c r="AEO172" s="98"/>
      <c r="AEP172" s="98"/>
      <c r="AEQ172" s="98"/>
      <c r="AER172" s="98"/>
      <c r="AES172" s="98"/>
      <c r="AET172" s="98"/>
      <c r="AEU172" s="98"/>
      <c r="AEV172" s="98"/>
      <c r="AEW172" s="98"/>
      <c r="AEX172" s="98"/>
      <c r="AEY172" s="98"/>
      <c r="AEZ172" s="98"/>
      <c r="AFA172" s="98"/>
      <c r="AFB172" s="98"/>
      <c r="AFC172" s="98"/>
      <c r="AFD172" s="98"/>
      <c r="AFE172" s="98"/>
      <c r="AFF172" s="98"/>
      <c r="AFG172" s="98"/>
      <c r="AFH172" s="98"/>
      <c r="AFI172" s="98"/>
      <c r="AFJ172" s="98"/>
      <c r="AFK172" s="98"/>
      <c r="AFL172" s="98"/>
      <c r="AFM172" s="98"/>
      <c r="AFN172" s="98"/>
      <c r="AFO172" s="98"/>
      <c r="AFP172" s="98"/>
      <c r="AFQ172" s="98"/>
      <c r="AFR172" s="98"/>
      <c r="AFS172" s="98"/>
      <c r="AFT172" s="98"/>
      <c r="AFU172" s="98"/>
      <c r="AFV172" s="98"/>
      <c r="AFW172" s="98"/>
      <c r="AFX172" s="98"/>
      <c r="AFY172" s="98"/>
      <c r="AFZ172" s="98"/>
      <c r="AGA172" s="98"/>
      <c r="AGB172" s="98"/>
      <c r="AGC172" s="98"/>
      <c r="AGD172" s="98"/>
      <c r="AGE172" s="98"/>
      <c r="AGF172" s="98"/>
      <c r="AGG172" s="98"/>
      <c r="AGH172" s="98"/>
      <c r="AGI172" s="98"/>
      <c r="AGJ172" s="98"/>
      <c r="AGK172" s="98"/>
      <c r="AGL172" s="98"/>
      <c r="AGM172" s="98"/>
      <c r="AGN172" s="98"/>
      <c r="AGO172" s="98"/>
      <c r="AGP172" s="98"/>
      <c r="AGQ172" s="98"/>
      <c r="AGR172" s="98"/>
      <c r="AGS172" s="98"/>
      <c r="AGT172" s="98"/>
      <c r="AGU172" s="98"/>
      <c r="AGV172" s="98"/>
      <c r="AGW172" s="98"/>
      <c r="AGX172" s="98"/>
      <c r="AGY172" s="98"/>
      <c r="AGZ172" s="98"/>
      <c r="AHA172" s="98"/>
      <c r="AHB172" s="98"/>
      <c r="AHC172" s="98"/>
      <c r="AHD172" s="98"/>
      <c r="AHE172" s="98"/>
      <c r="AHF172" s="98"/>
      <c r="AHG172" s="98"/>
      <c r="AHH172" s="98"/>
      <c r="AHI172" s="98"/>
      <c r="AHJ172" s="98"/>
      <c r="AHK172" s="98"/>
      <c r="AHL172" s="98"/>
      <c r="AHM172" s="98"/>
      <c r="AHN172" s="98"/>
      <c r="AHO172" s="98"/>
      <c r="AHP172" s="98"/>
      <c r="AHQ172" s="98"/>
      <c r="AHR172" s="98"/>
      <c r="AHS172" s="98"/>
      <c r="AHT172" s="98"/>
      <c r="AHU172" s="98"/>
      <c r="AHV172" s="98"/>
      <c r="AHW172" s="98"/>
      <c r="AHX172" s="98"/>
      <c r="AHY172" s="98"/>
      <c r="AHZ172" s="98"/>
      <c r="AIA172" s="98"/>
      <c r="AIB172" s="98"/>
      <c r="AIC172" s="98"/>
      <c r="AID172" s="98"/>
      <c r="AIE172" s="98"/>
      <c r="AIF172" s="98"/>
      <c r="AIG172" s="98"/>
      <c r="AIH172" s="98"/>
      <c r="AII172" s="98"/>
      <c r="AIJ172" s="98"/>
      <c r="AIK172" s="98"/>
      <c r="AIL172" s="98"/>
      <c r="AIM172" s="98"/>
      <c r="AIN172" s="98"/>
      <c r="AIO172" s="98"/>
      <c r="AIP172" s="98"/>
      <c r="AIQ172" s="98"/>
      <c r="AIR172" s="98"/>
      <c r="AIS172" s="98"/>
      <c r="AIT172" s="98"/>
      <c r="AIU172" s="98"/>
      <c r="AIV172" s="98"/>
      <c r="AIW172" s="98"/>
      <c r="AIX172" s="98"/>
      <c r="AIY172" s="98"/>
      <c r="AIZ172" s="98"/>
      <c r="AJA172" s="98"/>
      <c r="AJB172" s="98"/>
      <c r="AJC172" s="98"/>
      <c r="AJD172" s="98"/>
      <c r="AJE172" s="98"/>
      <c r="AJF172" s="98"/>
      <c r="AJG172" s="98"/>
      <c r="AJH172" s="98"/>
      <c r="AJI172" s="98"/>
      <c r="AJJ172" s="98"/>
      <c r="AJK172" s="98"/>
      <c r="AJL172" s="98"/>
      <c r="AJM172" s="98"/>
      <c r="AJN172" s="98"/>
      <c r="AJO172" s="98"/>
      <c r="AJP172" s="98"/>
      <c r="AJQ172" s="98"/>
      <c r="AJR172" s="98"/>
      <c r="AJS172" s="98"/>
      <c r="AJT172" s="98"/>
      <c r="AJU172" s="98"/>
      <c r="AJV172" s="98"/>
      <c r="AJW172" s="98"/>
      <c r="AJX172" s="98"/>
      <c r="AJY172" s="98"/>
      <c r="AJZ172" s="98"/>
      <c r="AKA172" s="98"/>
      <c r="AKB172" s="98"/>
      <c r="AKC172" s="98"/>
      <c r="AKD172" s="98"/>
      <c r="AKE172" s="98"/>
      <c r="AKF172" s="98"/>
      <c r="AKG172" s="98"/>
      <c r="AKH172" s="98"/>
      <c r="AKI172" s="98"/>
      <c r="AKJ172" s="98"/>
      <c r="AKK172" s="98"/>
      <c r="AKL172" s="98"/>
      <c r="AKM172" s="98"/>
      <c r="AKN172" s="98"/>
      <c r="AKO172" s="98"/>
      <c r="AKP172" s="98"/>
      <c r="AKQ172" s="98"/>
      <c r="AKR172" s="98"/>
      <c r="AKS172" s="98"/>
      <c r="AKT172" s="98"/>
      <c r="AKU172" s="98"/>
      <c r="AKV172" s="98"/>
      <c r="AKW172" s="98"/>
      <c r="AKX172" s="98"/>
    </row>
    <row r="173" spans="1:986" s="88" customFormat="1" ht="24" x14ac:dyDescent="0.2">
      <c r="A173" s="249"/>
      <c r="B173" s="241" t="s">
        <v>460</v>
      </c>
      <c r="C173" s="166" t="str">
        <f>_xlfn.CONCAT(Leverancespecifikation6[[#This Row],[ID]],Leverancespecifikation6[[#This Row],[BYGNINGSDEL]])</f>
        <v>169Påmurede/påklædte overflader</v>
      </c>
      <c r="D173" s="167"/>
      <c r="E173" s="167" t="s">
        <v>1550</v>
      </c>
      <c r="F173" s="167"/>
      <c r="G173" s="167"/>
      <c r="H173" s="167"/>
      <c r="I173" s="167"/>
      <c r="J173" s="167">
        <v>4</v>
      </c>
      <c r="K173" s="331" t="s">
        <v>481</v>
      </c>
      <c r="L173" s="169" t="s">
        <v>103</v>
      </c>
      <c r="M173" s="86" t="str">
        <f>IFERROR(VLOOKUP(Leverancespecifikation6[[#This Row],[ID-Bygningsdel]],'Data ændringslog'!A:G,7,FALSE),"P")</f>
        <v/>
      </c>
      <c r="N173" s="320" t="s">
        <v>99</v>
      </c>
      <c r="O173" s="117" t="str">
        <f>VLOOKUP(Leverancespecifikation6[[#This Row],[ID-Bygningsdel]],'Data aktør'!A:H,2,FALSE)</f>
        <v>X</v>
      </c>
      <c r="P173" s="87" t="str">
        <f>VLOOKUP(Leverancespecifikation6[[#This Row],[ID-Bygningsdel]],'Data aktør'!A:H,3,FALSE)</f>
        <v/>
      </c>
      <c r="Q173" s="87" t="str">
        <f>VLOOKUP(Leverancespecifikation6[[#This Row],[ID-Bygningsdel]],'Data aktør'!A:H,4,FALSE)</f>
        <v/>
      </c>
      <c r="R173" s="87" t="str">
        <f>VLOOKUP(Leverancespecifikation6[[#This Row],[ID-Bygningsdel]],'Data aktør'!A:H,5,FALSE)</f>
        <v/>
      </c>
      <c r="S173" s="87" t="str">
        <f>VLOOKUP(Leverancespecifikation6[[#This Row],[ID-Bygningsdel]],'Data aktør'!A:H,6,FALSE)</f>
        <v/>
      </c>
      <c r="T173" s="87" t="str">
        <f>VLOOKUP(Leverancespecifikation6[[#This Row],[ID-Bygningsdel]],'Data aktør'!A:H,7,FALSE)</f>
        <v/>
      </c>
      <c r="U173" s="118" t="str">
        <f>VLOOKUP(Leverancespecifikation6[[#This Row],[ID-Bygningsdel]],'Data aktør'!A:H,8,FALSE)</f>
        <v/>
      </c>
      <c r="V173" s="110"/>
      <c r="W173" s="85"/>
      <c r="X173" s="85"/>
      <c r="Y173" s="85"/>
      <c r="Z173" s="85"/>
      <c r="AA173" s="85"/>
      <c r="AB173" s="167"/>
      <c r="AC173" s="167"/>
      <c r="AD173" s="167"/>
      <c r="AE173" s="167"/>
      <c r="AF173" s="167"/>
      <c r="AG173" s="167"/>
      <c r="AH173" s="167"/>
      <c r="AI173" s="167"/>
      <c r="AJ173" s="167" t="s">
        <v>33</v>
      </c>
      <c r="AK173" s="167">
        <v>300</v>
      </c>
      <c r="AL173" s="167"/>
      <c r="AM173" s="167"/>
      <c r="AN173" s="167"/>
      <c r="AO173" s="167"/>
      <c r="AP173" s="167"/>
      <c r="AQ173" s="167"/>
      <c r="AR173" s="167"/>
      <c r="AS173" s="167"/>
      <c r="AT173" s="167" t="s">
        <v>33</v>
      </c>
      <c r="AU173" s="167">
        <v>325</v>
      </c>
      <c r="AV173" s="167"/>
      <c r="AW173" s="167"/>
      <c r="AX173" s="167"/>
      <c r="AY173" s="167"/>
      <c r="AZ173" s="167"/>
      <c r="BA173" s="167"/>
      <c r="BB173" s="167" t="s">
        <v>33</v>
      </c>
      <c r="BC173" s="167">
        <v>325</v>
      </c>
      <c r="BD173" s="167"/>
      <c r="BE173" s="167"/>
      <c r="BF173" s="167"/>
      <c r="BG173" s="167"/>
      <c r="BH173" s="167"/>
      <c r="BI173" s="167"/>
      <c r="BJ173" s="167"/>
      <c r="BK173" s="167"/>
      <c r="BL173" s="286" t="s">
        <v>482</v>
      </c>
      <c r="BM173" s="167"/>
      <c r="BN173" s="167"/>
      <c r="BO173" s="167"/>
      <c r="BP173" s="167"/>
      <c r="BQ173" s="167"/>
      <c r="BR173" s="167"/>
      <c r="BS173" s="167"/>
      <c r="BT173" s="167"/>
      <c r="BU173" s="167"/>
      <c r="BV173" s="167"/>
      <c r="BW173" s="167"/>
      <c r="BX173" s="167"/>
      <c r="BY173" s="167"/>
      <c r="BZ173" s="167"/>
      <c r="CA173" s="207"/>
      <c r="CB173" s="134"/>
      <c r="CC173" s="134"/>
      <c r="CD173" s="134"/>
      <c r="CE173" s="134"/>
      <c r="CF173" s="134"/>
      <c r="CG173" s="134"/>
      <c r="CH173" s="134"/>
      <c r="CI173" s="134"/>
      <c r="CJ173" s="134"/>
      <c r="CK173" s="134"/>
      <c r="CL173" s="134"/>
      <c r="CM173" s="134"/>
      <c r="CN173" s="134"/>
      <c r="CO173" s="134"/>
      <c r="CP173" s="134"/>
      <c r="CQ173" s="134"/>
      <c r="CR173" s="134"/>
      <c r="CS173" s="134"/>
      <c r="CT173" s="134"/>
      <c r="CU173" s="134"/>
      <c r="CV173" s="134"/>
      <c r="CW173" s="134"/>
      <c r="CX173" s="134"/>
      <c r="CY173" s="134"/>
      <c r="CZ173" s="134"/>
      <c r="DA173" s="134"/>
      <c r="DB173" s="134"/>
      <c r="DC173" s="134"/>
      <c r="DD173" s="134"/>
      <c r="DE173" s="134"/>
      <c r="DF173" s="134"/>
      <c r="DG173" s="134"/>
      <c r="DH173" s="134"/>
      <c r="DI173" s="134"/>
      <c r="DJ173" s="134"/>
      <c r="DK173" s="134"/>
      <c r="DL173" s="134"/>
      <c r="DM173" s="134"/>
      <c r="DN173" s="134"/>
      <c r="DO173" s="134"/>
      <c r="DP173" s="134"/>
      <c r="DQ173" s="134"/>
      <c r="DR173" s="134"/>
      <c r="DS173" s="134"/>
      <c r="DT173" s="134"/>
      <c r="DU173" s="134"/>
      <c r="DV173" s="134"/>
      <c r="DW173" s="134"/>
      <c r="DX173" s="134"/>
      <c r="DY173" s="134"/>
      <c r="DZ173" s="134"/>
      <c r="EA173" s="134"/>
      <c r="EB173" s="134"/>
      <c r="EC173" s="134"/>
      <c r="ED173" s="134"/>
      <c r="EE173" s="134"/>
      <c r="EF173" s="134"/>
      <c r="EG173" s="134"/>
      <c r="EH173" s="134"/>
      <c r="EI173" s="134"/>
      <c r="EJ173" s="134"/>
      <c r="EK173" s="134"/>
      <c r="EL173" s="134"/>
      <c r="EM173" s="134"/>
      <c r="EN173" s="134"/>
      <c r="EO173" s="134"/>
      <c r="EP173" s="134"/>
      <c r="EQ173" s="134"/>
      <c r="ER173" s="134"/>
      <c r="ES173" s="134"/>
      <c r="ET173" s="134"/>
      <c r="EU173" s="134"/>
      <c r="EV173" s="134"/>
      <c r="EW173" s="134"/>
      <c r="EX173" s="134"/>
      <c r="EY173" s="134"/>
      <c r="EZ173" s="134"/>
      <c r="FA173" s="134"/>
      <c r="FB173" s="134"/>
      <c r="FC173" s="134"/>
      <c r="FD173" s="134"/>
      <c r="FE173" s="134"/>
      <c r="FF173" s="134"/>
      <c r="FG173" s="134"/>
      <c r="FH173" s="134"/>
      <c r="FI173" s="134"/>
      <c r="FJ173" s="134"/>
      <c r="FK173" s="134"/>
      <c r="FL173" s="134"/>
      <c r="FM173" s="134"/>
      <c r="FN173" s="134"/>
      <c r="FO173" s="134"/>
      <c r="FP173" s="134"/>
      <c r="FQ173" s="134"/>
      <c r="FR173" s="134"/>
      <c r="FS173" s="134"/>
      <c r="FT173" s="134"/>
      <c r="FU173" s="134"/>
      <c r="FV173" s="134"/>
      <c r="FW173" s="134"/>
      <c r="FX173" s="134"/>
      <c r="FY173" s="134"/>
      <c r="FZ173" s="134"/>
      <c r="GA173" s="134"/>
      <c r="GB173" s="134"/>
      <c r="GC173" s="134"/>
      <c r="GD173" s="134"/>
      <c r="GE173" s="134"/>
      <c r="GF173" s="134"/>
      <c r="GG173" s="134"/>
      <c r="GH173" s="134"/>
      <c r="GI173" s="134"/>
      <c r="GJ173" s="134"/>
      <c r="GK173" s="134"/>
      <c r="GL173" s="134"/>
      <c r="GM173" s="134"/>
      <c r="GN173" s="134"/>
      <c r="GO173" s="134"/>
      <c r="GP173" s="134"/>
      <c r="GQ173" s="134"/>
      <c r="GR173" s="134"/>
      <c r="GS173" s="134"/>
      <c r="GT173" s="134"/>
      <c r="GU173" s="134"/>
      <c r="GV173" s="134"/>
      <c r="GW173" s="134"/>
      <c r="GX173" s="134"/>
      <c r="GY173" s="134"/>
      <c r="GZ173" s="134"/>
      <c r="HA173" s="134"/>
      <c r="HB173" s="134"/>
      <c r="HC173" s="134"/>
      <c r="HD173" s="134"/>
      <c r="HE173" s="134"/>
      <c r="HF173" s="134"/>
      <c r="HG173" s="134"/>
      <c r="HH173" s="134"/>
      <c r="HI173" s="134"/>
      <c r="HJ173" s="134"/>
      <c r="HK173" s="134"/>
      <c r="HL173" s="134"/>
      <c r="HM173" s="134"/>
      <c r="HN173" s="134"/>
      <c r="HO173" s="134"/>
      <c r="HP173" s="134"/>
      <c r="HQ173" s="134"/>
      <c r="HR173" s="134"/>
      <c r="HS173" s="134"/>
      <c r="HT173" s="134"/>
      <c r="HU173" s="134"/>
      <c r="HV173" s="134"/>
      <c r="HW173" s="134"/>
      <c r="HX173" s="134"/>
      <c r="HY173" s="134"/>
      <c r="HZ173" s="134"/>
      <c r="IA173" s="134"/>
      <c r="IB173" s="134"/>
      <c r="IC173" s="134"/>
      <c r="ID173" s="134"/>
      <c r="IE173" s="134"/>
      <c r="IF173" s="134"/>
      <c r="IG173" s="134"/>
      <c r="IH173" s="134"/>
      <c r="II173" s="134"/>
      <c r="IJ173" s="134"/>
      <c r="IK173" s="134"/>
      <c r="IL173" s="134"/>
      <c r="IM173" s="134"/>
      <c r="IN173" s="134"/>
      <c r="IO173" s="134"/>
      <c r="IP173" s="134"/>
      <c r="IQ173" s="134"/>
      <c r="IR173" s="134"/>
      <c r="IS173" s="134"/>
      <c r="IT173" s="134"/>
      <c r="IU173" s="134"/>
      <c r="IV173" s="134"/>
      <c r="IW173" s="134"/>
      <c r="IX173" s="134"/>
      <c r="IY173" s="134"/>
      <c r="IZ173" s="134"/>
      <c r="JA173" s="134"/>
      <c r="JB173" s="134"/>
      <c r="JC173" s="134"/>
      <c r="JD173" s="134"/>
      <c r="JE173" s="134"/>
      <c r="JF173" s="134"/>
      <c r="JG173" s="134"/>
      <c r="JH173" s="134"/>
      <c r="JI173" s="134"/>
      <c r="JJ173" s="134"/>
      <c r="JK173" s="134"/>
      <c r="JL173" s="134"/>
      <c r="JM173" s="134"/>
      <c r="JN173" s="134"/>
      <c r="JO173" s="134"/>
      <c r="JP173" s="134"/>
      <c r="JQ173" s="134"/>
      <c r="JR173" s="134"/>
      <c r="JS173" s="134"/>
      <c r="JT173" s="134"/>
      <c r="JU173" s="134"/>
      <c r="JV173" s="134"/>
      <c r="JW173" s="134"/>
      <c r="JX173" s="134"/>
      <c r="JY173" s="134"/>
      <c r="JZ173" s="134"/>
      <c r="KA173" s="134"/>
      <c r="KB173" s="134"/>
      <c r="KC173" s="134"/>
      <c r="KD173" s="134"/>
      <c r="KE173" s="134"/>
      <c r="KF173" s="134"/>
      <c r="KG173" s="134"/>
      <c r="KH173" s="134"/>
      <c r="KI173" s="134"/>
      <c r="KJ173" s="134"/>
      <c r="KK173" s="134"/>
      <c r="KL173" s="134"/>
      <c r="KM173" s="134"/>
      <c r="KN173" s="134"/>
      <c r="KO173" s="134"/>
      <c r="KP173" s="134"/>
      <c r="KQ173" s="134"/>
      <c r="KR173" s="134"/>
      <c r="KS173" s="134"/>
      <c r="KT173" s="134"/>
      <c r="KU173" s="134"/>
      <c r="KV173" s="134"/>
      <c r="KW173" s="134"/>
      <c r="KX173" s="134"/>
      <c r="KY173" s="134"/>
      <c r="KZ173" s="134"/>
      <c r="LA173" s="134"/>
      <c r="LB173" s="134"/>
      <c r="LC173" s="134"/>
      <c r="LD173" s="134"/>
      <c r="LE173" s="134"/>
      <c r="LF173" s="134"/>
      <c r="LG173" s="134"/>
      <c r="LH173" s="134"/>
      <c r="LI173" s="134"/>
      <c r="LJ173" s="134"/>
      <c r="LK173" s="134"/>
      <c r="LL173" s="134"/>
      <c r="LM173" s="134"/>
      <c r="LN173" s="134"/>
      <c r="LO173" s="134"/>
      <c r="LP173" s="134"/>
      <c r="LQ173" s="134"/>
      <c r="LR173" s="134"/>
      <c r="LS173" s="134"/>
      <c r="LT173" s="134"/>
      <c r="LU173" s="134"/>
      <c r="LV173" s="134"/>
      <c r="LW173" s="134"/>
      <c r="LX173" s="134"/>
      <c r="LY173" s="134"/>
      <c r="LZ173" s="134"/>
      <c r="MA173" s="134"/>
      <c r="MB173" s="134"/>
      <c r="MC173" s="134"/>
      <c r="MD173" s="134"/>
      <c r="ME173" s="134"/>
      <c r="MF173" s="134"/>
      <c r="MG173" s="134"/>
      <c r="MH173" s="134"/>
      <c r="MI173" s="134"/>
      <c r="MJ173" s="134"/>
      <c r="MK173" s="134"/>
      <c r="ML173" s="134"/>
      <c r="MM173" s="134"/>
      <c r="MN173" s="134"/>
      <c r="MO173" s="134"/>
      <c r="MP173" s="134"/>
      <c r="MQ173" s="134"/>
      <c r="MR173" s="134"/>
      <c r="MS173" s="134"/>
      <c r="MT173" s="134"/>
      <c r="MU173" s="134"/>
      <c r="MV173" s="134"/>
      <c r="MW173" s="134"/>
      <c r="MX173" s="134"/>
      <c r="MY173" s="134"/>
      <c r="MZ173" s="134"/>
      <c r="NA173" s="134"/>
      <c r="NB173" s="134"/>
      <c r="NC173" s="134"/>
      <c r="ND173" s="134"/>
      <c r="NE173" s="134"/>
      <c r="NF173" s="134"/>
      <c r="NG173" s="134"/>
      <c r="NH173" s="134"/>
      <c r="NI173" s="134"/>
      <c r="NJ173" s="134"/>
      <c r="NK173" s="134"/>
      <c r="NL173" s="134"/>
      <c r="NM173" s="134"/>
      <c r="NN173" s="134"/>
      <c r="NO173" s="134"/>
      <c r="NP173" s="134"/>
      <c r="NQ173" s="134"/>
      <c r="NR173" s="134"/>
      <c r="NS173" s="134"/>
      <c r="NT173" s="134"/>
      <c r="NU173" s="134"/>
      <c r="NV173" s="134"/>
      <c r="NW173" s="134"/>
      <c r="NX173" s="134"/>
      <c r="NY173" s="134"/>
      <c r="NZ173" s="134"/>
      <c r="OA173" s="134"/>
      <c r="OB173" s="134"/>
      <c r="OC173" s="134"/>
      <c r="OD173" s="134"/>
      <c r="OE173" s="134"/>
      <c r="OF173" s="134"/>
      <c r="OG173" s="134"/>
      <c r="OH173" s="134"/>
      <c r="OI173" s="134"/>
      <c r="OJ173" s="134"/>
      <c r="OK173" s="134"/>
      <c r="OL173" s="134"/>
      <c r="OM173" s="134"/>
      <c r="ON173" s="134"/>
      <c r="OO173" s="134"/>
      <c r="OP173" s="134"/>
      <c r="OQ173" s="134"/>
      <c r="OR173" s="134"/>
      <c r="OS173" s="134"/>
      <c r="OT173" s="134"/>
      <c r="OU173" s="134"/>
      <c r="OV173" s="134"/>
      <c r="OW173" s="134"/>
      <c r="OX173" s="134"/>
      <c r="OY173" s="134"/>
      <c r="OZ173" s="134"/>
      <c r="PA173" s="134"/>
      <c r="PB173" s="134"/>
      <c r="PC173" s="134"/>
      <c r="PD173" s="134"/>
      <c r="PE173" s="134"/>
      <c r="PF173" s="134"/>
      <c r="PG173" s="134"/>
      <c r="PH173" s="134"/>
      <c r="PI173" s="134"/>
      <c r="PJ173" s="134"/>
      <c r="PK173" s="134"/>
      <c r="PL173" s="134"/>
      <c r="PM173" s="134"/>
      <c r="PN173" s="134"/>
      <c r="PO173" s="134"/>
      <c r="PP173" s="134"/>
      <c r="PQ173" s="134"/>
      <c r="PR173" s="134"/>
      <c r="PS173" s="134"/>
      <c r="PT173" s="134"/>
      <c r="PU173" s="134"/>
      <c r="PV173" s="134"/>
      <c r="PW173" s="134"/>
      <c r="PX173" s="134"/>
      <c r="PY173" s="134"/>
      <c r="PZ173" s="134"/>
      <c r="QA173" s="134"/>
      <c r="QB173" s="134"/>
      <c r="QC173" s="134"/>
      <c r="QD173" s="134"/>
      <c r="QE173" s="134"/>
      <c r="QF173" s="134"/>
      <c r="QG173" s="134"/>
      <c r="QH173" s="134"/>
      <c r="QI173" s="134"/>
      <c r="QJ173" s="134"/>
      <c r="QK173" s="134"/>
      <c r="QL173" s="134"/>
      <c r="QM173" s="134"/>
      <c r="QN173" s="134"/>
      <c r="QO173" s="134"/>
      <c r="QP173" s="134"/>
      <c r="QQ173" s="134"/>
      <c r="QR173" s="134"/>
      <c r="QS173" s="134"/>
      <c r="QT173" s="134"/>
      <c r="QU173" s="134"/>
      <c r="QV173" s="134"/>
      <c r="QW173" s="134"/>
      <c r="QX173" s="134"/>
      <c r="QY173" s="134"/>
      <c r="QZ173" s="134"/>
      <c r="RA173" s="134"/>
      <c r="RB173" s="134"/>
      <c r="RC173" s="134"/>
      <c r="RD173" s="134"/>
      <c r="RE173" s="134"/>
      <c r="RF173" s="134"/>
      <c r="RG173" s="134"/>
      <c r="RH173" s="134"/>
      <c r="RI173" s="134"/>
      <c r="RJ173" s="134"/>
      <c r="RK173" s="134"/>
      <c r="RL173" s="134"/>
      <c r="RM173" s="134"/>
      <c r="RN173" s="134"/>
      <c r="RO173" s="134"/>
      <c r="RP173" s="134"/>
      <c r="RQ173" s="134"/>
      <c r="RR173" s="134"/>
      <c r="RS173" s="134"/>
      <c r="RT173" s="134"/>
      <c r="RU173" s="134"/>
      <c r="RV173" s="134"/>
      <c r="RW173" s="134"/>
      <c r="RX173" s="134"/>
      <c r="RY173" s="134"/>
      <c r="RZ173" s="134"/>
      <c r="SA173" s="134"/>
      <c r="SB173" s="134"/>
      <c r="SC173" s="134"/>
      <c r="SD173" s="134"/>
      <c r="SE173" s="134"/>
      <c r="SF173" s="134"/>
      <c r="SG173" s="134"/>
      <c r="SH173" s="134"/>
      <c r="SI173" s="134"/>
      <c r="SJ173" s="134"/>
      <c r="SK173" s="134"/>
      <c r="SL173" s="134"/>
      <c r="SM173" s="134"/>
      <c r="SN173" s="134"/>
      <c r="SO173" s="134"/>
      <c r="SP173" s="134"/>
      <c r="SQ173" s="134"/>
      <c r="SR173" s="134"/>
      <c r="SS173" s="134"/>
      <c r="ST173" s="134"/>
      <c r="SU173" s="134"/>
      <c r="SV173" s="134"/>
      <c r="SW173" s="134"/>
      <c r="SX173" s="134"/>
      <c r="SY173" s="134"/>
      <c r="SZ173" s="134"/>
      <c r="TA173" s="134"/>
      <c r="TB173" s="134"/>
      <c r="TC173" s="134"/>
      <c r="TD173" s="134"/>
      <c r="TE173" s="134"/>
      <c r="TF173" s="134"/>
      <c r="TG173" s="134"/>
      <c r="TH173" s="134"/>
      <c r="TI173" s="134"/>
      <c r="TJ173" s="134"/>
      <c r="TK173" s="134"/>
      <c r="TL173" s="134"/>
      <c r="TM173" s="134"/>
      <c r="TN173" s="134"/>
      <c r="TO173" s="134"/>
      <c r="TP173" s="134"/>
      <c r="TQ173" s="134"/>
      <c r="TR173" s="134"/>
      <c r="TS173" s="134"/>
      <c r="TT173" s="134"/>
      <c r="TU173" s="134"/>
      <c r="TV173" s="134"/>
      <c r="TW173" s="134"/>
      <c r="TX173" s="134"/>
      <c r="TY173" s="134"/>
      <c r="TZ173" s="134"/>
      <c r="UA173" s="134"/>
      <c r="UB173" s="134"/>
      <c r="UC173" s="134"/>
      <c r="UD173" s="134"/>
      <c r="UE173" s="134"/>
      <c r="UF173" s="134"/>
      <c r="UG173" s="134"/>
      <c r="UH173" s="134"/>
      <c r="UI173" s="134"/>
      <c r="UJ173" s="134"/>
      <c r="UK173" s="134"/>
      <c r="UL173" s="134"/>
      <c r="UM173" s="134"/>
      <c r="UN173" s="134"/>
      <c r="UO173" s="134"/>
      <c r="UP173" s="134"/>
      <c r="UQ173" s="134"/>
      <c r="UR173" s="134"/>
      <c r="US173" s="134"/>
      <c r="UT173" s="134"/>
      <c r="UU173" s="134"/>
      <c r="UV173" s="134"/>
      <c r="UW173" s="134"/>
      <c r="UX173" s="134"/>
      <c r="UY173" s="134"/>
      <c r="UZ173" s="134"/>
      <c r="VA173" s="134"/>
      <c r="VB173" s="134"/>
      <c r="VC173" s="134"/>
      <c r="VD173" s="134"/>
      <c r="VE173" s="134"/>
      <c r="VF173" s="134"/>
      <c r="VG173" s="134"/>
      <c r="VH173" s="134"/>
      <c r="VI173" s="134"/>
      <c r="VJ173" s="134"/>
      <c r="VK173" s="134"/>
      <c r="VL173" s="134"/>
      <c r="VM173" s="134"/>
      <c r="VN173" s="134"/>
      <c r="VO173" s="134"/>
      <c r="VP173" s="134"/>
      <c r="VQ173" s="134"/>
      <c r="VR173" s="134"/>
      <c r="VS173" s="134"/>
      <c r="VT173" s="134"/>
      <c r="VU173" s="134"/>
      <c r="VV173" s="134"/>
      <c r="VW173" s="134"/>
      <c r="VX173" s="134"/>
      <c r="VY173" s="134"/>
      <c r="VZ173" s="134"/>
      <c r="WA173" s="134"/>
      <c r="WB173" s="134"/>
      <c r="WC173" s="134"/>
      <c r="WD173" s="134"/>
      <c r="WE173" s="134"/>
      <c r="WF173" s="134"/>
      <c r="WG173" s="134"/>
      <c r="WH173" s="134"/>
      <c r="WI173" s="134"/>
      <c r="WJ173" s="134"/>
      <c r="WK173" s="134"/>
      <c r="WL173" s="134"/>
      <c r="WM173" s="134"/>
      <c r="WN173" s="134"/>
      <c r="WO173" s="134"/>
      <c r="WP173" s="134"/>
      <c r="WQ173" s="134"/>
      <c r="WR173" s="134"/>
      <c r="WS173" s="134"/>
      <c r="WT173" s="134"/>
      <c r="WU173" s="134"/>
      <c r="WV173" s="134"/>
      <c r="WW173" s="134"/>
      <c r="WX173" s="134"/>
      <c r="WY173" s="134"/>
      <c r="WZ173" s="134"/>
      <c r="XA173" s="134"/>
      <c r="XB173" s="134"/>
      <c r="XC173" s="134"/>
      <c r="XD173" s="134"/>
      <c r="XE173" s="134"/>
      <c r="XF173" s="134"/>
      <c r="XG173" s="134"/>
      <c r="XH173" s="134"/>
      <c r="XI173" s="134"/>
      <c r="XJ173" s="134"/>
      <c r="XK173" s="134"/>
      <c r="XL173" s="134"/>
      <c r="XM173" s="134"/>
      <c r="XN173" s="134"/>
      <c r="XO173" s="134"/>
      <c r="XP173" s="134"/>
      <c r="XQ173" s="134"/>
      <c r="XR173" s="134"/>
      <c r="XS173" s="134"/>
      <c r="XT173" s="134"/>
      <c r="XU173" s="134"/>
      <c r="XV173" s="134"/>
      <c r="XW173" s="134"/>
      <c r="XX173" s="134"/>
      <c r="XY173" s="134"/>
      <c r="XZ173" s="134"/>
      <c r="YA173" s="134"/>
      <c r="YB173" s="134"/>
      <c r="YC173" s="134"/>
      <c r="YD173" s="134"/>
      <c r="YE173" s="134"/>
      <c r="YF173" s="134"/>
      <c r="YG173" s="134"/>
      <c r="YH173" s="134"/>
      <c r="YI173" s="134"/>
      <c r="YJ173" s="134"/>
      <c r="YK173" s="134"/>
      <c r="YL173" s="134"/>
      <c r="YM173" s="134"/>
      <c r="YN173" s="134"/>
      <c r="YO173" s="134"/>
      <c r="YP173" s="134"/>
      <c r="YQ173" s="134"/>
      <c r="YR173" s="134"/>
      <c r="YS173" s="134"/>
      <c r="YT173" s="134"/>
      <c r="YU173" s="134"/>
      <c r="YV173" s="134"/>
      <c r="YW173" s="134"/>
      <c r="YX173" s="134"/>
      <c r="YY173" s="134"/>
      <c r="YZ173" s="134"/>
      <c r="ZA173" s="134"/>
      <c r="ZB173" s="134"/>
      <c r="ZC173" s="134"/>
      <c r="ZD173" s="134"/>
      <c r="ZE173" s="134"/>
      <c r="ZF173" s="134"/>
      <c r="ZG173" s="134"/>
      <c r="ZH173" s="134"/>
      <c r="ZI173" s="134"/>
      <c r="ZJ173" s="134"/>
      <c r="ZK173" s="134"/>
      <c r="ZL173" s="134"/>
      <c r="ZM173" s="134"/>
      <c r="ZN173" s="134"/>
      <c r="ZO173" s="134"/>
      <c r="ZP173" s="134"/>
      <c r="ZQ173" s="134"/>
      <c r="ZR173" s="134"/>
      <c r="ZS173" s="134"/>
      <c r="ZT173" s="134"/>
      <c r="ZU173" s="134"/>
      <c r="ZV173" s="134"/>
      <c r="ZW173" s="134"/>
      <c r="ZX173" s="134"/>
      <c r="ZY173" s="134"/>
      <c r="ZZ173" s="134"/>
      <c r="AAA173" s="134"/>
      <c r="AAB173" s="134"/>
      <c r="AAC173" s="134"/>
      <c r="AAD173" s="134"/>
      <c r="AAE173" s="134"/>
      <c r="AAF173" s="134"/>
      <c r="AAG173" s="134"/>
      <c r="AAH173" s="134"/>
      <c r="AAI173" s="134"/>
      <c r="AAJ173" s="134"/>
      <c r="AAK173" s="134"/>
      <c r="AAL173" s="134"/>
      <c r="AAM173" s="134"/>
      <c r="AAN173" s="134"/>
      <c r="AAO173" s="134"/>
      <c r="AAP173" s="134"/>
      <c r="AAQ173" s="134"/>
      <c r="AAR173" s="134"/>
      <c r="AAS173" s="134"/>
      <c r="AAT173" s="134"/>
      <c r="AAU173" s="134"/>
      <c r="AAV173" s="134"/>
      <c r="AAW173" s="134"/>
      <c r="AAX173" s="134"/>
      <c r="AAY173" s="134"/>
      <c r="AAZ173" s="134"/>
      <c r="ABA173" s="134"/>
      <c r="ABB173" s="134"/>
      <c r="ABC173" s="134"/>
      <c r="ABD173" s="134"/>
      <c r="ABE173" s="134"/>
      <c r="ABF173" s="134"/>
      <c r="ABG173" s="134"/>
      <c r="ABH173" s="134"/>
      <c r="ABI173" s="134"/>
      <c r="ABJ173" s="134"/>
      <c r="ABK173" s="134"/>
      <c r="ABL173" s="134"/>
      <c r="ABM173" s="134"/>
      <c r="ABN173" s="134"/>
      <c r="ABO173" s="134"/>
      <c r="ABP173" s="134"/>
      <c r="ABQ173" s="134"/>
      <c r="ABR173" s="134"/>
      <c r="ABS173" s="134"/>
      <c r="ABT173" s="134"/>
      <c r="ABU173" s="134"/>
      <c r="ABV173" s="134"/>
      <c r="ABW173" s="134"/>
      <c r="ABX173" s="134"/>
      <c r="ABY173" s="134"/>
      <c r="ABZ173" s="134"/>
      <c r="ACA173" s="134"/>
      <c r="ACB173" s="134"/>
      <c r="ACC173" s="134"/>
      <c r="ACD173" s="134"/>
      <c r="ACE173" s="134"/>
      <c r="ACF173" s="134"/>
      <c r="ACG173" s="134"/>
      <c r="ACH173" s="134"/>
      <c r="ACI173" s="134"/>
      <c r="ACJ173" s="134"/>
      <c r="ACK173" s="134"/>
      <c r="ACL173" s="134"/>
      <c r="ACM173" s="134"/>
      <c r="ACN173" s="134"/>
      <c r="ACO173" s="134"/>
      <c r="ACP173" s="134"/>
      <c r="ACQ173" s="134"/>
      <c r="ACR173" s="134"/>
      <c r="ACS173" s="134"/>
      <c r="ACT173" s="134"/>
      <c r="ACU173" s="134"/>
      <c r="ACV173" s="134"/>
      <c r="ACW173" s="134"/>
      <c r="ACX173" s="134"/>
      <c r="ACY173" s="134"/>
      <c r="ACZ173" s="134"/>
      <c r="ADA173" s="134"/>
      <c r="ADB173" s="134"/>
      <c r="ADC173" s="134"/>
      <c r="ADD173" s="134"/>
      <c r="ADE173" s="134"/>
      <c r="ADF173" s="134"/>
      <c r="ADG173" s="134"/>
      <c r="ADH173" s="134"/>
      <c r="ADI173" s="134"/>
      <c r="ADJ173" s="134"/>
      <c r="ADK173" s="134"/>
      <c r="ADL173" s="134"/>
      <c r="ADM173" s="134"/>
      <c r="ADN173" s="134"/>
      <c r="ADO173" s="134"/>
      <c r="ADP173" s="134"/>
      <c r="ADQ173" s="134"/>
      <c r="ADR173" s="134"/>
      <c r="ADS173" s="134"/>
      <c r="ADT173" s="134"/>
      <c r="ADU173" s="134"/>
      <c r="ADV173" s="134"/>
      <c r="ADW173" s="134"/>
      <c r="ADX173" s="134"/>
      <c r="ADY173" s="134"/>
      <c r="ADZ173" s="134"/>
      <c r="AEA173" s="134"/>
      <c r="AEB173" s="134"/>
      <c r="AEC173" s="134"/>
      <c r="AED173" s="134"/>
      <c r="AEE173" s="134"/>
      <c r="AEF173" s="134"/>
      <c r="AEG173" s="134"/>
      <c r="AEH173" s="134"/>
      <c r="AEI173" s="134"/>
      <c r="AEJ173" s="134"/>
      <c r="AEK173" s="134"/>
      <c r="AEL173" s="134"/>
      <c r="AEM173" s="134"/>
      <c r="AEN173" s="134"/>
      <c r="AEO173" s="134"/>
      <c r="AEP173" s="134"/>
      <c r="AEQ173" s="134"/>
      <c r="AER173" s="134"/>
      <c r="AES173" s="134"/>
      <c r="AET173" s="134"/>
      <c r="AEU173" s="134"/>
      <c r="AEV173" s="134"/>
      <c r="AEW173" s="134"/>
      <c r="AEX173" s="134"/>
      <c r="AEY173" s="134"/>
      <c r="AEZ173" s="134"/>
      <c r="AFA173" s="134"/>
      <c r="AFB173" s="134"/>
      <c r="AFC173" s="134"/>
      <c r="AFD173" s="134"/>
      <c r="AFE173" s="134"/>
      <c r="AFF173" s="134"/>
      <c r="AFG173" s="134"/>
      <c r="AFH173" s="134"/>
      <c r="AFI173" s="134"/>
      <c r="AFJ173" s="134"/>
      <c r="AFK173" s="134"/>
      <c r="AFL173" s="134"/>
      <c r="AFM173" s="134"/>
      <c r="AFN173" s="134"/>
      <c r="AFO173" s="134"/>
      <c r="AFP173" s="134"/>
      <c r="AFQ173" s="134"/>
      <c r="AFR173" s="134"/>
      <c r="AFS173" s="134"/>
      <c r="AFT173" s="134"/>
      <c r="AFU173" s="134"/>
      <c r="AFV173" s="134"/>
      <c r="AFW173" s="134"/>
      <c r="AFX173" s="134"/>
      <c r="AFY173" s="134"/>
      <c r="AFZ173" s="134"/>
      <c r="AGA173" s="134"/>
      <c r="AGB173" s="134"/>
      <c r="AGC173" s="134"/>
      <c r="AGD173" s="134"/>
      <c r="AGE173" s="134"/>
      <c r="AGF173" s="134"/>
      <c r="AGG173" s="134"/>
      <c r="AGH173" s="134"/>
      <c r="AGI173" s="134"/>
      <c r="AGJ173" s="134"/>
      <c r="AGK173" s="134"/>
      <c r="AGL173" s="134"/>
      <c r="AGM173" s="134"/>
      <c r="AGN173" s="134"/>
      <c r="AGO173" s="134"/>
      <c r="AGP173" s="134"/>
      <c r="AGQ173" s="134"/>
      <c r="AGR173" s="134"/>
      <c r="AGS173" s="134"/>
      <c r="AGT173" s="134"/>
      <c r="AGU173" s="134"/>
      <c r="AGV173" s="134"/>
      <c r="AGW173" s="134"/>
      <c r="AGX173" s="134"/>
      <c r="AGY173" s="134"/>
      <c r="AGZ173" s="134"/>
      <c r="AHA173" s="134"/>
      <c r="AHB173" s="134"/>
      <c r="AHC173" s="134"/>
      <c r="AHD173" s="134"/>
      <c r="AHE173" s="134"/>
      <c r="AHF173" s="134"/>
      <c r="AHG173" s="134"/>
      <c r="AHH173" s="134"/>
      <c r="AHI173" s="134"/>
      <c r="AHJ173" s="134"/>
      <c r="AHK173" s="134"/>
      <c r="AHL173" s="134"/>
      <c r="AHM173" s="134"/>
      <c r="AHN173" s="134"/>
      <c r="AHO173" s="134"/>
      <c r="AHP173" s="134"/>
      <c r="AHQ173" s="134"/>
      <c r="AHR173" s="134"/>
      <c r="AHS173" s="134"/>
      <c r="AHT173" s="134"/>
      <c r="AHU173" s="134"/>
      <c r="AHV173" s="134"/>
      <c r="AHW173" s="134"/>
      <c r="AHX173" s="134"/>
      <c r="AHY173" s="134"/>
      <c r="AHZ173" s="134"/>
      <c r="AIA173" s="134"/>
      <c r="AIB173" s="134"/>
      <c r="AIC173" s="134"/>
      <c r="AID173" s="134"/>
      <c r="AIE173" s="134"/>
      <c r="AIF173" s="134"/>
      <c r="AIG173" s="134"/>
      <c r="AIH173" s="134"/>
      <c r="AII173" s="134"/>
      <c r="AIJ173" s="134"/>
      <c r="AIK173" s="134"/>
      <c r="AIL173" s="134"/>
      <c r="AIM173" s="134"/>
      <c r="AIN173" s="134"/>
      <c r="AIO173" s="134"/>
      <c r="AIP173" s="134"/>
      <c r="AIQ173" s="134"/>
      <c r="AIR173" s="134"/>
      <c r="AIS173" s="134"/>
      <c r="AIT173" s="134"/>
      <c r="AIU173" s="134"/>
      <c r="AIV173" s="134"/>
      <c r="AIW173" s="134"/>
      <c r="AIX173" s="134"/>
      <c r="AIY173" s="134"/>
      <c r="AIZ173" s="134"/>
      <c r="AJA173" s="134"/>
      <c r="AJB173" s="134"/>
      <c r="AJC173" s="134"/>
      <c r="AJD173" s="134"/>
      <c r="AJE173" s="134"/>
      <c r="AJF173" s="134"/>
      <c r="AJG173" s="134"/>
      <c r="AJH173" s="134"/>
      <c r="AJI173" s="134"/>
      <c r="AJJ173" s="134"/>
      <c r="AJK173" s="134"/>
      <c r="AJL173" s="134"/>
      <c r="AJM173" s="134"/>
      <c r="AJN173" s="134"/>
      <c r="AJO173" s="134"/>
      <c r="AJP173" s="134"/>
      <c r="AJQ173" s="134"/>
      <c r="AJR173" s="134"/>
      <c r="AJS173" s="134"/>
      <c r="AJT173" s="134"/>
      <c r="AJU173" s="134"/>
      <c r="AJV173" s="134"/>
      <c r="AJW173" s="134"/>
      <c r="AJX173" s="134"/>
      <c r="AJY173" s="134"/>
      <c r="AJZ173" s="134"/>
      <c r="AKA173" s="134"/>
      <c r="AKB173" s="134"/>
      <c r="AKC173" s="134"/>
      <c r="AKD173" s="134"/>
      <c r="AKE173" s="134"/>
      <c r="AKF173" s="134"/>
      <c r="AKG173" s="134"/>
      <c r="AKH173" s="134"/>
      <c r="AKI173" s="134"/>
      <c r="AKJ173" s="134"/>
      <c r="AKK173" s="134"/>
      <c r="AKL173" s="134"/>
      <c r="AKM173" s="134"/>
      <c r="AKN173" s="134"/>
      <c r="AKO173" s="134"/>
      <c r="AKP173" s="134"/>
      <c r="AKQ173" s="134"/>
      <c r="AKR173" s="134"/>
      <c r="AKS173" s="134"/>
      <c r="AKT173" s="134"/>
      <c r="AKU173" s="134"/>
      <c r="AKV173" s="134"/>
      <c r="AKW173" s="134"/>
      <c r="AKX173" s="134"/>
    </row>
    <row r="174" spans="1:986" s="81" customFormat="1" ht="24" collapsed="1" x14ac:dyDescent="0.2">
      <c r="A174" s="249"/>
      <c r="B174" s="242" t="s">
        <v>463</v>
      </c>
      <c r="C174" s="170" t="str">
        <f>_xlfn.CONCAT(Leverancespecifikation6[[#This Row],[ID]],Leverancespecifikation6[[#This Row],[BYGNINGSDEL]])</f>
        <v>170Beklædninger, monteret</v>
      </c>
      <c r="D174" s="171"/>
      <c r="E174" s="171" t="s">
        <v>1551</v>
      </c>
      <c r="F174" s="171"/>
      <c r="G174" s="171"/>
      <c r="H174" s="171"/>
      <c r="I174" s="171"/>
      <c r="J174" s="167">
        <v>4</v>
      </c>
      <c r="K174" s="175" t="s">
        <v>484</v>
      </c>
      <c r="L174" s="172" t="s">
        <v>103</v>
      </c>
      <c r="M174" s="80" t="str">
        <f>IFERROR(VLOOKUP(Leverancespecifikation6[[#This Row],[ID-Bygningsdel]],'Data ændringslog'!A:G,7,FALSE),"P")</f>
        <v/>
      </c>
      <c r="N174" s="321" t="s">
        <v>99</v>
      </c>
      <c r="O174" s="121" t="str">
        <f>VLOOKUP(Leverancespecifikation6[[#This Row],[ID-Bygningsdel]],'Data aktør'!A:H,2,FALSE)</f>
        <v>X</v>
      </c>
      <c r="P174" s="78" t="str">
        <f>VLOOKUP(Leverancespecifikation6[[#This Row],[ID-Bygningsdel]],'Data aktør'!A:H,3,FALSE)</f>
        <v/>
      </c>
      <c r="Q174" s="78" t="str">
        <f>VLOOKUP(Leverancespecifikation6[[#This Row],[ID-Bygningsdel]],'Data aktør'!A:H,4,FALSE)</f>
        <v/>
      </c>
      <c r="R174" s="78" t="str">
        <f>VLOOKUP(Leverancespecifikation6[[#This Row],[ID-Bygningsdel]],'Data aktør'!A:H,5,FALSE)</f>
        <v/>
      </c>
      <c r="S174" s="78" t="str">
        <f>VLOOKUP(Leverancespecifikation6[[#This Row],[ID-Bygningsdel]],'Data aktør'!A:H,6,FALSE)</f>
        <v/>
      </c>
      <c r="T174" s="78" t="str">
        <f>VLOOKUP(Leverancespecifikation6[[#This Row],[ID-Bygningsdel]],'Data aktør'!A:H,7,FALSE)</f>
        <v/>
      </c>
      <c r="U174" s="122" t="str">
        <f>VLOOKUP(Leverancespecifikation6[[#This Row],[ID-Bygningsdel]],'Data aktør'!A:H,8,FALSE)</f>
        <v/>
      </c>
      <c r="V174" s="112"/>
      <c r="W174" s="79"/>
      <c r="X174" s="79"/>
      <c r="Y174" s="79"/>
      <c r="Z174" s="79"/>
      <c r="AA174" s="79"/>
      <c r="AB174" s="171"/>
      <c r="AC174" s="171"/>
      <c r="AD174" s="171"/>
      <c r="AE174" s="171"/>
      <c r="AF174" s="171"/>
      <c r="AG174" s="171"/>
      <c r="AH174" s="171"/>
      <c r="AI174" s="171"/>
      <c r="AJ174" s="171" t="s">
        <v>33</v>
      </c>
      <c r="AK174" s="171">
        <v>300</v>
      </c>
      <c r="AL174" s="171"/>
      <c r="AM174" s="171"/>
      <c r="AN174" s="171"/>
      <c r="AO174" s="171"/>
      <c r="AP174" s="171"/>
      <c r="AQ174" s="171"/>
      <c r="AR174" s="171"/>
      <c r="AS174" s="171"/>
      <c r="AT174" s="171" t="s">
        <v>33</v>
      </c>
      <c r="AU174" s="171">
        <v>325</v>
      </c>
      <c r="AV174" s="171"/>
      <c r="AW174" s="171"/>
      <c r="AX174" s="171"/>
      <c r="AY174" s="171"/>
      <c r="AZ174" s="171"/>
      <c r="BA174" s="171"/>
      <c r="BB174" s="171" t="s">
        <v>33</v>
      </c>
      <c r="BC174" s="171">
        <v>325</v>
      </c>
      <c r="BD174" s="171"/>
      <c r="BE174" s="171"/>
      <c r="BF174" s="171"/>
      <c r="BG174" s="171"/>
      <c r="BH174" s="171"/>
      <c r="BI174" s="171"/>
      <c r="BJ174" s="171"/>
      <c r="BK174" s="171"/>
      <c r="BL174" s="287" t="s">
        <v>485</v>
      </c>
      <c r="BM174" s="171"/>
      <c r="BN174" s="171"/>
      <c r="BO174" s="171"/>
      <c r="BP174" s="171"/>
      <c r="BQ174" s="171"/>
      <c r="BR174" s="171"/>
      <c r="BS174" s="171"/>
      <c r="BT174" s="171"/>
      <c r="BU174" s="171"/>
      <c r="BV174" s="171"/>
      <c r="BW174" s="171"/>
      <c r="BX174" s="171"/>
      <c r="BY174" s="171"/>
      <c r="BZ174" s="171"/>
      <c r="CA174" s="208"/>
      <c r="CB174" s="140"/>
      <c r="CC174" s="140"/>
      <c r="CD174" s="140"/>
      <c r="CE174" s="140"/>
      <c r="CF174" s="140"/>
      <c r="CG174" s="140"/>
      <c r="CH174" s="140"/>
      <c r="CI174" s="140"/>
      <c r="CJ174" s="140"/>
      <c r="CK174" s="140"/>
      <c r="CL174" s="140"/>
      <c r="CM174" s="140"/>
      <c r="CN174" s="140"/>
      <c r="CO174" s="140"/>
      <c r="CP174" s="140"/>
      <c r="CQ174" s="140"/>
      <c r="CR174" s="140"/>
      <c r="CS174" s="140"/>
      <c r="CT174" s="140"/>
      <c r="CU174" s="140"/>
      <c r="CV174" s="140"/>
      <c r="CW174" s="140"/>
      <c r="CX174" s="140"/>
      <c r="CY174" s="140"/>
      <c r="CZ174" s="140"/>
      <c r="DA174" s="140"/>
      <c r="DB174" s="140"/>
      <c r="DC174" s="140"/>
      <c r="DD174" s="140"/>
      <c r="DE174" s="140"/>
      <c r="DF174" s="140"/>
      <c r="DG174" s="140"/>
      <c r="DH174" s="140"/>
      <c r="DI174" s="140"/>
      <c r="DJ174" s="140"/>
      <c r="DK174" s="140"/>
      <c r="DL174" s="140"/>
      <c r="DM174" s="140"/>
      <c r="DN174" s="140"/>
      <c r="DO174" s="140"/>
      <c r="DP174" s="140"/>
      <c r="DQ174" s="140"/>
      <c r="DR174" s="140"/>
      <c r="DS174" s="140"/>
      <c r="DT174" s="140"/>
      <c r="DU174" s="140"/>
      <c r="DV174" s="140"/>
      <c r="DW174" s="140"/>
      <c r="DX174" s="140"/>
      <c r="DY174" s="140"/>
      <c r="DZ174" s="140"/>
      <c r="EA174" s="140"/>
      <c r="EB174" s="140"/>
      <c r="EC174" s="140"/>
      <c r="ED174" s="140"/>
      <c r="EE174" s="140"/>
      <c r="EF174" s="140"/>
      <c r="EG174" s="140"/>
      <c r="EH174" s="140"/>
      <c r="EI174" s="140"/>
      <c r="EJ174" s="140"/>
      <c r="EK174" s="140"/>
      <c r="EL174" s="140"/>
      <c r="EM174" s="140"/>
      <c r="EN174" s="140"/>
      <c r="EO174" s="140"/>
      <c r="EP174" s="140"/>
      <c r="EQ174" s="140"/>
      <c r="ER174" s="140"/>
      <c r="ES174" s="140"/>
      <c r="ET174" s="140"/>
      <c r="EU174" s="140"/>
      <c r="EV174" s="140"/>
      <c r="EW174" s="140"/>
      <c r="EX174" s="140"/>
      <c r="EY174" s="140"/>
      <c r="EZ174" s="140"/>
      <c r="FA174" s="140"/>
      <c r="FB174" s="140"/>
      <c r="FC174" s="140"/>
      <c r="FD174" s="140"/>
      <c r="FE174" s="140"/>
      <c r="FF174" s="140"/>
      <c r="FG174" s="140"/>
      <c r="FH174" s="140"/>
      <c r="FI174" s="140"/>
      <c r="FJ174" s="140"/>
      <c r="FK174" s="140"/>
      <c r="FL174" s="140"/>
      <c r="FM174" s="140"/>
      <c r="FN174" s="140"/>
      <c r="FO174" s="140"/>
      <c r="FP174" s="140"/>
      <c r="FQ174" s="140"/>
      <c r="FR174" s="140"/>
      <c r="FS174" s="140"/>
      <c r="FT174" s="140"/>
      <c r="FU174" s="140"/>
      <c r="FV174" s="140"/>
      <c r="FW174" s="140"/>
      <c r="FX174" s="140"/>
      <c r="FY174" s="140"/>
      <c r="FZ174" s="140"/>
      <c r="GA174" s="140"/>
      <c r="GB174" s="140"/>
      <c r="GC174" s="140"/>
      <c r="GD174" s="140"/>
      <c r="GE174" s="140"/>
      <c r="GF174" s="140"/>
      <c r="GG174" s="140"/>
      <c r="GH174" s="140"/>
      <c r="GI174" s="140"/>
      <c r="GJ174" s="140"/>
      <c r="GK174" s="140"/>
      <c r="GL174" s="140"/>
      <c r="GM174" s="140"/>
      <c r="GN174" s="140"/>
      <c r="GO174" s="140"/>
      <c r="GP174" s="140"/>
      <c r="GQ174" s="140"/>
      <c r="GR174" s="140"/>
      <c r="GS174" s="140"/>
      <c r="GT174" s="140"/>
      <c r="GU174" s="140"/>
      <c r="GV174" s="140"/>
      <c r="GW174" s="140"/>
      <c r="GX174" s="140"/>
      <c r="GY174" s="140"/>
      <c r="GZ174" s="140"/>
      <c r="HA174" s="140"/>
      <c r="HB174" s="140"/>
      <c r="HC174" s="140"/>
      <c r="HD174" s="140"/>
      <c r="HE174" s="140"/>
      <c r="HF174" s="140"/>
      <c r="HG174" s="140"/>
      <c r="HH174" s="140"/>
      <c r="HI174" s="140"/>
      <c r="HJ174" s="140"/>
      <c r="HK174" s="140"/>
      <c r="HL174" s="140"/>
      <c r="HM174" s="140"/>
      <c r="HN174" s="140"/>
      <c r="HO174" s="140"/>
      <c r="HP174" s="140"/>
      <c r="HQ174" s="140"/>
      <c r="HR174" s="140"/>
      <c r="HS174" s="140"/>
      <c r="HT174" s="140"/>
      <c r="HU174" s="140"/>
      <c r="HV174" s="140"/>
      <c r="HW174" s="140"/>
      <c r="HX174" s="140"/>
      <c r="HY174" s="140"/>
      <c r="HZ174" s="140"/>
      <c r="IA174" s="140"/>
      <c r="IB174" s="140"/>
      <c r="IC174" s="140"/>
      <c r="ID174" s="140"/>
      <c r="IE174" s="140"/>
      <c r="IF174" s="140"/>
      <c r="IG174" s="140"/>
      <c r="IH174" s="140"/>
      <c r="II174" s="140"/>
      <c r="IJ174" s="140"/>
      <c r="IK174" s="140"/>
      <c r="IL174" s="140"/>
      <c r="IM174" s="140"/>
      <c r="IN174" s="140"/>
      <c r="IO174" s="140"/>
      <c r="IP174" s="140"/>
      <c r="IQ174" s="140"/>
      <c r="IR174" s="140"/>
      <c r="IS174" s="140"/>
      <c r="IT174" s="140"/>
      <c r="IU174" s="140"/>
      <c r="IV174" s="140"/>
      <c r="IW174" s="140"/>
      <c r="IX174" s="140"/>
      <c r="IY174" s="140"/>
      <c r="IZ174" s="140"/>
      <c r="JA174" s="140"/>
      <c r="JB174" s="140"/>
      <c r="JC174" s="140"/>
      <c r="JD174" s="140"/>
      <c r="JE174" s="140"/>
      <c r="JF174" s="140"/>
      <c r="JG174" s="140"/>
      <c r="JH174" s="140"/>
      <c r="JI174" s="140"/>
      <c r="JJ174" s="140"/>
      <c r="JK174" s="140"/>
      <c r="JL174" s="140"/>
      <c r="JM174" s="140"/>
      <c r="JN174" s="140"/>
      <c r="JO174" s="140"/>
      <c r="JP174" s="140"/>
      <c r="JQ174" s="140"/>
      <c r="JR174" s="140"/>
      <c r="JS174" s="140"/>
      <c r="JT174" s="140"/>
      <c r="JU174" s="140"/>
      <c r="JV174" s="140"/>
      <c r="JW174" s="140"/>
      <c r="JX174" s="140"/>
      <c r="JY174" s="140"/>
      <c r="JZ174" s="140"/>
      <c r="KA174" s="140"/>
      <c r="KB174" s="140"/>
      <c r="KC174" s="140"/>
      <c r="KD174" s="140"/>
      <c r="KE174" s="140"/>
      <c r="KF174" s="140"/>
      <c r="KG174" s="140"/>
      <c r="KH174" s="140"/>
      <c r="KI174" s="140"/>
      <c r="KJ174" s="140"/>
      <c r="KK174" s="140"/>
      <c r="KL174" s="140"/>
      <c r="KM174" s="140"/>
      <c r="KN174" s="140"/>
      <c r="KO174" s="140"/>
      <c r="KP174" s="140"/>
      <c r="KQ174" s="140"/>
      <c r="KR174" s="140"/>
      <c r="KS174" s="140"/>
      <c r="KT174" s="140"/>
      <c r="KU174" s="140"/>
      <c r="KV174" s="140"/>
      <c r="KW174" s="140"/>
      <c r="KX174" s="140"/>
      <c r="KY174" s="140"/>
      <c r="KZ174" s="140"/>
      <c r="LA174" s="140"/>
      <c r="LB174" s="140"/>
      <c r="LC174" s="140"/>
      <c r="LD174" s="140"/>
      <c r="LE174" s="140"/>
      <c r="LF174" s="140"/>
      <c r="LG174" s="140"/>
      <c r="LH174" s="140"/>
      <c r="LI174" s="140"/>
      <c r="LJ174" s="140"/>
      <c r="LK174" s="140"/>
      <c r="LL174" s="140"/>
      <c r="LM174" s="140"/>
      <c r="LN174" s="140"/>
      <c r="LO174" s="140"/>
      <c r="LP174" s="140"/>
      <c r="LQ174" s="140"/>
      <c r="LR174" s="140"/>
      <c r="LS174" s="140"/>
      <c r="LT174" s="140"/>
      <c r="LU174" s="140"/>
      <c r="LV174" s="140"/>
      <c r="LW174" s="140"/>
      <c r="LX174" s="140"/>
      <c r="LY174" s="140"/>
      <c r="LZ174" s="140"/>
      <c r="MA174" s="140"/>
      <c r="MB174" s="140"/>
      <c r="MC174" s="140"/>
      <c r="MD174" s="140"/>
      <c r="ME174" s="140"/>
      <c r="MF174" s="140"/>
      <c r="MG174" s="140"/>
      <c r="MH174" s="140"/>
      <c r="MI174" s="140"/>
      <c r="MJ174" s="140"/>
      <c r="MK174" s="140"/>
      <c r="ML174" s="140"/>
      <c r="MM174" s="140"/>
      <c r="MN174" s="140"/>
      <c r="MO174" s="140"/>
      <c r="MP174" s="140"/>
      <c r="MQ174" s="140"/>
      <c r="MR174" s="140"/>
      <c r="MS174" s="140"/>
      <c r="MT174" s="140"/>
      <c r="MU174" s="140"/>
      <c r="MV174" s="140"/>
      <c r="MW174" s="140"/>
      <c r="MX174" s="140"/>
      <c r="MY174" s="140"/>
      <c r="MZ174" s="140"/>
      <c r="NA174" s="140"/>
      <c r="NB174" s="140"/>
      <c r="NC174" s="140"/>
      <c r="ND174" s="140"/>
      <c r="NE174" s="140"/>
      <c r="NF174" s="140"/>
      <c r="NG174" s="140"/>
      <c r="NH174" s="140"/>
      <c r="NI174" s="140"/>
      <c r="NJ174" s="140"/>
      <c r="NK174" s="140"/>
      <c r="NL174" s="140"/>
      <c r="NM174" s="140"/>
      <c r="NN174" s="140"/>
      <c r="NO174" s="140"/>
      <c r="NP174" s="140"/>
      <c r="NQ174" s="140"/>
      <c r="NR174" s="140"/>
      <c r="NS174" s="140"/>
      <c r="NT174" s="140"/>
      <c r="NU174" s="140"/>
      <c r="NV174" s="140"/>
      <c r="NW174" s="140"/>
      <c r="NX174" s="140"/>
      <c r="NY174" s="140"/>
      <c r="NZ174" s="140"/>
      <c r="OA174" s="140"/>
      <c r="OB174" s="140"/>
      <c r="OC174" s="140"/>
      <c r="OD174" s="140"/>
      <c r="OE174" s="140"/>
      <c r="OF174" s="140"/>
      <c r="OG174" s="140"/>
      <c r="OH174" s="140"/>
      <c r="OI174" s="140"/>
      <c r="OJ174" s="140"/>
      <c r="OK174" s="140"/>
      <c r="OL174" s="140"/>
      <c r="OM174" s="140"/>
      <c r="ON174" s="140"/>
      <c r="OO174" s="140"/>
      <c r="OP174" s="140"/>
      <c r="OQ174" s="140"/>
      <c r="OR174" s="140"/>
      <c r="OS174" s="140"/>
      <c r="OT174" s="140"/>
      <c r="OU174" s="140"/>
      <c r="OV174" s="140"/>
      <c r="OW174" s="140"/>
      <c r="OX174" s="140"/>
      <c r="OY174" s="140"/>
      <c r="OZ174" s="140"/>
      <c r="PA174" s="140"/>
      <c r="PB174" s="140"/>
      <c r="PC174" s="140"/>
      <c r="PD174" s="140"/>
      <c r="PE174" s="140"/>
      <c r="PF174" s="140"/>
      <c r="PG174" s="140"/>
      <c r="PH174" s="140"/>
      <c r="PI174" s="140"/>
      <c r="PJ174" s="140"/>
      <c r="PK174" s="140"/>
      <c r="PL174" s="140"/>
      <c r="PM174" s="140"/>
      <c r="PN174" s="140"/>
      <c r="PO174" s="140"/>
      <c r="PP174" s="140"/>
      <c r="PQ174" s="140"/>
      <c r="PR174" s="140"/>
      <c r="PS174" s="140"/>
      <c r="PT174" s="140"/>
      <c r="PU174" s="140"/>
      <c r="PV174" s="140"/>
      <c r="PW174" s="140"/>
      <c r="PX174" s="140"/>
      <c r="PY174" s="140"/>
      <c r="PZ174" s="140"/>
      <c r="QA174" s="140"/>
      <c r="QB174" s="140"/>
      <c r="QC174" s="140"/>
      <c r="QD174" s="140"/>
      <c r="QE174" s="140"/>
      <c r="QF174" s="140"/>
      <c r="QG174" s="140"/>
      <c r="QH174" s="140"/>
      <c r="QI174" s="140"/>
      <c r="QJ174" s="140"/>
      <c r="QK174" s="140"/>
      <c r="QL174" s="140"/>
      <c r="QM174" s="140"/>
      <c r="QN174" s="140"/>
      <c r="QO174" s="140"/>
      <c r="QP174" s="140"/>
      <c r="QQ174" s="140"/>
      <c r="QR174" s="140"/>
      <c r="QS174" s="140"/>
      <c r="QT174" s="140"/>
      <c r="QU174" s="140"/>
      <c r="QV174" s="140"/>
      <c r="QW174" s="140"/>
      <c r="QX174" s="140"/>
      <c r="QY174" s="140"/>
      <c r="QZ174" s="140"/>
      <c r="RA174" s="140"/>
      <c r="RB174" s="140"/>
      <c r="RC174" s="140"/>
      <c r="RD174" s="140"/>
      <c r="RE174" s="140"/>
      <c r="RF174" s="140"/>
      <c r="RG174" s="140"/>
      <c r="RH174" s="140"/>
      <c r="RI174" s="140"/>
      <c r="RJ174" s="140"/>
      <c r="RK174" s="140"/>
      <c r="RL174" s="140"/>
      <c r="RM174" s="140"/>
      <c r="RN174" s="140"/>
      <c r="RO174" s="140"/>
      <c r="RP174" s="140"/>
      <c r="RQ174" s="140"/>
      <c r="RR174" s="140"/>
      <c r="RS174" s="140"/>
      <c r="RT174" s="140"/>
      <c r="RU174" s="140"/>
      <c r="RV174" s="140"/>
      <c r="RW174" s="140"/>
      <c r="RX174" s="140"/>
      <c r="RY174" s="140"/>
      <c r="RZ174" s="140"/>
      <c r="SA174" s="140"/>
      <c r="SB174" s="140"/>
      <c r="SC174" s="140"/>
      <c r="SD174" s="140"/>
      <c r="SE174" s="140"/>
      <c r="SF174" s="140"/>
      <c r="SG174" s="140"/>
      <c r="SH174" s="140"/>
      <c r="SI174" s="140"/>
      <c r="SJ174" s="140"/>
      <c r="SK174" s="140"/>
      <c r="SL174" s="140"/>
      <c r="SM174" s="140"/>
      <c r="SN174" s="140"/>
      <c r="SO174" s="140"/>
      <c r="SP174" s="140"/>
      <c r="SQ174" s="140"/>
      <c r="SR174" s="140"/>
      <c r="SS174" s="140"/>
      <c r="ST174" s="140"/>
      <c r="SU174" s="140"/>
      <c r="SV174" s="140"/>
      <c r="SW174" s="140"/>
      <c r="SX174" s="140"/>
      <c r="SY174" s="140"/>
      <c r="SZ174" s="140"/>
      <c r="TA174" s="140"/>
      <c r="TB174" s="140"/>
      <c r="TC174" s="140"/>
      <c r="TD174" s="140"/>
      <c r="TE174" s="140"/>
      <c r="TF174" s="140"/>
      <c r="TG174" s="140"/>
      <c r="TH174" s="140"/>
      <c r="TI174" s="140"/>
      <c r="TJ174" s="140"/>
      <c r="TK174" s="140"/>
      <c r="TL174" s="140"/>
      <c r="TM174" s="140"/>
      <c r="TN174" s="140"/>
      <c r="TO174" s="140"/>
      <c r="TP174" s="140"/>
      <c r="TQ174" s="140"/>
      <c r="TR174" s="140"/>
      <c r="TS174" s="140"/>
      <c r="TT174" s="140"/>
      <c r="TU174" s="140"/>
      <c r="TV174" s="140"/>
      <c r="TW174" s="140"/>
      <c r="TX174" s="140"/>
      <c r="TY174" s="140"/>
      <c r="TZ174" s="140"/>
      <c r="UA174" s="140"/>
      <c r="UB174" s="140"/>
      <c r="UC174" s="140"/>
      <c r="UD174" s="140"/>
      <c r="UE174" s="140"/>
      <c r="UF174" s="140"/>
      <c r="UG174" s="140"/>
      <c r="UH174" s="140"/>
      <c r="UI174" s="140"/>
      <c r="UJ174" s="140"/>
      <c r="UK174" s="140"/>
      <c r="UL174" s="140"/>
      <c r="UM174" s="140"/>
      <c r="UN174" s="140"/>
      <c r="UO174" s="140"/>
      <c r="UP174" s="140"/>
      <c r="UQ174" s="140"/>
      <c r="UR174" s="140"/>
      <c r="US174" s="140"/>
      <c r="UT174" s="140"/>
      <c r="UU174" s="140"/>
      <c r="UV174" s="140"/>
      <c r="UW174" s="140"/>
      <c r="UX174" s="140"/>
      <c r="UY174" s="140"/>
      <c r="UZ174" s="140"/>
      <c r="VA174" s="140"/>
      <c r="VB174" s="140"/>
      <c r="VC174" s="140"/>
      <c r="VD174" s="140"/>
      <c r="VE174" s="140"/>
      <c r="VF174" s="140"/>
      <c r="VG174" s="140"/>
      <c r="VH174" s="140"/>
      <c r="VI174" s="140"/>
      <c r="VJ174" s="140"/>
      <c r="VK174" s="140"/>
      <c r="VL174" s="140"/>
      <c r="VM174" s="140"/>
      <c r="VN174" s="140"/>
      <c r="VO174" s="140"/>
      <c r="VP174" s="140"/>
      <c r="VQ174" s="140"/>
      <c r="VR174" s="140"/>
      <c r="VS174" s="140"/>
      <c r="VT174" s="140"/>
      <c r="VU174" s="140"/>
      <c r="VV174" s="140"/>
      <c r="VW174" s="140"/>
      <c r="VX174" s="140"/>
      <c r="VY174" s="140"/>
      <c r="VZ174" s="140"/>
      <c r="WA174" s="140"/>
      <c r="WB174" s="140"/>
      <c r="WC174" s="140"/>
      <c r="WD174" s="140"/>
      <c r="WE174" s="140"/>
      <c r="WF174" s="140"/>
      <c r="WG174" s="140"/>
      <c r="WH174" s="140"/>
      <c r="WI174" s="140"/>
      <c r="WJ174" s="140"/>
      <c r="WK174" s="140"/>
      <c r="WL174" s="140"/>
      <c r="WM174" s="140"/>
      <c r="WN174" s="140"/>
      <c r="WO174" s="140"/>
      <c r="WP174" s="140"/>
      <c r="WQ174" s="140"/>
      <c r="WR174" s="140"/>
      <c r="WS174" s="140"/>
      <c r="WT174" s="140"/>
      <c r="WU174" s="140"/>
      <c r="WV174" s="140"/>
      <c r="WW174" s="140"/>
      <c r="WX174" s="140"/>
      <c r="WY174" s="140"/>
      <c r="WZ174" s="140"/>
      <c r="XA174" s="140"/>
      <c r="XB174" s="140"/>
      <c r="XC174" s="140"/>
      <c r="XD174" s="140"/>
      <c r="XE174" s="140"/>
      <c r="XF174" s="140"/>
      <c r="XG174" s="140"/>
      <c r="XH174" s="140"/>
      <c r="XI174" s="140"/>
      <c r="XJ174" s="140"/>
      <c r="XK174" s="140"/>
      <c r="XL174" s="140"/>
      <c r="XM174" s="140"/>
      <c r="XN174" s="140"/>
      <c r="XO174" s="140"/>
      <c r="XP174" s="140"/>
      <c r="XQ174" s="140"/>
      <c r="XR174" s="140"/>
      <c r="XS174" s="140"/>
      <c r="XT174" s="140"/>
      <c r="XU174" s="140"/>
      <c r="XV174" s="140"/>
      <c r="XW174" s="140"/>
      <c r="XX174" s="140"/>
      <c r="XY174" s="140"/>
      <c r="XZ174" s="140"/>
      <c r="YA174" s="140"/>
      <c r="YB174" s="140"/>
      <c r="YC174" s="140"/>
      <c r="YD174" s="140"/>
      <c r="YE174" s="140"/>
      <c r="YF174" s="140"/>
      <c r="YG174" s="140"/>
      <c r="YH174" s="140"/>
      <c r="YI174" s="140"/>
      <c r="YJ174" s="140"/>
      <c r="YK174" s="140"/>
      <c r="YL174" s="140"/>
      <c r="YM174" s="140"/>
      <c r="YN174" s="140"/>
      <c r="YO174" s="140"/>
      <c r="YP174" s="140"/>
      <c r="YQ174" s="140"/>
      <c r="YR174" s="140"/>
      <c r="YS174" s="140"/>
      <c r="YT174" s="140"/>
      <c r="YU174" s="140"/>
      <c r="YV174" s="140"/>
      <c r="YW174" s="140"/>
      <c r="YX174" s="140"/>
      <c r="YY174" s="140"/>
      <c r="YZ174" s="140"/>
      <c r="ZA174" s="140"/>
      <c r="ZB174" s="140"/>
      <c r="ZC174" s="140"/>
      <c r="ZD174" s="140"/>
      <c r="ZE174" s="140"/>
      <c r="ZF174" s="140"/>
      <c r="ZG174" s="140"/>
      <c r="ZH174" s="140"/>
      <c r="ZI174" s="140"/>
      <c r="ZJ174" s="140"/>
      <c r="ZK174" s="140"/>
      <c r="ZL174" s="140"/>
      <c r="ZM174" s="140"/>
      <c r="ZN174" s="140"/>
      <c r="ZO174" s="140"/>
      <c r="ZP174" s="140"/>
      <c r="ZQ174" s="140"/>
      <c r="ZR174" s="140"/>
      <c r="ZS174" s="140"/>
      <c r="ZT174" s="140"/>
      <c r="ZU174" s="140"/>
      <c r="ZV174" s="140"/>
      <c r="ZW174" s="140"/>
      <c r="ZX174" s="140"/>
      <c r="ZY174" s="140"/>
      <c r="ZZ174" s="140"/>
      <c r="AAA174" s="140"/>
      <c r="AAB174" s="140"/>
      <c r="AAC174" s="140"/>
      <c r="AAD174" s="140"/>
      <c r="AAE174" s="140"/>
      <c r="AAF174" s="140"/>
      <c r="AAG174" s="140"/>
      <c r="AAH174" s="140"/>
      <c r="AAI174" s="140"/>
      <c r="AAJ174" s="140"/>
      <c r="AAK174" s="140"/>
      <c r="AAL174" s="140"/>
      <c r="AAM174" s="140"/>
      <c r="AAN174" s="140"/>
      <c r="AAO174" s="140"/>
      <c r="AAP174" s="140"/>
      <c r="AAQ174" s="140"/>
      <c r="AAR174" s="140"/>
      <c r="AAS174" s="140"/>
      <c r="AAT174" s="140"/>
      <c r="AAU174" s="140"/>
      <c r="AAV174" s="140"/>
      <c r="AAW174" s="140"/>
      <c r="AAX174" s="140"/>
      <c r="AAY174" s="140"/>
      <c r="AAZ174" s="140"/>
      <c r="ABA174" s="140"/>
      <c r="ABB174" s="140"/>
      <c r="ABC174" s="140"/>
      <c r="ABD174" s="140"/>
      <c r="ABE174" s="140"/>
      <c r="ABF174" s="140"/>
      <c r="ABG174" s="140"/>
      <c r="ABH174" s="140"/>
      <c r="ABI174" s="140"/>
      <c r="ABJ174" s="140"/>
      <c r="ABK174" s="140"/>
      <c r="ABL174" s="140"/>
      <c r="ABM174" s="140"/>
      <c r="ABN174" s="140"/>
      <c r="ABO174" s="140"/>
      <c r="ABP174" s="140"/>
      <c r="ABQ174" s="140"/>
      <c r="ABR174" s="140"/>
      <c r="ABS174" s="140"/>
      <c r="ABT174" s="140"/>
      <c r="ABU174" s="140"/>
      <c r="ABV174" s="140"/>
      <c r="ABW174" s="140"/>
      <c r="ABX174" s="140"/>
      <c r="ABY174" s="140"/>
      <c r="ABZ174" s="140"/>
      <c r="ACA174" s="140"/>
      <c r="ACB174" s="140"/>
      <c r="ACC174" s="140"/>
      <c r="ACD174" s="140"/>
      <c r="ACE174" s="140"/>
      <c r="ACF174" s="140"/>
      <c r="ACG174" s="140"/>
      <c r="ACH174" s="140"/>
      <c r="ACI174" s="140"/>
      <c r="ACJ174" s="140"/>
      <c r="ACK174" s="140"/>
      <c r="ACL174" s="140"/>
      <c r="ACM174" s="140"/>
      <c r="ACN174" s="140"/>
      <c r="ACO174" s="140"/>
      <c r="ACP174" s="140"/>
      <c r="ACQ174" s="140"/>
      <c r="ACR174" s="140"/>
      <c r="ACS174" s="140"/>
      <c r="ACT174" s="140"/>
      <c r="ACU174" s="140"/>
      <c r="ACV174" s="140"/>
      <c r="ACW174" s="140"/>
      <c r="ACX174" s="140"/>
      <c r="ACY174" s="140"/>
      <c r="ACZ174" s="140"/>
      <c r="ADA174" s="140"/>
      <c r="ADB174" s="140"/>
      <c r="ADC174" s="140"/>
      <c r="ADD174" s="140"/>
      <c r="ADE174" s="140"/>
      <c r="ADF174" s="140"/>
      <c r="ADG174" s="140"/>
      <c r="ADH174" s="140"/>
      <c r="ADI174" s="140"/>
      <c r="ADJ174" s="140"/>
      <c r="ADK174" s="140"/>
      <c r="ADL174" s="140"/>
      <c r="ADM174" s="140"/>
      <c r="ADN174" s="140"/>
      <c r="ADO174" s="140"/>
      <c r="ADP174" s="140"/>
      <c r="ADQ174" s="140"/>
      <c r="ADR174" s="140"/>
      <c r="ADS174" s="140"/>
      <c r="ADT174" s="140"/>
      <c r="ADU174" s="140"/>
      <c r="ADV174" s="140"/>
      <c r="ADW174" s="140"/>
      <c r="ADX174" s="140"/>
      <c r="ADY174" s="140"/>
      <c r="ADZ174" s="140"/>
      <c r="AEA174" s="140"/>
      <c r="AEB174" s="140"/>
      <c r="AEC174" s="140"/>
      <c r="AED174" s="140"/>
      <c r="AEE174" s="140"/>
      <c r="AEF174" s="140"/>
      <c r="AEG174" s="140"/>
      <c r="AEH174" s="140"/>
      <c r="AEI174" s="140"/>
      <c r="AEJ174" s="140"/>
      <c r="AEK174" s="140"/>
      <c r="AEL174" s="140"/>
      <c r="AEM174" s="140"/>
      <c r="AEN174" s="140"/>
      <c r="AEO174" s="140"/>
      <c r="AEP174" s="140"/>
      <c r="AEQ174" s="140"/>
      <c r="AER174" s="140"/>
      <c r="AES174" s="140"/>
      <c r="AET174" s="140"/>
      <c r="AEU174" s="140"/>
      <c r="AEV174" s="140"/>
      <c r="AEW174" s="140"/>
      <c r="AEX174" s="140"/>
      <c r="AEY174" s="140"/>
      <c r="AEZ174" s="140"/>
      <c r="AFA174" s="140"/>
      <c r="AFB174" s="140"/>
      <c r="AFC174" s="140"/>
      <c r="AFD174" s="140"/>
      <c r="AFE174" s="140"/>
      <c r="AFF174" s="140"/>
      <c r="AFG174" s="140"/>
      <c r="AFH174" s="140"/>
      <c r="AFI174" s="140"/>
      <c r="AFJ174" s="140"/>
      <c r="AFK174" s="140"/>
      <c r="AFL174" s="140"/>
      <c r="AFM174" s="140"/>
      <c r="AFN174" s="140"/>
      <c r="AFO174" s="140"/>
      <c r="AFP174" s="140"/>
      <c r="AFQ174" s="140"/>
      <c r="AFR174" s="140"/>
      <c r="AFS174" s="140"/>
      <c r="AFT174" s="140"/>
      <c r="AFU174" s="140"/>
      <c r="AFV174" s="140"/>
      <c r="AFW174" s="140"/>
      <c r="AFX174" s="140"/>
      <c r="AFY174" s="140"/>
      <c r="AFZ174" s="140"/>
      <c r="AGA174" s="140"/>
      <c r="AGB174" s="140"/>
      <c r="AGC174" s="140"/>
      <c r="AGD174" s="140"/>
      <c r="AGE174" s="140"/>
      <c r="AGF174" s="140"/>
      <c r="AGG174" s="140"/>
      <c r="AGH174" s="140"/>
      <c r="AGI174" s="140"/>
      <c r="AGJ174" s="140"/>
      <c r="AGK174" s="140"/>
      <c r="AGL174" s="140"/>
      <c r="AGM174" s="140"/>
      <c r="AGN174" s="140"/>
      <c r="AGO174" s="140"/>
      <c r="AGP174" s="140"/>
      <c r="AGQ174" s="140"/>
      <c r="AGR174" s="140"/>
      <c r="AGS174" s="140"/>
      <c r="AGT174" s="140"/>
      <c r="AGU174" s="140"/>
      <c r="AGV174" s="140"/>
      <c r="AGW174" s="140"/>
      <c r="AGX174" s="140"/>
      <c r="AGY174" s="140"/>
      <c r="AGZ174" s="140"/>
      <c r="AHA174" s="140"/>
      <c r="AHB174" s="140"/>
      <c r="AHC174" s="140"/>
      <c r="AHD174" s="140"/>
      <c r="AHE174" s="140"/>
      <c r="AHF174" s="140"/>
      <c r="AHG174" s="140"/>
      <c r="AHH174" s="140"/>
      <c r="AHI174" s="140"/>
      <c r="AHJ174" s="140"/>
      <c r="AHK174" s="140"/>
      <c r="AHL174" s="140"/>
      <c r="AHM174" s="140"/>
      <c r="AHN174" s="140"/>
      <c r="AHO174" s="140"/>
      <c r="AHP174" s="140"/>
      <c r="AHQ174" s="140"/>
      <c r="AHR174" s="140"/>
      <c r="AHS174" s="140"/>
      <c r="AHT174" s="140"/>
      <c r="AHU174" s="140"/>
      <c r="AHV174" s="140"/>
      <c r="AHW174" s="140"/>
      <c r="AHX174" s="140"/>
      <c r="AHY174" s="140"/>
      <c r="AHZ174" s="140"/>
      <c r="AIA174" s="140"/>
      <c r="AIB174" s="140"/>
      <c r="AIC174" s="140"/>
      <c r="AID174" s="140"/>
      <c r="AIE174" s="140"/>
      <c r="AIF174" s="140"/>
      <c r="AIG174" s="140"/>
      <c r="AIH174" s="140"/>
      <c r="AII174" s="140"/>
      <c r="AIJ174" s="140"/>
      <c r="AIK174" s="140"/>
      <c r="AIL174" s="140"/>
      <c r="AIM174" s="140"/>
      <c r="AIN174" s="140"/>
      <c r="AIO174" s="140"/>
      <c r="AIP174" s="140"/>
      <c r="AIQ174" s="140"/>
      <c r="AIR174" s="140"/>
      <c r="AIS174" s="140"/>
      <c r="AIT174" s="140"/>
      <c r="AIU174" s="140"/>
      <c r="AIV174" s="140"/>
      <c r="AIW174" s="140"/>
      <c r="AIX174" s="140"/>
      <c r="AIY174" s="140"/>
      <c r="AIZ174" s="140"/>
      <c r="AJA174" s="140"/>
      <c r="AJB174" s="140"/>
      <c r="AJC174" s="140"/>
      <c r="AJD174" s="140"/>
      <c r="AJE174" s="140"/>
      <c r="AJF174" s="140"/>
      <c r="AJG174" s="140"/>
      <c r="AJH174" s="140"/>
      <c r="AJI174" s="140"/>
      <c r="AJJ174" s="140"/>
      <c r="AJK174" s="140"/>
      <c r="AJL174" s="140"/>
      <c r="AJM174" s="140"/>
      <c r="AJN174" s="140"/>
      <c r="AJO174" s="140"/>
      <c r="AJP174" s="140"/>
      <c r="AJQ174" s="140"/>
      <c r="AJR174" s="140"/>
      <c r="AJS174" s="140"/>
      <c r="AJT174" s="140"/>
      <c r="AJU174" s="140"/>
      <c r="AJV174" s="140"/>
      <c r="AJW174" s="140"/>
      <c r="AJX174" s="140"/>
      <c r="AJY174" s="140"/>
      <c r="AJZ174" s="140"/>
      <c r="AKA174" s="140"/>
      <c r="AKB174" s="140"/>
      <c r="AKC174" s="140"/>
      <c r="AKD174" s="140"/>
      <c r="AKE174" s="140"/>
      <c r="AKF174" s="140"/>
      <c r="AKG174" s="140"/>
      <c r="AKH174" s="140"/>
      <c r="AKI174" s="140"/>
      <c r="AKJ174" s="140"/>
      <c r="AKK174" s="140"/>
      <c r="AKL174" s="140"/>
      <c r="AKM174" s="140"/>
      <c r="AKN174" s="140"/>
      <c r="AKO174" s="140"/>
      <c r="AKP174" s="140"/>
      <c r="AKQ174" s="140"/>
      <c r="AKR174" s="140"/>
      <c r="AKS174" s="140"/>
      <c r="AKT174" s="140"/>
      <c r="AKU174" s="140"/>
      <c r="AKV174" s="140"/>
      <c r="AKW174" s="140"/>
      <c r="AKX174" s="140"/>
    </row>
    <row r="175" spans="1:986" ht="27.95" customHeight="1" x14ac:dyDescent="0.2">
      <c r="A175" s="249"/>
      <c r="B175" s="239" t="s">
        <v>465</v>
      </c>
      <c r="C175" s="155" t="str">
        <f>_xlfn.CONCAT(Leverancespecifikation6[[#This Row],[ID]],Leverancespecifikation6[[#This Row],[BYGNINGSDEL]])</f>
        <v>171Landskab</v>
      </c>
      <c r="D175" s="173"/>
      <c r="E175" s="173"/>
      <c r="F175" s="173"/>
      <c r="G175" s="173"/>
      <c r="H175" s="173"/>
      <c r="I175" s="174"/>
      <c r="J175" s="158">
        <v>1</v>
      </c>
      <c r="K175" s="159" t="s">
        <v>487</v>
      </c>
      <c r="L175" s="160"/>
      <c r="M175" s="82" t="str">
        <f>IFERROR(VLOOKUP(Leverancespecifikation6[[#This Row],[ID-Bygningsdel]],'Data ændringslog'!A:G,7,FALSE),"P")</f>
        <v/>
      </c>
      <c r="N175" s="205" t="s">
        <v>99</v>
      </c>
      <c r="O175" s="264"/>
      <c r="P175" s="265"/>
      <c r="Q175" s="265"/>
      <c r="R175" s="265"/>
      <c r="S175" s="265"/>
      <c r="T175" s="265"/>
      <c r="U175" s="266"/>
      <c r="V175" s="113"/>
      <c r="W175" s="83"/>
      <c r="X175" s="83"/>
      <c r="Y175" s="83"/>
      <c r="Z175" s="83"/>
      <c r="AA175" s="83"/>
      <c r="AB175" s="209"/>
      <c r="AC175" s="173"/>
      <c r="AD175" s="209"/>
      <c r="AE175" s="209"/>
      <c r="AF175" s="209"/>
      <c r="AG175" s="209"/>
      <c r="AH175" s="209"/>
      <c r="AI175" s="209"/>
      <c r="AJ175" s="209"/>
      <c r="AK175" s="173"/>
      <c r="AL175" s="209"/>
      <c r="AM175" s="173"/>
      <c r="AN175" s="209"/>
      <c r="AO175" s="209"/>
      <c r="AP175" s="209"/>
      <c r="AQ175" s="209"/>
      <c r="AR175" s="209"/>
      <c r="AS175" s="209"/>
      <c r="AT175" s="209"/>
      <c r="AU175" s="173"/>
      <c r="AV175" s="209"/>
      <c r="AW175" s="209"/>
      <c r="AX175" s="209"/>
      <c r="AY175" s="209"/>
      <c r="AZ175" s="209"/>
      <c r="BA175" s="209"/>
      <c r="BB175" s="209"/>
      <c r="BC175" s="173"/>
      <c r="BD175" s="209"/>
      <c r="BE175" s="209"/>
      <c r="BF175" s="209"/>
      <c r="BG175" s="209"/>
      <c r="BH175" s="209"/>
      <c r="BI175" s="209"/>
      <c r="BJ175" s="209"/>
      <c r="BK175" s="173"/>
      <c r="BL175" s="288"/>
      <c r="BM175" s="174"/>
      <c r="BN175" s="209"/>
      <c r="BO175" s="209"/>
      <c r="BP175" s="209"/>
      <c r="BQ175" s="209"/>
      <c r="BR175" s="209"/>
      <c r="BS175" s="209"/>
      <c r="BT175" s="209"/>
      <c r="BU175" s="173"/>
      <c r="BV175" s="174"/>
      <c r="BW175" s="209"/>
      <c r="BX175" s="209"/>
      <c r="BY175" s="209"/>
      <c r="BZ175" s="209"/>
      <c r="CA175" s="200"/>
      <c r="CB175" s="134"/>
    </row>
    <row r="176" spans="1:986" s="104" customFormat="1" x14ac:dyDescent="0.2">
      <c r="A176" s="248"/>
      <c r="B176" s="240" t="s">
        <v>467</v>
      </c>
      <c r="C176" s="161" t="str">
        <f>_xlfn.CONCAT(Leverancespecifikation6[[#This Row],[ID]],Leverancespecifikation6[[#This Row],[BYGNINGSDEL]])</f>
        <v>172Overflader i terræn</v>
      </c>
      <c r="D176" s="162"/>
      <c r="E176" s="162"/>
      <c r="F176" s="162"/>
      <c r="G176" s="162"/>
      <c r="H176" s="162"/>
      <c r="I176" s="162"/>
      <c r="J176" s="163">
        <v>2</v>
      </c>
      <c r="K176" s="164" t="s">
        <v>489</v>
      </c>
      <c r="L176" s="165"/>
      <c r="M176" s="100" t="str">
        <f>IFERROR(VLOOKUP(Leverancespecifikation6[[#This Row],[ID-Bygningsdel]],'Data ændringslog'!A:G,7,FALSE),"P")</f>
        <v/>
      </c>
      <c r="N176" s="201" t="s">
        <v>99</v>
      </c>
      <c r="O176" s="119"/>
      <c r="P176" s="101"/>
      <c r="Q176" s="101"/>
      <c r="R176" s="101"/>
      <c r="S176" s="101"/>
      <c r="T176" s="101"/>
      <c r="U176" s="120"/>
      <c r="V176" s="111"/>
      <c r="W176" s="102"/>
      <c r="X176" s="102"/>
      <c r="Y176" s="102"/>
      <c r="Z176" s="102"/>
      <c r="AA176" s="10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285"/>
      <c r="BM176" s="162"/>
      <c r="BN176" s="162"/>
      <c r="BO176" s="162"/>
      <c r="BP176" s="162"/>
      <c r="BQ176" s="162"/>
      <c r="BR176" s="162"/>
      <c r="BS176" s="162"/>
      <c r="BT176" s="162"/>
      <c r="BU176" s="162"/>
      <c r="BV176" s="162"/>
      <c r="BW176" s="162"/>
      <c r="BX176" s="162"/>
      <c r="BY176" s="162"/>
      <c r="BZ176" s="162"/>
      <c r="CA176" s="206"/>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P176" s="98"/>
      <c r="DQ176" s="98"/>
      <c r="DR176" s="98"/>
      <c r="DS176" s="98"/>
      <c r="DT176" s="98"/>
      <c r="DU176" s="98"/>
      <c r="DV176" s="98"/>
      <c r="DW176" s="98"/>
      <c r="DX176" s="98"/>
      <c r="DY176" s="98"/>
      <c r="DZ176" s="98"/>
      <c r="EA176" s="98"/>
      <c r="EB176" s="98"/>
      <c r="EC176" s="98"/>
      <c r="ED176" s="98"/>
      <c r="EE176" s="98"/>
      <c r="EF176" s="98"/>
      <c r="EG176" s="98"/>
      <c r="EH176" s="98"/>
      <c r="EI176" s="98"/>
      <c r="EJ176" s="98"/>
      <c r="EK176" s="98"/>
      <c r="EL176" s="98"/>
      <c r="EM176" s="98"/>
      <c r="EN176" s="98"/>
      <c r="EO176" s="98"/>
      <c r="EP176" s="98"/>
      <c r="EQ176" s="98"/>
      <c r="ER176" s="98"/>
      <c r="ES176" s="98"/>
      <c r="ET176" s="98"/>
      <c r="EU176" s="98"/>
      <c r="EV176" s="98"/>
      <c r="EW176" s="98"/>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c r="IW176" s="98"/>
      <c r="IX176" s="98"/>
      <c r="IY176" s="98"/>
      <c r="IZ176" s="98"/>
      <c r="JA176" s="98"/>
      <c r="JB176" s="98"/>
      <c r="JC176" s="98"/>
      <c r="JD176" s="98"/>
      <c r="JE176" s="98"/>
      <c r="JF176" s="98"/>
      <c r="JG176" s="98"/>
      <c r="JH176" s="98"/>
      <c r="JI176" s="98"/>
      <c r="JJ176" s="98"/>
      <c r="JK176" s="98"/>
      <c r="JL176" s="98"/>
      <c r="JM176" s="98"/>
      <c r="JN176" s="98"/>
      <c r="JO176" s="98"/>
      <c r="JP176" s="98"/>
      <c r="JQ176" s="98"/>
      <c r="JR176" s="98"/>
      <c r="JS176" s="98"/>
      <c r="JT176" s="98"/>
      <c r="JU176" s="98"/>
      <c r="JV176" s="98"/>
      <c r="JW176" s="98"/>
      <c r="JX176" s="98"/>
      <c r="JY176" s="98"/>
      <c r="JZ176" s="98"/>
      <c r="KA176" s="98"/>
      <c r="KB176" s="98"/>
      <c r="KC176" s="98"/>
      <c r="KD176" s="98"/>
      <c r="KE176" s="98"/>
      <c r="KF176" s="98"/>
      <c r="KG176" s="98"/>
      <c r="KH176" s="98"/>
      <c r="KI176" s="98"/>
      <c r="KJ176" s="98"/>
      <c r="KK176" s="98"/>
      <c r="KL176" s="98"/>
      <c r="KM176" s="98"/>
      <c r="KN176" s="98"/>
      <c r="KO176" s="98"/>
      <c r="KP176" s="98"/>
      <c r="KQ176" s="98"/>
      <c r="KR176" s="98"/>
      <c r="KS176" s="98"/>
      <c r="KT176" s="98"/>
      <c r="KU176" s="98"/>
      <c r="KV176" s="98"/>
      <c r="KW176" s="98"/>
      <c r="KX176" s="98"/>
      <c r="KY176" s="98"/>
      <c r="KZ176" s="98"/>
      <c r="LA176" s="98"/>
      <c r="LB176" s="98"/>
      <c r="LC176" s="98"/>
      <c r="LD176" s="98"/>
      <c r="LE176" s="98"/>
      <c r="LF176" s="98"/>
      <c r="LG176" s="98"/>
      <c r="LH176" s="98"/>
      <c r="LI176" s="98"/>
      <c r="LJ176" s="98"/>
      <c r="LK176" s="98"/>
      <c r="LL176" s="98"/>
      <c r="LM176" s="98"/>
      <c r="LN176" s="98"/>
      <c r="LO176" s="98"/>
      <c r="LP176" s="98"/>
      <c r="LQ176" s="98"/>
      <c r="LR176" s="98"/>
      <c r="LS176" s="98"/>
      <c r="LT176" s="98"/>
      <c r="LU176" s="98"/>
      <c r="LV176" s="98"/>
      <c r="LW176" s="98"/>
      <c r="LX176" s="98"/>
      <c r="LY176" s="98"/>
      <c r="LZ176" s="98"/>
      <c r="MA176" s="98"/>
      <c r="MB176" s="98"/>
      <c r="MC176" s="98"/>
      <c r="MD176" s="98"/>
      <c r="ME176" s="98"/>
      <c r="MF176" s="98"/>
      <c r="MG176" s="98"/>
      <c r="MH176" s="98"/>
      <c r="MI176" s="98"/>
      <c r="MJ176" s="98"/>
      <c r="MK176" s="98"/>
      <c r="ML176" s="98"/>
      <c r="MM176" s="98"/>
      <c r="MN176" s="98"/>
      <c r="MO176" s="98"/>
      <c r="MP176" s="98"/>
      <c r="MQ176" s="98"/>
      <c r="MR176" s="98"/>
      <c r="MS176" s="98"/>
      <c r="MT176" s="98"/>
      <c r="MU176" s="98"/>
      <c r="MV176" s="98"/>
      <c r="MW176" s="98"/>
      <c r="MX176" s="98"/>
      <c r="MY176" s="98"/>
      <c r="MZ176" s="98"/>
      <c r="NA176" s="98"/>
      <c r="NB176" s="98"/>
      <c r="NC176" s="98"/>
      <c r="ND176" s="98"/>
      <c r="NE176" s="98"/>
      <c r="NF176" s="98"/>
      <c r="NG176" s="98"/>
      <c r="NH176" s="98"/>
      <c r="NI176" s="98"/>
      <c r="NJ176" s="98"/>
      <c r="NK176" s="98"/>
      <c r="NL176" s="98"/>
      <c r="NM176" s="98"/>
      <c r="NN176" s="98"/>
      <c r="NO176" s="98"/>
      <c r="NP176" s="98"/>
      <c r="NQ176" s="98"/>
      <c r="NR176" s="98"/>
      <c r="NS176" s="98"/>
      <c r="NT176" s="98"/>
      <c r="NU176" s="98"/>
      <c r="NV176" s="98"/>
      <c r="NW176" s="98"/>
      <c r="NX176" s="98"/>
      <c r="NY176" s="98"/>
      <c r="NZ176" s="98"/>
      <c r="OA176" s="98"/>
      <c r="OB176" s="98"/>
      <c r="OC176" s="98"/>
      <c r="OD176" s="98"/>
      <c r="OE176" s="98"/>
      <c r="OF176" s="98"/>
      <c r="OG176" s="98"/>
      <c r="OH176" s="98"/>
      <c r="OI176" s="98"/>
      <c r="OJ176" s="98"/>
      <c r="OK176" s="98"/>
      <c r="OL176" s="98"/>
      <c r="OM176" s="98"/>
      <c r="ON176" s="98"/>
      <c r="OO176" s="98"/>
      <c r="OP176" s="98"/>
      <c r="OQ176" s="98"/>
      <c r="OR176" s="98"/>
      <c r="OS176" s="98"/>
      <c r="OT176" s="98"/>
      <c r="OU176" s="98"/>
      <c r="OV176" s="98"/>
      <c r="OW176" s="98"/>
      <c r="OX176" s="98"/>
      <c r="OY176" s="98"/>
      <c r="OZ176" s="98"/>
      <c r="PA176" s="98"/>
      <c r="PB176" s="98"/>
      <c r="PC176" s="98"/>
      <c r="PD176" s="98"/>
      <c r="PE176" s="98"/>
      <c r="PF176" s="98"/>
      <c r="PG176" s="98"/>
      <c r="PH176" s="98"/>
      <c r="PI176" s="98"/>
      <c r="PJ176" s="98"/>
      <c r="PK176" s="98"/>
      <c r="PL176" s="98"/>
      <c r="PM176" s="98"/>
      <c r="PN176" s="98"/>
      <c r="PO176" s="98"/>
      <c r="PP176" s="98"/>
      <c r="PQ176" s="98"/>
      <c r="PR176" s="98"/>
      <c r="PS176" s="98"/>
      <c r="PT176" s="98"/>
      <c r="PU176" s="98"/>
      <c r="PV176" s="98"/>
      <c r="PW176" s="98"/>
      <c r="PX176" s="98"/>
      <c r="PY176" s="98"/>
      <c r="PZ176" s="98"/>
      <c r="QA176" s="98"/>
      <c r="QB176" s="98"/>
      <c r="QC176" s="98"/>
      <c r="QD176" s="98"/>
      <c r="QE176" s="98"/>
      <c r="QF176" s="98"/>
      <c r="QG176" s="98"/>
      <c r="QH176" s="98"/>
      <c r="QI176" s="98"/>
      <c r="QJ176" s="98"/>
      <c r="QK176" s="98"/>
      <c r="QL176" s="98"/>
      <c r="QM176" s="98"/>
      <c r="QN176" s="98"/>
      <c r="QO176" s="98"/>
      <c r="QP176" s="98"/>
      <c r="QQ176" s="98"/>
      <c r="QR176" s="98"/>
      <c r="QS176" s="98"/>
      <c r="QT176" s="98"/>
      <c r="QU176" s="98"/>
      <c r="QV176" s="98"/>
      <c r="QW176" s="98"/>
      <c r="QX176" s="98"/>
      <c r="QY176" s="98"/>
      <c r="QZ176" s="98"/>
      <c r="RA176" s="98"/>
      <c r="RB176" s="98"/>
      <c r="RC176" s="98"/>
      <c r="RD176" s="98"/>
      <c r="RE176" s="98"/>
      <c r="RF176" s="98"/>
      <c r="RG176" s="98"/>
      <c r="RH176" s="98"/>
      <c r="RI176" s="98"/>
      <c r="RJ176" s="98"/>
      <c r="RK176" s="98"/>
      <c r="RL176" s="98"/>
      <c r="RM176" s="98"/>
      <c r="RN176" s="98"/>
      <c r="RO176" s="98"/>
      <c r="RP176" s="98"/>
      <c r="RQ176" s="98"/>
      <c r="RR176" s="98"/>
      <c r="RS176" s="98"/>
      <c r="RT176" s="98"/>
      <c r="RU176" s="98"/>
      <c r="RV176" s="98"/>
      <c r="RW176" s="98"/>
      <c r="RX176" s="98"/>
      <c r="RY176" s="98"/>
      <c r="RZ176" s="98"/>
      <c r="SA176" s="98"/>
      <c r="SB176" s="98"/>
      <c r="SC176" s="98"/>
      <c r="SD176" s="98"/>
      <c r="SE176" s="98"/>
      <c r="SF176" s="98"/>
      <c r="SG176" s="98"/>
      <c r="SH176" s="98"/>
      <c r="SI176" s="98"/>
      <c r="SJ176" s="98"/>
      <c r="SK176" s="98"/>
      <c r="SL176" s="98"/>
      <c r="SM176" s="98"/>
      <c r="SN176" s="98"/>
      <c r="SO176" s="98"/>
      <c r="SP176" s="98"/>
      <c r="SQ176" s="98"/>
      <c r="SR176" s="98"/>
      <c r="SS176" s="98"/>
      <c r="ST176" s="98"/>
      <c r="SU176" s="98"/>
      <c r="SV176" s="98"/>
      <c r="SW176" s="98"/>
      <c r="SX176" s="98"/>
      <c r="SY176" s="98"/>
      <c r="SZ176" s="98"/>
      <c r="TA176" s="98"/>
      <c r="TB176" s="98"/>
      <c r="TC176" s="98"/>
      <c r="TD176" s="98"/>
      <c r="TE176" s="98"/>
      <c r="TF176" s="98"/>
      <c r="TG176" s="98"/>
      <c r="TH176" s="98"/>
      <c r="TI176" s="98"/>
      <c r="TJ176" s="98"/>
      <c r="TK176" s="98"/>
      <c r="TL176" s="98"/>
      <c r="TM176" s="98"/>
      <c r="TN176" s="98"/>
      <c r="TO176" s="98"/>
      <c r="TP176" s="98"/>
      <c r="TQ176" s="98"/>
      <c r="TR176" s="98"/>
      <c r="TS176" s="98"/>
      <c r="TT176" s="98"/>
      <c r="TU176" s="98"/>
      <c r="TV176" s="98"/>
      <c r="TW176" s="98"/>
      <c r="TX176" s="98"/>
      <c r="TY176" s="98"/>
      <c r="TZ176" s="98"/>
      <c r="UA176" s="98"/>
      <c r="UB176" s="98"/>
      <c r="UC176" s="98"/>
      <c r="UD176" s="98"/>
      <c r="UE176" s="98"/>
      <c r="UF176" s="98"/>
      <c r="UG176" s="98"/>
      <c r="UH176" s="98"/>
      <c r="UI176" s="98"/>
      <c r="UJ176" s="98"/>
      <c r="UK176" s="98"/>
      <c r="UL176" s="98"/>
      <c r="UM176" s="98"/>
      <c r="UN176" s="98"/>
      <c r="UO176" s="98"/>
      <c r="UP176" s="98"/>
      <c r="UQ176" s="98"/>
      <c r="UR176" s="98"/>
      <c r="US176" s="98"/>
      <c r="UT176" s="98"/>
      <c r="UU176" s="98"/>
      <c r="UV176" s="98"/>
      <c r="UW176" s="98"/>
      <c r="UX176" s="98"/>
      <c r="UY176" s="98"/>
      <c r="UZ176" s="98"/>
      <c r="VA176" s="98"/>
      <c r="VB176" s="98"/>
      <c r="VC176" s="98"/>
      <c r="VD176" s="98"/>
      <c r="VE176" s="98"/>
      <c r="VF176" s="98"/>
      <c r="VG176" s="98"/>
      <c r="VH176" s="98"/>
      <c r="VI176" s="98"/>
      <c r="VJ176" s="98"/>
      <c r="VK176" s="98"/>
      <c r="VL176" s="98"/>
      <c r="VM176" s="98"/>
      <c r="VN176" s="98"/>
      <c r="VO176" s="98"/>
      <c r="VP176" s="98"/>
      <c r="VQ176" s="98"/>
      <c r="VR176" s="98"/>
      <c r="VS176" s="98"/>
      <c r="VT176" s="98"/>
      <c r="VU176" s="98"/>
      <c r="VV176" s="98"/>
      <c r="VW176" s="98"/>
      <c r="VX176" s="98"/>
      <c r="VY176" s="98"/>
      <c r="VZ176" s="98"/>
      <c r="WA176" s="98"/>
      <c r="WB176" s="98"/>
      <c r="WC176" s="98"/>
      <c r="WD176" s="98"/>
      <c r="WE176" s="98"/>
      <c r="WF176" s="98"/>
      <c r="WG176" s="98"/>
      <c r="WH176" s="98"/>
      <c r="WI176" s="98"/>
      <c r="WJ176" s="98"/>
      <c r="WK176" s="98"/>
      <c r="WL176" s="98"/>
      <c r="WM176" s="98"/>
      <c r="WN176" s="98"/>
      <c r="WO176" s="98"/>
      <c r="WP176" s="98"/>
      <c r="WQ176" s="98"/>
      <c r="WR176" s="98"/>
      <c r="WS176" s="98"/>
      <c r="WT176" s="98"/>
      <c r="WU176" s="98"/>
      <c r="WV176" s="98"/>
      <c r="WW176" s="98"/>
      <c r="WX176" s="98"/>
      <c r="WY176" s="98"/>
      <c r="WZ176" s="98"/>
      <c r="XA176" s="98"/>
      <c r="XB176" s="98"/>
      <c r="XC176" s="98"/>
      <c r="XD176" s="98"/>
      <c r="XE176" s="98"/>
      <c r="XF176" s="98"/>
      <c r="XG176" s="98"/>
      <c r="XH176" s="98"/>
      <c r="XI176" s="98"/>
      <c r="XJ176" s="98"/>
      <c r="XK176" s="98"/>
      <c r="XL176" s="98"/>
      <c r="XM176" s="98"/>
      <c r="XN176" s="98"/>
      <c r="XO176" s="98"/>
      <c r="XP176" s="98"/>
      <c r="XQ176" s="98"/>
      <c r="XR176" s="98"/>
      <c r="XS176" s="98"/>
      <c r="XT176" s="98"/>
      <c r="XU176" s="98"/>
      <c r="XV176" s="98"/>
      <c r="XW176" s="98"/>
      <c r="XX176" s="98"/>
      <c r="XY176" s="98"/>
      <c r="XZ176" s="98"/>
      <c r="YA176" s="98"/>
      <c r="YB176" s="98"/>
      <c r="YC176" s="98"/>
      <c r="YD176" s="98"/>
      <c r="YE176" s="98"/>
      <c r="YF176" s="98"/>
      <c r="YG176" s="98"/>
      <c r="YH176" s="98"/>
      <c r="YI176" s="98"/>
      <c r="YJ176" s="98"/>
      <c r="YK176" s="98"/>
      <c r="YL176" s="98"/>
      <c r="YM176" s="98"/>
      <c r="YN176" s="98"/>
      <c r="YO176" s="98"/>
      <c r="YP176" s="98"/>
      <c r="YQ176" s="98"/>
      <c r="YR176" s="98"/>
      <c r="YS176" s="98"/>
      <c r="YT176" s="98"/>
      <c r="YU176" s="98"/>
      <c r="YV176" s="98"/>
      <c r="YW176" s="98"/>
      <c r="YX176" s="98"/>
      <c r="YY176" s="98"/>
      <c r="YZ176" s="98"/>
      <c r="ZA176" s="98"/>
      <c r="ZB176" s="98"/>
      <c r="ZC176" s="98"/>
      <c r="ZD176" s="98"/>
      <c r="ZE176" s="98"/>
      <c r="ZF176" s="98"/>
      <c r="ZG176" s="98"/>
      <c r="ZH176" s="98"/>
      <c r="ZI176" s="98"/>
      <c r="ZJ176" s="98"/>
      <c r="ZK176" s="98"/>
      <c r="ZL176" s="98"/>
      <c r="ZM176" s="98"/>
      <c r="ZN176" s="98"/>
      <c r="ZO176" s="98"/>
      <c r="ZP176" s="98"/>
      <c r="ZQ176" s="98"/>
      <c r="ZR176" s="98"/>
      <c r="ZS176" s="98"/>
      <c r="ZT176" s="98"/>
      <c r="ZU176" s="98"/>
      <c r="ZV176" s="98"/>
      <c r="ZW176" s="98"/>
      <c r="ZX176" s="98"/>
      <c r="ZY176" s="98"/>
      <c r="ZZ176" s="98"/>
      <c r="AAA176" s="98"/>
      <c r="AAB176" s="98"/>
      <c r="AAC176" s="98"/>
      <c r="AAD176" s="98"/>
      <c r="AAE176" s="98"/>
      <c r="AAF176" s="98"/>
      <c r="AAG176" s="98"/>
      <c r="AAH176" s="98"/>
      <c r="AAI176" s="98"/>
      <c r="AAJ176" s="98"/>
      <c r="AAK176" s="98"/>
      <c r="AAL176" s="98"/>
      <c r="AAM176" s="98"/>
      <c r="AAN176" s="98"/>
      <c r="AAO176" s="98"/>
      <c r="AAP176" s="98"/>
      <c r="AAQ176" s="98"/>
      <c r="AAR176" s="98"/>
      <c r="AAS176" s="98"/>
      <c r="AAT176" s="98"/>
      <c r="AAU176" s="98"/>
      <c r="AAV176" s="98"/>
      <c r="AAW176" s="98"/>
      <c r="AAX176" s="98"/>
      <c r="AAY176" s="98"/>
      <c r="AAZ176" s="98"/>
      <c r="ABA176" s="98"/>
      <c r="ABB176" s="98"/>
      <c r="ABC176" s="98"/>
      <c r="ABD176" s="98"/>
      <c r="ABE176" s="98"/>
      <c r="ABF176" s="98"/>
      <c r="ABG176" s="98"/>
      <c r="ABH176" s="98"/>
      <c r="ABI176" s="98"/>
      <c r="ABJ176" s="98"/>
      <c r="ABK176" s="98"/>
      <c r="ABL176" s="98"/>
      <c r="ABM176" s="98"/>
      <c r="ABN176" s="98"/>
      <c r="ABO176" s="98"/>
      <c r="ABP176" s="98"/>
      <c r="ABQ176" s="98"/>
      <c r="ABR176" s="98"/>
      <c r="ABS176" s="98"/>
      <c r="ABT176" s="98"/>
      <c r="ABU176" s="98"/>
      <c r="ABV176" s="98"/>
      <c r="ABW176" s="98"/>
      <c r="ABX176" s="98"/>
      <c r="ABY176" s="98"/>
      <c r="ABZ176" s="98"/>
      <c r="ACA176" s="98"/>
      <c r="ACB176" s="98"/>
      <c r="ACC176" s="98"/>
      <c r="ACD176" s="98"/>
      <c r="ACE176" s="98"/>
      <c r="ACF176" s="98"/>
      <c r="ACG176" s="98"/>
      <c r="ACH176" s="98"/>
      <c r="ACI176" s="98"/>
      <c r="ACJ176" s="98"/>
      <c r="ACK176" s="98"/>
      <c r="ACL176" s="98"/>
      <c r="ACM176" s="98"/>
      <c r="ACN176" s="98"/>
      <c r="ACO176" s="98"/>
      <c r="ACP176" s="98"/>
      <c r="ACQ176" s="98"/>
      <c r="ACR176" s="98"/>
      <c r="ACS176" s="98"/>
      <c r="ACT176" s="98"/>
      <c r="ACU176" s="98"/>
      <c r="ACV176" s="98"/>
      <c r="ACW176" s="98"/>
      <c r="ACX176" s="98"/>
      <c r="ACY176" s="98"/>
      <c r="ACZ176" s="98"/>
      <c r="ADA176" s="98"/>
      <c r="ADB176" s="98"/>
      <c r="ADC176" s="98"/>
      <c r="ADD176" s="98"/>
      <c r="ADE176" s="98"/>
      <c r="ADF176" s="98"/>
      <c r="ADG176" s="98"/>
      <c r="ADH176" s="98"/>
      <c r="ADI176" s="98"/>
      <c r="ADJ176" s="98"/>
      <c r="ADK176" s="98"/>
      <c r="ADL176" s="98"/>
      <c r="ADM176" s="98"/>
      <c r="ADN176" s="98"/>
      <c r="ADO176" s="98"/>
      <c r="ADP176" s="98"/>
      <c r="ADQ176" s="98"/>
      <c r="ADR176" s="98"/>
      <c r="ADS176" s="98"/>
      <c r="ADT176" s="98"/>
      <c r="ADU176" s="98"/>
      <c r="ADV176" s="98"/>
      <c r="ADW176" s="98"/>
      <c r="ADX176" s="98"/>
      <c r="ADY176" s="98"/>
      <c r="ADZ176" s="98"/>
      <c r="AEA176" s="98"/>
      <c r="AEB176" s="98"/>
      <c r="AEC176" s="98"/>
      <c r="AED176" s="98"/>
      <c r="AEE176" s="98"/>
      <c r="AEF176" s="98"/>
      <c r="AEG176" s="98"/>
      <c r="AEH176" s="98"/>
      <c r="AEI176" s="98"/>
      <c r="AEJ176" s="98"/>
      <c r="AEK176" s="98"/>
      <c r="AEL176" s="98"/>
      <c r="AEM176" s="98"/>
      <c r="AEN176" s="98"/>
      <c r="AEO176" s="98"/>
      <c r="AEP176" s="98"/>
      <c r="AEQ176" s="98"/>
      <c r="AER176" s="98"/>
      <c r="AES176" s="98"/>
      <c r="AET176" s="98"/>
      <c r="AEU176" s="98"/>
      <c r="AEV176" s="98"/>
      <c r="AEW176" s="98"/>
      <c r="AEX176" s="98"/>
      <c r="AEY176" s="98"/>
      <c r="AEZ176" s="98"/>
      <c r="AFA176" s="98"/>
      <c r="AFB176" s="98"/>
      <c r="AFC176" s="98"/>
      <c r="AFD176" s="98"/>
      <c r="AFE176" s="98"/>
      <c r="AFF176" s="98"/>
      <c r="AFG176" s="98"/>
      <c r="AFH176" s="98"/>
      <c r="AFI176" s="98"/>
      <c r="AFJ176" s="98"/>
      <c r="AFK176" s="98"/>
      <c r="AFL176" s="98"/>
      <c r="AFM176" s="98"/>
      <c r="AFN176" s="98"/>
      <c r="AFO176" s="98"/>
      <c r="AFP176" s="98"/>
      <c r="AFQ176" s="98"/>
      <c r="AFR176" s="98"/>
      <c r="AFS176" s="98"/>
      <c r="AFT176" s="98"/>
      <c r="AFU176" s="98"/>
      <c r="AFV176" s="98"/>
      <c r="AFW176" s="98"/>
      <c r="AFX176" s="98"/>
      <c r="AFY176" s="98"/>
      <c r="AFZ176" s="98"/>
      <c r="AGA176" s="98"/>
      <c r="AGB176" s="98"/>
      <c r="AGC176" s="98"/>
      <c r="AGD176" s="98"/>
      <c r="AGE176" s="98"/>
      <c r="AGF176" s="98"/>
      <c r="AGG176" s="98"/>
      <c r="AGH176" s="98"/>
      <c r="AGI176" s="98"/>
      <c r="AGJ176" s="98"/>
      <c r="AGK176" s="98"/>
      <c r="AGL176" s="98"/>
      <c r="AGM176" s="98"/>
      <c r="AGN176" s="98"/>
      <c r="AGO176" s="98"/>
      <c r="AGP176" s="98"/>
      <c r="AGQ176" s="98"/>
      <c r="AGR176" s="98"/>
      <c r="AGS176" s="98"/>
      <c r="AGT176" s="98"/>
      <c r="AGU176" s="98"/>
      <c r="AGV176" s="98"/>
      <c r="AGW176" s="98"/>
      <c r="AGX176" s="98"/>
      <c r="AGY176" s="98"/>
      <c r="AGZ176" s="98"/>
      <c r="AHA176" s="98"/>
      <c r="AHB176" s="98"/>
      <c r="AHC176" s="98"/>
      <c r="AHD176" s="98"/>
      <c r="AHE176" s="98"/>
      <c r="AHF176" s="98"/>
      <c r="AHG176" s="98"/>
      <c r="AHH176" s="98"/>
      <c r="AHI176" s="98"/>
      <c r="AHJ176" s="98"/>
      <c r="AHK176" s="98"/>
      <c r="AHL176" s="98"/>
      <c r="AHM176" s="98"/>
      <c r="AHN176" s="98"/>
      <c r="AHO176" s="98"/>
      <c r="AHP176" s="98"/>
      <c r="AHQ176" s="98"/>
      <c r="AHR176" s="98"/>
      <c r="AHS176" s="98"/>
      <c r="AHT176" s="98"/>
      <c r="AHU176" s="98"/>
      <c r="AHV176" s="98"/>
      <c r="AHW176" s="98"/>
      <c r="AHX176" s="98"/>
      <c r="AHY176" s="98"/>
      <c r="AHZ176" s="98"/>
      <c r="AIA176" s="98"/>
      <c r="AIB176" s="98"/>
      <c r="AIC176" s="98"/>
      <c r="AID176" s="98"/>
      <c r="AIE176" s="98"/>
      <c r="AIF176" s="98"/>
      <c r="AIG176" s="98"/>
      <c r="AIH176" s="98"/>
      <c r="AII176" s="98"/>
      <c r="AIJ176" s="98"/>
      <c r="AIK176" s="98"/>
      <c r="AIL176" s="98"/>
      <c r="AIM176" s="98"/>
      <c r="AIN176" s="98"/>
      <c r="AIO176" s="98"/>
      <c r="AIP176" s="98"/>
      <c r="AIQ176" s="98"/>
      <c r="AIR176" s="98"/>
      <c r="AIS176" s="98"/>
      <c r="AIT176" s="98"/>
      <c r="AIU176" s="98"/>
      <c r="AIV176" s="98"/>
      <c r="AIW176" s="98"/>
      <c r="AIX176" s="98"/>
      <c r="AIY176" s="98"/>
      <c r="AIZ176" s="98"/>
      <c r="AJA176" s="98"/>
      <c r="AJB176" s="98"/>
      <c r="AJC176" s="98"/>
      <c r="AJD176" s="98"/>
      <c r="AJE176" s="98"/>
      <c r="AJF176" s="98"/>
      <c r="AJG176" s="98"/>
      <c r="AJH176" s="98"/>
      <c r="AJI176" s="98"/>
      <c r="AJJ176" s="98"/>
      <c r="AJK176" s="98"/>
      <c r="AJL176" s="98"/>
      <c r="AJM176" s="98"/>
      <c r="AJN176" s="98"/>
      <c r="AJO176" s="98"/>
      <c r="AJP176" s="98"/>
      <c r="AJQ176" s="98"/>
      <c r="AJR176" s="98"/>
      <c r="AJS176" s="98"/>
      <c r="AJT176" s="98"/>
      <c r="AJU176" s="98"/>
      <c r="AJV176" s="98"/>
      <c r="AJW176" s="98"/>
      <c r="AJX176" s="98"/>
      <c r="AJY176" s="98"/>
      <c r="AJZ176" s="98"/>
      <c r="AKA176" s="98"/>
      <c r="AKB176" s="98"/>
      <c r="AKC176" s="98"/>
      <c r="AKD176" s="98"/>
      <c r="AKE176" s="98"/>
      <c r="AKF176" s="98"/>
      <c r="AKG176" s="98"/>
      <c r="AKH176" s="98"/>
      <c r="AKI176" s="98"/>
      <c r="AKJ176" s="98"/>
      <c r="AKK176" s="98"/>
      <c r="AKL176" s="98"/>
      <c r="AKM176" s="98"/>
      <c r="AKN176" s="98"/>
      <c r="AKO176" s="98"/>
      <c r="AKP176" s="98"/>
      <c r="AKQ176" s="98"/>
      <c r="AKR176" s="98"/>
      <c r="AKS176" s="98"/>
      <c r="AKT176" s="98"/>
      <c r="AKU176" s="98"/>
      <c r="AKV176" s="98"/>
      <c r="AKW176" s="98"/>
      <c r="AKX176" s="98"/>
    </row>
    <row r="177" spans="1:986" s="88" customFormat="1" ht="12" x14ac:dyDescent="0.2">
      <c r="A177" s="249"/>
      <c r="B177" s="241" t="s">
        <v>469</v>
      </c>
      <c r="C177" s="166" t="str">
        <f>_xlfn.CONCAT(Leverancespecifikation6[[#This Row],[ID]],Leverancespecifikation6[[#This Row],[BYGNINGSDEL]])</f>
        <v>173Generiske overflader</v>
      </c>
      <c r="D177" s="167"/>
      <c r="E177" s="167" t="s">
        <v>229</v>
      </c>
      <c r="F177" s="167"/>
      <c r="G177" s="167"/>
      <c r="H177" s="167"/>
      <c r="I177" s="167"/>
      <c r="J177" s="167">
        <v>4</v>
      </c>
      <c r="K177" s="331" t="s">
        <v>491</v>
      </c>
      <c r="L177" s="169" t="s">
        <v>489</v>
      </c>
      <c r="M177" s="86" t="str">
        <f>IFERROR(VLOOKUP(Leverancespecifikation6[[#This Row],[ID-Bygningsdel]],'Data ændringslog'!A:G,7,FALSE),"P")</f>
        <v/>
      </c>
      <c r="N177" s="320" t="s">
        <v>99</v>
      </c>
      <c r="O177" s="117" t="str">
        <f>VLOOKUP(Leverancespecifikation6[[#This Row],[ID-Bygningsdel]],'Data aktør'!A:H,2,FALSE)</f>
        <v/>
      </c>
      <c r="P177" s="87" t="str">
        <f>VLOOKUP(Leverancespecifikation6[[#This Row],[ID-Bygningsdel]],'Data aktør'!A:H,3,FALSE)</f>
        <v/>
      </c>
      <c r="Q177" s="87" t="str">
        <f>VLOOKUP(Leverancespecifikation6[[#This Row],[ID-Bygningsdel]],'Data aktør'!A:H,4,FALSE)</f>
        <v/>
      </c>
      <c r="R177" s="87" t="str">
        <f>VLOOKUP(Leverancespecifikation6[[#This Row],[ID-Bygningsdel]],'Data aktør'!A:H,5,FALSE)</f>
        <v/>
      </c>
      <c r="S177" s="87" t="str">
        <f>VLOOKUP(Leverancespecifikation6[[#This Row],[ID-Bygningsdel]],'Data aktør'!A:H,6,FALSE)</f>
        <v/>
      </c>
      <c r="T177" s="87" t="str">
        <f>VLOOKUP(Leverancespecifikation6[[#This Row],[ID-Bygningsdel]],'Data aktør'!A:H,7,FALSE)</f>
        <v/>
      </c>
      <c r="U177" s="118" t="str">
        <f>VLOOKUP(Leverancespecifikation6[[#This Row],[ID-Bygningsdel]],'Data aktør'!A:H,8,FALSE)</f>
        <v>X</v>
      </c>
      <c r="V177" s="110"/>
      <c r="W177" s="85"/>
      <c r="X177" s="85"/>
      <c r="Y177" s="85"/>
      <c r="Z177" s="85"/>
      <c r="AA177" s="85"/>
      <c r="AB177" s="167" t="s">
        <v>39</v>
      </c>
      <c r="AC177" s="167">
        <v>200</v>
      </c>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c r="BL177" s="286"/>
      <c r="BM177" s="167"/>
      <c r="BN177" s="167"/>
      <c r="BO177" s="167"/>
      <c r="BP177" s="167"/>
      <c r="BQ177" s="167"/>
      <c r="BR177" s="167"/>
      <c r="BS177" s="167"/>
      <c r="BT177" s="167"/>
      <c r="BU177" s="167"/>
      <c r="BV177" s="167"/>
      <c r="BW177" s="167"/>
      <c r="BX177" s="167"/>
      <c r="BY177" s="167"/>
      <c r="BZ177" s="167"/>
      <c r="CA177" s="207"/>
      <c r="CB177" s="134"/>
      <c r="CC177" s="134"/>
      <c r="CD177" s="134"/>
      <c r="CE177" s="134"/>
      <c r="CF177" s="134"/>
      <c r="CG177" s="134"/>
      <c r="CH177" s="134"/>
      <c r="CI177" s="134"/>
      <c r="CJ177" s="134"/>
      <c r="CK177" s="134"/>
      <c r="CL177" s="134"/>
      <c r="CM177" s="134"/>
      <c r="CN177" s="134"/>
      <c r="CO177" s="134"/>
      <c r="CP177" s="134"/>
      <c r="CQ177" s="134"/>
      <c r="CR177" s="134"/>
      <c r="CS177" s="134"/>
      <c r="CT177" s="134"/>
      <c r="CU177" s="134"/>
      <c r="CV177" s="134"/>
      <c r="CW177" s="134"/>
      <c r="CX177" s="134"/>
      <c r="CY177" s="134"/>
      <c r="CZ177" s="134"/>
      <c r="DA177" s="134"/>
      <c r="DB177" s="134"/>
      <c r="DC177" s="134"/>
      <c r="DD177" s="134"/>
      <c r="DE177" s="134"/>
      <c r="DF177" s="134"/>
      <c r="DG177" s="134"/>
      <c r="DH177" s="134"/>
      <c r="DI177" s="134"/>
      <c r="DJ177" s="134"/>
      <c r="DK177" s="134"/>
      <c r="DL177" s="134"/>
      <c r="DM177" s="134"/>
      <c r="DN177" s="134"/>
      <c r="DO177" s="134"/>
      <c r="DP177" s="134"/>
      <c r="DQ177" s="134"/>
      <c r="DR177" s="134"/>
      <c r="DS177" s="134"/>
      <c r="DT177" s="134"/>
      <c r="DU177" s="134"/>
      <c r="DV177" s="134"/>
      <c r="DW177" s="134"/>
      <c r="DX177" s="134"/>
      <c r="DY177" s="134"/>
      <c r="DZ177" s="134"/>
      <c r="EA177" s="134"/>
      <c r="EB177" s="134"/>
      <c r="EC177" s="134"/>
      <c r="ED177" s="134"/>
      <c r="EE177" s="134"/>
      <c r="EF177" s="134"/>
      <c r="EG177" s="134"/>
      <c r="EH177" s="134"/>
      <c r="EI177" s="134"/>
      <c r="EJ177" s="134"/>
      <c r="EK177" s="134"/>
      <c r="EL177" s="134"/>
      <c r="EM177" s="134"/>
      <c r="EN177" s="134"/>
      <c r="EO177" s="134"/>
      <c r="EP177" s="134"/>
      <c r="EQ177" s="134"/>
      <c r="ER177" s="134"/>
      <c r="ES177" s="134"/>
      <c r="ET177" s="134"/>
      <c r="EU177" s="134"/>
      <c r="EV177" s="134"/>
      <c r="EW177" s="134"/>
      <c r="EX177" s="134"/>
      <c r="EY177" s="134"/>
      <c r="EZ177" s="134"/>
      <c r="FA177" s="134"/>
      <c r="FB177" s="134"/>
      <c r="FC177" s="134"/>
      <c r="FD177" s="134"/>
      <c r="FE177" s="134"/>
      <c r="FF177" s="134"/>
      <c r="FG177" s="134"/>
      <c r="FH177" s="134"/>
      <c r="FI177" s="134"/>
      <c r="FJ177" s="134"/>
      <c r="FK177" s="134"/>
      <c r="FL177" s="134"/>
      <c r="FM177" s="134"/>
      <c r="FN177" s="134"/>
      <c r="FO177" s="134"/>
      <c r="FP177" s="134"/>
      <c r="FQ177" s="134"/>
      <c r="FR177" s="134"/>
      <c r="FS177" s="134"/>
      <c r="FT177" s="134"/>
      <c r="FU177" s="134"/>
      <c r="FV177" s="134"/>
      <c r="FW177" s="134"/>
      <c r="FX177" s="134"/>
      <c r="FY177" s="134"/>
      <c r="FZ177" s="134"/>
      <c r="GA177" s="134"/>
      <c r="GB177" s="134"/>
      <c r="GC177" s="134"/>
      <c r="GD177" s="134"/>
      <c r="GE177" s="134"/>
      <c r="GF177" s="134"/>
      <c r="GG177" s="134"/>
      <c r="GH177" s="134"/>
      <c r="GI177" s="134"/>
      <c r="GJ177" s="134"/>
      <c r="GK177" s="134"/>
      <c r="GL177" s="134"/>
      <c r="GM177" s="134"/>
      <c r="GN177" s="134"/>
      <c r="GO177" s="134"/>
      <c r="GP177" s="134"/>
      <c r="GQ177" s="134"/>
      <c r="GR177" s="134"/>
      <c r="GS177" s="134"/>
      <c r="GT177" s="134"/>
      <c r="GU177" s="134"/>
      <c r="GV177" s="134"/>
      <c r="GW177" s="134"/>
      <c r="GX177" s="134"/>
      <c r="GY177" s="134"/>
      <c r="GZ177" s="134"/>
      <c r="HA177" s="134"/>
      <c r="HB177" s="134"/>
      <c r="HC177" s="134"/>
      <c r="HD177" s="134"/>
      <c r="HE177" s="134"/>
      <c r="HF177" s="134"/>
      <c r="HG177" s="134"/>
      <c r="HH177" s="134"/>
      <c r="HI177" s="134"/>
      <c r="HJ177" s="134"/>
      <c r="HK177" s="134"/>
      <c r="HL177" s="134"/>
      <c r="HM177" s="134"/>
      <c r="HN177" s="134"/>
      <c r="HO177" s="134"/>
      <c r="HP177" s="134"/>
      <c r="HQ177" s="134"/>
      <c r="HR177" s="134"/>
      <c r="HS177" s="134"/>
      <c r="HT177" s="134"/>
      <c r="HU177" s="134"/>
      <c r="HV177" s="134"/>
      <c r="HW177" s="134"/>
      <c r="HX177" s="134"/>
      <c r="HY177" s="134"/>
      <c r="HZ177" s="134"/>
      <c r="IA177" s="134"/>
      <c r="IB177" s="134"/>
      <c r="IC177" s="134"/>
      <c r="ID177" s="134"/>
      <c r="IE177" s="134"/>
      <c r="IF177" s="134"/>
      <c r="IG177" s="134"/>
      <c r="IH177" s="134"/>
      <c r="II177" s="134"/>
      <c r="IJ177" s="134"/>
      <c r="IK177" s="134"/>
      <c r="IL177" s="134"/>
      <c r="IM177" s="134"/>
      <c r="IN177" s="134"/>
      <c r="IO177" s="134"/>
      <c r="IP177" s="134"/>
      <c r="IQ177" s="134"/>
      <c r="IR177" s="134"/>
      <c r="IS177" s="134"/>
      <c r="IT177" s="134"/>
      <c r="IU177" s="134"/>
      <c r="IV177" s="134"/>
      <c r="IW177" s="134"/>
      <c r="IX177" s="134"/>
      <c r="IY177" s="134"/>
      <c r="IZ177" s="134"/>
      <c r="JA177" s="134"/>
      <c r="JB177" s="134"/>
      <c r="JC177" s="134"/>
      <c r="JD177" s="134"/>
      <c r="JE177" s="134"/>
      <c r="JF177" s="134"/>
      <c r="JG177" s="134"/>
      <c r="JH177" s="134"/>
      <c r="JI177" s="134"/>
      <c r="JJ177" s="134"/>
      <c r="JK177" s="134"/>
      <c r="JL177" s="134"/>
      <c r="JM177" s="134"/>
      <c r="JN177" s="134"/>
      <c r="JO177" s="134"/>
      <c r="JP177" s="134"/>
      <c r="JQ177" s="134"/>
      <c r="JR177" s="134"/>
      <c r="JS177" s="134"/>
      <c r="JT177" s="134"/>
      <c r="JU177" s="134"/>
      <c r="JV177" s="134"/>
      <c r="JW177" s="134"/>
      <c r="JX177" s="134"/>
      <c r="JY177" s="134"/>
      <c r="JZ177" s="134"/>
      <c r="KA177" s="134"/>
      <c r="KB177" s="134"/>
      <c r="KC177" s="134"/>
      <c r="KD177" s="134"/>
      <c r="KE177" s="134"/>
      <c r="KF177" s="134"/>
      <c r="KG177" s="134"/>
      <c r="KH177" s="134"/>
      <c r="KI177" s="134"/>
      <c r="KJ177" s="134"/>
      <c r="KK177" s="134"/>
      <c r="KL177" s="134"/>
      <c r="KM177" s="134"/>
      <c r="KN177" s="134"/>
      <c r="KO177" s="134"/>
      <c r="KP177" s="134"/>
      <c r="KQ177" s="134"/>
      <c r="KR177" s="134"/>
      <c r="KS177" s="134"/>
      <c r="KT177" s="134"/>
      <c r="KU177" s="134"/>
      <c r="KV177" s="134"/>
      <c r="KW177" s="134"/>
      <c r="KX177" s="134"/>
      <c r="KY177" s="134"/>
      <c r="KZ177" s="134"/>
      <c r="LA177" s="134"/>
      <c r="LB177" s="134"/>
      <c r="LC177" s="134"/>
      <c r="LD177" s="134"/>
      <c r="LE177" s="134"/>
      <c r="LF177" s="134"/>
      <c r="LG177" s="134"/>
      <c r="LH177" s="134"/>
      <c r="LI177" s="134"/>
      <c r="LJ177" s="134"/>
      <c r="LK177" s="134"/>
      <c r="LL177" s="134"/>
      <c r="LM177" s="134"/>
      <c r="LN177" s="134"/>
      <c r="LO177" s="134"/>
      <c r="LP177" s="134"/>
      <c r="LQ177" s="134"/>
      <c r="LR177" s="134"/>
      <c r="LS177" s="134"/>
      <c r="LT177" s="134"/>
      <c r="LU177" s="134"/>
      <c r="LV177" s="134"/>
      <c r="LW177" s="134"/>
      <c r="LX177" s="134"/>
      <c r="LY177" s="134"/>
      <c r="LZ177" s="134"/>
      <c r="MA177" s="134"/>
      <c r="MB177" s="134"/>
      <c r="MC177" s="134"/>
      <c r="MD177" s="134"/>
      <c r="ME177" s="134"/>
      <c r="MF177" s="134"/>
      <c r="MG177" s="134"/>
      <c r="MH177" s="134"/>
      <c r="MI177" s="134"/>
      <c r="MJ177" s="134"/>
      <c r="MK177" s="134"/>
      <c r="ML177" s="134"/>
      <c r="MM177" s="134"/>
      <c r="MN177" s="134"/>
      <c r="MO177" s="134"/>
      <c r="MP177" s="134"/>
      <c r="MQ177" s="134"/>
      <c r="MR177" s="134"/>
      <c r="MS177" s="134"/>
      <c r="MT177" s="134"/>
      <c r="MU177" s="134"/>
      <c r="MV177" s="134"/>
      <c r="MW177" s="134"/>
      <c r="MX177" s="134"/>
      <c r="MY177" s="134"/>
      <c r="MZ177" s="134"/>
      <c r="NA177" s="134"/>
      <c r="NB177" s="134"/>
      <c r="NC177" s="134"/>
      <c r="ND177" s="134"/>
      <c r="NE177" s="134"/>
      <c r="NF177" s="134"/>
      <c r="NG177" s="134"/>
      <c r="NH177" s="134"/>
      <c r="NI177" s="134"/>
      <c r="NJ177" s="134"/>
      <c r="NK177" s="134"/>
      <c r="NL177" s="134"/>
      <c r="NM177" s="134"/>
      <c r="NN177" s="134"/>
      <c r="NO177" s="134"/>
      <c r="NP177" s="134"/>
      <c r="NQ177" s="134"/>
      <c r="NR177" s="134"/>
      <c r="NS177" s="134"/>
      <c r="NT177" s="134"/>
      <c r="NU177" s="134"/>
      <c r="NV177" s="134"/>
      <c r="NW177" s="134"/>
      <c r="NX177" s="134"/>
      <c r="NY177" s="134"/>
      <c r="NZ177" s="134"/>
      <c r="OA177" s="134"/>
      <c r="OB177" s="134"/>
      <c r="OC177" s="134"/>
      <c r="OD177" s="134"/>
      <c r="OE177" s="134"/>
      <c r="OF177" s="134"/>
      <c r="OG177" s="134"/>
      <c r="OH177" s="134"/>
      <c r="OI177" s="134"/>
      <c r="OJ177" s="134"/>
      <c r="OK177" s="134"/>
      <c r="OL177" s="134"/>
      <c r="OM177" s="134"/>
      <c r="ON177" s="134"/>
      <c r="OO177" s="134"/>
      <c r="OP177" s="134"/>
      <c r="OQ177" s="134"/>
      <c r="OR177" s="134"/>
      <c r="OS177" s="134"/>
      <c r="OT177" s="134"/>
      <c r="OU177" s="134"/>
      <c r="OV177" s="134"/>
      <c r="OW177" s="134"/>
      <c r="OX177" s="134"/>
      <c r="OY177" s="134"/>
      <c r="OZ177" s="134"/>
      <c r="PA177" s="134"/>
      <c r="PB177" s="134"/>
      <c r="PC177" s="134"/>
      <c r="PD177" s="134"/>
      <c r="PE177" s="134"/>
      <c r="PF177" s="134"/>
      <c r="PG177" s="134"/>
      <c r="PH177" s="134"/>
      <c r="PI177" s="134"/>
      <c r="PJ177" s="134"/>
      <c r="PK177" s="134"/>
      <c r="PL177" s="134"/>
      <c r="PM177" s="134"/>
      <c r="PN177" s="134"/>
      <c r="PO177" s="134"/>
      <c r="PP177" s="134"/>
      <c r="PQ177" s="134"/>
      <c r="PR177" s="134"/>
      <c r="PS177" s="134"/>
      <c r="PT177" s="134"/>
      <c r="PU177" s="134"/>
      <c r="PV177" s="134"/>
      <c r="PW177" s="134"/>
      <c r="PX177" s="134"/>
      <c r="PY177" s="134"/>
      <c r="PZ177" s="134"/>
      <c r="QA177" s="134"/>
      <c r="QB177" s="134"/>
      <c r="QC177" s="134"/>
      <c r="QD177" s="134"/>
      <c r="QE177" s="134"/>
      <c r="QF177" s="134"/>
      <c r="QG177" s="134"/>
      <c r="QH177" s="134"/>
      <c r="QI177" s="134"/>
      <c r="QJ177" s="134"/>
      <c r="QK177" s="134"/>
      <c r="QL177" s="134"/>
      <c r="QM177" s="134"/>
      <c r="QN177" s="134"/>
      <c r="QO177" s="134"/>
      <c r="QP177" s="134"/>
      <c r="QQ177" s="134"/>
      <c r="QR177" s="134"/>
      <c r="QS177" s="134"/>
      <c r="QT177" s="134"/>
      <c r="QU177" s="134"/>
      <c r="QV177" s="134"/>
      <c r="QW177" s="134"/>
      <c r="QX177" s="134"/>
      <c r="QY177" s="134"/>
      <c r="QZ177" s="134"/>
      <c r="RA177" s="134"/>
      <c r="RB177" s="134"/>
      <c r="RC177" s="134"/>
      <c r="RD177" s="134"/>
      <c r="RE177" s="134"/>
      <c r="RF177" s="134"/>
      <c r="RG177" s="134"/>
      <c r="RH177" s="134"/>
      <c r="RI177" s="134"/>
      <c r="RJ177" s="134"/>
      <c r="RK177" s="134"/>
      <c r="RL177" s="134"/>
      <c r="RM177" s="134"/>
      <c r="RN177" s="134"/>
      <c r="RO177" s="134"/>
      <c r="RP177" s="134"/>
      <c r="RQ177" s="134"/>
      <c r="RR177" s="134"/>
      <c r="RS177" s="134"/>
      <c r="RT177" s="134"/>
      <c r="RU177" s="134"/>
      <c r="RV177" s="134"/>
      <c r="RW177" s="134"/>
      <c r="RX177" s="134"/>
      <c r="RY177" s="134"/>
      <c r="RZ177" s="134"/>
      <c r="SA177" s="134"/>
      <c r="SB177" s="134"/>
      <c r="SC177" s="134"/>
      <c r="SD177" s="134"/>
      <c r="SE177" s="134"/>
      <c r="SF177" s="134"/>
      <c r="SG177" s="134"/>
      <c r="SH177" s="134"/>
      <c r="SI177" s="134"/>
      <c r="SJ177" s="134"/>
      <c r="SK177" s="134"/>
      <c r="SL177" s="134"/>
      <c r="SM177" s="134"/>
      <c r="SN177" s="134"/>
      <c r="SO177" s="134"/>
      <c r="SP177" s="134"/>
      <c r="SQ177" s="134"/>
      <c r="SR177" s="134"/>
      <c r="SS177" s="134"/>
      <c r="ST177" s="134"/>
      <c r="SU177" s="134"/>
      <c r="SV177" s="134"/>
      <c r="SW177" s="134"/>
      <c r="SX177" s="134"/>
      <c r="SY177" s="134"/>
      <c r="SZ177" s="134"/>
      <c r="TA177" s="134"/>
      <c r="TB177" s="134"/>
      <c r="TC177" s="134"/>
      <c r="TD177" s="134"/>
      <c r="TE177" s="134"/>
      <c r="TF177" s="134"/>
      <c r="TG177" s="134"/>
      <c r="TH177" s="134"/>
      <c r="TI177" s="134"/>
      <c r="TJ177" s="134"/>
      <c r="TK177" s="134"/>
      <c r="TL177" s="134"/>
      <c r="TM177" s="134"/>
      <c r="TN177" s="134"/>
      <c r="TO177" s="134"/>
      <c r="TP177" s="134"/>
      <c r="TQ177" s="134"/>
      <c r="TR177" s="134"/>
      <c r="TS177" s="134"/>
      <c r="TT177" s="134"/>
      <c r="TU177" s="134"/>
      <c r="TV177" s="134"/>
      <c r="TW177" s="134"/>
      <c r="TX177" s="134"/>
      <c r="TY177" s="134"/>
      <c r="TZ177" s="134"/>
      <c r="UA177" s="134"/>
      <c r="UB177" s="134"/>
      <c r="UC177" s="134"/>
      <c r="UD177" s="134"/>
      <c r="UE177" s="134"/>
      <c r="UF177" s="134"/>
      <c r="UG177" s="134"/>
      <c r="UH177" s="134"/>
      <c r="UI177" s="134"/>
      <c r="UJ177" s="134"/>
      <c r="UK177" s="134"/>
      <c r="UL177" s="134"/>
      <c r="UM177" s="134"/>
      <c r="UN177" s="134"/>
      <c r="UO177" s="134"/>
      <c r="UP177" s="134"/>
      <c r="UQ177" s="134"/>
      <c r="UR177" s="134"/>
      <c r="US177" s="134"/>
      <c r="UT177" s="134"/>
      <c r="UU177" s="134"/>
      <c r="UV177" s="134"/>
      <c r="UW177" s="134"/>
      <c r="UX177" s="134"/>
      <c r="UY177" s="134"/>
      <c r="UZ177" s="134"/>
      <c r="VA177" s="134"/>
      <c r="VB177" s="134"/>
      <c r="VC177" s="134"/>
      <c r="VD177" s="134"/>
      <c r="VE177" s="134"/>
      <c r="VF177" s="134"/>
      <c r="VG177" s="134"/>
      <c r="VH177" s="134"/>
      <c r="VI177" s="134"/>
      <c r="VJ177" s="134"/>
      <c r="VK177" s="134"/>
      <c r="VL177" s="134"/>
      <c r="VM177" s="134"/>
      <c r="VN177" s="134"/>
      <c r="VO177" s="134"/>
      <c r="VP177" s="134"/>
      <c r="VQ177" s="134"/>
      <c r="VR177" s="134"/>
      <c r="VS177" s="134"/>
      <c r="VT177" s="134"/>
      <c r="VU177" s="134"/>
      <c r="VV177" s="134"/>
      <c r="VW177" s="134"/>
      <c r="VX177" s="134"/>
      <c r="VY177" s="134"/>
      <c r="VZ177" s="134"/>
      <c r="WA177" s="134"/>
      <c r="WB177" s="134"/>
      <c r="WC177" s="134"/>
      <c r="WD177" s="134"/>
      <c r="WE177" s="134"/>
      <c r="WF177" s="134"/>
      <c r="WG177" s="134"/>
      <c r="WH177" s="134"/>
      <c r="WI177" s="134"/>
      <c r="WJ177" s="134"/>
      <c r="WK177" s="134"/>
      <c r="WL177" s="134"/>
      <c r="WM177" s="134"/>
      <c r="WN177" s="134"/>
      <c r="WO177" s="134"/>
      <c r="WP177" s="134"/>
      <c r="WQ177" s="134"/>
      <c r="WR177" s="134"/>
      <c r="WS177" s="134"/>
      <c r="WT177" s="134"/>
      <c r="WU177" s="134"/>
      <c r="WV177" s="134"/>
      <c r="WW177" s="134"/>
      <c r="WX177" s="134"/>
      <c r="WY177" s="134"/>
      <c r="WZ177" s="134"/>
      <c r="XA177" s="134"/>
      <c r="XB177" s="134"/>
      <c r="XC177" s="134"/>
      <c r="XD177" s="134"/>
      <c r="XE177" s="134"/>
      <c r="XF177" s="134"/>
      <c r="XG177" s="134"/>
      <c r="XH177" s="134"/>
      <c r="XI177" s="134"/>
      <c r="XJ177" s="134"/>
      <c r="XK177" s="134"/>
      <c r="XL177" s="134"/>
      <c r="XM177" s="134"/>
      <c r="XN177" s="134"/>
      <c r="XO177" s="134"/>
      <c r="XP177" s="134"/>
      <c r="XQ177" s="134"/>
      <c r="XR177" s="134"/>
      <c r="XS177" s="134"/>
      <c r="XT177" s="134"/>
      <c r="XU177" s="134"/>
      <c r="XV177" s="134"/>
      <c r="XW177" s="134"/>
      <c r="XX177" s="134"/>
      <c r="XY177" s="134"/>
      <c r="XZ177" s="134"/>
      <c r="YA177" s="134"/>
      <c r="YB177" s="134"/>
      <c r="YC177" s="134"/>
      <c r="YD177" s="134"/>
      <c r="YE177" s="134"/>
      <c r="YF177" s="134"/>
      <c r="YG177" s="134"/>
      <c r="YH177" s="134"/>
      <c r="YI177" s="134"/>
      <c r="YJ177" s="134"/>
      <c r="YK177" s="134"/>
      <c r="YL177" s="134"/>
      <c r="YM177" s="134"/>
      <c r="YN177" s="134"/>
      <c r="YO177" s="134"/>
      <c r="YP177" s="134"/>
      <c r="YQ177" s="134"/>
      <c r="YR177" s="134"/>
      <c r="YS177" s="134"/>
      <c r="YT177" s="134"/>
      <c r="YU177" s="134"/>
      <c r="YV177" s="134"/>
      <c r="YW177" s="134"/>
      <c r="YX177" s="134"/>
      <c r="YY177" s="134"/>
      <c r="YZ177" s="134"/>
      <c r="ZA177" s="134"/>
      <c r="ZB177" s="134"/>
      <c r="ZC177" s="134"/>
      <c r="ZD177" s="134"/>
      <c r="ZE177" s="134"/>
      <c r="ZF177" s="134"/>
      <c r="ZG177" s="134"/>
      <c r="ZH177" s="134"/>
      <c r="ZI177" s="134"/>
      <c r="ZJ177" s="134"/>
      <c r="ZK177" s="134"/>
      <c r="ZL177" s="134"/>
      <c r="ZM177" s="134"/>
      <c r="ZN177" s="134"/>
      <c r="ZO177" s="134"/>
      <c r="ZP177" s="134"/>
      <c r="ZQ177" s="134"/>
      <c r="ZR177" s="134"/>
      <c r="ZS177" s="134"/>
      <c r="ZT177" s="134"/>
      <c r="ZU177" s="134"/>
      <c r="ZV177" s="134"/>
      <c r="ZW177" s="134"/>
      <c r="ZX177" s="134"/>
      <c r="ZY177" s="134"/>
      <c r="ZZ177" s="134"/>
      <c r="AAA177" s="134"/>
      <c r="AAB177" s="134"/>
      <c r="AAC177" s="134"/>
      <c r="AAD177" s="134"/>
      <c r="AAE177" s="134"/>
      <c r="AAF177" s="134"/>
      <c r="AAG177" s="134"/>
      <c r="AAH177" s="134"/>
      <c r="AAI177" s="134"/>
      <c r="AAJ177" s="134"/>
      <c r="AAK177" s="134"/>
      <c r="AAL177" s="134"/>
      <c r="AAM177" s="134"/>
      <c r="AAN177" s="134"/>
      <c r="AAO177" s="134"/>
      <c r="AAP177" s="134"/>
      <c r="AAQ177" s="134"/>
      <c r="AAR177" s="134"/>
      <c r="AAS177" s="134"/>
      <c r="AAT177" s="134"/>
      <c r="AAU177" s="134"/>
      <c r="AAV177" s="134"/>
      <c r="AAW177" s="134"/>
      <c r="AAX177" s="134"/>
      <c r="AAY177" s="134"/>
      <c r="AAZ177" s="134"/>
      <c r="ABA177" s="134"/>
      <c r="ABB177" s="134"/>
      <c r="ABC177" s="134"/>
      <c r="ABD177" s="134"/>
      <c r="ABE177" s="134"/>
      <c r="ABF177" s="134"/>
      <c r="ABG177" s="134"/>
      <c r="ABH177" s="134"/>
      <c r="ABI177" s="134"/>
      <c r="ABJ177" s="134"/>
      <c r="ABK177" s="134"/>
      <c r="ABL177" s="134"/>
      <c r="ABM177" s="134"/>
      <c r="ABN177" s="134"/>
      <c r="ABO177" s="134"/>
      <c r="ABP177" s="134"/>
      <c r="ABQ177" s="134"/>
      <c r="ABR177" s="134"/>
      <c r="ABS177" s="134"/>
      <c r="ABT177" s="134"/>
      <c r="ABU177" s="134"/>
      <c r="ABV177" s="134"/>
      <c r="ABW177" s="134"/>
      <c r="ABX177" s="134"/>
      <c r="ABY177" s="134"/>
      <c r="ABZ177" s="134"/>
      <c r="ACA177" s="134"/>
      <c r="ACB177" s="134"/>
      <c r="ACC177" s="134"/>
      <c r="ACD177" s="134"/>
      <c r="ACE177" s="134"/>
      <c r="ACF177" s="134"/>
      <c r="ACG177" s="134"/>
      <c r="ACH177" s="134"/>
      <c r="ACI177" s="134"/>
      <c r="ACJ177" s="134"/>
      <c r="ACK177" s="134"/>
      <c r="ACL177" s="134"/>
      <c r="ACM177" s="134"/>
      <c r="ACN177" s="134"/>
      <c r="ACO177" s="134"/>
      <c r="ACP177" s="134"/>
      <c r="ACQ177" s="134"/>
      <c r="ACR177" s="134"/>
      <c r="ACS177" s="134"/>
      <c r="ACT177" s="134"/>
      <c r="ACU177" s="134"/>
      <c r="ACV177" s="134"/>
      <c r="ACW177" s="134"/>
      <c r="ACX177" s="134"/>
      <c r="ACY177" s="134"/>
      <c r="ACZ177" s="134"/>
      <c r="ADA177" s="134"/>
      <c r="ADB177" s="134"/>
      <c r="ADC177" s="134"/>
      <c r="ADD177" s="134"/>
      <c r="ADE177" s="134"/>
      <c r="ADF177" s="134"/>
      <c r="ADG177" s="134"/>
      <c r="ADH177" s="134"/>
      <c r="ADI177" s="134"/>
      <c r="ADJ177" s="134"/>
      <c r="ADK177" s="134"/>
      <c r="ADL177" s="134"/>
      <c r="ADM177" s="134"/>
      <c r="ADN177" s="134"/>
      <c r="ADO177" s="134"/>
      <c r="ADP177" s="134"/>
      <c r="ADQ177" s="134"/>
      <c r="ADR177" s="134"/>
      <c r="ADS177" s="134"/>
      <c r="ADT177" s="134"/>
      <c r="ADU177" s="134"/>
      <c r="ADV177" s="134"/>
      <c r="ADW177" s="134"/>
      <c r="ADX177" s="134"/>
      <c r="ADY177" s="134"/>
      <c r="ADZ177" s="134"/>
      <c r="AEA177" s="134"/>
      <c r="AEB177" s="134"/>
      <c r="AEC177" s="134"/>
      <c r="AED177" s="134"/>
      <c r="AEE177" s="134"/>
      <c r="AEF177" s="134"/>
      <c r="AEG177" s="134"/>
      <c r="AEH177" s="134"/>
      <c r="AEI177" s="134"/>
      <c r="AEJ177" s="134"/>
      <c r="AEK177" s="134"/>
      <c r="AEL177" s="134"/>
      <c r="AEM177" s="134"/>
      <c r="AEN177" s="134"/>
      <c r="AEO177" s="134"/>
      <c r="AEP177" s="134"/>
      <c r="AEQ177" s="134"/>
      <c r="AER177" s="134"/>
      <c r="AES177" s="134"/>
      <c r="AET177" s="134"/>
      <c r="AEU177" s="134"/>
      <c r="AEV177" s="134"/>
      <c r="AEW177" s="134"/>
      <c r="AEX177" s="134"/>
      <c r="AEY177" s="134"/>
      <c r="AEZ177" s="134"/>
      <c r="AFA177" s="134"/>
      <c r="AFB177" s="134"/>
      <c r="AFC177" s="134"/>
      <c r="AFD177" s="134"/>
      <c r="AFE177" s="134"/>
      <c r="AFF177" s="134"/>
      <c r="AFG177" s="134"/>
      <c r="AFH177" s="134"/>
      <c r="AFI177" s="134"/>
      <c r="AFJ177" s="134"/>
      <c r="AFK177" s="134"/>
      <c r="AFL177" s="134"/>
      <c r="AFM177" s="134"/>
      <c r="AFN177" s="134"/>
      <c r="AFO177" s="134"/>
      <c r="AFP177" s="134"/>
      <c r="AFQ177" s="134"/>
      <c r="AFR177" s="134"/>
      <c r="AFS177" s="134"/>
      <c r="AFT177" s="134"/>
      <c r="AFU177" s="134"/>
      <c r="AFV177" s="134"/>
      <c r="AFW177" s="134"/>
      <c r="AFX177" s="134"/>
      <c r="AFY177" s="134"/>
      <c r="AFZ177" s="134"/>
      <c r="AGA177" s="134"/>
      <c r="AGB177" s="134"/>
      <c r="AGC177" s="134"/>
      <c r="AGD177" s="134"/>
      <c r="AGE177" s="134"/>
      <c r="AGF177" s="134"/>
      <c r="AGG177" s="134"/>
      <c r="AGH177" s="134"/>
      <c r="AGI177" s="134"/>
      <c r="AGJ177" s="134"/>
      <c r="AGK177" s="134"/>
      <c r="AGL177" s="134"/>
      <c r="AGM177" s="134"/>
      <c r="AGN177" s="134"/>
      <c r="AGO177" s="134"/>
      <c r="AGP177" s="134"/>
      <c r="AGQ177" s="134"/>
      <c r="AGR177" s="134"/>
      <c r="AGS177" s="134"/>
      <c r="AGT177" s="134"/>
      <c r="AGU177" s="134"/>
      <c r="AGV177" s="134"/>
      <c r="AGW177" s="134"/>
      <c r="AGX177" s="134"/>
      <c r="AGY177" s="134"/>
      <c r="AGZ177" s="134"/>
      <c r="AHA177" s="134"/>
      <c r="AHB177" s="134"/>
      <c r="AHC177" s="134"/>
      <c r="AHD177" s="134"/>
      <c r="AHE177" s="134"/>
      <c r="AHF177" s="134"/>
      <c r="AHG177" s="134"/>
      <c r="AHH177" s="134"/>
      <c r="AHI177" s="134"/>
      <c r="AHJ177" s="134"/>
      <c r="AHK177" s="134"/>
      <c r="AHL177" s="134"/>
      <c r="AHM177" s="134"/>
      <c r="AHN177" s="134"/>
      <c r="AHO177" s="134"/>
      <c r="AHP177" s="134"/>
      <c r="AHQ177" s="134"/>
      <c r="AHR177" s="134"/>
      <c r="AHS177" s="134"/>
      <c r="AHT177" s="134"/>
      <c r="AHU177" s="134"/>
      <c r="AHV177" s="134"/>
      <c r="AHW177" s="134"/>
      <c r="AHX177" s="134"/>
      <c r="AHY177" s="134"/>
      <c r="AHZ177" s="134"/>
      <c r="AIA177" s="134"/>
      <c r="AIB177" s="134"/>
      <c r="AIC177" s="134"/>
      <c r="AID177" s="134"/>
      <c r="AIE177" s="134"/>
      <c r="AIF177" s="134"/>
      <c r="AIG177" s="134"/>
      <c r="AIH177" s="134"/>
      <c r="AII177" s="134"/>
      <c r="AIJ177" s="134"/>
      <c r="AIK177" s="134"/>
      <c r="AIL177" s="134"/>
      <c r="AIM177" s="134"/>
      <c r="AIN177" s="134"/>
      <c r="AIO177" s="134"/>
      <c r="AIP177" s="134"/>
      <c r="AIQ177" s="134"/>
      <c r="AIR177" s="134"/>
      <c r="AIS177" s="134"/>
      <c r="AIT177" s="134"/>
      <c r="AIU177" s="134"/>
      <c r="AIV177" s="134"/>
      <c r="AIW177" s="134"/>
      <c r="AIX177" s="134"/>
      <c r="AIY177" s="134"/>
      <c r="AIZ177" s="134"/>
      <c r="AJA177" s="134"/>
      <c r="AJB177" s="134"/>
      <c r="AJC177" s="134"/>
      <c r="AJD177" s="134"/>
      <c r="AJE177" s="134"/>
      <c r="AJF177" s="134"/>
      <c r="AJG177" s="134"/>
      <c r="AJH177" s="134"/>
      <c r="AJI177" s="134"/>
      <c r="AJJ177" s="134"/>
      <c r="AJK177" s="134"/>
      <c r="AJL177" s="134"/>
      <c r="AJM177" s="134"/>
      <c r="AJN177" s="134"/>
      <c r="AJO177" s="134"/>
      <c r="AJP177" s="134"/>
      <c r="AJQ177" s="134"/>
      <c r="AJR177" s="134"/>
      <c r="AJS177" s="134"/>
      <c r="AJT177" s="134"/>
      <c r="AJU177" s="134"/>
      <c r="AJV177" s="134"/>
      <c r="AJW177" s="134"/>
      <c r="AJX177" s="134"/>
      <c r="AJY177" s="134"/>
      <c r="AJZ177" s="134"/>
      <c r="AKA177" s="134"/>
      <c r="AKB177" s="134"/>
      <c r="AKC177" s="134"/>
      <c r="AKD177" s="134"/>
      <c r="AKE177" s="134"/>
      <c r="AKF177" s="134"/>
      <c r="AKG177" s="134"/>
      <c r="AKH177" s="134"/>
      <c r="AKI177" s="134"/>
      <c r="AKJ177" s="134"/>
      <c r="AKK177" s="134"/>
      <c r="AKL177" s="134"/>
      <c r="AKM177" s="134"/>
      <c r="AKN177" s="134"/>
      <c r="AKO177" s="134"/>
      <c r="AKP177" s="134"/>
      <c r="AKQ177" s="134"/>
      <c r="AKR177" s="134"/>
      <c r="AKS177" s="134"/>
      <c r="AKT177" s="134"/>
      <c r="AKU177" s="134"/>
      <c r="AKV177" s="134"/>
      <c r="AKW177" s="134"/>
      <c r="AKX177" s="134"/>
    </row>
    <row r="178" spans="1:986" ht="12" customHeight="1" x14ac:dyDescent="0.2">
      <c r="A178" s="249"/>
      <c r="B178" s="242" t="s">
        <v>471</v>
      </c>
      <c r="C178" s="170" t="str">
        <f>_xlfn.CONCAT(Leverancespecifikation6[[#This Row],[ID]],Leverancespecifikation6[[#This Row],[BYGNINGSDEL]])</f>
        <v>174Asfalt belægninger</v>
      </c>
      <c r="E178" s="171">
        <v>401</v>
      </c>
      <c r="I178" s="171"/>
      <c r="J178" s="171">
        <v>4</v>
      </c>
      <c r="K178" s="175" t="s">
        <v>493</v>
      </c>
      <c r="L178" s="172" t="s">
        <v>489</v>
      </c>
      <c r="M178" s="80" t="str">
        <f>IFERROR(VLOOKUP(Leverancespecifikation6[[#This Row],[ID-Bygningsdel]],'Data ændringslog'!A:G,7,FALSE),"P")</f>
        <v/>
      </c>
      <c r="N178" s="321" t="s">
        <v>99</v>
      </c>
      <c r="O178" s="121" t="str">
        <f>VLOOKUP(Leverancespecifikation6[[#This Row],[ID-Bygningsdel]],'Data aktør'!A:H,2,FALSE)</f>
        <v/>
      </c>
      <c r="P178" s="78" t="str">
        <f>VLOOKUP(Leverancespecifikation6[[#This Row],[ID-Bygningsdel]],'Data aktør'!A:H,3,FALSE)</f>
        <v/>
      </c>
      <c r="Q178" s="78" t="str">
        <f>VLOOKUP(Leverancespecifikation6[[#This Row],[ID-Bygningsdel]],'Data aktør'!A:H,4,FALSE)</f>
        <v/>
      </c>
      <c r="R178" s="78" t="str">
        <f>VLOOKUP(Leverancespecifikation6[[#This Row],[ID-Bygningsdel]],'Data aktør'!A:H,5,FALSE)</f>
        <v/>
      </c>
      <c r="S178" s="78" t="str">
        <f>VLOOKUP(Leverancespecifikation6[[#This Row],[ID-Bygningsdel]],'Data aktør'!A:H,6,FALSE)</f>
        <v/>
      </c>
      <c r="T178" s="78" t="str">
        <f>VLOOKUP(Leverancespecifikation6[[#This Row],[ID-Bygningsdel]],'Data aktør'!A:H,7,FALSE)</f>
        <v/>
      </c>
      <c r="U178" s="122" t="str">
        <f>VLOOKUP(Leverancespecifikation6[[#This Row],[ID-Bygningsdel]],'Data aktør'!A:H,8,FALSE)</f>
        <v>X</v>
      </c>
      <c r="V178" s="112"/>
      <c r="W178" s="79"/>
      <c r="X178" s="79"/>
      <c r="Y178" s="79"/>
      <c r="Z178" s="79"/>
      <c r="AA178" s="79"/>
      <c r="AB178" s="171"/>
      <c r="AD178" s="171"/>
      <c r="AE178" s="171"/>
      <c r="AF178" s="171"/>
      <c r="AG178" s="171"/>
      <c r="AH178" s="171"/>
      <c r="AI178" s="171"/>
      <c r="AJ178" s="171" t="s">
        <v>39</v>
      </c>
      <c r="AK178" s="171">
        <v>300</v>
      </c>
      <c r="AT178" s="171" t="s">
        <v>39</v>
      </c>
      <c r="AU178" s="171">
        <v>325</v>
      </c>
      <c r="BB178" s="171" t="s">
        <v>39</v>
      </c>
      <c r="BC178" s="171">
        <v>325</v>
      </c>
      <c r="BL178" s="287" t="s">
        <v>494</v>
      </c>
      <c r="BV178" s="171"/>
      <c r="BW178" s="171"/>
      <c r="CB178" s="134"/>
    </row>
    <row r="179" spans="1:986" ht="12" customHeight="1" x14ac:dyDescent="0.2">
      <c r="A179" s="249"/>
      <c r="B179" s="242" t="s">
        <v>474</v>
      </c>
      <c r="C179" s="170" t="str">
        <f>_xlfn.CONCAT(Leverancespecifikation6[[#This Row],[ID]],Leverancespecifikation6[[#This Row],[BYGNINGSDEL]])</f>
        <v>175Betonstøbte belægninger</v>
      </c>
      <c r="E179" s="171">
        <v>402</v>
      </c>
      <c r="I179" s="171"/>
      <c r="J179" s="171">
        <v>4</v>
      </c>
      <c r="K179" s="175" t="s">
        <v>496</v>
      </c>
      <c r="L179" s="172" t="s">
        <v>489</v>
      </c>
      <c r="M179" s="80" t="str">
        <f>IFERROR(VLOOKUP(Leverancespecifikation6[[#This Row],[ID-Bygningsdel]],'Data ændringslog'!A:G,7,FALSE),"P")</f>
        <v/>
      </c>
      <c r="N179" s="321" t="s">
        <v>99</v>
      </c>
      <c r="O179" s="121" t="str">
        <f>VLOOKUP(Leverancespecifikation6[[#This Row],[ID-Bygningsdel]],'Data aktør'!A:H,2,FALSE)</f>
        <v/>
      </c>
      <c r="P179" s="78" t="str">
        <f>VLOOKUP(Leverancespecifikation6[[#This Row],[ID-Bygningsdel]],'Data aktør'!A:H,3,FALSE)</f>
        <v/>
      </c>
      <c r="Q179" s="78" t="str">
        <f>VLOOKUP(Leverancespecifikation6[[#This Row],[ID-Bygningsdel]],'Data aktør'!A:H,4,FALSE)</f>
        <v/>
      </c>
      <c r="R179" s="78" t="str">
        <f>VLOOKUP(Leverancespecifikation6[[#This Row],[ID-Bygningsdel]],'Data aktør'!A:H,5,FALSE)</f>
        <v/>
      </c>
      <c r="S179" s="78" t="str">
        <f>VLOOKUP(Leverancespecifikation6[[#This Row],[ID-Bygningsdel]],'Data aktør'!A:H,6,FALSE)</f>
        <v/>
      </c>
      <c r="T179" s="78" t="str">
        <f>VLOOKUP(Leverancespecifikation6[[#This Row],[ID-Bygningsdel]],'Data aktør'!A:H,7,FALSE)</f>
        <v/>
      </c>
      <c r="U179" s="122" t="str">
        <f>VLOOKUP(Leverancespecifikation6[[#This Row],[ID-Bygningsdel]],'Data aktør'!A:H,8,FALSE)</f>
        <v>X</v>
      </c>
      <c r="V179" s="112"/>
      <c r="W179" s="79"/>
      <c r="X179" s="79"/>
      <c r="Y179" s="79"/>
      <c r="Z179" s="79"/>
      <c r="AA179" s="79"/>
      <c r="AB179" s="171"/>
      <c r="AD179" s="171"/>
      <c r="AE179" s="171"/>
      <c r="AF179" s="171"/>
      <c r="AG179" s="171"/>
      <c r="AH179" s="171"/>
      <c r="AI179" s="171"/>
      <c r="AJ179" s="171" t="s">
        <v>39</v>
      </c>
      <c r="AK179" s="171">
        <v>300</v>
      </c>
      <c r="AT179" s="171" t="s">
        <v>39</v>
      </c>
      <c r="AU179" s="171">
        <v>325</v>
      </c>
      <c r="BB179" s="171" t="s">
        <v>39</v>
      </c>
      <c r="BC179" s="171">
        <v>325</v>
      </c>
      <c r="BL179" s="287" t="s">
        <v>497</v>
      </c>
      <c r="BV179" s="171"/>
      <c r="BW179" s="171"/>
      <c r="CB179" s="134"/>
    </row>
    <row r="180" spans="1:986" ht="24" x14ac:dyDescent="0.2">
      <c r="A180" s="249"/>
      <c r="B180" s="242" t="s">
        <v>476</v>
      </c>
      <c r="C180" s="170" t="str">
        <f>_xlfn.CONCAT(Leverancespecifikation6[[#This Row],[ID]],Leverancespecifikation6[[#This Row],[BYGNINGSDEL]])</f>
        <v>176Belægninger på dæk inkl opbygning</v>
      </c>
      <c r="E180" s="171" t="s">
        <v>1552</v>
      </c>
      <c r="I180" s="171"/>
      <c r="J180" s="171">
        <v>4</v>
      </c>
      <c r="K180" s="175" t="s">
        <v>499</v>
      </c>
      <c r="L180" s="172" t="s">
        <v>489</v>
      </c>
      <c r="M180" s="80" t="str">
        <f>IFERROR(VLOOKUP(Leverancespecifikation6[[#This Row],[ID-Bygningsdel]],'Data ændringslog'!A:G,7,FALSE),"P")</f>
        <v/>
      </c>
      <c r="N180" s="321" t="s">
        <v>99</v>
      </c>
      <c r="O180" s="121" t="str">
        <f>VLOOKUP(Leverancespecifikation6[[#This Row],[ID-Bygningsdel]],'Data aktør'!A:H,2,FALSE)</f>
        <v/>
      </c>
      <c r="P180" s="78" t="str">
        <f>VLOOKUP(Leverancespecifikation6[[#This Row],[ID-Bygningsdel]],'Data aktør'!A:H,3,FALSE)</f>
        <v/>
      </c>
      <c r="Q180" s="78" t="str">
        <f>VLOOKUP(Leverancespecifikation6[[#This Row],[ID-Bygningsdel]],'Data aktør'!A:H,4,FALSE)</f>
        <v/>
      </c>
      <c r="R180" s="78" t="str">
        <f>VLOOKUP(Leverancespecifikation6[[#This Row],[ID-Bygningsdel]],'Data aktør'!A:H,5,FALSE)</f>
        <v/>
      </c>
      <c r="S180" s="78" t="str">
        <f>VLOOKUP(Leverancespecifikation6[[#This Row],[ID-Bygningsdel]],'Data aktør'!A:H,6,FALSE)</f>
        <v/>
      </c>
      <c r="T180" s="78" t="str">
        <f>VLOOKUP(Leverancespecifikation6[[#This Row],[ID-Bygningsdel]],'Data aktør'!A:H,7,FALSE)</f>
        <v/>
      </c>
      <c r="U180" s="122" t="str">
        <f>VLOOKUP(Leverancespecifikation6[[#This Row],[ID-Bygningsdel]],'Data aktør'!A:H,8,FALSE)</f>
        <v>X</v>
      </c>
      <c r="V180" s="112"/>
      <c r="W180" s="79"/>
      <c r="X180" s="79"/>
      <c r="Y180" s="79"/>
      <c r="Z180" s="79"/>
      <c r="AA180" s="79"/>
      <c r="AB180" s="171"/>
      <c r="AD180" s="171"/>
      <c r="AE180" s="171"/>
      <c r="AF180" s="171"/>
      <c r="AG180" s="171"/>
      <c r="AH180" s="171"/>
      <c r="AI180" s="171"/>
      <c r="AJ180" s="171" t="s">
        <v>39</v>
      </c>
      <c r="AK180" s="171">
        <v>300</v>
      </c>
      <c r="AT180" s="171" t="s">
        <v>39</v>
      </c>
      <c r="AU180" s="171">
        <v>325</v>
      </c>
      <c r="BB180" s="171" t="s">
        <v>39</v>
      </c>
      <c r="BC180" s="171">
        <v>325</v>
      </c>
      <c r="BL180" s="287" t="s">
        <v>500</v>
      </c>
      <c r="BV180" s="171"/>
      <c r="BW180" s="171"/>
      <c r="CB180" s="134"/>
    </row>
    <row r="181" spans="1:986" ht="12" x14ac:dyDescent="0.2">
      <c r="A181" s="249"/>
      <c r="B181" s="242" t="s">
        <v>478</v>
      </c>
      <c r="C181" s="170" t="str">
        <f>_xlfn.CONCAT(Leverancespecifikation6[[#This Row],[ID]],Leverancespecifikation6[[#This Row],[BYGNINGSDEL]])</f>
        <v>177Øvrige belægninger</v>
      </c>
      <c r="E181" s="171">
        <v>409</v>
      </c>
      <c r="I181" s="171"/>
      <c r="J181" s="171">
        <v>4</v>
      </c>
      <c r="K181" s="175" t="s">
        <v>502</v>
      </c>
      <c r="L181" s="172" t="s">
        <v>489</v>
      </c>
      <c r="M181" s="80" t="str">
        <f>IFERROR(VLOOKUP(Leverancespecifikation6[[#This Row],[ID-Bygningsdel]],'Data ændringslog'!A:G,7,FALSE),"P")</f>
        <v/>
      </c>
      <c r="N181" s="321" t="s">
        <v>99</v>
      </c>
      <c r="O181" s="121" t="str">
        <f>VLOOKUP(Leverancespecifikation6[[#This Row],[ID-Bygningsdel]],'Data aktør'!A:H,2,FALSE)</f>
        <v/>
      </c>
      <c r="P181" s="78" t="str">
        <f>VLOOKUP(Leverancespecifikation6[[#This Row],[ID-Bygningsdel]],'Data aktør'!A:H,3,FALSE)</f>
        <v/>
      </c>
      <c r="Q181" s="78" t="str">
        <f>VLOOKUP(Leverancespecifikation6[[#This Row],[ID-Bygningsdel]],'Data aktør'!A:H,4,FALSE)</f>
        <v/>
      </c>
      <c r="R181" s="78" t="str">
        <f>VLOOKUP(Leverancespecifikation6[[#This Row],[ID-Bygningsdel]],'Data aktør'!A:H,5,FALSE)</f>
        <v/>
      </c>
      <c r="S181" s="78" t="str">
        <f>VLOOKUP(Leverancespecifikation6[[#This Row],[ID-Bygningsdel]],'Data aktør'!A:H,6,FALSE)</f>
        <v/>
      </c>
      <c r="T181" s="78" t="str">
        <f>VLOOKUP(Leverancespecifikation6[[#This Row],[ID-Bygningsdel]],'Data aktør'!A:H,7,FALSE)</f>
        <v/>
      </c>
      <c r="U181" s="122" t="str">
        <f>VLOOKUP(Leverancespecifikation6[[#This Row],[ID-Bygningsdel]],'Data aktør'!A:H,8,FALSE)</f>
        <v>X</v>
      </c>
      <c r="V181" s="112"/>
      <c r="W181" s="79"/>
      <c r="X181" s="79"/>
      <c r="Y181" s="79"/>
      <c r="Z181" s="79"/>
      <c r="AA181" s="79"/>
      <c r="AB181" s="171"/>
      <c r="AD181" s="171"/>
      <c r="AE181" s="171"/>
      <c r="AF181" s="171"/>
      <c r="AG181" s="171"/>
      <c r="AH181" s="171"/>
      <c r="AI181" s="171"/>
      <c r="AJ181" s="171" t="s">
        <v>39</v>
      </c>
      <c r="AK181" s="171">
        <v>200</v>
      </c>
      <c r="AT181" s="171" t="s">
        <v>39</v>
      </c>
      <c r="AU181" s="171">
        <v>325</v>
      </c>
      <c r="BB181" s="171" t="s">
        <v>39</v>
      </c>
      <c r="BC181" s="171">
        <v>325</v>
      </c>
      <c r="BV181" s="171"/>
      <c r="BW181" s="171"/>
      <c r="CB181" s="134"/>
    </row>
    <row r="182" spans="1:986" ht="12" x14ac:dyDescent="0.2">
      <c r="A182" s="249"/>
      <c r="B182" s="242" t="s">
        <v>480</v>
      </c>
      <c r="C182" s="170" t="str">
        <f>_xlfn.CONCAT(Leverancespecifikation6[[#This Row],[ID]],Leverancespecifikation6[[#This Row],[BYGNINGSDEL]])</f>
        <v>178Flise -og stenbelægninger</v>
      </c>
      <c r="E182" s="171">
        <v>404</v>
      </c>
      <c r="I182" s="171"/>
      <c r="J182" s="171">
        <v>4</v>
      </c>
      <c r="K182" s="175" t="s">
        <v>504</v>
      </c>
      <c r="L182" s="172" t="s">
        <v>489</v>
      </c>
      <c r="M182" s="80" t="str">
        <f>IFERROR(VLOOKUP(Leverancespecifikation6[[#This Row],[ID-Bygningsdel]],'Data ændringslog'!A:G,7,FALSE),"P")</f>
        <v/>
      </c>
      <c r="N182" s="321" t="s">
        <v>99</v>
      </c>
      <c r="O182" s="121" t="str">
        <f>VLOOKUP(Leverancespecifikation6[[#This Row],[ID-Bygningsdel]],'Data aktør'!A:H,2,FALSE)</f>
        <v/>
      </c>
      <c r="P182" s="78" t="str">
        <f>VLOOKUP(Leverancespecifikation6[[#This Row],[ID-Bygningsdel]],'Data aktør'!A:H,3,FALSE)</f>
        <v/>
      </c>
      <c r="Q182" s="78" t="str">
        <f>VLOOKUP(Leverancespecifikation6[[#This Row],[ID-Bygningsdel]],'Data aktør'!A:H,4,FALSE)</f>
        <v/>
      </c>
      <c r="R182" s="78" t="str">
        <f>VLOOKUP(Leverancespecifikation6[[#This Row],[ID-Bygningsdel]],'Data aktør'!A:H,5,FALSE)</f>
        <v/>
      </c>
      <c r="S182" s="78" t="str">
        <f>VLOOKUP(Leverancespecifikation6[[#This Row],[ID-Bygningsdel]],'Data aktør'!A:H,6,FALSE)</f>
        <v/>
      </c>
      <c r="T182" s="78" t="str">
        <f>VLOOKUP(Leverancespecifikation6[[#This Row],[ID-Bygningsdel]],'Data aktør'!A:H,7,FALSE)</f>
        <v/>
      </c>
      <c r="U182" s="122" t="str">
        <f>VLOOKUP(Leverancespecifikation6[[#This Row],[ID-Bygningsdel]],'Data aktør'!A:H,8,FALSE)</f>
        <v>X</v>
      </c>
      <c r="V182" s="112"/>
      <c r="W182" s="79"/>
      <c r="X182" s="79"/>
      <c r="Y182" s="79"/>
      <c r="Z182" s="79"/>
      <c r="AA182" s="79"/>
      <c r="AB182" s="171"/>
      <c r="AD182" s="171"/>
      <c r="AE182" s="171"/>
      <c r="AF182" s="171"/>
      <c r="AG182" s="171"/>
      <c r="AH182" s="171"/>
      <c r="AI182" s="171"/>
      <c r="AJ182" s="171" t="s">
        <v>39</v>
      </c>
      <c r="AK182" s="171">
        <v>300</v>
      </c>
      <c r="AT182" s="171" t="s">
        <v>39</v>
      </c>
      <c r="AU182" s="171">
        <v>325</v>
      </c>
      <c r="BB182" s="171" t="s">
        <v>39</v>
      </c>
      <c r="BC182" s="171">
        <v>325</v>
      </c>
      <c r="BV182" s="171"/>
      <c r="BW182" s="171"/>
      <c r="CB182" s="134"/>
    </row>
    <row r="183" spans="1:986" ht="12" x14ac:dyDescent="0.2">
      <c r="A183" s="249"/>
      <c r="B183" s="242" t="s">
        <v>483</v>
      </c>
      <c r="C183" s="170" t="str">
        <f>_xlfn.CONCAT(Leverancespecifikation6[[#This Row],[ID]],Leverancespecifikation6[[#This Row],[BYGNINGSDEL]])</f>
        <v>179Skærver og grus</v>
      </c>
      <c r="E183" s="171">
        <v>405</v>
      </c>
      <c r="I183" s="171"/>
      <c r="J183" s="171">
        <v>4</v>
      </c>
      <c r="K183" s="175" t="s">
        <v>506</v>
      </c>
      <c r="L183" s="172" t="s">
        <v>489</v>
      </c>
      <c r="M183" s="80" t="str">
        <f>IFERROR(VLOOKUP(Leverancespecifikation6[[#This Row],[ID-Bygningsdel]],'Data ændringslog'!A:G,7,FALSE),"P")</f>
        <v/>
      </c>
      <c r="N183" s="321" t="s">
        <v>99</v>
      </c>
      <c r="O183" s="121" t="str">
        <f>VLOOKUP(Leverancespecifikation6[[#This Row],[ID-Bygningsdel]],'Data aktør'!A:H,2,FALSE)</f>
        <v/>
      </c>
      <c r="P183" s="78" t="str">
        <f>VLOOKUP(Leverancespecifikation6[[#This Row],[ID-Bygningsdel]],'Data aktør'!A:H,3,FALSE)</f>
        <v/>
      </c>
      <c r="Q183" s="78" t="str">
        <f>VLOOKUP(Leverancespecifikation6[[#This Row],[ID-Bygningsdel]],'Data aktør'!A:H,4,FALSE)</f>
        <v/>
      </c>
      <c r="R183" s="78" t="str">
        <f>VLOOKUP(Leverancespecifikation6[[#This Row],[ID-Bygningsdel]],'Data aktør'!A:H,5,FALSE)</f>
        <v/>
      </c>
      <c r="S183" s="78" t="str">
        <f>VLOOKUP(Leverancespecifikation6[[#This Row],[ID-Bygningsdel]],'Data aktør'!A:H,6,FALSE)</f>
        <v/>
      </c>
      <c r="T183" s="78" t="str">
        <f>VLOOKUP(Leverancespecifikation6[[#This Row],[ID-Bygningsdel]],'Data aktør'!A:H,7,FALSE)</f>
        <v/>
      </c>
      <c r="U183" s="122" t="str">
        <f>VLOOKUP(Leverancespecifikation6[[#This Row],[ID-Bygningsdel]],'Data aktør'!A:H,8,FALSE)</f>
        <v>X</v>
      </c>
      <c r="V183" s="112"/>
      <c r="W183" s="79"/>
      <c r="X183" s="79"/>
      <c r="Y183" s="79"/>
      <c r="Z183" s="79"/>
      <c r="AA183" s="79"/>
      <c r="AB183" s="171"/>
      <c r="AD183" s="171"/>
      <c r="AE183" s="171"/>
      <c r="AF183" s="171"/>
      <c r="AG183" s="171"/>
      <c r="AH183" s="171"/>
      <c r="AI183" s="171"/>
      <c r="AJ183" s="171" t="s">
        <v>39</v>
      </c>
      <c r="AK183" s="171">
        <v>300</v>
      </c>
      <c r="AT183" s="171" t="s">
        <v>39</v>
      </c>
      <c r="AU183" s="171">
        <v>325</v>
      </c>
      <c r="BB183" s="171" t="s">
        <v>39</v>
      </c>
      <c r="BC183" s="171">
        <v>325</v>
      </c>
      <c r="BV183" s="171"/>
      <c r="BW183" s="171"/>
      <c r="CB183" s="134"/>
    </row>
    <row r="184" spans="1:986" ht="12" x14ac:dyDescent="0.2">
      <c r="A184" s="249"/>
      <c r="B184" s="242" t="s">
        <v>486</v>
      </c>
      <c r="C184" s="170" t="str">
        <f>_xlfn.CONCAT(Leverancespecifikation6[[#This Row],[ID]],Leverancespecifikation6[[#This Row],[BYGNINGSDEL]])</f>
        <v>180Vandelementer i terræn</v>
      </c>
      <c r="E184" s="171" t="s">
        <v>1553</v>
      </c>
      <c r="I184" s="171"/>
      <c r="J184" s="171">
        <v>4</v>
      </c>
      <c r="K184" s="175" t="s">
        <v>508</v>
      </c>
      <c r="L184" s="172" t="s">
        <v>489</v>
      </c>
      <c r="M184" s="80" t="str">
        <f>IFERROR(VLOOKUP(Leverancespecifikation6[[#This Row],[ID-Bygningsdel]],'Data ændringslog'!A:G,7,FALSE),"P")</f>
        <v/>
      </c>
      <c r="N184" s="321" t="s">
        <v>99</v>
      </c>
      <c r="O184" s="121" t="str">
        <f>VLOOKUP(Leverancespecifikation6[[#This Row],[ID-Bygningsdel]],'Data aktør'!A:H,2,FALSE)</f>
        <v/>
      </c>
      <c r="P184" s="78" t="str">
        <f>VLOOKUP(Leverancespecifikation6[[#This Row],[ID-Bygningsdel]],'Data aktør'!A:H,3,FALSE)</f>
        <v/>
      </c>
      <c r="Q184" s="78" t="str">
        <f>VLOOKUP(Leverancespecifikation6[[#This Row],[ID-Bygningsdel]],'Data aktør'!A:H,4,FALSE)</f>
        <v/>
      </c>
      <c r="R184" s="78" t="str">
        <f>VLOOKUP(Leverancespecifikation6[[#This Row],[ID-Bygningsdel]],'Data aktør'!A:H,5,FALSE)</f>
        <v/>
      </c>
      <c r="S184" s="78" t="str">
        <f>VLOOKUP(Leverancespecifikation6[[#This Row],[ID-Bygningsdel]],'Data aktør'!A:H,6,FALSE)</f>
        <v/>
      </c>
      <c r="T184" s="78" t="str">
        <f>VLOOKUP(Leverancespecifikation6[[#This Row],[ID-Bygningsdel]],'Data aktør'!A:H,7,FALSE)</f>
        <v/>
      </c>
      <c r="U184" s="122" t="str">
        <f>VLOOKUP(Leverancespecifikation6[[#This Row],[ID-Bygningsdel]],'Data aktør'!A:H,8,FALSE)</f>
        <v>X</v>
      </c>
      <c r="V184" s="112"/>
      <c r="W184" s="79"/>
      <c r="X184" s="79"/>
      <c r="Y184" s="79"/>
      <c r="Z184" s="79"/>
      <c r="AA184" s="79"/>
      <c r="AB184" s="171"/>
      <c r="AD184" s="171"/>
      <c r="AE184" s="171"/>
      <c r="AF184" s="171"/>
      <c r="AG184" s="171"/>
      <c r="AH184" s="171"/>
      <c r="AI184" s="171"/>
      <c r="AJ184" s="171" t="s">
        <v>39</v>
      </c>
      <c r="AK184" s="171">
        <v>200</v>
      </c>
      <c r="AT184" s="171" t="s">
        <v>39</v>
      </c>
      <c r="AU184" s="171">
        <v>325</v>
      </c>
      <c r="BB184" s="171" t="s">
        <v>39</v>
      </c>
      <c r="BC184" s="171">
        <v>325</v>
      </c>
      <c r="BL184" s="287" t="s">
        <v>509</v>
      </c>
      <c r="BV184" s="171"/>
      <c r="BW184" s="171"/>
      <c r="CB184" s="134"/>
    </row>
    <row r="185" spans="1:986" ht="12" x14ac:dyDescent="0.2">
      <c r="A185" s="249"/>
      <c r="B185" s="242" t="s">
        <v>488</v>
      </c>
      <c r="C185" s="170" t="str">
        <f>_xlfn.CONCAT(Leverancespecifikation6[[#This Row],[ID]],Leverancespecifikation6[[#This Row],[BYGNINGSDEL]])</f>
        <v>181Bundopbygning / bundsikring og bærelag</v>
      </c>
      <c r="E185" s="171">
        <v>109</v>
      </c>
      <c r="I185" s="171"/>
      <c r="J185" s="171">
        <v>4</v>
      </c>
      <c r="K185" s="175" t="s">
        <v>511</v>
      </c>
      <c r="L185" s="172" t="s">
        <v>489</v>
      </c>
      <c r="M185" s="80" t="str">
        <f>IFERROR(VLOOKUP(Leverancespecifikation6[[#This Row],[ID-Bygningsdel]],'Data ændringslog'!A:G,7,FALSE),"P")</f>
        <v/>
      </c>
      <c r="N185" s="321" t="s">
        <v>99</v>
      </c>
      <c r="O185" s="121" t="str">
        <f>VLOOKUP(Leverancespecifikation6[[#This Row],[ID-Bygningsdel]],'Data aktør'!A:H,2,FALSE)</f>
        <v/>
      </c>
      <c r="P185" s="78" t="str">
        <f>VLOOKUP(Leverancespecifikation6[[#This Row],[ID-Bygningsdel]],'Data aktør'!A:H,3,FALSE)</f>
        <v/>
      </c>
      <c r="Q185" s="78" t="str">
        <f>VLOOKUP(Leverancespecifikation6[[#This Row],[ID-Bygningsdel]],'Data aktør'!A:H,4,FALSE)</f>
        <v/>
      </c>
      <c r="R185" s="78" t="str">
        <f>VLOOKUP(Leverancespecifikation6[[#This Row],[ID-Bygningsdel]],'Data aktør'!A:H,5,FALSE)</f>
        <v/>
      </c>
      <c r="S185" s="78" t="str">
        <f>VLOOKUP(Leverancespecifikation6[[#This Row],[ID-Bygningsdel]],'Data aktør'!A:H,6,FALSE)</f>
        <v/>
      </c>
      <c r="T185" s="78" t="str">
        <f>VLOOKUP(Leverancespecifikation6[[#This Row],[ID-Bygningsdel]],'Data aktør'!A:H,7,FALSE)</f>
        <v/>
      </c>
      <c r="U185" s="122" t="str">
        <f>VLOOKUP(Leverancespecifikation6[[#This Row],[ID-Bygningsdel]],'Data aktør'!A:H,8,FALSE)</f>
        <v>X</v>
      </c>
      <c r="V185" s="112"/>
      <c r="W185" s="79"/>
      <c r="X185" s="79"/>
      <c r="Y185" s="79"/>
      <c r="Z185" s="79"/>
      <c r="AA185" s="79"/>
      <c r="AB185" s="171"/>
      <c r="AD185" s="171"/>
      <c r="AE185" s="171"/>
      <c r="AF185" s="171"/>
      <c r="AG185" s="171"/>
      <c r="AH185" s="171"/>
      <c r="AI185" s="171"/>
      <c r="AJ185" s="171" t="s">
        <v>39</v>
      </c>
      <c r="AK185" s="171">
        <v>300</v>
      </c>
      <c r="AT185" s="171" t="s">
        <v>39</v>
      </c>
      <c r="AU185" s="171">
        <v>325</v>
      </c>
      <c r="BB185" s="171" t="s">
        <v>39</v>
      </c>
      <c r="BC185" s="171">
        <v>325</v>
      </c>
      <c r="BL185" s="287" t="s">
        <v>512</v>
      </c>
      <c r="BV185" s="171"/>
      <c r="BW185" s="171"/>
      <c r="CB185" s="134"/>
    </row>
    <row r="186" spans="1:986" ht="12" x14ac:dyDescent="0.2">
      <c r="A186" s="249"/>
      <c r="B186" s="242" t="s">
        <v>490</v>
      </c>
      <c r="C186" s="170" t="str">
        <f>_xlfn.CONCAT(Leverancespecifikation6[[#This Row],[ID]],Leverancespecifikation6[[#This Row],[BYGNINGSDEL]])</f>
        <v>182Muld-,vækstlag</v>
      </c>
      <c r="E186" s="171">
        <v>803</v>
      </c>
      <c r="I186" s="171"/>
      <c r="J186" s="171">
        <v>4</v>
      </c>
      <c r="K186" s="175" t="s">
        <v>514</v>
      </c>
      <c r="L186" s="172" t="s">
        <v>489</v>
      </c>
      <c r="M186" s="80" t="str">
        <f>IFERROR(VLOOKUP(Leverancespecifikation6[[#This Row],[ID-Bygningsdel]],'Data ændringslog'!A:G,7,FALSE),"P")</f>
        <v/>
      </c>
      <c r="N186" s="321" t="s">
        <v>99</v>
      </c>
      <c r="O186" s="121" t="str">
        <f>VLOOKUP(Leverancespecifikation6[[#This Row],[ID-Bygningsdel]],'Data aktør'!A:H,2,FALSE)</f>
        <v/>
      </c>
      <c r="P186" s="78" t="str">
        <f>VLOOKUP(Leverancespecifikation6[[#This Row],[ID-Bygningsdel]],'Data aktør'!A:H,3,FALSE)</f>
        <v/>
      </c>
      <c r="Q186" s="78" t="str">
        <f>VLOOKUP(Leverancespecifikation6[[#This Row],[ID-Bygningsdel]],'Data aktør'!A:H,4,FALSE)</f>
        <v/>
      </c>
      <c r="R186" s="78" t="str">
        <f>VLOOKUP(Leverancespecifikation6[[#This Row],[ID-Bygningsdel]],'Data aktør'!A:H,5,FALSE)</f>
        <v/>
      </c>
      <c r="S186" s="78" t="str">
        <f>VLOOKUP(Leverancespecifikation6[[#This Row],[ID-Bygningsdel]],'Data aktør'!A:H,6,FALSE)</f>
        <v/>
      </c>
      <c r="T186" s="78" t="str">
        <f>VLOOKUP(Leverancespecifikation6[[#This Row],[ID-Bygningsdel]],'Data aktør'!A:H,7,FALSE)</f>
        <v/>
      </c>
      <c r="U186" s="122" t="str">
        <f>VLOOKUP(Leverancespecifikation6[[#This Row],[ID-Bygningsdel]],'Data aktør'!A:H,8,FALSE)</f>
        <v>X</v>
      </c>
      <c r="V186" s="112"/>
      <c r="W186" s="79"/>
      <c r="X186" s="79"/>
      <c r="Y186" s="79"/>
      <c r="Z186" s="79"/>
      <c r="AA186" s="79"/>
      <c r="AB186" s="171"/>
      <c r="AD186" s="171"/>
      <c r="AE186" s="171"/>
      <c r="AF186" s="171"/>
      <c r="AG186" s="171"/>
      <c r="AH186" s="171"/>
      <c r="AI186" s="171"/>
      <c r="AJ186" s="171" t="s">
        <v>39</v>
      </c>
      <c r="AK186" s="171">
        <v>300</v>
      </c>
      <c r="AT186" s="171" t="s">
        <v>39</v>
      </c>
      <c r="AU186" s="171">
        <v>325</v>
      </c>
      <c r="BB186" s="171" t="s">
        <v>39</v>
      </c>
      <c r="BC186" s="171">
        <v>325</v>
      </c>
      <c r="BV186" s="171"/>
      <c r="BW186" s="171"/>
      <c r="CB186" s="134"/>
    </row>
    <row r="187" spans="1:986" ht="12" x14ac:dyDescent="0.2">
      <c r="A187" s="249"/>
      <c r="B187" s="242" t="s">
        <v>492</v>
      </c>
      <c r="C187" s="170" t="str">
        <f>_xlfn.CONCAT(Leverancespecifikation6[[#This Row],[ID]],Leverancespecifikation6[[#This Row],[BYGNINGSDEL]])</f>
        <v>183Kantbegrænsninger</v>
      </c>
      <c r="E187" s="171">
        <v>304</v>
      </c>
      <c r="I187" s="171"/>
      <c r="J187" s="171">
        <v>4</v>
      </c>
      <c r="K187" s="175" t="s">
        <v>516</v>
      </c>
      <c r="L187" s="172" t="s">
        <v>489</v>
      </c>
      <c r="M187" s="80" t="str">
        <f>IFERROR(VLOOKUP(Leverancespecifikation6[[#This Row],[ID-Bygningsdel]],'Data ændringslog'!A:G,7,FALSE),"P")</f>
        <v/>
      </c>
      <c r="N187" s="321" t="s">
        <v>99</v>
      </c>
      <c r="O187" s="121" t="str">
        <f>VLOOKUP(Leverancespecifikation6[[#This Row],[ID-Bygningsdel]],'Data aktør'!A:H,2,FALSE)</f>
        <v/>
      </c>
      <c r="P187" s="78" t="str">
        <f>VLOOKUP(Leverancespecifikation6[[#This Row],[ID-Bygningsdel]],'Data aktør'!A:H,3,FALSE)</f>
        <v/>
      </c>
      <c r="Q187" s="78" t="str">
        <f>VLOOKUP(Leverancespecifikation6[[#This Row],[ID-Bygningsdel]],'Data aktør'!A:H,4,FALSE)</f>
        <v/>
      </c>
      <c r="R187" s="78" t="str">
        <f>VLOOKUP(Leverancespecifikation6[[#This Row],[ID-Bygningsdel]],'Data aktør'!A:H,5,FALSE)</f>
        <v/>
      </c>
      <c r="S187" s="78" t="str">
        <f>VLOOKUP(Leverancespecifikation6[[#This Row],[ID-Bygningsdel]],'Data aktør'!A:H,6,FALSE)</f>
        <v/>
      </c>
      <c r="T187" s="78" t="str">
        <f>VLOOKUP(Leverancespecifikation6[[#This Row],[ID-Bygningsdel]],'Data aktør'!A:H,7,FALSE)</f>
        <v/>
      </c>
      <c r="U187" s="122" t="str">
        <f>VLOOKUP(Leverancespecifikation6[[#This Row],[ID-Bygningsdel]],'Data aktør'!A:H,8,FALSE)</f>
        <v>X</v>
      </c>
      <c r="V187" s="112"/>
      <c r="W187" s="79"/>
      <c r="X187" s="79"/>
      <c r="Y187" s="79"/>
      <c r="Z187" s="79"/>
      <c r="AA187" s="79"/>
      <c r="AB187" s="171"/>
      <c r="AD187" s="171"/>
      <c r="AE187" s="171"/>
      <c r="AF187" s="171"/>
      <c r="AG187" s="171"/>
      <c r="AH187" s="171"/>
      <c r="AI187" s="171"/>
      <c r="AJ187" s="171" t="s">
        <v>39</v>
      </c>
      <c r="AK187" s="171">
        <v>200</v>
      </c>
      <c r="AT187" s="171" t="s">
        <v>39</v>
      </c>
      <c r="AU187" s="171">
        <v>325</v>
      </c>
      <c r="BB187" s="171" t="s">
        <v>39</v>
      </c>
      <c r="BC187" s="171">
        <v>325</v>
      </c>
      <c r="BV187" s="171"/>
      <c r="BW187" s="171"/>
      <c r="CB187" s="134"/>
    </row>
    <row r="188" spans="1:986" ht="12" x14ac:dyDescent="0.2">
      <c r="A188" s="249"/>
      <c r="B188" s="242" t="s">
        <v>495</v>
      </c>
      <c r="C188" s="170" t="str">
        <f>_xlfn.CONCAT(Leverancespecifikation6[[#This Row],[ID]],Leverancespecifikation6[[#This Row],[BYGNINGSDEL]])</f>
        <v>184Afstribninger og markeringer</v>
      </c>
      <c r="E188" s="171">
        <v>407</v>
      </c>
      <c r="I188" s="171"/>
      <c r="J188" s="171">
        <v>4</v>
      </c>
      <c r="K188" s="175" t="s">
        <v>518</v>
      </c>
      <c r="L188" s="172" t="s">
        <v>489</v>
      </c>
      <c r="M188" s="80" t="str">
        <f>IFERROR(VLOOKUP(Leverancespecifikation6[[#This Row],[ID-Bygningsdel]],'Data ændringslog'!A:G,7,FALSE),"P")</f>
        <v/>
      </c>
      <c r="N188" s="321" t="s">
        <v>103</v>
      </c>
      <c r="O188" s="121" t="str">
        <f>VLOOKUP(Leverancespecifikation6[[#This Row],[ID-Bygningsdel]],'Data aktør'!A:H,2,FALSE)</f>
        <v/>
      </c>
      <c r="P188" s="78" t="str">
        <f>VLOOKUP(Leverancespecifikation6[[#This Row],[ID-Bygningsdel]],'Data aktør'!A:H,3,FALSE)</f>
        <v/>
      </c>
      <c r="Q188" s="78" t="str">
        <f>VLOOKUP(Leverancespecifikation6[[#This Row],[ID-Bygningsdel]],'Data aktør'!A:H,4,FALSE)</f>
        <v/>
      </c>
      <c r="R188" s="78" t="str">
        <f>VLOOKUP(Leverancespecifikation6[[#This Row],[ID-Bygningsdel]],'Data aktør'!A:H,5,FALSE)</f>
        <v/>
      </c>
      <c r="S188" s="78" t="str">
        <f>VLOOKUP(Leverancespecifikation6[[#This Row],[ID-Bygningsdel]],'Data aktør'!A:H,6,FALSE)</f>
        <v/>
      </c>
      <c r="T188" s="78" t="str">
        <f>VLOOKUP(Leverancespecifikation6[[#This Row],[ID-Bygningsdel]],'Data aktør'!A:H,7,FALSE)</f>
        <v/>
      </c>
      <c r="U188" s="122" t="str">
        <f>VLOOKUP(Leverancespecifikation6[[#This Row],[ID-Bygningsdel]],'Data aktør'!A:H,8,FALSE)</f>
        <v>X</v>
      </c>
      <c r="V188" s="112"/>
      <c r="W188" s="79"/>
      <c r="X188" s="79"/>
      <c r="Y188" s="79"/>
      <c r="Z188" s="79"/>
      <c r="AA188" s="79"/>
      <c r="AB188" s="171"/>
      <c r="AD188" s="171"/>
      <c r="AE188" s="171"/>
      <c r="AF188" s="171"/>
      <c r="AG188" s="171"/>
      <c r="AH188" s="171"/>
      <c r="AI188" s="171"/>
      <c r="AJ188" s="171" t="s">
        <v>39</v>
      </c>
      <c r="AK188" s="171">
        <v>200</v>
      </c>
      <c r="AT188" s="171" t="s">
        <v>39</v>
      </c>
      <c r="AU188" s="171">
        <v>325</v>
      </c>
      <c r="BB188" s="171" t="s">
        <v>39</v>
      </c>
      <c r="BC188" s="171">
        <v>325</v>
      </c>
      <c r="BL188" s="287" t="s">
        <v>512</v>
      </c>
      <c r="BV188" s="171"/>
      <c r="BW188" s="171"/>
      <c r="CB188" s="134"/>
    </row>
    <row r="189" spans="1:986" ht="12" x14ac:dyDescent="0.2">
      <c r="A189" s="249"/>
      <c r="B189" s="242" t="s">
        <v>498</v>
      </c>
      <c r="C189" s="170" t="str">
        <f>_xlfn.CONCAT(Leverancespecifikation6[[#This Row],[ID]],Leverancespecifikation6[[#This Row],[BYGNINGSDEL]])</f>
        <v>185Riste/Liniedræn/Sokkelaffugter med tilslutning</v>
      </c>
      <c r="E189" s="171">
        <v>303</v>
      </c>
      <c r="I189" s="171"/>
      <c r="J189" s="171">
        <v>4</v>
      </c>
      <c r="K189" s="175" t="s">
        <v>520</v>
      </c>
      <c r="L189" s="172" t="s">
        <v>489</v>
      </c>
      <c r="M189" s="80" t="str">
        <f>IFERROR(VLOOKUP(Leverancespecifikation6[[#This Row],[ID-Bygningsdel]],'Data ændringslog'!A:G,7,FALSE),"P")</f>
        <v/>
      </c>
      <c r="N189" s="321" t="s">
        <v>99</v>
      </c>
      <c r="O189" s="121" t="str">
        <f>VLOOKUP(Leverancespecifikation6[[#This Row],[ID-Bygningsdel]],'Data aktør'!A:H,2,FALSE)</f>
        <v/>
      </c>
      <c r="P189" s="78" t="str">
        <f>VLOOKUP(Leverancespecifikation6[[#This Row],[ID-Bygningsdel]],'Data aktør'!A:H,3,FALSE)</f>
        <v/>
      </c>
      <c r="Q189" s="78" t="str">
        <f>VLOOKUP(Leverancespecifikation6[[#This Row],[ID-Bygningsdel]],'Data aktør'!A:H,4,FALSE)</f>
        <v/>
      </c>
      <c r="R189" s="78" t="str">
        <f>VLOOKUP(Leverancespecifikation6[[#This Row],[ID-Bygningsdel]],'Data aktør'!A:H,5,FALSE)</f>
        <v/>
      </c>
      <c r="S189" s="78" t="str">
        <f>VLOOKUP(Leverancespecifikation6[[#This Row],[ID-Bygningsdel]],'Data aktør'!A:H,6,FALSE)</f>
        <v/>
      </c>
      <c r="T189" s="78" t="str">
        <f>VLOOKUP(Leverancespecifikation6[[#This Row],[ID-Bygningsdel]],'Data aktør'!A:H,7,FALSE)</f>
        <v/>
      </c>
      <c r="U189" s="122" t="str">
        <f>VLOOKUP(Leverancespecifikation6[[#This Row],[ID-Bygningsdel]],'Data aktør'!A:H,8,FALSE)</f>
        <v>X</v>
      </c>
      <c r="V189" s="112"/>
      <c r="W189" s="79"/>
      <c r="X189" s="79"/>
      <c r="Y189" s="79"/>
      <c r="Z189" s="79"/>
      <c r="AA189" s="79"/>
      <c r="AB189" s="171"/>
      <c r="AD189" s="171"/>
      <c r="AE189" s="171"/>
      <c r="AF189" s="171"/>
      <c r="AG189" s="171"/>
      <c r="AH189" s="171"/>
      <c r="AI189" s="171"/>
      <c r="AJ189" s="171" t="s">
        <v>39</v>
      </c>
      <c r="AK189" s="171">
        <v>200</v>
      </c>
      <c r="AT189" s="171" t="s">
        <v>39</v>
      </c>
      <c r="AU189" s="171">
        <v>325</v>
      </c>
      <c r="BB189" s="171" t="s">
        <v>39</v>
      </c>
      <c r="BC189" s="171">
        <v>325</v>
      </c>
      <c r="BV189" s="171"/>
      <c r="BW189" s="171"/>
      <c r="CB189" s="134"/>
    </row>
    <row r="190" spans="1:986" ht="24" x14ac:dyDescent="0.2">
      <c r="A190" s="249"/>
      <c r="B190" s="242" t="s">
        <v>501</v>
      </c>
      <c r="C190" s="170" t="str">
        <f>_xlfn.CONCAT(Leverancespecifikation6[[#This Row],[ID]],Leverancespecifikation6[[#This Row],[BYGNINGSDEL]])</f>
        <v>186Riste/Liniedræn/Sokkelaffugter uden tilslutning</v>
      </c>
      <c r="E190" s="171">
        <v>303</v>
      </c>
      <c r="I190" s="171"/>
      <c r="J190" s="171">
        <v>4</v>
      </c>
      <c r="K190" s="175" t="s">
        <v>522</v>
      </c>
      <c r="L190" s="172" t="s">
        <v>489</v>
      </c>
      <c r="M190" s="80" t="str">
        <f>IFERROR(VLOOKUP(Leverancespecifikation6[[#This Row],[ID-Bygningsdel]],'Data ændringslog'!A:G,7,FALSE),"P")</f>
        <v/>
      </c>
      <c r="N190" s="321" t="s">
        <v>99</v>
      </c>
      <c r="O190" s="121" t="str">
        <f>VLOOKUP(Leverancespecifikation6[[#This Row],[ID-Bygningsdel]],'Data aktør'!A:H,2,FALSE)</f>
        <v/>
      </c>
      <c r="P190" s="78" t="str">
        <f>VLOOKUP(Leverancespecifikation6[[#This Row],[ID-Bygningsdel]],'Data aktør'!A:H,3,FALSE)</f>
        <v/>
      </c>
      <c r="Q190" s="78" t="str">
        <f>VLOOKUP(Leverancespecifikation6[[#This Row],[ID-Bygningsdel]],'Data aktør'!A:H,4,FALSE)</f>
        <v/>
      </c>
      <c r="R190" s="78" t="str">
        <f>VLOOKUP(Leverancespecifikation6[[#This Row],[ID-Bygningsdel]],'Data aktør'!A:H,5,FALSE)</f>
        <v/>
      </c>
      <c r="S190" s="78" t="str">
        <f>VLOOKUP(Leverancespecifikation6[[#This Row],[ID-Bygningsdel]],'Data aktør'!A:H,6,FALSE)</f>
        <v/>
      </c>
      <c r="T190" s="78" t="str">
        <f>VLOOKUP(Leverancespecifikation6[[#This Row],[ID-Bygningsdel]],'Data aktør'!A:H,7,FALSE)</f>
        <v/>
      </c>
      <c r="U190" s="122" t="str">
        <f>VLOOKUP(Leverancespecifikation6[[#This Row],[ID-Bygningsdel]],'Data aktør'!A:H,8,FALSE)</f>
        <v>X</v>
      </c>
      <c r="V190" s="112"/>
      <c r="W190" s="79"/>
      <c r="X190" s="79"/>
      <c r="Y190" s="79"/>
      <c r="Z190" s="79"/>
      <c r="AA190" s="79"/>
      <c r="AB190" s="171"/>
      <c r="AD190" s="171"/>
      <c r="AE190" s="171"/>
      <c r="AF190" s="171"/>
      <c r="AG190" s="171"/>
      <c r="AH190" s="171"/>
      <c r="AI190" s="171"/>
      <c r="AJ190" s="171" t="s">
        <v>39</v>
      </c>
      <c r="AK190" s="171">
        <v>200</v>
      </c>
      <c r="AT190" s="171" t="s">
        <v>39</v>
      </c>
      <c r="AU190" s="171">
        <v>325</v>
      </c>
      <c r="BB190" s="171" t="s">
        <v>39</v>
      </c>
      <c r="BC190" s="171">
        <v>325</v>
      </c>
      <c r="BV190" s="171"/>
      <c r="BW190" s="171"/>
      <c r="CB190" s="134"/>
    </row>
    <row r="191" spans="1:986" s="104" customFormat="1" x14ac:dyDescent="0.2">
      <c r="A191" s="248"/>
      <c r="B191" s="240" t="s">
        <v>503</v>
      </c>
      <c r="C191" s="161" t="str">
        <f>_xlfn.CONCAT(Leverancespecifikation6[[#This Row],[ID]],Leverancespecifikation6[[#This Row],[BYGNINGSDEL]])</f>
        <v>187Planter</v>
      </c>
      <c r="D191" s="162"/>
      <c r="E191" s="162"/>
      <c r="F191" s="162"/>
      <c r="G191" s="162"/>
      <c r="H191" s="162"/>
      <c r="I191" s="162"/>
      <c r="J191" s="163">
        <v>2</v>
      </c>
      <c r="K191" s="164" t="s">
        <v>1525</v>
      </c>
      <c r="L191" s="165"/>
      <c r="M191" s="100" t="str">
        <f>IFERROR(VLOOKUP(Leverancespecifikation6[[#This Row],[ID-Bygningsdel]],'Data ændringslog'!A:G,7,FALSE),"P")</f>
        <v/>
      </c>
      <c r="N191" s="201" t="s">
        <v>99</v>
      </c>
      <c r="O191" s="119"/>
      <c r="P191" s="101"/>
      <c r="Q191" s="101"/>
      <c r="R191" s="101"/>
      <c r="S191" s="101"/>
      <c r="T191" s="101"/>
      <c r="U191" s="120"/>
      <c r="V191" s="111"/>
      <c r="W191" s="102"/>
      <c r="X191" s="102"/>
      <c r="Y191" s="102"/>
      <c r="Z191" s="102"/>
      <c r="AA191" s="10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285"/>
      <c r="BM191" s="162"/>
      <c r="BN191" s="162"/>
      <c r="BO191" s="162"/>
      <c r="BP191" s="162"/>
      <c r="BQ191" s="162"/>
      <c r="BR191" s="162"/>
      <c r="BS191" s="162"/>
      <c r="BT191" s="162"/>
      <c r="BU191" s="162"/>
      <c r="BV191" s="162"/>
      <c r="BW191" s="162"/>
      <c r="BX191" s="162"/>
      <c r="BY191" s="162"/>
      <c r="BZ191" s="162"/>
      <c r="CA191" s="206"/>
      <c r="CB191" s="98"/>
      <c r="CC191" s="98"/>
      <c r="CD191" s="98"/>
      <c r="CE191" s="98"/>
      <c r="CF191" s="98"/>
      <c r="CG191" s="98"/>
      <c r="CH191" s="98"/>
      <c r="CI191" s="98"/>
      <c r="CJ191" s="98"/>
      <c r="CK191" s="98"/>
      <c r="CL191" s="98"/>
      <c r="CM191" s="98"/>
      <c r="CN191" s="98"/>
      <c r="CO191" s="98"/>
      <c r="CP191" s="98"/>
      <c r="CQ191" s="98"/>
      <c r="CR191" s="98"/>
      <c r="CS191" s="98"/>
      <c r="CT191" s="98"/>
      <c r="CU191" s="98"/>
      <c r="CV191" s="98"/>
      <c r="CW191" s="98"/>
      <c r="CX191" s="98"/>
      <c r="CY191" s="98"/>
      <c r="CZ191" s="98"/>
      <c r="DA191" s="98"/>
      <c r="DB191" s="98"/>
      <c r="DC191" s="98"/>
      <c r="DD191" s="98"/>
      <c r="DE191" s="98"/>
      <c r="DF191" s="98"/>
      <c r="DG191" s="98"/>
      <c r="DH191" s="98"/>
      <c r="DI191" s="98"/>
      <c r="DJ191" s="98"/>
      <c r="DK191" s="98"/>
      <c r="DL191" s="98"/>
      <c r="DM191" s="98"/>
      <c r="DN191" s="98"/>
      <c r="DO191" s="98"/>
      <c r="DP191" s="98"/>
      <c r="DQ191" s="98"/>
      <c r="DR191" s="98"/>
      <c r="DS191" s="98"/>
      <c r="DT191" s="98"/>
      <c r="DU191" s="98"/>
      <c r="DV191" s="98"/>
      <c r="DW191" s="98"/>
      <c r="DX191" s="98"/>
      <c r="DY191" s="98"/>
      <c r="DZ191" s="98"/>
      <c r="EA191" s="98"/>
      <c r="EB191" s="98"/>
      <c r="EC191" s="98"/>
      <c r="ED191" s="98"/>
      <c r="EE191" s="98"/>
      <c r="EF191" s="98"/>
      <c r="EG191" s="98"/>
      <c r="EH191" s="98"/>
      <c r="EI191" s="98"/>
      <c r="EJ191" s="98"/>
      <c r="EK191" s="98"/>
      <c r="EL191" s="98"/>
      <c r="EM191" s="98"/>
      <c r="EN191" s="98"/>
      <c r="EO191" s="98"/>
      <c r="EP191" s="98"/>
      <c r="EQ191" s="98"/>
      <c r="ER191" s="98"/>
      <c r="ES191" s="98"/>
      <c r="ET191" s="98"/>
      <c r="EU191" s="98"/>
      <c r="EV191" s="98"/>
      <c r="EW191" s="98"/>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c r="IW191" s="98"/>
      <c r="IX191" s="98"/>
      <c r="IY191" s="98"/>
      <c r="IZ191" s="98"/>
      <c r="JA191" s="98"/>
      <c r="JB191" s="98"/>
      <c r="JC191" s="98"/>
      <c r="JD191" s="98"/>
      <c r="JE191" s="98"/>
      <c r="JF191" s="98"/>
      <c r="JG191" s="98"/>
      <c r="JH191" s="98"/>
      <c r="JI191" s="98"/>
      <c r="JJ191" s="98"/>
      <c r="JK191" s="98"/>
      <c r="JL191" s="98"/>
      <c r="JM191" s="98"/>
      <c r="JN191" s="98"/>
      <c r="JO191" s="98"/>
      <c r="JP191" s="98"/>
      <c r="JQ191" s="98"/>
      <c r="JR191" s="98"/>
      <c r="JS191" s="98"/>
      <c r="JT191" s="98"/>
      <c r="JU191" s="98"/>
      <c r="JV191" s="98"/>
      <c r="JW191" s="98"/>
      <c r="JX191" s="98"/>
      <c r="JY191" s="98"/>
      <c r="JZ191" s="98"/>
      <c r="KA191" s="98"/>
      <c r="KB191" s="98"/>
      <c r="KC191" s="98"/>
      <c r="KD191" s="98"/>
      <c r="KE191" s="98"/>
      <c r="KF191" s="98"/>
      <c r="KG191" s="98"/>
      <c r="KH191" s="98"/>
      <c r="KI191" s="98"/>
      <c r="KJ191" s="98"/>
      <c r="KK191" s="98"/>
      <c r="KL191" s="98"/>
      <c r="KM191" s="98"/>
      <c r="KN191" s="98"/>
      <c r="KO191" s="98"/>
      <c r="KP191" s="98"/>
      <c r="KQ191" s="98"/>
      <c r="KR191" s="98"/>
      <c r="KS191" s="98"/>
      <c r="KT191" s="98"/>
      <c r="KU191" s="98"/>
      <c r="KV191" s="98"/>
      <c r="KW191" s="98"/>
      <c r="KX191" s="98"/>
      <c r="KY191" s="98"/>
      <c r="KZ191" s="98"/>
      <c r="LA191" s="98"/>
      <c r="LB191" s="98"/>
      <c r="LC191" s="98"/>
      <c r="LD191" s="98"/>
      <c r="LE191" s="98"/>
      <c r="LF191" s="98"/>
      <c r="LG191" s="98"/>
      <c r="LH191" s="98"/>
      <c r="LI191" s="98"/>
      <c r="LJ191" s="98"/>
      <c r="LK191" s="98"/>
      <c r="LL191" s="98"/>
      <c r="LM191" s="98"/>
      <c r="LN191" s="98"/>
      <c r="LO191" s="98"/>
      <c r="LP191" s="98"/>
      <c r="LQ191" s="98"/>
      <c r="LR191" s="98"/>
      <c r="LS191" s="98"/>
      <c r="LT191" s="98"/>
      <c r="LU191" s="98"/>
      <c r="LV191" s="98"/>
      <c r="LW191" s="98"/>
      <c r="LX191" s="98"/>
      <c r="LY191" s="98"/>
      <c r="LZ191" s="98"/>
      <c r="MA191" s="98"/>
      <c r="MB191" s="98"/>
      <c r="MC191" s="98"/>
      <c r="MD191" s="98"/>
      <c r="ME191" s="98"/>
      <c r="MF191" s="98"/>
      <c r="MG191" s="98"/>
      <c r="MH191" s="98"/>
      <c r="MI191" s="98"/>
      <c r="MJ191" s="98"/>
      <c r="MK191" s="98"/>
      <c r="ML191" s="98"/>
      <c r="MM191" s="98"/>
      <c r="MN191" s="98"/>
      <c r="MO191" s="98"/>
      <c r="MP191" s="98"/>
      <c r="MQ191" s="98"/>
      <c r="MR191" s="98"/>
      <c r="MS191" s="98"/>
      <c r="MT191" s="98"/>
      <c r="MU191" s="98"/>
      <c r="MV191" s="98"/>
      <c r="MW191" s="98"/>
      <c r="MX191" s="98"/>
      <c r="MY191" s="98"/>
      <c r="MZ191" s="98"/>
      <c r="NA191" s="98"/>
      <c r="NB191" s="98"/>
      <c r="NC191" s="98"/>
      <c r="ND191" s="98"/>
      <c r="NE191" s="98"/>
      <c r="NF191" s="98"/>
      <c r="NG191" s="98"/>
      <c r="NH191" s="98"/>
      <c r="NI191" s="98"/>
      <c r="NJ191" s="98"/>
      <c r="NK191" s="98"/>
      <c r="NL191" s="98"/>
      <c r="NM191" s="98"/>
      <c r="NN191" s="98"/>
      <c r="NO191" s="98"/>
      <c r="NP191" s="98"/>
      <c r="NQ191" s="98"/>
      <c r="NR191" s="98"/>
      <c r="NS191" s="98"/>
      <c r="NT191" s="98"/>
      <c r="NU191" s="98"/>
      <c r="NV191" s="98"/>
      <c r="NW191" s="98"/>
      <c r="NX191" s="98"/>
      <c r="NY191" s="98"/>
      <c r="NZ191" s="98"/>
      <c r="OA191" s="98"/>
      <c r="OB191" s="98"/>
      <c r="OC191" s="98"/>
      <c r="OD191" s="98"/>
      <c r="OE191" s="98"/>
      <c r="OF191" s="98"/>
      <c r="OG191" s="98"/>
      <c r="OH191" s="98"/>
      <c r="OI191" s="98"/>
      <c r="OJ191" s="98"/>
      <c r="OK191" s="98"/>
      <c r="OL191" s="98"/>
      <c r="OM191" s="98"/>
      <c r="ON191" s="98"/>
      <c r="OO191" s="98"/>
      <c r="OP191" s="98"/>
      <c r="OQ191" s="98"/>
      <c r="OR191" s="98"/>
      <c r="OS191" s="98"/>
      <c r="OT191" s="98"/>
      <c r="OU191" s="98"/>
      <c r="OV191" s="98"/>
      <c r="OW191" s="98"/>
      <c r="OX191" s="98"/>
      <c r="OY191" s="98"/>
      <c r="OZ191" s="98"/>
      <c r="PA191" s="98"/>
      <c r="PB191" s="98"/>
      <c r="PC191" s="98"/>
      <c r="PD191" s="98"/>
      <c r="PE191" s="98"/>
      <c r="PF191" s="98"/>
      <c r="PG191" s="98"/>
      <c r="PH191" s="98"/>
      <c r="PI191" s="98"/>
      <c r="PJ191" s="98"/>
      <c r="PK191" s="98"/>
      <c r="PL191" s="98"/>
      <c r="PM191" s="98"/>
      <c r="PN191" s="98"/>
      <c r="PO191" s="98"/>
      <c r="PP191" s="98"/>
      <c r="PQ191" s="98"/>
      <c r="PR191" s="98"/>
      <c r="PS191" s="98"/>
      <c r="PT191" s="98"/>
      <c r="PU191" s="98"/>
      <c r="PV191" s="98"/>
      <c r="PW191" s="98"/>
      <c r="PX191" s="98"/>
      <c r="PY191" s="98"/>
      <c r="PZ191" s="98"/>
      <c r="QA191" s="98"/>
      <c r="QB191" s="98"/>
      <c r="QC191" s="98"/>
      <c r="QD191" s="98"/>
      <c r="QE191" s="98"/>
      <c r="QF191" s="98"/>
      <c r="QG191" s="98"/>
      <c r="QH191" s="98"/>
      <c r="QI191" s="98"/>
      <c r="QJ191" s="98"/>
      <c r="QK191" s="98"/>
      <c r="QL191" s="98"/>
      <c r="QM191" s="98"/>
      <c r="QN191" s="98"/>
      <c r="QO191" s="98"/>
      <c r="QP191" s="98"/>
      <c r="QQ191" s="98"/>
      <c r="QR191" s="98"/>
      <c r="QS191" s="98"/>
      <c r="QT191" s="98"/>
      <c r="QU191" s="98"/>
      <c r="QV191" s="98"/>
      <c r="QW191" s="98"/>
      <c r="QX191" s="98"/>
      <c r="QY191" s="98"/>
      <c r="QZ191" s="98"/>
      <c r="RA191" s="98"/>
      <c r="RB191" s="98"/>
      <c r="RC191" s="98"/>
      <c r="RD191" s="98"/>
      <c r="RE191" s="98"/>
      <c r="RF191" s="98"/>
      <c r="RG191" s="98"/>
      <c r="RH191" s="98"/>
      <c r="RI191" s="98"/>
      <c r="RJ191" s="98"/>
      <c r="RK191" s="98"/>
      <c r="RL191" s="98"/>
      <c r="RM191" s="98"/>
      <c r="RN191" s="98"/>
      <c r="RO191" s="98"/>
      <c r="RP191" s="98"/>
      <c r="RQ191" s="98"/>
      <c r="RR191" s="98"/>
      <c r="RS191" s="98"/>
      <c r="RT191" s="98"/>
      <c r="RU191" s="98"/>
      <c r="RV191" s="98"/>
      <c r="RW191" s="98"/>
      <c r="RX191" s="98"/>
      <c r="RY191" s="98"/>
      <c r="RZ191" s="98"/>
      <c r="SA191" s="98"/>
      <c r="SB191" s="98"/>
      <c r="SC191" s="98"/>
      <c r="SD191" s="98"/>
      <c r="SE191" s="98"/>
      <c r="SF191" s="98"/>
      <c r="SG191" s="98"/>
      <c r="SH191" s="98"/>
      <c r="SI191" s="98"/>
      <c r="SJ191" s="98"/>
      <c r="SK191" s="98"/>
      <c r="SL191" s="98"/>
      <c r="SM191" s="98"/>
      <c r="SN191" s="98"/>
      <c r="SO191" s="98"/>
      <c r="SP191" s="98"/>
      <c r="SQ191" s="98"/>
      <c r="SR191" s="98"/>
      <c r="SS191" s="98"/>
      <c r="ST191" s="98"/>
      <c r="SU191" s="98"/>
      <c r="SV191" s="98"/>
      <c r="SW191" s="98"/>
      <c r="SX191" s="98"/>
      <c r="SY191" s="98"/>
      <c r="SZ191" s="98"/>
      <c r="TA191" s="98"/>
      <c r="TB191" s="98"/>
      <c r="TC191" s="98"/>
      <c r="TD191" s="98"/>
      <c r="TE191" s="98"/>
      <c r="TF191" s="98"/>
      <c r="TG191" s="98"/>
      <c r="TH191" s="98"/>
      <c r="TI191" s="98"/>
      <c r="TJ191" s="98"/>
      <c r="TK191" s="98"/>
      <c r="TL191" s="98"/>
      <c r="TM191" s="98"/>
      <c r="TN191" s="98"/>
      <c r="TO191" s="98"/>
      <c r="TP191" s="98"/>
      <c r="TQ191" s="98"/>
      <c r="TR191" s="98"/>
      <c r="TS191" s="98"/>
      <c r="TT191" s="98"/>
      <c r="TU191" s="98"/>
      <c r="TV191" s="98"/>
      <c r="TW191" s="98"/>
      <c r="TX191" s="98"/>
      <c r="TY191" s="98"/>
      <c r="TZ191" s="98"/>
      <c r="UA191" s="98"/>
      <c r="UB191" s="98"/>
      <c r="UC191" s="98"/>
      <c r="UD191" s="98"/>
      <c r="UE191" s="98"/>
      <c r="UF191" s="98"/>
      <c r="UG191" s="98"/>
      <c r="UH191" s="98"/>
      <c r="UI191" s="98"/>
      <c r="UJ191" s="98"/>
      <c r="UK191" s="98"/>
      <c r="UL191" s="98"/>
      <c r="UM191" s="98"/>
      <c r="UN191" s="98"/>
      <c r="UO191" s="98"/>
      <c r="UP191" s="98"/>
      <c r="UQ191" s="98"/>
      <c r="UR191" s="98"/>
      <c r="US191" s="98"/>
      <c r="UT191" s="98"/>
      <c r="UU191" s="98"/>
      <c r="UV191" s="98"/>
      <c r="UW191" s="98"/>
      <c r="UX191" s="98"/>
      <c r="UY191" s="98"/>
      <c r="UZ191" s="98"/>
      <c r="VA191" s="98"/>
      <c r="VB191" s="98"/>
      <c r="VC191" s="98"/>
      <c r="VD191" s="98"/>
      <c r="VE191" s="98"/>
      <c r="VF191" s="98"/>
      <c r="VG191" s="98"/>
      <c r="VH191" s="98"/>
      <c r="VI191" s="98"/>
      <c r="VJ191" s="98"/>
      <c r="VK191" s="98"/>
      <c r="VL191" s="98"/>
      <c r="VM191" s="98"/>
      <c r="VN191" s="98"/>
      <c r="VO191" s="98"/>
      <c r="VP191" s="98"/>
      <c r="VQ191" s="98"/>
      <c r="VR191" s="98"/>
      <c r="VS191" s="98"/>
      <c r="VT191" s="98"/>
      <c r="VU191" s="98"/>
      <c r="VV191" s="98"/>
      <c r="VW191" s="98"/>
      <c r="VX191" s="98"/>
      <c r="VY191" s="98"/>
      <c r="VZ191" s="98"/>
      <c r="WA191" s="98"/>
      <c r="WB191" s="98"/>
      <c r="WC191" s="98"/>
      <c r="WD191" s="98"/>
      <c r="WE191" s="98"/>
      <c r="WF191" s="98"/>
      <c r="WG191" s="98"/>
      <c r="WH191" s="98"/>
      <c r="WI191" s="98"/>
      <c r="WJ191" s="98"/>
      <c r="WK191" s="98"/>
      <c r="WL191" s="98"/>
      <c r="WM191" s="98"/>
      <c r="WN191" s="98"/>
      <c r="WO191" s="98"/>
      <c r="WP191" s="98"/>
      <c r="WQ191" s="98"/>
      <c r="WR191" s="98"/>
      <c r="WS191" s="98"/>
      <c r="WT191" s="98"/>
      <c r="WU191" s="98"/>
      <c r="WV191" s="98"/>
      <c r="WW191" s="98"/>
      <c r="WX191" s="98"/>
      <c r="WY191" s="98"/>
      <c r="WZ191" s="98"/>
      <c r="XA191" s="98"/>
      <c r="XB191" s="98"/>
      <c r="XC191" s="98"/>
      <c r="XD191" s="98"/>
      <c r="XE191" s="98"/>
      <c r="XF191" s="98"/>
      <c r="XG191" s="98"/>
      <c r="XH191" s="98"/>
      <c r="XI191" s="98"/>
      <c r="XJ191" s="98"/>
      <c r="XK191" s="98"/>
      <c r="XL191" s="98"/>
      <c r="XM191" s="98"/>
      <c r="XN191" s="98"/>
      <c r="XO191" s="98"/>
      <c r="XP191" s="98"/>
      <c r="XQ191" s="98"/>
      <c r="XR191" s="98"/>
      <c r="XS191" s="98"/>
      <c r="XT191" s="98"/>
      <c r="XU191" s="98"/>
      <c r="XV191" s="98"/>
      <c r="XW191" s="98"/>
      <c r="XX191" s="98"/>
      <c r="XY191" s="98"/>
      <c r="XZ191" s="98"/>
      <c r="YA191" s="98"/>
      <c r="YB191" s="98"/>
      <c r="YC191" s="98"/>
      <c r="YD191" s="98"/>
      <c r="YE191" s="98"/>
      <c r="YF191" s="98"/>
      <c r="YG191" s="98"/>
      <c r="YH191" s="98"/>
      <c r="YI191" s="98"/>
      <c r="YJ191" s="98"/>
      <c r="YK191" s="98"/>
      <c r="YL191" s="98"/>
      <c r="YM191" s="98"/>
      <c r="YN191" s="98"/>
      <c r="YO191" s="98"/>
      <c r="YP191" s="98"/>
      <c r="YQ191" s="98"/>
      <c r="YR191" s="98"/>
      <c r="YS191" s="98"/>
      <c r="YT191" s="98"/>
      <c r="YU191" s="98"/>
      <c r="YV191" s="98"/>
      <c r="YW191" s="98"/>
      <c r="YX191" s="98"/>
      <c r="YY191" s="98"/>
      <c r="YZ191" s="98"/>
      <c r="ZA191" s="98"/>
      <c r="ZB191" s="98"/>
      <c r="ZC191" s="98"/>
      <c r="ZD191" s="98"/>
      <c r="ZE191" s="98"/>
      <c r="ZF191" s="98"/>
      <c r="ZG191" s="98"/>
      <c r="ZH191" s="98"/>
      <c r="ZI191" s="98"/>
      <c r="ZJ191" s="98"/>
      <c r="ZK191" s="98"/>
      <c r="ZL191" s="98"/>
      <c r="ZM191" s="98"/>
      <c r="ZN191" s="98"/>
      <c r="ZO191" s="98"/>
      <c r="ZP191" s="98"/>
      <c r="ZQ191" s="98"/>
      <c r="ZR191" s="98"/>
      <c r="ZS191" s="98"/>
      <c r="ZT191" s="98"/>
      <c r="ZU191" s="98"/>
      <c r="ZV191" s="98"/>
      <c r="ZW191" s="98"/>
      <c r="ZX191" s="98"/>
      <c r="ZY191" s="98"/>
      <c r="ZZ191" s="98"/>
      <c r="AAA191" s="98"/>
      <c r="AAB191" s="98"/>
      <c r="AAC191" s="98"/>
      <c r="AAD191" s="98"/>
      <c r="AAE191" s="98"/>
      <c r="AAF191" s="98"/>
      <c r="AAG191" s="98"/>
      <c r="AAH191" s="98"/>
      <c r="AAI191" s="98"/>
      <c r="AAJ191" s="98"/>
      <c r="AAK191" s="98"/>
      <c r="AAL191" s="98"/>
      <c r="AAM191" s="98"/>
      <c r="AAN191" s="98"/>
      <c r="AAO191" s="98"/>
      <c r="AAP191" s="98"/>
      <c r="AAQ191" s="98"/>
      <c r="AAR191" s="98"/>
      <c r="AAS191" s="98"/>
      <c r="AAT191" s="98"/>
      <c r="AAU191" s="98"/>
      <c r="AAV191" s="98"/>
      <c r="AAW191" s="98"/>
      <c r="AAX191" s="98"/>
      <c r="AAY191" s="98"/>
      <c r="AAZ191" s="98"/>
      <c r="ABA191" s="98"/>
      <c r="ABB191" s="98"/>
      <c r="ABC191" s="98"/>
      <c r="ABD191" s="98"/>
      <c r="ABE191" s="98"/>
      <c r="ABF191" s="98"/>
      <c r="ABG191" s="98"/>
      <c r="ABH191" s="98"/>
      <c r="ABI191" s="98"/>
      <c r="ABJ191" s="98"/>
      <c r="ABK191" s="98"/>
      <c r="ABL191" s="98"/>
      <c r="ABM191" s="98"/>
      <c r="ABN191" s="98"/>
      <c r="ABO191" s="98"/>
      <c r="ABP191" s="98"/>
      <c r="ABQ191" s="98"/>
      <c r="ABR191" s="98"/>
      <c r="ABS191" s="98"/>
      <c r="ABT191" s="98"/>
      <c r="ABU191" s="98"/>
      <c r="ABV191" s="98"/>
      <c r="ABW191" s="98"/>
      <c r="ABX191" s="98"/>
      <c r="ABY191" s="98"/>
      <c r="ABZ191" s="98"/>
      <c r="ACA191" s="98"/>
      <c r="ACB191" s="98"/>
      <c r="ACC191" s="98"/>
      <c r="ACD191" s="98"/>
      <c r="ACE191" s="98"/>
      <c r="ACF191" s="98"/>
      <c r="ACG191" s="98"/>
      <c r="ACH191" s="98"/>
      <c r="ACI191" s="98"/>
      <c r="ACJ191" s="98"/>
      <c r="ACK191" s="98"/>
      <c r="ACL191" s="98"/>
      <c r="ACM191" s="98"/>
      <c r="ACN191" s="98"/>
      <c r="ACO191" s="98"/>
      <c r="ACP191" s="98"/>
      <c r="ACQ191" s="98"/>
      <c r="ACR191" s="98"/>
      <c r="ACS191" s="98"/>
      <c r="ACT191" s="98"/>
      <c r="ACU191" s="98"/>
      <c r="ACV191" s="98"/>
      <c r="ACW191" s="98"/>
      <c r="ACX191" s="98"/>
      <c r="ACY191" s="98"/>
      <c r="ACZ191" s="98"/>
      <c r="ADA191" s="98"/>
      <c r="ADB191" s="98"/>
      <c r="ADC191" s="98"/>
      <c r="ADD191" s="98"/>
      <c r="ADE191" s="98"/>
      <c r="ADF191" s="98"/>
      <c r="ADG191" s="98"/>
      <c r="ADH191" s="98"/>
      <c r="ADI191" s="98"/>
      <c r="ADJ191" s="98"/>
      <c r="ADK191" s="98"/>
      <c r="ADL191" s="98"/>
      <c r="ADM191" s="98"/>
      <c r="ADN191" s="98"/>
      <c r="ADO191" s="98"/>
      <c r="ADP191" s="98"/>
      <c r="ADQ191" s="98"/>
      <c r="ADR191" s="98"/>
      <c r="ADS191" s="98"/>
      <c r="ADT191" s="98"/>
      <c r="ADU191" s="98"/>
      <c r="ADV191" s="98"/>
      <c r="ADW191" s="98"/>
      <c r="ADX191" s="98"/>
      <c r="ADY191" s="98"/>
      <c r="ADZ191" s="98"/>
      <c r="AEA191" s="98"/>
      <c r="AEB191" s="98"/>
      <c r="AEC191" s="98"/>
      <c r="AED191" s="98"/>
      <c r="AEE191" s="98"/>
      <c r="AEF191" s="98"/>
      <c r="AEG191" s="98"/>
      <c r="AEH191" s="98"/>
      <c r="AEI191" s="98"/>
      <c r="AEJ191" s="98"/>
      <c r="AEK191" s="98"/>
      <c r="AEL191" s="98"/>
      <c r="AEM191" s="98"/>
      <c r="AEN191" s="98"/>
      <c r="AEO191" s="98"/>
      <c r="AEP191" s="98"/>
      <c r="AEQ191" s="98"/>
      <c r="AER191" s="98"/>
      <c r="AES191" s="98"/>
      <c r="AET191" s="98"/>
      <c r="AEU191" s="98"/>
      <c r="AEV191" s="98"/>
      <c r="AEW191" s="98"/>
      <c r="AEX191" s="98"/>
      <c r="AEY191" s="98"/>
      <c r="AEZ191" s="98"/>
      <c r="AFA191" s="98"/>
      <c r="AFB191" s="98"/>
      <c r="AFC191" s="98"/>
      <c r="AFD191" s="98"/>
      <c r="AFE191" s="98"/>
      <c r="AFF191" s="98"/>
      <c r="AFG191" s="98"/>
      <c r="AFH191" s="98"/>
      <c r="AFI191" s="98"/>
      <c r="AFJ191" s="98"/>
      <c r="AFK191" s="98"/>
      <c r="AFL191" s="98"/>
      <c r="AFM191" s="98"/>
      <c r="AFN191" s="98"/>
      <c r="AFO191" s="98"/>
      <c r="AFP191" s="98"/>
      <c r="AFQ191" s="98"/>
      <c r="AFR191" s="98"/>
      <c r="AFS191" s="98"/>
      <c r="AFT191" s="98"/>
      <c r="AFU191" s="98"/>
      <c r="AFV191" s="98"/>
      <c r="AFW191" s="98"/>
      <c r="AFX191" s="98"/>
      <c r="AFY191" s="98"/>
      <c r="AFZ191" s="98"/>
      <c r="AGA191" s="98"/>
      <c r="AGB191" s="98"/>
      <c r="AGC191" s="98"/>
      <c r="AGD191" s="98"/>
      <c r="AGE191" s="98"/>
      <c r="AGF191" s="98"/>
      <c r="AGG191" s="98"/>
      <c r="AGH191" s="98"/>
      <c r="AGI191" s="98"/>
      <c r="AGJ191" s="98"/>
      <c r="AGK191" s="98"/>
      <c r="AGL191" s="98"/>
      <c r="AGM191" s="98"/>
      <c r="AGN191" s="98"/>
      <c r="AGO191" s="98"/>
      <c r="AGP191" s="98"/>
      <c r="AGQ191" s="98"/>
      <c r="AGR191" s="98"/>
      <c r="AGS191" s="98"/>
      <c r="AGT191" s="98"/>
      <c r="AGU191" s="98"/>
      <c r="AGV191" s="98"/>
      <c r="AGW191" s="98"/>
      <c r="AGX191" s="98"/>
      <c r="AGY191" s="98"/>
      <c r="AGZ191" s="98"/>
      <c r="AHA191" s="98"/>
      <c r="AHB191" s="98"/>
      <c r="AHC191" s="98"/>
      <c r="AHD191" s="98"/>
      <c r="AHE191" s="98"/>
      <c r="AHF191" s="98"/>
      <c r="AHG191" s="98"/>
      <c r="AHH191" s="98"/>
      <c r="AHI191" s="98"/>
      <c r="AHJ191" s="98"/>
      <c r="AHK191" s="98"/>
      <c r="AHL191" s="98"/>
      <c r="AHM191" s="98"/>
      <c r="AHN191" s="98"/>
      <c r="AHO191" s="98"/>
      <c r="AHP191" s="98"/>
      <c r="AHQ191" s="98"/>
      <c r="AHR191" s="98"/>
      <c r="AHS191" s="98"/>
      <c r="AHT191" s="98"/>
      <c r="AHU191" s="98"/>
      <c r="AHV191" s="98"/>
      <c r="AHW191" s="98"/>
      <c r="AHX191" s="98"/>
      <c r="AHY191" s="98"/>
      <c r="AHZ191" s="98"/>
      <c r="AIA191" s="98"/>
      <c r="AIB191" s="98"/>
      <c r="AIC191" s="98"/>
      <c r="AID191" s="98"/>
      <c r="AIE191" s="98"/>
      <c r="AIF191" s="98"/>
      <c r="AIG191" s="98"/>
      <c r="AIH191" s="98"/>
      <c r="AII191" s="98"/>
      <c r="AIJ191" s="98"/>
      <c r="AIK191" s="98"/>
      <c r="AIL191" s="98"/>
      <c r="AIM191" s="98"/>
      <c r="AIN191" s="98"/>
      <c r="AIO191" s="98"/>
      <c r="AIP191" s="98"/>
      <c r="AIQ191" s="98"/>
      <c r="AIR191" s="98"/>
      <c r="AIS191" s="98"/>
      <c r="AIT191" s="98"/>
      <c r="AIU191" s="98"/>
      <c r="AIV191" s="98"/>
      <c r="AIW191" s="98"/>
      <c r="AIX191" s="98"/>
      <c r="AIY191" s="98"/>
      <c r="AIZ191" s="98"/>
      <c r="AJA191" s="98"/>
      <c r="AJB191" s="98"/>
      <c r="AJC191" s="98"/>
      <c r="AJD191" s="98"/>
      <c r="AJE191" s="98"/>
      <c r="AJF191" s="98"/>
      <c r="AJG191" s="98"/>
      <c r="AJH191" s="98"/>
      <c r="AJI191" s="98"/>
      <c r="AJJ191" s="98"/>
      <c r="AJK191" s="98"/>
      <c r="AJL191" s="98"/>
      <c r="AJM191" s="98"/>
      <c r="AJN191" s="98"/>
      <c r="AJO191" s="98"/>
      <c r="AJP191" s="98"/>
      <c r="AJQ191" s="98"/>
      <c r="AJR191" s="98"/>
      <c r="AJS191" s="98"/>
      <c r="AJT191" s="98"/>
      <c r="AJU191" s="98"/>
      <c r="AJV191" s="98"/>
      <c r="AJW191" s="98"/>
      <c r="AJX191" s="98"/>
      <c r="AJY191" s="98"/>
      <c r="AJZ191" s="98"/>
      <c r="AKA191" s="98"/>
      <c r="AKB191" s="98"/>
      <c r="AKC191" s="98"/>
      <c r="AKD191" s="98"/>
      <c r="AKE191" s="98"/>
      <c r="AKF191" s="98"/>
      <c r="AKG191" s="98"/>
      <c r="AKH191" s="98"/>
      <c r="AKI191" s="98"/>
      <c r="AKJ191" s="98"/>
      <c r="AKK191" s="98"/>
      <c r="AKL191" s="98"/>
      <c r="AKM191" s="98"/>
      <c r="AKN191" s="98"/>
      <c r="AKO191" s="98"/>
      <c r="AKP191" s="98"/>
      <c r="AKQ191" s="98"/>
      <c r="AKR191" s="98"/>
      <c r="AKS191" s="98"/>
      <c r="AKT191" s="98"/>
      <c r="AKU191" s="98"/>
      <c r="AKV191" s="98"/>
      <c r="AKW191" s="98"/>
      <c r="AKX191" s="98"/>
    </row>
    <row r="192" spans="1:986" ht="12" x14ac:dyDescent="0.2">
      <c r="A192" s="249"/>
      <c r="B192" s="241" t="s">
        <v>505</v>
      </c>
      <c r="C192" s="170" t="str">
        <f>_xlfn.CONCAT(Leverancespecifikation6[[#This Row],[ID]],Leverancespecifikation6[[#This Row],[BYGNINGSDEL]])</f>
        <v>188Træer</v>
      </c>
      <c r="E192" s="171">
        <v>801</v>
      </c>
      <c r="I192" s="171"/>
      <c r="J192" s="171">
        <v>4</v>
      </c>
      <c r="K192" s="331" t="s">
        <v>526</v>
      </c>
      <c r="L192" s="169" t="s">
        <v>524</v>
      </c>
      <c r="M192" s="86" t="str">
        <f>IFERROR(VLOOKUP(Leverancespecifikation6[[#This Row],[ID-Bygningsdel]],'Data ændringslog'!A:G,7,FALSE),"P")</f>
        <v/>
      </c>
      <c r="N192" s="320" t="s">
        <v>99</v>
      </c>
      <c r="O192" s="117" t="str">
        <f>VLOOKUP(Leverancespecifikation6[[#This Row],[ID-Bygningsdel]],'Data aktør'!A:H,2,FALSE)</f>
        <v/>
      </c>
      <c r="P192" s="87" t="str">
        <f>VLOOKUP(Leverancespecifikation6[[#This Row],[ID-Bygningsdel]],'Data aktør'!A:H,3,FALSE)</f>
        <v/>
      </c>
      <c r="Q192" s="87" t="str">
        <f>VLOOKUP(Leverancespecifikation6[[#This Row],[ID-Bygningsdel]],'Data aktør'!A:H,4,FALSE)</f>
        <v/>
      </c>
      <c r="R192" s="87" t="str">
        <f>VLOOKUP(Leverancespecifikation6[[#This Row],[ID-Bygningsdel]],'Data aktør'!A:H,5,FALSE)</f>
        <v/>
      </c>
      <c r="S192" s="87" t="str">
        <f>VLOOKUP(Leverancespecifikation6[[#This Row],[ID-Bygningsdel]],'Data aktør'!A:H,6,FALSE)</f>
        <v/>
      </c>
      <c r="T192" s="87" t="str">
        <f>VLOOKUP(Leverancespecifikation6[[#This Row],[ID-Bygningsdel]],'Data aktør'!A:H,7,FALSE)</f>
        <v/>
      </c>
      <c r="U192" s="118" t="str">
        <f>VLOOKUP(Leverancespecifikation6[[#This Row],[ID-Bygningsdel]],'Data aktør'!A:H,8,FALSE)</f>
        <v>X</v>
      </c>
      <c r="V192" s="112"/>
      <c r="W192" s="79"/>
      <c r="X192" s="79"/>
      <c r="Y192" s="79"/>
      <c r="Z192" s="79"/>
      <c r="AA192" s="79"/>
      <c r="AB192" s="167" t="s">
        <v>39</v>
      </c>
      <c r="AC192" s="167">
        <v>200</v>
      </c>
      <c r="AD192" s="171"/>
      <c r="AE192" s="171"/>
      <c r="AF192" s="171"/>
      <c r="AG192" s="171"/>
      <c r="AH192" s="171"/>
      <c r="AI192" s="171"/>
      <c r="AJ192" s="167" t="s">
        <v>39</v>
      </c>
      <c r="AK192" s="167">
        <v>300</v>
      </c>
      <c r="AL192" s="167"/>
      <c r="AM192" s="167"/>
      <c r="AT192" s="167" t="s">
        <v>39</v>
      </c>
      <c r="AU192" s="167">
        <v>325</v>
      </c>
      <c r="BB192" s="167" t="s">
        <v>39</v>
      </c>
      <c r="BC192" s="167">
        <v>325</v>
      </c>
      <c r="BJ192" s="167"/>
      <c r="BK192" s="167"/>
      <c r="BL192" s="286"/>
      <c r="BM192" s="167"/>
      <c r="BT192" s="167"/>
      <c r="BU192" s="167"/>
      <c r="BV192" s="167"/>
      <c r="BW192" s="167"/>
      <c r="BX192" s="167"/>
      <c r="BY192" s="167"/>
      <c r="BZ192" s="167"/>
      <c r="CA192" s="207"/>
      <c r="CB192" s="134"/>
    </row>
    <row r="193" spans="1:986" ht="12" x14ac:dyDescent="0.2">
      <c r="A193" s="249"/>
      <c r="B193" s="242" t="s">
        <v>507</v>
      </c>
      <c r="C193" s="170" t="str">
        <f>_xlfn.CONCAT(Leverancespecifikation6[[#This Row],[ID]],Leverancespecifikation6[[#This Row],[BYGNINGSDEL]])</f>
        <v>189Buske og hække</v>
      </c>
      <c r="E193" s="171">
        <v>802</v>
      </c>
      <c r="I193" s="171"/>
      <c r="J193" s="171">
        <v>4</v>
      </c>
      <c r="K193" s="175" t="s">
        <v>528</v>
      </c>
      <c r="L193" s="172" t="s">
        <v>524</v>
      </c>
      <c r="M193" s="80" t="str">
        <f>IFERROR(VLOOKUP(Leverancespecifikation6[[#This Row],[ID-Bygningsdel]],'Data ændringslog'!A:G,7,FALSE),"P")</f>
        <v/>
      </c>
      <c r="N193" s="321" t="s">
        <v>99</v>
      </c>
      <c r="O193" s="121" t="str">
        <f>VLOOKUP(Leverancespecifikation6[[#This Row],[ID-Bygningsdel]],'Data aktør'!A:H,2,FALSE)</f>
        <v/>
      </c>
      <c r="P193" s="78" t="str">
        <f>VLOOKUP(Leverancespecifikation6[[#This Row],[ID-Bygningsdel]],'Data aktør'!A:H,3,FALSE)</f>
        <v/>
      </c>
      <c r="Q193" s="78" t="str">
        <f>VLOOKUP(Leverancespecifikation6[[#This Row],[ID-Bygningsdel]],'Data aktør'!A:H,4,FALSE)</f>
        <v/>
      </c>
      <c r="R193" s="78" t="str">
        <f>VLOOKUP(Leverancespecifikation6[[#This Row],[ID-Bygningsdel]],'Data aktør'!A:H,5,FALSE)</f>
        <v/>
      </c>
      <c r="S193" s="78" t="str">
        <f>VLOOKUP(Leverancespecifikation6[[#This Row],[ID-Bygningsdel]],'Data aktør'!A:H,6,FALSE)</f>
        <v/>
      </c>
      <c r="T193" s="78" t="str">
        <f>VLOOKUP(Leverancespecifikation6[[#This Row],[ID-Bygningsdel]],'Data aktør'!A:H,7,FALSE)</f>
        <v/>
      </c>
      <c r="U193" s="122" t="str">
        <f>VLOOKUP(Leverancespecifikation6[[#This Row],[ID-Bygningsdel]],'Data aktør'!A:H,8,FALSE)</f>
        <v>X</v>
      </c>
      <c r="V193" s="112"/>
      <c r="W193" s="79"/>
      <c r="X193" s="79"/>
      <c r="Y193" s="79"/>
      <c r="Z193" s="79"/>
      <c r="AA193" s="79"/>
      <c r="AB193" s="171"/>
      <c r="AD193" s="171"/>
      <c r="AE193" s="171"/>
      <c r="AF193" s="171"/>
      <c r="AG193" s="171"/>
      <c r="AH193" s="171"/>
      <c r="AI193" s="171"/>
      <c r="AJ193" s="171" t="s">
        <v>39</v>
      </c>
      <c r="AK193" s="171">
        <v>200</v>
      </c>
      <c r="AT193" s="171" t="s">
        <v>39</v>
      </c>
      <c r="AU193" s="171">
        <v>325</v>
      </c>
      <c r="BB193" s="171" t="s">
        <v>39</v>
      </c>
      <c r="BC193" s="171">
        <v>325</v>
      </c>
      <c r="BV193" s="171"/>
      <c r="BW193" s="171"/>
      <c r="CB193" s="134"/>
    </row>
    <row r="194" spans="1:986" ht="12" x14ac:dyDescent="0.2">
      <c r="A194" s="249"/>
      <c r="B194" s="242" t="s">
        <v>510</v>
      </c>
      <c r="C194" s="170" t="str">
        <f>_xlfn.CONCAT(Leverancespecifikation6[[#This Row],[ID]],Leverancespecifikation6[[#This Row],[BYGNINGSDEL]])</f>
        <v>190BeplantningsTypologier</v>
      </c>
      <c r="E194" s="171">
        <v>809</v>
      </c>
      <c r="I194" s="171"/>
      <c r="J194" s="171">
        <v>4</v>
      </c>
      <c r="K194" s="175" t="s">
        <v>1526</v>
      </c>
      <c r="L194" s="172" t="s">
        <v>531</v>
      </c>
      <c r="M194" s="80" t="str">
        <f>IFERROR(VLOOKUP(Leverancespecifikation6[[#This Row],[ID-Bygningsdel]],'Data ændringslog'!A:G,7,FALSE),"P")</f>
        <v/>
      </c>
      <c r="N194" s="321" t="s">
        <v>99</v>
      </c>
      <c r="O194" s="121" t="str">
        <f>VLOOKUP(Leverancespecifikation6[[#This Row],[ID-Bygningsdel]],'Data aktør'!A:H,2,FALSE)</f>
        <v/>
      </c>
      <c r="P194" s="78" t="str">
        <f>VLOOKUP(Leverancespecifikation6[[#This Row],[ID-Bygningsdel]],'Data aktør'!A:H,3,FALSE)</f>
        <v/>
      </c>
      <c r="Q194" s="78" t="str">
        <f>VLOOKUP(Leverancespecifikation6[[#This Row],[ID-Bygningsdel]],'Data aktør'!A:H,4,FALSE)</f>
        <v/>
      </c>
      <c r="R194" s="78" t="str">
        <f>VLOOKUP(Leverancespecifikation6[[#This Row],[ID-Bygningsdel]],'Data aktør'!A:H,5,FALSE)</f>
        <v/>
      </c>
      <c r="S194" s="78" t="str">
        <f>VLOOKUP(Leverancespecifikation6[[#This Row],[ID-Bygningsdel]],'Data aktør'!A:H,6,FALSE)</f>
        <v/>
      </c>
      <c r="T194" s="78" t="str">
        <f>VLOOKUP(Leverancespecifikation6[[#This Row],[ID-Bygningsdel]],'Data aktør'!A:H,7,FALSE)</f>
        <v/>
      </c>
      <c r="U194" s="122" t="str">
        <f>VLOOKUP(Leverancespecifikation6[[#This Row],[ID-Bygningsdel]],'Data aktør'!A:H,8,FALSE)</f>
        <v>X</v>
      </c>
      <c r="V194" s="112"/>
      <c r="W194" s="79"/>
      <c r="X194" s="79"/>
      <c r="Y194" s="79"/>
      <c r="Z194" s="79"/>
      <c r="AA194" s="79"/>
      <c r="AB194" s="171"/>
      <c r="AD194" s="171"/>
      <c r="AE194" s="171"/>
      <c r="AF194" s="171"/>
      <c r="AG194" s="171"/>
      <c r="AH194" s="171"/>
      <c r="AI194" s="171"/>
      <c r="AJ194" s="171" t="s">
        <v>39</v>
      </c>
      <c r="AK194" s="171">
        <v>200</v>
      </c>
      <c r="AT194" s="171" t="s">
        <v>39</v>
      </c>
      <c r="AU194" s="171">
        <v>300</v>
      </c>
      <c r="BB194" s="171" t="s">
        <v>39</v>
      </c>
      <c r="BC194" s="171">
        <v>325</v>
      </c>
      <c r="BV194" s="171"/>
      <c r="BW194" s="171"/>
      <c r="CB194" s="134"/>
    </row>
    <row r="195" spans="1:986" s="104" customFormat="1" x14ac:dyDescent="0.2">
      <c r="A195" s="248"/>
      <c r="B195" s="240" t="s">
        <v>513</v>
      </c>
      <c r="C195" s="161" t="str">
        <f>_xlfn.CONCAT(Leverancespecifikation6[[#This Row],[ID]],Leverancespecifikation6[[#This Row],[BYGNINGSDEL]])</f>
        <v>191Konstruktionselementer i terræn</v>
      </c>
      <c r="D195" s="162"/>
      <c r="E195" s="162"/>
      <c r="F195" s="162"/>
      <c r="G195" s="162"/>
      <c r="H195" s="162"/>
      <c r="I195" s="162"/>
      <c r="J195" s="163">
        <v>2</v>
      </c>
      <c r="K195" s="164" t="s">
        <v>537</v>
      </c>
      <c r="L195" s="165"/>
      <c r="M195" s="100" t="str">
        <f>IFERROR(VLOOKUP(Leverancespecifikation6[[#This Row],[ID-Bygningsdel]],'Data ændringslog'!A:G,7,FALSE),"P")</f>
        <v/>
      </c>
      <c r="N195" s="201" t="s">
        <v>99</v>
      </c>
      <c r="O195" s="119"/>
      <c r="P195" s="101"/>
      <c r="Q195" s="101"/>
      <c r="R195" s="101"/>
      <c r="S195" s="101"/>
      <c r="T195" s="101"/>
      <c r="U195" s="120"/>
      <c r="V195" s="111"/>
      <c r="W195" s="102"/>
      <c r="X195" s="102"/>
      <c r="Y195" s="102"/>
      <c r="Z195" s="102"/>
      <c r="AA195" s="10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285"/>
      <c r="BM195" s="162"/>
      <c r="BN195" s="162"/>
      <c r="BO195" s="162"/>
      <c r="BP195" s="162"/>
      <c r="BQ195" s="162"/>
      <c r="BR195" s="162"/>
      <c r="BS195" s="162"/>
      <c r="BT195" s="162"/>
      <c r="BU195" s="162"/>
      <c r="BV195" s="162"/>
      <c r="BW195" s="162"/>
      <c r="BX195" s="162"/>
      <c r="BY195" s="162"/>
      <c r="BZ195" s="162"/>
      <c r="CA195" s="206"/>
      <c r="CB195" s="98"/>
      <c r="CC195" s="98"/>
      <c r="CD195" s="98"/>
      <c r="CE195" s="98"/>
      <c r="CF195" s="98"/>
      <c r="CG195" s="98"/>
      <c r="CH195" s="98"/>
      <c r="CI195" s="98"/>
      <c r="CJ195" s="98"/>
      <c r="CK195" s="98"/>
      <c r="CL195" s="98"/>
      <c r="CM195" s="98"/>
      <c r="CN195" s="98"/>
      <c r="CO195" s="98"/>
      <c r="CP195" s="98"/>
      <c r="CQ195" s="98"/>
      <c r="CR195" s="98"/>
      <c r="CS195" s="98"/>
      <c r="CT195" s="98"/>
      <c r="CU195" s="98"/>
      <c r="CV195" s="98"/>
      <c r="CW195" s="98"/>
      <c r="CX195" s="98"/>
      <c r="CY195" s="98"/>
      <c r="CZ195" s="98"/>
      <c r="DA195" s="98"/>
      <c r="DB195" s="98"/>
      <c r="DC195" s="98"/>
      <c r="DD195" s="98"/>
      <c r="DE195" s="98"/>
      <c r="DF195" s="98"/>
      <c r="DG195" s="98"/>
      <c r="DH195" s="98"/>
      <c r="DI195" s="98"/>
      <c r="DJ195" s="98"/>
      <c r="DK195" s="98"/>
      <c r="DL195" s="98"/>
      <c r="DM195" s="98"/>
      <c r="DN195" s="98"/>
      <c r="DO195" s="98"/>
      <c r="DP195" s="98"/>
      <c r="DQ195" s="98"/>
      <c r="DR195" s="98"/>
      <c r="DS195" s="98"/>
      <c r="DT195" s="98"/>
      <c r="DU195" s="98"/>
      <c r="DV195" s="98"/>
      <c r="DW195" s="98"/>
      <c r="DX195" s="98"/>
      <c r="DY195" s="98"/>
      <c r="DZ195" s="98"/>
      <c r="EA195" s="98"/>
      <c r="EB195" s="98"/>
      <c r="EC195" s="98"/>
      <c r="ED195" s="98"/>
      <c r="EE195" s="98"/>
      <c r="EF195" s="98"/>
      <c r="EG195" s="98"/>
      <c r="EH195" s="98"/>
      <c r="EI195" s="98"/>
      <c r="EJ195" s="98"/>
      <c r="EK195" s="98"/>
      <c r="EL195" s="98"/>
      <c r="EM195" s="98"/>
      <c r="EN195" s="98"/>
      <c r="EO195" s="98"/>
      <c r="EP195" s="98"/>
      <c r="EQ195" s="98"/>
      <c r="ER195" s="98"/>
      <c r="ES195" s="98"/>
      <c r="ET195" s="98"/>
      <c r="EU195" s="98"/>
      <c r="EV195" s="98"/>
      <c r="EW195" s="98"/>
      <c r="EX195" s="98"/>
      <c r="EY195" s="98"/>
      <c r="EZ195" s="98"/>
      <c r="FA195" s="98"/>
      <c r="FB195" s="98"/>
      <c r="FC195" s="98"/>
      <c r="FD195" s="98"/>
      <c r="FE195" s="98"/>
      <c r="FF195" s="98"/>
      <c r="FG195" s="98"/>
      <c r="FH195" s="98"/>
      <c r="FI195" s="98"/>
      <c r="FJ195" s="98"/>
      <c r="FK195" s="98"/>
      <c r="FL195" s="98"/>
      <c r="FM195" s="98"/>
      <c r="FN195" s="98"/>
      <c r="FO195" s="98"/>
      <c r="FP195" s="98"/>
      <c r="FQ195" s="98"/>
      <c r="FR195" s="98"/>
      <c r="FS195" s="98"/>
      <c r="FT195" s="98"/>
      <c r="FU195" s="98"/>
      <c r="FV195" s="98"/>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c r="IW195" s="98"/>
      <c r="IX195" s="98"/>
      <c r="IY195" s="98"/>
      <c r="IZ195" s="98"/>
      <c r="JA195" s="98"/>
      <c r="JB195" s="98"/>
      <c r="JC195" s="98"/>
      <c r="JD195" s="98"/>
      <c r="JE195" s="98"/>
      <c r="JF195" s="98"/>
      <c r="JG195" s="98"/>
      <c r="JH195" s="98"/>
      <c r="JI195" s="98"/>
      <c r="JJ195" s="98"/>
      <c r="JK195" s="98"/>
      <c r="JL195" s="98"/>
      <c r="JM195" s="98"/>
      <c r="JN195" s="98"/>
      <c r="JO195" s="98"/>
      <c r="JP195" s="98"/>
      <c r="JQ195" s="98"/>
      <c r="JR195" s="98"/>
      <c r="JS195" s="98"/>
      <c r="JT195" s="98"/>
      <c r="JU195" s="98"/>
      <c r="JV195" s="98"/>
      <c r="JW195" s="98"/>
      <c r="JX195" s="98"/>
      <c r="JY195" s="98"/>
      <c r="JZ195" s="98"/>
      <c r="KA195" s="98"/>
      <c r="KB195" s="98"/>
      <c r="KC195" s="98"/>
      <c r="KD195" s="98"/>
      <c r="KE195" s="98"/>
      <c r="KF195" s="98"/>
      <c r="KG195" s="98"/>
      <c r="KH195" s="98"/>
      <c r="KI195" s="98"/>
      <c r="KJ195" s="98"/>
      <c r="KK195" s="98"/>
      <c r="KL195" s="98"/>
      <c r="KM195" s="98"/>
      <c r="KN195" s="98"/>
      <c r="KO195" s="98"/>
      <c r="KP195" s="98"/>
      <c r="KQ195" s="98"/>
      <c r="KR195" s="98"/>
      <c r="KS195" s="98"/>
      <c r="KT195" s="98"/>
      <c r="KU195" s="98"/>
      <c r="KV195" s="98"/>
      <c r="KW195" s="98"/>
      <c r="KX195" s="98"/>
      <c r="KY195" s="98"/>
      <c r="KZ195" s="98"/>
      <c r="LA195" s="98"/>
      <c r="LB195" s="98"/>
      <c r="LC195" s="98"/>
      <c r="LD195" s="98"/>
      <c r="LE195" s="98"/>
      <c r="LF195" s="98"/>
      <c r="LG195" s="98"/>
      <c r="LH195" s="98"/>
      <c r="LI195" s="98"/>
      <c r="LJ195" s="98"/>
      <c r="LK195" s="98"/>
      <c r="LL195" s="98"/>
      <c r="LM195" s="98"/>
      <c r="LN195" s="98"/>
      <c r="LO195" s="98"/>
      <c r="LP195" s="98"/>
      <c r="LQ195" s="98"/>
      <c r="LR195" s="98"/>
      <c r="LS195" s="98"/>
      <c r="LT195" s="98"/>
      <c r="LU195" s="98"/>
      <c r="LV195" s="98"/>
      <c r="LW195" s="98"/>
      <c r="LX195" s="98"/>
      <c r="LY195" s="98"/>
      <c r="LZ195" s="98"/>
      <c r="MA195" s="98"/>
      <c r="MB195" s="98"/>
      <c r="MC195" s="98"/>
      <c r="MD195" s="98"/>
      <c r="ME195" s="98"/>
      <c r="MF195" s="98"/>
      <c r="MG195" s="98"/>
      <c r="MH195" s="98"/>
      <c r="MI195" s="98"/>
      <c r="MJ195" s="98"/>
      <c r="MK195" s="98"/>
      <c r="ML195" s="98"/>
      <c r="MM195" s="98"/>
      <c r="MN195" s="98"/>
      <c r="MO195" s="98"/>
      <c r="MP195" s="98"/>
      <c r="MQ195" s="98"/>
      <c r="MR195" s="98"/>
      <c r="MS195" s="98"/>
      <c r="MT195" s="98"/>
      <c r="MU195" s="98"/>
      <c r="MV195" s="98"/>
      <c r="MW195" s="98"/>
      <c r="MX195" s="98"/>
      <c r="MY195" s="98"/>
      <c r="MZ195" s="98"/>
      <c r="NA195" s="98"/>
      <c r="NB195" s="98"/>
      <c r="NC195" s="98"/>
      <c r="ND195" s="98"/>
      <c r="NE195" s="98"/>
      <c r="NF195" s="98"/>
      <c r="NG195" s="98"/>
      <c r="NH195" s="98"/>
      <c r="NI195" s="98"/>
      <c r="NJ195" s="98"/>
      <c r="NK195" s="98"/>
      <c r="NL195" s="98"/>
      <c r="NM195" s="98"/>
      <c r="NN195" s="98"/>
      <c r="NO195" s="98"/>
      <c r="NP195" s="98"/>
      <c r="NQ195" s="98"/>
      <c r="NR195" s="98"/>
      <c r="NS195" s="98"/>
      <c r="NT195" s="98"/>
      <c r="NU195" s="98"/>
      <c r="NV195" s="98"/>
      <c r="NW195" s="98"/>
      <c r="NX195" s="98"/>
      <c r="NY195" s="98"/>
      <c r="NZ195" s="98"/>
      <c r="OA195" s="98"/>
      <c r="OB195" s="98"/>
      <c r="OC195" s="98"/>
      <c r="OD195" s="98"/>
      <c r="OE195" s="98"/>
      <c r="OF195" s="98"/>
      <c r="OG195" s="98"/>
      <c r="OH195" s="98"/>
      <c r="OI195" s="98"/>
      <c r="OJ195" s="98"/>
      <c r="OK195" s="98"/>
      <c r="OL195" s="98"/>
      <c r="OM195" s="98"/>
      <c r="ON195" s="98"/>
      <c r="OO195" s="98"/>
      <c r="OP195" s="98"/>
      <c r="OQ195" s="98"/>
      <c r="OR195" s="98"/>
      <c r="OS195" s="98"/>
      <c r="OT195" s="98"/>
      <c r="OU195" s="98"/>
      <c r="OV195" s="98"/>
      <c r="OW195" s="98"/>
      <c r="OX195" s="98"/>
      <c r="OY195" s="98"/>
      <c r="OZ195" s="98"/>
      <c r="PA195" s="98"/>
      <c r="PB195" s="98"/>
      <c r="PC195" s="98"/>
      <c r="PD195" s="98"/>
      <c r="PE195" s="98"/>
      <c r="PF195" s="98"/>
      <c r="PG195" s="98"/>
      <c r="PH195" s="98"/>
      <c r="PI195" s="98"/>
      <c r="PJ195" s="98"/>
      <c r="PK195" s="98"/>
      <c r="PL195" s="98"/>
      <c r="PM195" s="98"/>
      <c r="PN195" s="98"/>
      <c r="PO195" s="98"/>
      <c r="PP195" s="98"/>
      <c r="PQ195" s="98"/>
      <c r="PR195" s="98"/>
      <c r="PS195" s="98"/>
      <c r="PT195" s="98"/>
      <c r="PU195" s="98"/>
      <c r="PV195" s="98"/>
      <c r="PW195" s="98"/>
      <c r="PX195" s="98"/>
      <c r="PY195" s="98"/>
      <c r="PZ195" s="98"/>
      <c r="QA195" s="98"/>
      <c r="QB195" s="98"/>
      <c r="QC195" s="98"/>
      <c r="QD195" s="98"/>
      <c r="QE195" s="98"/>
      <c r="QF195" s="98"/>
      <c r="QG195" s="98"/>
      <c r="QH195" s="98"/>
      <c r="QI195" s="98"/>
      <c r="QJ195" s="98"/>
      <c r="QK195" s="98"/>
      <c r="QL195" s="98"/>
      <c r="QM195" s="98"/>
      <c r="QN195" s="98"/>
      <c r="QO195" s="98"/>
      <c r="QP195" s="98"/>
      <c r="QQ195" s="98"/>
      <c r="QR195" s="98"/>
      <c r="QS195" s="98"/>
      <c r="QT195" s="98"/>
      <c r="QU195" s="98"/>
      <c r="QV195" s="98"/>
      <c r="QW195" s="98"/>
      <c r="QX195" s="98"/>
      <c r="QY195" s="98"/>
      <c r="QZ195" s="98"/>
      <c r="RA195" s="98"/>
      <c r="RB195" s="98"/>
      <c r="RC195" s="98"/>
      <c r="RD195" s="98"/>
      <c r="RE195" s="98"/>
      <c r="RF195" s="98"/>
      <c r="RG195" s="98"/>
      <c r="RH195" s="98"/>
      <c r="RI195" s="98"/>
      <c r="RJ195" s="98"/>
      <c r="RK195" s="98"/>
      <c r="RL195" s="98"/>
      <c r="RM195" s="98"/>
      <c r="RN195" s="98"/>
      <c r="RO195" s="98"/>
      <c r="RP195" s="98"/>
      <c r="RQ195" s="98"/>
      <c r="RR195" s="98"/>
      <c r="RS195" s="98"/>
      <c r="RT195" s="98"/>
      <c r="RU195" s="98"/>
      <c r="RV195" s="98"/>
      <c r="RW195" s="98"/>
      <c r="RX195" s="98"/>
      <c r="RY195" s="98"/>
      <c r="RZ195" s="98"/>
      <c r="SA195" s="98"/>
      <c r="SB195" s="98"/>
      <c r="SC195" s="98"/>
      <c r="SD195" s="98"/>
      <c r="SE195" s="98"/>
      <c r="SF195" s="98"/>
      <c r="SG195" s="98"/>
      <c r="SH195" s="98"/>
      <c r="SI195" s="98"/>
      <c r="SJ195" s="98"/>
      <c r="SK195" s="98"/>
      <c r="SL195" s="98"/>
      <c r="SM195" s="98"/>
      <c r="SN195" s="98"/>
      <c r="SO195" s="98"/>
      <c r="SP195" s="98"/>
      <c r="SQ195" s="98"/>
      <c r="SR195" s="98"/>
      <c r="SS195" s="98"/>
      <c r="ST195" s="98"/>
      <c r="SU195" s="98"/>
      <c r="SV195" s="98"/>
      <c r="SW195" s="98"/>
      <c r="SX195" s="98"/>
      <c r="SY195" s="98"/>
      <c r="SZ195" s="98"/>
      <c r="TA195" s="98"/>
      <c r="TB195" s="98"/>
      <c r="TC195" s="98"/>
      <c r="TD195" s="98"/>
      <c r="TE195" s="98"/>
      <c r="TF195" s="98"/>
      <c r="TG195" s="98"/>
      <c r="TH195" s="98"/>
      <c r="TI195" s="98"/>
      <c r="TJ195" s="98"/>
      <c r="TK195" s="98"/>
      <c r="TL195" s="98"/>
      <c r="TM195" s="98"/>
      <c r="TN195" s="98"/>
      <c r="TO195" s="98"/>
      <c r="TP195" s="98"/>
      <c r="TQ195" s="98"/>
      <c r="TR195" s="98"/>
      <c r="TS195" s="98"/>
      <c r="TT195" s="98"/>
      <c r="TU195" s="98"/>
      <c r="TV195" s="98"/>
      <c r="TW195" s="98"/>
      <c r="TX195" s="98"/>
      <c r="TY195" s="98"/>
      <c r="TZ195" s="98"/>
      <c r="UA195" s="98"/>
      <c r="UB195" s="98"/>
      <c r="UC195" s="98"/>
      <c r="UD195" s="98"/>
      <c r="UE195" s="98"/>
      <c r="UF195" s="98"/>
      <c r="UG195" s="98"/>
      <c r="UH195" s="98"/>
      <c r="UI195" s="98"/>
      <c r="UJ195" s="98"/>
      <c r="UK195" s="98"/>
      <c r="UL195" s="98"/>
      <c r="UM195" s="98"/>
      <c r="UN195" s="98"/>
      <c r="UO195" s="98"/>
      <c r="UP195" s="98"/>
      <c r="UQ195" s="98"/>
      <c r="UR195" s="98"/>
      <c r="US195" s="98"/>
      <c r="UT195" s="98"/>
      <c r="UU195" s="98"/>
      <c r="UV195" s="98"/>
      <c r="UW195" s="98"/>
      <c r="UX195" s="98"/>
      <c r="UY195" s="98"/>
      <c r="UZ195" s="98"/>
      <c r="VA195" s="98"/>
      <c r="VB195" s="98"/>
      <c r="VC195" s="98"/>
      <c r="VD195" s="98"/>
      <c r="VE195" s="98"/>
      <c r="VF195" s="98"/>
      <c r="VG195" s="98"/>
      <c r="VH195" s="98"/>
      <c r="VI195" s="98"/>
      <c r="VJ195" s="98"/>
      <c r="VK195" s="98"/>
      <c r="VL195" s="98"/>
      <c r="VM195" s="98"/>
      <c r="VN195" s="98"/>
      <c r="VO195" s="98"/>
      <c r="VP195" s="98"/>
      <c r="VQ195" s="98"/>
      <c r="VR195" s="98"/>
      <c r="VS195" s="98"/>
      <c r="VT195" s="98"/>
      <c r="VU195" s="98"/>
      <c r="VV195" s="98"/>
      <c r="VW195" s="98"/>
      <c r="VX195" s="98"/>
      <c r="VY195" s="98"/>
      <c r="VZ195" s="98"/>
      <c r="WA195" s="98"/>
      <c r="WB195" s="98"/>
      <c r="WC195" s="98"/>
      <c r="WD195" s="98"/>
      <c r="WE195" s="98"/>
      <c r="WF195" s="98"/>
      <c r="WG195" s="98"/>
      <c r="WH195" s="98"/>
      <c r="WI195" s="98"/>
      <c r="WJ195" s="98"/>
      <c r="WK195" s="98"/>
      <c r="WL195" s="98"/>
      <c r="WM195" s="98"/>
      <c r="WN195" s="98"/>
      <c r="WO195" s="98"/>
      <c r="WP195" s="98"/>
      <c r="WQ195" s="98"/>
      <c r="WR195" s="98"/>
      <c r="WS195" s="98"/>
      <c r="WT195" s="98"/>
      <c r="WU195" s="98"/>
      <c r="WV195" s="98"/>
      <c r="WW195" s="98"/>
      <c r="WX195" s="98"/>
      <c r="WY195" s="98"/>
      <c r="WZ195" s="98"/>
      <c r="XA195" s="98"/>
      <c r="XB195" s="98"/>
      <c r="XC195" s="98"/>
      <c r="XD195" s="98"/>
      <c r="XE195" s="98"/>
      <c r="XF195" s="98"/>
      <c r="XG195" s="98"/>
      <c r="XH195" s="98"/>
      <c r="XI195" s="98"/>
      <c r="XJ195" s="98"/>
      <c r="XK195" s="98"/>
      <c r="XL195" s="98"/>
      <c r="XM195" s="98"/>
      <c r="XN195" s="98"/>
      <c r="XO195" s="98"/>
      <c r="XP195" s="98"/>
      <c r="XQ195" s="98"/>
      <c r="XR195" s="98"/>
      <c r="XS195" s="98"/>
      <c r="XT195" s="98"/>
      <c r="XU195" s="98"/>
      <c r="XV195" s="98"/>
      <c r="XW195" s="98"/>
      <c r="XX195" s="98"/>
      <c r="XY195" s="98"/>
      <c r="XZ195" s="98"/>
      <c r="YA195" s="98"/>
      <c r="YB195" s="98"/>
      <c r="YC195" s="98"/>
      <c r="YD195" s="98"/>
      <c r="YE195" s="98"/>
      <c r="YF195" s="98"/>
      <c r="YG195" s="98"/>
      <c r="YH195" s="98"/>
      <c r="YI195" s="98"/>
      <c r="YJ195" s="98"/>
      <c r="YK195" s="98"/>
      <c r="YL195" s="98"/>
      <c r="YM195" s="98"/>
      <c r="YN195" s="98"/>
      <c r="YO195" s="98"/>
      <c r="YP195" s="98"/>
      <c r="YQ195" s="98"/>
      <c r="YR195" s="98"/>
      <c r="YS195" s="98"/>
      <c r="YT195" s="98"/>
      <c r="YU195" s="98"/>
      <c r="YV195" s="98"/>
      <c r="YW195" s="98"/>
      <c r="YX195" s="98"/>
      <c r="YY195" s="98"/>
      <c r="YZ195" s="98"/>
      <c r="ZA195" s="98"/>
      <c r="ZB195" s="98"/>
      <c r="ZC195" s="98"/>
      <c r="ZD195" s="98"/>
      <c r="ZE195" s="98"/>
      <c r="ZF195" s="98"/>
      <c r="ZG195" s="98"/>
      <c r="ZH195" s="98"/>
      <c r="ZI195" s="98"/>
      <c r="ZJ195" s="98"/>
      <c r="ZK195" s="98"/>
      <c r="ZL195" s="98"/>
      <c r="ZM195" s="98"/>
      <c r="ZN195" s="98"/>
      <c r="ZO195" s="98"/>
      <c r="ZP195" s="98"/>
      <c r="ZQ195" s="98"/>
      <c r="ZR195" s="98"/>
      <c r="ZS195" s="98"/>
      <c r="ZT195" s="98"/>
      <c r="ZU195" s="98"/>
      <c r="ZV195" s="98"/>
      <c r="ZW195" s="98"/>
      <c r="ZX195" s="98"/>
      <c r="ZY195" s="98"/>
      <c r="ZZ195" s="98"/>
      <c r="AAA195" s="98"/>
      <c r="AAB195" s="98"/>
      <c r="AAC195" s="98"/>
      <c r="AAD195" s="98"/>
      <c r="AAE195" s="98"/>
      <c r="AAF195" s="98"/>
      <c r="AAG195" s="98"/>
      <c r="AAH195" s="98"/>
      <c r="AAI195" s="98"/>
      <c r="AAJ195" s="98"/>
      <c r="AAK195" s="98"/>
      <c r="AAL195" s="98"/>
      <c r="AAM195" s="98"/>
      <c r="AAN195" s="98"/>
      <c r="AAO195" s="98"/>
      <c r="AAP195" s="98"/>
      <c r="AAQ195" s="98"/>
      <c r="AAR195" s="98"/>
      <c r="AAS195" s="98"/>
      <c r="AAT195" s="98"/>
      <c r="AAU195" s="98"/>
      <c r="AAV195" s="98"/>
      <c r="AAW195" s="98"/>
      <c r="AAX195" s="98"/>
      <c r="AAY195" s="98"/>
      <c r="AAZ195" s="98"/>
      <c r="ABA195" s="98"/>
      <c r="ABB195" s="98"/>
      <c r="ABC195" s="98"/>
      <c r="ABD195" s="98"/>
      <c r="ABE195" s="98"/>
      <c r="ABF195" s="98"/>
      <c r="ABG195" s="98"/>
      <c r="ABH195" s="98"/>
      <c r="ABI195" s="98"/>
      <c r="ABJ195" s="98"/>
      <c r="ABK195" s="98"/>
      <c r="ABL195" s="98"/>
      <c r="ABM195" s="98"/>
      <c r="ABN195" s="98"/>
      <c r="ABO195" s="98"/>
      <c r="ABP195" s="98"/>
      <c r="ABQ195" s="98"/>
      <c r="ABR195" s="98"/>
      <c r="ABS195" s="98"/>
      <c r="ABT195" s="98"/>
      <c r="ABU195" s="98"/>
      <c r="ABV195" s="98"/>
      <c r="ABW195" s="98"/>
      <c r="ABX195" s="98"/>
      <c r="ABY195" s="98"/>
      <c r="ABZ195" s="98"/>
      <c r="ACA195" s="98"/>
      <c r="ACB195" s="98"/>
      <c r="ACC195" s="98"/>
      <c r="ACD195" s="98"/>
      <c r="ACE195" s="98"/>
      <c r="ACF195" s="98"/>
      <c r="ACG195" s="98"/>
      <c r="ACH195" s="98"/>
      <c r="ACI195" s="98"/>
      <c r="ACJ195" s="98"/>
      <c r="ACK195" s="98"/>
      <c r="ACL195" s="98"/>
      <c r="ACM195" s="98"/>
      <c r="ACN195" s="98"/>
      <c r="ACO195" s="98"/>
      <c r="ACP195" s="98"/>
      <c r="ACQ195" s="98"/>
      <c r="ACR195" s="98"/>
      <c r="ACS195" s="98"/>
      <c r="ACT195" s="98"/>
      <c r="ACU195" s="98"/>
      <c r="ACV195" s="98"/>
      <c r="ACW195" s="98"/>
      <c r="ACX195" s="98"/>
      <c r="ACY195" s="98"/>
      <c r="ACZ195" s="98"/>
      <c r="ADA195" s="98"/>
      <c r="ADB195" s="98"/>
      <c r="ADC195" s="98"/>
      <c r="ADD195" s="98"/>
      <c r="ADE195" s="98"/>
      <c r="ADF195" s="98"/>
      <c r="ADG195" s="98"/>
      <c r="ADH195" s="98"/>
      <c r="ADI195" s="98"/>
      <c r="ADJ195" s="98"/>
      <c r="ADK195" s="98"/>
      <c r="ADL195" s="98"/>
      <c r="ADM195" s="98"/>
      <c r="ADN195" s="98"/>
      <c r="ADO195" s="98"/>
      <c r="ADP195" s="98"/>
      <c r="ADQ195" s="98"/>
      <c r="ADR195" s="98"/>
      <c r="ADS195" s="98"/>
      <c r="ADT195" s="98"/>
      <c r="ADU195" s="98"/>
      <c r="ADV195" s="98"/>
      <c r="ADW195" s="98"/>
      <c r="ADX195" s="98"/>
      <c r="ADY195" s="98"/>
      <c r="ADZ195" s="98"/>
      <c r="AEA195" s="98"/>
      <c r="AEB195" s="98"/>
      <c r="AEC195" s="98"/>
      <c r="AED195" s="98"/>
      <c r="AEE195" s="98"/>
      <c r="AEF195" s="98"/>
      <c r="AEG195" s="98"/>
      <c r="AEH195" s="98"/>
      <c r="AEI195" s="98"/>
      <c r="AEJ195" s="98"/>
      <c r="AEK195" s="98"/>
      <c r="AEL195" s="98"/>
      <c r="AEM195" s="98"/>
      <c r="AEN195" s="98"/>
      <c r="AEO195" s="98"/>
      <c r="AEP195" s="98"/>
      <c r="AEQ195" s="98"/>
      <c r="AER195" s="98"/>
      <c r="AES195" s="98"/>
      <c r="AET195" s="98"/>
      <c r="AEU195" s="98"/>
      <c r="AEV195" s="98"/>
      <c r="AEW195" s="98"/>
      <c r="AEX195" s="98"/>
      <c r="AEY195" s="98"/>
      <c r="AEZ195" s="98"/>
      <c r="AFA195" s="98"/>
      <c r="AFB195" s="98"/>
      <c r="AFC195" s="98"/>
      <c r="AFD195" s="98"/>
      <c r="AFE195" s="98"/>
      <c r="AFF195" s="98"/>
      <c r="AFG195" s="98"/>
      <c r="AFH195" s="98"/>
      <c r="AFI195" s="98"/>
      <c r="AFJ195" s="98"/>
      <c r="AFK195" s="98"/>
      <c r="AFL195" s="98"/>
      <c r="AFM195" s="98"/>
      <c r="AFN195" s="98"/>
      <c r="AFO195" s="98"/>
      <c r="AFP195" s="98"/>
      <c r="AFQ195" s="98"/>
      <c r="AFR195" s="98"/>
      <c r="AFS195" s="98"/>
      <c r="AFT195" s="98"/>
      <c r="AFU195" s="98"/>
      <c r="AFV195" s="98"/>
      <c r="AFW195" s="98"/>
      <c r="AFX195" s="98"/>
      <c r="AFY195" s="98"/>
      <c r="AFZ195" s="98"/>
      <c r="AGA195" s="98"/>
      <c r="AGB195" s="98"/>
      <c r="AGC195" s="98"/>
      <c r="AGD195" s="98"/>
      <c r="AGE195" s="98"/>
      <c r="AGF195" s="98"/>
      <c r="AGG195" s="98"/>
      <c r="AGH195" s="98"/>
      <c r="AGI195" s="98"/>
      <c r="AGJ195" s="98"/>
      <c r="AGK195" s="98"/>
      <c r="AGL195" s="98"/>
      <c r="AGM195" s="98"/>
      <c r="AGN195" s="98"/>
      <c r="AGO195" s="98"/>
      <c r="AGP195" s="98"/>
      <c r="AGQ195" s="98"/>
      <c r="AGR195" s="98"/>
      <c r="AGS195" s="98"/>
      <c r="AGT195" s="98"/>
      <c r="AGU195" s="98"/>
      <c r="AGV195" s="98"/>
      <c r="AGW195" s="98"/>
      <c r="AGX195" s="98"/>
      <c r="AGY195" s="98"/>
      <c r="AGZ195" s="98"/>
      <c r="AHA195" s="98"/>
      <c r="AHB195" s="98"/>
      <c r="AHC195" s="98"/>
      <c r="AHD195" s="98"/>
      <c r="AHE195" s="98"/>
      <c r="AHF195" s="98"/>
      <c r="AHG195" s="98"/>
      <c r="AHH195" s="98"/>
      <c r="AHI195" s="98"/>
      <c r="AHJ195" s="98"/>
      <c r="AHK195" s="98"/>
      <c r="AHL195" s="98"/>
      <c r="AHM195" s="98"/>
      <c r="AHN195" s="98"/>
      <c r="AHO195" s="98"/>
      <c r="AHP195" s="98"/>
      <c r="AHQ195" s="98"/>
      <c r="AHR195" s="98"/>
      <c r="AHS195" s="98"/>
      <c r="AHT195" s="98"/>
      <c r="AHU195" s="98"/>
      <c r="AHV195" s="98"/>
      <c r="AHW195" s="98"/>
      <c r="AHX195" s="98"/>
      <c r="AHY195" s="98"/>
      <c r="AHZ195" s="98"/>
      <c r="AIA195" s="98"/>
      <c r="AIB195" s="98"/>
      <c r="AIC195" s="98"/>
      <c r="AID195" s="98"/>
      <c r="AIE195" s="98"/>
      <c r="AIF195" s="98"/>
      <c r="AIG195" s="98"/>
      <c r="AIH195" s="98"/>
      <c r="AII195" s="98"/>
      <c r="AIJ195" s="98"/>
      <c r="AIK195" s="98"/>
      <c r="AIL195" s="98"/>
      <c r="AIM195" s="98"/>
      <c r="AIN195" s="98"/>
      <c r="AIO195" s="98"/>
      <c r="AIP195" s="98"/>
      <c r="AIQ195" s="98"/>
      <c r="AIR195" s="98"/>
      <c r="AIS195" s="98"/>
      <c r="AIT195" s="98"/>
      <c r="AIU195" s="98"/>
      <c r="AIV195" s="98"/>
      <c r="AIW195" s="98"/>
      <c r="AIX195" s="98"/>
      <c r="AIY195" s="98"/>
      <c r="AIZ195" s="98"/>
      <c r="AJA195" s="98"/>
      <c r="AJB195" s="98"/>
      <c r="AJC195" s="98"/>
      <c r="AJD195" s="98"/>
      <c r="AJE195" s="98"/>
      <c r="AJF195" s="98"/>
      <c r="AJG195" s="98"/>
      <c r="AJH195" s="98"/>
      <c r="AJI195" s="98"/>
      <c r="AJJ195" s="98"/>
      <c r="AJK195" s="98"/>
      <c r="AJL195" s="98"/>
      <c r="AJM195" s="98"/>
      <c r="AJN195" s="98"/>
      <c r="AJO195" s="98"/>
      <c r="AJP195" s="98"/>
      <c r="AJQ195" s="98"/>
      <c r="AJR195" s="98"/>
      <c r="AJS195" s="98"/>
      <c r="AJT195" s="98"/>
      <c r="AJU195" s="98"/>
      <c r="AJV195" s="98"/>
      <c r="AJW195" s="98"/>
      <c r="AJX195" s="98"/>
      <c r="AJY195" s="98"/>
      <c r="AJZ195" s="98"/>
      <c r="AKA195" s="98"/>
      <c r="AKB195" s="98"/>
      <c r="AKC195" s="98"/>
      <c r="AKD195" s="98"/>
      <c r="AKE195" s="98"/>
      <c r="AKF195" s="98"/>
      <c r="AKG195" s="98"/>
      <c r="AKH195" s="98"/>
      <c r="AKI195" s="98"/>
      <c r="AKJ195" s="98"/>
      <c r="AKK195" s="98"/>
      <c r="AKL195" s="98"/>
      <c r="AKM195" s="98"/>
      <c r="AKN195" s="98"/>
      <c r="AKO195" s="98"/>
      <c r="AKP195" s="98"/>
      <c r="AKQ195" s="98"/>
      <c r="AKR195" s="98"/>
      <c r="AKS195" s="98"/>
      <c r="AKT195" s="98"/>
      <c r="AKU195" s="98"/>
      <c r="AKV195" s="98"/>
      <c r="AKW195" s="98"/>
      <c r="AKX195" s="98"/>
    </row>
    <row r="196" spans="1:986" ht="12" customHeight="1" x14ac:dyDescent="0.2">
      <c r="A196" s="249"/>
      <c r="B196" s="241" t="s">
        <v>515</v>
      </c>
      <c r="C196" s="170" t="str">
        <f>_xlfn.CONCAT(Leverancespecifikation6[[#This Row],[ID]],Leverancespecifikation6[[#This Row],[BYGNINGSDEL]])</f>
        <v>192Støttemure</v>
      </c>
      <c r="E196" s="171">
        <v>202</v>
      </c>
      <c r="I196" s="171"/>
      <c r="J196" s="171">
        <v>4</v>
      </c>
      <c r="K196" s="331" t="s">
        <v>1527</v>
      </c>
      <c r="L196" s="168" t="s">
        <v>537</v>
      </c>
      <c r="M196" s="86" t="str">
        <f>IFERROR(VLOOKUP(Leverancespecifikation6[[#This Row],[ID-Bygningsdel]],'Data ændringslog'!A:G,7,FALSE),"P")</f>
        <v/>
      </c>
      <c r="N196" s="320" t="s">
        <v>99</v>
      </c>
      <c r="O196" s="117" t="str">
        <f>VLOOKUP(Leverancespecifikation6[[#This Row],[ID-Bygningsdel]],'Data aktør'!A:H,2,FALSE)</f>
        <v/>
      </c>
      <c r="P196" s="87" t="str">
        <f>VLOOKUP(Leverancespecifikation6[[#This Row],[ID-Bygningsdel]],'Data aktør'!A:H,3,FALSE)</f>
        <v>X</v>
      </c>
      <c r="Q196" s="87" t="str">
        <f>VLOOKUP(Leverancespecifikation6[[#This Row],[ID-Bygningsdel]],'Data aktør'!A:H,4,FALSE)</f>
        <v/>
      </c>
      <c r="R196" s="87" t="str">
        <f>VLOOKUP(Leverancespecifikation6[[#This Row],[ID-Bygningsdel]],'Data aktør'!A:H,5,FALSE)</f>
        <v/>
      </c>
      <c r="S196" s="87" t="str">
        <f>VLOOKUP(Leverancespecifikation6[[#This Row],[ID-Bygningsdel]],'Data aktør'!A:H,6,FALSE)</f>
        <v/>
      </c>
      <c r="T196" s="87" t="str">
        <f>VLOOKUP(Leverancespecifikation6[[#This Row],[ID-Bygningsdel]],'Data aktør'!A:H,7,FALSE)</f>
        <v/>
      </c>
      <c r="U196" s="118" t="str">
        <f>VLOOKUP(Leverancespecifikation6[[#This Row],[ID-Bygningsdel]],'Data aktør'!A:H,8,FALSE)</f>
        <v>X</v>
      </c>
      <c r="V196" s="112"/>
      <c r="W196" s="79"/>
      <c r="X196" s="79"/>
      <c r="Y196" s="79"/>
      <c r="Z196" s="79"/>
      <c r="AA196" s="79"/>
      <c r="AB196" s="167"/>
      <c r="AC196" s="167"/>
      <c r="AD196" s="171"/>
      <c r="AE196" s="171"/>
      <c r="AF196" s="171"/>
      <c r="AG196" s="171"/>
      <c r="AH196" s="171"/>
      <c r="AI196" s="171"/>
      <c r="AJ196" s="167" t="s">
        <v>39</v>
      </c>
      <c r="AK196" s="167">
        <v>300</v>
      </c>
      <c r="AL196" s="167"/>
      <c r="AM196" s="167"/>
      <c r="AT196" s="167" t="s">
        <v>34</v>
      </c>
      <c r="AU196" s="167">
        <v>325</v>
      </c>
      <c r="BB196" s="167" t="s">
        <v>34</v>
      </c>
      <c r="BC196" s="167">
        <v>325</v>
      </c>
      <c r="BJ196" s="167"/>
      <c r="BK196" s="167"/>
      <c r="BL196" s="286" t="s">
        <v>539</v>
      </c>
      <c r="BM196" s="167"/>
      <c r="BT196" s="167"/>
      <c r="BU196" s="167"/>
      <c r="BV196" s="167"/>
      <c r="BW196" s="167"/>
      <c r="BX196" s="167"/>
      <c r="BY196" s="167"/>
      <c r="BZ196" s="167"/>
      <c r="CA196" s="207"/>
      <c r="CB196" s="134"/>
    </row>
    <row r="197" spans="1:986" ht="12" customHeight="1" x14ac:dyDescent="0.2">
      <c r="A197" s="249"/>
      <c r="B197" s="242" t="s">
        <v>517</v>
      </c>
      <c r="C197" s="170" t="str">
        <f>_xlfn.CONCAT(Leverancespecifikation6[[#This Row],[ID]],Leverancespecifikation6[[#This Row],[BYGNINGSDEL]])</f>
        <v>193Opmurede elementer</v>
      </c>
      <c r="E197" s="171" t="s">
        <v>103</v>
      </c>
      <c r="I197" s="171"/>
      <c r="J197" s="171">
        <v>4</v>
      </c>
      <c r="K197" s="175" t="s">
        <v>542</v>
      </c>
      <c r="L197" s="178" t="s">
        <v>537</v>
      </c>
      <c r="M197" s="80" t="str">
        <f>IFERROR(VLOOKUP(Leverancespecifikation6[[#This Row],[ID-Bygningsdel]],'Data ændringslog'!A:G,7,FALSE),"P")</f>
        <v/>
      </c>
      <c r="N197" s="321" t="s">
        <v>99</v>
      </c>
      <c r="O197" s="121" t="str">
        <f>VLOOKUP(Leverancespecifikation6[[#This Row],[ID-Bygningsdel]],'Data aktør'!A:H,2,FALSE)</f>
        <v/>
      </c>
      <c r="P197" s="78" t="str">
        <f>VLOOKUP(Leverancespecifikation6[[#This Row],[ID-Bygningsdel]],'Data aktør'!A:H,3,FALSE)</f>
        <v/>
      </c>
      <c r="Q197" s="78" t="str">
        <f>VLOOKUP(Leverancespecifikation6[[#This Row],[ID-Bygningsdel]],'Data aktør'!A:H,4,FALSE)</f>
        <v/>
      </c>
      <c r="R197" s="78" t="str">
        <f>VLOOKUP(Leverancespecifikation6[[#This Row],[ID-Bygningsdel]],'Data aktør'!A:H,5,FALSE)</f>
        <v/>
      </c>
      <c r="S197" s="78" t="str">
        <f>VLOOKUP(Leverancespecifikation6[[#This Row],[ID-Bygningsdel]],'Data aktør'!A:H,6,FALSE)</f>
        <v/>
      </c>
      <c r="T197" s="78" t="str">
        <f>VLOOKUP(Leverancespecifikation6[[#This Row],[ID-Bygningsdel]],'Data aktør'!A:H,7,FALSE)</f>
        <v/>
      </c>
      <c r="U197" s="122" t="str">
        <f>VLOOKUP(Leverancespecifikation6[[#This Row],[ID-Bygningsdel]],'Data aktør'!A:H,8,FALSE)</f>
        <v>X</v>
      </c>
      <c r="V197" s="112"/>
      <c r="W197" s="79"/>
      <c r="X197" s="79"/>
      <c r="Y197" s="79"/>
      <c r="Z197" s="79"/>
      <c r="AA197" s="79"/>
      <c r="AB197" s="171"/>
      <c r="AD197" s="171"/>
      <c r="AE197" s="171"/>
      <c r="AF197" s="171"/>
      <c r="AG197" s="171"/>
      <c r="AH197" s="171"/>
      <c r="AI197" s="171"/>
      <c r="AJ197" s="171" t="s">
        <v>39</v>
      </c>
      <c r="AK197" s="171">
        <v>300</v>
      </c>
      <c r="AT197" s="171" t="s">
        <v>39</v>
      </c>
      <c r="AU197" s="171">
        <v>325</v>
      </c>
      <c r="BB197" s="171" t="s">
        <v>39</v>
      </c>
      <c r="BC197" s="171">
        <v>325</v>
      </c>
      <c r="BL197" s="287" t="s">
        <v>543</v>
      </c>
      <c r="BV197" s="171"/>
      <c r="BW197" s="171"/>
      <c r="CB197" s="134"/>
    </row>
    <row r="198" spans="1:986" ht="12" customHeight="1" x14ac:dyDescent="0.2">
      <c r="A198" s="249"/>
      <c r="B198" s="242" t="s">
        <v>519</v>
      </c>
      <c r="C198" s="170" t="str">
        <f>_xlfn.CONCAT(Leverancespecifikation6[[#This Row],[ID]],Leverancespecifikation6[[#This Row],[BYGNINGSDEL]])</f>
        <v>194Insitustøbt elementer</v>
      </c>
      <c r="E198" s="171">
        <v>212</v>
      </c>
      <c r="I198" s="171"/>
      <c r="J198" s="171">
        <v>4</v>
      </c>
      <c r="K198" s="175" t="s">
        <v>545</v>
      </c>
      <c r="L198" s="178" t="s">
        <v>537</v>
      </c>
      <c r="M198" s="80" t="str">
        <f>IFERROR(VLOOKUP(Leverancespecifikation6[[#This Row],[ID-Bygningsdel]],'Data ændringslog'!A:G,7,FALSE),"P")</f>
        <v/>
      </c>
      <c r="N198" s="321" t="s">
        <v>99</v>
      </c>
      <c r="O198" s="121" t="str">
        <f>VLOOKUP(Leverancespecifikation6[[#This Row],[ID-Bygningsdel]],'Data aktør'!A:H,2,FALSE)</f>
        <v/>
      </c>
      <c r="P198" s="78" t="str">
        <f>VLOOKUP(Leverancespecifikation6[[#This Row],[ID-Bygningsdel]],'Data aktør'!A:H,3,FALSE)</f>
        <v>X</v>
      </c>
      <c r="Q198" s="78" t="str">
        <f>VLOOKUP(Leverancespecifikation6[[#This Row],[ID-Bygningsdel]],'Data aktør'!A:H,4,FALSE)</f>
        <v/>
      </c>
      <c r="R198" s="78" t="str">
        <f>VLOOKUP(Leverancespecifikation6[[#This Row],[ID-Bygningsdel]],'Data aktør'!A:H,5,FALSE)</f>
        <v/>
      </c>
      <c r="S198" s="78" t="str">
        <f>VLOOKUP(Leverancespecifikation6[[#This Row],[ID-Bygningsdel]],'Data aktør'!A:H,6,FALSE)</f>
        <v/>
      </c>
      <c r="T198" s="78" t="str">
        <f>VLOOKUP(Leverancespecifikation6[[#This Row],[ID-Bygningsdel]],'Data aktør'!A:H,7,FALSE)</f>
        <v/>
      </c>
      <c r="U198" s="122" t="str">
        <f>VLOOKUP(Leverancespecifikation6[[#This Row],[ID-Bygningsdel]],'Data aktør'!A:H,8,FALSE)</f>
        <v>X</v>
      </c>
      <c r="V198" s="112"/>
      <c r="W198" s="79"/>
      <c r="X198" s="79"/>
      <c r="Y198" s="79"/>
      <c r="Z198" s="79"/>
      <c r="AA198" s="79"/>
      <c r="AB198" s="171"/>
      <c r="AD198" s="171"/>
      <c r="AE198" s="171"/>
      <c r="AF198" s="171"/>
      <c r="AG198" s="171"/>
      <c r="AH198" s="171"/>
      <c r="AI198" s="171"/>
      <c r="AJ198" s="171" t="s">
        <v>39</v>
      </c>
      <c r="AK198" s="171">
        <v>300</v>
      </c>
      <c r="AT198" s="171" t="s">
        <v>34</v>
      </c>
      <c r="AU198" s="171">
        <v>325</v>
      </c>
      <c r="BB198" s="171" t="s">
        <v>34</v>
      </c>
      <c r="BC198" s="171">
        <v>325</v>
      </c>
      <c r="BL198" s="287" t="s">
        <v>539</v>
      </c>
      <c r="BV198" s="171"/>
      <c r="BW198" s="171"/>
      <c r="CB198" s="134"/>
    </row>
    <row r="199" spans="1:986" ht="12" customHeight="1" x14ac:dyDescent="0.2">
      <c r="A199" s="249"/>
      <c r="B199" s="242" t="s">
        <v>521</v>
      </c>
      <c r="C199" s="170" t="str">
        <f>_xlfn.CONCAT(Leverancespecifikation6[[#This Row],[ID]],Leverancespecifikation6[[#This Row],[BYGNINGSDEL]])</f>
        <v>195Hegn og afskærmninger</v>
      </c>
      <c r="E199" s="171">
        <v>201</v>
      </c>
      <c r="I199" s="171"/>
      <c r="J199" s="171">
        <v>4</v>
      </c>
      <c r="K199" s="175" t="s">
        <v>547</v>
      </c>
      <c r="L199" s="178" t="s">
        <v>537</v>
      </c>
      <c r="M199" s="80" t="str">
        <f>IFERROR(VLOOKUP(Leverancespecifikation6[[#This Row],[ID-Bygningsdel]],'Data ændringslog'!A:G,7,FALSE),"P")</f>
        <v/>
      </c>
      <c r="N199" s="321" t="s">
        <v>99</v>
      </c>
      <c r="O199" s="121" t="str">
        <f>VLOOKUP(Leverancespecifikation6[[#This Row],[ID-Bygningsdel]],'Data aktør'!A:H,2,FALSE)</f>
        <v/>
      </c>
      <c r="P199" s="78" t="str">
        <f>VLOOKUP(Leverancespecifikation6[[#This Row],[ID-Bygningsdel]],'Data aktør'!A:H,3,FALSE)</f>
        <v/>
      </c>
      <c r="Q199" s="78" t="str">
        <f>VLOOKUP(Leverancespecifikation6[[#This Row],[ID-Bygningsdel]],'Data aktør'!A:H,4,FALSE)</f>
        <v/>
      </c>
      <c r="R199" s="78" t="str">
        <f>VLOOKUP(Leverancespecifikation6[[#This Row],[ID-Bygningsdel]],'Data aktør'!A:H,5,FALSE)</f>
        <v/>
      </c>
      <c r="S199" s="78" t="str">
        <f>VLOOKUP(Leverancespecifikation6[[#This Row],[ID-Bygningsdel]],'Data aktør'!A:H,6,FALSE)</f>
        <v/>
      </c>
      <c r="T199" s="78" t="str">
        <f>VLOOKUP(Leverancespecifikation6[[#This Row],[ID-Bygningsdel]],'Data aktør'!A:H,7,FALSE)</f>
        <v/>
      </c>
      <c r="U199" s="122" t="str">
        <f>VLOOKUP(Leverancespecifikation6[[#This Row],[ID-Bygningsdel]],'Data aktør'!A:H,8,FALSE)</f>
        <v>X</v>
      </c>
      <c r="V199" s="112"/>
      <c r="W199" s="79"/>
      <c r="X199" s="79"/>
      <c r="Y199" s="79"/>
      <c r="Z199" s="79"/>
      <c r="AA199" s="79"/>
      <c r="AB199" s="171"/>
      <c r="AD199" s="171"/>
      <c r="AE199" s="171"/>
      <c r="AF199" s="171"/>
      <c r="AG199" s="171"/>
      <c r="AH199" s="171"/>
      <c r="AI199" s="171"/>
      <c r="AJ199" s="171" t="s">
        <v>39</v>
      </c>
      <c r="AK199" s="171">
        <v>200</v>
      </c>
      <c r="AT199" s="171" t="s">
        <v>39</v>
      </c>
      <c r="AU199" s="171">
        <v>325</v>
      </c>
      <c r="BB199" s="171" t="s">
        <v>39</v>
      </c>
      <c r="BC199" s="171">
        <v>325</v>
      </c>
      <c r="BV199" s="171"/>
      <c r="BW199" s="171"/>
      <c r="CB199" s="134"/>
    </row>
    <row r="200" spans="1:986" ht="12" customHeight="1" x14ac:dyDescent="0.2">
      <c r="A200" s="249"/>
      <c r="B200" s="242" t="s">
        <v>523</v>
      </c>
      <c r="C200" s="170" t="str">
        <f>_xlfn.CONCAT(Leverancespecifikation6[[#This Row],[ID]],Leverancespecifikation6[[#This Row],[BYGNINGSDEL]])</f>
        <v>196Trapper og ramper i terræn</v>
      </c>
      <c r="E200" s="171" t="s">
        <v>1554</v>
      </c>
      <c r="I200" s="171"/>
      <c r="J200" s="171">
        <v>4</v>
      </c>
      <c r="K200" s="175" t="s">
        <v>1528</v>
      </c>
      <c r="L200" s="178" t="s">
        <v>537</v>
      </c>
      <c r="M200" s="80" t="str">
        <f>IFERROR(VLOOKUP(Leverancespecifikation6[[#This Row],[ID-Bygningsdel]],'Data ændringslog'!A:G,7,FALSE),"P")</f>
        <v/>
      </c>
      <c r="N200" s="321" t="s">
        <v>99</v>
      </c>
      <c r="O200" s="121" t="str">
        <f>VLOOKUP(Leverancespecifikation6[[#This Row],[ID-Bygningsdel]],'Data aktør'!A:H,2,FALSE)</f>
        <v/>
      </c>
      <c r="P200" s="78" t="str">
        <f>VLOOKUP(Leverancespecifikation6[[#This Row],[ID-Bygningsdel]],'Data aktør'!A:H,3,FALSE)</f>
        <v/>
      </c>
      <c r="Q200" s="78" t="str">
        <f>VLOOKUP(Leverancespecifikation6[[#This Row],[ID-Bygningsdel]],'Data aktør'!A:H,4,FALSE)</f>
        <v/>
      </c>
      <c r="R200" s="78" t="str">
        <f>VLOOKUP(Leverancespecifikation6[[#This Row],[ID-Bygningsdel]],'Data aktør'!A:H,5,FALSE)</f>
        <v/>
      </c>
      <c r="S200" s="78" t="str">
        <f>VLOOKUP(Leverancespecifikation6[[#This Row],[ID-Bygningsdel]],'Data aktør'!A:H,6,FALSE)</f>
        <v/>
      </c>
      <c r="T200" s="78" t="str">
        <f>VLOOKUP(Leverancespecifikation6[[#This Row],[ID-Bygningsdel]],'Data aktør'!A:H,7,FALSE)</f>
        <v/>
      </c>
      <c r="U200" s="122" t="str">
        <f>VLOOKUP(Leverancespecifikation6[[#This Row],[ID-Bygningsdel]],'Data aktør'!A:H,8,FALSE)</f>
        <v>X</v>
      </c>
      <c r="V200" s="112"/>
      <c r="W200" s="79"/>
      <c r="X200" s="79"/>
      <c r="Y200" s="79"/>
      <c r="Z200" s="79"/>
      <c r="AA200" s="79"/>
      <c r="AB200" s="171"/>
      <c r="AD200" s="171"/>
      <c r="AE200" s="171"/>
      <c r="AF200" s="171"/>
      <c r="AG200" s="171"/>
      <c r="AH200" s="171"/>
      <c r="AI200" s="171"/>
      <c r="AJ200" s="171" t="s">
        <v>39</v>
      </c>
      <c r="AK200" s="171">
        <v>300</v>
      </c>
      <c r="AT200" s="171" t="s">
        <v>39</v>
      </c>
      <c r="AU200" s="171">
        <v>325</v>
      </c>
      <c r="BB200" s="171" t="s">
        <v>39</v>
      </c>
      <c r="BC200" s="171">
        <v>325</v>
      </c>
      <c r="BV200" s="171"/>
      <c r="BW200" s="171"/>
      <c r="CB200" s="134"/>
    </row>
    <row r="201" spans="1:986" ht="12" customHeight="1" x14ac:dyDescent="0.2">
      <c r="A201" s="249"/>
      <c r="B201" s="242" t="s">
        <v>525</v>
      </c>
      <c r="C201" s="170" t="str">
        <f>_xlfn.CONCAT(Leverancespecifikation6[[#This Row],[ID]],Leverancespecifikation6[[#This Row],[BYGNINGSDEL]])</f>
        <v>197Uisolerede bygværker i terræn</v>
      </c>
      <c r="E201" s="171">
        <v>706</v>
      </c>
      <c r="I201" s="171"/>
      <c r="J201" s="171">
        <v>4</v>
      </c>
      <c r="K201" s="175" t="s">
        <v>551</v>
      </c>
      <c r="L201" s="178" t="s">
        <v>537</v>
      </c>
      <c r="M201" s="80" t="str">
        <f>IFERROR(VLOOKUP(Leverancespecifikation6[[#This Row],[ID-Bygningsdel]],'Data ændringslog'!A:G,7,FALSE),"P")</f>
        <v/>
      </c>
      <c r="N201" s="321" t="s">
        <v>99</v>
      </c>
      <c r="O201" s="121" t="str">
        <f>VLOOKUP(Leverancespecifikation6[[#This Row],[ID-Bygningsdel]],'Data aktør'!A:H,2,FALSE)</f>
        <v/>
      </c>
      <c r="P201" s="78" t="str">
        <f>VLOOKUP(Leverancespecifikation6[[#This Row],[ID-Bygningsdel]],'Data aktør'!A:H,3,FALSE)</f>
        <v/>
      </c>
      <c r="Q201" s="78" t="str">
        <f>VLOOKUP(Leverancespecifikation6[[#This Row],[ID-Bygningsdel]],'Data aktør'!A:H,4,FALSE)</f>
        <v/>
      </c>
      <c r="R201" s="78" t="str">
        <f>VLOOKUP(Leverancespecifikation6[[#This Row],[ID-Bygningsdel]],'Data aktør'!A:H,5,FALSE)</f>
        <v/>
      </c>
      <c r="S201" s="78" t="str">
        <f>VLOOKUP(Leverancespecifikation6[[#This Row],[ID-Bygningsdel]],'Data aktør'!A:H,6,FALSE)</f>
        <v/>
      </c>
      <c r="T201" s="78" t="str">
        <f>VLOOKUP(Leverancespecifikation6[[#This Row],[ID-Bygningsdel]],'Data aktør'!A:H,7,FALSE)</f>
        <v/>
      </c>
      <c r="U201" s="122" t="str">
        <f>VLOOKUP(Leverancespecifikation6[[#This Row],[ID-Bygningsdel]],'Data aktør'!A:H,8,FALSE)</f>
        <v>X</v>
      </c>
      <c r="V201" s="112"/>
      <c r="W201" s="79"/>
      <c r="X201" s="79"/>
      <c r="Y201" s="79"/>
      <c r="Z201" s="79"/>
      <c r="AA201" s="79"/>
      <c r="AB201" s="171"/>
      <c r="AD201" s="171"/>
      <c r="AE201" s="171"/>
      <c r="AF201" s="171"/>
      <c r="AG201" s="171"/>
      <c r="AH201" s="171"/>
      <c r="AI201" s="171"/>
      <c r="AJ201" s="171" t="s">
        <v>39</v>
      </c>
      <c r="AK201" s="171">
        <v>300</v>
      </c>
      <c r="AT201" s="171" t="s">
        <v>39</v>
      </c>
      <c r="AU201" s="171">
        <v>325</v>
      </c>
      <c r="BB201" s="171" t="s">
        <v>39</v>
      </c>
      <c r="BC201" s="171">
        <v>325</v>
      </c>
      <c r="BL201" s="287" t="s">
        <v>552</v>
      </c>
      <c r="BV201" s="171"/>
      <c r="BW201" s="171"/>
      <c r="CB201" s="134"/>
    </row>
    <row r="202" spans="1:986" s="104" customFormat="1" x14ac:dyDescent="0.2">
      <c r="A202" s="248"/>
      <c r="B202" s="240" t="s">
        <v>527</v>
      </c>
      <c r="C202" s="161" t="str">
        <f>_xlfn.CONCAT(Leverancespecifikation6[[#This Row],[ID]],Leverancespecifikation6[[#This Row],[BYGNINGSDEL]])</f>
        <v>198Inventar i terræn</v>
      </c>
      <c r="D202" s="162"/>
      <c r="E202" s="162"/>
      <c r="F202" s="162"/>
      <c r="G202" s="162"/>
      <c r="H202" s="162"/>
      <c r="I202" s="162"/>
      <c r="J202" s="163">
        <v>2</v>
      </c>
      <c r="K202" s="164" t="s">
        <v>554</v>
      </c>
      <c r="L202" s="165"/>
      <c r="M202" s="100" t="str">
        <f>IFERROR(VLOOKUP(Leverancespecifikation6[[#This Row],[ID-Bygningsdel]],'Data ændringslog'!A:G,7,FALSE),"P")</f>
        <v/>
      </c>
      <c r="N202" s="201" t="s">
        <v>99</v>
      </c>
      <c r="O202" s="119"/>
      <c r="P202" s="101"/>
      <c r="Q202" s="101"/>
      <c r="R202" s="101"/>
      <c r="S202" s="101"/>
      <c r="T202" s="101"/>
      <c r="U202" s="120"/>
      <c r="V202" s="111"/>
      <c r="W202" s="102"/>
      <c r="X202" s="102"/>
      <c r="Y202" s="102"/>
      <c r="Z202" s="102"/>
      <c r="AA202" s="10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285"/>
      <c r="BM202" s="162"/>
      <c r="BN202" s="162"/>
      <c r="BO202" s="162"/>
      <c r="BP202" s="162"/>
      <c r="BQ202" s="162"/>
      <c r="BR202" s="162"/>
      <c r="BS202" s="162"/>
      <c r="BT202" s="162"/>
      <c r="BU202" s="162"/>
      <c r="BV202" s="162"/>
      <c r="BW202" s="162"/>
      <c r="BX202" s="162"/>
      <c r="BY202" s="162"/>
      <c r="BZ202" s="162"/>
      <c r="CA202" s="206"/>
      <c r="CB202" s="98"/>
      <c r="CC202" s="98"/>
      <c r="CD202" s="98"/>
      <c r="CE202" s="98"/>
      <c r="CF202" s="98"/>
      <c r="CG202" s="98"/>
      <c r="CH202" s="98"/>
      <c r="CI202" s="98"/>
      <c r="CJ202" s="98"/>
      <c r="CK202" s="98"/>
      <c r="CL202" s="98"/>
      <c r="CM202" s="98"/>
      <c r="CN202" s="98"/>
      <c r="CO202" s="98"/>
      <c r="CP202" s="98"/>
      <c r="CQ202" s="98"/>
      <c r="CR202" s="98"/>
      <c r="CS202" s="98"/>
      <c r="CT202" s="98"/>
      <c r="CU202" s="98"/>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98"/>
      <c r="EM202" s="98"/>
      <c r="EN202" s="98"/>
      <c r="EO202" s="98"/>
      <c r="EP202" s="98"/>
      <c r="EQ202" s="98"/>
      <c r="ER202" s="98"/>
      <c r="ES202" s="98"/>
      <c r="ET202" s="98"/>
      <c r="EU202" s="98"/>
      <c r="EV202" s="98"/>
      <c r="EW202" s="98"/>
      <c r="EX202" s="98"/>
      <c r="EY202" s="98"/>
      <c r="EZ202" s="98"/>
      <c r="FA202" s="98"/>
      <c r="FB202" s="98"/>
      <c r="FC202" s="98"/>
      <c r="FD202" s="98"/>
      <c r="FE202" s="98"/>
      <c r="FF202" s="98"/>
      <c r="FG202" s="98"/>
      <c r="FH202" s="98"/>
      <c r="FI202" s="98"/>
      <c r="FJ202" s="98"/>
      <c r="FK202" s="98"/>
      <c r="FL202" s="98"/>
      <c r="FM202" s="98"/>
      <c r="FN202" s="98"/>
      <c r="FO202" s="98"/>
      <c r="FP202" s="98"/>
      <c r="FQ202" s="98"/>
      <c r="FR202" s="98"/>
      <c r="FS202" s="98"/>
      <c r="FT202" s="98"/>
      <c r="FU202" s="98"/>
      <c r="FV202" s="98"/>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c r="IW202" s="98"/>
      <c r="IX202" s="98"/>
      <c r="IY202" s="98"/>
      <c r="IZ202" s="98"/>
      <c r="JA202" s="98"/>
      <c r="JB202" s="98"/>
      <c r="JC202" s="98"/>
      <c r="JD202" s="98"/>
      <c r="JE202" s="98"/>
      <c r="JF202" s="98"/>
      <c r="JG202" s="98"/>
      <c r="JH202" s="98"/>
      <c r="JI202" s="98"/>
      <c r="JJ202" s="98"/>
      <c r="JK202" s="98"/>
      <c r="JL202" s="98"/>
      <c r="JM202" s="98"/>
      <c r="JN202" s="98"/>
      <c r="JO202" s="98"/>
      <c r="JP202" s="98"/>
      <c r="JQ202" s="98"/>
      <c r="JR202" s="98"/>
      <c r="JS202" s="98"/>
      <c r="JT202" s="98"/>
      <c r="JU202" s="98"/>
      <c r="JV202" s="98"/>
      <c r="JW202" s="98"/>
      <c r="JX202" s="98"/>
      <c r="JY202" s="98"/>
      <c r="JZ202" s="98"/>
      <c r="KA202" s="98"/>
      <c r="KB202" s="98"/>
      <c r="KC202" s="98"/>
      <c r="KD202" s="98"/>
      <c r="KE202" s="98"/>
      <c r="KF202" s="98"/>
      <c r="KG202" s="98"/>
      <c r="KH202" s="98"/>
      <c r="KI202" s="98"/>
      <c r="KJ202" s="98"/>
      <c r="KK202" s="98"/>
      <c r="KL202" s="98"/>
      <c r="KM202" s="98"/>
      <c r="KN202" s="98"/>
      <c r="KO202" s="98"/>
      <c r="KP202" s="98"/>
      <c r="KQ202" s="98"/>
      <c r="KR202" s="98"/>
      <c r="KS202" s="98"/>
      <c r="KT202" s="98"/>
      <c r="KU202" s="98"/>
      <c r="KV202" s="98"/>
      <c r="KW202" s="98"/>
      <c r="KX202" s="98"/>
      <c r="KY202" s="98"/>
      <c r="KZ202" s="98"/>
      <c r="LA202" s="98"/>
      <c r="LB202" s="98"/>
      <c r="LC202" s="98"/>
      <c r="LD202" s="98"/>
      <c r="LE202" s="98"/>
      <c r="LF202" s="98"/>
      <c r="LG202" s="98"/>
      <c r="LH202" s="98"/>
      <c r="LI202" s="98"/>
      <c r="LJ202" s="98"/>
      <c r="LK202" s="98"/>
      <c r="LL202" s="98"/>
      <c r="LM202" s="98"/>
      <c r="LN202" s="98"/>
      <c r="LO202" s="98"/>
      <c r="LP202" s="98"/>
      <c r="LQ202" s="98"/>
      <c r="LR202" s="98"/>
      <c r="LS202" s="98"/>
      <c r="LT202" s="98"/>
      <c r="LU202" s="98"/>
      <c r="LV202" s="98"/>
      <c r="LW202" s="98"/>
      <c r="LX202" s="98"/>
      <c r="LY202" s="98"/>
      <c r="LZ202" s="98"/>
      <c r="MA202" s="98"/>
      <c r="MB202" s="98"/>
      <c r="MC202" s="98"/>
      <c r="MD202" s="98"/>
      <c r="ME202" s="98"/>
      <c r="MF202" s="98"/>
      <c r="MG202" s="98"/>
      <c r="MH202" s="98"/>
      <c r="MI202" s="98"/>
      <c r="MJ202" s="98"/>
      <c r="MK202" s="98"/>
      <c r="ML202" s="98"/>
      <c r="MM202" s="98"/>
      <c r="MN202" s="98"/>
      <c r="MO202" s="98"/>
      <c r="MP202" s="98"/>
      <c r="MQ202" s="98"/>
      <c r="MR202" s="98"/>
      <c r="MS202" s="98"/>
      <c r="MT202" s="98"/>
      <c r="MU202" s="98"/>
      <c r="MV202" s="98"/>
      <c r="MW202" s="98"/>
      <c r="MX202" s="98"/>
      <c r="MY202" s="98"/>
      <c r="MZ202" s="98"/>
      <c r="NA202" s="98"/>
      <c r="NB202" s="98"/>
      <c r="NC202" s="98"/>
      <c r="ND202" s="98"/>
      <c r="NE202" s="98"/>
      <c r="NF202" s="98"/>
      <c r="NG202" s="98"/>
      <c r="NH202" s="98"/>
      <c r="NI202" s="98"/>
      <c r="NJ202" s="98"/>
      <c r="NK202" s="98"/>
      <c r="NL202" s="98"/>
      <c r="NM202" s="98"/>
      <c r="NN202" s="98"/>
      <c r="NO202" s="98"/>
      <c r="NP202" s="98"/>
      <c r="NQ202" s="98"/>
      <c r="NR202" s="98"/>
      <c r="NS202" s="98"/>
      <c r="NT202" s="98"/>
      <c r="NU202" s="98"/>
      <c r="NV202" s="98"/>
      <c r="NW202" s="98"/>
      <c r="NX202" s="98"/>
      <c r="NY202" s="98"/>
      <c r="NZ202" s="98"/>
      <c r="OA202" s="98"/>
      <c r="OB202" s="98"/>
      <c r="OC202" s="98"/>
      <c r="OD202" s="98"/>
      <c r="OE202" s="98"/>
      <c r="OF202" s="98"/>
      <c r="OG202" s="98"/>
      <c r="OH202" s="98"/>
      <c r="OI202" s="98"/>
      <c r="OJ202" s="98"/>
      <c r="OK202" s="98"/>
      <c r="OL202" s="98"/>
      <c r="OM202" s="98"/>
      <c r="ON202" s="98"/>
      <c r="OO202" s="98"/>
      <c r="OP202" s="98"/>
      <c r="OQ202" s="98"/>
      <c r="OR202" s="98"/>
      <c r="OS202" s="98"/>
      <c r="OT202" s="98"/>
      <c r="OU202" s="98"/>
      <c r="OV202" s="98"/>
      <c r="OW202" s="98"/>
      <c r="OX202" s="98"/>
      <c r="OY202" s="98"/>
      <c r="OZ202" s="98"/>
      <c r="PA202" s="98"/>
      <c r="PB202" s="98"/>
      <c r="PC202" s="98"/>
      <c r="PD202" s="98"/>
      <c r="PE202" s="98"/>
      <c r="PF202" s="98"/>
      <c r="PG202" s="98"/>
      <c r="PH202" s="98"/>
      <c r="PI202" s="98"/>
      <c r="PJ202" s="98"/>
      <c r="PK202" s="98"/>
      <c r="PL202" s="98"/>
      <c r="PM202" s="98"/>
      <c r="PN202" s="98"/>
      <c r="PO202" s="98"/>
      <c r="PP202" s="98"/>
      <c r="PQ202" s="98"/>
      <c r="PR202" s="98"/>
      <c r="PS202" s="98"/>
      <c r="PT202" s="98"/>
      <c r="PU202" s="98"/>
      <c r="PV202" s="98"/>
      <c r="PW202" s="98"/>
      <c r="PX202" s="98"/>
      <c r="PY202" s="98"/>
      <c r="PZ202" s="98"/>
      <c r="QA202" s="98"/>
      <c r="QB202" s="98"/>
      <c r="QC202" s="98"/>
      <c r="QD202" s="98"/>
      <c r="QE202" s="98"/>
      <c r="QF202" s="98"/>
      <c r="QG202" s="98"/>
      <c r="QH202" s="98"/>
      <c r="QI202" s="98"/>
      <c r="QJ202" s="98"/>
      <c r="QK202" s="98"/>
      <c r="QL202" s="98"/>
      <c r="QM202" s="98"/>
      <c r="QN202" s="98"/>
      <c r="QO202" s="98"/>
      <c r="QP202" s="98"/>
      <c r="QQ202" s="98"/>
      <c r="QR202" s="98"/>
      <c r="QS202" s="98"/>
      <c r="QT202" s="98"/>
      <c r="QU202" s="98"/>
      <c r="QV202" s="98"/>
      <c r="QW202" s="98"/>
      <c r="QX202" s="98"/>
      <c r="QY202" s="98"/>
      <c r="QZ202" s="98"/>
      <c r="RA202" s="98"/>
      <c r="RB202" s="98"/>
      <c r="RC202" s="98"/>
      <c r="RD202" s="98"/>
      <c r="RE202" s="98"/>
      <c r="RF202" s="98"/>
      <c r="RG202" s="98"/>
      <c r="RH202" s="98"/>
      <c r="RI202" s="98"/>
      <c r="RJ202" s="98"/>
      <c r="RK202" s="98"/>
      <c r="RL202" s="98"/>
      <c r="RM202" s="98"/>
      <c r="RN202" s="98"/>
      <c r="RO202" s="98"/>
      <c r="RP202" s="98"/>
      <c r="RQ202" s="98"/>
      <c r="RR202" s="98"/>
      <c r="RS202" s="98"/>
      <c r="RT202" s="98"/>
      <c r="RU202" s="98"/>
      <c r="RV202" s="98"/>
      <c r="RW202" s="98"/>
      <c r="RX202" s="98"/>
      <c r="RY202" s="98"/>
      <c r="RZ202" s="98"/>
      <c r="SA202" s="98"/>
      <c r="SB202" s="98"/>
      <c r="SC202" s="98"/>
      <c r="SD202" s="98"/>
      <c r="SE202" s="98"/>
      <c r="SF202" s="98"/>
      <c r="SG202" s="98"/>
      <c r="SH202" s="98"/>
      <c r="SI202" s="98"/>
      <c r="SJ202" s="98"/>
      <c r="SK202" s="98"/>
      <c r="SL202" s="98"/>
      <c r="SM202" s="98"/>
      <c r="SN202" s="98"/>
      <c r="SO202" s="98"/>
      <c r="SP202" s="98"/>
      <c r="SQ202" s="98"/>
      <c r="SR202" s="98"/>
      <c r="SS202" s="98"/>
      <c r="ST202" s="98"/>
      <c r="SU202" s="98"/>
      <c r="SV202" s="98"/>
      <c r="SW202" s="98"/>
      <c r="SX202" s="98"/>
      <c r="SY202" s="98"/>
      <c r="SZ202" s="98"/>
      <c r="TA202" s="98"/>
      <c r="TB202" s="98"/>
      <c r="TC202" s="98"/>
      <c r="TD202" s="98"/>
      <c r="TE202" s="98"/>
      <c r="TF202" s="98"/>
      <c r="TG202" s="98"/>
      <c r="TH202" s="98"/>
      <c r="TI202" s="98"/>
      <c r="TJ202" s="98"/>
      <c r="TK202" s="98"/>
      <c r="TL202" s="98"/>
      <c r="TM202" s="98"/>
      <c r="TN202" s="98"/>
      <c r="TO202" s="98"/>
      <c r="TP202" s="98"/>
      <c r="TQ202" s="98"/>
      <c r="TR202" s="98"/>
      <c r="TS202" s="98"/>
      <c r="TT202" s="98"/>
      <c r="TU202" s="98"/>
      <c r="TV202" s="98"/>
      <c r="TW202" s="98"/>
      <c r="TX202" s="98"/>
      <c r="TY202" s="98"/>
      <c r="TZ202" s="98"/>
      <c r="UA202" s="98"/>
      <c r="UB202" s="98"/>
      <c r="UC202" s="98"/>
      <c r="UD202" s="98"/>
      <c r="UE202" s="98"/>
      <c r="UF202" s="98"/>
      <c r="UG202" s="98"/>
      <c r="UH202" s="98"/>
      <c r="UI202" s="98"/>
      <c r="UJ202" s="98"/>
      <c r="UK202" s="98"/>
      <c r="UL202" s="98"/>
      <c r="UM202" s="98"/>
      <c r="UN202" s="98"/>
      <c r="UO202" s="98"/>
      <c r="UP202" s="98"/>
      <c r="UQ202" s="98"/>
      <c r="UR202" s="98"/>
      <c r="US202" s="98"/>
      <c r="UT202" s="98"/>
      <c r="UU202" s="98"/>
      <c r="UV202" s="98"/>
      <c r="UW202" s="98"/>
      <c r="UX202" s="98"/>
      <c r="UY202" s="98"/>
      <c r="UZ202" s="98"/>
      <c r="VA202" s="98"/>
      <c r="VB202" s="98"/>
      <c r="VC202" s="98"/>
      <c r="VD202" s="98"/>
      <c r="VE202" s="98"/>
      <c r="VF202" s="98"/>
      <c r="VG202" s="98"/>
      <c r="VH202" s="98"/>
      <c r="VI202" s="98"/>
      <c r="VJ202" s="98"/>
      <c r="VK202" s="98"/>
      <c r="VL202" s="98"/>
      <c r="VM202" s="98"/>
      <c r="VN202" s="98"/>
      <c r="VO202" s="98"/>
      <c r="VP202" s="98"/>
      <c r="VQ202" s="98"/>
      <c r="VR202" s="98"/>
      <c r="VS202" s="98"/>
      <c r="VT202" s="98"/>
      <c r="VU202" s="98"/>
      <c r="VV202" s="98"/>
      <c r="VW202" s="98"/>
      <c r="VX202" s="98"/>
      <c r="VY202" s="98"/>
      <c r="VZ202" s="98"/>
      <c r="WA202" s="98"/>
      <c r="WB202" s="98"/>
      <c r="WC202" s="98"/>
      <c r="WD202" s="98"/>
      <c r="WE202" s="98"/>
      <c r="WF202" s="98"/>
      <c r="WG202" s="98"/>
      <c r="WH202" s="98"/>
      <c r="WI202" s="98"/>
      <c r="WJ202" s="98"/>
      <c r="WK202" s="98"/>
      <c r="WL202" s="98"/>
      <c r="WM202" s="98"/>
      <c r="WN202" s="98"/>
      <c r="WO202" s="98"/>
      <c r="WP202" s="98"/>
      <c r="WQ202" s="98"/>
      <c r="WR202" s="98"/>
      <c r="WS202" s="98"/>
      <c r="WT202" s="98"/>
      <c r="WU202" s="98"/>
      <c r="WV202" s="98"/>
      <c r="WW202" s="98"/>
      <c r="WX202" s="98"/>
      <c r="WY202" s="98"/>
      <c r="WZ202" s="98"/>
      <c r="XA202" s="98"/>
      <c r="XB202" s="98"/>
      <c r="XC202" s="98"/>
      <c r="XD202" s="98"/>
      <c r="XE202" s="98"/>
      <c r="XF202" s="98"/>
      <c r="XG202" s="98"/>
      <c r="XH202" s="98"/>
      <c r="XI202" s="98"/>
      <c r="XJ202" s="98"/>
      <c r="XK202" s="98"/>
      <c r="XL202" s="98"/>
      <c r="XM202" s="98"/>
      <c r="XN202" s="98"/>
      <c r="XO202" s="98"/>
      <c r="XP202" s="98"/>
      <c r="XQ202" s="98"/>
      <c r="XR202" s="98"/>
      <c r="XS202" s="98"/>
      <c r="XT202" s="98"/>
      <c r="XU202" s="98"/>
      <c r="XV202" s="98"/>
      <c r="XW202" s="98"/>
      <c r="XX202" s="98"/>
      <c r="XY202" s="98"/>
      <c r="XZ202" s="98"/>
      <c r="YA202" s="98"/>
      <c r="YB202" s="98"/>
      <c r="YC202" s="98"/>
      <c r="YD202" s="98"/>
      <c r="YE202" s="98"/>
      <c r="YF202" s="98"/>
      <c r="YG202" s="98"/>
      <c r="YH202" s="98"/>
      <c r="YI202" s="98"/>
      <c r="YJ202" s="98"/>
      <c r="YK202" s="98"/>
      <c r="YL202" s="98"/>
      <c r="YM202" s="98"/>
      <c r="YN202" s="98"/>
      <c r="YO202" s="98"/>
      <c r="YP202" s="98"/>
      <c r="YQ202" s="98"/>
      <c r="YR202" s="98"/>
      <c r="YS202" s="98"/>
      <c r="YT202" s="98"/>
      <c r="YU202" s="98"/>
      <c r="YV202" s="98"/>
      <c r="YW202" s="98"/>
      <c r="YX202" s="98"/>
      <c r="YY202" s="98"/>
      <c r="YZ202" s="98"/>
      <c r="ZA202" s="98"/>
      <c r="ZB202" s="98"/>
      <c r="ZC202" s="98"/>
      <c r="ZD202" s="98"/>
      <c r="ZE202" s="98"/>
      <c r="ZF202" s="98"/>
      <c r="ZG202" s="98"/>
      <c r="ZH202" s="98"/>
      <c r="ZI202" s="98"/>
      <c r="ZJ202" s="98"/>
      <c r="ZK202" s="98"/>
      <c r="ZL202" s="98"/>
      <c r="ZM202" s="98"/>
      <c r="ZN202" s="98"/>
      <c r="ZO202" s="98"/>
      <c r="ZP202" s="98"/>
      <c r="ZQ202" s="98"/>
      <c r="ZR202" s="98"/>
      <c r="ZS202" s="98"/>
      <c r="ZT202" s="98"/>
      <c r="ZU202" s="98"/>
      <c r="ZV202" s="98"/>
      <c r="ZW202" s="98"/>
      <c r="ZX202" s="98"/>
      <c r="ZY202" s="98"/>
      <c r="ZZ202" s="98"/>
      <c r="AAA202" s="98"/>
      <c r="AAB202" s="98"/>
      <c r="AAC202" s="98"/>
      <c r="AAD202" s="98"/>
      <c r="AAE202" s="98"/>
      <c r="AAF202" s="98"/>
      <c r="AAG202" s="98"/>
      <c r="AAH202" s="98"/>
      <c r="AAI202" s="98"/>
      <c r="AAJ202" s="98"/>
      <c r="AAK202" s="98"/>
      <c r="AAL202" s="98"/>
      <c r="AAM202" s="98"/>
      <c r="AAN202" s="98"/>
      <c r="AAO202" s="98"/>
      <c r="AAP202" s="98"/>
      <c r="AAQ202" s="98"/>
      <c r="AAR202" s="98"/>
      <c r="AAS202" s="98"/>
      <c r="AAT202" s="98"/>
      <c r="AAU202" s="98"/>
      <c r="AAV202" s="98"/>
      <c r="AAW202" s="98"/>
      <c r="AAX202" s="98"/>
      <c r="AAY202" s="98"/>
      <c r="AAZ202" s="98"/>
      <c r="ABA202" s="98"/>
      <c r="ABB202" s="98"/>
      <c r="ABC202" s="98"/>
      <c r="ABD202" s="98"/>
      <c r="ABE202" s="98"/>
      <c r="ABF202" s="98"/>
      <c r="ABG202" s="98"/>
      <c r="ABH202" s="98"/>
      <c r="ABI202" s="98"/>
      <c r="ABJ202" s="98"/>
      <c r="ABK202" s="98"/>
      <c r="ABL202" s="98"/>
      <c r="ABM202" s="98"/>
      <c r="ABN202" s="98"/>
      <c r="ABO202" s="98"/>
      <c r="ABP202" s="98"/>
      <c r="ABQ202" s="98"/>
      <c r="ABR202" s="98"/>
      <c r="ABS202" s="98"/>
      <c r="ABT202" s="98"/>
      <c r="ABU202" s="98"/>
      <c r="ABV202" s="98"/>
      <c r="ABW202" s="98"/>
      <c r="ABX202" s="98"/>
      <c r="ABY202" s="98"/>
      <c r="ABZ202" s="98"/>
      <c r="ACA202" s="98"/>
      <c r="ACB202" s="98"/>
      <c r="ACC202" s="98"/>
      <c r="ACD202" s="98"/>
      <c r="ACE202" s="98"/>
      <c r="ACF202" s="98"/>
      <c r="ACG202" s="98"/>
      <c r="ACH202" s="98"/>
      <c r="ACI202" s="98"/>
      <c r="ACJ202" s="98"/>
      <c r="ACK202" s="98"/>
      <c r="ACL202" s="98"/>
      <c r="ACM202" s="98"/>
      <c r="ACN202" s="98"/>
      <c r="ACO202" s="98"/>
      <c r="ACP202" s="98"/>
      <c r="ACQ202" s="98"/>
      <c r="ACR202" s="98"/>
      <c r="ACS202" s="98"/>
      <c r="ACT202" s="98"/>
      <c r="ACU202" s="98"/>
      <c r="ACV202" s="98"/>
      <c r="ACW202" s="98"/>
      <c r="ACX202" s="98"/>
      <c r="ACY202" s="98"/>
      <c r="ACZ202" s="98"/>
      <c r="ADA202" s="98"/>
      <c r="ADB202" s="98"/>
      <c r="ADC202" s="98"/>
      <c r="ADD202" s="98"/>
      <c r="ADE202" s="98"/>
      <c r="ADF202" s="98"/>
      <c r="ADG202" s="98"/>
      <c r="ADH202" s="98"/>
      <c r="ADI202" s="98"/>
      <c r="ADJ202" s="98"/>
      <c r="ADK202" s="98"/>
      <c r="ADL202" s="98"/>
      <c r="ADM202" s="98"/>
      <c r="ADN202" s="98"/>
      <c r="ADO202" s="98"/>
      <c r="ADP202" s="98"/>
      <c r="ADQ202" s="98"/>
      <c r="ADR202" s="98"/>
      <c r="ADS202" s="98"/>
      <c r="ADT202" s="98"/>
      <c r="ADU202" s="98"/>
      <c r="ADV202" s="98"/>
      <c r="ADW202" s="98"/>
      <c r="ADX202" s="98"/>
      <c r="ADY202" s="98"/>
      <c r="ADZ202" s="98"/>
      <c r="AEA202" s="98"/>
      <c r="AEB202" s="98"/>
      <c r="AEC202" s="98"/>
      <c r="AED202" s="98"/>
      <c r="AEE202" s="98"/>
      <c r="AEF202" s="98"/>
      <c r="AEG202" s="98"/>
      <c r="AEH202" s="98"/>
      <c r="AEI202" s="98"/>
      <c r="AEJ202" s="98"/>
      <c r="AEK202" s="98"/>
      <c r="AEL202" s="98"/>
      <c r="AEM202" s="98"/>
      <c r="AEN202" s="98"/>
      <c r="AEO202" s="98"/>
      <c r="AEP202" s="98"/>
      <c r="AEQ202" s="98"/>
      <c r="AER202" s="98"/>
      <c r="AES202" s="98"/>
      <c r="AET202" s="98"/>
      <c r="AEU202" s="98"/>
      <c r="AEV202" s="98"/>
      <c r="AEW202" s="98"/>
      <c r="AEX202" s="98"/>
      <c r="AEY202" s="98"/>
      <c r="AEZ202" s="98"/>
      <c r="AFA202" s="98"/>
      <c r="AFB202" s="98"/>
      <c r="AFC202" s="98"/>
      <c r="AFD202" s="98"/>
      <c r="AFE202" s="98"/>
      <c r="AFF202" s="98"/>
      <c r="AFG202" s="98"/>
      <c r="AFH202" s="98"/>
      <c r="AFI202" s="98"/>
      <c r="AFJ202" s="98"/>
      <c r="AFK202" s="98"/>
      <c r="AFL202" s="98"/>
      <c r="AFM202" s="98"/>
      <c r="AFN202" s="98"/>
      <c r="AFO202" s="98"/>
      <c r="AFP202" s="98"/>
      <c r="AFQ202" s="98"/>
      <c r="AFR202" s="98"/>
      <c r="AFS202" s="98"/>
      <c r="AFT202" s="98"/>
      <c r="AFU202" s="98"/>
      <c r="AFV202" s="98"/>
      <c r="AFW202" s="98"/>
      <c r="AFX202" s="98"/>
      <c r="AFY202" s="98"/>
      <c r="AFZ202" s="98"/>
      <c r="AGA202" s="98"/>
      <c r="AGB202" s="98"/>
      <c r="AGC202" s="98"/>
      <c r="AGD202" s="98"/>
      <c r="AGE202" s="98"/>
      <c r="AGF202" s="98"/>
      <c r="AGG202" s="98"/>
      <c r="AGH202" s="98"/>
      <c r="AGI202" s="98"/>
      <c r="AGJ202" s="98"/>
      <c r="AGK202" s="98"/>
      <c r="AGL202" s="98"/>
      <c r="AGM202" s="98"/>
      <c r="AGN202" s="98"/>
      <c r="AGO202" s="98"/>
      <c r="AGP202" s="98"/>
      <c r="AGQ202" s="98"/>
      <c r="AGR202" s="98"/>
      <c r="AGS202" s="98"/>
      <c r="AGT202" s="98"/>
      <c r="AGU202" s="98"/>
      <c r="AGV202" s="98"/>
      <c r="AGW202" s="98"/>
      <c r="AGX202" s="98"/>
      <c r="AGY202" s="98"/>
      <c r="AGZ202" s="98"/>
      <c r="AHA202" s="98"/>
      <c r="AHB202" s="98"/>
      <c r="AHC202" s="98"/>
      <c r="AHD202" s="98"/>
      <c r="AHE202" s="98"/>
      <c r="AHF202" s="98"/>
      <c r="AHG202" s="98"/>
      <c r="AHH202" s="98"/>
      <c r="AHI202" s="98"/>
      <c r="AHJ202" s="98"/>
      <c r="AHK202" s="98"/>
      <c r="AHL202" s="98"/>
      <c r="AHM202" s="98"/>
      <c r="AHN202" s="98"/>
      <c r="AHO202" s="98"/>
      <c r="AHP202" s="98"/>
      <c r="AHQ202" s="98"/>
      <c r="AHR202" s="98"/>
      <c r="AHS202" s="98"/>
      <c r="AHT202" s="98"/>
      <c r="AHU202" s="98"/>
      <c r="AHV202" s="98"/>
      <c r="AHW202" s="98"/>
      <c r="AHX202" s="98"/>
      <c r="AHY202" s="98"/>
      <c r="AHZ202" s="98"/>
      <c r="AIA202" s="98"/>
      <c r="AIB202" s="98"/>
      <c r="AIC202" s="98"/>
      <c r="AID202" s="98"/>
      <c r="AIE202" s="98"/>
      <c r="AIF202" s="98"/>
      <c r="AIG202" s="98"/>
      <c r="AIH202" s="98"/>
      <c r="AII202" s="98"/>
      <c r="AIJ202" s="98"/>
      <c r="AIK202" s="98"/>
      <c r="AIL202" s="98"/>
      <c r="AIM202" s="98"/>
      <c r="AIN202" s="98"/>
      <c r="AIO202" s="98"/>
      <c r="AIP202" s="98"/>
      <c r="AIQ202" s="98"/>
      <c r="AIR202" s="98"/>
      <c r="AIS202" s="98"/>
      <c r="AIT202" s="98"/>
      <c r="AIU202" s="98"/>
      <c r="AIV202" s="98"/>
      <c r="AIW202" s="98"/>
      <c r="AIX202" s="98"/>
      <c r="AIY202" s="98"/>
      <c r="AIZ202" s="98"/>
      <c r="AJA202" s="98"/>
      <c r="AJB202" s="98"/>
      <c r="AJC202" s="98"/>
      <c r="AJD202" s="98"/>
      <c r="AJE202" s="98"/>
      <c r="AJF202" s="98"/>
      <c r="AJG202" s="98"/>
      <c r="AJH202" s="98"/>
      <c r="AJI202" s="98"/>
      <c r="AJJ202" s="98"/>
      <c r="AJK202" s="98"/>
      <c r="AJL202" s="98"/>
      <c r="AJM202" s="98"/>
      <c r="AJN202" s="98"/>
      <c r="AJO202" s="98"/>
      <c r="AJP202" s="98"/>
      <c r="AJQ202" s="98"/>
      <c r="AJR202" s="98"/>
      <c r="AJS202" s="98"/>
      <c r="AJT202" s="98"/>
      <c r="AJU202" s="98"/>
      <c r="AJV202" s="98"/>
      <c r="AJW202" s="98"/>
      <c r="AJX202" s="98"/>
      <c r="AJY202" s="98"/>
      <c r="AJZ202" s="98"/>
      <c r="AKA202" s="98"/>
      <c r="AKB202" s="98"/>
      <c r="AKC202" s="98"/>
      <c r="AKD202" s="98"/>
      <c r="AKE202" s="98"/>
      <c r="AKF202" s="98"/>
      <c r="AKG202" s="98"/>
      <c r="AKH202" s="98"/>
      <c r="AKI202" s="98"/>
      <c r="AKJ202" s="98"/>
      <c r="AKK202" s="98"/>
      <c r="AKL202" s="98"/>
      <c r="AKM202" s="98"/>
      <c r="AKN202" s="98"/>
      <c r="AKO202" s="98"/>
      <c r="AKP202" s="98"/>
      <c r="AKQ202" s="98"/>
      <c r="AKR202" s="98"/>
      <c r="AKS202" s="98"/>
      <c r="AKT202" s="98"/>
      <c r="AKU202" s="98"/>
      <c r="AKV202" s="98"/>
      <c r="AKW202" s="98"/>
      <c r="AKX202" s="98"/>
    </row>
    <row r="203" spans="1:986" ht="24" x14ac:dyDescent="0.2">
      <c r="A203" s="249"/>
      <c r="B203" s="241" t="s">
        <v>529</v>
      </c>
      <c r="C203" s="170" t="str">
        <f>_xlfn.CONCAT(Leverancespecifikation6[[#This Row],[ID]],Leverancespecifikation6[[#This Row],[BYGNINGSDEL]])</f>
        <v>199Installationer i terræn</v>
      </c>
      <c r="E203" s="171">
        <v>701</v>
      </c>
      <c r="I203" s="171"/>
      <c r="J203" s="171">
        <v>4</v>
      </c>
      <c r="K203" s="331" t="s">
        <v>556</v>
      </c>
      <c r="L203" s="169" t="s">
        <v>554</v>
      </c>
      <c r="M203" s="86" t="str">
        <f>IFERROR(VLOOKUP(Leverancespecifikation6[[#This Row],[ID-Bygningsdel]],'Data ændringslog'!A:G,7,FALSE),"P")</f>
        <v/>
      </c>
      <c r="N203" s="320" t="s">
        <v>99</v>
      </c>
      <c r="O203" s="117" t="str">
        <f>VLOOKUP(Leverancespecifikation6[[#This Row],[ID-Bygningsdel]],'Data aktør'!A:H,2,FALSE)</f>
        <v/>
      </c>
      <c r="P203" s="87" t="str">
        <f>VLOOKUP(Leverancespecifikation6[[#This Row],[ID-Bygningsdel]],'Data aktør'!A:H,3,FALSE)</f>
        <v/>
      </c>
      <c r="Q203" s="87" t="str">
        <f>VLOOKUP(Leverancespecifikation6[[#This Row],[ID-Bygningsdel]],'Data aktør'!A:H,4,FALSE)</f>
        <v/>
      </c>
      <c r="R203" s="87" t="str">
        <f>VLOOKUP(Leverancespecifikation6[[#This Row],[ID-Bygningsdel]],'Data aktør'!A:H,5,FALSE)</f>
        <v/>
      </c>
      <c r="S203" s="87" t="str">
        <f>VLOOKUP(Leverancespecifikation6[[#This Row],[ID-Bygningsdel]],'Data aktør'!A:H,6,FALSE)</f>
        <v/>
      </c>
      <c r="T203" s="87" t="str">
        <f>VLOOKUP(Leverancespecifikation6[[#This Row],[ID-Bygningsdel]],'Data aktør'!A:H,7,FALSE)</f>
        <v/>
      </c>
      <c r="U203" s="118" t="str">
        <f>VLOOKUP(Leverancespecifikation6[[#This Row],[ID-Bygningsdel]],'Data aktør'!A:H,8,FALSE)</f>
        <v>X</v>
      </c>
      <c r="V203" s="112"/>
      <c r="W203" s="79"/>
      <c r="X203" s="79"/>
      <c r="Y203" s="79"/>
      <c r="Z203" s="79"/>
      <c r="AA203" s="79"/>
      <c r="AB203" s="167"/>
      <c r="AC203" s="167"/>
      <c r="AD203" s="171"/>
      <c r="AE203" s="171"/>
      <c r="AF203" s="171"/>
      <c r="AG203" s="171"/>
      <c r="AH203" s="171"/>
      <c r="AI203" s="171"/>
      <c r="AJ203" s="167" t="s">
        <v>39</v>
      </c>
      <c r="AK203" s="167">
        <v>300</v>
      </c>
      <c r="AL203" s="167"/>
      <c r="AM203" s="167"/>
      <c r="AT203" s="167" t="s">
        <v>39</v>
      </c>
      <c r="AU203" s="167">
        <v>325</v>
      </c>
      <c r="BB203" s="167" t="s">
        <v>39</v>
      </c>
      <c r="BC203" s="167">
        <v>325</v>
      </c>
      <c r="BJ203" s="167"/>
      <c r="BK203" s="167"/>
      <c r="BL203" s="286" t="s">
        <v>557</v>
      </c>
      <c r="BM203" s="167"/>
      <c r="BT203" s="167"/>
      <c r="BU203" s="167"/>
      <c r="BV203" s="167"/>
      <c r="BW203" s="167"/>
      <c r="BX203" s="167"/>
      <c r="BY203" s="167"/>
      <c r="BZ203" s="167"/>
      <c r="CA203" s="207"/>
      <c r="CB203" s="134"/>
    </row>
    <row r="204" spans="1:986" ht="12" x14ac:dyDescent="0.2">
      <c r="A204" s="249"/>
      <c r="B204" s="242" t="s">
        <v>530</v>
      </c>
      <c r="C204" s="170" t="str">
        <f>_xlfn.CONCAT(Leverancespecifikation6[[#This Row],[ID]],Leverancespecifikation6[[#This Row],[BYGNINGSDEL]])</f>
        <v>200Fast inventar</v>
      </c>
      <c r="E204" s="171" t="s">
        <v>1555</v>
      </c>
      <c r="I204" s="171"/>
      <c r="J204" s="171">
        <v>4</v>
      </c>
      <c r="K204" s="175" t="s">
        <v>559</v>
      </c>
      <c r="L204" s="172" t="s">
        <v>554</v>
      </c>
      <c r="M204" s="80" t="str">
        <f>IFERROR(VLOOKUP(Leverancespecifikation6[[#This Row],[ID-Bygningsdel]],'Data ændringslog'!A:G,7,FALSE),"P")</f>
        <v/>
      </c>
      <c r="N204" s="321" t="s">
        <v>99</v>
      </c>
      <c r="O204" s="121" t="str">
        <f>VLOOKUP(Leverancespecifikation6[[#This Row],[ID-Bygningsdel]],'Data aktør'!A:H,2,FALSE)</f>
        <v/>
      </c>
      <c r="P204" s="78" t="str">
        <f>VLOOKUP(Leverancespecifikation6[[#This Row],[ID-Bygningsdel]],'Data aktør'!A:H,3,FALSE)</f>
        <v/>
      </c>
      <c r="Q204" s="78" t="str">
        <f>VLOOKUP(Leverancespecifikation6[[#This Row],[ID-Bygningsdel]],'Data aktør'!A:H,4,FALSE)</f>
        <v/>
      </c>
      <c r="R204" s="78" t="str">
        <f>VLOOKUP(Leverancespecifikation6[[#This Row],[ID-Bygningsdel]],'Data aktør'!A:H,5,FALSE)</f>
        <v/>
      </c>
      <c r="S204" s="78" t="str">
        <f>VLOOKUP(Leverancespecifikation6[[#This Row],[ID-Bygningsdel]],'Data aktør'!A:H,6,FALSE)</f>
        <v/>
      </c>
      <c r="T204" s="78" t="str">
        <f>VLOOKUP(Leverancespecifikation6[[#This Row],[ID-Bygningsdel]],'Data aktør'!A:H,7,FALSE)</f>
        <v/>
      </c>
      <c r="U204" s="122" t="str">
        <f>VLOOKUP(Leverancespecifikation6[[#This Row],[ID-Bygningsdel]],'Data aktør'!A:H,8,FALSE)</f>
        <v>X</v>
      </c>
      <c r="V204" s="112"/>
      <c r="W204" s="79"/>
      <c r="X204" s="79"/>
      <c r="Y204" s="79"/>
      <c r="Z204" s="79"/>
      <c r="AA204" s="79"/>
      <c r="AB204" s="171"/>
      <c r="AD204" s="171"/>
      <c r="AE204" s="171"/>
      <c r="AF204" s="171"/>
      <c r="AG204" s="171"/>
      <c r="AH204" s="171"/>
      <c r="AI204" s="171"/>
      <c r="AJ204" s="171" t="s">
        <v>39</v>
      </c>
      <c r="AK204" s="171">
        <v>300</v>
      </c>
      <c r="AT204" s="171" t="s">
        <v>39</v>
      </c>
      <c r="AU204" s="171">
        <v>325</v>
      </c>
      <c r="BB204" s="171" t="s">
        <v>39</v>
      </c>
      <c r="BC204" s="171">
        <v>325</v>
      </c>
      <c r="BL204" s="287" t="s">
        <v>560</v>
      </c>
      <c r="BV204" s="171"/>
      <c r="BW204" s="171"/>
      <c r="CB204" s="134"/>
    </row>
    <row r="205" spans="1:986" ht="12" x14ac:dyDescent="0.2">
      <c r="A205" s="249"/>
      <c r="B205" s="242" t="s">
        <v>532</v>
      </c>
      <c r="C205" s="170" t="str">
        <f>_xlfn.CONCAT(Leverancespecifikation6[[#This Row],[ID]],Leverancespecifikation6[[#This Row],[BYGNINGSDEL]])</f>
        <v>201Løst inventar</v>
      </c>
      <c r="E205" s="171" t="s">
        <v>1556</v>
      </c>
      <c r="I205" s="171"/>
      <c r="J205" s="171">
        <v>4</v>
      </c>
      <c r="K205" s="175" t="s">
        <v>562</v>
      </c>
      <c r="L205" s="172" t="s">
        <v>554</v>
      </c>
      <c r="M205" s="80" t="str">
        <f>IFERROR(VLOOKUP(Leverancespecifikation6[[#This Row],[ID-Bygningsdel]],'Data ændringslog'!A:G,7,FALSE),"P")</f>
        <v/>
      </c>
      <c r="N205" s="321" t="s">
        <v>99</v>
      </c>
      <c r="O205" s="121" t="str">
        <f>VLOOKUP(Leverancespecifikation6[[#This Row],[ID-Bygningsdel]],'Data aktør'!A:H,2,FALSE)</f>
        <v/>
      </c>
      <c r="P205" s="78" t="str">
        <f>VLOOKUP(Leverancespecifikation6[[#This Row],[ID-Bygningsdel]],'Data aktør'!A:H,3,FALSE)</f>
        <v/>
      </c>
      <c r="Q205" s="78" t="str">
        <f>VLOOKUP(Leverancespecifikation6[[#This Row],[ID-Bygningsdel]],'Data aktør'!A:H,4,FALSE)</f>
        <v/>
      </c>
      <c r="R205" s="78" t="str">
        <f>VLOOKUP(Leverancespecifikation6[[#This Row],[ID-Bygningsdel]],'Data aktør'!A:H,5,FALSE)</f>
        <v/>
      </c>
      <c r="S205" s="78" t="str">
        <f>VLOOKUP(Leverancespecifikation6[[#This Row],[ID-Bygningsdel]],'Data aktør'!A:H,6,FALSE)</f>
        <v/>
      </c>
      <c r="T205" s="78" t="str">
        <f>VLOOKUP(Leverancespecifikation6[[#This Row],[ID-Bygningsdel]],'Data aktør'!A:H,7,FALSE)</f>
        <v/>
      </c>
      <c r="U205" s="122" t="str">
        <f>VLOOKUP(Leverancespecifikation6[[#This Row],[ID-Bygningsdel]],'Data aktør'!A:H,8,FALSE)</f>
        <v>X</v>
      </c>
      <c r="V205" s="112"/>
      <c r="W205" s="79"/>
      <c r="X205" s="79"/>
      <c r="Y205" s="79"/>
      <c r="Z205" s="79"/>
      <c r="AA205" s="79"/>
      <c r="AB205" s="171"/>
      <c r="AD205" s="171"/>
      <c r="AE205" s="171"/>
      <c r="AF205" s="171"/>
      <c r="AG205" s="171"/>
      <c r="AH205" s="171"/>
      <c r="AI205" s="171"/>
      <c r="AJ205" s="171" t="s">
        <v>39</v>
      </c>
      <c r="AK205" s="171">
        <v>300</v>
      </c>
      <c r="AT205" s="171" t="s">
        <v>39</v>
      </c>
      <c r="AU205" s="171">
        <v>325</v>
      </c>
      <c r="BB205" s="171" t="s">
        <v>39</v>
      </c>
      <c r="BC205" s="171">
        <v>325</v>
      </c>
      <c r="BV205" s="171"/>
      <c r="BW205" s="171"/>
      <c r="CB205" s="134"/>
    </row>
    <row r="206" spans="1:986" ht="24" x14ac:dyDescent="0.2">
      <c r="A206" s="249"/>
      <c r="B206" s="242" t="s">
        <v>533</v>
      </c>
      <c r="C206" s="170" t="str">
        <f>_xlfn.CONCAT(Leverancespecifikation6[[#This Row],[ID]],Leverancespecifikation6[[#This Row],[BYGNINGSDEL]])</f>
        <v>202Belysning i terræn</v>
      </c>
      <c r="E206" s="171">
        <v>602</v>
      </c>
      <c r="I206" s="171"/>
      <c r="J206" s="171">
        <v>4</v>
      </c>
      <c r="K206" s="175" t="s">
        <v>564</v>
      </c>
      <c r="L206" s="172" t="s">
        <v>554</v>
      </c>
      <c r="M206" s="80" t="str">
        <f>IFERROR(VLOOKUP(Leverancespecifikation6[[#This Row],[ID-Bygningsdel]],'Data ændringslog'!A:G,7,FALSE),"P")</f>
        <v/>
      </c>
      <c r="N206" s="321" t="s">
        <v>99</v>
      </c>
      <c r="O206" s="121" t="str">
        <f>VLOOKUP(Leverancespecifikation6[[#This Row],[ID-Bygningsdel]],'Data aktør'!A:H,2,FALSE)</f>
        <v/>
      </c>
      <c r="P206" s="78" t="str">
        <f>VLOOKUP(Leverancespecifikation6[[#This Row],[ID-Bygningsdel]],'Data aktør'!A:H,3,FALSE)</f>
        <v/>
      </c>
      <c r="Q206" s="78" t="str">
        <f>VLOOKUP(Leverancespecifikation6[[#This Row],[ID-Bygningsdel]],'Data aktør'!A:H,4,FALSE)</f>
        <v/>
      </c>
      <c r="R206" s="78" t="str">
        <f>VLOOKUP(Leverancespecifikation6[[#This Row],[ID-Bygningsdel]],'Data aktør'!A:H,5,FALSE)</f>
        <v/>
      </c>
      <c r="S206" s="78" t="str">
        <f>VLOOKUP(Leverancespecifikation6[[#This Row],[ID-Bygningsdel]],'Data aktør'!A:H,6,FALSE)</f>
        <v/>
      </c>
      <c r="T206" s="78" t="str">
        <f>VLOOKUP(Leverancespecifikation6[[#This Row],[ID-Bygningsdel]],'Data aktør'!A:H,7,FALSE)</f>
        <v/>
      </c>
      <c r="U206" s="122" t="str">
        <f>VLOOKUP(Leverancespecifikation6[[#This Row],[ID-Bygningsdel]],'Data aktør'!A:H,8,FALSE)</f>
        <v>X</v>
      </c>
      <c r="V206" s="112"/>
      <c r="W206" s="79"/>
      <c r="X206" s="79"/>
      <c r="Y206" s="79"/>
      <c r="Z206" s="79"/>
      <c r="AA206" s="79"/>
      <c r="AB206" s="171"/>
      <c r="AD206" s="171"/>
      <c r="AE206" s="171"/>
      <c r="AF206" s="171"/>
      <c r="AG206" s="171"/>
      <c r="AH206" s="171"/>
      <c r="AI206" s="171"/>
      <c r="AJ206" s="171" t="s">
        <v>39</v>
      </c>
      <c r="AK206" s="171">
        <v>200</v>
      </c>
      <c r="AT206" s="171" t="s">
        <v>39</v>
      </c>
      <c r="AU206" s="171">
        <v>325</v>
      </c>
      <c r="BB206" s="171" t="s">
        <v>39</v>
      </c>
      <c r="BC206" s="171">
        <v>325</v>
      </c>
      <c r="BL206" s="287" t="s">
        <v>565</v>
      </c>
      <c r="BV206" s="171"/>
      <c r="BW206" s="171"/>
      <c r="CB206" s="134"/>
    </row>
    <row r="207" spans="1:986" ht="12" x14ac:dyDescent="0.2">
      <c r="A207" s="249"/>
      <c r="B207" s="242" t="s">
        <v>534</v>
      </c>
      <c r="C207" s="170" t="str">
        <f>_xlfn.CONCAT(Leverancespecifikation6[[#This Row],[ID]],Leverancespecifikation6[[#This Row],[BYGNINGSDEL]])</f>
        <v>203Håndlister/værn i terræn</v>
      </c>
      <c r="E207" s="171">
        <v>302</v>
      </c>
      <c r="I207" s="171"/>
      <c r="J207" s="171">
        <v>4</v>
      </c>
      <c r="K207" s="175" t="s">
        <v>567</v>
      </c>
      <c r="L207" s="172" t="s">
        <v>537</v>
      </c>
      <c r="M207" s="80" t="str">
        <f>IFERROR(VLOOKUP(Leverancespecifikation6[[#This Row],[ID-Bygningsdel]],'Data ændringslog'!A:G,7,FALSE),"P")</f>
        <v/>
      </c>
      <c r="N207" s="321" t="s">
        <v>103</v>
      </c>
      <c r="O207" s="121" t="str">
        <f>VLOOKUP(Leverancespecifikation6[[#This Row],[ID-Bygningsdel]],'Data aktør'!A:H,2,FALSE)</f>
        <v/>
      </c>
      <c r="P207" s="78" t="str">
        <f>VLOOKUP(Leverancespecifikation6[[#This Row],[ID-Bygningsdel]],'Data aktør'!A:H,3,FALSE)</f>
        <v/>
      </c>
      <c r="Q207" s="78" t="str">
        <f>VLOOKUP(Leverancespecifikation6[[#This Row],[ID-Bygningsdel]],'Data aktør'!A:H,4,FALSE)</f>
        <v/>
      </c>
      <c r="R207" s="78" t="str">
        <f>VLOOKUP(Leverancespecifikation6[[#This Row],[ID-Bygningsdel]],'Data aktør'!A:H,5,FALSE)</f>
        <v/>
      </c>
      <c r="S207" s="78" t="str">
        <f>VLOOKUP(Leverancespecifikation6[[#This Row],[ID-Bygningsdel]],'Data aktør'!A:H,6,FALSE)</f>
        <v/>
      </c>
      <c r="T207" s="78" t="str">
        <f>VLOOKUP(Leverancespecifikation6[[#This Row],[ID-Bygningsdel]],'Data aktør'!A:H,7,FALSE)</f>
        <v/>
      </c>
      <c r="U207" s="122" t="str">
        <f>VLOOKUP(Leverancespecifikation6[[#This Row],[ID-Bygningsdel]],'Data aktør'!A:H,8,FALSE)</f>
        <v>X</v>
      </c>
      <c r="V207" s="112"/>
      <c r="W207" s="79"/>
      <c r="X207" s="79"/>
      <c r="Y207" s="79"/>
      <c r="Z207" s="79"/>
      <c r="AA207" s="79"/>
      <c r="AB207" s="171"/>
      <c r="AD207" s="171"/>
      <c r="AE207" s="171"/>
      <c r="AF207" s="171"/>
      <c r="AG207" s="171"/>
      <c r="AH207" s="171"/>
      <c r="AI207" s="171"/>
      <c r="AJ207" s="171" t="s">
        <v>39</v>
      </c>
      <c r="AK207" s="171">
        <v>200</v>
      </c>
      <c r="AT207" s="171" t="s">
        <v>39</v>
      </c>
      <c r="AU207" s="171">
        <v>325</v>
      </c>
      <c r="BB207" s="171" t="s">
        <v>39</v>
      </c>
      <c r="BC207" s="171">
        <v>325</v>
      </c>
      <c r="BV207" s="171"/>
      <c r="BW207" s="171"/>
      <c r="CB207" s="134"/>
    </row>
    <row r="208" spans="1:986" ht="27.95" customHeight="1" x14ac:dyDescent="0.2">
      <c r="A208" s="249"/>
      <c r="B208" s="239" t="s">
        <v>535</v>
      </c>
      <c r="C208" s="155" t="str">
        <f>_xlfn.CONCAT(Leverancespecifikation6[[#This Row],[ID]],Leverancespecifikation6[[#This Row],[BYGNINGSDEL]])</f>
        <v>204El</v>
      </c>
      <c r="D208" s="173"/>
      <c r="E208" s="173"/>
      <c r="F208" s="173"/>
      <c r="G208" s="173"/>
      <c r="H208" s="173"/>
      <c r="I208" s="174"/>
      <c r="J208" s="158">
        <v>1</v>
      </c>
      <c r="K208" s="159" t="s">
        <v>569</v>
      </c>
      <c r="L208" s="160"/>
      <c r="M208" s="82" t="str">
        <f>IFERROR(VLOOKUP(Leverancespecifikation6[[#This Row],[ID-Bygningsdel]],'Data ændringslog'!A:G,7,FALSE),"P")</f>
        <v/>
      </c>
      <c r="N208" s="205" t="s">
        <v>99</v>
      </c>
      <c r="O208" s="264"/>
      <c r="P208" s="265"/>
      <c r="Q208" s="265"/>
      <c r="R208" s="265"/>
      <c r="S208" s="265"/>
      <c r="T208" s="265"/>
      <c r="U208" s="266"/>
      <c r="V208" s="113"/>
      <c r="W208" s="83"/>
      <c r="X208" s="83"/>
      <c r="Y208" s="83"/>
      <c r="Z208" s="83"/>
      <c r="AA208" s="83"/>
      <c r="AB208" s="209"/>
      <c r="AC208" s="173"/>
      <c r="AD208" s="209"/>
      <c r="AE208" s="209"/>
      <c r="AF208" s="209"/>
      <c r="AG208" s="209"/>
      <c r="AH208" s="209"/>
      <c r="AI208" s="209"/>
      <c r="AJ208" s="209"/>
      <c r="AK208" s="173"/>
      <c r="AL208" s="209"/>
      <c r="AM208" s="173"/>
      <c r="AN208" s="209"/>
      <c r="AO208" s="209"/>
      <c r="AP208" s="209"/>
      <c r="AQ208" s="209"/>
      <c r="AR208" s="209"/>
      <c r="AS208" s="209"/>
      <c r="AT208" s="209"/>
      <c r="AU208" s="173"/>
      <c r="AV208" s="209"/>
      <c r="AW208" s="209"/>
      <c r="AX208" s="209"/>
      <c r="AY208" s="209"/>
      <c r="AZ208" s="209"/>
      <c r="BA208" s="209"/>
      <c r="BB208" s="209"/>
      <c r="BC208" s="173"/>
      <c r="BD208" s="209"/>
      <c r="BE208" s="209"/>
      <c r="BF208" s="209"/>
      <c r="BG208" s="209"/>
      <c r="BH208" s="209"/>
      <c r="BI208" s="209"/>
      <c r="BJ208" s="209"/>
      <c r="BK208" s="173"/>
      <c r="BL208" s="288"/>
      <c r="BM208" s="174"/>
      <c r="BN208" s="209"/>
      <c r="BO208" s="209"/>
      <c r="BP208" s="209"/>
      <c r="BQ208" s="209"/>
      <c r="BR208" s="209"/>
      <c r="BS208" s="209"/>
      <c r="BT208" s="209"/>
      <c r="BU208" s="173"/>
      <c r="BV208" s="174"/>
      <c r="BW208" s="209"/>
      <c r="BX208" s="209"/>
      <c r="BY208" s="209"/>
      <c r="BZ208" s="209"/>
      <c r="CA208" s="200"/>
      <c r="CB208" s="134"/>
    </row>
    <row r="209" spans="1:986" s="104" customFormat="1" x14ac:dyDescent="0.2">
      <c r="A209" s="248"/>
      <c r="B209" s="240" t="s">
        <v>536</v>
      </c>
      <c r="C209" s="161" t="str">
        <f>_xlfn.CONCAT(Leverancespecifikation6[[#This Row],[ID]],Leverancespecifikation6[[#This Row],[BYGNINGSDEL]])</f>
        <v>205Analytiske rum og systemer</v>
      </c>
      <c r="D209" s="162"/>
      <c r="E209" s="162"/>
      <c r="F209" s="162"/>
      <c r="G209" s="162"/>
      <c r="H209" s="162"/>
      <c r="I209" s="162"/>
      <c r="J209" s="163">
        <v>2</v>
      </c>
      <c r="K209" s="164" t="s">
        <v>571</v>
      </c>
      <c r="L209" s="165"/>
      <c r="M209" s="100" t="str">
        <f>IFERROR(VLOOKUP(Leverancespecifikation6[[#This Row],[ID-Bygningsdel]],'Data ændringslog'!A:G,7,FALSE),"P")</f>
        <v/>
      </c>
      <c r="N209" s="201" t="s">
        <v>103</v>
      </c>
      <c r="O209" s="119"/>
      <c r="P209" s="101"/>
      <c r="Q209" s="101"/>
      <c r="R209" s="101"/>
      <c r="S209" s="101"/>
      <c r="T209" s="101"/>
      <c r="U209" s="120"/>
      <c r="V209" s="111"/>
      <c r="W209" s="102"/>
      <c r="X209" s="102"/>
      <c r="Y209" s="102"/>
      <c r="Z209" s="102"/>
      <c r="AA209" s="10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285"/>
      <c r="BM209" s="162"/>
      <c r="BN209" s="162"/>
      <c r="BO209" s="162"/>
      <c r="BP209" s="162"/>
      <c r="BQ209" s="162"/>
      <c r="BR209" s="162"/>
      <c r="BS209" s="162"/>
      <c r="BT209" s="162"/>
      <c r="BU209" s="162"/>
      <c r="BV209" s="162"/>
      <c r="BW209" s="162"/>
      <c r="BX209" s="162"/>
      <c r="BY209" s="162"/>
      <c r="BZ209" s="162"/>
      <c r="CA209" s="206"/>
      <c r="CB209" s="98"/>
      <c r="CC209" s="98"/>
      <c r="CD209" s="98"/>
      <c r="CE209" s="98"/>
      <c r="CF209" s="98"/>
      <c r="CG209" s="98"/>
      <c r="CH209" s="98"/>
      <c r="CI209" s="98"/>
      <c r="CJ209" s="98"/>
      <c r="CK209" s="98"/>
      <c r="CL209" s="98"/>
      <c r="CM209" s="98"/>
      <c r="CN209" s="98"/>
      <c r="CO209" s="98"/>
      <c r="CP209" s="98"/>
      <c r="CQ209" s="98"/>
      <c r="CR209" s="98"/>
      <c r="CS209" s="98"/>
      <c r="CT209" s="98"/>
      <c r="CU209" s="98"/>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98"/>
      <c r="EM209" s="98"/>
      <c r="EN209" s="98"/>
      <c r="EO209" s="98"/>
      <c r="EP209" s="98"/>
      <c r="EQ209" s="98"/>
      <c r="ER209" s="98"/>
      <c r="ES209" s="98"/>
      <c r="ET209" s="98"/>
      <c r="EU209" s="98"/>
      <c r="EV209" s="98"/>
      <c r="EW209" s="98"/>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c r="IW209" s="98"/>
      <c r="IX209" s="98"/>
      <c r="IY209" s="98"/>
      <c r="IZ209" s="98"/>
      <c r="JA209" s="98"/>
      <c r="JB209" s="98"/>
      <c r="JC209" s="98"/>
      <c r="JD209" s="98"/>
      <c r="JE209" s="98"/>
      <c r="JF209" s="98"/>
      <c r="JG209" s="98"/>
      <c r="JH209" s="98"/>
      <c r="JI209" s="98"/>
      <c r="JJ209" s="98"/>
      <c r="JK209" s="98"/>
      <c r="JL209" s="98"/>
      <c r="JM209" s="98"/>
      <c r="JN209" s="98"/>
      <c r="JO209" s="98"/>
      <c r="JP209" s="98"/>
      <c r="JQ209" s="98"/>
      <c r="JR209" s="98"/>
      <c r="JS209" s="98"/>
      <c r="JT209" s="98"/>
      <c r="JU209" s="98"/>
      <c r="JV209" s="98"/>
      <c r="JW209" s="98"/>
      <c r="JX209" s="98"/>
      <c r="JY209" s="98"/>
      <c r="JZ209" s="98"/>
      <c r="KA209" s="98"/>
      <c r="KB209" s="98"/>
      <c r="KC209" s="98"/>
      <c r="KD209" s="98"/>
      <c r="KE209" s="98"/>
      <c r="KF209" s="98"/>
      <c r="KG209" s="98"/>
      <c r="KH209" s="98"/>
      <c r="KI209" s="98"/>
      <c r="KJ209" s="98"/>
      <c r="KK209" s="98"/>
      <c r="KL209" s="98"/>
      <c r="KM209" s="98"/>
      <c r="KN209" s="98"/>
      <c r="KO209" s="98"/>
      <c r="KP209" s="98"/>
      <c r="KQ209" s="98"/>
      <c r="KR209" s="98"/>
      <c r="KS209" s="98"/>
      <c r="KT209" s="98"/>
      <c r="KU209" s="98"/>
      <c r="KV209" s="98"/>
      <c r="KW209" s="98"/>
      <c r="KX209" s="98"/>
      <c r="KY209" s="98"/>
      <c r="KZ209" s="98"/>
      <c r="LA209" s="98"/>
      <c r="LB209" s="98"/>
      <c r="LC209" s="98"/>
      <c r="LD209" s="98"/>
      <c r="LE209" s="98"/>
      <c r="LF209" s="98"/>
      <c r="LG209" s="98"/>
      <c r="LH209" s="98"/>
      <c r="LI209" s="98"/>
      <c r="LJ209" s="98"/>
      <c r="LK209" s="98"/>
      <c r="LL209" s="98"/>
      <c r="LM209" s="98"/>
      <c r="LN209" s="98"/>
      <c r="LO209" s="98"/>
      <c r="LP209" s="98"/>
      <c r="LQ209" s="98"/>
      <c r="LR209" s="98"/>
      <c r="LS209" s="98"/>
      <c r="LT209" s="98"/>
      <c r="LU209" s="98"/>
      <c r="LV209" s="98"/>
      <c r="LW209" s="98"/>
      <c r="LX209" s="98"/>
      <c r="LY209" s="98"/>
      <c r="LZ209" s="98"/>
      <c r="MA209" s="98"/>
      <c r="MB209" s="98"/>
      <c r="MC209" s="98"/>
      <c r="MD209" s="98"/>
      <c r="ME209" s="98"/>
      <c r="MF209" s="98"/>
      <c r="MG209" s="98"/>
      <c r="MH209" s="98"/>
      <c r="MI209" s="98"/>
      <c r="MJ209" s="98"/>
      <c r="MK209" s="98"/>
      <c r="ML209" s="98"/>
      <c r="MM209" s="98"/>
      <c r="MN209" s="98"/>
      <c r="MO209" s="98"/>
      <c r="MP209" s="98"/>
      <c r="MQ209" s="98"/>
      <c r="MR209" s="98"/>
      <c r="MS209" s="98"/>
      <c r="MT209" s="98"/>
      <c r="MU209" s="98"/>
      <c r="MV209" s="98"/>
      <c r="MW209" s="98"/>
      <c r="MX209" s="98"/>
      <c r="MY209" s="98"/>
      <c r="MZ209" s="98"/>
      <c r="NA209" s="98"/>
      <c r="NB209" s="98"/>
      <c r="NC209" s="98"/>
      <c r="ND209" s="98"/>
      <c r="NE209" s="98"/>
      <c r="NF209" s="98"/>
      <c r="NG209" s="98"/>
      <c r="NH209" s="98"/>
      <c r="NI209" s="98"/>
      <c r="NJ209" s="98"/>
      <c r="NK209" s="98"/>
      <c r="NL209" s="98"/>
      <c r="NM209" s="98"/>
      <c r="NN209" s="98"/>
      <c r="NO209" s="98"/>
      <c r="NP209" s="98"/>
      <c r="NQ209" s="98"/>
      <c r="NR209" s="98"/>
      <c r="NS209" s="98"/>
      <c r="NT209" s="98"/>
      <c r="NU209" s="98"/>
      <c r="NV209" s="98"/>
      <c r="NW209" s="98"/>
      <c r="NX209" s="98"/>
      <c r="NY209" s="98"/>
      <c r="NZ209" s="98"/>
      <c r="OA209" s="98"/>
      <c r="OB209" s="98"/>
      <c r="OC209" s="98"/>
      <c r="OD209" s="98"/>
      <c r="OE209" s="98"/>
      <c r="OF209" s="98"/>
      <c r="OG209" s="98"/>
      <c r="OH209" s="98"/>
      <c r="OI209" s="98"/>
      <c r="OJ209" s="98"/>
      <c r="OK209" s="98"/>
      <c r="OL209" s="98"/>
      <c r="OM209" s="98"/>
      <c r="ON209" s="98"/>
      <c r="OO209" s="98"/>
      <c r="OP209" s="98"/>
      <c r="OQ209" s="98"/>
      <c r="OR209" s="98"/>
      <c r="OS209" s="98"/>
      <c r="OT209" s="98"/>
      <c r="OU209" s="98"/>
      <c r="OV209" s="98"/>
      <c r="OW209" s="98"/>
      <c r="OX209" s="98"/>
      <c r="OY209" s="98"/>
      <c r="OZ209" s="98"/>
      <c r="PA209" s="98"/>
      <c r="PB209" s="98"/>
      <c r="PC209" s="98"/>
      <c r="PD209" s="98"/>
      <c r="PE209" s="98"/>
      <c r="PF209" s="98"/>
      <c r="PG209" s="98"/>
      <c r="PH209" s="98"/>
      <c r="PI209" s="98"/>
      <c r="PJ209" s="98"/>
      <c r="PK209" s="98"/>
      <c r="PL209" s="98"/>
      <c r="PM209" s="98"/>
      <c r="PN209" s="98"/>
      <c r="PO209" s="98"/>
      <c r="PP209" s="98"/>
      <c r="PQ209" s="98"/>
      <c r="PR209" s="98"/>
      <c r="PS209" s="98"/>
      <c r="PT209" s="98"/>
      <c r="PU209" s="98"/>
      <c r="PV209" s="98"/>
      <c r="PW209" s="98"/>
      <c r="PX209" s="98"/>
      <c r="PY209" s="98"/>
      <c r="PZ209" s="98"/>
      <c r="QA209" s="98"/>
      <c r="QB209" s="98"/>
      <c r="QC209" s="98"/>
      <c r="QD209" s="98"/>
      <c r="QE209" s="98"/>
      <c r="QF209" s="98"/>
      <c r="QG209" s="98"/>
      <c r="QH209" s="98"/>
      <c r="QI209" s="98"/>
      <c r="QJ209" s="98"/>
      <c r="QK209" s="98"/>
      <c r="QL209" s="98"/>
      <c r="QM209" s="98"/>
      <c r="QN209" s="98"/>
      <c r="QO209" s="98"/>
      <c r="QP209" s="98"/>
      <c r="QQ209" s="98"/>
      <c r="QR209" s="98"/>
      <c r="QS209" s="98"/>
      <c r="QT209" s="98"/>
      <c r="QU209" s="98"/>
      <c r="QV209" s="98"/>
      <c r="QW209" s="98"/>
      <c r="QX209" s="98"/>
      <c r="QY209" s="98"/>
      <c r="QZ209" s="98"/>
      <c r="RA209" s="98"/>
      <c r="RB209" s="98"/>
      <c r="RC209" s="98"/>
      <c r="RD209" s="98"/>
      <c r="RE209" s="98"/>
      <c r="RF209" s="98"/>
      <c r="RG209" s="98"/>
      <c r="RH209" s="98"/>
      <c r="RI209" s="98"/>
      <c r="RJ209" s="98"/>
      <c r="RK209" s="98"/>
      <c r="RL209" s="98"/>
      <c r="RM209" s="98"/>
      <c r="RN209" s="98"/>
      <c r="RO209" s="98"/>
      <c r="RP209" s="98"/>
      <c r="RQ209" s="98"/>
      <c r="RR209" s="98"/>
      <c r="RS209" s="98"/>
      <c r="RT209" s="98"/>
      <c r="RU209" s="98"/>
      <c r="RV209" s="98"/>
      <c r="RW209" s="98"/>
      <c r="RX209" s="98"/>
      <c r="RY209" s="98"/>
      <c r="RZ209" s="98"/>
      <c r="SA209" s="98"/>
      <c r="SB209" s="98"/>
      <c r="SC209" s="98"/>
      <c r="SD209" s="98"/>
      <c r="SE209" s="98"/>
      <c r="SF209" s="98"/>
      <c r="SG209" s="98"/>
      <c r="SH209" s="98"/>
      <c r="SI209" s="98"/>
      <c r="SJ209" s="98"/>
      <c r="SK209" s="98"/>
      <c r="SL209" s="98"/>
      <c r="SM209" s="98"/>
      <c r="SN209" s="98"/>
      <c r="SO209" s="98"/>
      <c r="SP209" s="98"/>
      <c r="SQ209" s="98"/>
      <c r="SR209" s="98"/>
      <c r="SS209" s="98"/>
      <c r="ST209" s="98"/>
      <c r="SU209" s="98"/>
      <c r="SV209" s="98"/>
      <c r="SW209" s="98"/>
      <c r="SX209" s="98"/>
      <c r="SY209" s="98"/>
      <c r="SZ209" s="98"/>
      <c r="TA209" s="98"/>
      <c r="TB209" s="98"/>
      <c r="TC209" s="98"/>
      <c r="TD209" s="98"/>
      <c r="TE209" s="98"/>
      <c r="TF209" s="98"/>
      <c r="TG209" s="98"/>
      <c r="TH209" s="98"/>
      <c r="TI209" s="98"/>
      <c r="TJ209" s="98"/>
      <c r="TK209" s="98"/>
      <c r="TL209" s="98"/>
      <c r="TM209" s="98"/>
      <c r="TN209" s="98"/>
      <c r="TO209" s="98"/>
      <c r="TP209" s="98"/>
      <c r="TQ209" s="98"/>
      <c r="TR209" s="98"/>
      <c r="TS209" s="98"/>
      <c r="TT209" s="98"/>
      <c r="TU209" s="98"/>
      <c r="TV209" s="98"/>
      <c r="TW209" s="98"/>
      <c r="TX209" s="98"/>
      <c r="TY209" s="98"/>
      <c r="TZ209" s="98"/>
      <c r="UA209" s="98"/>
      <c r="UB209" s="98"/>
      <c r="UC209" s="98"/>
      <c r="UD209" s="98"/>
      <c r="UE209" s="98"/>
      <c r="UF209" s="98"/>
      <c r="UG209" s="98"/>
      <c r="UH209" s="98"/>
      <c r="UI209" s="98"/>
      <c r="UJ209" s="98"/>
      <c r="UK209" s="98"/>
      <c r="UL209" s="98"/>
      <c r="UM209" s="98"/>
      <c r="UN209" s="98"/>
      <c r="UO209" s="98"/>
      <c r="UP209" s="98"/>
      <c r="UQ209" s="98"/>
      <c r="UR209" s="98"/>
      <c r="US209" s="98"/>
      <c r="UT209" s="98"/>
      <c r="UU209" s="98"/>
      <c r="UV209" s="98"/>
      <c r="UW209" s="98"/>
      <c r="UX209" s="98"/>
      <c r="UY209" s="98"/>
      <c r="UZ209" s="98"/>
      <c r="VA209" s="98"/>
      <c r="VB209" s="98"/>
      <c r="VC209" s="98"/>
      <c r="VD209" s="98"/>
      <c r="VE209" s="98"/>
      <c r="VF209" s="98"/>
      <c r="VG209" s="98"/>
      <c r="VH209" s="98"/>
      <c r="VI209" s="98"/>
      <c r="VJ209" s="98"/>
      <c r="VK209" s="98"/>
      <c r="VL209" s="98"/>
      <c r="VM209" s="98"/>
      <c r="VN209" s="98"/>
      <c r="VO209" s="98"/>
      <c r="VP209" s="98"/>
      <c r="VQ209" s="98"/>
      <c r="VR209" s="98"/>
      <c r="VS209" s="98"/>
      <c r="VT209" s="98"/>
      <c r="VU209" s="98"/>
      <c r="VV209" s="98"/>
      <c r="VW209" s="98"/>
      <c r="VX209" s="98"/>
      <c r="VY209" s="98"/>
      <c r="VZ209" s="98"/>
      <c r="WA209" s="98"/>
      <c r="WB209" s="98"/>
      <c r="WC209" s="98"/>
      <c r="WD209" s="98"/>
      <c r="WE209" s="98"/>
      <c r="WF209" s="98"/>
      <c r="WG209" s="98"/>
      <c r="WH209" s="98"/>
      <c r="WI209" s="98"/>
      <c r="WJ209" s="98"/>
      <c r="WK209" s="98"/>
      <c r="WL209" s="98"/>
      <c r="WM209" s="98"/>
      <c r="WN209" s="98"/>
      <c r="WO209" s="98"/>
      <c r="WP209" s="98"/>
      <c r="WQ209" s="98"/>
      <c r="WR209" s="98"/>
      <c r="WS209" s="98"/>
      <c r="WT209" s="98"/>
      <c r="WU209" s="98"/>
      <c r="WV209" s="98"/>
      <c r="WW209" s="98"/>
      <c r="WX209" s="98"/>
      <c r="WY209" s="98"/>
      <c r="WZ209" s="98"/>
      <c r="XA209" s="98"/>
      <c r="XB209" s="98"/>
      <c r="XC209" s="98"/>
      <c r="XD209" s="98"/>
      <c r="XE209" s="98"/>
      <c r="XF209" s="98"/>
      <c r="XG209" s="98"/>
      <c r="XH209" s="98"/>
      <c r="XI209" s="98"/>
      <c r="XJ209" s="98"/>
      <c r="XK209" s="98"/>
      <c r="XL209" s="98"/>
      <c r="XM209" s="98"/>
      <c r="XN209" s="98"/>
      <c r="XO209" s="98"/>
      <c r="XP209" s="98"/>
      <c r="XQ209" s="98"/>
      <c r="XR209" s="98"/>
      <c r="XS209" s="98"/>
      <c r="XT209" s="98"/>
      <c r="XU209" s="98"/>
      <c r="XV209" s="98"/>
      <c r="XW209" s="98"/>
      <c r="XX209" s="98"/>
      <c r="XY209" s="98"/>
      <c r="XZ209" s="98"/>
      <c r="YA209" s="98"/>
      <c r="YB209" s="98"/>
      <c r="YC209" s="98"/>
      <c r="YD209" s="98"/>
      <c r="YE209" s="98"/>
      <c r="YF209" s="98"/>
      <c r="YG209" s="98"/>
      <c r="YH209" s="98"/>
      <c r="YI209" s="98"/>
      <c r="YJ209" s="98"/>
      <c r="YK209" s="98"/>
      <c r="YL209" s="98"/>
      <c r="YM209" s="98"/>
      <c r="YN209" s="98"/>
      <c r="YO209" s="98"/>
      <c r="YP209" s="98"/>
      <c r="YQ209" s="98"/>
      <c r="YR209" s="98"/>
      <c r="YS209" s="98"/>
      <c r="YT209" s="98"/>
      <c r="YU209" s="98"/>
      <c r="YV209" s="98"/>
      <c r="YW209" s="98"/>
      <c r="YX209" s="98"/>
      <c r="YY209" s="98"/>
      <c r="YZ209" s="98"/>
      <c r="ZA209" s="98"/>
      <c r="ZB209" s="98"/>
      <c r="ZC209" s="98"/>
      <c r="ZD209" s="98"/>
      <c r="ZE209" s="98"/>
      <c r="ZF209" s="98"/>
      <c r="ZG209" s="98"/>
      <c r="ZH209" s="98"/>
      <c r="ZI209" s="98"/>
      <c r="ZJ209" s="98"/>
      <c r="ZK209" s="98"/>
      <c r="ZL209" s="98"/>
      <c r="ZM209" s="98"/>
      <c r="ZN209" s="98"/>
      <c r="ZO209" s="98"/>
      <c r="ZP209" s="98"/>
      <c r="ZQ209" s="98"/>
      <c r="ZR209" s="98"/>
      <c r="ZS209" s="98"/>
      <c r="ZT209" s="98"/>
      <c r="ZU209" s="98"/>
      <c r="ZV209" s="98"/>
      <c r="ZW209" s="98"/>
      <c r="ZX209" s="98"/>
      <c r="ZY209" s="98"/>
      <c r="ZZ209" s="98"/>
      <c r="AAA209" s="98"/>
      <c r="AAB209" s="98"/>
      <c r="AAC209" s="98"/>
      <c r="AAD209" s="98"/>
      <c r="AAE209" s="98"/>
      <c r="AAF209" s="98"/>
      <c r="AAG209" s="98"/>
      <c r="AAH209" s="98"/>
      <c r="AAI209" s="98"/>
      <c r="AAJ209" s="98"/>
      <c r="AAK209" s="98"/>
      <c r="AAL209" s="98"/>
      <c r="AAM209" s="98"/>
      <c r="AAN209" s="98"/>
      <c r="AAO209" s="98"/>
      <c r="AAP209" s="98"/>
      <c r="AAQ209" s="98"/>
      <c r="AAR209" s="98"/>
      <c r="AAS209" s="98"/>
      <c r="AAT209" s="98"/>
      <c r="AAU209" s="98"/>
      <c r="AAV209" s="98"/>
      <c r="AAW209" s="98"/>
      <c r="AAX209" s="98"/>
      <c r="AAY209" s="98"/>
      <c r="AAZ209" s="98"/>
      <c r="ABA209" s="98"/>
      <c r="ABB209" s="98"/>
      <c r="ABC209" s="98"/>
      <c r="ABD209" s="98"/>
      <c r="ABE209" s="98"/>
      <c r="ABF209" s="98"/>
      <c r="ABG209" s="98"/>
      <c r="ABH209" s="98"/>
      <c r="ABI209" s="98"/>
      <c r="ABJ209" s="98"/>
      <c r="ABK209" s="98"/>
      <c r="ABL209" s="98"/>
      <c r="ABM209" s="98"/>
      <c r="ABN209" s="98"/>
      <c r="ABO209" s="98"/>
      <c r="ABP209" s="98"/>
      <c r="ABQ209" s="98"/>
      <c r="ABR209" s="98"/>
      <c r="ABS209" s="98"/>
      <c r="ABT209" s="98"/>
      <c r="ABU209" s="98"/>
      <c r="ABV209" s="98"/>
      <c r="ABW209" s="98"/>
      <c r="ABX209" s="98"/>
      <c r="ABY209" s="98"/>
      <c r="ABZ209" s="98"/>
      <c r="ACA209" s="98"/>
      <c r="ACB209" s="98"/>
      <c r="ACC209" s="98"/>
      <c r="ACD209" s="98"/>
      <c r="ACE209" s="98"/>
      <c r="ACF209" s="98"/>
      <c r="ACG209" s="98"/>
      <c r="ACH209" s="98"/>
      <c r="ACI209" s="98"/>
      <c r="ACJ209" s="98"/>
      <c r="ACK209" s="98"/>
      <c r="ACL209" s="98"/>
      <c r="ACM209" s="98"/>
      <c r="ACN209" s="98"/>
      <c r="ACO209" s="98"/>
      <c r="ACP209" s="98"/>
      <c r="ACQ209" s="98"/>
      <c r="ACR209" s="98"/>
      <c r="ACS209" s="98"/>
      <c r="ACT209" s="98"/>
      <c r="ACU209" s="98"/>
      <c r="ACV209" s="98"/>
      <c r="ACW209" s="98"/>
      <c r="ACX209" s="98"/>
      <c r="ACY209" s="98"/>
      <c r="ACZ209" s="98"/>
      <c r="ADA209" s="98"/>
      <c r="ADB209" s="98"/>
      <c r="ADC209" s="98"/>
      <c r="ADD209" s="98"/>
      <c r="ADE209" s="98"/>
      <c r="ADF209" s="98"/>
      <c r="ADG209" s="98"/>
      <c r="ADH209" s="98"/>
      <c r="ADI209" s="98"/>
      <c r="ADJ209" s="98"/>
      <c r="ADK209" s="98"/>
      <c r="ADL209" s="98"/>
      <c r="ADM209" s="98"/>
      <c r="ADN209" s="98"/>
      <c r="ADO209" s="98"/>
      <c r="ADP209" s="98"/>
      <c r="ADQ209" s="98"/>
      <c r="ADR209" s="98"/>
      <c r="ADS209" s="98"/>
      <c r="ADT209" s="98"/>
      <c r="ADU209" s="98"/>
      <c r="ADV209" s="98"/>
      <c r="ADW209" s="98"/>
      <c r="ADX209" s="98"/>
      <c r="ADY209" s="98"/>
      <c r="ADZ209" s="98"/>
      <c r="AEA209" s="98"/>
      <c r="AEB209" s="98"/>
      <c r="AEC209" s="98"/>
      <c r="AED209" s="98"/>
      <c r="AEE209" s="98"/>
      <c r="AEF209" s="98"/>
      <c r="AEG209" s="98"/>
      <c r="AEH209" s="98"/>
      <c r="AEI209" s="98"/>
      <c r="AEJ209" s="98"/>
      <c r="AEK209" s="98"/>
      <c r="AEL209" s="98"/>
      <c r="AEM209" s="98"/>
      <c r="AEN209" s="98"/>
      <c r="AEO209" s="98"/>
      <c r="AEP209" s="98"/>
      <c r="AEQ209" s="98"/>
      <c r="AER209" s="98"/>
      <c r="AES209" s="98"/>
      <c r="AET209" s="98"/>
      <c r="AEU209" s="98"/>
      <c r="AEV209" s="98"/>
      <c r="AEW209" s="98"/>
      <c r="AEX209" s="98"/>
      <c r="AEY209" s="98"/>
      <c r="AEZ209" s="98"/>
      <c r="AFA209" s="98"/>
      <c r="AFB209" s="98"/>
      <c r="AFC209" s="98"/>
      <c r="AFD209" s="98"/>
      <c r="AFE209" s="98"/>
      <c r="AFF209" s="98"/>
      <c r="AFG209" s="98"/>
      <c r="AFH209" s="98"/>
      <c r="AFI209" s="98"/>
      <c r="AFJ209" s="98"/>
      <c r="AFK209" s="98"/>
      <c r="AFL209" s="98"/>
      <c r="AFM209" s="98"/>
      <c r="AFN209" s="98"/>
      <c r="AFO209" s="98"/>
      <c r="AFP209" s="98"/>
      <c r="AFQ209" s="98"/>
      <c r="AFR209" s="98"/>
      <c r="AFS209" s="98"/>
      <c r="AFT209" s="98"/>
      <c r="AFU209" s="98"/>
      <c r="AFV209" s="98"/>
      <c r="AFW209" s="98"/>
      <c r="AFX209" s="98"/>
      <c r="AFY209" s="98"/>
      <c r="AFZ209" s="98"/>
      <c r="AGA209" s="98"/>
      <c r="AGB209" s="98"/>
      <c r="AGC209" s="98"/>
      <c r="AGD209" s="98"/>
      <c r="AGE209" s="98"/>
      <c r="AGF209" s="98"/>
      <c r="AGG209" s="98"/>
      <c r="AGH209" s="98"/>
      <c r="AGI209" s="98"/>
      <c r="AGJ209" s="98"/>
      <c r="AGK209" s="98"/>
      <c r="AGL209" s="98"/>
      <c r="AGM209" s="98"/>
      <c r="AGN209" s="98"/>
      <c r="AGO209" s="98"/>
      <c r="AGP209" s="98"/>
      <c r="AGQ209" s="98"/>
      <c r="AGR209" s="98"/>
      <c r="AGS209" s="98"/>
      <c r="AGT209" s="98"/>
      <c r="AGU209" s="98"/>
      <c r="AGV209" s="98"/>
      <c r="AGW209" s="98"/>
      <c r="AGX209" s="98"/>
      <c r="AGY209" s="98"/>
      <c r="AGZ209" s="98"/>
      <c r="AHA209" s="98"/>
      <c r="AHB209" s="98"/>
      <c r="AHC209" s="98"/>
      <c r="AHD209" s="98"/>
      <c r="AHE209" s="98"/>
      <c r="AHF209" s="98"/>
      <c r="AHG209" s="98"/>
      <c r="AHH209" s="98"/>
      <c r="AHI209" s="98"/>
      <c r="AHJ209" s="98"/>
      <c r="AHK209" s="98"/>
      <c r="AHL209" s="98"/>
      <c r="AHM209" s="98"/>
      <c r="AHN209" s="98"/>
      <c r="AHO209" s="98"/>
      <c r="AHP209" s="98"/>
      <c r="AHQ209" s="98"/>
      <c r="AHR209" s="98"/>
      <c r="AHS209" s="98"/>
      <c r="AHT209" s="98"/>
      <c r="AHU209" s="98"/>
      <c r="AHV209" s="98"/>
      <c r="AHW209" s="98"/>
      <c r="AHX209" s="98"/>
      <c r="AHY209" s="98"/>
      <c r="AHZ209" s="98"/>
      <c r="AIA209" s="98"/>
      <c r="AIB209" s="98"/>
      <c r="AIC209" s="98"/>
      <c r="AID209" s="98"/>
      <c r="AIE209" s="98"/>
      <c r="AIF209" s="98"/>
      <c r="AIG209" s="98"/>
      <c r="AIH209" s="98"/>
      <c r="AII209" s="98"/>
      <c r="AIJ209" s="98"/>
      <c r="AIK209" s="98"/>
      <c r="AIL209" s="98"/>
      <c r="AIM209" s="98"/>
      <c r="AIN209" s="98"/>
      <c r="AIO209" s="98"/>
      <c r="AIP209" s="98"/>
      <c r="AIQ209" s="98"/>
      <c r="AIR209" s="98"/>
      <c r="AIS209" s="98"/>
      <c r="AIT209" s="98"/>
      <c r="AIU209" s="98"/>
      <c r="AIV209" s="98"/>
      <c r="AIW209" s="98"/>
      <c r="AIX209" s="98"/>
      <c r="AIY209" s="98"/>
      <c r="AIZ209" s="98"/>
      <c r="AJA209" s="98"/>
      <c r="AJB209" s="98"/>
      <c r="AJC209" s="98"/>
      <c r="AJD209" s="98"/>
      <c r="AJE209" s="98"/>
      <c r="AJF209" s="98"/>
      <c r="AJG209" s="98"/>
      <c r="AJH209" s="98"/>
      <c r="AJI209" s="98"/>
      <c r="AJJ209" s="98"/>
      <c r="AJK209" s="98"/>
      <c r="AJL209" s="98"/>
      <c r="AJM209" s="98"/>
      <c r="AJN209" s="98"/>
      <c r="AJO209" s="98"/>
      <c r="AJP209" s="98"/>
      <c r="AJQ209" s="98"/>
      <c r="AJR209" s="98"/>
      <c r="AJS209" s="98"/>
      <c r="AJT209" s="98"/>
      <c r="AJU209" s="98"/>
      <c r="AJV209" s="98"/>
      <c r="AJW209" s="98"/>
      <c r="AJX209" s="98"/>
      <c r="AJY209" s="98"/>
      <c r="AJZ209" s="98"/>
      <c r="AKA209" s="98"/>
      <c r="AKB209" s="98"/>
      <c r="AKC209" s="98"/>
      <c r="AKD209" s="98"/>
      <c r="AKE209" s="98"/>
      <c r="AKF209" s="98"/>
      <c r="AKG209" s="98"/>
      <c r="AKH209" s="98"/>
      <c r="AKI209" s="98"/>
      <c r="AKJ209" s="98"/>
      <c r="AKK209" s="98"/>
      <c r="AKL209" s="98"/>
      <c r="AKM209" s="98"/>
      <c r="AKN209" s="98"/>
      <c r="AKO209" s="98"/>
      <c r="AKP209" s="98"/>
      <c r="AKQ209" s="98"/>
      <c r="AKR209" s="98"/>
      <c r="AKS209" s="98"/>
      <c r="AKT209" s="98"/>
      <c r="AKU209" s="98"/>
      <c r="AKV209" s="98"/>
      <c r="AKW209" s="98"/>
      <c r="AKX209" s="98"/>
    </row>
    <row r="210" spans="1:986" ht="12" x14ac:dyDescent="0.2">
      <c r="A210" s="249"/>
      <c r="B210" s="242" t="s">
        <v>538</v>
      </c>
      <c r="C210" s="170" t="str">
        <f>_xlfn.CONCAT(Leverancespecifikation6[[#This Row],[ID]],Leverancespecifikation6[[#This Row],[BYGNINGSDEL]])</f>
        <v>206Spaces -  EL-Installationer</v>
      </c>
      <c r="E210" s="171" t="s">
        <v>103</v>
      </c>
      <c r="I210" s="171"/>
      <c r="J210" s="171">
        <v>4</v>
      </c>
      <c r="K210" s="175" t="s">
        <v>573</v>
      </c>
      <c r="L210" s="172" t="s">
        <v>574</v>
      </c>
      <c r="M210" s="80" t="str">
        <f>IFERROR(VLOOKUP(Leverancespecifikation6[[#This Row],[ID-Bygningsdel]],'Data ændringslog'!A:G,7,FALSE),"P")</f>
        <v/>
      </c>
      <c r="N210" s="321" t="s">
        <v>103</v>
      </c>
      <c r="O210" s="121" t="str">
        <f>VLOOKUP(Leverancespecifikation6[[#This Row],[ID-Bygningsdel]],'Data aktør'!A:H,2,FALSE)</f>
        <v/>
      </c>
      <c r="P210" s="78" t="str">
        <f>VLOOKUP(Leverancespecifikation6[[#This Row],[ID-Bygningsdel]],'Data aktør'!A:H,3,FALSE)</f>
        <v/>
      </c>
      <c r="Q210" s="78" t="str">
        <f>VLOOKUP(Leverancespecifikation6[[#This Row],[ID-Bygningsdel]],'Data aktør'!A:H,4,FALSE)</f>
        <v/>
      </c>
      <c r="R210" s="78" t="str">
        <f>VLOOKUP(Leverancespecifikation6[[#This Row],[ID-Bygningsdel]],'Data aktør'!A:H,5,FALSE)</f>
        <v/>
      </c>
      <c r="S210" s="78" t="str">
        <f>VLOOKUP(Leverancespecifikation6[[#This Row],[ID-Bygningsdel]],'Data aktør'!A:H,6,FALSE)</f>
        <v/>
      </c>
      <c r="T210" s="78" t="str">
        <f>VLOOKUP(Leverancespecifikation6[[#This Row],[ID-Bygningsdel]],'Data aktør'!A:H,7,FALSE)</f>
        <v/>
      </c>
      <c r="U210" s="122" t="str">
        <f>VLOOKUP(Leverancespecifikation6[[#This Row],[ID-Bygningsdel]],'Data aktør'!A:H,8,FALSE)</f>
        <v/>
      </c>
      <c r="V210" s="112"/>
      <c r="W210" s="79"/>
      <c r="X210" s="79"/>
      <c r="Y210" s="79"/>
      <c r="Z210" s="79"/>
      <c r="AA210" s="79"/>
      <c r="AB210" s="171"/>
      <c r="AD210" s="171"/>
      <c r="AE210" s="171"/>
      <c r="AF210" s="171"/>
      <c r="AG210" s="171"/>
      <c r="AH210" s="171"/>
      <c r="AI210" s="171"/>
      <c r="AJ210" s="171"/>
      <c r="BL210" s="287" t="s">
        <v>575</v>
      </c>
      <c r="BV210" s="171"/>
      <c r="BW210" s="171"/>
      <c r="CB210" s="134"/>
    </row>
    <row r="211" spans="1:986" ht="12" x14ac:dyDescent="0.2">
      <c r="A211" s="249"/>
      <c r="B211" s="242" t="s">
        <v>540</v>
      </c>
      <c r="C211" s="170" t="str">
        <f>_xlfn.CONCAT(Leverancespecifikation6[[#This Row],[ID]],Leverancespecifikation6[[#This Row],[BYGNINGSDEL]])</f>
        <v>207Systemer - EL-Installationer</v>
      </c>
      <c r="E211" s="171" t="s">
        <v>103</v>
      </c>
      <c r="I211" s="171"/>
      <c r="J211" s="171">
        <v>4</v>
      </c>
      <c r="K211" s="175" t="s">
        <v>577</v>
      </c>
      <c r="L211" s="172" t="s">
        <v>103</v>
      </c>
      <c r="M211" s="80" t="str">
        <f>IFERROR(VLOOKUP(Leverancespecifikation6[[#This Row],[ID-Bygningsdel]],'Data ændringslog'!A:G,7,FALSE),"P")</f>
        <v/>
      </c>
      <c r="N211" s="321" t="s">
        <v>103</v>
      </c>
      <c r="O211" s="121" t="str">
        <f>VLOOKUP(Leverancespecifikation6[[#This Row],[ID-Bygningsdel]],'Data aktør'!A:H,2,FALSE)</f>
        <v/>
      </c>
      <c r="P211" s="78" t="str">
        <f>VLOOKUP(Leverancespecifikation6[[#This Row],[ID-Bygningsdel]],'Data aktør'!A:H,3,FALSE)</f>
        <v/>
      </c>
      <c r="Q211" s="78" t="str">
        <f>VLOOKUP(Leverancespecifikation6[[#This Row],[ID-Bygningsdel]],'Data aktør'!A:H,4,FALSE)</f>
        <v/>
      </c>
      <c r="R211" s="78" t="str">
        <f>VLOOKUP(Leverancespecifikation6[[#This Row],[ID-Bygningsdel]],'Data aktør'!A:H,5,FALSE)</f>
        <v/>
      </c>
      <c r="S211" s="78" t="str">
        <f>VLOOKUP(Leverancespecifikation6[[#This Row],[ID-Bygningsdel]],'Data aktør'!A:H,6,FALSE)</f>
        <v/>
      </c>
      <c r="T211" s="78" t="str">
        <f>VLOOKUP(Leverancespecifikation6[[#This Row],[ID-Bygningsdel]],'Data aktør'!A:H,7,FALSE)</f>
        <v/>
      </c>
      <c r="U211" s="122" t="str">
        <f>VLOOKUP(Leverancespecifikation6[[#This Row],[ID-Bygningsdel]],'Data aktør'!A:H,8,FALSE)</f>
        <v/>
      </c>
      <c r="V211" s="112"/>
      <c r="W211" s="79"/>
      <c r="X211" s="79"/>
      <c r="Y211" s="79"/>
      <c r="Z211" s="79"/>
      <c r="AA211" s="79"/>
      <c r="AB211" s="171"/>
      <c r="AD211" s="171"/>
      <c r="AE211" s="171"/>
      <c r="AF211" s="171"/>
      <c r="AG211" s="171"/>
      <c r="AH211" s="171"/>
      <c r="AI211" s="171"/>
      <c r="AJ211" s="171"/>
      <c r="BV211" s="171"/>
      <c r="BW211" s="171"/>
      <c r="CB211" s="134"/>
    </row>
    <row r="212" spans="1:986" s="104" customFormat="1" x14ac:dyDescent="0.2">
      <c r="A212" s="248"/>
      <c r="B212" s="240" t="s">
        <v>541</v>
      </c>
      <c r="C212" s="161" t="str">
        <f>_xlfn.CONCAT(Leverancespecifikation6[[#This Row],[ID]],Leverancespecifikation6[[#This Row],[BYGNINGSDEL]])</f>
        <v>208Føringsveje</v>
      </c>
      <c r="D212" s="162"/>
      <c r="E212" s="162"/>
      <c r="F212" s="162"/>
      <c r="G212" s="162"/>
      <c r="H212" s="162"/>
      <c r="I212" s="162"/>
      <c r="J212" s="163">
        <v>2</v>
      </c>
      <c r="K212" s="164" t="s">
        <v>579</v>
      </c>
      <c r="L212" s="165"/>
      <c r="M212" s="100" t="str">
        <f>IFERROR(VLOOKUP(Leverancespecifikation6[[#This Row],[ID-Bygningsdel]],'Data ændringslog'!A:G,7,FALSE),"P")</f>
        <v/>
      </c>
      <c r="N212" s="201" t="s">
        <v>99</v>
      </c>
      <c r="O212" s="119"/>
      <c r="P212" s="101"/>
      <c r="Q212" s="101"/>
      <c r="R212" s="101"/>
      <c r="S212" s="101"/>
      <c r="T212" s="101"/>
      <c r="U212" s="120"/>
      <c r="V212" s="111"/>
      <c r="W212" s="102"/>
      <c r="X212" s="102"/>
      <c r="Y212" s="102"/>
      <c r="Z212" s="102"/>
      <c r="AA212" s="10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285"/>
      <c r="BM212" s="162"/>
      <c r="BN212" s="162"/>
      <c r="BO212" s="162"/>
      <c r="BP212" s="162"/>
      <c r="BQ212" s="162"/>
      <c r="BR212" s="162"/>
      <c r="BS212" s="162"/>
      <c r="BT212" s="162"/>
      <c r="BU212" s="162"/>
      <c r="BV212" s="162"/>
      <c r="BW212" s="162"/>
      <c r="BX212" s="162"/>
      <c r="BY212" s="162"/>
      <c r="BZ212" s="162"/>
      <c r="CA212" s="206"/>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98"/>
      <c r="EM212" s="98"/>
      <c r="EN212" s="98"/>
      <c r="EO212" s="98"/>
      <c r="EP212" s="98"/>
      <c r="EQ212" s="98"/>
      <c r="ER212" s="98"/>
      <c r="ES212" s="98"/>
      <c r="ET212" s="98"/>
      <c r="EU212" s="98"/>
      <c r="EV212" s="98"/>
      <c r="EW212" s="98"/>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c r="IW212" s="98"/>
      <c r="IX212" s="98"/>
      <c r="IY212" s="98"/>
      <c r="IZ212" s="98"/>
      <c r="JA212" s="98"/>
      <c r="JB212" s="98"/>
      <c r="JC212" s="98"/>
      <c r="JD212" s="98"/>
      <c r="JE212" s="98"/>
      <c r="JF212" s="98"/>
      <c r="JG212" s="98"/>
      <c r="JH212" s="98"/>
      <c r="JI212" s="98"/>
      <c r="JJ212" s="98"/>
      <c r="JK212" s="98"/>
      <c r="JL212" s="98"/>
      <c r="JM212" s="98"/>
      <c r="JN212" s="98"/>
      <c r="JO212" s="98"/>
      <c r="JP212" s="98"/>
      <c r="JQ212" s="98"/>
      <c r="JR212" s="98"/>
      <c r="JS212" s="98"/>
      <c r="JT212" s="98"/>
      <c r="JU212" s="98"/>
      <c r="JV212" s="98"/>
      <c r="JW212" s="98"/>
      <c r="JX212" s="98"/>
      <c r="JY212" s="98"/>
      <c r="JZ212" s="98"/>
      <c r="KA212" s="98"/>
      <c r="KB212" s="98"/>
      <c r="KC212" s="98"/>
      <c r="KD212" s="98"/>
      <c r="KE212" s="98"/>
      <c r="KF212" s="98"/>
      <c r="KG212" s="98"/>
      <c r="KH212" s="98"/>
      <c r="KI212" s="98"/>
      <c r="KJ212" s="98"/>
      <c r="KK212" s="98"/>
      <c r="KL212" s="98"/>
      <c r="KM212" s="98"/>
      <c r="KN212" s="98"/>
      <c r="KO212" s="98"/>
      <c r="KP212" s="98"/>
      <c r="KQ212" s="98"/>
      <c r="KR212" s="98"/>
      <c r="KS212" s="98"/>
      <c r="KT212" s="98"/>
      <c r="KU212" s="98"/>
      <c r="KV212" s="98"/>
      <c r="KW212" s="98"/>
      <c r="KX212" s="98"/>
      <c r="KY212" s="98"/>
      <c r="KZ212" s="98"/>
      <c r="LA212" s="98"/>
      <c r="LB212" s="98"/>
      <c r="LC212" s="98"/>
      <c r="LD212" s="98"/>
      <c r="LE212" s="98"/>
      <c r="LF212" s="98"/>
      <c r="LG212" s="98"/>
      <c r="LH212" s="98"/>
      <c r="LI212" s="98"/>
      <c r="LJ212" s="98"/>
      <c r="LK212" s="98"/>
      <c r="LL212" s="98"/>
      <c r="LM212" s="98"/>
      <c r="LN212" s="98"/>
      <c r="LO212" s="98"/>
      <c r="LP212" s="98"/>
      <c r="LQ212" s="98"/>
      <c r="LR212" s="98"/>
      <c r="LS212" s="98"/>
      <c r="LT212" s="98"/>
      <c r="LU212" s="98"/>
      <c r="LV212" s="98"/>
      <c r="LW212" s="98"/>
      <c r="LX212" s="98"/>
      <c r="LY212" s="98"/>
      <c r="LZ212" s="98"/>
      <c r="MA212" s="98"/>
      <c r="MB212" s="98"/>
      <c r="MC212" s="98"/>
      <c r="MD212" s="98"/>
      <c r="ME212" s="98"/>
      <c r="MF212" s="98"/>
      <c r="MG212" s="98"/>
      <c r="MH212" s="98"/>
      <c r="MI212" s="98"/>
      <c r="MJ212" s="98"/>
      <c r="MK212" s="98"/>
      <c r="ML212" s="98"/>
      <c r="MM212" s="98"/>
      <c r="MN212" s="98"/>
      <c r="MO212" s="98"/>
      <c r="MP212" s="98"/>
      <c r="MQ212" s="98"/>
      <c r="MR212" s="98"/>
      <c r="MS212" s="98"/>
      <c r="MT212" s="98"/>
      <c r="MU212" s="98"/>
      <c r="MV212" s="98"/>
      <c r="MW212" s="98"/>
      <c r="MX212" s="98"/>
      <c r="MY212" s="98"/>
      <c r="MZ212" s="98"/>
      <c r="NA212" s="98"/>
      <c r="NB212" s="98"/>
      <c r="NC212" s="98"/>
      <c r="ND212" s="98"/>
      <c r="NE212" s="98"/>
      <c r="NF212" s="98"/>
      <c r="NG212" s="98"/>
      <c r="NH212" s="98"/>
      <c r="NI212" s="98"/>
      <c r="NJ212" s="98"/>
      <c r="NK212" s="98"/>
      <c r="NL212" s="98"/>
      <c r="NM212" s="98"/>
      <c r="NN212" s="98"/>
      <c r="NO212" s="98"/>
      <c r="NP212" s="98"/>
      <c r="NQ212" s="98"/>
      <c r="NR212" s="98"/>
      <c r="NS212" s="98"/>
      <c r="NT212" s="98"/>
      <c r="NU212" s="98"/>
      <c r="NV212" s="98"/>
      <c r="NW212" s="98"/>
      <c r="NX212" s="98"/>
      <c r="NY212" s="98"/>
      <c r="NZ212" s="98"/>
      <c r="OA212" s="98"/>
      <c r="OB212" s="98"/>
      <c r="OC212" s="98"/>
      <c r="OD212" s="98"/>
      <c r="OE212" s="98"/>
      <c r="OF212" s="98"/>
      <c r="OG212" s="98"/>
      <c r="OH212" s="98"/>
      <c r="OI212" s="98"/>
      <c r="OJ212" s="98"/>
      <c r="OK212" s="98"/>
      <c r="OL212" s="98"/>
      <c r="OM212" s="98"/>
      <c r="ON212" s="98"/>
      <c r="OO212" s="98"/>
      <c r="OP212" s="98"/>
      <c r="OQ212" s="98"/>
      <c r="OR212" s="98"/>
      <c r="OS212" s="98"/>
      <c r="OT212" s="98"/>
      <c r="OU212" s="98"/>
      <c r="OV212" s="98"/>
      <c r="OW212" s="98"/>
      <c r="OX212" s="98"/>
      <c r="OY212" s="98"/>
      <c r="OZ212" s="98"/>
      <c r="PA212" s="98"/>
      <c r="PB212" s="98"/>
      <c r="PC212" s="98"/>
      <c r="PD212" s="98"/>
      <c r="PE212" s="98"/>
      <c r="PF212" s="98"/>
      <c r="PG212" s="98"/>
      <c r="PH212" s="98"/>
      <c r="PI212" s="98"/>
      <c r="PJ212" s="98"/>
      <c r="PK212" s="98"/>
      <c r="PL212" s="98"/>
      <c r="PM212" s="98"/>
      <c r="PN212" s="98"/>
      <c r="PO212" s="98"/>
      <c r="PP212" s="98"/>
      <c r="PQ212" s="98"/>
      <c r="PR212" s="98"/>
      <c r="PS212" s="98"/>
      <c r="PT212" s="98"/>
      <c r="PU212" s="98"/>
      <c r="PV212" s="98"/>
      <c r="PW212" s="98"/>
      <c r="PX212" s="98"/>
      <c r="PY212" s="98"/>
      <c r="PZ212" s="98"/>
      <c r="QA212" s="98"/>
      <c r="QB212" s="98"/>
      <c r="QC212" s="98"/>
      <c r="QD212" s="98"/>
      <c r="QE212" s="98"/>
      <c r="QF212" s="98"/>
      <c r="QG212" s="98"/>
      <c r="QH212" s="98"/>
      <c r="QI212" s="98"/>
      <c r="QJ212" s="98"/>
      <c r="QK212" s="98"/>
      <c r="QL212" s="98"/>
      <c r="QM212" s="98"/>
      <c r="QN212" s="98"/>
      <c r="QO212" s="98"/>
      <c r="QP212" s="98"/>
      <c r="QQ212" s="98"/>
      <c r="QR212" s="98"/>
      <c r="QS212" s="98"/>
      <c r="QT212" s="98"/>
      <c r="QU212" s="98"/>
      <c r="QV212" s="98"/>
      <c r="QW212" s="98"/>
      <c r="QX212" s="98"/>
      <c r="QY212" s="98"/>
      <c r="QZ212" s="98"/>
      <c r="RA212" s="98"/>
      <c r="RB212" s="98"/>
      <c r="RC212" s="98"/>
      <c r="RD212" s="98"/>
      <c r="RE212" s="98"/>
      <c r="RF212" s="98"/>
      <c r="RG212" s="98"/>
      <c r="RH212" s="98"/>
      <c r="RI212" s="98"/>
      <c r="RJ212" s="98"/>
      <c r="RK212" s="98"/>
      <c r="RL212" s="98"/>
      <c r="RM212" s="98"/>
      <c r="RN212" s="98"/>
      <c r="RO212" s="98"/>
      <c r="RP212" s="98"/>
      <c r="RQ212" s="98"/>
      <c r="RR212" s="98"/>
      <c r="RS212" s="98"/>
      <c r="RT212" s="98"/>
      <c r="RU212" s="98"/>
      <c r="RV212" s="98"/>
      <c r="RW212" s="98"/>
      <c r="RX212" s="98"/>
      <c r="RY212" s="98"/>
      <c r="RZ212" s="98"/>
      <c r="SA212" s="98"/>
      <c r="SB212" s="98"/>
      <c r="SC212" s="98"/>
      <c r="SD212" s="98"/>
      <c r="SE212" s="98"/>
      <c r="SF212" s="98"/>
      <c r="SG212" s="98"/>
      <c r="SH212" s="98"/>
      <c r="SI212" s="98"/>
      <c r="SJ212" s="98"/>
      <c r="SK212" s="98"/>
      <c r="SL212" s="98"/>
      <c r="SM212" s="98"/>
      <c r="SN212" s="98"/>
      <c r="SO212" s="98"/>
      <c r="SP212" s="98"/>
      <c r="SQ212" s="98"/>
      <c r="SR212" s="98"/>
      <c r="SS212" s="98"/>
      <c r="ST212" s="98"/>
      <c r="SU212" s="98"/>
      <c r="SV212" s="98"/>
      <c r="SW212" s="98"/>
      <c r="SX212" s="98"/>
      <c r="SY212" s="98"/>
      <c r="SZ212" s="98"/>
      <c r="TA212" s="98"/>
      <c r="TB212" s="98"/>
      <c r="TC212" s="98"/>
      <c r="TD212" s="98"/>
      <c r="TE212" s="98"/>
      <c r="TF212" s="98"/>
      <c r="TG212" s="98"/>
      <c r="TH212" s="98"/>
      <c r="TI212" s="98"/>
      <c r="TJ212" s="98"/>
      <c r="TK212" s="98"/>
      <c r="TL212" s="98"/>
      <c r="TM212" s="98"/>
      <c r="TN212" s="98"/>
      <c r="TO212" s="98"/>
      <c r="TP212" s="98"/>
      <c r="TQ212" s="98"/>
      <c r="TR212" s="98"/>
      <c r="TS212" s="98"/>
      <c r="TT212" s="98"/>
      <c r="TU212" s="98"/>
      <c r="TV212" s="98"/>
      <c r="TW212" s="98"/>
      <c r="TX212" s="98"/>
      <c r="TY212" s="98"/>
      <c r="TZ212" s="98"/>
      <c r="UA212" s="98"/>
      <c r="UB212" s="98"/>
      <c r="UC212" s="98"/>
      <c r="UD212" s="98"/>
      <c r="UE212" s="98"/>
      <c r="UF212" s="98"/>
      <c r="UG212" s="98"/>
      <c r="UH212" s="98"/>
      <c r="UI212" s="98"/>
      <c r="UJ212" s="98"/>
      <c r="UK212" s="98"/>
      <c r="UL212" s="98"/>
      <c r="UM212" s="98"/>
      <c r="UN212" s="98"/>
      <c r="UO212" s="98"/>
      <c r="UP212" s="98"/>
      <c r="UQ212" s="98"/>
      <c r="UR212" s="98"/>
      <c r="US212" s="98"/>
      <c r="UT212" s="98"/>
      <c r="UU212" s="98"/>
      <c r="UV212" s="98"/>
      <c r="UW212" s="98"/>
      <c r="UX212" s="98"/>
      <c r="UY212" s="98"/>
      <c r="UZ212" s="98"/>
      <c r="VA212" s="98"/>
      <c r="VB212" s="98"/>
      <c r="VC212" s="98"/>
      <c r="VD212" s="98"/>
      <c r="VE212" s="98"/>
      <c r="VF212" s="98"/>
      <c r="VG212" s="98"/>
      <c r="VH212" s="98"/>
      <c r="VI212" s="98"/>
      <c r="VJ212" s="98"/>
      <c r="VK212" s="98"/>
      <c r="VL212" s="98"/>
      <c r="VM212" s="98"/>
      <c r="VN212" s="98"/>
      <c r="VO212" s="98"/>
      <c r="VP212" s="98"/>
      <c r="VQ212" s="98"/>
      <c r="VR212" s="98"/>
      <c r="VS212" s="98"/>
      <c r="VT212" s="98"/>
      <c r="VU212" s="98"/>
      <c r="VV212" s="98"/>
      <c r="VW212" s="98"/>
      <c r="VX212" s="98"/>
      <c r="VY212" s="98"/>
      <c r="VZ212" s="98"/>
      <c r="WA212" s="98"/>
      <c r="WB212" s="98"/>
      <c r="WC212" s="98"/>
      <c r="WD212" s="98"/>
      <c r="WE212" s="98"/>
      <c r="WF212" s="98"/>
      <c r="WG212" s="98"/>
      <c r="WH212" s="98"/>
      <c r="WI212" s="98"/>
      <c r="WJ212" s="98"/>
      <c r="WK212" s="98"/>
      <c r="WL212" s="98"/>
      <c r="WM212" s="98"/>
      <c r="WN212" s="98"/>
      <c r="WO212" s="98"/>
      <c r="WP212" s="98"/>
      <c r="WQ212" s="98"/>
      <c r="WR212" s="98"/>
      <c r="WS212" s="98"/>
      <c r="WT212" s="98"/>
      <c r="WU212" s="98"/>
      <c r="WV212" s="98"/>
      <c r="WW212" s="98"/>
      <c r="WX212" s="98"/>
      <c r="WY212" s="98"/>
      <c r="WZ212" s="98"/>
      <c r="XA212" s="98"/>
      <c r="XB212" s="98"/>
      <c r="XC212" s="98"/>
      <c r="XD212" s="98"/>
      <c r="XE212" s="98"/>
      <c r="XF212" s="98"/>
      <c r="XG212" s="98"/>
      <c r="XH212" s="98"/>
      <c r="XI212" s="98"/>
      <c r="XJ212" s="98"/>
      <c r="XK212" s="98"/>
      <c r="XL212" s="98"/>
      <c r="XM212" s="98"/>
      <c r="XN212" s="98"/>
      <c r="XO212" s="98"/>
      <c r="XP212" s="98"/>
      <c r="XQ212" s="98"/>
      <c r="XR212" s="98"/>
      <c r="XS212" s="98"/>
      <c r="XT212" s="98"/>
      <c r="XU212" s="98"/>
      <c r="XV212" s="98"/>
      <c r="XW212" s="98"/>
      <c r="XX212" s="98"/>
      <c r="XY212" s="98"/>
      <c r="XZ212" s="98"/>
      <c r="YA212" s="98"/>
      <c r="YB212" s="98"/>
      <c r="YC212" s="98"/>
      <c r="YD212" s="98"/>
      <c r="YE212" s="98"/>
      <c r="YF212" s="98"/>
      <c r="YG212" s="98"/>
      <c r="YH212" s="98"/>
      <c r="YI212" s="98"/>
      <c r="YJ212" s="98"/>
      <c r="YK212" s="98"/>
      <c r="YL212" s="98"/>
      <c r="YM212" s="98"/>
      <c r="YN212" s="98"/>
      <c r="YO212" s="98"/>
      <c r="YP212" s="98"/>
      <c r="YQ212" s="98"/>
      <c r="YR212" s="98"/>
      <c r="YS212" s="98"/>
      <c r="YT212" s="98"/>
      <c r="YU212" s="98"/>
      <c r="YV212" s="98"/>
      <c r="YW212" s="98"/>
      <c r="YX212" s="98"/>
      <c r="YY212" s="98"/>
      <c r="YZ212" s="98"/>
      <c r="ZA212" s="98"/>
      <c r="ZB212" s="98"/>
      <c r="ZC212" s="98"/>
      <c r="ZD212" s="98"/>
      <c r="ZE212" s="98"/>
      <c r="ZF212" s="98"/>
      <c r="ZG212" s="98"/>
      <c r="ZH212" s="98"/>
      <c r="ZI212" s="98"/>
      <c r="ZJ212" s="98"/>
      <c r="ZK212" s="98"/>
      <c r="ZL212" s="98"/>
      <c r="ZM212" s="98"/>
      <c r="ZN212" s="98"/>
      <c r="ZO212" s="98"/>
      <c r="ZP212" s="98"/>
      <c r="ZQ212" s="98"/>
      <c r="ZR212" s="98"/>
      <c r="ZS212" s="98"/>
      <c r="ZT212" s="98"/>
      <c r="ZU212" s="98"/>
      <c r="ZV212" s="98"/>
      <c r="ZW212" s="98"/>
      <c r="ZX212" s="98"/>
      <c r="ZY212" s="98"/>
      <c r="ZZ212" s="98"/>
      <c r="AAA212" s="98"/>
      <c r="AAB212" s="98"/>
      <c r="AAC212" s="98"/>
      <c r="AAD212" s="98"/>
      <c r="AAE212" s="98"/>
      <c r="AAF212" s="98"/>
      <c r="AAG212" s="98"/>
      <c r="AAH212" s="98"/>
      <c r="AAI212" s="98"/>
      <c r="AAJ212" s="98"/>
      <c r="AAK212" s="98"/>
      <c r="AAL212" s="98"/>
      <c r="AAM212" s="98"/>
      <c r="AAN212" s="98"/>
      <c r="AAO212" s="98"/>
      <c r="AAP212" s="98"/>
      <c r="AAQ212" s="98"/>
      <c r="AAR212" s="98"/>
      <c r="AAS212" s="98"/>
      <c r="AAT212" s="98"/>
      <c r="AAU212" s="98"/>
      <c r="AAV212" s="98"/>
      <c r="AAW212" s="98"/>
      <c r="AAX212" s="98"/>
      <c r="AAY212" s="98"/>
      <c r="AAZ212" s="98"/>
      <c r="ABA212" s="98"/>
      <c r="ABB212" s="98"/>
      <c r="ABC212" s="98"/>
      <c r="ABD212" s="98"/>
      <c r="ABE212" s="98"/>
      <c r="ABF212" s="98"/>
      <c r="ABG212" s="98"/>
      <c r="ABH212" s="98"/>
      <c r="ABI212" s="98"/>
      <c r="ABJ212" s="98"/>
      <c r="ABK212" s="98"/>
      <c r="ABL212" s="98"/>
      <c r="ABM212" s="98"/>
      <c r="ABN212" s="98"/>
      <c r="ABO212" s="98"/>
      <c r="ABP212" s="98"/>
      <c r="ABQ212" s="98"/>
      <c r="ABR212" s="98"/>
      <c r="ABS212" s="98"/>
      <c r="ABT212" s="98"/>
      <c r="ABU212" s="98"/>
      <c r="ABV212" s="98"/>
      <c r="ABW212" s="98"/>
      <c r="ABX212" s="98"/>
      <c r="ABY212" s="98"/>
      <c r="ABZ212" s="98"/>
      <c r="ACA212" s="98"/>
      <c r="ACB212" s="98"/>
      <c r="ACC212" s="98"/>
      <c r="ACD212" s="98"/>
      <c r="ACE212" s="98"/>
      <c r="ACF212" s="98"/>
      <c r="ACG212" s="98"/>
      <c r="ACH212" s="98"/>
      <c r="ACI212" s="98"/>
      <c r="ACJ212" s="98"/>
      <c r="ACK212" s="98"/>
      <c r="ACL212" s="98"/>
      <c r="ACM212" s="98"/>
      <c r="ACN212" s="98"/>
      <c r="ACO212" s="98"/>
      <c r="ACP212" s="98"/>
      <c r="ACQ212" s="98"/>
      <c r="ACR212" s="98"/>
      <c r="ACS212" s="98"/>
      <c r="ACT212" s="98"/>
      <c r="ACU212" s="98"/>
      <c r="ACV212" s="98"/>
      <c r="ACW212" s="98"/>
      <c r="ACX212" s="98"/>
      <c r="ACY212" s="98"/>
      <c r="ACZ212" s="98"/>
      <c r="ADA212" s="98"/>
      <c r="ADB212" s="98"/>
      <c r="ADC212" s="98"/>
      <c r="ADD212" s="98"/>
      <c r="ADE212" s="98"/>
      <c r="ADF212" s="98"/>
      <c r="ADG212" s="98"/>
      <c r="ADH212" s="98"/>
      <c r="ADI212" s="98"/>
      <c r="ADJ212" s="98"/>
      <c r="ADK212" s="98"/>
      <c r="ADL212" s="98"/>
      <c r="ADM212" s="98"/>
      <c r="ADN212" s="98"/>
      <c r="ADO212" s="98"/>
      <c r="ADP212" s="98"/>
      <c r="ADQ212" s="98"/>
      <c r="ADR212" s="98"/>
      <c r="ADS212" s="98"/>
      <c r="ADT212" s="98"/>
      <c r="ADU212" s="98"/>
      <c r="ADV212" s="98"/>
      <c r="ADW212" s="98"/>
      <c r="ADX212" s="98"/>
      <c r="ADY212" s="98"/>
      <c r="ADZ212" s="98"/>
      <c r="AEA212" s="98"/>
      <c r="AEB212" s="98"/>
      <c r="AEC212" s="98"/>
      <c r="AED212" s="98"/>
      <c r="AEE212" s="98"/>
      <c r="AEF212" s="98"/>
      <c r="AEG212" s="98"/>
      <c r="AEH212" s="98"/>
      <c r="AEI212" s="98"/>
      <c r="AEJ212" s="98"/>
      <c r="AEK212" s="98"/>
      <c r="AEL212" s="98"/>
      <c r="AEM212" s="98"/>
      <c r="AEN212" s="98"/>
      <c r="AEO212" s="98"/>
      <c r="AEP212" s="98"/>
      <c r="AEQ212" s="98"/>
      <c r="AER212" s="98"/>
      <c r="AES212" s="98"/>
      <c r="AET212" s="98"/>
      <c r="AEU212" s="98"/>
      <c r="AEV212" s="98"/>
      <c r="AEW212" s="98"/>
      <c r="AEX212" s="98"/>
      <c r="AEY212" s="98"/>
      <c r="AEZ212" s="98"/>
      <c r="AFA212" s="98"/>
      <c r="AFB212" s="98"/>
      <c r="AFC212" s="98"/>
      <c r="AFD212" s="98"/>
      <c r="AFE212" s="98"/>
      <c r="AFF212" s="98"/>
      <c r="AFG212" s="98"/>
      <c r="AFH212" s="98"/>
      <c r="AFI212" s="98"/>
      <c r="AFJ212" s="98"/>
      <c r="AFK212" s="98"/>
      <c r="AFL212" s="98"/>
      <c r="AFM212" s="98"/>
      <c r="AFN212" s="98"/>
      <c r="AFO212" s="98"/>
      <c r="AFP212" s="98"/>
      <c r="AFQ212" s="98"/>
      <c r="AFR212" s="98"/>
      <c r="AFS212" s="98"/>
      <c r="AFT212" s="98"/>
      <c r="AFU212" s="98"/>
      <c r="AFV212" s="98"/>
      <c r="AFW212" s="98"/>
      <c r="AFX212" s="98"/>
      <c r="AFY212" s="98"/>
      <c r="AFZ212" s="98"/>
      <c r="AGA212" s="98"/>
      <c r="AGB212" s="98"/>
      <c r="AGC212" s="98"/>
      <c r="AGD212" s="98"/>
      <c r="AGE212" s="98"/>
      <c r="AGF212" s="98"/>
      <c r="AGG212" s="98"/>
      <c r="AGH212" s="98"/>
      <c r="AGI212" s="98"/>
      <c r="AGJ212" s="98"/>
      <c r="AGK212" s="98"/>
      <c r="AGL212" s="98"/>
      <c r="AGM212" s="98"/>
      <c r="AGN212" s="98"/>
      <c r="AGO212" s="98"/>
      <c r="AGP212" s="98"/>
      <c r="AGQ212" s="98"/>
      <c r="AGR212" s="98"/>
      <c r="AGS212" s="98"/>
      <c r="AGT212" s="98"/>
      <c r="AGU212" s="98"/>
      <c r="AGV212" s="98"/>
      <c r="AGW212" s="98"/>
      <c r="AGX212" s="98"/>
      <c r="AGY212" s="98"/>
      <c r="AGZ212" s="98"/>
      <c r="AHA212" s="98"/>
      <c r="AHB212" s="98"/>
      <c r="AHC212" s="98"/>
      <c r="AHD212" s="98"/>
      <c r="AHE212" s="98"/>
      <c r="AHF212" s="98"/>
      <c r="AHG212" s="98"/>
      <c r="AHH212" s="98"/>
      <c r="AHI212" s="98"/>
      <c r="AHJ212" s="98"/>
      <c r="AHK212" s="98"/>
      <c r="AHL212" s="98"/>
      <c r="AHM212" s="98"/>
      <c r="AHN212" s="98"/>
      <c r="AHO212" s="98"/>
      <c r="AHP212" s="98"/>
      <c r="AHQ212" s="98"/>
      <c r="AHR212" s="98"/>
      <c r="AHS212" s="98"/>
      <c r="AHT212" s="98"/>
      <c r="AHU212" s="98"/>
      <c r="AHV212" s="98"/>
      <c r="AHW212" s="98"/>
      <c r="AHX212" s="98"/>
      <c r="AHY212" s="98"/>
      <c r="AHZ212" s="98"/>
      <c r="AIA212" s="98"/>
      <c r="AIB212" s="98"/>
      <c r="AIC212" s="98"/>
      <c r="AID212" s="98"/>
      <c r="AIE212" s="98"/>
      <c r="AIF212" s="98"/>
      <c r="AIG212" s="98"/>
      <c r="AIH212" s="98"/>
      <c r="AII212" s="98"/>
      <c r="AIJ212" s="98"/>
      <c r="AIK212" s="98"/>
      <c r="AIL212" s="98"/>
      <c r="AIM212" s="98"/>
      <c r="AIN212" s="98"/>
      <c r="AIO212" s="98"/>
      <c r="AIP212" s="98"/>
      <c r="AIQ212" s="98"/>
      <c r="AIR212" s="98"/>
      <c r="AIS212" s="98"/>
      <c r="AIT212" s="98"/>
      <c r="AIU212" s="98"/>
      <c r="AIV212" s="98"/>
      <c r="AIW212" s="98"/>
      <c r="AIX212" s="98"/>
      <c r="AIY212" s="98"/>
      <c r="AIZ212" s="98"/>
      <c r="AJA212" s="98"/>
      <c r="AJB212" s="98"/>
      <c r="AJC212" s="98"/>
      <c r="AJD212" s="98"/>
      <c r="AJE212" s="98"/>
      <c r="AJF212" s="98"/>
      <c r="AJG212" s="98"/>
      <c r="AJH212" s="98"/>
      <c r="AJI212" s="98"/>
      <c r="AJJ212" s="98"/>
      <c r="AJK212" s="98"/>
      <c r="AJL212" s="98"/>
      <c r="AJM212" s="98"/>
      <c r="AJN212" s="98"/>
      <c r="AJO212" s="98"/>
      <c r="AJP212" s="98"/>
      <c r="AJQ212" s="98"/>
      <c r="AJR212" s="98"/>
      <c r="AJS212" s="98"/>
      <c r="AJT212" s="98"/>
      <c r="AJU212" s="98"/>
      <c r="AJV212" s="98"/>
      <c r="AJW212" s="98"/>
      <c r="AJX212" s="98"/>
      <c r="AJY212" s="98"/>
      <c r="AJZ212" s="98"/>
      <c r="AKA212" s="98"/>
      <c r="AKB212" s="98"/>
      <c r="AKC212" s="98"/>
      <c r="AKD212" s="98"/>
      <c r="AKE212" s="98"/>
      <c r="AKF212" s="98"/>
      <c r="AKG212" s="98"/>
      <c r="AKH212" s="98"/>
      <c r="AKI212" s="98"/>
      <c r="AKJ212" s="98"/>
      <c r="AKK212" s="98"/>
      <c r="AKL212" s="98"/>
      <c r="AKM212" s="98"/>
      <c r="AKN212" s="98"/>
      <c r="AKO212" s="98"/>
      <c r="AKP212" s="98"/>
      <c r="AKQ212" s="98"/>
      <c r="AKR212" s="98"/>
      <c r="AKS212" s="98"/>
      <c r="AKT212" s="98"/>
      <c r="AKU212" s="98"/>
      <c r="AKV212" s="98"/>
      <c r="AKW212" s="98"/>
      <c r="AKX212" s="98"/>
    </row>
    <row r="213" spans="1:986" ht="12" x14ac:dyDescent="0.2">
      <c r="A213" s="249"/>
      <c r="B213" s="241" t="s">
        <v>544</v>
      </c>
      <c r="C213" s="170" t="str">
        <f>_xlfn.CONCAT(Leverancespecifikation6[[#This Row],[ID]],Leverancespecifikation6[[#This Row],[BYGNINGSDEL]])</f>
        <v>209Bakker/stiger/Kanaler/Kabler/Trækrør</v>
      </c>
      <c r="E213" s="171" t="s">
        <v>1557</v>
      </c>
      <c r="I213" s="171"/>
      <c r="J213" s="167">
        <v>3</v>
      </c>
      <c r="K213" s="332" t="s">
        <v>581</v>
      </c>
      <c r="L213" s="169"/>
      <c r="M213" s="86" t="str">
        <f>IFERROR(VLOOKUP(Leverancespecifikation6[[#This Row],[ID-Bygningsdel]],'Data ændringslog'!A:G,7,FALSE),"P")</f>
        <v/>
      </c>
      <c r="N213" s="320" t="s">
        <v>99</v>
      </c>
      <c r="O213" s="117"/>
      <c r="P213" s="87"/>
      <c r="Q213" s="87"/>
      <c r="R213" s="87"/>
      <c r="S213" s="87"/>
      <c r="T213" s="87"/>
      <c r="U213" s="118"/>
      <c r="V213" s="112"/>
      <c r="W213" s="79"/>
      <c r="X213" s="79"/>
      <c r="Y213" s="79"/>
      <c r="Z213" s="79"/>
      <c r="AA213" s="79"/>
      <c r="AB213" s="167"/>
      <c r="AC213" s="167"/>
      <c r="AD213" s="171"/>
      <c r="AE213" s="171"/>
      <c r="AF213" s="171"/>
      <c r="AG213" s="171"/>
      <c r="AH213" s="171"/>
      <c r="AI213" s="171"/>
      <c r="AJ213" s="167"/>
      <c r="AK213" s="167"/>
      <c r="AL213" s="167"/>
      <c r="AM213" s="167"/>
      <c r="AT213" s="167"/>
      <c r="AU213" s="167"/>
      <c r="BB213" s="167"/>
      <c r="BC213" s="167"/>
      <c r="BJ213" s="167"/>
      <c r="BK213" s="167"/>
      <c r="BL213" s="286"/>
      <c r="BM213" s="167"/>
      <c r="BT213" s="167"/>
      <c r="BU213" s="167"/>
      <c r="BV213" s="167"/>
      <c r="BW213" s="167"/>
      <c r="BX213" s="167"/>
      <c r="BY213" s="167"/>
      <c r="BZ213" s="167"/>
      <c r="CA213" s="207"/>
      <c r="CB213" s="134"/>
    </row>
    <row r="214" spans="1:986" ht="12" x14ac:dyDescent="0.2">
      <c r="A214" s="249"/>
      <c r="B214" s="242" t="s">
        <v>546</v>
      </c>
      <c r="C214" s="170" t="str">
        <f>_xlfn.CONCAT(Leverancespecifikation6[[#This Row],[ID]],Leverancespecifikation6[[#This Row],[BYGNINGSDEL]])</f>
        <v>210Teknikrum/Teknikområder</v>
      </c>
      <c r="E214" s="171" t="s">
        <v>1557</v>
      </c>
      <c r="I214" s="171"/>
      <c r="J214" s="171">
        <v>4</v>
      </c>
      <c r="K214" s="175" t="s">
        <v>583</v>
      </c>
      <c r="L214" s="172" t="s">
        <v>584</v>
      </c>
      <c r="M214" s="80" t="str">
        <f>IFERROR(VLOOKUP(Leverancespecifikation6[[#This Row],[ID-Bygningsdel]],'Data ændringslog'!A:G,7,FALSE),"P")</f>
        <v/>
      </c>
      <c r="N214" s="321" t="s">
        <v>99</v>
      </c>
      <c r="O214" s="121" t="str">
        <f>VLOOKUP(Leverancespecifikation6[[#This Row],[ID-Bygningsdel]],'Data aktør'!A:H,2,FALSE)</f>
        <v/>
      </c>
      <c r="P214" s="78" t="str">
        <f>VLOOKUP(Leverancespecifikation6[[#This Row],[ID-Bygningsdel]],'Data aktør'!A:H,3,FALSE)</f>
        <v/>
      </c>
      <c r="Q214" s="78" t="str">
        <f>VLOOKUP(Leverancespecifikation6[[#This Row],[ID-Bygningsdel]],'Data aktør'!A:H,4,FALSE)</f>
        <v>X</v>
      </c>
      <c r="R214" s="78" t="str">
        <f>VLOOKUP(Leverancespecifikation6[[#This Row],[ID-Bygningsdel]],'Data aktør'!A:H,5,FALSE)</f>
        <v/>
      </c>
      <c r="S214" s="78" t="str">
        <f>VLOOKUP(Leverancespecifikation6[[#This Row],[ID-Bygningsdel]],'Data aktør'!A:H,6,FALSE)</f>
        <v/>
      </c>
      <c r="T214" s="78" t="str">
        <f>VLOOKUP(Leverancespecifikation6[[#This Row],[ID-Bygningsdel]],'Data aktør'!A:H,7,FALSE)</f>
        <v/>
      </c>
      <c r="U214" s="122" t="str">
        <f>VLOOKUP(Leverancespecifikation6[[#This Row],[ID-Bygningsdel]],'Data aktør'!A:H,8,FALSE)</f>
        <v/>
      </c>
      <c r="V214" s="112"/>
      <c r="W214" s="79"/>
      <c r="X214" s="79"/>
      <c r="Y214" s="79"/>
      <c r="Z214" s="79"/>
      <c r="AA214" s="79"/>
      <c r="AB214" s="171" t="s">
        <v>35</v>
      </c>
      <c r="AC214" s="171">
        <v>200</v>
      </c>
      <c r="AD214" s="171"/>
      <c r="AE214" s="171"/>
      <c r="AF214" s="171"/>
      <c r="AG214" s="171"/>
      <c r="AH214" s="171"/>
      <c r="AI214" s="171"/>
      <c r="AJ214" s="171" t="s">
        <v>35</v>
      </c>
      <c r="AK214" s="171">
        <v>300</v>
      </c>
      <c r="AT214" s="171" t="s">
        <v>35</v>
      </c>
      <c r="AU214" s="171">
        <v>325</v>
      </c>
      <c r="BB214" s="171" t="s">
        <v>35</v>
      </c>
      <c r="BC214" s="171">
        <v>325</v>
      </c>
      <c r="BV214" s="171"/>
      <c r="BW214" s="171"/>
      <c r="CB214" s="134"/>
    </row>
    <row r="215" spans="1:986" ht="12" x14ac:dyDescent="0.2">
      <c r="A215" s="249"/>
      <c r="B215" s="242" t="s">
        <v>548</v>
      </c>
      <c r="C215" s="170" t="str">
        <f>_xlfn.CONCAT(Leverancespecifikation6[[#This Row],[ID]],Leverancespecifikation6[[#This Row],[BYGNINGSDEL]])</f>
        <v>211Skakte (lodrette hovedføringsveje)</v>
      </c>
      <c r="E215" s="171" t="s">
        <v>1557</v>
      </c>
      <c r="I215" s="171"/>
      <c r="J215" s="171">
        <v>4</v>
      </c>
      <c r="K215" s="175" t="s">
        <v>586</v>
      </c>
      <c r="L215" s="172" t="s">
        <v>584</v>
      </c>
      <c r="M215" s="80" t="str">
        <f>IFERROR(VLOOKUP(Leverancespecifikation6[[#This Row],[ID-Bygningsdel]],'Data ændringslog'!A:G,7,FALSE),"P")</f>
        <v/>
      </c>
      <c r="N215" s="321" t="s">
        <v>99</v>
      </c>
      <c r="O215" s="121" t="str">
        <f>VLOOKUP(Leverancespecifikation6[[#This Row],[ID-Bygningsdel]],'Data aktør'!A:H,2,FALSE)</f>
        <v/>
      </c>
      <c r="P215" s="78" t="str">
        <f>VLOOKUP(Leverancespecifikation6[[#This Row],[ID-Bygningsdel]],'Data aktør'!A:H,3,FALSE)</f>
        <v/>
      </c>
      <c r="Q215" s="78" t="str">
        <f>VLOOKUP(Leverancespecifikation6[[#This Row],[ID-Bygningsdel]],'Data aktør'!A:H,4,FALSE)</f>
        <v>X</v>
      </c>
      <c r="R215" s="78" t="str">
        <f>VLOOKUP(Leverancespecifikation6[[#This Row],[ID-Bygningsdel]],'Data aktør'!A:H,5,FALSE)</f>
        <v/>
      </c>
      <c r="S215" s="78" t="str">
        <f>VLOOKUP(Leverancespecifikation6[[#This Row],[ID-Bygningsdel]],'Data aktør'!A:H,6,FALSE)</f>
        <v/>
      </c>
      <c r="T215" s="78" t="str">
        <f>VLOOKUP(Leverancespecifikation6[[#This Row],[ID-Bygningsdel]],'Data aktør'!A:H,7,FALSE)</f>
        <v/>
      </c>
      <c r="U215" s="122" t="str">
        <f>VLOOKUP(Leverancespecifikation6[[#This Row],[ID-Bygningsdel]],'Data aktør'!A:H,8,FALSE)</f>
        <v/>
      </c>
      <c r="V215" s="112"/>
      <c r="W215" s="79"/>
      <c r="X215" s="79"/>
      <c r="Y215" s="79"/>
      <c r="Z215" s="79"/>
      <c r="AA215" s="79"/>
      <c r="AB215" s="171"/>
      <c r="AD215" s="171"/>
      <c r="AE215" s="171"/>
      <c r="AF215" s="171"/>
      <c r="AG215" s="171"/>
      <c r="AH215" s="171"/>
      <c r="AI215" s="171"/>
      <c r="AJ215" s="171" t="s">
        <v>35</v>
      </c>
      <c r="AK215" s="171">
        <v>300</v>
      </c>
      <c r="AT215" s="171" t="s">
        <v>35</v>
      </c>
      <c r="AU215" s="171">
        <v>325</v>
      </c>
      <c r="BB215" s="171" t="s">
        <v>35</v>
      </c>
      <c r="BC215" s="171">
        <v>325</v>
      </c>
      <c r="BV215" s="171"/>
      <c r="BW215" s="171"/>
      <c r="CB215" s="134"/>
    </row>
    <row r="216" spans="1:986" ht="12" x14ac:dyDescent="0.2">
      <c r="A216" s="249"/>
      <c r="B216" s="242" t="s">
        <v>549</v>
      </c>
      <c r="C216" s="170" t="str">
        <f>_xlfn.CONCAT(Leverancespecifikation6[[#This Row],[ID]],Leverancespecifikation6[[#This Row],[BYGNINGSDEL]])</f>
        <v>212Vandrette hoved- og fordelingsføringsveje</v>
      </c>
      <c r="E216" s="171" t="s">
        <v>1557</v>
      </c>
      <c r="I216" s="171"/>
      <c r="J216" s="171">
        <v>4</v>
      </c>
      <c r="K216" s="175" t="s">
        <v>588</v>
      </c>
      <c r="L216" s="172" t="s">
        <v>584</v>
      </c>
      <c r="M216" s="80" t="str">
        <f>IFERROR(VLOOKUP(Leverancespecifikation6[[#This Row],[ID-Bygningsdel]],'Data ændringslog'!A:G,7,FALSE),"P")</f>
        <v/>
      </c>
      <c r="N216" s="321" t="s">
        <v>99</v>
      </c>
      <c r="O216" s="121" t="str">
        <f>VLOOKUP(Leverancespecifikation6[[#This Row],[ID-Bygningsdel]],'Data aktør'!A:H,2,FALSE)</f>
        <v/>
      </c>
      <c r="P216" s="78" t="str">
        <f>VLOOKUP(Leverancespecifikation6[[#This Row],[ID-Bygningsdel]],'Data aktør'!A:H,3,FALSE)</f>
        <v/>
      </c>
      <c r="Q216" s="78" t="str">
        <f>VLOOKUP(Leverancespecifikation6[[#This Row],[ID-Bygningsdel]],'Data aktør'!A:H,4,FALSE)</f>
        <v>X</v>
      </c>
      <c r="R216" s="78" t="str">
        <f>VLOOKUP(Leverancespecifikation6[[#This Row],[ID-Bygningsdel]],'Data aktør'!A:H,5,FALSE)</f>
        <v/>
      </c>
      <c r="S216" s="78" t="str">
        <f>VLOOKUP(Leverancespecifikation6[[#This Row],[ID-Bygningsdel]],'Data aktør'!A:H,6,FALSE)</f>
        <v/>
      </c>
      <c r="T216" s="78" t="str">
        <f>VLOOKUP(Leverancespecifikation6[[#This Row],[ID-Bygningsdel]],'Data aktør'!A:H,7,FALSE)</f>
        <v/>
      </c>
      <c r="U216" s="122" t="str">
        <f>VLOOKUP(Leverancespecifikation6[[#This Row],[ID-Bygningsdel]],'Data aktør'!A:H,8,FALSE)</f>
        <v/>
      </c>
      <c r="V216" s="112"/>
      <c r="W216" s="79"/>
      <c r="X216" s="79"/>
      <c r="Y216" s="79"/>
      <c r="Z216" s="79"/>
      <c r="AA216" s="79"/>
      <c r="AB216" s="171"/>
      <c r="AD216" s="171"/>
      <c r="AE216" s="171"/>
      <c r="AF216" s="171"/>
      <c r="AG216" s="171"/>
      <c r="AH216" s="171"/>
      <c r="AI216" s="171"/>
      <c r="AJ216" s="171" t="s">
        <v>35</v>
      </c>
      <c r="AK216" s="171">
        <v>300</v>
      </c>
      <c r="AT216" s="171" t="s">
        <v>35</v>
      </c>
      <c r="AU216" s="171">
        <v>325</v>
      </c>
      <c r="BB216" s="171" t="s">
        <v>35</v>
      </c>
      <c r="BC216" s="171">
        <v>325</v>
      </c>
      <c r="BV216" s="171"/>
      <c r="BW216" s="171"/>
      <c r="CB216" s="134"/>
    </row>
    <row r="217" spans="1:986" ht="12" x14ac:dyDescent="0.2">
      <c r="A217" s="249"/>
      <c r="B217" s="242" t="s">
        <v>550</v>
      </c>
      <c r="C217" s="170" t="str">
        <f>_xlfn.CONCAT(Leverancespecifikation6[[#This Row],[ID]],Leverancespecifikation6[[#This Row],[BYGNINGSDEL]])</f>
        <v>213Føring til Komponenter og tilslutninger i rum</v>
      </c>
      <c r="E217" s="171" t="s">
        <v>1557</v>
      </c>
      <c r="I217" s="171"/>
      <c r="J217" s="171">
        <v>4</v>
      </c>
      <c r="K217" s="175" t="s">
        <v>590</v>
      </c>
      <c r="L217" s="172" t="s">
        <v>584</v>
      </c>
      <c r="M217" s="80" t="str">
        <f>IFERROR(VLOOKUP(Leverancespecifikation6[[#This Row],[ID-Bygningsdel]],'Data ændringslog'!A:G,7,FALSE),"P")</f>
        <v/>
      </c>
      <c r="N217" s="321" t="s">
        <v>99</v>
      </c>
      <c r="O217" s="121" t="str">
        <f>VLOOKUP(Leverancespecifikation6[[#This Row],[ID-Bygningsdel]],'Data aktør'!A:H,2,FALSE)</f>
        <v/>
      </c>
      <c r="P217" s="78" t="str">
        <f>VLOOKUP(Leverancespecifikation6[[#This Row],[ID-Bygningsdel]],'Data aktør'!A:H,3,FALSE)</f>
        <v/>
      </c>
      <c r="Q217" s="78" t="str">
        <f>VLOOKUP(Leverancespecifikation6[[#This Row],[ID-Bygningsdel]],'Data aktør'!A:H,4,FALSE)</f>
        <v>X</v>
      </c>
      <c r="R217" s="78" t="str">
        <f>VLOOKUP(Leverancespecifikation6[[#This Row],[ID-Bygningsdel]],'Data aktør'!A:H,5,FALSE)</f>
        <v/>
      </c>
      <c r="S217" s="78" t="str">
        <f>VLOOKUP(Leverancespecifikation6[[#This Row],[ID-Bygningsdel]],'Data aktør'!A:H,6,FALSE)</f>
        <v/>
      </c>
      <c r="T217" s="78" t="str">
        <f>VLOOKUP(Leverancespecifikation6[[#This Row],[ID-Bygningsdel]],'Data aktør'!A:H,7,FALSE)</f>
        <v/>
      </c>
      <c r="U217" s="122" t="str">
        <f>VLOOKUP(Leverancespecifikation6[[#This Row],[ID-Bygningsdel]],'Data aktør'!A:H,8,FALSE)</f>
        <v/>
      </c>
      <c r="V217" s="112"/>
      <c r="W217" s="79"/>
      <c r="X217" s="79"/>
      <c r="Y217" s="79"/>
      <c r="Z217" s="79"/>
      <c r="AA217" s="79"/>
      <c r="AB217" s="171"/>
      <c r="AD217" s="171"/>
      <c r="AE217" s="171"/>
      <c r="AF217" s="171"/>
      <c r="AG217" s="171"/>
      <c r="AH217" s="171"/>
      <c r="AI217" s="171"/>
      <c r="AJ217" s="171" t="s">
        <v>35</v>
      </c>
      <c r="AK217" s="171">
        <v>300</v>
      </c>
      <c r="AT217" s="171" t="s">
        <v>35</v>
      </c>
      <c r="AU217" s="171">
        <v>325</v>
      </c>
      <c r="BB217" s="171" t="s">
        <v>35</v>
      </c>
      <c r="BC217" s="171">
        <v>325</v>
      </c>
      <c r="BV217" s="171"/>
      <c r="BW217" s="171"/>
      <c r="CB217" s="134"/>
    </row>
    <row r="218" spans="1:986" ht="12" x14ac:dyDescent="0.2">
      <c r="A218" s="249"/>
      <c r="B218" s="242" t="s">
        <v>553</v>
      </c>
      <c r="C218" s="170" t="str">
        <f>_xlfn.CONCAT(Leverancespecifikation6[[#This Row],[ID]],Leverancespecifikation6[[#This Row],[BYGNINGSDEL]])</f>
        <v>214Kabelrør/trækrør &lt; 50 mm</v>
      </c>
      <c r="E218" s="171">
        <v>613</v>
      </c>
      <c r="I218" s="171"/>
      <c r="J218" s="171">
        <v>4</v>
      </c>
      <c r="K218" s="175" t="s">
        <v>592</v>
      </c>
      <c r="L218" s="172" t="s">
        <v>584</v>
      </c>
      <c r="M218" s="80" t="str">
        <f>IFERROR(VLOOKUP(Leverancespecifikation6[[#This Row],[ID-Bygningsdel]],'Data ændringslog'!A:G,7,FALSE),"P")</f>
        <v/>
      </c>
      <c r="N218" s="321" t="s">
        <v>103</v>
      </c>
      <c r="O218" s="121" t="str">
        <f>VLOOKUP(Leverancespecifikation6[[#This Row],[ID-Bygningsdel]],'Data aktør'!A:H,2,FALSE)</f>
        <v/>
      </c>
      <c r="P218" s="78" t="str">
        <f>VLOOKUP(Leverancespecifikation6[[#This Row],[ID-Bygningsdel]],'Data aktør'!A:H,3,FALSE)</f>
        <v/>
      </c>
      <c r="Q218" s="78" t="str">
        <f>VLOOKUP(Leverancespecifikation6[[#This Row],[ID-Bygningsdel]],'Data aktør'!A:H,4,FALSE)</f>
        <v/>
      </c>
      <c r="R218" s="78" t="str">
        <f>VLOOKUP(Leverancespecifikation6[[#This Row],[ID-Bygningsdel]],'Data aktør'!A:H,5,FALSE)</f>
        <v/>
      </c>
      <c r="S218" s="78" t="str">
        <f>VLOOKUP(Leverancespecifikation6[[#This Row],[ID-Bygningsdel]],'Data aktør'!A:H,6,FALSE)</f>
        <v/>
      </c>
      <c r="T218" s="78" t="str">
        <f>VLOOKUP(Leverancespecifikation6[[#This Row],[ID-Bygningsdel]],'Data aktør'!A:H,7,FALSE)</f>
        <v/>
      </c>
      <c r="U218" s="122" t="str">
        <f>VLOOKUP(Leverancespecifikation6[[#This Row],[ID-Bygningsdel]],'Data aktør'!A:H,8,FALSE)</f>
        <v/>
      </c>
      <c r="V218" s="112"/>
      <c r="W218" s="79"/>
      <c r="X218" s="79"/>
      <c r="Y218" s="79"/>
      <c r="Z218" s="79"/>
      <c r="AA218" s="79"/>
      <c r="AB218" s="171"/>
      <c r="AD218" s="171"/>
      <c r="AE218" s="171"/>
      <c r="AF218" s="171"/>
      <c r="AG218" s="171"/>
      <c r="AH218" s="171"/>
      <c r="AI218" s="171"/>
      <c r="AJ218" s="171"/>
      <c r="BV218" s="171"/>
      <c r="BW218" s="171"/>
      <c r="CB218" s="134"/>
    </row>
    <row r="219" spans="1:986" ht="12" x14ac:dyDescent="0.2">
      <c r="A219" s="249"/>
      <c r="B219" s="242" t="s">
        <v>555</v>
      </c>
      <c r="C219" s="170" t="str">
        <f>_xlfn.CONCAT(Leverancespecifikation6[[#This Row],[ID]],Leverancespecifikation6[[#This Row],[BYGNINGSDEL]])</f>
        <v>215Kabelrør/trækrør ≥ 50 mm</v>
      </c>
      <c r="E219" s="171">
        <v>613</v>
      </c>
      <c r="I219" s="171"/>
      <c r="J219" s="171">
        <v>4</v>
      </c>
      <c r="K219" s="175" t="s">
        <v>594</v>
      </c>
      <c r="L219" s="172" t="s">
        <v>584</v>
      </c>
      <c r="M219" s="80" t="str">
        <f>IFERROR(VLOOKUP(Leverancespecifikation6[[#This Row],[ID-Bygningsdel]],'Data ændringslog'!A:G,7,FALSE),"P")</f>
        <v/>
      </c>
      <c r="N219" s="321" t="s">
        <v>99</v>
      </c>
      <c r="O219" s="121" t="str">
        <f>VLOOKUP(Leverancespecifikation6[[#This Row],[ID-Bygningsdel]],'Data aktør'!A:H,2,FALSE)</f>
        <v/>
      </c>
      <c r="P219" s="78" t="str">
        <f>VLOOKUP(Leverancespecifikation6[[#This Row],[ID-Bygningsdel]],'Data aktør'!A:H,3,FALSE)</f>
        <v/>
      </c>
      <c r="Q219" s="78" t="str">
        <f>VLOOKUP(Leverancespecifikation6[[#This Row],[ID-Bygningsdel]],'Data aktør'!A:H,4,FALSE)</f>
        <v>X</v>
      </c>
      <c r="R219" s="78" t="str">
        <f>VLOOKUP(Leverancespecifikation6[[#This Row],[ID-Bygningsdel]],'Data aktør'!A:H,5,FALSE)</f>
        <v/>
      </c>
      <c r="S219" s="78" t="str">
        <f>VLOOKUP(Leverancespecifikation6[[#This Row],[ID-Bygningsdel]],'Data aktør'!A:H,6,FALSE)</f>
        <v/>
      </c>
      <c r="T219" s="78" t="str">
        <f>VLOOKUP(Leverancespecifikation6[[#This Row],[ID-Bygningsdel]],'Data aktør'!A:H,7,FALSE)</f>
        <v/>
      </c>
      <c r="U219" s="122" t="str">
        <f>VLOOKUP(Leverancespecifikation6[[#This Row],[ID-Bygningsdel]],'Data aktør'!A:H,8,FALSE)</f>
        <v/>
      </c>
      <c r="V219" s="112"/>
      <c r="W219" s="79"/>
      <c r="X219" s="79"/>
      <c r="Y219" s="79"/>
      <c r="Z219" s="79"/>
      <c r="AA219" s="79"/>
      <c r="AB219" s="171"/>
      <c r="AD219" s="171"/>
      <c r="AE219" s="171"/>
      <c r="AF219" s="171"/>
      <c r="AG219" s="171"/>
      <c r="AH219" s="171"/>
      <c r="AI219" s="171"/>
      <c r="AJ219" s="171" t="s">
        <v>35</v>
      </c>
      <c r="AK219" s="171">
        <v>300</v>
      </c>
      <c r="AT219" s="171" t="s">
        <v>35</v>
      </c>
      <c r="AU219" s="171">
        <v>325</v>
      </c>
      <c r="BB219" s="171" t="s">
        <v>35</v>
      </c>
      <c r="BC219" s="171">
        <v>325</v>
      </c>
      <c r="BV219" s="171"/>
      <c r="BW219" s="171"/>
      <c r="CB219" s="134"/>
    </row>
    <row r="220" spans="1:986" ht="12" x14ac:dyDescent="0.2">
      <c r="A220" s="249"/>
      <c r="B220" s="242" t="s">
        <v>558</v>
      </c>
      <c r="C220" s="170" t="str">
        <f>_xlfn.CONCAT(Leverancespecifikation6[[#This Row],[ID]],Leverancespecifikation6[[#This Row],[BYGNINGSDEL]])</f>
        <v>216Bæringer</v>
      </c>
      <c r="E220" s="171">
        <v>615</v>
      </c>
      <c r="I220" s="171"/>
      <c r="J220" s="171">
        <v>4</v>
      </c>
      <c r="K220" s="175" t="s">
        <v>596</v>
      </c>
      <c r="L220" s="172" t="s">
        <v>103</v>
      </c>
      <c r="M220" s="80" t="str">
        <f>IFERROR(VLOOKUP(Leverancespecifikation6[[#This Row],[ID-Bygningsdel]],'Data ændringslog'!A:G,7,FALSE),"P")</f>
        <v/>
      </c>
      <c r="N220" s="321" t="s">
        <v>103</v>
      </c>
      <c r="O220" s="121" t="str">
        <f>VLOOKUP(Leverancespecifikation6[[#This Row],[ID-Bygningsdel]],'Data aktør'!A:H,2,FALSE)</f>
        <v/>
      </c>
      <c r="P220" s="78" t="str">
        <f>VLOOKUP(Leverancespecifikation6[[#This Row],[ID-Bygningsdel]],'Data aktør'!A:H,3,FALSE)</f>
        <v/>
      </c>
      <c r="Q220" s="78" t="str">
        <f>VLOOKUP(Leverancespecifikation6[[#This Row],[ID-Bygningsdel]],'Data aktør'!A:H,4,FALSE)</f>
        <v/>
      </c>
      <c r="R220" s="78" t="str">
        <f>VLOOKUP(Leverancespecifikation6[[#This Row],[ID-Bygningsdel]],'Data aktør'!A:H,5,FALSE)</f>
        <v/>
      </c>
      <c r="S220" s="78" t="str">
        <f>VLOOKUP(Leverancespecifikation6[[#This Row],[ID-Bygningsdel]],'Data aktør'!A:H,6,FALSE)</f>
        <v/>
      </c>
      <c r="T220" s="78" t="str">
        <f>VLOOKUP(Leverancespecifikation6[[#This Row],[ID-Bygningsdel]],'Data aktør'!A:H,7,FALSE)</f>
        <v/>
      </c>
      <c r="U220" s="122" t="str">
        <f>VLOOKUP(Leverancespecifikation6[[#This Row],[ID-Bygningsdel]],'Data aktør'!A:H,8,FALSE)</f>
        <v/>
      </c>
      <c r="V220" s="112"/>
      <c r="W220" s="79"/>
      <c r="X220" s="79"/>
      <c r="Y220" s="79"/>
      <c r="Z220" s="79"/>
      <c r="AA220" s="79"/>
      <c r="AB220" s="171"/>
      <c r="AD220" s="171"/>
      <c r="AE220" s="171"/>
      <c r="AF220" s="171"/>
      <c r="AG220" s="171"/>
      <c r="AH220" s="171"/>
      <c r="AI220" s="171"/>
      <c r="AJ220" s="171"/>
      <c r="BV220" s="171"/>
      <c r="BW220" s="171"/>
      <c r="CB220" s="134"/>
    </row>
    <row r="221" spans="1:986" ht="12" x14ac:dyDescent="0.2">
      <c r="A221" s="249"/>
      <c r="B221" s="242" t="s">
        <v>561</v>
      </c>
      <c r="C221" s="170" t="str">
        <f>_xlfn.CONCAT(Leverancespecifikation6[[#This Row],[ID]],Leverancespecifikation6[[#This Row],[BYGNINGSDEL]])</f>
        <v>217Konsoller</v>
      </c>
      <c r="E221" s="171">
        <v>615</v>
      </c>
      <c r="I221" s="171"/>
      <c r="J221" s="171">
        <v>4</v>
      </c>
      <c r="K221" s="175" t="s">
        <v>598</v>
      </c>
      <c r="L221" s="172" t="s">
        <v>103</v>
      </c>
      <c r="M221" s="80" t="str">
        <f>IFERROR(VLOOKUP(Leverancespecifikation6[[#This Row],[ID-Bygningsdel]],'Data ændringslog'!A:G,7,FALSE),"P")</f>
        <v/>
      </c>
      <c r="N221" s="321" t="s">
        <v>103</v>
      </c>
      <c r="O221" s="121" t="str">
        <f>VLOOKUP(Leverancespecifikation6[[#This Row],[ID-Bygningsdel]],'Data aktør'!A:H,2,FALSE)</f>
        <v/>
      </c>
      <c r="P221" s="78" t="str">
        <f>VLOOKUP(Leverancespecifikation6[[#This Row],[ID-Bygningsdel]],'Data aktør'!A:H,3,FALSE)</f>
        <v/>
      </c>
      <c r="Q221" s="78" t="str">
        <f>VLOOKUP(Leverancespecifikation6[[#This Row],[ID-Bygningsdel]],'Data aktør'!A:H,4,FALSE)</f>
        <v/>
      </c>
      <c r="R221" s="78" t="str">
        <f>VLOOKUP(Leverancespecifikation6[[#This Row],[ID-Bygningsdel]],'Data aktør'!A:H,5,FALSE)</f>
        <v/>
      </c>
      <c r="S221" s="78" t="str">
        <f>VLOOKUP(Leverancespecifikation6[[#This Row],[ID-Bygningsdel]],'Data aktør'!A:H,6,FALSE)</f>
        <v/>
      </c>
      <c r="T221" s="78" t="str">
        <f>VLOOKUP(Leverancespecifikation6[[#This Row],[ID-Bygningsdel]],'Data aktør'!A:H,7,FALSE)</f>
        <v/>
      </c>
      <c r="U221" s="122" t="str">
        <f>VLOOKUP(Leverancespecifikation6[[#This Row],[ID-Bygningsdel]],'Data aktør'!A:H,8,FALSE)</f>
        <v/>
      </c>
      <c r="V221" s="112"/>
      <c r="W221" s="79"/>
      <c r="X221" s="79"/>
      <c r="Y221" s="79"/>
      <c r="Z221" s="79"/>
      <c r="AA221" s="79"/>
      <c r="AB221" s="171"/>
      <c r="AD221" s="171"/>
      <c r="AE221" s="171"/>
      <c r="AF221" s="171"/>
      <c r="AG221" s="171"/>
      <c r="AH221" s="171"/>
      <c r="AI221" s="171"/>
      <c r="AJ221" s="171"/>
      <c r="BV221" s="171"/>
      <c r="BW221" s="171"/>
      <c r="CB221" s="134"/>
    </row>
    <row r="222" spans="1:986" ht="12" x14ac:dyDescent="0.2">
      <c r="A222" s="249"/>
      <c r="B222" s="242" t="s">
        <v>563</v>
      </c>
      <c r="C222" s="170" t="str">
        <f>_xlfn.CONCAT(Leverancespecifikation6[[#This Row],[ID]],Leverancespecifikation6[[#This Row],[BYGNINGSDEL]])</f>
        <v>218Stativer</v>
      </c>
      <c r="E222" s="171">
        <v>615</v>
      </c>
      <c r="I222" s="171"/>
      <c r="J222" s="171">
        <v>4</v>
      </c>
      <c r="K222" s="175" t="s">
        <v>600</v>
      </c>
      <c r="L222" s="172" t="s">
        <v>103</v>
      </c>
      <c r="M222" s="80" t="str">
        <f>IFERROR(VLOOKUP(Leverancespecifikation6[[#This Row],[ID-Bygningsdel]],'Data ændringslog'!A:G,7,FALSE),"P")</f>
        <v/>
      </c>
      <c r="N222" s="321" t="s">
        <v>103</v>
      </c>
      <c r="O222" s="121" t="str">
        <f>VLOOKUP(Leverancespecifikation6[[#This Row],[ID-Bygningsdel]],'Data aktør'!A:H,2,FALSE)</f>
        <v/>
      </c>
      <c r="P222" s="78" t="str">
        <f>VLOOKUP(Leverancespecifikation6[[#This Row],[ID-Bygningsdel]],'Data aktør'!A:H,3,FALSE)</f>
        <v/>
      </c>
      <c r="Q222" s="78" t="str">
        <f>VLOOKUP(Leverancespecifikation6[[#This Row],[ID-Bygningsdel]],'Data aktør'!A:H,4,FALSE)</f>
        <v/>
      </c>
      <c r="R222" s="78" t="str">
        <f>VLOOKUP(Leverancespecifikation6[[#This Row],[ID-Bygningsdel]],'Data aktør'!A:H,5,FALSE)</f>
        <v/>
      </c>
      <c r="S222" s="78" t="str">
        <f>VLOOKUP(Leverancespecifikation6[[#This Row],[ID-Bygningsdel]],'Data aktør'!A:H,6,FALSE)</f>
        <v/>
      </c>
      <c r="T222" s="78" t="str">
        <f>VLOOKUP(Leverancespecifikation6[[#This Row],[ID-Bygningsdel]],'Data aktør'!A:H,7,FALSE)</f>
        <v/>
      </c>
      <c r="U222" s="122" t="str">
        <f>VLOOKUP(Leverancespecifikation6[[#This Row],[ID-Bygningsdel]],'Data aktør'!A:H,8,FALSE)</f>
        <v/>
      </c>
      <c r="V222" s="112"/>
      <c r="W222" s="79"/>
      <c r="X222" s="79"/>
      <c r="Y222" s="79"/>
      <c r="Z222" s="79"/>
      <c r="AA222" s="79"/>
      <c r="AB222" s="171"/>
      <c r="AD222" s="171"/>
      <c r="AE222" s="171"/>
      <c r="AF222" s="171"/>
      <c r="AG222" s="171"/>
      <c r="AH222" s="171"/>
      <c r="AI222" s="171"/>
      <c r="AJ222" s="171"/>
      <c r="BV222" s="171"/>
      <c r="BW222" s="171"/>
      <c r="CB222" s="134"/>
    </row>
    <row r="223" spans="1:986" ht="12" x14ac:dyDescent="0.2">
      <c r="A223" s="249"/>
      <c r="B223" s="242" t="s">
        <v>566</v>
      </c>
      <c r="C223" s="170" t="str">
        <f>_xlfn.CONCAT(Leverancespecifikation6[[#This Row],[ID]],Leverancespecifikation6[[#This Row],[BYGNINGSDEL]])</f>
        <v>219Hul- og recesobjekter</v>
      </c>
      <c r="E223" s="171">
        <v>615</v>
      </c>
      <c r="I223" s="171"/>
      <c r="J223" s="171">
        <v>4</v>
      </c>
      <c r="K223" s="175" t="s">
        <v>602</v>
      </c>
      <c r="L223" s="172" t="s">
        <v>603</v>
      </c>
      <c r="M223" s="80" t="str">
        <f>IFERROR(VLOOKUP(Leverancespecifikation6[[#This Row],[ID-Bygningsdel]],'Data ændringslog'!A:G,7,FALSE),"P")</f>
        <v/>
      </c>
      <c r="N223" s="321" t="s">
        <v>103</v>
      </c>
      <c r="O223" s="121" t="str">
        <f>VLOOKUP(Leverancespecifikation6[[#This Row],[ID-Bygningsdel]],'Data aktør'!A:H,2,FALSE)</f>
        <v/>
      </c>
      <c r="P223" s="78" t="str">
        <f>VLOOKUP(Leverancespecifikation6[[#This Row],[ID-Bygningsdel]],'Data aktør'!A:H,3,FALSE)</f>
        <v/>
      </c>
      <c r="Q223" s="78" t="str">
        <f>VLOOKUP(Leverancespecifikation6[[#This Row],[ID-Bygningsdel]],'Data aktør'!A:H,4,FALSE)</f>
        <v/>
      </c>
      <c r="R223" s="78" t="str">
        <f>VLOOKUP(Leverancespecifikation6[[#This Row],[ID-Bygningsdel]],'Data aktør'!A:H,5,FALSE)</f>
        <v/>
      </c>
      <c r="S223" s="78" t="str">
        <f>VLOOKUP(Leverancespecifikation6[[#This Row],[ID-Bygningsdel]],'Data aktør'!A:H,6,FALSE)</f>
        <v/>
      </c>
      <c r="T223" s="78" t="str">
        <f>VLOOKUP(Leverancespecifikation6[[#This Row],[ID-Bygningsdel]],'Data aktør'!A:H,7,FALSE)</f>
        <v/>
      </c>
      <c r="U223" s="122" t="str">
        <f>VLOOKUP(Leverancespecifikation6[[#This Row],[ID-Bygningsdel]],'Data aktør'!A:H,8,FALSE)</f>
        <v/>
      </c>
      <c r="V223" s="112"/>
      <c r="W223" s="79"/>
      <c r="X223" s="79"/>
      <c r="Y223" s="79"/>
      <c r="Z223" s="79"/>
      <c r="AA223" s="79"/>
      <c r="AB223" s="171"/>
      <c r="AD223" s="171"/>
      <c r="AE223" s="171"/>
      <c r="AF223" s="171"/>
      <c r="AG223" s="171"/>
      <c r="AH223" s="171"/>
      <c r="AI223" s="171"/>
      <c r="AJ223" s="171"/>
      <c r="AU223" s="212"/>
      <c r="BC223" s="212"/>
      <c r="BK223" s="212"/>
      <c r="BV223" s="171"/>
      <c r="BW223" s="171"/>
      <c r="CB223" s="134"/>
    </row>
    <row r="224" spans="1:986" ht="12" x14ac:dyDescent="0.2">
      <c r="A224" s="249"/>
      <c r="B224" s="242" t="s">
        <v>568</v>
      </c>
      <c r="C224" s="170" t="str">
        <f>_xlfn.CONCAT(Leverancespecifikation6[[#This Row],[ID]],Leverancespecifikation6[[#This Row],[BYGNINGSDEL]])</f>
        <v>220Hullukninger</v>
      </c>
      <c r="E224" s="171">
        <v>615</v>
      </c>
      <c r="I224" s="171"/>
      <c r="J224" s="171">
        <v>4</v>
      </c>
      <c r="K224" s="175" t="s">
        <v>605</v>
      </c>
      <c r="L224" s="172" t="s">
        <v>103</v>
      </c>
      <c r="M224" s="80" t="str">
        <f>IFERROR(VLOOKUP(Leverancespecifikation6[[#This Row],[ID-Bygningsdel]],'Data ændringslog'!A:G,7,FALSE),"P")</f>
        <v/>
      </c>
      <c r="N224" s="321" t="s">
        <v>103</v>
      </c>
      <c r="O224" s="121" t="str">
        <f>VLOOKUP(Leverancespecifikation6[[#This Row],[ID-Bygningsdel]],'Data aktør'!A:H,2,FALSE)</f>
        <v/>
      </c>
      <c r="P224" s="78" t="str">
        <f>VLOOKUP(Leverancespecifikation6[[#This Row],[ID-Bygningsdel]],'Data aktør'!A:H,3,FALSE)</f>
        <v/>
      </c>
      <c r="Q224" s="78" t="str">
        <f>VLOOKUP(Leverancespecifikation6[[#This Row],[ID-Bygningsdel]],'Data aktør'!A:H,4,FALSE)</f>
        <v/>
      </c>
      <c r="R224" s="78" t="str">
        <f>VLOOKUP(Leverancespecifikation6[[#This Row],[ID-Bygningsdel]],'Data aktør'!A:H,5,FALSE)</f>
        <v/>
      </c>
      <c r="S224" s="78" t="str">
        <f>VLOOKUP(Leverancespecifikation6[[#This Row],[ID-Bygningsdel]],'Data aktør'!A:H,6,FALSE)</f>
        <v/>
      </c>
      <c r="T224" s="78" t="str">
        <f>VLOOKUP(Leverancespecifikation6[[#This Row],[ID-Bygningsdel]],'Data aktør'!A:H,7,FALSE)</f>
        <v/>
      </c>
      <c r="U224" s="122" t="str">
        <f>VLOOKUP(Leverancespecifikation6[[#This Row],[ID-Bygningsdel]],'Data aktør'!A:H,8,FALSE)</f>
        <v/>
      </c>
      <c r="V224" s="112"/>
      <c r="W224" s="79"/>
      <c r="X224" s="79"/>
      <c r="Y224" s="79"/>
      <c r="Z224" s="79"/>
      <c r="AA224" s="79"/>
      <c r="AB224" s="171"/>
      <c r="AD224" s="171"/>
      <c r="AE224" s="171"/>
      <c r="AF224" s="171"/>
      <c r="AG224" s="171"/>
      <c r="AH224" s="171"/>
      <c r="AI224" s="171"/>
      <c r="AJ224" s="171"/>
      <c r="BL224" s="287" t="s">
        <v>606</v>
      </c>
      <c r="BV224" s="171"/>
      <c r="BW224" s="171"/>
      <c r="CB224" s="134"/>
    </row>
    <row r="225" spans="1:986" s="104" customFormat="1" x14ac:dyDescent="0.2">
      <c r="A225" s="248"/>
      <c r="B225" s="240" t="s">
        <v>570</v>
      </c>
      <c r="C225" s="161" t="str">
        <f>_xlfn.CONCAT(Leverancespecifikation6[[#This Row],[ID]],Leverancespecifikation6[[#This Row],[BYGNINGSDEL]])</f>
        <v>221Kabling</v>
      </c>
      <c r="D225" s="162"/>
      <c r="E225" s="162"/>
      <c r="F225" s="162"/>
      <c r="G225" s="162"/>
      <c r="H225" s="162"/>
      <c r="I225" s="162"/>
      <c r="J225" s="163">
        <v>2</v>
      </c>
      <c r="K225" s="164" t="s">
        <v>608</v>
      </c>
      <c r="L225" s="165"/>
      <c r="M225" s="100" t="str">
        <f>IFERROR(VLOOKUP(Leverancespecifikation6[[#This Row],[ID-Bygningsdel]],'Data ændringslog'!A:G,7,FALSE),"P")</f>
        <v/>
      </c>
      <c r="N225" s="201" t="s">
        <v>103</v>
      </c>
      <c r="O225" s="119"/>
      <c r="P225" s="101"/>
      <c r="Q225" s="101"/>
      <c r="R225" s="101"/>
      <c r="S225" s="101"/>
      <c r="T225" s="101"/>
      <c r="U225" s="120"/>
      <c r="V225" s="111"/>
      <c r="W225" s="102"/>
      <c r="X225" s="102"/>
      <c r="Y225" s="102"/>
      <c r="Z225" s="102"/>
      <c r="AA225" s="10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285"/>
      <c r="BM225" s="162"/>
      <c r="BN225" s="162"/>
      <c r="BO225" s="162"/>
      <c r="BP225" s="162"/>
      <c r="BQ225" s="162"/>
      <c r="BR225" s="162"/>
      <c r="BS225" s="162"/>
      <c r="BT225" s="162"/>
      <c r="BU225" s="162"/>
      <c r="BV225" s="162"/>
      <c r="BW225" s="162"/>
      <c r="BX225" s="162"/>
      <c r="BY225" s="162"/>
      <c r="BZ225" s="162"/>
      <c r="CA225" s="206"/>
      <c r="CB225" s="98"/>
      <c r="CC225" s="98"/>
      <c r="CD225" s="98"/>
      <c r="CE225" s="98"/>
      <c r="CF225" s="98"/>
      <c r="CG225" s="98"/>
      <c r="CH225" s="98"/>
      <c r="CI225" s="98"/>
      <c r="CJ225" s="98"/>
      <c r="CK225" s="98"/>
      <c r="CL225" s="98"/>
      <c r="CM225" s="98"/>
      <c r="CN225" s="98"/>
      <c r="CO225" s="98"/>
      <c r="CP225" s="98"/>
      <c r="CQ225" s="98"/>
      <c r="CR225" s="98"/>
      <c r="CS225" s="98"/>
      <c r="CT225" s="98"/>
      <c r="CU225" s="98"/>
      <c r="CV225" s="98"/>
      <c r="CW225" s="98"/>
      <c r="CX225" s="98"/>
      <c r="CY225" s="98"/>
      <c r="CZ225" s="98"/>
      <c r="DA225" s="98"/>
      <c r="DB225" s="98"/>
      <c r="DC225" s="98"/>
      <c r="DD225" s="98"/>
      <c r="DE225" s="98"/>
      <c r="DF225" s="98"/>
      <c r="DG225" s="98"/>
      <c r="DH225" s="98"/>
      <c r="DI225" s="98"/>
      <c r="DJ225" s="98"/>
      <c r="DK225" s="98"/>
      <c r="DL225" s="98"/>
      <c r="DM225" s="98"/>
      <c r="DN225" s="98"/>
      <c r="DO225" s="98"/>
      <c r="DP225" s="98"/>
      <c r="DQ225" s="98"/>
      <c r="DR225" s="98"/>
      <c r="DS225" s="98"/>
      <c r="DT225" s="98"/>
      <c r="DU225" s="98"/>
      <c r="DV225" s="98"/>
      <c r="DW225" s="98"/>
      <c r="DX225" s="98"/>
      <c r="DY225" s="98"/>
      <c r="DZ225" s="98"/>
      <c r="EA225" s="98"/>
      <c r="EB225" s="98"/>
      <c r="EC225" s="98"/>
      <c r="ED225" s="98"/>
      <c r="EE225" s="98"/>
      <c r="EF225" s="98"/>
      <c r="EG225" s="98"/>
      <c r="EH225" s="98"/>
      <c r="EI225" s="98"/>
      <c r="EJ225" s="98"/>
      <c r="EK225" s="98"/>
      <c r="EL225" s="98"/>
      <c r="EM225" s="98"/>
      <c r="EN225" s="98"/>
      <c r="EO225" s="98"/>
      <c r="EP225" s="98"/>
      <c r="EQ225" s="98"/>
      <c r="ER225" s="98"/>
      <c r="ES225" s="98"/>
      <c r="ET225" s="98"/>
      <c r="EU225" s="98"/>
      <c r="EV225" s="98"/>
      <c r="EW225" s="98"/>
      <c r="EX225" s="98"/>
      <c r="EY225" s="98"/>
      <c r="EZ225" s="98"/>
      <c r="FA225" s="98"/>
      <c r="FB225" s="98"/>
      <c r="FC225" s="98"/>
      <c r="FD225" s="98"/>
      <c r="FE225" s="98"/>
      <c r="FF225" s="98"/>
      <c r="FG225" s="98"/>
      <c r="FH225" s="98"/>
      <c r="FI225" s="98"/>
      <c r="FJ225" s="98"/>
      <c r="FK225" s="98"/>
      <c r="FL225" s="98"/>
      <c r="FM225" s="98"/>
      <c r="FN225" s="98"/>
      <c r="FO225" s="98"/>
      <c r="FP225" s="98"/>
      <c r="FQ225" s="98"/>
      <c r="FR225" s="98"/>
      <c r="FS225" s="98"/>
      <c r="FT225" s="98"/>
      <c r="FU225" s="98"/>
      <c r="FV225" s="98"/>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c r="IW225" s="98"/>
      <c r="IX225" s="98"/>
      <c r="IY225" s="98"/>
      <c r="IZ225" s="98"/>
      <c r="JA225" s="98"/>
      <c r="JB225" s="98"/>
      <c r="JC225" s="98"/>
      <c r="JD225" s="98"/>
      <c r="JE225" s="98"/>
      <c r="JF225" s="98"/>
      <c r="JG225" s="98"/>
      <c r="JH225" s="98"/>
      <c r="JI225" s="98"/>
      <c r="JJ225" s="98"/>
      <c r="JK225" s="98"/>
      <c r="JL225" s="98"/>
      <c r="JM225" s="98"/>
      <c r="JN225" s="98"/>
      <c r="JO225" s="98"/>
      <c r="JP225" s="98"/>
      <c r="JQ225" s="98"/>
      <c r="JR225" s="98"/>
      <c r="JS225" s="98"/>
      <c r="JT225" s="98"/>
      <c r="JU225" s="98"/>
      <c r="JV225" s="98"/>
      <c r="JW225" s="98"/>
      <c r="JX225" s="98"/>
      <c r="JY225" s="98"/>
      <c r="JZ225" s="98"/>
      <c r="KA225" s="98"/>
      <c r="KB225" s="98"/>
      <c r="KC225" s="98"/>
      <c r="KD225" s="98"/>
      <c r="KE225" s="98"/>
      <c r="KF225" s="98"/>
      <c r="KG225" s="98"/>
      <c r="KH225" s="98"/>
      <c r="KI225" s="98"/>
      <c r="KJ225" s="98"/>
      <c r="KK225" s="98"/>
      <c r="KL225" s="98"/>
      <c r="KM225" s="98"/>
      <c r="KN225" s="98"/>
      <c r="KO225" s="98"/>
      <c r="KP225" s="98"/>
      <c r="KQ225" s="98"/>
      <c r="KR225" s="98"/>
      <c r="KS225" s="98"/>
      <c r="KT225" s="98"/>
      <c r="KU225" s="98"/>
      <c r="KV225" s="98"/>
      <c r="KW225" s="98"/>
      <c r="KX225" s="98"/>
      <c r="KY225" s="98"/>
      <c r="KZ225" s="98"/>
      <c r="LA225" s="98"/>
      <c r="LB225" s="98"/>
      <c r="LC225" s="98"/>
      <c r="LD225" s="98"/>
      <c r="LE225" s="98"/>
      <c r="LF225" s="98"/>
      <c r="LG225" s="98"/>
      <c r="LH225" s="98"/>
      <c r="LI225" s="98"/>
      <c r="LJ225" s="98"/>
      <c r="LK225" s="98"/>
      <c r="LL225" s="98"/>
      <c r="LM225" s="98"/>
      <c r="LN225" s="98"/>
      <c r="LO225" s="98"/>
      <c r="LP225" s="98"/>
      <c r="LQ225" s="98"/>
      <c r="LR225" s="98"/>
      <c r="LS225" s="98"/>
      <c r="LT225" s="98"/>
      <c r="LU225" s="98"/>
      <c r="LV225" s="98"/>
      <c r="LW225" s="98"/>
      <c r="LX225" s="98"/>
      <c r="LY225" s="98"/>
      <c r="LZ225" s="98"/>
      <c r="MA225" s="98"/>
      <c r="MB225" s="98"/>
      <c r="MC225" s="98"/>
      <c r="MD225" s="98"/>
      <c r="ME225" s="98"/>
      <c r="MF225" s="98"/>
      <c r="MG225" s="98"/>
      <c r="MH225" s="98"/>
      <c r="MI225" s="98"/>
      <c r="MJ225" s="98"/>
      <c r="MK225" s="98"/>
      <c r="ML225" s="98"/>
      <c r="MM225" s="98"/>
      <c r="MN225" s="98"/>
      <c r="MO225" s="98"/>
      <c r="MP225" s="98"/>
      <c r="MQ225" s="98"/>
      <c r="MR225" s="98"/>
      <c r="MS225" s="98"/>
      <c r="MT225" s="98"/>
      <c r="MU225" s="98"/>
      <c r="MV225" s="98"/>
      <c r="MW225" s="98"/>
      <c r="MX225" s="98"/>
      <c r="MY225" s="98"/>
      <c r="MZ225" s="98"/>
      <c r="NA225" s="98"/>
      <c r="NB225" s="98"/>
      <c r="NC225" s="98"/>
      <c r="ND225" s="98"/>
      <c r="NE225" s="98"/>
      <c r="NF225" s="98"/>
      <c r="NG225" s="98"/>
      <c r="NH225" s="98"/>
      <c r="NI225" s="98"/>
      <c r="NJ225" s="98"/>
      <c r="NK225" s="98"/>
      <c r="NL225" s="98"/>
      <c r="NM225" s="98"/>
      <c r="NN225" s="98"/>
      <c r="NO225" s="98"/>
      <c r="NP225" s="98"/>
      <c r="NQ225" s="98"/>
      <c r="NR225" s="98"/>
      <c r="NS225" s="98"/>
      <c r="NT225" s="98"/>
      <c r="NU225" s="98"/>
      <c r="NV225" s="98"/>
      <c r="NW225" s="98"/>
      <c r="NX225" s="98"/>
      <c r="NY225" s="98"/>
      <c r="NZ225" s="98"/>
      <c r="OA225" s="98"/>
      <c r="OB225" s="98"/>
      <c r="OC225" s="98"/>
      <c r="OD225" s="98"/>
      <c r="OE225" s="98"/>
      <c r="OF225" s="98"/>
      <c r="OG225" s="98"/>
      <c r="OH225" s="98"/>
      <c r="OI225" s="98"/>
      <c r="OJ225" s="98"/>
      <c r="OK225" s="98"/>
      <c r="OL225" s="98"/>
      <c r="OM225" s="98"/>
      <c r="ON225" s="98"/>
      <c r="OO225" s="98"/>
      <c r="OP225" s="98"/>
      <c r="OQ225" s="98"/>
      <c r="OR225" s="98"/>
      <c r="OS225" s="98"/>
      <c r="OT225" s="98"/>
      <c r="OU225" s="98"/>
      <c r="OV225" s="98"/>
      <c r="OW225" s="98"/>
      <c r="OX225" s="98"/>
      <c r="OY225" s="98"/>
      <c r="OZ225" s="98"/>
      <c r="PA225" s="98"/>
      <c r="PB225" s="98"/>
      <c r="PC225" s="98"/>
      <c r="PD225" s="98"/>
      <c r="PE225" s="98"/>
      <c r="PF225" s="98"/>
      <c r="PG225" s="98"/>
      <c r="PH225" s="98"/>
      <c r="PI225" s="98"/>
      <c r="PJ225" s="98"/>
      <c r="PK225" s="98"/>
      <c r="PL225" s="98"/>
      <c r="PM225" s="98"/>
      <c r="PN225" s="98"/>
      <c r="PO225" s="98"/>
      <c r="PP225" s="98"/>
      <c r="PQ225" s="98"/>
      <c r="PR225" s="98"/>
      <c r="PS225" s="98"/>
      <c r="PT225" s="98"/>
      <c r="PU225" s="98"/>
      <c r="PV225" s="98"/>
      <c r="PW225" s="98"/>
      <c r="PX225" s="98"/>
      <c r="PY225" s="98"/>
      <c r="PZ225" s="98"/>
      <c r="QA225" s="98"/>
      <c r="QB225" s="98"/>
      <c r="QC225" s="98"/>
      <c r="QD225" s="98"/>
      <c r="QE225" s="98"/>
      <c r="QF225" s="98"/>
      <c r="QG225" s="98"/>
      <c r="QH225" s="98"/>
      <c r="QI225" s="98"/>
      <c r="QJ225" s="98"/>
      <c r="QK225" s="98"/>
      <c r="QL225" s="98"/>
      <c r="QM225" s="98"/>
      <c r="QN225" s="98"/>
      <c r="QO225" s="98"/>
      <c r="QP225" s="98"/>
      <c r="QQ225" s="98"/>
      <c r="QR225" s="98"/>
      <c r="QS225" s="98"/>
      <c r="QT225" s="98"/>
      <c r="QU225" s="98"/>
      <c r="QV225" s="98"/>
      <c r="QW225" s="98"/>
      <c r="QX225" s="98"/>
      <c r="QY225" s="98"/>
      <c r="QZ225" s="98"/>
      <c r="RA225" s="98"/>
      <c r="RB225" s="98"/>
      <c r="RC225" s="98"/>
      <c r="RD225" s="98"/>
      <c r="RE225" s="98"/>
      <c r="RF225" s="98"/>
      <c r="RG225" s="98"/>
      <c r="RH225" s="98"/>
      <c r="RI225" s="98"/>
      <c r="RJ225" s="98"/>
      <c r="RK225" s="98"/>
      <c r="RL225" s="98"/>
      <c r="RM225" s="98"/>
      <c r="RN225" s="98"/>
      <c r="RO225" s="98"/>
      <c r="RP225" s="98"/>
      <c r="RQ225" s="98"/>
      <c r="RR225" s="98"/>
      <c r="RS225" s="98"/>
      <c r="RT225" s="98"/>
      <c r="RU225" s="98"/>
      <c r="RV225" s="98"/>
      <c r="RW225" s="98"/>
      <c r="RX225" s="98"/>
      <c r="RY225" s="98"/>
      <c r="RZ225" s="98"/>
      <c r="SA225" s="98"/>
      <c r="SB225" s="98"/>
      <c r="SC225" s="98"/>
      <c r="SD225" s="98"/>
      <c r="SE225" s="98"/>
      <c r="SF225" s="98"/>
      <c r="SG225" s="98"/>
      <c r="SH225" s="98"/>
      <c r="SI225" s="98"/>
      <c r="SJ225" s="98"/>
      <c r="SK225" s="98"/>
      <c r="SL225" s="98"/>
      <c r="SM225" s="98"/>
      <c r="SN225" s="98"/>
      <c r="SO225" s="98"/>
      <c r="SP225" s="98"/>
      <c r="SQ225" s="98"/>
      <c r="SR225" s="98"/>
      <c r="SS225" s="98"/>
      <c r="ST225" s="98"/>
      <c r="SU225" s="98"/>
      <c r="SV225" s="98"/>
      <c r="SW225" s="98"/>
      <c r="SX225" s="98"/>
      <c r="SY225" s="98"/>
      <c r="SZ225" s="98"/>
      <c r="TA225" s="98"/>
      <c r="TB225" s="98"/>
      <c r="TC225" s="98"/>
      <c r="TD225" s="98"/>
      <c r="TE225" s="98"/>
      <c r="TF225" s="98"/>
      <c r="TG225" s="98"/>
      <c r="TH225" s="98"/>
      <c r="TI225" s="98"/>
      <c r="TJ225" s="98"/>
      <c r="TK225" s="98"/>
      <c r="TL225" s="98"/>
      <c r="TM225" s="98"/>
      <c r="TN225" s="98"/>
      <c r="TO225" s="98"/>
      <c r="TP225" s="98"/>
      <c r="TQ225" s="98"/>
      <c r="TR225" s="98"/>
      <c r="TS225" s="98"/>
      <c r="TT225" s="98"/>
      <c r="TU225" s="98"/>
      <c r="TV225" s="98"/>
      <c r="TW225" s="98"/>
      <c r="TX225" s="98"/>
      <c r="TY225" s="98"/>
      <c r="TZ225" s="98"/>
      <c r="UA225" s="98"/>
      <c r="UB225" s="98"/>
      <c r="UC225" s="98"/>
      <c r="UD225" s="98"/>
      <c r="UE225" s="98"/>
      <c r="UF225" s="98"/>
      <c r="UG225" s="98"/>
      <c r="UH225" s="98"/>
      <c r="UI225" s="98"/>
      <c r="UJ225" s="98"/>
      <c r="UK225" s="98"/>
      <c r="UL225" s="98"/>
      <c r="UM225" s="98"/>
      <c r="UN225" s="98"/>
      <c r="UO225" s="98"/>
      <c r="UP225" s="98"/>
      <c r="UQ225" s="98"/>
      <c r="UR225" s="98"/>
      <c r="US225" s="98"/>
      <c r="UT225" s="98"/>
      <c r="UU225" s="98"/>
      <c r="UV225" s="98"/>
      <c r="UW225" s="98"/>
      <c r="UX225" s="98"/>
      <c r="UY225" s="98"/>
      <c r="UZ225" s="98"/>
      <c r="VA225" s="98"/>
      <c r="VB225" s="98"/>
      <c r="VC225" s="98"/>
      <c r="VD225" s="98"/>
      <c r="VE225" s="98"/>
      <c r="VF225" s="98"/>
      <c r="VG225" s="98"/>
      <c r="VH225" s="98"/>
      <c r="VI225" s="98"/>
      <c r="VJ225" s="98"/>
      <c r="VK225" s="98"/>
      <c r="VL225" s="98"/>
      <c r="VM225" s="98"/>
      <c r="VN225" s="98"/>
      <c r="VO225" s="98"/>
      <c r="VP225" s="98"/>
      <c r="VQ225" s="98"/>
      <c r="VR225" s="98"/>
      <c r="VS225" s="98"/>
      <c r="VT225" s="98"/>
      <c r="VU225" s="98"/>
      <c r="VV225" s="98"/>
      <c r="VW225" s="98"/>
      <c r="VX225" s="98"/>
      <c r="VY225" s="98"/>
      <c r="VZ225" s="98"/>
      <c r="WA225" s="98"/>
      <c r="WB225" s="98"/>
      <c r="WC225" s="98"/>
      <c r="WD225" s="98"/>
      <c r="WE225" s="98"/>
      <c r="WF225" s="98"/>
      <c r="WG225" s="98"/>
      <c r="WH225" s="98"/>
      <c r="WI225" s="98"/>
      <c r="WJ225" s="98"/>
      <c r="WK225" s="98"/>
      <c r="WL225" s="98"/>
      <c r="WM225" s="98"/>
      <c r="WN225" s="98"/>
      <c r="WO225" s="98"/>
      <c r="WP225" s="98"/>
      <c r="WQ225" s="98"/>
      <c r="WR225" s="98"/>
      <c r="WS225" s="98"/>
      <c r="WT225" s="98"/>
      <c r="WU225" s="98"/>
      <c r="WV225" s="98"/>
      <c r="WW225" s="98"/>
      <c r="WX225" s="98"/>
      <c r="WY225" s="98"/>
      <c r="WZ225" s="98"/>
      <c r="XA225" s="98"/>
      <c r="XB225" s="98"/>
      <c r="XC225" s="98"/>
      <c r="XD225" s="98"/>
      <c r="XE225" s="98"/>
      <c r="XF225" s="98"/>
      <c r="XG225" s="98"/>
      <c r="XH225" s="98"/>
      <c r="XI225" s="98"/>
      <c r="XJ225" s="98"/>
      <c r="XK225" s="98"/>
      <c r="XL225" s="98"/>
      <c r="XM225" s="98"/>
      <c r="XN225" s="98"/>
      <c r="XO225" s="98"/>
      <c r="XP225" s="98"/>
      <c r="XQ225" s="98"/>
      <c r="XR225" s="98"/>
      <c r="XS225" s="98"/>
      <c r="XT225" s="98"/>
      <c r="XU225" s="98"/>
      <c r="XV225" s="98"/>
      <c r="XW225" s="98"/>
      <c r="XX225" s="98"/>
      <c r="XY225" s="98"/>
      <c r="XZ225" s="98"/>
      <c r="YA225" s="98"/>
      <c r="YB225" s="98"/>
      <c r="YC225" s="98"/>
      <c r="YD225" s="98"/>
      <c r="YE225" s="98"/>
      <c r="YF225" s="98"/>
      <c r="YG225" s="98"/>
      <c r="YH225" s="98"/>
      <c r="YI225" s="98"/>
      <c r="YJ225" s="98"/>
      <c r="YK225" s="98"/>
      <c r="YL225" s="98"/>
      <c r="YM225" s="98"/>
      <c r="YN225" s="98"/>
      <c r="YO225" s="98"/>
      <c r="YP225" s="98"/>
      <c r="YQ225" s="98"/>
      <c r="YR225" s="98"/>
      <c r="YS225" s="98"/>
      <c r="YT225" s="98"/>
      <c r="YU225" s="98"/>
      <c r="YV225" s="98"/>
      <c r="YW225" s="98"/>
      <c r="YX225" s="98"/>
      <c r="YY225" s="98"/>
      <c r="YZ225" s="98"/>
      <c r="ZA225" s="98"/>
      <c r="ZB225" s="98"/>
      <c r="ZC225" s="98"/>
      <c r="ZD225" s="98"/>
      <c r="ZE225" s="98"/>
      <c r="ZF225" s="98"/>
      <c r="ZG225" s="98"/>
      <c r="ZH225" s="98"/>
      <c r="ZI225" s="98"/>
      <c r="ZJ225" s="98"/>
      <c r="ZK225" s="98"/>
      <c r="ZL225" s="98"/>
      <c r="ZM225" s="98"/>
      <c r="ZN225" s="98"/>
      <c r="ZO225" s="98"/>
      <c r="ZP225" s="98"/>
      <c r="ZQ225" s="98"/>
      <c r="ZR225" s="98"/>
      <c r="ZS225" s="98"/>
      <c r="ZT225" s="98"/>
      <c r="ZU225" s="98"/>
      <c r="ZV225" s="98"/>
      <c r="ZW225" s="98"/>
      <c r="ZX225" s="98"/>
      <c r="ZY225" s="98"/>
      <c r="ZZ225" s="98"/>
      <c r="AAA225" s="98"/>
      <c r="AAB225" s="98"/>
      <c r="AAC225" s="98"/>
      <c r="AAD225" s="98"/>
      <c r="AAE225" s="98"/>
      <c r="AAF225" s="98"/>
      <c r="AAG225" s="98"/>
      <c r="AAH225" s="98"/>
      <c r="AAI225" s="98"/>
      <c r="AAJ225" s="98"/>
      <c r="AAK225" s="98"/>
      <c r="AAL225" s="98"/>
      <c r="AAM225" s="98"/>
      <c r="AAN225" s="98"/>
      <c r="AAO225" s="98"/>
      <c r="AAP225" s="98"/>
      <c r="AAQ225" s="98"/>
      <c r="AAR225" s="98"/>
      <c r="AAS225" s="98"/>
      <c r="AAT225" s="98"/>
      <c r="AAU225" s="98"/>
      <c r="AAV225" s="98"/>
      <c r="AAW225" s="98"/>
      <c r="AAX225" s="98"/>
      <c r="AAY225" s="98"/>
      <c r="AAZ225" s="98"/>
      <c r="ABA225" s="98"/>
      <c r="ABB225" s="98"/>
      <c r="ABC225" s="98"/>
      <c r="ABD225" s="98"/>
      <c r="ABE225" s="98"/>
      <c r="ABF225" s="98"/>
      <c r="ABG225" s="98"/>
      <c r="ABH225" s="98"/>
      <c r="ABI225" s="98"/>
      <c r="ABJ225" s="98"/>
      <c r="ABK225" s="98"/>
      <c r="ABL225" s="98"/>
      <c r="ABM225" s="98"/>
      <c r="ABN225" s="98"/>
      <c r="ABO225" s="98"/>
      <c r="ABP225" s="98"/>
      <c r="ABQ225" s="98"/>
      <c r="ABR225" s="98"/>
      <c r="ABS225" s="98"/>
      <c r="ABT225" s="98"/>
      <c r="ABU225" s="98"/>
      <c r="ABV225" s="98"/>
      <c r="ABW225" s="98"/>
      <c r="ABX225" s="98"/>
      <c r="ABY225" s="98"/>
      <c r="ABZ225" s="98"/>
      <c r="ACA225" s="98"/>
      <c r="ACB225" s="98"/>
      <c r="ACC225" s="98"/>
      <c r="ACD225" s="98"/>
      <c r="ACE225" s="98"/>
      <c r="ACF225" s="98"/>
      <c r="ACG225" s="98"/>
      <c r="ACH225" s="98"/>
      <c r="ACI225" s="98"/>
      <c r="ACJ225" s="98"/>
      <c r="ACK225" s="98"/>
      <c r="ACL225" s="98"/>
      <c r="ACM225" s="98"/>
      <c r="ACN225" s="98"/>
      <c r="ACO225" s="98"/>
      <c r="ACP225" s="98"/>
      <c r="ACQ225" s="98"/>
      <c r="ACR225" s="98"/>
      <c r="ACS225" s="98"/>
      <c r="ACT225" s="98"/>
      <c r="ACU225" s="98"/>
      <c r="ACV225" s="98"/>
      <c r="ACW225" s="98"/>
      <c r="ACX225" s="98"/>
      <c r="ACY225" s="98"/>
      <c r="ACZ225" s="98"/>
      <c r="ADA225" s="98"/>
      <c r="ADB225" s="98"/>
      <c r="ADC225" s="98"/>
      <c r="ADD225" s="98"/>
      <c r="ADE225" s="98"/>
      <c r="ADF225" s="98"/>
      <c r="ADG225" s="98"/>
      <c r="ADH225" s="98"/>
      <c r="ADI225" s="98"/>
      <c r="ADJ225" s="98"/>
      <c r="ADK225" s="98"/>
      <c r="ADL225" s="98"/>
      <c r="ADM225" s="98"/>
      <c r="ADN225" s="98"/>
      <c r="ADO225" s="98"/>
      <c r="ADP225" s="98"/>
      <c r="ADQ225" s="98"/>
      <c r="ADR225" s="98"/>
      <c r="ADS225" s="98"/>
      <c r="ADT225" s="98"/>
      <c r="ADU225" s="98"/>
      <c r="ADV225" s="98"/>
      <c r="ADW225" s="98"/>
      <c r="ADX225" s="98"/>
      <c r="ADY225" s="98"/>
      <c r="ADZ225" s="98"/>
      <c r="AEA225" s="98"/>
      <c r="AEB225" s="98"/>
      <c r="AEC225" s="98"/>
      <c r="AED225" s="98"/>
      <c r="AEE225" s="98"/>
      <c r="AEF225" s="98"/>
      <c r="AEG225" s="98"/>
      <c r="AEH225" s="98"/>
      <c r="AEI225" s="98"/>
      <c r="AEJ225" s="98"/>
      <c r="AEK225" s="98"/>
      <c r="AEL225" s="98"/>
      <c r="AEM225" s="98"/>
      <c r="AEN225" s="98"/>
      <c r="AEO225" s="98"/>
      <c r="AEP225" s="98"/>
      <c r="AEQ225" s="98"/>
      <c r="AER225" s="98"/>
      <c r="AES225" s="98"/>
      <c r="AET225" s="98"/>
      <c r="AEU225" s="98"/>
      <c r="AEV225" s="98"/>
      <c r="AEW225" s="98"/>
      <c r="AEX225" s="98"/>
      <c r="AEY225" s="98"/>
      <c r="AEZ225" s="98"/>
      <c r="AFA225" s="98"/>
      <c r="AFB225" s="98"/>
      <c r="AFC225" s="98"/>
      <c r="AFD225" s="98"/>
      <c r="AFE225" s="98"/>
      <c r="AFF225" s="98"/>
      <c r="AFG225" s="98"/>
      <c r="AFH225" s="98"/>
      <c r="AFI225" s="98"/>
      <c r="AFJ225" s="98"/>
      <c r="AFK225" s="98"/>
      <c r="AFL225" s="98"/>
      <c r="AFM225" s="98"/>
      <c r="AFN225" s="98"/>
      <c r="AFO225" s="98"/>
      <c r="AFP225" s="98"/>
      <c r="AFQ225" s="98"/>
      <c r="AFR225" s="98"/>
      <c r="AFS225" s="98"/>
      <c r="AFT225" s="98"/>
      <c r="AFU225" s="98"/>
      <c r="AFV225" s="98"/>
      <c r="AFW225" s="98"/>
      <c r="AFX225" s="98"/>
      <c r="AFY225" s="98"/>
      <c r="AFZ225" s="98"/>
      <c r="AGA225" s="98"/>
      <c r="AGB225" s="98"/>
      <c r="AGC225" s="98"/>
      <c r="AGD225" s="98"/>
      <c r="AGE225" s="98"/>
      <c r="AGF225" s="98"/>
      <c r="AGG225" s="98"/>
      <c r="AGH225" s="98"/>
      <c r="AGI225" s="98"/>
      <c r="AGJ225" s="98"/>
      <c r="AGK225" s="98"/>
      <c r="AGL225" s="98"/>
      <c r="AGM225" s="98"/>
      <c r="AGN225" s="98"/>
      <c r="AGO225" s="98"/>
      <c r="AGP225" s="98"/>
      <c r="AGQ225" s="98"/>
      <c r="AGR225" s="98"/>
      <c r="AGS225" s="98"/>
      <c r="AGT225" s="98"/>
      <c r="AGU225" s="98"/>
      <c r="AGV225" s="98"/>
      <c r="AGW225" s="98"/>
      <c r="AGX225" s="98"/>
      <c r="AGY225" s="98"/>
      <c r="AGZ225" s="98"/>
      <c r="AHA225" s="98"/>
      <c r="AHB225" s="98"/>
      <c r="AHC225" s="98"/>
      <c r="AHD225" s="98"/>
      <c r="AHE225" s="98"/>
      <c r="AHF225" s="98"/>
      <c r="AHG225" s="98"/>
      <c r="AHH225" s="98"/>
      <c r="AHI225" s="98"/>
      <c r="AHJ225" s="98"/>
      <c r="AHK225" s="98"/>
      <c r="AHL225" s="98"/>
      <c r="AHM225" s="98"/>
      <c r="AHN225" s="98"/>
      <c r="AHO225" s="98"/>
      <c r="AHP225" s="98"/>
      <c r="AHQ225" s="98"/>
      <c r="AHR225" s="98"/>
      <c r="AHS225" s="98"/>
      <c r="AHT225" s="98"/>
      <c r="AHU225" s="98"/>
      <c r="AHV225" s="98"/>
      <c r="AHW225" s="98"/>
      <c r="AHX225" s="98"/>
      <c r="AHY225" s="98"/>
      <c r="AHZ225" s="98"/>
      <c r="AIA225" s="98"/>
      <c r="AIB225" s="98"/>
      <c r="AIC225" s="98"/>
      <c r="AID225" s="98"/>
      <c r="AIE225" s="98"/>
      <c r="AIF225" s="98"/>
      <c r="AIG225" s="98"/>
      <c r="AIH225" s="98"/>
      <c r="AII225" s="98"/>
      <c r="AIJ225" s="98"/>
      <c r="AIK225" s="98"/>
      <c r="AIL225" s="98"/>
      <c r="AIM225" s="98"/>
      <c r="AIN225" s="98"/>
      <c r="AIO225" s="98"/>
      <c r="AIP225" s="98"/>
      <c r="AIQ225" s="98"/>
      <c r="AIR225" s="98"/>
      <c r="AIS225" s="98"/>
      <c r="AIT225" s="98"/>
      <c r="AIU225" s="98"/>
      <c r="AIV225" s="98"/>
      <c r="AIW225" s="98"/>
      <c r="AIX225" s="98"/>
      <c r="AIY225" s="98"/>
      <c r="AIZ225" s="98"/>
      <c r="AJA225" s="98"/>
      <c r="AJB225" s="98"/>
      <c r="AJC225" s="98"/>
      <c r="AJD225" s="98"/>
      <c r="AJE225" s="98"/>
      <c r="AJF225" s="98"/>
      <c r="AJG225" s="98"/>
      <c r="AJH225" s="98"/>
      <c r="AJI225" s="98"/>
      <c r="AJJ225" s="98"/>
      <c r="AJK225" s="98"/>
      <c r="AJL225" s="98"/>
      <c r="AJM225" s="98"/>
      <c r="AJN225" s="98"/>
      <c r="AJO225" s="98"/>
      <c r="AJP225" s="98"/>
      <c r="AJQ225" s="98"/>
      <c r="AJR225" s="98"/>
      <c r="AJS225" s="98"/>
      <c r="AJT225" s="98"/>
      <c r="AJU225" s="98"/>
      <c r="AJV225" s="98"/>
      <c r="AJW225" s="98"/>
      <c r="AJX225" s="98"/>
      <c r="AJY225" s="98"/>
      <c r="AJZ225" s="98"/>
      <c r="AKA225" s="98"/>
      <c r="AKB225" s="98"/>
      <c r="AKC225" s="98"/>
      <c r="AKD225" s="98"/>
      <c r="AKE225" s="98"/>
      <c r="AKF225" s="98"/>
      <c r="AKG225" s="98"/>
      <c r="AKH225" s="98"/>
      <c r="AKI225" s="98"/>
      <c r="AKJ225" s="98"/>
      <c r="AKK225" s="98"/>
      <c r="AKL225" s="98"/>
      <c r="AKM225" s="98"/>
      <c r="AKN225" s="98"/>
      <c r="AKO225" s="98"/>
      <c r="AKP225" s="98"/>
      <c r="AKQ225" s="98"/>
      <c r="AKR225" s="98"/>
      <c r="AKS225" s="98"/>
      <c r="AKT225" s="98"/>
      <c r="AKU225" s="98"/>
      <c r="AKV225" s="98"/>
      <c r="AKW225" s="98"/>
      <c r="AKX225" s="98"/>
    </row>
    <row r="226" spans="1:986" ht="12" x14ac:dyDescent="0.2">
      <c r="A226" s="249"/>
      <c r="B226" s="242" t="s">
        <v>572</v>
      </c>
      <c r="C226" s="170" t="str">
        <f>_xlfn.CONCAT(Leverancespecifikation6[[#This Row],[ID]],Leverancespecifikation6[[#This Row],[BYGNINGSDEL]])</f>
        <v>222Ledninger i terræn</v>
      </c>
      <c r="E226" s="171">
        <v>601</v>
      </c>
      <c r="I226" s="171"/>
      <c r="J226" s="171">
        <v>3</v>
      </c>
      <c r="K226" s="333" t="s">
        <v>610</v>
      </c>
      <c r="L226" s="172" t="s">
        <v>103</v>
      </c>
      <c r="M226" s="80" t="str">
        <f>IFERROR(VLOOKUP(Leverancespecifikation6[[#This Row],[ID-Bygningsdel]],'Data ændringslog'!A:G,7,FALSE),"P")</f>
        <v/>
      </c>
      <c r="N226" s="321" t="s">
        <v>103</v>
      </c>
      <c r="O226" s="121" t="str">
        <f>VLOOKUP(Leverancespecifikation6[[#This Row],[ID-Bygningsdel]],'Data aktør'!A:H,2,FALSE)</f>
        <v/>
      </c>
      <c r="P226" s="78" t="str">
        <f>VLOOKUP(Leverancespecifikation6[[#This Row],[ID-Bygningsdel]],'Data aktør'!A:H,3,FALSE)</f>
        <v/>
      </c>
      <c r="Q226" s="78" t="str">
        <f>VLOOKUP(Leverancespecifikation6[[#This Row],[ID-Bygningsdel]],'Data aktør'!A:H,4,FALSE)</f>
        <v/>
      </c>
      <c r="R226" s="78" t="str">
        <f>VLOOKUP(Leverancespecifikation6[[#This Row],[ID-Bygningsdel]],'Data aktør'!A:H,5,FALSE)</f>
        <v/>
      </c>
      <c r="S226" s="78" t="str">
        <f>VLOOKUP(Leverancespecifikation6[[#This Row],[ID-Bygningsdel]],'Data aktør'!A:H,6,FALSE)</f>
        <v/>
      </c>
      <c r="T226" s="78" t="str">
        <f>VLOOKUP(Leverancespecifikation6[[#This Row],[ID-Bygningsdel]],'Data aktør'!A:H,7,FALSE)</f>
        <v/>
      </c>
      <c r="U226" s="122" t="str">
        <f>VLOOKUP(Leverancespecifikation6[[#This Row],[ID-Bygningsdel]],'Data aktør'!A:H,8,FALSE)</f>
        <v/>
      </c>
      <c r="V226" s="112"/>
      <c r="W226" s="79"/>
      <c r="X226" s="79"/>
      <c r="Y226" s="79"/>
      <c r="Z226" s="79"/>
      <c r="AA226" s="79"/>
      <c r="AB226" s="171"/>
      <c r="AD226" s="171"/>
      <c r="AE226" s="171"/>
      <c r="AF226" s="171"/>
      <c r="AG226" s="171"/>
      <c r="AH226" s="171"/>
      <c r="AI226" s="171"/>
      <c r="AJ226" s="171"/>
      <c r="BV226" s="171"/>
      <c r="BW226" s="171"/>
      <c r="CB226" s="134"/>
    </row>
    <row r="227" spans="1:986" ht="12" x14ac:dyDescent="0.2">
      <c r="A227" s="249"/>
      <c r="B227" s="242" t="s">
        <v>576</v>
      </c>
      <c r="C227" s="170" t="str">
        <f>_xlfn.CONCAT(Leverancespecifikation6[[#This Row],[ID]],Leverancespecifikation6[[#This Row],[BYGNINGSDEL]])</f>
        <v>223Luftledninger for højspændingsanlæg</v>
      </c>
      <c r="E227" s="171">
        <v>601</v>
      </c>
      <c r="I227" s="171"/>
      <c r="J227" s="171">
        <v>4</v>
      </c>
      <c r="K227" s="175" t="s">
        <v>612</v>
      </c>
      <c r="L227" s="172" t="s">
        <v>103</v>
      </c>
      <c r="M227" s="80" t="str">
        <f>IFERROR(VLOOKUP(Leverancespecifikation6[[#This Row],[ID-Bygningsdel]],'Data ændringslog'!A:G,7,FALSE),"P")</f>
        <v/>
      </c>
      <c r="N227" s="321" t="s">
        <v>103</v>
      </c>
      <c r="O227" s="121" t="str">
        <f>VLOOKUP(Leverancespecifikation6[[#This Row],[ID-Bygningsdel]],'Data aktør'!A:H,2,FALSE)</f>
        <v/>
      </c>
      <c r="P227" s="78" t="str">
        <f>VLOOKUP(Leverancespecifikation6[[#This Row],[ID-Bygningsdel]],'Data aktør'!A:H,3,FALSE)</f>
        <v/>
      </c>
      <c r="Q227" s="78" t="str">
        <f>VLOOKUP(Leverancespecifikation6[[#This Row],[ID-Bygningsdel]],'Data aktør'!A:H,4,FALSE)</f>
        <v/>
      </c>
      <c r="R227" s="78" t="str">
        <f>VLOOKUP(Leverancespecifikation6[[#This Row],[ID-Bygningsdel]],'Data aktør'!A:H,5,FALSE)</f>
        <v/>
      </c>
      <c r="S227" s="78" t="str">
        <f>VLOOKUP(Leverancespecifikation6[[#This Row],[ID-Bygningsdel]],'Data aktør'!A:H,6,FALSE)</f>
        <v/>
      </c>
      <c r="T227" s="78" t="str">
        <f>VLOOKUP(Leverancespecifikation6[[#This Row],[ID-Bygningsdel]],'Data aktør'!A:H,7,FALSE)</f>
        <v/>
      </c>
      <c r="U227" s="122" t="str">
        <f>VLOOKUP(Leverancespecifikation6[[#This Row],[ID-Bygningsdel]],'Data aktør'!A:H,8,FALSE)</f>
        <v/>
      </c>
      <c r="V227" s="112"/>
      <c r="W227" s="79"/>
      <c r="X227" s="79"/>
      <c r="Y227" s="79"/>
      <c r="Z227" s="79"/>
      <c r="AA227" s="79"/>
      <c r="AB227" s="171"/>
      <c r="AD227" s="171"/>
      <c r="AE227" s="171"/>
      <c r="AF227" s="171"/>
      <c r="AG227" s="171"/>
      <c r="AH227" s="171"/>
      <c r="AI227" s="171"/>
      <c r="AJ227" s="171"/>
      <c r="BV227" s="171"/>
      <c r="BW227" s="171"/>
      <c r="CB227" s="134"/>
    </row>
    <row r="228" spans="1:986" ht="12" x14ac:dyDescent="0.2">
      <c r="A228" s="249"/>
      <c r="B228" s="242" t="s">
        <v>578</v>
      </c>
      <c r="C228" s="170" t="str">
        <f>_xlfn.CONCAT(Leverancespecifikation6[[#This Row],[ID]],Leverancespecifikation6[[#This Row],[BYGNINGSDEL]])</f>
        <v>224Ledninger i jord for højspændingsanlæg</v>
      </c>
      <c r="E228" s="171">
        <v>601</v>
      </c>
      <c r="I228" s="171"/>
      <c r="J228" s="171">
        <v>4</v>
      </c>
      <c r="K228" s="175" t="s">
        <v>614</v>
      </c>
      <c r="L228" s="172" t="s">
        <v>103</v>
      </c>
      <c r="M228" s="80" t="str">
        <f>IFERROR(VLOOKUP(Leverancespecifikation6[[#This Row],[ID-Bygningsdel]],'Data ændringslog'!A:G,7,FALSE),"P")</f>
        <v/>
      </c>
      <c r="N228" s="321" t="s">
        <v>103</v>
      </c>
      <c r="O228" s="121" t="str">
        <f>VLOOKUP(Leverancespecifikation6[[#This Row],[ID-Bygningsdel]],'Data aktør'!A:H,2,FALSE)</f>
        <v/>
      </c>
      <c r="P228" s="78" t="str">
        <f>VLOOKUP(Leverancespecifikation6[[#This Row],[ID-Bygningsdel]],'Data aktør'!A:H,3,FALSE)</f>
        <v/>
      </c>
      <c r="Q228" s="78" t="str">
        <f>VLOOKUP(Leverancespecifikation6[[#This Row],[ID-Bygningsdel]],'Data aktør'!A:H,4,FALSE)</f>
        <v/>
      </c>
      <c r="R228" s="78" t="str">
        <f>VLOOKUP(Leverancespecifikation6[[#This Row],[ID-Bygningsdel]],'Data aktør'!A:H,5,FALSE)</f>
        <v/>
      </c>
      <c r="S228" s="78" t="str">
        <f>VLOOKUP(Leverancespecifikation6[[#This Row],[ID-Bygningsdel]],'Data aktør'!A:H,6,FALSE)</f>
        <v/>
      </c>
      <c r="T228" s="78" t="str">
        <f>VLOOKUP(Leverancespecifikation6[[#This Row],[ID-Bygningsdel]],'Data aktør'!A:H,7,FALSE)</f>
        <v/>
      </c>
      <c r="U228" s="122" t="str">
        <f>VLOOKUP(Leverancespecifikation6[[#This Row],[ID-Bygningsdel]],'Data aktør'!A:H,8,FALSE)</f>
        <v/>
      </c>
      <c r="V228" s="112"/>
      <c r="W228" s="79"/>
      <c r="X228" s="79"/>
      <c r="Y228" s="79"/>
      <c r="Z228" s="79"/>
      <c r="AA228" s="79"/>
      <c r="AB228" s="171"/>
      <c r="AD228" s="171"/>
      <c r="AE228" s="171"/>
      <c r="AF228" s="171"/>
      <c r="AG228" s="171"/>
      <c r="AH228" s="171"/>
      <c r="AI228" s="171"/>
      <c r="AJ228" s="171"/>
      <c r="BV228" s="171"/>
      <c r="BW228" s="171"/>
      <c r="CB228" s="134"/>
    </row>
    <row r="229" spans="1:986" ht="12" x14ac:dyDescent="0.2">
      <c r="A229" s="249"/>
      <c r="B229" s="242" t="s">
        <v>580</v>
      </c>
      <c r="C229" s="170" t="str">
        <f>_xlfn.CONCAT(Leverancespecifikation6[[#This Row],[ID]],Leverancespecifikation6[[#This Row],[BYGNINGSDEL]])</f>
        <v>225Luftledninger for lavspændingsanlæg</v>
      </c>
      <c r="E229" s="171">
        <v>601</v>
      </c>
      <c r="I229" s="171"/>
      <c r="J229" s="171">
        <v>4</v>
      </c>
      <c r="K229" s="175" t="s">
        <v>616</v>
      </c>
      <c r="L229" s="172" t="s">
        <v>103</v>
      </c>
      <c r="M229" s="80" t="str">
        <f>IFERROR(VLOOKUP(Leverancespecifikation6[[#This Row],[ID-Bygningsdel]],'Data ændringslog'!A:G,7,FALSE),"P")</f>
        <v/>
      </c>
      <c r="N229" s="321" t="s">
        <v>103</v>
      </c>
      <c r="O229" s="121" t="str">
        <f>VLOOKUP(Leverancespecifikation6[[#This Row],[ID-Bygningsdel]],'Data aktør'!A:H,2,FALSE)</f>
        <v/>
      </c>
      <c r="P229" s="78" t="str">
        <f>VLOOKUP(Leverancespecifikation6[[#This Row],[ID-Bygningsdel]],'Data aktør'!A:H,3,FALSE)</f>
        <v/>
      </c>
      <c r="Q229" s="78" t="str">
        <f>VLOOKUP(Leverancespecifikation6[[#This Row],[ID-Bygningsdel]],'Data aktør'!A:H,4,FALSE)</f>
        <v/>
      </c>
      <c r="R229" s="78" t="str">
        <f>VLOOKUP(Leverancespecifikation6[[#This Row],[ID-Bygningsdel]],'Data aktør'!A:H,5,FALSE)</f>
        <v/>
      </c>
      <c r="S229" s="78" t="str">
        <f>VLOOKUP(Leverancespecifikation6[[#This Row],[ID-Bygningsdel]],'Data aktør'!A:H,6,FALSE)</f>
        <v/>
      </c>
      <c r="T229" s="78" t="str">
        <f>VLOOKUP(Leverancespecifikation6[[#This Row],[ID-Bygningsdel]],'Data aktør'!A:H,7,FALSE)</f>
        <v/>
      </c>
      <c r="U229" s="122" t="str">
        <f>VLOOKUP(Leverancespecifikation6[[#This Row],[ID-Bygningsdel]],'Data aktør'!A:H,8,FALSE)</f>
        <v/>
      </c>
      <c r="V229" s="112"/>
      <c r="W229" s="79"/>
      <c r="X229" s="79"/>
      <c r="Y229" s="79"/>
      <c r="Z229" s="79"/>
      <c r="AA229" s="79"/>
      <c r="AB229" s="171"/>
      <c r="AD229" s="171"/>
      <c r="AE229" s="171"/>
      <c r="AF229" s="171"/>
      <c r="AG229" s="171"/>
      <c r="AH229" s="171"/>
      <c r="AI229" s="171"/>
      <c r="AJ229" s="171"/>
      <c r="BV229" s="171"/>
      <c r="BW229" s="171"/>
      <c r="CB229" s="134"/>
    </row>
    <row r="230" spans="1:986" ht="12" x14ac:dyDescent="0.2">
      <c r="A230" s="249"/>
      <c r="B230" s="242" t="s">
        <v>582</v>
      </c>
      <c r="C230" s="170" t="str">
        <f>_xlfn.CONCAT(Leverancespecifikation6[[#This Row],[ID]],Leverancespecifikation6[[#This Row],[BYGNINGSDEL]])</f>
        <v>226Ledninger i jord for lavspændingsanlæg</v>
      </c>
      <c r="E230" s="171">
        <v>601</v>
      </c>
      <c r="I230" s="171"/>
      <c r="J230" s="171">
        <v>4</v>
      </c>
      <c r="K230" s="175" t="s">
        <v>618</v>
      </c>
      <c r="L230" s="172" t="s">
        <v>103</v>
      </c>
      <c r="M230" s="80" t="str">
        <f>IFERROR(VLOOKUP(Leverancespecifikation6[[#This Row],[ID-Bygningsdel]],'Data ændringslog'!A:G,7,FALSE),"P")</f>
        <v/>
      </c>
      <c r="N230" s="321" t="s">
        <v>103</v>
      </c>
      <c r="O230" s="121" t="str">
        <f>VLOOKUP(Leverancespecifikation6[[#This Row],[ID-Bygningsdel]],'Data aktør'!A:H,2,FALSE)</f>
        <v/>
      </c>
      <c r="P230" s="78" t="str">
        <f>VLOOKUP(Leverancespecifikation6[[#This Row],[ID-Bygningsdel]],'Data aktør'!A:H,3,FALSE)</f>
        <v/>
      </c>
      <c r="Q230" s="78" t="str">
        <f>VLOOKUP(Leverancespecifikation6[[#This Row],[ID-Bygningsdel]],'Data aktør'!A:H,4,FALSE)</f>
        <v/>
      </c>
      <c r="R230" s="78" t="str">
        <f>VLOOKUP(Leverancespecifikation6[[#This Row],[ID-Bygningsdel]],'Data aktør'!A:H,5,FALSE)</f>
        <v/>
      </c>
      <c r="S230" s="78" t="str">
        <f>VLOOKUP(Leverancespecifikation6[[#This Row],[ID-Bygningsdel]],'Data aktør'!A:H,6,FALSE)</f>
        <v/>
      </c>
      <c r="T230" s="78" t="str">
        <f>VLOOKUP(Leverancespecifikation6[[#This Row],[ID-Bygningsdel]],'Data aktør'!A:H,7,FALSE)</f>
        <v/>
      </c>
      <c r="U230" s="122" t="str">
        <f>VLOOKUP(Leverancespecifikation6[[#This Row],[ID-Bygningsdel]],'Data aktør'!A:H,8,FALSE)</f>
        <v/>
      </c>
      <c r="V230" s="112"/>
      <c r="W230" s="79"/>
      <c r="X230" s="79"/>
      <c r="Y230" s="79"/>
      <c r="Z230" s="79"/>
      <c r="AA230" s="79"/>
      <c r="AB230" s="171"/>
      <c r="AD230" s="171"/>
      <c r="AE230" s="171"/>
      <c r="AF230" s="171"/>
      <c r="AG230" s="171"/>
      <c r="AH230" s="171"/>
      <c r="AI230" s="171"/>
      <c r="AJ230" s="171"/>
      <c r="BV230" s="171"/>
      <c r="BW230" s="171"/>
      <c r="CB230" s="134"/>
    </row>
    <row r="231" spans="1:986" ht="12" x14ac:dyDescent="0.2">
      <c r="A231" s="249"/>
      <c r="B231" s="242" t="s">
        <v>585</v>
      </c>
      <c r="C231" s="170" t="str">
        <f>_xlfn.CONCAT(Leverancespecifikation6[[#This Row],[ID]],Leverancespecifikation6[[#This Row],[BYGNINGSDEL]])</f>
        <v>227Ledninger for elektronik- og svagstrømsanlæg</v>
      </c>
      <c r="E231" s="171">
        <v>601</v>
      </c>
      <c r="I231" s="171"/>
      <c r="J231" s="171">
        <v>4</v>
      </c>
      <c r="K231" s="175" t="s">
        <v>620</v>
      </c>
      <c r="L231" s="172" t="s">
        <v>103</v>
      </c>
      <c r="M231" s="80" t="str">
        <f>IFERROR(VLOOKUP(Leverancespecifikation6[[#This Row],[ID-Bygningsdel]],'Data ændringslog'!A:G,7,FALSE),"P")</f>
        <v/>
      </c>
      <c r="N231" s="321" t="s">
        <v>103</v>
      </c>
      <c r="O231" s="121" t="str">
        <f>VLOOKUP(Leverancespecifikation6[[#This Row],[ID-Bygningsdel]],'Data aktør'!A:H,2,FALSE)</f>
        <v/>
      </c>
      <c r="P231" s="78" t="str">
        <f>VLOOKUP(Leverancespecifikation6[[#This Row],[ID-Bygningsdel]],'Data aktør'!A:H,3,FALSE)</f>
        <v/>
      </c>
      <c r="Q231" s="78" t="str">
        <f>VLOOKUP(Leverancespecifikation6[[#This Row],[ID-Bygningsdel]],'Data aktør'!A:H,4,FALSE)</f>
        <v/>
      </c>
      <c r="R231" s="78" t="str">
        <f>VLOOKUP(Leverancespecifikation6[[#This Row],[ID-Bygningsdel]],'Data aktør'!A:H,5,FALSE)</f>
        <v/>
      </c>
      <c r="S231" s="78" t="str">
        <f>VLOOKUP(Leverancespecifikation6[[#This Row],[ID-Bygningsdel]],'Data aktør'!A:H,6,FALSE)</f>
        <v/>
      </c>
      <c r="T231" s="78" t="str">
        <f>VLOOKUP(Leverancespecifikation6[[#This Row],[ID-Bygningsdel]],'Data aktør'!A:H,7,FALSE)</f>
        <v/>
      </c>
      <c r="U231" s="122" t="str">
        <f>VLOOKUP(Leverancespecifikation6[[#This Row],[ID-Bygningsdel]],'Data aktør'!A:H,8,FALSE)</f>
        <v/>
      </c>
      <c r="V231" s="112"/>
      <c r="W231" s="79"/>
      <c r="X231" s="79"/>
      <c r="Y231" s="79"/>
      <c r="Z231" s="79"/>
      <c r="AA231" s="79"/>
      <c r="AB231" s="171"/>
      <c r="AD231" s="171"/>
      <c r="AE231" s="171"/>
      <c r="AF231" s="171"/>
      <c r="AG231" s="171"/>
      <c r="AH231" s="171"/>
      <c r="AI231" s="171"/>
      <c r="AJ231" s="171"/>
      <c r="BV231" s="171"/>
      <c r="BW231" s="171"/>
      <c r="CB231" s="134"/>
    </row>
    <row r="232" spans="1:986" ht="12" x14ac:dyDescent="0.2">
      <c r="A232" s="249"/>
      <c r="B232" s="242" t="s">
        <v>587</v>
      </c>
      <c r="C232" s="170" t="str">
        <f>_xlfn.CONCAT(Leverancespecifikation6[[#This Row],[ID]],Leverancespecifikation6[[#This Row],[BYGNINGSDEL]])</f>
        <v>228Kommunikation</v>
      </c>
      <c r="I232" s="171"/>
      <c r="J232" s="171">
        <v>5</v>
      </c>
      <c r="K232" s="334" t="s">
        <v>622</v>
      </c>
      <c r="L232" s="172" t="s">
        <v>103</v>
      </c>
      <c r="M232" s="80" t="str">
        <f>IFERROR(VLOOKUP(Leverancespecifikation6[[#This Row],[ID-Bygningsdel]],'Data ændringslog'!A:G,7,FALSE),"P")</f>
        <v/>
      </c>
      <c r="N232" s="321" t="s">
        <v>103</v>
      </c>
      <c r="O232" s="121" t="str">
        <f>VLOOKUP(Leverancespecifikation6[[#This Row],[ID-Bygningsdel]],'Data aktør'!A:H,2,FALSE)</f>
        <v/>
      </c>
      <c r="P232" s="78" t="str">
        <f>VLOOKUP(Leverancespecifikation6[[#This Row],[ID-Bygningsdel]],'Data aktør'!A:H,3,FALSE)</f>
        <v/>
      </c>
      <c r="Q232" s="78" t="str">
        <f>VLOOKUP(Leverancespecifikation6[[#This Row],[ID-Bygningsdel]],'Data aktør'!A:H,4,FALSE)</f>
        <v/>
      </c>
      <c r="R232" s="78" t="str">
        <f>VLOOKUP(Leverancespecifikation6[[#This Row],[ID-Bygningsdel]],'Data aktør'!A:H,5,FALSE)</f>
        <v/>
      </c>
      <c r="S232" s="78" t="str">
        <f>VLOOKUP(Leverancespecifikation6[[#This Row],[ID-Bygningsdel]],'Data aktør'!A:H,6,FALSE)</f>
        <v/>
      </c>
      <c r="T232" s="78" t="str">
        <f>VLOOKUP(Leverancespecifikation6[[#This Row],[ID-Bygningsdel]],'Data aktør'!A:H,7,FALSE)</f>
        <v/>
      </c>
      <c r="U232" s="122" t="str">
        <f>VLOOKUP(Leverancespecifikation6[[#This Row],[ID-Bygningsdel]],'Data aktør'!A:H,8,FALSE)</f>
        <v/>
      </c>
      <c r="V232" s="112"/>
      <c r="W232" s="79"/>
      <c r="X232" s="79"/>
      <c r="Y232" s="79"/>
      <c r="Z232" s="79"/>
      <c r="AA232" s="79"/>
      <c r="AB232" s="171"/>
      <c r="AD232" s="171"/>
      <c r="AE232" s="171"/>
      <c r="AF232" s="171"/>
      <c r="AG232" s="171"/>
      <c r="AH232" s="171"/>
      <c r="AI232" s="171"/>
      <c r="AJ232" s="171"/>
      <c r="BV232" s="171"/>
      <c r="BW232" s="171"/>
      <c r="CB232" s="134"/>
    </row>
    <row r="233" spans="1:986" ht="12" x14ac:dyDescent="0.2">
      <c r="A233" s="249"/>
      <c r="B233" s="242" t="s">
        <v>589</v>
      </c>
      <c r="C233" s="170" t="str">
        <f>_xlfn.CONCAT(Leverancespecifikation6[[#This Row],[ID]],Leverancespecifikation6[[#This Row],[BYGNINGSDEL]])</f>
        <v>229Information</v>
      </c>
      <c r="I233" s="171"/>
      <c r="J233" s="171">
        <v>5</v>
      </c>
      <c r="K233" s="334" t="s">
        <v>624</v>
      </c>
      <c r="L233" s="172" t="s">
        <v>103</v>
      </c>
      <c r="M233" s="80" t="str">
        <f>IFERROR(VLOOKUP(Leverancespecifikation6[[#This Row],[ID-Bygningsdel]],'Data ændringslog'!A:G,7,FALSE),"P")</f>
        <v/>
      </c>
      <c r="N233" s="321" t="s">
        <v>103</v>
      </c>
      <c r="O233" s="121" t="str">
        <f>VLOOKUP(Leverancespecifikation6[[#This Row],[ID-Bygningsdel]],'Data aktør'!A:H,2,FALSE)</f>
        <v/>
      </c>
      <c r="P233" s="78" t="str">
        <f>VLOOKUP(Leverancespecifikation6[[#This Row],[ID-Bygningsdel]],'Data aktør'!A:H,3,FALSE)</f>
        <v/>
      </c>
      <c r="Q233" s="78" t="str">
        <f>VLOOKUP(Leverancespecifikation6[[#This Row],[ID-Bygningsdel]],'Data aktør'!A:H,4,FALSE)</f>
        <v/>
      </c>
      <c r="R233" s="78" t="str">
        <f>VLOOKUP(Leverancespecifikation6[[#This Row],[ID-Bygningsdel]],'Data aktør'!A:H,5,FALSE)</f>
        <v/>
      </c>
      <c r="S233" s="78" t="str">
        <f>VLOOKUP(Leverancespecifikation6[[#This Row],[ID-Bygningsdel]],'Data aktør'!A:H,6,FALSE)</f>
        <v/>
      </c>
      <c r="T233" s="78" t="str">
        <f>VLOOKUP(Leverancespecifikation6[[#This Row],[ID-Bygningsdel]],'Data aktør'!A:H,7,FALSE)</f>
        <v/>
      </c>
      <c r="U233" s="122" t="str">
        <f>VLOOKUP(Leverancespecifikation6[[#This Row],[ID-Bygningsdel]],'Data aktør'!A:H,8,FALSE)</f>
        <v/>
      </c>
      <c r="V233" s="112"/>
      <c r="W233" s="79"/>
      <c r="X233" s="79"/>
      <c r="Y233" s="79"/>
      <c r="Z233" s="79"/>
      <c r="AA233" s="79"/>
      <c r="AB233" s="171"/>
      <c r="AD233" s="171"/>
      <c r="AE233" s="171"/>
      <c r="AF233" s="171"/>
      <c r="AG233" s="171"/>
      <c r="AH233" s="171"/>
      <c r="AI233" s="171"/>
      <c r="AJ233" s="171"/>
      <c r="BV233" s="171"/>
      <c r="BW233" s="171"/>
      <c r="CB233" s="134"/>
    </row>
    <row r="234" spans="1:986" ht="12" x14ac:dyDescent="0.2">
      <c r="A234" s="249"/>
      <c r="B234" s="242" t="s">
        <v>591</v>
      </c>
      <c r="C234" s="170" t="str">
        <f>_xlfn.CONCAT(Leverancespecifikation6[[#This Row],[ID]],Leverancespecifikation6[[#This Row],[BYGNINGSDEL]])</f>
        <v>230Audio, video og antenner</v>
      </c>
      <c r="I234" s="171"/>
      <c r="J234" s="171">
        <v>5</v>
      </c>
      <c r="K234" s="334" t="s">
        <v>626</v>
      </c>
      <c r="L234" s="172" t="s">
        <v>103</v>
      </c>
      <c r="M234" s="80" t="str">
        <f>IFERROR(VLOOKUP(Leverancespecifikation6[[#This Row],[ID-Bygningsdel]],'Data ændringslog'!A:G,7,FALSE),"P")</f>
        <v/>
      </c>
      <c r="N234" s="321" t="s">
        <v>103</v>
      </c>
      <c r="O234" s="121" t="str">
        <f>VLOOKUP(Leverancespecifikation6[[#This Row],[ID-Bygningsdel]],'Data aktør'!A:H,2,FALSE)</f>
        <v/>
      </c>
      <c r="P234" s="78" t="str">
        <f>VLOOKUP(Leverancespecifikation6[[#This Row],[ID-Bygningsdel]],'Data aktør'!A:H,3,FALSE)</f>
        <v/>
      </c>
      <c r="Q234" s="78" t="str">
        <f>VLOOKUP(Leverancespecifikation6[[#This Row],[ID-Bygningsdel]],'Data aktør'!A:H,4,FALSE)</f>
        <v/>
      </c>
      <c r="R234" s="78" t="str">
        <f>VLOOKUP(Leverancespecifikation6[[#This Row],[ID-Bygningsdel]],'Data aktør'!A:H,5,FALSE)</f>
        <v/>
      </c>
      <c r="S234" s="78" t="str">
        <f>VLOOKUP(Leverancespecifikation6[[#This Row],[ID-Bygningsdel]],'Data aktør'!A:H,6,FALSE)</f>
        <v/>
      </c>
      <c r="T234" s="78" t="str">
        <f>VLOOKUP(Leverancespecifikation6[[#This Row],[ID-Bygningsdel]],'Data aktør'!A:H,7,FALSE)</f>
        <v/>
      </c>
      <c r="U234" s="122" t="str">
        <f>VLOOKUP(Leverancespecifikation6[[#This Row],[ID-Bygningsdel]],'Data aktør'!A:H,8,FALSE)</f>
        <v/>
      </c>
      <c r="V234" s="112"/>
      <c r="W234" s="79"/>
      <c r="X234" s="79"/>
      <c r="Y234" s="79"/>
      <c r="Z234" s="79"/>
      <c r="AA234" s="79"/>
      <c r="AB234" s="171"/>
      <c r="AD234" s="171"/>
      <c r="AE234" s="171"/>
      <c r="AF234" s="171"/>
      <c r="AG234" s="171"/>
      <c r="AH234" s="171"/>
      <c r="AI234" s="171"/>
      <c r="AJ234" s="171"/>
      <c r="BV234" s="171"/>
      <c r="BW234" s="171"/>
      <c r="CB234" s="134"/>
    </row>
    <row r="235" spans="1:986" ht="12" x14ac:dyDescent="0.2">
      <c r="A235" s="249"/>
      <c r="B235" s="242" t="s">
        <v>593</v>
      </c>
      <c r="C235" s="170" t="str">
        <f>_xlfn.CONCAT(Leverancespecifikation6[[#This Row],[ID]],Leverancespecifikation6[[#This Row],[BYGNINGSDEL]])</f>
        <v>231IT-infrastrukturer</v>
      </c>
      <c r="I235" s="171"/>
      <c r="J235" s="171">
        <v>5</v>
      </c>
      <c r="K235" s="334" t="s">
        <v>628</v>
      </c>
      <c r="L235" s="172" t="s">
        <v>103</v>
      </c>
      <c r="M235" s="80" t="str">
        <f>IFERROR(VLOOKUP(Leverancespecifikation6[[#This Row],[ID-Bygningsdel]],'Data ændringslog'!A:G,7,FALSE),"P")</f>
        <v/>
      </c>
      <c r="N235" s="321" t="s">
        <v>103</v>
      </c>
      <c r="O235" s="121" t="str">
        <f>VLOOKUP(Leverancespecifikation6[[#This Row],[ID-Bygningsdel]],'Data aktør'!A:H,2,FALSE)</f>
        <v/>
      </c>
      <c r="P235" s="78" t="str">
        <f>VLOOKUP(Leverancespecifikation6[[#This Row],[ID-Bygningsdel]],'Data aktør'!A:H,3,FALSE)</f>
        <v/>
      </c>
      <c r="Q235" s="78" t="str">
        <f>VLOOKUP(Leverancespecifikation6[[#This Row],[ID-Bygningsdel]],'Data aktør'!A:H,4,FALSE)</f>
        <v/>
      </c>
      <c r="R235" s="78" t="str">
        <f>VLOOKUP(Leverancespecifikation6[[#This Row],[ID-Bygningsdel]],'Data aktør'!A:H,5,FALSE)</f>
        <v/>
      </c>
      <c r="S235" s="78" t="str">
        <f>VLOOKUP(Leverancespecifikation6[[#This Row],[ID-Bygningsdel]],'Data aktør'!A:H,6,FALSE)</f>
        <v/>
      </c>
      <c r="T235" s="78" t="str">
        <f>VLOOKUP(Leverancespecifikation6[[#This Row],[ID-Bygningsdel]],'Data aktør'!A:H,7,FALSE)</f>
        <v/>
      </c>
      <c r="U235" s="122" t="str">
        <f>VLOOKUP(Leverancespecifikation6[[#This Row],[ID-Bygningsdel]],'Data aktør'!A:H,8,FALSE)</f>
        <v/>
      </c>
      <c r="V235" s="112"/>
      <c r="W235" s="79"/>
      <c r="X235" s="79"/>
      <c r="Y235" s="79"/>
      <c r="Z235" s="79"/>
      <c r="AA235" s="79"/>
      <c r="AB235" s="171"/>
      <c r="AD235" s="171"/>
      <c r="AE235" s="171"/>
      <c r="AF235" s="171"/>
      <c r="AG235" s="171"/>
      <c r="AH235" s="171"/>
      <c r="AI235" s="171"/>
      <c r="AJ235" s="171"/>
      <c r="BV235" s="171"/>
      <c r="BW235" s="171"/>
      <c r="CB235" s="134"/>
    </row>
    <row r="236" spans="1:986" ht="12" x14ac:dyDescent="0.2">
      <c r="A236" s="249"/>
      <c r="B236" s="242" t="s">
        <v>595</v>
      </c>
      <c r="C236" s="170" t="str">
        <f>_xlfn.CONCAT(Leverancespecifikation6[[#This Row],[ID]],Leverancespecifikation6[[#This Row],[BYGNINGSDEL]])</f>
        <v>232Adgangssikringer (AIA/ADK/ITV)</v>
      </c>
      <c r="I236" s="171"/>
      <c r="J236" s="171">
        <v>5</v>
      </c>
      <c r="K236" s="334" t="s">
        <v>630</v>
      </c>
      <c r="L236" s="172" t="s">
        <v>103</v>
      </c>
      <c r="M236" s="80" t="str">
        <f>IFERROR(VLOOKUP(Leverancespecifikation6[[#This Row],[ID-Bygningsdel]],'Data ændringslog'!A:G,7,FALSE),"P")</f>
        <v/>
      </c>
      <c r="N236" s="321" t="s">
        <v>103</v>
      </c>
      <c r="O236" s="121" t="str">
        <f>VLOOKUP(Leverancespecifikation6[[#This Row],[ID-Bygningsdel]],'Data aktør'!A:H,2,FALSE)</f>
        <v/>
      </c>
      <c r="P236" s="78" t="str">
        <f>VLOOKUP(Leverancespecifikation6[[#This Row],[ID-Bygningsdel]],'Data aktør'!A:H,3,FALSE)</f>
        <v/>
      </c>
      <c r="Q236" s="78" t="str">
        <f>VLOOKUP(Leverancespecifikation6[[#This Row],[ID-Bygningsdel]],'Data aktør'!A:H,4,FALSE)</f>
        <v/>
      </c>
      <c r="R236" s="78" t="str">
        <f>VLOOKUP(Leverancespecifikation6[[#This Row],[ID-Bygningsdel]],'Data aktør'!A:H,5,FALSE)</f>
        <v/>
      </c>
      <c r="S236" s="78" t="str">
        <f>VLOOKUP(Leverancespecifikation6[[#This Row],[ID-Bygningsdel]],'Data aktør'!A:H,6,FALSE)</f>
        <v/>
      </c>
      <c r="T236" s="78" t="str">
        <f>VLOOKUP(Leverancespecifikation6[[#This Row],[ID-Bygningsdel]],'Data aktør'!A:H,7,FALSE)</f>
        <v/>
      </c>
      <c r="U236" s="122" t="str">
        <f>VLOOKUP(Leverancespecifikation6[[#This Row],[ID-Bygningsdel]],'Data aktør'!A:H,8,FALSE)</f>
        <v/>
      </c>
      <c r="V236" s="112"/>
      <c r="W236" s="79"/>
      <c r="X236" s="79"/>
      <c r="Y236" s="79"/>
      <c r="Z236" s="79"/>
      <c r="AA236" s="79"/>
      <c r="AB236" s="171"/>
      <c r="AD236" s="171"/>
      <c r="AE236" s="171"/>
      <c r="AF236" s="171"/>
      <c r="AG236" s="171"/>
      <c r="AH236" s="171"/>
      <c r="AI236" s="171"/>
      <c r="AJ236" s="171"/>
      <c r="BV236" s="171"/>
      <c r="BW236" s="171"/>
      <c r="CB236" s="134"/>
    </row>
    <row r="237" spans="1:986" ht="24" x14ac:dyDescent="0.2">
      <c r="A237" s="249"/>
      <c r="B237" s="242" t="s">
        <v>597</v>
      </c>
      <c r="C237" s="170" t="str">
        <f>_xlfn.CONCAT(Leverancespecifikation6[[#This Row],[ID]],Leverancespecifikation6[[#This Row],[BYGNINGSDEL]])</f>
        <v>233Sikringsanlæg (ABA/AGA/ABDL/ARS/AVS/ABV)</v>
      </c>
      <c r="I237" s="171"/>
      <c r="J237" s="171">
        <v>5</v>
      </c>
      <c r="K237" s="334" t="s">
        <v>632</v>
      </c>
      <c r="L237" s="172" t="s">
        <v>103</v>
      </c>
      <c r="M237" s="80" t="str">
        <f>IFERROR(VLOOKUP(Leverancespecifikation6[[#This Row],[ID-Bygningsdel]],'Data ændringslog'!A:G,7,FALSE),"P")</f>
        <v/>
      </c>
      <c r="N237" s="321" t="s">
        <v>103</v>
      </c>
      <c r="O237" s="121" t="str">
        <f>VLOOKUP(Leverancespecifikation6[[#This Row],[ID-Bygningsdel]],'Data aktør'!A:H,2,FALSE)</f>
        <v/>
      </c>
      <c r="P237" s="78" t="str">
        <f>VLOOKUP(Leverancespecifikation6[[#This Row],[ID-Bygningsdel]],'Data aktør'!A:H,3,FALSE)</f>
        <v/>
      </c>
      <c r="Q237" s="78" t="str">
        <f>VLOOKUP(Leverancespecifikation6[[#This Row],[ID-Bygningsdel]],'Data aktør'!A:H,4,FALSE)</f>
        <v/>
      </c>
      <c r="R237" s="78" t="str">
        <f>VLOOKUP(Leverancespecifikation6[[#This Row],[ID-Bygningsdel]],'Data aktør'!A:H,5,FALSE)</f>
        <v/>
      </c>
      <c r="S237" s="78" t="str">
        <f>VLOOKUP(Leverancespecifikation6[[#This Row],[ID-Bygningsdel]],'Data aktør'!A:H,6,FALSE)</f>
        <v/>
      </c>
      <c r="T237" s="78" t="str">
        <f>VLOOKUP(Leverancespecifikation6[[#This Row],[ID-Bygningsdel]],'Data aktør'!A:H,7,FALSE)</f>
        <v/>
      </c>
      <c r="U237" s="122" t="str">
        <f>VLOOKUP(Leverancespecifikation6[[#This Row],[ID-Bygningsdel]],'Data aktør'!A:H,8,FALSE)</f>
        <v/>
      </c>
      <c r="V237" s="112"/>
      <c r="W237" s="79"/>
      <c r="X237" s="79"/>
      <c r="Y237" s="79"/>
      <c r="Z237" s="79"/>
      <c r="AA237" s="79"/>
      <c r="AB237" s="171"/>
      <c r="AD237" s="171"/>
      <c r="AE237" s="171"/>
      <c r="AF237" s="171"/>
      <c r="AG237" s="171"/>
      <c r="AH237" s="171"/>
      <c r="AI237" s="171"/>
      <c r="AJ237" s="171"/>
      <c r="BV237" s="171"/>
      <c r="BW237" s="171"/>
      <c r="CB237" s="134"/>
    </row>
    <row r="238" spans="1:986" ht="12" x14ac:dyDescent="0.2">
      <c r="A238" s="249"/>
      <c r="B238" s="242" t="s">
        <v>599</v>
      </c>
      <c r="C238" s="170" t="str">
        <f>_xlfn.CONCAT(Leverancespecifikation6[[#This Row],[ID]],Leverancespecifikation6[[#This Row],[BYGNINGSDEL]])</f>
        <v>234Personsikringer (VAR)</v>
      </c>
      <c r="I238" s="171"/>
      <c r="J238" s="171">
        <v>5</v>
      </c>
      <c r="K238" s="334" t="s">
        <v>634</v>
      </c>
      <c r="L238" s="172" t="s">
        <v>103</v>
      </c>
      <c r="M238" s="80" t="str">
        <f>IFERROR(VLOOKUP(Leverancespecifikation6[[#This Row],[ID-Bygningsdel]],'Data ændringslog'!A:G,7,FALSE),"P")</f>
        <v/>
      </c>
      <c r="N238" s="321" t="s">
        <v>103</v>
      </c>
      <c r="O238" s="121" t="str">
        <f>VLOOKUP(Leverancespecifikation6[[#This Row],[ID-Bygningsdel]],'Data aktør'!A:H,2,FALSE)</f>
        <v/>
      </c>
      <c r="P238" s="78" t="str">
        <f>VLOOKUP(Leverancespecifikation6[[#This Row],[ID-Bygningsdel]],'Data aktør'!A:H,3,FALSE)</f>
        <v/>
      </c>
      <c r="Q238" s="78" t="str">
        <f>VLOOKUP(Leverancespecifikation6[[#This Row],[ID-Bygningsdel]],'Data aktør'!A:H,4,FALSE)</f>
        <v/>
      </c>
      <c r="R238" s="78" t="str">
        <f>VLOOKUP(Leverancespecifikation6[[#This Row],[ID-Bygningsdel]],'Data aktør'!A:H,5,FALSE)</f>
        <v/>
      </c>
      <c r="S238" s="78" t="str">
        <f>VLOOKUP(Leverancespecifikation6[[#This Row],[ID-Bygningsdel]],'Data aktør'!A:H,6,FALSE)</f>
        <v/>
      </c>
      <c r="T238" s="78" t="str">
        <f>VLOOKUP(Leverancespecifikation6[[#This Row],[ID-Bygningsdel]],'Data aktør'!A:H,7,FALSE)</f>
        <v/>
      </c>
      <c r="U238" s="122" t="str">
        <f>VLOOKUP(Leverancespecifikation6[[#This Row],[ID-Bygningsdel]],'Data aktør'!A:H,8,FALSE)</f>
        <v/>
      </c>
      <c r="V238" s="112"/>
      <c r="W238" s="79"/>
      <c r="X238" s="79"/>
      <c r="Y238" s="79"/>
      <c r="Z238" s="79"/>
      <c r="AA238" s="79"/>
      <c r="AB238" s="171"/>
      <c r="AD238" s="171"/>
      <c r="AE238" s="171"/>
      <c r="AF238" s="171"/>
      <c r="AG238" s="171"/>
      <c r="AH238" s="171"/>
      <c r="AI238" s="171"/>
      <c r="AJ238" s="171"/>
      <c r="BV238" s="171"/>
      <c r="BW238" s="171"/>
      <c r="CB238" s="134"/>
    </row>
    <row r="239" spans="1:986" ht="12" x14ac:dyDescent="0.2">
      <c r="A239" s="249"/>
      <c r="B239" s="242" t="s">
        <v>601</v>
      </c>
      <c r="C239" s="170" t="str">
        <f>_xlfn.CONCAT(Leverancespecifikation6[[#This Row],[ID]],Leverancespecifikation6[[#This Row],[BYGNINGSDEL]])</f>
        <v>235Bygningsautomation (BMS/CTS/IBI)</v>
      </c>
      <c r="I239" s="171"/>
      <c r="J239" s="171">
        <v>5</v>
      </c>
      <c r="K239" s="334" t="s">
        <v>636</v>
      </c>
      <c r="L239" s="172" t="s">
        <v>103</v>
      </c>
      <c r="M239" s="80" t="str">
        <f>IFERROR(VLOOKUP(Leverancespecifikation6[[#This Row],[ID-Bygningsdel]],'Data ændringslog'!A:G,7,FALSE),"P")</f>
        <v/>
      </c>
      <c r="N239" s="321" t="s">
        <v>103</v>
      </c>
      <c r="O239" s="121" t="str">
        <f>VLOOKUP(Leverancespecifikation6[[#This Row],[ID-Bygningsdel]],'Data aktør'!A:H,2,FALSE)</f>
        <v/>
      </c>
      <c r="P239" s="78" t="str">
        <f>VLOOKUP(Leverancespecifikation6[[#This Row],[ID-Bygningsdel]],'Data aktør'!A:H,3,FALSE)</f>
        <v/>
      </c>
      <c r="Q239" s="78" t="str">
        <f>VLOOKUP(Leverancespecifikation6[[#This Row],[ID-Bygningsdel]],'Data aktør'!A:H,4,FALSE)</f>
        <v/>
      </c>
      <c r="R239" s="78" t="str">
        <f>VLOOKUP(Leverancespecifikation6[[#This Row],[ID-Bygningsdel]],'Data aktør'!A:H,5,FALSE)</f>
        <v/>
      </c>
      <c r="S239" s="78" t="str">
        <f>VLOOKUP(Leverancespecifikation6[[#This Row],[ID-Bygningsdel]],'Data aktør'!A:H,6,FALSE)</f>
        <v/>
      </c>
      <c r="T239" s="78" t="str">
        <f>VLOOKUP(Leverancespecifikation6[[#This Row],[ID-Bygningsdel]],'Data aktør'!A:H,7,FALSE)</f>
        <v/>
      </c>
      <c r="U239" s="122" t="str">
        <f>VLOOKUP(Leverancespecifikation6[[#This Row],[ID-Bygningsdel]],'Data aktør'!A:H,8,FALSE)</f>
        <v/>
      </c>
      <c r="V239" s="112"/>
      <c r="W239" s="79"/>
      <c r="X239" s="79"/>
      <c r="Y239" s="79"/>
      <c r="Z239" s="79"/>
      <c r="AA239" s="79"/>
      <c r="AB239" s="171"/>
      <c r="AD239" s="171"/>
      <c r="AE239" s="171"/>
      <c r="AF239" s="171"/>
      <c r="AG239" s="171"/>
      <c r="AH239" s="171"/>
      <c r="AI239" s="171"/>
      <c r="AJ239" s="171"/>
      <c r="BV239" s="171"/>
      <c r="BW239" s="171"/>
      <c r="CB239" s="134"/>
    </row>
    <row r="240" spans="1:986" ht="12" x14ac:dyDescent="0.2">
      <c r="A240" s="249"/>
      <c r="B240" s="242" t="s">
        <v>604</v>
      </c>
      <c r="C240" s="170" t="str">
        <f>_xlfn.CONCAT(Leverancespecifikation6[[#This Row],[ID]],Leverancespecifikation6[[#This Row],[BYGNINGSDEL]])</f>
        <v>236Kabling, Øvrige</v>
      </c>
      <c r="E240" s="171">
        <v>671</v>
      </c>
      <c r="I240" s="171"/>
      <c r="J240" s="171">
        <v>3</v>
      </c>
      <c r="K240" s="333" t="s">
        <v>1573</v>
      </c>
      <c r="L240" s="172" t="s">
        <v>103</v>
      </c>
      <c r="M240" s="80" t="str">
        <f>IFERROR(VLOOKUP(Leverancespecifikation6[[#This Row],[ID-Bygningsdel]],'Data ændringslog'!A:G,7,FALSE),"P")</f>
        <v/>
      </c>
      <c r="N240" s="321" t="s">
        <v>103</v>
      </c>
      <c r="O240" s="121" t="str">
        <f>VLOOKUP(Leverancespecifikation6[[#This Row],[ID-Bygningsdel]],'Data aktør'!A:H,2,FALSE)</f>
        <v/>
      </c>
      <c r="P240" s="78" t="str">
        <f>VLOOKUP(Leverancespecifikation6[[#This Row],[ID-Bygningsdel]],'Data aktør'!A:H,3,FALSE)</f>
        <v/>
      </c>
      <c r="Q240" s="78" t="str">
        <f>VLOOKUP(Leverancespecifikation6[[#This Row],[ID-Bygningsdel]],'Data aktør'!A:H,4,FALSE)</f>
        <v/>
      </c>
      <c r="R240" s="78" t="str">
        <f>VLOOKUP(Leverancespecifikation6[[#This Row],[ID-Bygningsdel]],'Data aktør'!A:H,5,FALSE)</f>
        <v/>
      </c>
      <c r="S240" s="78" t="str">
        <f>VLOOKUP(Leverancespecifikation6[[#This Row],[ID-Bygningsdel]],'Data aktør'!A:H,6,FALSE)</f>
        <v/>
      </c>
      <c r="T240" s="78" t="str">
        <f>VLOOKUP(Leverancespecifikation6[[#This Row],[ID-Bygningsdel]],'Data aktør'!A:H,7,FALSE)</f>
        <v/>
      </c>
      <c r="U240" s="122" t="str">
        <f>VLOOKUP(Leverancespecifikation6[[#This Row],[ID-Bygningsdel]],'Data aktør'!A:H,8,FALSE)</f>
        <v/>
      </c>
      <c r="V240" s="112"/>
      <c r="W240" s="79"/>
      <c r="X240" s="79"/>
      <c r="Y240" s="79"/>
      <c r="Z240" s="79"/>
      <c r="AA240" s="79"/>
      <c r="AB240" s="171"/>
      <c r="AD240" s="171"/>
      <c r="AE240" s="171"/>
      <c r="AF240" s="171"/>
      <c r="AG240" s="171"/>
      <c r="AH240" s="171"/>
      <c r="AI240" s="171"/>
      <c r="AJ240" s="171"/>
      <c r="BV240" s="171"/>
      <c r="BW240" s="171"/>
      <c r="CB240" s="134"/>
    </row>
    <row r="241" spans="1:986" ht="12" x14ac:dyDescent="0.2">
      <c r="A241" s="249"/>
      <c r="B241" s="242" t="s">
        <v>607</v>
      </c>
      <c r="C241" s="170" t="str">
        <f>_xlfn.CONCAT(Leverancespecifikation6[[#This Row],[ID]],Leverancespecifikation6[[#This Row],[BYGNINGSDEL]])</f>
        <v>237Lynbeskyttelser</v>
      </c>
      <c r="E241" s="171">
        <v>679</v>
      </c>
      <c r="I241" s="171"/>
      <c r="J241" s="171">
        <v>4</v>
      </c>
      <c r="K241" s="175" t="s">
        <v>639</v>
      </c>
      <c r="L241" s="172" t="s">
        <v>103</v>
      </c>
      <c r="M241" s="80" t="str">
        <f>IFERROR(VLOOKUP(Leverancespecifikation6[[#This Row],[ID-Bygningsdel]],'Data ændringslog'!A:G,7,FALSE),"P")</f>
        <v/>
      </c>
      <c r="N241" s="321" t="s">
        <v>103</v>
      </c>
      <c r="O241" s="121" t="str">
        <f>VLOOKUP(Leverancespecifikation6[[#This Row],[ID-Bygningsdel]],'Data aktør'!A:H,2,FALSE)</f>
        <v/>
      </c>
      <c r="P241" s="78" t="str">
        <f>VLOOKUP(Leverancespecifikation6[[#This Row],[ID-Bygningsdel]],'Data aktør'!A:H,3,FALSE)</f>
        <v/>
      </c>
      <c r="Q241" s="78" t="str">
        <f>VLOOKUP(Leverancespecifikation6[[#This Row],[ID-Bygningsdel]],'Data aktør'!A:H,4,FALSE)</f>
        <v/>
      </c>
      <c r="R241" s="78" t="str">
        <f>VLOOKUP(Leverancespecifikation6[[#This Row],[ID-Bygningsdel]],'Data aktør'!A:H,5,FALSE)</f>
        <v/>
      </c>
      <c r="S241" s="78" t="str">
        <f>VLOOKUP(Leverancespecifikation6[[#This Row],[ID-Bygningsdel]],'Data aktør'!A:H,6,FALSE)</f>
        <v/>
      </c>
      <c r="T241" s="78" t="str">
        <f>VLOOKUP(Leverancespecifikation6[[#This Row],[ID-Bygningsdel]],'Data aktør'!A:H,7,FALSE)</f>
        <v/>
      </c>
      <c r="U241" s="122" t="str">
        <f>VLOOKUP(Leverancespecifikation6[[#This Row],[ID-Bygningsdel]],'Data aktør'!A:H,8,FALSE)</f>
        <v/>
      </c>
      <c r="V241" s="112"/>
      <c r="W241" s="79"/>
      <c r="X241" s="79"/>
      <c r="Y241" s="79"/>
      <c r="Z241" s="79"/>
      <c r="AA241" s="79"/>
      <c r="AB241" s="171"/>
      <c r="AD241" s="171"/>
      <c r="AE241" s="171"/>
      <c r="AF241" s="171"/>
      <c r="AG241" s="171"/>
      <c r="AH241" s="171"/>
      <c r="AI241" s="171"/>
      <c r="AJ241" s="171"/>
      <c r="BV241" s="171"/>
      <c r="BW241" s="171"/>
      <c r="CB241" s="134"/>
    </row>
    <row r="242" spans="1:986" ht="12" x14ac:dyDescent="0.2">
      <c r="A242" s="249"/>
      <c r="B242" s="242" t="s">
        <v>609</v>
      </c>
      <c r="C242" s="170" t="str">
        <f>_xlfn.CONCAT(Leverancespecifikation6[[#This Row],[ID]],Leverancespecifikation6[[#This Row],[BYGNINGSDEL]])</f>
        <v>238Udligningsforbindelser</v>
      </c>
      <c r="E242" s="171">
        <v>672</v>
      </c>
      <c r="I242" s="171"/>
      <c r="J242" s="171">
        <v>4</v>
      </c>
      <c r="K242" s="175" t="s">
        <v>641</v>
      </c>
      <c r="L242" s="172" t="s">
        <v>103</v>
      </c>
      <c r="M242" s="80" t="str">
        <f>IFERROR(VLOOKUP(Leverancespecifikation6[[#This Row],[ID-Bygningsdel]],'Data ændringslog'!A:G,7,FALSE),"P")</f>
        <v/>
      </c>
      <c r="N242" s="321" t="s">
        <v>103</v>
      </c>
      <c r="O242" s="121" t="str">
        <f>VLOOKUP(Leverancespecifikation6[[#This Row],[ID-Bygningsdel]],'Data aktør'!A:H,2,FALSE)</f>
        <v/>
      </c>
      <c r="P242" s="78" t="str">
        <f>VLOOKUP(Leverancespecifikation6[[#This Row],[ID-Bygningsdel]],'Data aktør'!A:H,3,FALSE)</f>
        <v/>
      </c>
      <c r="Q242" s="78" t="str">
        <f>VLOOKUP(Leverancespecifikation6[[#This Row],[ID-Bygningsdel]],'Data aktør'!A:H,4,FALSE)</f>
        <v/>
      </c>
      <c r="R242" s="78" t="str">
        <f>VLOOKUP(Leverancespecifikation6[[#This Row],[ID-Bygningsdel]],'Data aktør'!A:H,5,FALSE)</f>
        <v/>
      </c>
      <c r="S242" s="78" t="str">
        <f>VLOOKUP(Leverancespecifikation6[[#This Row],[ID-Bygningsdel]],'Data aktør'!A:H,6,FALSE)</f>
        <v/>
      </c>
      <c r="T242" s="78" t="str">
        <f>VLOOKUP(Leverancespecifikation6[[#This Row],[ID-Bygningsdel]],'Data aktør'!A:H,7,FALSE)</f>
        <v/>
      </c>
      <c r="U242" s="122" t="str">
        <f>VLOOKUP(Leverancespecifikation6[[#This Row],[ID-Bygningsdel]],'Data aktør'!A:H,8,FALSE)</f>
        <v/>
      </c>
      <c r="V242" s="112"/>
      <c r="W242" s="79"/>
      <c r="X242" s="79"/>
      <c r="Y242" s="79"/>
      <c r="Z242" s="79"/>
      <c r="AA242" s="79"/>
      <c r="AB242" s="171"/>
      <c r="AD242" s="171"/>
      <c r="AE242" s="171"/>
      <c r="AF242" s="171"/>
      <c r="AG242" s="171"/>
      <c r="AH242" s="171"/>
      <c r="AI242" s="171"/>
      <c r="AJ242" s="171"/>
      <c r="BV242" s="171"/>
      <c r="BW242" s="171"/>
      <c r="CB242" s="134"/>
    </row>
    <row r="243" spans="1:986" ht="12" x14ac:dyDescent="0.2">
      <c r="A243" s="249"/>
      <c r="B243" s="242" t="s">
        <v>611</v>
      </c>
      <c r="C243" s="170" t="str">
        <f>_xlfn.CONCAT(Leverancespecifikation6[[#This Row],[ID]],Leverancespecifikation6[[#This Row],[BYGNINGSDEL]])</f>
        <v>239Hovedudligningsforbindelser</v>
      </c>
      <c r="E243" s="171">
        <v>672</v>
      </c>
      <c r="I243" s="171"/>
      <c r="J243" s="171">
        <v>4</v>
      </c>
      <c r="K243" s="175" t="s">
        <v>643</v>
      </c>
      <c r="L243" s="172" t="s">
        <v>103</v>
      </c>
      <c r="M243" s="80" t="str">
        <f>IFERROR(VLOOKUP(Leverancespecifikation6[[#This Row],[ID-Bygningsdel]],'Data ændringslog'!A:G,7,FALSE),"P")</f>
        <v/>
      </c>
      <c r="N243" s="321" t="s">
        <v>103</v>
      </c>
      <c r="O243" s="121" t="str">
        <f>VLOOKUP(Leverancespecifikation6[[#This Row],[ID-Bygningsdel]],'Data aktør'!A:H,2,FALSE)</f>
        <v/>
      </c>
      <c r="P243" s="78" t="str">
        <f>VLOOKUP(Leverancespecifikation6[[#This Row],[ID-Bygningsdel]],'Data aktør'!A:H,3,FALSE)</f>
        <v/>
      </c>
      <c r="Q243" s="78" t="str">
        <f>VLOOKUP(Leverancespecifikation6[[#This Row],[ID-Bygningsdel]],'Data aktør'!A:H,4,FALSE)</f>
        <v/>
      </c>
      <c r="R243" s="78" t="str">
        <f>VLOOKUP(Leverancespecifikation6[[#This Row],[ID-Bygningsdel]],'Data aktør'!A:H,5,FALSE)</f>
        <v/>
      </c>
      <c r="S243" s="78" t="str">
        <f>VLOOKUP(Leverancespecifikation6[[#This Row],[ID-Bygningsdel]],'Data aktør'!A:H,6,FALSE)</f>
        <v/>
      </c>
      <c r="T243" s="78" t="str">
        <f>VLOOKUP(Leverancespecifikation6[[#This Row],[ID-Bygningsdel]],'Data aktør'!A:H,7,FALSE)</f>
        <v/>
      </c>
      <c r="U243" s="122" t="str">
        <f>VLOOKUP(Leverancespecifikation6[[#This Row],[ID-Bygningsdel]],'Data aktør'!A:H,8,FALSE)</f>
        <v/>
      </c>
      <c r="V243" s="112"/>
      <c r="W243" s="79"/>
      <c r="X243" s="79"/>
      <c r="Y243" s="79"/>
      <c r="Z243" s="79"/>
      <c r="AA243" s="79"/>
      <c r="AB243" s="171"/>
      <c r="AD243" s="171"/>
      <c r="AE243" s="171"/>
      <c r="AF243" s="171"/>
      <c r="AG243" s="171"/>
      <c r="AH243" s="171"/>
      <c r="AI243" s="171"/>
      <c r="AJ243" s="171"/>
      <c r="BV243" s="171"/>
      <c r="BW243" s="171"/>
      <c r="CB243" s="134"/>
    </row>
    <row r="244" spans="1:986" ht="12" customHeight="1" x14ac:dyDescent="0.2">
      <c r="A244" s="249"/>
      <c r="B244" s="242" t="s">
        <v>613</v>
      </c>
      <c r="C244" s="170" t="str">
        <f>_xlfn.CONCAT(Leverancespecifikation6[[#This Row],[ID]],Leverancespecifikation6[[#This Row],[BYGNINGSDEL]])</f>
        <v>240Lokal udligningsforbindelse uden jordforbindelser</v>
      </c>
      <c r="E244" s="171">
        <v>672</v>
      </c>
      <c r="I244" s="171"/>
      <c r="J244" s="171">
        <v>4</v>
      </c>
      <c r="K244" s="175" t="s">
        <v>645</v>
      </c>
      <c r="L244" s="172" t="s">
        <v>103</v>
      </c>
      <c r="M244" s="80" t="str">
        <f>IFERROR(VLOOKUP(Leverancespecifikation6[[#This Row],[ID-Bygningsdel]],'Data ændringslog'!A:G,7,FALSE),"P")</f>
        <v/>
      </c>
      <c r="N244" s="321" t="s">
        <v>103</v>
      </c>
      <c r="O244" s="121" t="str">
        <f>VLOOKUP(Leverancespecifikation6[[#This Row],[ID-Bygningsdel]],'Data aktør'!A:H,2,FALSE)</f>
        <v/>
      </c>
      <c r="P244" s="78" t="str">
        <f>VLOOKUP(Leverancespecifikation6[[#This Row],[ID-Bygningsdel]],'Data aktør'!A:H,3,FALSE)</f>
        <v/>
      </c>
      <c r="Q244" s="78" t="str">
        <f>VLOOKUP(Leverancespecifikation6[[#This Row],[ID-Bygningsdel]],'Data aktør'!A:H,4,FALSE)</f>
        <v/>
      </c>
      <c r="R244" s="78" t="str">
        <f>VLOOKUP(Leverancespecifikation6[[#This Row],[ID-Bygningsdel]],'Data aktør'!A:H,5,FALSE)</f>
        <v/>
      </c>
      <c r="S244" s="78" t="str">
        <f>VLOOKUP(Leverancespecifikation6[[#This Row],[ID-Bygningsdel]],'Data aktør'!A:H,6,FALSE)</f>
        <v/>
      </c>
      <c r="T244" s="78" t="str">
        <f>VLOOKUP(Leverancespecifikation6[[#This Row],[ID-Bygningsdel]],'Data aktør'!A:H,7,FALSE)</f>
        <v/>
      </c>
      <c r="U244" s="122" t="str">
        <f>VLOOKUP(Leverancespecifikation6[[#This Row],[ID-Bygningsdel]],'Data aktør'!A:H,8,FALSE)</f>
        <v/>
      </c>
      <c r="V244" s="112"/>
      <c r="W244" s="79"/>
      <c r="X244" s="79"/>
      <c r="Y244" s="79"/>
      <c r="Z244" s="79"/>
      <c r="AA244" s="79"/>
      <c r="AB244" s="171"/>
      <c r="AD244" s="171"/>
      <c r="AE244" s="171"/>
      <c r="AF244" s="171"/>
      <c r="AG244" s="171"/>
      <c r="AH244" s="171"/>
      <c r="AI244" s="171"/>
      <c r="AJ244" s="171"/>
      <c r="BV244" s="171"/>
      <c r="BW244" s="171"/>
      <c r="CB244" s="134"/>
    </row>
    <row r="245" spans="1:986" ht="12" x14ac:dyDescent="0.2">
      <c r="A245" s="249"/>
      <c r="B245" s="242" t="s">
        <v>615</v>
      </c>
      <c r="C245" s="170" t="str">
        <f>_xlfn.CONCAT(Leverancespecifikation6[[#This Row],[ID]],Leverancespecifikation6[[#This Row],[BYGNINGSDEL]])</f>
        <v>241Supplerende udligningsforbindelser</v>
      </c>
      <c r="E245" s="171">
        <v>672</v>
      </c>
      <c r="I245" s="171"/>
      <c r="J245" s="171">
        <v>4</v>
      </c>
      <c r="K245" s="175" t="s">
        <v>647</v>
      </c>
      <c r="L245" s="172" t="s">
        <v>103</v>
      </c>
      <c r="M245" s="80" t="str">
        <f>IFERROR(VLOOKUP(Leverancespecifikation6[[#This Row],[ID-Bygningsdel]],'Data ændringslog'!A:G,7,FALSE),"P")</f>
        <v/>
      </c>
      <c r="N245" s="321" t="s">
        <v>103</v>
      </c>
      <c r="O245" s="121" t="str">
        <f>VLOOKUP(Leverancespecifikation6[[#This Row],[ID-Bygningsdel]],'Data aktør'!A:H,2,FALSE)</f>
        <v/>
      </c>
      <c r="P245" s="78" t="str">
        <f>VLOOKUP(Leverancespecifikation6[[#This Row],[ID-Bygningsdel]],'Data aktør'!A:H,3,FALSE)</f>
        <v/>
      </c>
      <c r="Q245" s="78" t="str">
        <f>VLOOKUP(Leverancespecifikation6[[#This Row],[ID-Bygningsdel]],'Data aktør'!A:H,4,FALSE)</f>
        <v/>
      </c>
      <c r="R245" s="78" t="str">
        <f>VLOOKUP(Leverancespecifikation6[[#This Row],[ID-Bygningsdel]],'Data aktør'!A:H,5,FALSE)</f>
        <v/>
      </c>
      <c r="S245" s="78" t="str">
        <f>VLOOKUP(Leverancespecifikation6[[#This Row],[ID-Bygningsdel]],'Data aktør'!A:H,6,FALSE)</f>
        <v/>
      </c>
      <c r="T245" s="78" t="str">
        <f>VLOOKUP(Leverancespecifikation6[[#This Row],[ID-Bygningsdel]],'Data aktør'!A:H,7,FALSE)</f>
        <v/>
      </c>
      <c r="U245" s="122" t="str">
        <f>VLOOKUP(Leverancespecifikation6[[#This Row],[ID-Bygningsdel]],'Data aktør'!A:H,8,FALSE)</f>
        <v/>
      </c>
      <c r="V245" s="112"/>
      <c r="W245" s="79"/>
      <c r="X245" s="79"/>
      <c r="Y245" s="79"/>
      <c r="Z245" s="79"/>
      <c r="AA245" s="79"/>
      <c r="AB245" s="171"/>
      <c r="AD245" s="171"/>
      <c r="AE245" s="171"/>
      <c r="AF245" s="171"/>
      <c r="AG245" s="171"/>
      <c r="AH245" s="171"/>
      <c r="AI245" s="171"/>
      <c r="AJ245" s="171"/>
      <c r="BV245" s="171"/>
      <c r="BW245" s="171"/>
      <c r="CB245" s="134"/>
    </row>
    <row r="246" spans="1:986" ht="12" x14ac:dyDescent="0.2">
      <c r="A246" s="249"/>
      <c r="B246" s="242" t="s">
        <v>617</v>
      </c>
      <c r="C246" s="170" t="str">
        <f>_xlfn.CONCAT(Leverancespecifikation6[[#This Row],[ID]],Leverancespecifikation6[[#This Row],[BYGNINGSDEL]])</f>
        <v>242Fundamentsjording</v>
      </c>
      <c r="E246" s="171">
        <v>672</v>
      </c>
      <c r="I246" s="171"/>
      <c r="J246" s="171">
        <v>3</v>
      </c>
      <c r="K246" s="333" t="s">
        <v>649</v>
      </c>
      <c r="L246" s="172" t="s">
        <v>103</v>
      </c>
      <c r="M246" s="80" t="str">
        <f>IFERROR(VLOOKUP(Leverancespecifikation6[[#This Row],[ID-Bygningsdel]],'Data ændringslog'!A:G,7,FALSE),"P")</f>
        <v/>
      </c>
      <c r="N246" s="321" t="s">
        <v>103</v>
      </c>
      <c r="O246" s="121" t="str">
        <f>VLOOKUP(Leverancespecifikation6[[#This Row],[ID-Bygningsdel]],'Data aktør'!A:H,2,FALSE)</f>
        <v/>
      </c>
      <c r="P246" s="78" t="str">
        <f>VLOOKUP(Leverancespecifikation6[[#This Row],[ID-Bygningsdel]],'Data aktør'!A:H,3,FALSE)</f>
        <v/>
      </c>
      <c r="Q246" s="78" t="str">
        <f>VLOOKUP(Leverancespecifikation6[[#This Row],[ID-Bygningsdel]],'Data aktør'!A:H,4,FALSE)</f>
        <v/>
      </c>
      <c r="R246" s="78" t="str">
        <f>VLOOKUP(Leverancespecifikation6[[#This Row],[ID-Bygningsdel]],'Data aktør'!A:H,5,FALSE)</f>
        <v/>
      </c>
      <c r="S246" s="78" t="str">
        <f>VLOOKUP(Leverancespecifikation6[[#This Row],[ID-Bygningsdel]],'Data aktør'!A:H,6,FALSE)</f>
        <v/>
      </c>
      <c r="T246" s="78" t="str">
        <f>VLOOKUP(Leverancespecifikation6[[#This Row],[ID-Bygningsdel]],'Data aktør'!A:H,7,FALSE)</f>
        <v/>
      </c>
      <c r="U246" s="122" t="str">
        <f>VLOOKUP(Leverancespecifikation6[[#This Row],[ID-Bygningsdel]],'Data aktør'!A:H,8,FALSE)</f>
        <v/>
      </c>
      <c r="V246" s="112"/>
      <c r="W246" s="79"/>
      <c r="X246" s="79"/>
      <c r="Y246" s="79"/>
      <c r="Z246" s="79"/>
      <c r="AA246" s="79"/>
      <c r="AB246" s="171"/>
      <c r="AD246" s="171"/>
      <c r="AE246" s="171"/>
      <c r="AF246" s="171"/>
      <c r="AG246" s="171"/>
      <c r="AH246" s="171"/>
      <c r="AI246" s="171"/>
      <c r="AJ246" s="171"/>
      <c r="BV246" s="171"/>
      <c r="BW246" s="171"/>
      <c r="CB246" s="134"/>
    </row>
    <row r="247" spans="1:986" ht="12" x14ac:dyDescent="0.2">
      <c r="A247" s="249"/>
      <c r="B247" s="242" t="s">
        <v>619</v>
      </c>
      <c r="C247" s="170" t="str">
        <f>_xlfn.CONCAT(Leverancespecifikation6[[#This Row],[ID]],Leverancespecifikation6[[#This Row],[BYGNINGSDEL]])</f>
        <v>243Eltracing</v>
      </c>
      <c r="E247" s="171">
        <v>679</v>
      </c>
      <c r="I247" s="171"/>
      <c r="J247" s="171">
        <v>4</v>
      </c>
      <c r="K247" s="175" t="s">
        <v>651</v>
      </c>
      <c r="L247" s="172" t="s">
        <v>103</v>
      </c>
      <c r="M247" s="80" t="str">
        <f>IFERROR(VLOOKUP(Leverancespecifikation6[[#This Row],[ID-Bygningsdel]],'Data ændringslog'!A:G,7,FALSE),"P")</f>
        <v/>
      </c>
      <c r="N247" s="321" t="s">
        <v>103</v>
      </c>
      <c r="O247" s="121" t="str">
        <f>VLOOKUP(Leverancespecifikation6[[#This Row],[ID-Bygningsdel]],'Data aktør'!A:H,2,FALSE)</f>
        <v/>
      </c>
      <c r="P247" s="78" t="str">
        <f>VLOOKUP(Leverancespecifikation6[[#This Row],[ID-Bygningsdel]],'Data aktør'!A:H,3,FALSE)</f>
        <v/>
      </c>
      <c r="Q247" s="78" t="str">
        <f>VLOOKUP(Leverancespecifikation6[[#This Row],[ID-Bygningsdel]],'Data aktør'!A:H,4,FALSE)</f>
        <v/>
      </c>
      <c r="R247" s="78" t="str">
        <f>VLOOKUP(Leverancespecifikation6[[#This Row],[ID-Bygningsdel]],'Data aktør'!A:H,5,FALSE)</f>
        <v/>
      </c>
      <c r="S247" s="78" t="str">
        <f>VLOOKUP(Leverancespecifikation6[[#This Row],[ID-Bygningsdel]],'Data aktør'!A:H,6,FALSE)</f>
        <v/>
      </c>
      <c r="T247" s="78" t="str">
        <f>VLOOKUP(Leverancespecifikation6[[#This Row],[ID-Bygningsdel]],'Data aktør'!A:H,7,FALSE)</f>
        <v/>
      </c>
      <c r="U247" s="122" t="str">
        <f>VLOOKUP(Leverancespecifikation6[[#This Row],[ID-Bygningsdel]],'Data aktør'!A:H,8,FALSE)</f>
        <v/>
      </c>
      <c r="V247" s="112"/>
      <c r="W247" s="79"/>
      <c r="X247" s="79"/>
      <c r="Y247" s="79"/>
      <c r="Z247" s="79"/>
      <c r="AA247" s="79"/>
      <c r="AB247" s="171"/>
      <c r="AD247" s="171"/>
      <c r="AE247" s="171"/>
      <c r="AF247" s="171"/>
      <c r="AG247" s="171"/>
      <c r="AH247" s="171"/>
      <c r="AI247" s="171"/>
      <c r="AJ247" s="171"/>
      <c r="BV247" s="171"/>
      <c r="BW247" s="171"/>
      <c r="CB247" s="134"/>
    </row>
    <row r="248" spans="1:986" s="104" customFormat="1" x14ac:dyDescent="0.2">
      <c r="A248" s="248"/>
      <c r="B248" s="240" t="s">
        <v>621</v>
      </c>
      <c r="C248" s="161" t="str">
        <f>_xlfn.CONCAT(Leverancespecifikation6[[#This Row],[ID]],Leverancespecifikation6[[#This Row],[BYGNINGSDEL]])</f>
        <v>244Central- og tavle Anlæg</v>
      </c>
      <c r="D248" s="162"/>
      <c r="E248" s="162"/>
      <c r="F248" s="162"/>
      <c r="G248" s="162"/>
      <c r="H248" s="162"/>
      <c r="I248" s="162"/>
      <c r="J248" s="163">
        <v>2</v>
      </c>
      <c r="K248" s="164" t="s">
        <v>653</v>
      </c>
      <c r="L248" s="165"/>
      <c r="M248" s="100" t="str">
        <f>IFERROR(VLOOKUP(Leverancespecifikation6[[#This Row],[ID-Bygningsdel]],'Data ændringslog'!A:G,7,FALSE),"P")</f>
        <v/>
      </c>
      <c r="N248" s="201" t="s">
        <v>99</v>
      </c>
      <c r="O248" s="119"/>
      <c r="P248" s="101"/>
      <c r="Q248" s="101"/>
      <c r="R248" s="101"/>
      <c r="S248" s="101"/>
      <c r="T248" s="101"/>
      <c r="U248" s="120"/>
      <c r="V248" s="111"/>
      <c r="W248" s="102"/>
      <c r="X248" s="102"/>
      <c r="Y248" s="102"/>
      <c r="Z248" s="102"/>
      <c r="AA248" s="10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285"/>
      <c r="BM248" s="162"/>
      <c r="BN248" s="162"/>
      <c r="BO248" s="162"/>
      <c r="BP248" s="162"/>
      <c r="BQ248" s="162"/>
      <c r="BR248" s="162"/>
      <c r="BS248" s="162"/>
      <c r="BT248" s="162"/>
      <c r="BU248" s="162"/>
      <c r="BV248" s="162"/>
      <c r="BW248" s="162"/>
      <c r="BX248" s="162"/>
      <c r="BY248" s="162"/>
      <c r="BZ248" s="162"/>
      <c r="CA248" s="206"/>
      <c r="CB248" s="98"/>
      <c r="CC248" s="98"/>
      <c r="CD248" s="98"/>
      <c r="CE248" s="98"/>
      <c r="CF248" s="98"/>
      <c r="CG248" s="98"/>
      <c r="CH248" s="98"/>
      <c r="CI248" s="98"/>
      <c r="CJ248" s="98"/>
      <c r="CK248" s="98"/>
      <c r="CL248" s="98"/>
      <c r="CM248" s="98"/>
      <c r="CN248" s="98"/>
      <c r="CO248" s="98"/>
      <c r="CP248" s="98"/>
      <c r="CQ248" s="98"/>
      <c r="CR248" s="98"/>
      <c r="CS248" s="98"/>
      <c r="CT248" s="98"/>
      <c r="CU248" s="98"/>
      <c r="CV248" s="98"/>
      <c r="CW248" s="98"/>
      <c r="CX248" s="98"/>
      <c r="CY248" s="98"/>
      <c r="CZ248" s="98"/>
      <c r="DA248" s="98"/>
      <c r="DB248" s="98"/>
      <c r="DC248" s="98"/>
      <c r="DD248" s="98"/>
      <c r="DE248" s="98"/>
      <c r="DF248" s="98"/>
      <c r="DG248" s="98"/>
      <c r="DH248" s="98"/>
      <c r="DI248" s="98"/>
      <c r="DJ248" s="98"/>
      <c r="DK248" s="98"/>
      <c r="DL248" s="98"/>
      <c r="DM248" s="98"/>
      <c r="DN248" s="98"/>
      <c r="DO248" s="98"/>
      <c r="DP248" s="98"/>
      <c r="DQ248" s="98"/>
      <c r="DR248" s="98"/>
      <c r="DS248" s="98"/>
      <c r="DT248" s="98"/>
      <c r="DU248" s="98"/>
      <c r="DV248" s="98"/>
      <c r="DW248" s="98"/>
      <c r="DX248" s="98"/>
      <c r="DY248" s="98"/>
      <c r="DZ248" s="98"/>
      <c r="EA248" s="98"/>
      <c r="EB248" s="98"/>
      <c r="EC248" s="98"/>
      <c r="ED248" s="98"/>
      <c r="EE248" s="98"/>
      <c r="EF248" s="98"/>
      <c r="EG248" s="98"/>
      <c r="EH248" s="98"/>
      <c r="EI248" s="98"/>
      <c r="EJ248" s="98"/>
      <c r="EK248" s="98"/>
      <c r="EL248" s="98"/>
      <c r="EM248" s="98"/>
      <c r="EN248" s="98"/>
      <c r="EO248" s="98"/>
      <c r="EP248" s="98"/>
      <c r="EQ248" s="98"/>
      <c r="ER248" s="98"/>
      <c r="ES248" s="98"/>
      <c r="ET248" s="98"/>
      <c r="EU248" s="98"/>
      <c r="EV248" s="98"/>
      <c r="EW248" s="98"/>
      <c r="EX248" s="98"/>
      <c r="EY248" s="98"/>
      <c r="EZ248" s="98"/>
      <c r="FA248" s="98"/>
      <c r="FB248" s="98"/>
      <c r="FC248" s="98"/>
      <c r="FD248" s="98"/>
      <c r="FE248" s="98"/>
      <c r="FF248" s="98"/>
      <c r="FG248" s="98"/>
      <c r="FH248" s="98"/>
      <c r="FI248" s="98"/>
      <c r="FJ248" s="98"/>
      <c r="FK248" s="98"/>
      <c r="FL248" s="98"/>
      <c r="FM248" s="98"/>
      <c r="FN248" s="98"/>
      <c r="FO248" s="98"/>
      <c r="FP248" s="98"/>
      <c r="FQ248" s="98"/>
      <c r="FR248" s="98"/>
      <c r="FS248" s="98"/>
      <c r="FT248" s="98"/>
      <c r="FU248" s="98"/>
      <c r="FV248" s="98"/>
      <c r="FW248" s="98"/>
      <c r="FX248" s="98"/>
      <c r="FY248" s="98"/>
      <c r="FZ248" s="98"/>
      <c r="GA248" s="98"/>
      <c r="GB248" s="98"/>
      <c r="GC248" s="98"/>
      <c r="GD248" s="98"/>
      <c r="GE248" s="98"/>
      <c r="GF248" s="98"/>
      <c r="GG248" s="98"/>
      <c r="GH248" s="98"/>
      <c r="GI248" s="98"/>
      <c r="GJ248" s="98"/>
      <c r="GK248" s="98"/>
      <c r="GL248" s="98"/>
      <c r="GM248" s="98"/>
      <c r="GN248" s="98"/>
      <c r="GO248" s="98"/>
      <c r="GP248" s="98"/>
      <c r="GQ248" s="98"/>
      <c r="GR248" s="98"/>
      <c r="GS248" s="98"/>
      <c r="GT248" s="98"/>
      <c r="GU248" s="98"/>
      <c r="GV248" s="98"/>
      <c r="GW248" s="98"/>
      <c r="GX248" s="98"/>
      <c r="GY248" s="98"/>
      <c r="GZ248" s="98"/>
      <c r="HA248" s="98"/>
      <c r="HB248" s="98"/>
      <c r="HC248" s="98"/>
      <c r="HD248" s="98"/>
      <c r="HE248" s="98"/>
      <c r="HF248" s="98"/>
      <c r="HG248" s="98"/>
      <c r="HH248" s="98"/>
      <c r="HI248" s="98"/>
      <c r="HJ248" s="98"/>
      <c r="HK248" s="98"/>
      <c r="HL248" s="98"/>
      <c r="HM248" s="98"/>
      <c r="HN248" s="98"/>
      <c r="HO248" s="98"/>
      <c r="HP248" s="98"/>
      <c r="HQ248" s="98"/>
      <c r="HR248" s="98"/>
      <c r="HS248" s="98"/>
      <c r="HT248" s="98"/>
      <c r="HU248" s="98"/>
      <c r="HV248" s="98"/>
      <c r="HW248" s="98"/>
      <c r="HX248" s="98"/>
      <c r="HY248" s="98"/>
      <c r="HZ248" s="98"/>
      <c r="IA248" s="98"/>
      <c r="IB248" s="98"/>
      <c r="IC248" s="98"/>
      <c r="ID248" s="98"/>
      <c r="IE248" s="98"/>
      <c r="IF248" s="98"/>
      <c r="IG248" s="98"/>
      <c r="IH248" s="98"/>
      <c r="II248" s="98"/>
      <c r="IJ248" s="98"/>
      <c r="IK248" s="98"/>
      <c r="IL248" s="98"/>
      <c r="IM248" s="98"/>
      <c r="IN248" s="98"/>
      <c r="IO248" s="98"/>
      <c r="IP248" s="98"/>
      <c r="IQ248" s="98"/>
      <c r="IR248" s="98"/>
      <c r="IS248" s="98"/>
      <c r="IT248" s="98"/>
      <c r="IU248" s="98"/>
      <c r="IV248" s="98"/>
      <c r="IW248" s="98"/>
      <c r="IX248" s="98"/>
      <c r="IY248" s="98"/>
      <c r="IZ248" s="98"/>
      <c r="JA248" s="98"/>
      <c r="JB248" s="98"/>
      <c r="JC248" s="98"/>
      <c r="JD248" s="98"/>
      <c r="JE248" s="98"/>
      <c r="JF248" s="98"/>
      <c r="JG248" s="98"/>
      <c r="JH248" s="98"/>
      <c r="JI248" s="98"/>
      <c r="JJ248" s="98"/>
      <c r="JK248" s="98"/>
      <c r="JL248" s="98"/>
      <c r="JM248" s="98"/>
      <c r="JN248" s="98"/>
      <c r="JO248" s="98"/>
      <c r="JP248" s="98"/>
      <c r="JQ248" s="98"/>
      <c r="JR248" s="98"/>
      <c r="JS248" s="98"/>
      <c r="JT248" s="98"/>
      <c r="JU248" s="98"/>
      <c r="JV248" s="98"/>
      <c r="JW248" s="98"/>
      <c r="JX248" s="98"/>
      <c r="JY248" s="98"/>
      <c r="JZ248" s="98"/>
      <c r="KA248" s="98"/>
      <c r="KB248" s="98"/>
      <c r="KC248" s="98"/>
      <c r="KD248" s="98"/>
      <c r="KE248" s="98"/>
      <c r="KF248" s="98"/>
      <c r="KG248" s="98"/>
      <c r="KH248" s="98"/>
      <c r="KI248" s="98"/>
      <c r="KJ248" s="98"/>
      <c r="KK248" s="98"/>
      <c r="KL248" s="98"/>
      <c r="KM248" s="98"/>
      <c r="KN248" s="98"/>
      <c r="KO248" s="98"/>
      <c r="KP248" s="98"/>
      <c r="KQ248" s="98"/>
      <c r="KR248" s="98"/>
      <c r="KS248" s="98"/>
      <c r="KT248" s="98"/>
      <c r="KU248" s="98"/>
      <c r="KV248" s="98"/>
      <c r="KW248" s="98"/>
      <c r="KX248" s="98"/>
      <c r="KY248" s="98"/>
      <c r="KZ248" s="98"/>
      <c r="LA248" s="98"/>
      <c r="LB248" s="98"/>
      <c r="LC248" s="98"/>
      <c r="LD248" s="98"/>
      <c r="LE248" s="98"/>
      <c r="LF248" s="98"/>
      <c r="LG248" s="98"/>
      <c r="LH248" s="98"/>
      <c r="LI248" s="98"/>
      <c r="LJ248" s="98"/>
      <c r="LK248" s="98"/>
      <c r="LL248" s="98"/>
      <c r="LM248" s="98"/>
      <c r="LN248" s="98"/>
      <c r="LO248" s="98"/>
      <c r="LP248" s="98"/>
      <c r="LQ248" s="98"/>
      <c r="LR248" s="98"/>
      <c r="LS248" s="98"/>
      <c r="LT248" s="98"/>
      <c r="LU248" s="98"/>
      <c r="LV248" s="98"/>
      <c r="LW248" s="98"/>
      <c r="LX248" s="98"/>
      <c r="LY248" s="98"/>
      <c r="LZ248" s="98"/>
      <c r="MA248" s="98"/>
      <c r="MB248" s="98"/>
      <c r="MC248" s="98"/>
      <c r="MD248" s="98"/>
      <c r="ME248" s="98"/>
      <c r="MF248" s="98"/>
      <c r="MG248" s="98"/>
      <c r="MH248" s="98"/>
      <c r="MI248" s="98"/>
      <c r="MJ248" s="98"/>
      <c r="MK248" s="98"/>
      <c r="ML248" s="98"/>
      <c r="MM248" s="98"/>
      <c r="MN248" s="98"/>
      <c r="MO248" s="98"/>
      <c r="MP248" s="98"/>
      <c r="MQ248" s="98"/>
      <c r="MR248" s="98"/>
      <c r="MS248" s="98"/>
      <c r="MT248" s="98"/>
      <c r="MU248" s="98"/>
      <c r="MV248" s="98"/>
      <c r="MW248" s="98"/>
      <c r="MX248" s="98"/>
      <c r="MY248" s="98"/>
      <c r="MZ248" s="98"/>
      <c r="NA248" s="98"/>
      <c r="NB248" s="98"/>
      <c r="NC248" s="98"/>
      <c r="ND248" s="98"/>
      <c r="NE248" s="98"/>
      <c r="NF248" s="98"/>
      <c r="NG248" s="98"/>
      <c r="NH248" s="98"/>
      <c r="NI248" s="98"/>
      <c r="NJ248" s="98"/>
      <c r="NK248" s="98"/>
      <c r="NL248" s="98"/>
      <c r="NM248" s="98"/>
      <c r="NN248" s="98"/>
      <c r="NO248" s="98"/>
      <c r="NP248" s="98"/>
      <c r="NQ248" s="98"/>
      <c r="NR248" s="98"/>
      <c r="NS248" s="98"/>
      <c r="NT248" s="98"/>
      <c r="NU248" s="98"/>
      <c r="NV248" s="98"/>
      <c r="NW248" s="98"/>
      <c r="NX248" s="98"/>
      <c r="NY248" s="98"/>
      <c r="NZ248" s="98"/>
      <c r="OA248" s="98"/>
      <c r="OB248" s="98"/>
      <c r="OC248" s="98"/>
      <c r="OD248" s="98"/>
      <c r="OE248" s="98"/>
      <c r="OF248" s="98"/>
      <c r="OG248" s="98"/>
      <c r="OH248" s="98"/>
      <c r="OI248" s="98"/>
      <c r="OJ248" s="98"/>
      <c r="OK248" s="98"/>
      <c r="OL248" s="98"/>
      <c r="OM248" s="98"/>
      <c r="ON248" s="98"/>
      <c r="OO248" s="98"/>
      <c r="OP248" s="98"/>
      <c r="OQ248" s="98"/>
      <c r="OR248" s="98"/>
      <c r="OS248" s="98"/>
      <c r="OT248" s="98"/>
      <c r="OU248" s="98"/>
      <c r="OV248" s="98"/>
      <c r="OW248" s="98"/>
      <c r="OX248" s="98"/>
      <c r="OY248" s="98"/>
      <c r="OZ248" s="98"/>
      <c r="PA248" s="98"/>
      <c r="PB248" s="98"/>
      <c r="PC248" s="98"/>
      <c r="PD248" s="98"/>
      <c r="PE248" s="98"/>
      <c r="PF248" s="98"/>
      <c r="PG248" s="98"/>
      <c r="PH248" s="98"/>
      <c r="PI248" s="98"/>
      <c r="PJ248" s="98"/>
      <c r="PK248" s="98"/>
      <c r="PL248" s="98"/>
      <c r="PM248" s="98"/>
      <c r="PN248" s="98"/>
      <c r="PO248" s="98"/>
      <c r="PP248" s="98"/>
      <c r="PQ248" s="98"/>
      <c r="PR248" s="98"/>
      <c r="PS248" s="98"/>
      <c r="PT248" s="98"/>
      <c r="PU248" s="98"/>
      <c r="PV248" s="98"/>
      <c r="PW248" s="98"/>
      <c r="PX248" s="98"/>
      <c r="PY248" s="98"/>
      <c r="PZ248" s="98"/>
      <c r="QA248" s="98"/>
      <c r="QB248" s="98"/>
      <c r="QC248" s="98"/>
      <c r="QD248" s="98"/>
      <c r="QE248" s="98"/>
      <c r="QF248" s="98"/>
      <c r="QG248" s="98"/>
      <c r="QH248" s="98"/>
      <c r="QI248" s="98"/>
      <c r="QJ248" s="98"/>
      <c r="QK248" s="98"/>
      <c r="QL248" s="98"/>
      <c r="QM248" s="98"/>
      <c r="QN248" s="98"/>
      <c r="QO248" s="98"/>
      <c r="QP248" s="98"/>
      <c r="QQ248" s="98"/>
      <c r="QR248" s="98"/>
      <c r="QS248" s="98"/>
      <c r="QT248" s="98"/>
      <c r="QU248" s="98"/>
      <c r="QV248" s="98"/>
      <c r="QW248" s="98"/>
      <c r="QX248" s="98"/>
      <c r="QY248" s="98"/>
      <c r="QZ248" s="98"/>
      <c r="RA248" s="98"/>
      <c r="RB248" s="98"/>
      <c r="RC248" s="98"/>
      <c r="RD248" s="98"/>
      <c r="RE248" s="98"/>
      <c r="RF248" s="98"/>
      <c r="RG248" s="98"/>
      <c r="RH248" s="98"/>
      <c r="RI248" s="98"/>
      <c r="RJ248" s="98"/>
      <c r="RK248" s="98"/>
      <c r="RL248" s="98"/>
      <c r="RM248" s="98"/>
      <c r="RN248" s="98"/>
      <c r="RO248" s="98"/>
      <c r="RP248" s="98"/>
      <c r="RQ248" s="98"/>
      <c r="RR248" s="98"/>
      <c r="RS248" s="98"/>
      <c r="RT248" s="98"/>
      <c r="RU248" s="98"/>
      <c r="RV248" s="98"/>
      <c r="RW248" s="98"/>
      <c r="RX248" s="98"/>
      <c r="RY248" s="98"/>
      <c r="RZ248" s="98"/>
      <c r="SA248" s="98"/>
      <c r="SB248" s="98"/>
      <c r="SC248" s="98"/>
      <c r="SD248" s="98"/>
      <c r="SE248" s="98"/>
      <c r="SF248" s="98"/>
      <c r="SG248" s="98"/>
      <c r="SH248" s="98"/>
      <c r="SI248" s="98"/>
      <c r="SJ248" s="98"/>
      <c r="SK248" s="98"/>
      <c r="SL248" s="98"/>
      <c r="SM248" s="98"/>
      <c r="SN248" s="98"/>
      <c r="SO248" s="98"/>
      <c r="SP248" s="98"/>
      <c r="SQ248" s="98"/>
      <c r="SR248" s="98"/>
      <c r="SS248" s="98"/>
      <c r="ST248" s="98"/>
      <c r="SU248" s="98"/>
      <c r="SV248" s="98"/>
      <c r="SW248" s="98"/>
      <c r="SX248" s="98"/>
      <c r="SY248" s="98"/>
      <c r="SZ248" s="98"/>
      <c r="TA248" s="98"/>
      <c r="TB248" s="98"/>
      <c r="TC248" s="98"/>
      <c r="TD248" s="98"/>
      <c r="TE248" s="98"/>
      <c r="TF248" s="98"/>
      <c r="TG248" s="98"/>
      <c r="TH248" s="98"/>
      <c r="TI248" s="98"/>
      <c r="TJ248" s="98"/>
      <c r="TK248" s="98"/>
      <c r="TL248" s="98"/>
      <c r="TM248" s="98"/>
      <c r="TN248" s="98"/>
      <c r="TO248" s="98"/>
      <c r="TP248" s="98"/>
      <c r="TQ248" s="98"/>
      <c r="TR248" s="98"/>
      <c r="TS248" s="98"/>
      <c r="TT248" s="98"/>
      <c r="TU248" s="98"/>
      <c r="TV248" s="98"/>
      <c r="TW248" s="98"/>
      <c r="TX248" s="98"/>
      <c r="TY248" s="98"/>
      <c r="TZ248" s="98"/>
      <c r="UA248" s="98"/>
      <c r="UB248" s="98"/>
      <c r="UC248" s="98"/>
      <c r="UD248" s="98"/>
      <c r="UE248" s="98"/>
      <c r="UF248" s="98"/>
      <c r="UG248" s="98"/>
      <c r="UH248" s="98"/>
      <c r="UI248" s="98"/>
      <c r="UJ248" s="98"/>
      <c r="UK248" s="98"/>
      <c r="UL248" s="98"/>
      <c r="UM248" s="98"/>
      <c r="UN248" s="98"/>
      <c r="UO248" s="98"/>
      <c r="UP248" s="98"/>
      <c r="UQ248" s="98"/>
      <c r="UR248" s="98"/>
      <c r="US248" s="98"/>
      <c r="UT248" s="98"/>
      <c r="UU248" s="98"/>
      <c r="UV248" s="98"/>
      <c r="UW248" s="98"/>
      <c r="UX248" s="98"/>
      <c r="UY248" s="98"/>
      <c r="UZ248" s="98"/>
      <c r="VA248" s="98"/>
      <c r="VB248" s="98"/>
      <c r="VC248" s="98"/>
      <c r="VD248" s="98"/>
      <c r="VE248" s="98"/>
      <c r="VF248" s="98"/>
      <c r="VG248" s="98"/>
      <c r="VH248" s="98"/>
      <c r="VI248" s="98"/>
      <c r="VJ248" s="98"/>
      <c r="VK248" s="98"/>
      <c r="VL248" s="98"/>
      <c r="VM248" s="98"/>
      <c r="VN248" s="98"/>
      <c r="VO248" s="98"/>
      <c r="VP248" s="98"/>
      <c r="VQ248" s="98"/>
      <c r="VR248" s="98"/>
      <c r="VS248" s="98"/>
      <c r="VT248" s="98"/>
      <c r="VU248" s="98"/>
      <c r="VV248" s="98"/>
      <c r="VW248" s="98"/>
      <c r="VX248" s="98"/>
      <c r="VY248" s="98"/>
      <c r="VZ248" s="98"/>
      <c r="WA248" s="98"/>
      <c r="WB248" s="98"/>
      <c r="WC248" s="98"/>
      <c r="WD248" s="98"/>
      <c r="WE248" s="98"/>
      <c r="WF248" s="98"/>
      <c r="WG248" s="98"/>
      <c r="WH248" s="98"/>
      <c r="WI248" s="98"/>
      <c r="WJ248" s="98"/>
      <c r="WK248" s="98"/>
      <c r="WL248" s="98"/>
      <c r="WM248" s="98"/>
      <c r="WN248" s="98"/>
      <c r="WO248" s="98"/>
      <c r="WP248" s="98"/>
      <c r="WQ248" s="98"/>
      <c r="WR248" s="98"/>
      <c r="WS248" s="98"/>
      <c r="WT248" s="98"/>
      <c r="WU248" s="98"/>
      <c r="WV248" s="98"/>
      <c r="WW248" s="98"/>
      <c r="WX248" s="98"/>
      <c r="WY248" s="98"/>
      <c r="WZ248" s="98"/>
      <c r="XA248" s="98"/>
      <c r="XB248" s="98"/>
      <c r="XC248" s="98"/>
      <c r="XD248" s="98"/>
      <c r="XE248" s="98"/>
      <c r="XF248" s="98"/>
      <c r="XG248" s="98"/>
      <c r="XH248" s="98"/>
      <c r="XI248" s="98"/>
      <c r="XJ248" s="98"/>
      <c r="XK248" s="98"/>
      <c r="XL248" s="98"/>
      <c r="XM248" s="98"/>
      <c r="XN248" s="98"/>
      <c r="XO248" s="98"/>
      <c r="XP248" s="98"/>
      <c r="XQ248" s="98"/>
      <c r="XR248" s="98"/>
      <c r="XS248" s="98"/>
      <c r="XT248" s="98"/>
      <c r="XU248" s="98"/>
      <c r="XV248" s="98"/>
      <c r="XW248" s="98"/>
      <c r="XX248" s="98"/>
      <c r="XY248" s="98"/>
      <c r="XZ248" s="98"/>
      <c r="YA248" s="98"/>
      <c r="YB248" s="98"/>
      <c r="YC248" s="98"/>
      <c r="YD248" s="98"/>
      <c r="YE248" s="98"/>
      <c r="YF248" s="98"/>
      <c r="YG248" s="98"/>
      <c r="YH248" s="98"/>
      <c r="YI248" s="98"/>
      <c r="YJ248" s="98"/>
      <c r="YK248" s="98"/>
      <c r="YL248" s="98"/>
      <c r="YM248" s="98"/>
      <c r="YN248" s="98"/>
      <c r="YO248" s="98"/>
      <c r="YP248" s="98"/>
      <c r="YQ248" s="98"/>
      <c r="YR248" s="98"/>
      <c r="YS248" s="98"/>
      <c r="YT248" s="98"/>
      <c r="YU248" s="98"/>
      <c r="YV248" s="98"/>
      <c r="YW248" s="98"/>
      <c r="YX248" s="98"/>
      <c r="YY248" s="98"/>
      <c r="YZ248" s="98"/>
      <c r="ZA248" s="98"/>
      <c r="ZB248" s="98"/>
      <c r="ZC248" s="98"/>
      <c r="ZD248" s="98"/>
      <c r="ZE248" s="98"/>
      <c r="ZF248" s="98"/>
      <c r="ZG248" s="98"/>
      <c r="ZH248" s="98"/>
      <c r="ZI248" s="98"/>
      <c r="ZJ248" s="98"/>
      <c r="ZK248" s="98"/>
      <c r="ZL248" s="98"/>
      <c r="ZM248" s="98"/>
      <c r="ZN248" s="98"/>
      <c r="ZO248" s="98"/>
      <c r="ZP248" s="98"/>
      <c r="ZQ248" s="98"/>
      <c r="ZR248" s="98"/>
      <c r="ZS248" s="98"/>
      <c r="ZT248" s="98"/>
      <c r="ZU248" s="98"/>
      <c r="ZV248" s="98"/>
      <c r="ZW248" s="98"/>
      <c r="ZX248" s="98"/>
      <c r="ZY248" s="98"/>
      <c r="ZZ248" s="98"/>
      <c r="AAA248" s="98"/>
      <c r="AAB248" s="98"/>
      <c r="AAC248" s="98"/>
      <c r="AAD248" s="98"/>
      <c r="AAE248" s="98"/>
      <c r="AAF248" s="98"/>
      <c r="AAG248" s="98"/>
      <c r="AAH248" s="98"/>
      <c r="AAI248" s="98"/>
      <c r="AAJ248" s="98"/>
      <c r="AAK248" s="98"/>
      <c r="AAL248" s="98"/>
      <c r="AAM248" s="98"/>
      <c r="AAN248" s="98"/>
      <c r="AAO248" s="98"/>
      <c r="AAP248" s="98"/>
      <c r="AAQ248" s="98"/>
      <c r="AAR248" s="98"/>
      <c r="AAS248" s="98"/>
      <c r="AAT248" s="98"/>
      <c r="AAU248" s="98"/>
      <c r="AAV248" s="98"/>
      <c r="AAW248" s="98"/>
      <c r="AAX248" s="98"/>
      <c r="AAY248" s="98"/>
      <c r="AAZ248" s="98"/>
      <c r="ABA248" s="98"/>
      <c r="ABB248" s="98"/>
      <c r="ABC248" s="98"/>
      <c r="ABD248" s="98"/>
      <c r="ABE248" s="98"/>
      <c r="ABF248" s="98"/>
      <c r="ABG248" s="98"/>
      <c r="ABH248" s="98"/>
      <c r="ABI248" s="98"/>
      <c r="ABJ248" s="98"/>
      <c r="ABK248" s="98"/>
      <c r="ABL248" s="98"/>
      <c r="ABM248" s="98"/>
      <c r="ABN248" s="98"/>
      <c r="ABO248" s="98"/>
      <c r="ABP248" s="98"/>
      <c r="ABQ248" s="98"/>
      <c r="ABR248" s="98"/>
      <c r="ABS248" s="98"/>
      <c r="ABT248" s="98"/>
      <c r="ABU248" s="98"/>
      <c r="ABV248" s="98"/>
      <c r="ABW248" s="98"/>
      <c r="ABX248" s="98"/>
      <c r="ABY248" s="98"/>
      <c r="ABZ248" s="98"/>
      <c r="ACA248" s="98"/>
      <c r="ACB248" s="98"/>
      <c r="ACC248" s="98"/>
      <c r="ACD248" s="98"/>
      <c r="ACE248" s="98"/>
      <c r="ACF248" s="98"/>
      <c r="ACG248" s="98"/>
      <c r="ACH248" s="98"/>
      <c r="ACI248" s="98"/>
      <c r="ACJ248" s="98"/>
      <c r="ACK248" s="98"/>
      <c r="ACL248" s="98"/>
      <c r="ACM248" s="98"/>
      <c r="ACN248" s="98"/>
      <c r="ACO248" s="98"/>
      <c r="ACP248" s="98"/>
      <c r="ACQ248" s="98"/>
      <c r="ACR248" s="98"/>
      <c r="ACS248" s="98"/>
      <c r="ACT248" s="98"/>
      <c r="ACU248" s="98"/>
      <c r="ACV248" s="98"/>
      <c r="ACW248" s="98"/>
      <c r="ACX248" s="98"/>
      <c r="ACY248" s="98"/>
      <c r="ACZ248" s="98"/>
      <c r="ADA248" s="98"/>
      <c r="ADB248" s="98"/>
      <c r="ADC248" s="98"/>
      <c r="ADD248" s="98"/>
      <c r="ADE248" s="98"/>
      <c r="ADF248" s="98"/>
      <c r="ADG248" s="98"/>
      <c r="ADH248" s="98"/>
      <c r="ADI248" s="98"/>
      <c r="ADJ248" s="98"/>
      <c r="ADK248" s="98"/>
      <c r="ADL248" s="98"/>
      <c r="ADM248" s="98"/>
      <c r="ADN248" s="98"/>
      <c r="ADO248" s="98"/>
      <c r="ADP248" s="98"/>
      <c r="ADQ248" s="98"/>
      <c r="ADR248" s="98"/>
      <c r="ADS248" s="98"/>
      <c r="ADT248" s="98"/>
      <c r="ADU248" s="98"/>
      <c r="ADV248" s="98"/>
      <c r="ADW248" s="98"/>
      <c r="ADX248" s="98"/>
      <c r="ADY248" s="98"/>
      <c r="ADZ248" s="98"/>
      <c r="AEA248" s="98"/>
      <c r="AEB248" s="98"/>
      <c r="AEC248" s="98"/>
      <c r="AED248" s="98"/>
      <c r="AEE248" s="98"/>
      <c r="AEF248" s="98"/>
      <c r="AEG248" s="98"/>
      <c r="AEH248" s="98"/>
      <c r="AEI248" s="98"/>
      <c r="AEJ248" s="98"/>
      <c r="AEK248" s="98"/>
      <c r="AEL248" s="98"/>
      <c r="AEM248" s="98"/>
      <c r="AEN248" s="98"/>
      <c r="AEO248" s="98"/>
      <c r="AEP248" s="98"/>
      <c r="AEQ248" s="98"/>
      <c r="AER248" s="98"/>
      <c r="AES248" s="98"/>
      <c r="AET248" s="98"/>
      <c r="AEU248" s="98"/>
      <c r="AEV248" s="98"/>
      <c r="AEW248" s="98"/>
      <c r="AEX248" s="98"/>
      <c r="AEY248" s="98"/>
      <c r="AEZ248" s="98"/>
      <c r="AFA248" s="98"/>
      <c r="AFB248" s="98"/>
      <c r="AFC248" s="98"/>
      <c r="AFD248" s="98"/>
      <c r="AFE248" s="98"/>
      <c r="AFF248" s="98"/>
      <c r="AFG248" s="98"/>
      <c r="AFH248" s="98"/>
      <c r="AFI248" s="98"/>
      <c r="AFJ248" s="98"/>
      <c r="AFK248" s="98"/>
      <c r="AFL248" s="98"/>
      <c r="AFM248" s="98"/>
      <c r="AFN248" s="98"/>
      <c r="AFO248" s="98"/>
      <c r="AFP248" s="98"/>
      <c r="AFQ248" s="98"/>
      <c r="AFR248" s="98"/>
      <c r="AFS248" s="98"/>
      <c r="AFT248" s="98"/>
      <c r="AFU248" s="98"/>
      <c r="AFV248" s="98"/>
      <c r="AFW248" s="98"/>
      <c r="AFX248" s="98"/>
      <c r="AFY248" s="98"/>
      <c r="AFZ248" s="98"/>
      <c r="AGA248" s="98"/>
      <c r="AGB248" s="98"/>
      <c r="AGC248" s="98"/>
      <c r="AGD248" s="98"/>
      <c r="AGE248" s="98"/>
      <c r="AGF248" s="98"/>
      <c r="AGG248" s="98"/>
      <c r="AGH248" s="98"/>
      <c r="AGI248" s="98"/>
      <c r="AGJ248" s="98"/>
      <c r="AGK248" s="98"/>
      <c r="AGL248" s="98"/>
      <c r="AGM248" s="98"/>
      <c r="AGN248" s="98"/>
      <c r="AGO248" s="98"/>
      <c r="AGP248" s="98"/>
      <c r="AGQ248" s="98"/>
      <c r="AGR248" s="98"/>
      <c r="AGS248" s="98"/>
      <c r="AGT248" s="98"/>
      <c r="AGU248" s="98"/>
      <c r="AGV248" s="98"/>
      <c r="AGW248" s="98"/>
      <c r="AGX248" s="98"/>
      <c r="AGY248" s="98"/>
      <c r="AGZ248" s="98"/>
      <c r="AHA248" s="98"/>
      <c r="AHB248" s="98"/>
      <c r="AHC248" s="98"/>
      <c r="AHD248" s="98"/>
      <c r="AHE248" s="98"/>
      <c r="AHF248" s="98"/>
      <c r="AHG248" s="98"/>
      <c r="AHH248" s="98"/>
      <c r="AHI248" s="98"/>
      <c r="AHJ248" s="98"/>
      <c r="AHK248" s="98"/>
      <c r="AHL248" s="98"/>
      <c r="AHM248" s="98"/>
      <c r="AHN248" s="98"/>
      <c r="AHO248" s="98"/>
      <c r="AHP248" s="98"/>
      <c r="AHQ248" s="98"/>
      <c r="AHR248" s="98"/>
      <c r="AHS248" s="98"/>
      <c r="AHT248" s="98"/>
      <c r="AHU248" s="98"/>
      <c r="AHV248" s="98"/>
      <c r="AHW248" s="98"/>
      <c r="AHX248" s="98"/>
      <c r="AHY248" s="98"/>
      <c r="AHZ248" s="98"/>
      <c r="AIA248" s="98"/>
      <c r="AIB248" s="98"/>
      <c r="AIC248" s="98"/>
      <c r="AID248" s="98"/>
      <c r="AIE248" s="98"/>
      <c r="AIF248" s="98"/>
      <c r="AIG248" s="98"/>
      <c r="AIH248" s="98"/>
      <c r="AII248" s="98"/>
      <c r="AIJ248" s="98"/>
      <c r="AIK248" s="98"/>
      <c r="AIL248" s="98"/>
      <c r="AIM248" s="98"/>
      <c r="AIN248" s="98"/>
      <c r="AIO248" s="98"/>
      <c r="AIP248" s="98"/>
      <c r="AIQ248" s="98"/>
      <c r="AIR248" s="98"/>
      <c r="AIS248" s="98"/>
      <c r="AIT248" s="98"/>
      <c r="AIU248" s="98"/>
      <c r="AIV248" s="98"/>
      <c r="AIW248" s="98"/>
      <c r="AIX248" s="98"/>
      <c r="AIY248" s="98"/>
      <c r="AIZ248" s="98"/>
      <c r="AJA248" s="98"/>
      <c r="AJB248" s="98"/>
      <c r="AJC248" s="98"/>
      <c r="AJD248" s="98"/>
      <c r="AJE248" s="98"/>
      <c r="AJF248" s="98"/>
      <c r="AJG248" s="98"/>
      <c r="AJH248" s="98"/>
      <c r="AJI248" s="98"/>
      <c r="AJJ248" s="98"/>
      <c r="AJK248" s="98"/>
      <c r="AJL248" s="98"/>
      <c r="AJM248" s="98"/>
      <c r="AJN248" s="98"/>
      <c r="AJO248" s="98"/>
      <c r="AJP248" s="98"/>
      <c r="AJQ248" s="98"/>
      <c r="AJR248" s="98"/>
      <c r="AJS248" s="98"/>
      <c r="AJT248" s="98"/>
      <c r="AJU248" s="98"/>
      <c r="AJV248" s="98"/>
      <c r="AJW248" s="98"/>
      <c r="AJX248" s="98"/>
      <c r="AJY248" s="98"/>
      <c r="AJZ248" s="98"/>
      <c r="AKA248" s="98"/>
      <c r="AKB248" s="98"/>
      <c r="AKC248" s="98"/>
      <c r="AKD248" s="98"/>
      <c r="AKE248" s="98"/>
      <c r="AKF248" s="98"/>
      <c r="AKG248" s="98"/>
      <c r="AKH248" s="98"/>
      <c r="AKI248" s="98"/>
      <c r="AKJ248" s="98"/>
      <c r="AKK248" s="98"/>
      <c r="AKL248" s="98"/>
      <c r="AKM248" s="98"/>
      <c r="AKN248" s="98"/>
      <c r="AKO248" s="98"/>
      <c r="AKP248" s="98"/>
      <c r="AKQ248" s="98"/>
      <c r="AKR248" s="98"/>
      <c r="AKS248" s="98"/>
      <c r="AKT248" s="98"/>
      <c r="AKU248" s="98"/>
      <c r="AKV248" s="98"/>
      <c r="AKW248" s="98"/>
      <c r="AKX248" s="98"/>
    </row>
    <row r="249" spans="1:986" ht="12" x14ac:dyDescent="0.2">
      <c r="A249" s="249"/>
      <c r="B249" s="241" t="s">
        <v>623</v>
      </c>
      <c r="C249" s="170" t="str">
        <f>_xlfn.CONCAT(Leverancespecifikation6[[#This Row],[ID]],Leverancespecifikation6[[#This Row],[BYGNINGSDEL]])</f>
        <v>245Forsyninger - ekstern</v>
      </c>
      <c r="E249" s="171" t="s">
        <v>1558</v>
      </c>
      <c r="I249" s="171"/>
      <c r="J249" s="167">
        <v>3</v>
      </c>
      <c r="K249" s="332" t="s">
        <v>655</v>
      </c>
      <c r="L249" s="169"/>
      <c r="M249" s="86" t="str">
        <f>IFERROR(VLOOKUP(Leverancespecifikation6[[#This Row],[ID-Bygningsdel]],'Data ændringslog'!A:G,7,FALSE),"P")</f>
        <v/>
      </c>
      <c r="N249" s="320" t="s">
        <v>99</v>
      </c>
      <c r="O249" s="117" t="str">
        <f>VLOOKUP(Leverancespecifikation6[[#This Row],[ID-Bygningsdel]],'Data aktør'!A:H,2,FALSE)</f>
        <v/>
      </c>
      <c r="P249" s="87" t="str">
        <f>VLOOKUP(Leverancespecifikation6[[#This Row],[ID-Bygningsdel]],'Data aktør'!A:H,3,FALSE)</f>
        <v/>
      </c>
      <c r="Q249" s="87" t="str">
        <f>VLOOKUP(Leverancespecifikation6[[#This Row],[ID-Bygningsdel]],'Data aktør'!A:H,4,FALSE)</f>
        <v/>
      </c>
      <c r="R249" s="87" t="str">
        <f>VLOOKUP(Leverancespecifikation6[[#This Row],[ID-Bygningsdel]],'Data aktør'!A:H,5,FALSE)</f>
        <v/>
      </c>
      <c r="S249" s="87" t="str">
        <f>VLOOKUP(Leverancespecifikation6[[#This Row],[ID-Bygningsdel]],'Data aktør'!A:H,6,FALSE)</f>
        <v/>
      </c>
      <c r="T249" s="87" t="str">
        <f>VLOOKUP(Leverancespecifikation6[[#This Row],[ID-Bygningsdel]],'Data aktør'!A:H,7,FALSE)</f>
        <v/>
      </c>
      <c r="U249" s="118" t="str">
        <f>VLOOKUP(Leverancespecifikation6[[#This Row],[ID-Bygningsdel]],'Data aktør'!A:H,8,FALSE)</f>
        <v/>
      </c>
      <c r="V249" s="112"/>
      <c r="W249" s="79"/>
      <c r="X249" s="79"/>
      <c r="Y249" s="79"/>
      <c r="Z249" s="79"/>
      <c r="AA249" s="79"/>
      <c r="AB249" s="167"/>
      <c r="AC249" s="167"/>
      <c r="AD249" s="171"/>
      <c r="AE249" s="171"/>
      <c r="AF249" s="171"/>
      <c r="AG249" s="171"/>
      <c r="AH249" s="171"/>
      <c r="AI249" s="171"/>
      <c r="AJ249" s="167"/>
      <c r="AK249" s="167"/>
      <c r="AL249" s="167"/>
      <c r="AM249" s="167"/>
      <c r="AT249" s="167"/>
      <c r="AU249" s="167"/>
      <c r="BB249" s="167"/>
      <c r="BC249" s="167"/>
      <c r="BJ249" s="167"/>
      <c r="BK249" s="167"/>
      <c r="BL249" s="286"/>
      <c r="BM249" s="167"/>
      <c r="BT249" s="167"/>
      <c r="BU249" s="167"/>
      <c r="BV249" s="167"/>
      <c r="BW249" s="167"/>
      <c r="BX249" s="167"/>
      <c r="BY249" s="167"/>
      <c r="BZ249" s="167"/>
      <c r="CA249" s="207"/>
      <c r="CB249" s="134"/>
    </row>
    <row r="250" spans="1:986" ht="12" x14ac:dyDescent="0.2">
      <c r="A250" s="249"/>
      <c r="B250" s="242" t="s">
        <v>625</v>
      </c>
      <c r="C250" s="170" t="str">
        <f>_xlfn.CONCAT(Leverancespecifikation6[[#This Row],[ID]],Leverancespecifikation6[[#This Row],[BYGNINGSDEL]])</f>
        <v>246Stikledninger / Kanalskinner</v>
      </c>
      <c r="E250" s="171" t="s">
        <v>1558</v>
      </c>
      <c r="I250" s="171"/>
      <c r="J250" s="171">
        <v>4</v>
      </c>
      <c r="K250" s="175" t="s">
        <v>658</v>
      </c>
      <c r="L250" s="172" t="s">
        <v>656</v>
      </c>
      <c r="M250" s="80" t="str">
        <f>IFERROR(VLOOKUP(Leverancespecifikation6[[#This Row],[ID-Bygningsdel]],'Data ændringslog'!A:G,7,FALSE),"P")</f>
        <v/>
      </c>
      <c r="N250" s="321" t="s">
        <v>99</v>
      </c>
      <c r="O250" s="121" t="str">
        <f>VLOOKUP(Leverancespecifikation6[[#This Row],[ID-Bygningsdel]],'Data aktør'!A:H,2,FALSE)</f>
        <v/>
      </c>
      <c r="P250" s="78" t="str">
        <f>VLOOKUP(Leverancespecifikation6[[#This Row],[ID-Bygningsdel]],'Data aktør'!A:H,3,FALSE)</f>
        <v/>
      </c>
      <c r="Q250" s="78" t="str">
        <f>VLOOKUP(Leverancespecifikation6[[#This Row],[ID-Bygningsdel]],'Data aktør'!A:H,4,FALSE)</f>
        <v>X</v>
      </c>
      <c r="R250" s="78" t="str">
        <f>VLOOKUP(Leverancespecifikation6[[#This Row],[ID-Bygningsdel]],'Data aktør'!A:H,5,FALSE)</f>
        <v/>
      </c>
      <c r="S250" s="78" t="str">
        <f>VLOOKUP(Leverancespecifikation6[[#This Row],[ID-Bygningsdel]],'Data aktør'!A:H,6,FALSE)</f>
        <v/>
      </c>
      <c r="T250" s="78" t="str">
        <f>VLOOKUP(Leverancespecifikation6[[#This Row],[ID-Bygningsdel]],'Data aktør'!A:H,7,FALSE)</f>
        <v/>
      </c>
      <c r="U250" s="122" t="str">
        <f>VLOOKUP(Leverancespecifikation6[[#This Row],[ID-Bygningsdel]],'Data aktør'!A:H,8,FALSE)</f>
        <v/>
      </c>
      <c r="V250" s="112"/>
      <c r="W250" s="79"/>
      <c r="X250" s="79"/>
      <c r="Y250" s="79"/>
      <c r="Z250" s="79"/>
      <c r="AA250" s="79"/>
      <c r="AB250" s="171" t="s">
        <v>35</v>
      </c>
      <c r="AC250" s="171">
        <v>200</v>
      </c>
      <c r="AD250" s="171"/>
      <c r="AE250" s="171"/>
      <c r="AF250" s="171"/>
      <c r="AG250" s="171"/>
      <c r="AH250" s="171"/>
      <c r="AI250" s="171"/>
      <c r="AJ250" s="171" t="s">
        <v>35</v>
      </c>
      <c r="AK250" s="171">
        <v>300</v>
      </c>
      <c r="AT250" s="171" t="s">
        <v>35</v>
      </c>
      <c r="AU250" s="171">
        <v>325</v>
      </c>
      <c r="BB250" s="171" t="s">
        <v>35</v>
      </c>
      <c r="BC250" s="171">
        <v>325</v>
      </c>
      <c r="BV250" s="171"/>
      <c r="BW250" s="171"/>
      <c r="CB250" s="134"/>
    </row>
    <row r="251" spans="1:986" ht="12" x14ac:dyDescent="0.2">
      <c r="A251" s="249"/>
      <c r="B251" s="242" t="s">
        <v>627</v>
      </c>
      <c r="C251" s="170" t="str">
        <f>_xlfn.CONCAT(Leverancespecifikation6[[#This Row],[ID]],Leverancespecifikation6[[#This Row],[BYGNINGSDEL]])</f>
        <v>247Transformeranlæg</v>
      </c>
      <c r="E251" s="171" t="s">
        <v>1558</v>
      </c>
      <c r="I251" s="171"/>
      <c r="J251" s="171">
        <v>4</v>
      </c>
      <c r="K251" s="175" t="s">
        <v>660</v>
      </c>
      <c r="L251" s="172" t="s">
        <v>656</v>
      </c>
      <c r="M251" s="80" t="str">
        <f>IFERROR(VLOOKUP(Leverancespecifikation6[[#This Row],[ID-Bygningsdel]],'Data ændringslog'!A:G,7,FALSE),"P")</f>
        <v/>
      </c>
      <c r="N251" s="321" t="s">
        <v>99</v>
      </c>
      <c r="O251" s="121" t="str">
        <f>VLOOKUP(Leverancespecifikation6[[#This Row],[ID-Bygningsdel]],'Data aktør'!A:H,2,FALSE)</f>
        <v/>
      </c>
      <c r="P251" s="78" t="str">
        <f>VLOOKUP(Leverancespecifikation6[[#This Row],[ID-Bygningsdel]],'Data aktør'!A:H,3,FALSE)</f>
        <v/>
      </c>
      <c r="Q251" s="78" t="str">
        <f>VLOOKUP(Leverancespecifikation6[[#This Row],[ID-Bygningsdel]],'Data aktør'!A:H,4,FALSE)</f>
        <v>X</v>
      </c>
      <c r="R251" s="78" t="str">
        <f>VLOOKUP(Leverancespecifikation6[[#This Row],[ID-Bygningsdel]],'Data aktør'!A:H,5,FALSE)</f>
        <v/>
      </c>
      <c r="S251" s="78" t="str">
        <f>VLOOKUP(Leverancespecifikation6[[#This Row],[ID-Bygningsdel]],'Data aktør'!A:H,6,FALSE)</f>
        <v/>
      </c>
      <c r="T251" s="78" t="str">
        <f>VLOOKUP(Leverancespecifikation6[[#This Row],[ID-Bygningsdel]],'Data aktør'!A:H,7,FALSE)</f>
        <v/>
      </c>
      <c r="U251" s="122" t="str">
        <f>VLOOKUP(Leverancespecifikation6[[#This Row],[ID-Bygningsdel]],'Data aktør'!A:H,8,FALSE)</f>
        <v/>
      </c>
      <c r="V251" s="112"/>
      <c r="W251" s="79"/>
      <c r="X251" s="79"/>
      <c r="Y251" s="79"/>
      <c r="Z251" s="79"/>
      <c r="AA251" s="79"/>
      <c r="AB251" s="171" t="s">
        <v>35</v>
      </c>
      <c r="AC251" s="171">
        <v>200</v>
      </c>
      <c r="AD251" s="171"/>
      <c r="AE251" s="171"/>
      <c r="AF251" s="171"/>
      <c r="AG251" s="171"/>
      <c r="AH251" s="171"/>
      <c r="AI251" s="171"/>
      <c r="AJ251" s="171" t="s">
        <v>35</v>
      </c>
      <c r="AK251" s="171">
        <v>300</v>
      </c>
      <c r="AT251" s="171" t="s">
        <v>35</v>
      </c>
      <c r="AU251" s="171">
        <v>325</v>
      </c>
      <c r="BB251" s="171" t="s">
        <v>35</v>
      </c>
      <c r="BC251" s="171">
        <v>325</v>
      </c>
      <c r="BV251" s="171"/>
      <c r="BW251" s="171"/>
      <c r="CB251" s="134"/>
    </row>
    <row r="252" spans="1:986" ht="12" x14ac:dyDescent="0.2">
      <c r="A252" s="249"/>
      <c r="B252" s="242" t="s">
        <v>629</v>
      </c>
      <c r="C252" s="170" t="str">
        <f>_xlfn.CONCAT(Leverancespecifikation6[[#This Row],[ID]],Leverancespecifikation6[[#This Row],[BYGNINGSDEL]])</f>
        <v>248Stationstavler</v>
      </c>
      <c r="E252" s="171" t="s">
        <v>1558</v>
      </c>
      <c r="I252" s="171"/>
      <c r="J252" s="171">
        <v>4</v>
      </c>
      <c r="K252" s="175" t="s">
        <v>662</v>
      </c>
      <c r="L252" s="172" t="s">
        <v>656</v>
      </c>
      <c r="M252" s="80" t="str">
        <f>IFERROR(VLOOKUP(Leverancespecifikation6[[#This Row],[ID-Bygningsdel]],'Data ændringslog'!A:G,7,FALSE),"P")</f>
        <v/>
      </c>
      <c r="N252" s="321" t="s">
        <v>99</v>
      </c>
      <c r="O252" s="121" t="str">
        <f>VLOOKUP(Leverancespecifikation6[[#This Row],[ID-Bygningsdel]],'Data aktør'!A:H,2,FALSE)</f>
        <v/>
      </c>
      <c r="P252" s="78" t="str">
        <f>VLOOKUP(Leverancespecifikation6[[#This Row],[ID-Bygningsdel]],'Data aktør'!A:H,3,FALSE)</f>
        <v/>
      </c>
      <c r="Q252" s="78" t="str">
        <f>VLOOKUP(Leverancespecifikation6[[#This Row],[ID-Bygningsdel]],'Data aktør'!A:H,4,FALSE)</f>
        <v>X</v>
      </c>
      <c r="R252" s="78" t="str">
        <f>VLOOKUP(Leverancespecifikation6[[#This Row],[ID-Bygningsdel]],'Data aktør'!A:H,5,FALSE)</f>
        <v/>
      </c>
      <c r="S252" s="78" t="str">
        <f>VLOOKUP(Leverancespecifikation6[[#This Row],[ID-Bygningsdel]],'Data aktør'!A:H,6,FALSE)</f>
        <v/>
      </c>
      <c r="T252" s="78" t="str">
        <f>VLOOKUP(Leverancespecifikation6[[#This Row],[ID-Bygningsdel]],'Data aktør'!A:H,7,FALSE)</f>
        <v/>
      </c>
      <c r="U252" s="122" t="str">
        <f>VLOOKUP(Leverancespecifikation6[[#This Row],[ID-Bygningsdel]],'Data aktør'!A:H,8,FALSE)</f>
        <v/>
      </c>
      <c r="V252" s="112"/>
      <c r="W252" s="79"/>
      <c r="X252" s="79"/>
      <c r="Y252" s="79"/>
      <c r="Z252" s="79"/>
      <c r="AA252" s="79"/>
      <c r="AB252" s="171" t="s">
        <v>35</v>
      </c>
      <c r="AC252" s="171">
        <v>200</v>
      </c>
      <c r="AD252" s="171"/>
      <c r="AE252" s="171"/>
      <c r="AF252" s="171"/>
      <c r="AG252" s="171"/>
      <c r="AH252" s="171"/>
      <c r="AI252" s="171"/>
      <c r="AJ252" s="171" t="s">
        <v>35</v>
      </c>
      <c r="AK252" s="171">
        <v>300</v>
      </c>
      <c r="AT252" s="171" t="s">
        <v>35</v>
      </c>
      <c r="AU252" s="171">
        <v>325</v>
      </c>
      <c r="BB252" s="171" t="s">
        <v>35</v>
      </c>
      <c r="BC252" s="171">
        <v>325</v>
      </c>
      <c r="BV252" s="171"/>
      <c r="BW252" s="171"/>
      <c r="CB252" s="134"/>
    </row>
    <row r="253" spans="1:986" ht="12" x14ac:dyDescent="0.2">
      <c r="A253" s="249"/>
      <c r="B253" s="242" t="s">
        <v>631</v>
      </c>
      <c r="C253" s="170" t="str">
        <f>_xlfn.CONCAT(Leverancespecifikation6[[#This Row],[ID]],Leverancespecifikation6[[#This Row],[BYGNINGSDEL]])</f>
        <v>249Nød- og reserveforsyningsanlæg/UPS</v>
      </c>
      <c r="E253" s="171" t="s">
        <v>1558</v>
      </c>
      <c r="I253" s="171"/>
      <c r="J253" s="171">
        <v>4</v>
      </c>
      <c r="K253" s="175" t="s">
        <v>664</v>
      </c>
      <c r="L253" s="172" t="s">
        <v>656</v>
      </c>
      <c r="M253" s="80" t="str">
        <f>IFERROR(VLOOKUP(Leverancespecifikation6[[#This Row],[ID-Bygningsdel]],'Data ændringslog'!A:G,7,FALSE),"P")</f>
        <v/>
      </c>
      <c r="N253" s="321" t="s">
        <v>99</v>
      </c>
      <c r="O253" s="121" t="str">
        <f>VLOOKUP(Leverancespecifikation6[[#This Row],[ID-Bygningsdel]],'Data aktør'!A:H,2,FALSE)</f>
        <v/>
      </c>
      <c r="P253" s="78" t="str">
        <f>VLOOKUP(Leverancespecifikation6[[#This Row],[ID-Bygningsdel]],'Data aktør'!A:H,3,FALSE)</f>
        <v/>
      </c>
      <c r="Q253" s="78" t="str">
        <f>VLOOKUP(Leverancespecifikation6[[#This Row],[ID-Bygningsdel]],'Data aktør'!A:H,4,FALSE)</f>
        <v>X</v>
      </c>
      <c r="R253" s="78" t="str">
        <f>VLOOKUP(Leverancespecifikation6[[#This Row],[ID-Bygningsdel]],'Data aktør'!A:H,5,FALSE)</f>
        <v/>
      </c>
      <c r="S253" s="78" t="str">
        <f>VLOOKUP(Leverancespecifikation6[[#This Row],[ID-Bygningsdel]],'Data aktør'!A:H,6,FALSE)</f>
        <v/>
      </c>
      <c r="T253" s="78" t="str">
        <f>VLOOKUP(Leverancespecifikation6[[#This Row],[ID-Bygningsdel]],'Data aktør'!A:H,7,FALSE)</f>
        <v/>
      </c>
      <c r="U253" s="122" t="str">
        <f>VLOOKUP(Leverancespecifikation6[[#This Row],[ID-Bygningsdel]],'Data aktør'!A:H,8,FALSE)</f>
        <v/>
      </c>
      <c r="V253" s="112"/>
      <c r="W253" s="79"/>
      <c r="X253" s="79"/>
      <c r="Y253" s="79"/>
      <c r="Z253" s="79"/>
      <c r="AA253" s="79"/>
      <c r="AB253" s="171" t="s">
        <v>35</v>
      </c>
      <c r="AC253" s="171">
        <v>200</v>
      </c>
      <c r="AD253" s="171"/>
      <c r="AE253" s="171"/>
      <c r="AF253" s="171"/>
      <c r="AG253" s="171"/>
      <c r="AH253" s="171"/>
      <c r="AI253" s="171"/>
      <c r="AJ253" s="171" t="s">
        <v>35</v>
      </c>
      <c r="AK253" s="171">
        <v>300</v>
      </c>
      <c r="AT253" s="171" t="s">
        <v>35</v>
      </c>
      <c r="AU253" s="171">
        <v>325</v>
      </c>
      <c r="BB253" s="171" t="s">
        <v>35</v>
      </c>
      <c r="BC253" s="171">
        <v>325</v>
      </c>
      <c r="BV253" s="171"/>
      <c r="BW253" s="171"/>
      <c r="CB253" s="134"/>
    </row>
    <row r="254" spans="1:986" ht="12" x14ac:dyDescent="0.2">
      <c r="A254" s="249"/>
      <c r="B254" s="242" t="s">
        <v>633</v>
      </c>
      <c r="C254" s="170" t="str">
        <f>_xlfn.CONCAT(Leverancespecifikation6[[#This Row],[ID]],Leverancespecifikation6[[#This Row],[BYGNINGSDEL]])</f>
        <v>250Fasekompenseringsanlæg</v>
      </c>
      <c r="E254" s="171" t="s">
        <v>1558</v>
      </c>
      <c r="I254" s="171"/>
      <c r="J254" s="171">
        <v>4</v>
      </c>
      <c r="K254" s="175" t="s">
        <v>666</v>
      </c>
      <c r="L254" s="172" t="s">
        <v>656</v>
      </c>
      <c r="M254" s="80" t="str">
        <f>IFERROR(VLOOKUP(Leverancespecifikation6[[#This Row],[ID-Bygningsdel]],'Data ændringslog'!A:G,7,FALSE),"P")</f>
        <v/>
      </c>
      <c r="N254" s="321" t="s">
        <v>99</v>
      </c>
      <c r="O254" s="121" t="str">
        <f>VLOOKUP(Leverancespecifikation6[[#This Row],[ID-Bygningsdel]],'Data aktør'!A:H,2,FALSE)</f>
        <v/>
      </c>
      <c r="P254" s="78" t="str">
        <f>VLOOKUP(Leverancespecifikation6[[#This Row],[ID-Bygningsdel]],'Data aktør'!A:H,3,FALSE)</f>
        <v/>
      </c>
      <c r="Q254" s="78" t="str">
        <f>VLOOKUP(Leverancespecifikation6[[#This Row],[ID-Bygningsdel]],'Data aktør'!A:H,4,FALSE)</f>
        <v>X</v>
      </c>
      <c r="R254" s="78" t="str">
        <f>VLOOKUP(Leverancespecifikation6[[#This Row],[ID-Bygningsdel]],'Data aktør'!A:H,5,FALSE)</f>
        <v/>
      </c>
      <c r="S254" s="78" t="str">
        <f>VLOOKUP(Leverancespecifikation6[[#This Row],[ID-Bygningsdel]],'Data aktør'!A:H,6,FALSE)</f>
        <v/>
      </c>
      <c r="T254" s="78" t="str">
        <f>VLOOKUP(Leverancespecifikation6[[#This Row],[ID-Bygningsdel]],'Data aktør'!A:H,7,FALSE)</f>
        <v/>
      </c>
      <c r="U254" s="122" t="str">
        <f>VLOOKUP(Leverancespecifikation6[[#This Row],[ID-Bygningsdel]],'Data aktør'!A:H,8,FALSE)</f>
        <v/>
      </c>
      <c r="V254" s="112"/>
      <c r="W254" s="79"/>
      <c r="X254" s="79"/>
      <c r="Y254" s="79"/>
      <c r="Z254" s="79"/>
      <c r="AA254" s="79"/>
      <c r="AB254" s="171" t="s">
        <v>35</v>
      </c>
      <c r="AC254" s="171">
        <v>200</v>
      </c>
      <c r="AD254" s="171"/>
      <c r="AE254" s="171"/>
      <c r="AF254" s="171"/>
      <c r="AG254" s="171"/>
      <c r="AH254" s="171"/>
      <c r="AI254" s="171"/>
      <c r="AJ254" s="171" t="s">
        <v>35</v>
      </c>
      <c r="AK254" s="171">
        <v>300</v>
      </c>
      <c r="AT254" s="171" t="s">
        <v>35</v>
      </c>
      <c r="AU254" s="171">
        <v>325</v>
      </c>
      <c r="BB254" s="171" t="s">
        <v>35</v>
      </c>
      <c r="BC254" s="171">
        <v>325</v>
      </c>
      <c r="BV254" s="171"/>
      <c r="BW254" s="171"/>
      <c r="CB254" s="134"/>
    </row>
    <row r="255" spans="1:986" ht="12" x14ac:dyDescent="0.2">
      <c r="A255" s="249"/>
      <c r="B255" s="242" t="s">
        <v>635</v>
      </c>
      <c r="C255" s="170" t="str">
        <f>_xlfn.CONCAT(Leverancespecifikation6[[#This Row],[ID]],Leverancespecifikation6[[#This Row],[BYGNINGSDEL]])</f>
        <v>251Frekvensomformeranlæg</v>
      </c>
      <c r="E255" s="171" t="s">
        <v>1558</v>
      </c>
      <c r="I255" s="171"/>
      <c r="J255" s="171">
        <v>4</v>
      </c>
      <c r="K255" s="175" t="s">
        <v>668</v>
      </c>
      <c r="L255" s="172" t="s">
        <v>656</v>
      </c>
      <c r="M255" s="80" t="str">
        <f>IFERROR(VLOOKUP(Leverancespecifikation6[[#This Row],[ID-Bygningsdel]],'Data ændringslog'!A:G,7,FALSE),"P")</f>
        <v/>
      </c>
      <c r="N255" s="321" t="s">
        <v>99</v>
      </c>
      <c r="O255" s="121" t="str">
        <f>VLOOKUP(Leverancespecifikation6[[#This Row],[ID-Bygningsdel]],'Data aktør'!A:H,2,FALSE)</f>
        <v/>
      </c>
      <c r="P255" s="78" t="str">
        <f>VLOOKUP(Leverancespecifikation6[[#This Row],[ID-Bygningsdel]],'Data aktør'!A:H,3,FALSE)</f>
        <v/>
      </c>
      <c r="Q255" s="78" t="str">
        <f>VLOOKUP(Leverancespecifikation6[[#This Row],[ID-Bygningsdel]],'Data aktør'!A:H,4,FALSE)</f>
        <v>X</v>
      </c>
      <c r="R255" s="78" t="str">
        <f>VLOOKUP(Leverancespecifikation6[[#This Row],[ID-Bygningsdel]],'Data aktør'!A:H,5,FALSE)</f>
        <v/>
      </c>
      <c r="S255" s="78" t="str">
        <f>VLOOKUP(Leverancespecifikation6[[#This Row],[ID-Bygningsdel]],'Data aktør'!A:H,6,FALSE)</f>
        <v/>
      </c>
      <c r="T255" s="78" t="str">
        <f>VLOOKUP(Leverancespecifikation6[[#This Row],[ID-Bygningsdel]],'Data aktør'!A:H,7,FALSE)</f>
        <v/>
      </c>
      <c r="U255" s="122" t="str">
        <f>VLOOKUP(Leverancespecifikation6[[#This Row],[ID-Bygningsdel]],'Data aktør'!A:H,8,FALSE)</f>
        <v/>
      </c>
      <c r="V255" s="112"/>
      <c r="W255" s="79"/>
      <c r="X255" s="79"/>
      <c r="Y255" s="79"/>
      <c r="Z255" s="79"/>
      <c r="AA255" s="79"/>
      <c r="AB255" s="171" t="s">
        <v>35</v>
      </c>
      <c r="AC255" s="171">
        <v>200</v>
      </c>
      <c r="AD255" s="171"/>
      <c r="AE255" s="171"/>
      <c r="AF255" s="171"/>
      <c r="AG255" s="171"/>
      <c r="AH255" s="171"/>
      <c r="AI255" s="171"/>
      <c r="AJ255" s="171" t="s">
        <v>35</v>
      </c>
      <c r="AK255" s="171">
        <v>300</v>
      </c>
      <c r="AT255" s="171" t="s">
        <v>35</v>
      </c>
      <c r="AU255" s="171">
        <v>325</v>
      </c>
      <c r="BB255" s="171" t="s">
        <v>35</v>
      </c>
      <c r="BC255" s="171">
        <v>325</v>
      </c>
      <c r="BV255" s="171"/>
      <c r="BW255" s="171"/>
      <c r="CB255" s="134"/>
    </row>
    <row r="256" spans="1:986" ht="12" x14ac:dyDescent="0.2">
      <c r="A256" s="249"/>
      <c r="B256" s="242" t="s">
        <v>637</v>
      </c>
      <c r="C256" s="170" t="str">
        <f>_xlfn.CONCAT(Leverancespecifikation6[[#This Row],[ID]],Leverancespecifikation6[[#This Row],[BYGNINGSDEL]])</f>
        <v>252Fordeling</v>
      </c>
      <c r="E256" s="171" t="s">
        <v>1559</v>
      </c>
      <c r="I256" s="171"/>
      <c r="J256" s="171">
        <v>3</v>
      </c>
      <c r="K256" s="333" t="s">
        <v>670</v>
      </c>
      <c r="M256" s="80" t="str">
        <f>IFERROR(VLOOKUP(Leverancespecifikation6[[#This Row],[ID-Bygningsdel]],'Data ændringslog'!A:G,7,FALSE),"P")</f>
        <v/>
      </c>
      <c r="N256" s="321" t="s">
        <v>99</v>
      </c>
      <c r="O256" s="121" t="str">
        <f>VLOOKUP(Leverancespecifikation6[[#This Row],[ID-Bygningsdel]],'Data aktør'!A:H,2,FALSE)</f>
        <v/>
      </c>
      <c r="P256" s="78" t="str">
        <f>VLOOKUP(Leverancespecifikation6[[#This Row],[ID-Bygningsdel]],'Data aktør'!A:H,3,FALSE)</f>
        <v/>
      </c>
      <c r="Q256" s="78" t="str">
        <f>VLOOKUP(Leverancespecifikation6[[#This Row],[ID-Bygningsdel]],'Data aktør'!A:H,4,FALSE)</f>
        <v/>
      </c>
      <c r="R256" s="78" t="str">
        <f>VLOOKUP(Leverancespecifikation6[[#This Row],[ID-Bygningsdel]],'Data aktør'!A:H,5,FALSE)</f>
        <v/>
      </c>
      <c r="S256" s="78" t="str">
        <f>VLOOKUP(Leverancespecifikation6[[#This Row],[ID-Bygningsdel]],'Data aktør'!A:H,6,FALSE)</f>
        <v/>
      </c>
      <c r="T256" s="78" t="str">
        <f>VLOOKUP(Leverancespecifikation6[[#This Row],[ID-Bygningsdel]],'Data aktør'!A:H,7,FALSE)</f>
        <v/>
      </c>
      <c r="U256" s="122" t="str">
        <f>VLOOKUP(Leverancespecifikation6[[#This Row],[ID-Bygningsdel]],'Data aktør'!A:H,8,FALSE)</f>
        <v/>
      </c>
      <c r="V256" s="112"/>
      <c r="W256" s="79"/>
      <c r="X256" s="79"/>
      <c r="Y256" s="79"/>
      <c r="Z256" s="79"/>
      <c r="AA256" s="79"/>
      <c r="AB256" s="171"/>
      <c r="AD256" s="171"/>
      <c r="AE256" s="171"/>
      <c r="AF256" s="171"/>
      <c r="AG256" s="171"/>
      <c r="AH256" s="171"/>
      <c r="AI256" s="171"/>
      <c r="AJ256" s="171"/>
      <c r="BV256" s="171"/>
      <c r="BW256" s="171"/>
      <c r="CB256" s="134"/>
    </row>
    <row r="257" spans="1:80" ht="12" x14ac:dyDescent="0.2">
      <c r="A257" s="249"/>
      <c r="B257" s="242" t="s">
        <v>638</v>
      </c>
      <c r="C257" s="170" t="str">
        <f>_xlfn.CONCAT(Leverancespecifikation6[[#This Row],[ID]],Leverancespecifikation6[[#This Row],[BYGNINGSDEL]])</f>
        <v>253Hovedledninger / Kanalskinner</v>
      </c>
      <c r="E257" s="171" t="s">
        <v>1559</v>
      </c>
      <c r="I257" s="171"/>
      <c r="J257" s="171">
        <v>4</v>
      </c>
      <c r="K257" s="175" t="s">
        <v>672</v>
      </c>
      <c r="L257" s="172" t="s">
        <v>656</v>
      </c>
      <c r="M257" s="80" t="str">
        <f>IFERROR(VLOOKUP(Leverancespecifikation6[[#This Row],[ID-Bygningsdel]],'Data ændringslog'!A:G,7,FALSE),"P")</f>
        <v/>
      </c>
      <c r="N257" s="321" t="s">
        <v>99</v>
      </c>
      <c r="O257" s="121" t="str">
        <f>VLOOKUP(Leverancespecifikation6[[#This Row],[ID-Bygningsdel]],'Data aktør'!A:H,2,FALSE)</f>
        <v/>
      </c>
      <c r="P257" s="78" t="str">
        <f>VLOOKUP(Leverancespecifikation6[[#This Row],[ID-Bygningsdel]],'Data aktør'!A:H,3,FALSE)</f>
        <v/>
      </c>
      <c r="Q257" s="78" t="str">
        <f>VLOOKUP(Leverancespecifikation6[[#This Row],[ID-Bygningsdel]],'Data aktør'!A:H,4,FALSE)</f>
        <v>X</v>
      </c>
      <c r="R257" s="78" t="str">
        <f>VLOOKUP(Leverancespecifikation6[[#This Row],[ID-Bygningsdel]],'Data aktør'!A:H,5,FALSE)</f>
        <v/>
      </c>
      <c r="S257" s="78" t="str">
        <f>VLOOKUP(Leverancespecifikation6[[#This Row],[ID-Bygningsdel]],'Data aktør'!A:H,6,FALSE)</f>
        <v/>
      </c>
      <c r="T257" s="78" t="str">
        <f>VLOOKUP(Leverancespecifikation6[[#This Row],[ID-Bygningsdel]],'Data aktør'!A:H,7,FALSE)</f>
        <v/>
      </c>
      <c r="U257" s="122" t="str">
        <f>VLOOKUP(Leverancespecifikation6[[#This Row],[ID-Bygningsdel]],'Data aktør'!A:H,8,FALSE)</f>
        <v/>
      </c>
      <c r="V257" s="112"/>
      <c r="W257" s="79"/>
      <c r="X257" s="79"/>
      <c r="Y257" s="79"/>
      <c r="Z257" s="79"/>
      <c r="AA257" s="79"/>
      <c r="AB257" s="171" t="s">
        <v>35</v>
      </c>
      <c r="AC257" s="171">
        <v>200</v>
      </c>
      <c r="AD257" s="171"/>
      <c r="AE257" s="171"/>
      <c r="AF257" s="171"/>
      <c r="AG257" s="171"/>
      <c r="AH257" s="171"/>
      <c r="AI257" s="171"/>
      <c r="AJ257" s="171" t="s">
        <v>35</v>
      </c>
      <c r="AK257" s="171">
        <v>300</v>
      </c>
      <c r="AT257" s="171" t="s">
        <v>35</v>
      </c>
      <c r="AU257" s="171">
        <v>325</v>
      </c>
      <c r="BB257" s="171" t="s">
        <v>35</v>
      </c>
      <c r="BC257" s="171">
        <v>325</v>
      </c>
      <c r="BV257" s="171"/>
      <c r="BW257" s="171"/>
      <c r="CB257" s="134"/>
    </row>
    <row r="258" spans="1:80" ht="12" x14ac:dyDescent="0.2">
      <c r="A258" s="249"/>
      <c r="B258" s="242" t="s">
        <v>640</v>
      </c>
      <c r="C258" s="170" t="str">
        <f>_xlfn.CONCAT(Leverancespecifikation6[[#This Row],[ID]],Leverancespecifikation6[[#This Row],[BYGNINGSDEL]])</f>
        <v>254Hovedtavler</v>
      </c>
      <c r="E258" s="171" t="s">
        <v>1559</v>
      </c>
      <c r="I258" s="171"/>
      <c r="J258" s="171">
        <v>4</v>
      </c>
      <c r="K258" s="175" t="s">
        <v>674</v>
      </c>
      <c r="L258" s="172" t="s">
        <v>656</v>
      </c>
      <c r="M258" s="80" t="str">
        <f>IFERROR(VLOOKUP(Leverancespecifikation6[[#This Row],[ID-Bygningsdel]],'Data ændringslog'!A:G,7,FALSE),"P")</f>
        <v/>
      </c>
      <c r="N258" s="321" t="s">
        <v>99</v>
      </c>
      <c r="O258" s="121" t="str">
        <f>VLOOKUP(Leverancespecifikation6[[#This Row],[ID-Bygningsdel]],'Data aktør'!A:H,2,FALSE)</f>
        <v/>
      </c>
      <c r="P258" s="78" t="str">
        <f>VLOOKUP(Leverancespecifikation6[[#This Row],[ID-Bygningsdel]],'Data aktør'!A:H,3,FALSE)</f>
        <v/>
      </c>
      <c r="Q258" s="78" t="str">
        <f>VLOOKUP(Leverancespecifikation6[[#This Row],[ID-Bygningsdel]],'Data aktør'!A:H,4,FALSE)</f>
        <v>X</v>
      </c>
      <c r="R258" s="78" t="str">
        <f>VLOOKUP(Leverancespecifikation6[[#This Row],[ID-Bygningsdel]],'Data aktør'!A:H,5,FALSE)</f>
        <v/>
      </c>
      <c r="S258" s="78" t="str">
        <f>VLOOKUP(Leverancespecifikation6[[#This Row],[ID-Bygningsdel]],'Data aktør'!A:H,6,FALSE)</f>
        <v/>
      </c>
      <c r="T258" s="78" t="str">
        <f>VLOOKUP(Leverancespecifikation6[[#This Row],[ID-Bygningsdel]],'Data aktør'!A:H,7,FALSE)</f>
        <v/>
      </c>
      <c r="U258" s="122" t="str">
        <f>VLOOKUP(Leverancespecifikation6[[#This Row],[ID-Bygningsdel]],'Data aktør'!A:H,8,FALSE)</f>
        <v/>
      </c>
      <c r="V258" s="112"/>
      <c r="W258" s="79"/>
      <c r="X258" s="79"/>
      <c r="Y258" s="79"/>
      <c r="Z258" s="79"/>
      <c r="AA258" s="79"/>
      <c r="AB258" s="171" t="s">
        <v>35</v>
      </c>
      <c r="AC258" s="171">
        <v>200</v>
      </c>
      <c r="AD258" s="171"/>
      <c r="AE258" s="171"/>
      <c r="AF258" s="171"/>
      <c r="AG258" s="171"/>
      <c r="AH258" s="171"/>
      <c r="AI258" s="171"/>
      <c r="AJ258" s="171" t="s">
        <v>35</v>
      </c>
      <c r="AK258" s="171">
        <v>300</v>
      </c>
      <c r="AT258" s="171" t="s">
        <v>35</v>
      </c>
      <c r="AU258" s="171">
        <v>325</v>
      </c>
      <c r="BB258" s="171" t="s">
        <v>35</v>
      </c>
      <c r="BC258" s="171">
        <v>325</v>
      </c>
      <c r="BV258" s="171"/>
      <c r="BW258" s="171"/>
      <c r="CB258" s="134"/>
    </row>
    <row r="259" spans="1:80" ht="12" x14ac:dyDescent="0.2">
      <c r="A259" s="249"/>
      <c r="B259" s="242" t="s">
        <v>642</v>
      </c>
      <c r="C259" s="170" t="str">
        <f>_xlfn.CONCAT(Leverancespecifikation6[[#This Row],[ID]],Leverancespecifikation6[[#This Row],[BYGNINGSDEL]])</f>
        <v>255Fordelingstavler</v>
      </c>
      <c r="E259" s="171" t="s">
        <v>1559</v>
      </c>
      <c r="I259" s="171"/>
      <c r="J259" s="171">
        <v>4</v>
      </c>
      <c r="K259" s="175" t="s">
        <v>676</v>
      </c>
      <c r="L259" s="172" t="s">
        <v>656</v>
      </c>
      <c r="M259" s="80" t="str">
        <f>IFERROR(VLOOKUP(Leverancespecifikation6[[#This Row],[ID-Bygningsdel]],'Data ændringslog'!A:G,7,FALSE),"P")</f>
        <v/>
      </c>
      <c r="N259" s="321" t="s">
        <v>99</v>
      </c>
      <c r="O259" s="121" t="str">
        <f>VLOOKUP(Leverancespecifikation6[[#This Row],[ID-Bygningsdel]],'Data aktør'!A:H,2,FALSE)</f>
        <v/>
      </c>
      <c r="P259" s="78" t="str">
        <f>VLOOKUP(Leverancespecifikation6[[#This Row],[ID-Bygningsdel]],'Data aktør'!A:H,3,FALSE)</f>
        <v/>
      </c>
      <c r="Q259" s="78" t="str">
        <f>VLOOKUP(Leverancespecifikation6[[#This Row],[ID-Bygningsdel]],'Data aktør'!A:H,4,FALSE)</f>
        <v>X</v>
      </c>
      <c r="R259" s="78" t="str">
        <f>VLOOKUP(Leverancespecifikation6[[#This Row],[ID-Bygningsdel]],'Data aktør'!A:H,5,FALSE)</f>
        <v/>
      </c>
      <c r="S259" s="78" t="str">
        <f>VLOOKUP(Leverancespecifikation6[[#This Row],[ID-Bygningsdel]],'Data aktør'!A:H,6,FALSE)</f>
        <v/>
      </c>
      <c r="T259" s="78" t="str">
        <f>VLOOKUP(Leverancespecifikation6[[#This Row],[ID-Bygningsdel]],'Data aktør'!A:H,7,FALSE)</f>
        <v/>
      </c>
      <c r="U259" s="122" t="str">
        <f>VLOOKUP(Leverancespecifikation6[[#This Row],[ID-Bygningsdel]],'Data aktør'!A:H,8,FALSE)</f>
        <v/>
      </c>
      <c r="V259" s="112"/>
      <c r="W259" s="79"/>
      <c r="X259" s="79"/>
      <c r="Y259" s="79"/>
      <c r="Z259" s="79"/>
      <c r="AA259" s="79"/>
      <c r="AB259" s="171" t="s">
        <v>35</v>
      </c>
      <c r="AC259" s="171">
        <v>200</v>
      </c>
      <c r="AD259" s="171"/>
      <c r="AE259" s="171"/>
      <c r="AF259" s="171"/>
      <c r="AG259" s="171"/>
      <c r="AH259" s="171"/>
      <c r="AI259" s="171"/>
      <c r="AJ259" s="171" t="s">
        <v>35</v>
      </c>
      <c r="AK259" s="171">
        <v>300</v>
      </c>
      <c r="AT259" s="171" t="s">
        <v>35</v>
      </c>
      <c r="AU259" s="171">
        <v>325</v>
      </c>
      <c r="BB259" s="171" t="s">
        <v>35</v>
      </c>
      <c r="BC259" s="171">
        <v>325</v>
      </c>
      <c r="BV259" s="171"/>
      <c r="BW259" s="171"/>
      <c r="CB259" s="134"/>
    </row>
    <row r="260" spans="1:80" ht="12" x14ac:dyDescent="0.2">
      <c r="A260" s="249"/>
      <c r="B260" s="242" t="s">
        <v>644</v>
      </c>
      <c r="C260" s="170" t="str">
        <f>_xlfn.CONCAT(Leverancespecifikation6[[#This Row],[ID]],Leverancespecifikation6[[#This Row],[BYGNINGSDEL]])</f>
        <v>256Undertavler</v>
      </c>
      <c r="E260" s="171" t="s">
        <v>1559</v>
      </c>
      <c r="I260" s="171"/>
      <c r="J260" s="171">
        <v>4</v>
      </c>
      <c r="K260" s="175" t="s">
        <v>678</v>
      </c>
      <c r="L260" s="172" t="s">
        <v>656</v>
      </c>
      <c r="M260" s="80" t="str">
        <f>IFERROR(VLOOKUP(Leverancespecifikation6[[#This Row],[ID-Bygningsdel]],'Data ændringslog'!A:G,7,FALSE),"P")</f>
        <v/>
      </c>
      <c r="N260" s="321" t="s">
        <v>99</v>
      </c>
      <c r="O260" s="121" t="str">
        <f>VLOOKUP(Leverancespecifikation6[[#This Row],[ID-Bygningsdel]],'Data aktør'!A:H,2,FALSE)</f>
        <v/>
      </c>
      <c r="P260" s="78" t="str">
        <f>VLOOKUP(Leverancespecifikation6[[#This Row],[ID-Bygningsdel]],'Data aktør'!A:H,3,FALSE)</f>
        <v/>
      </c>
      <c r="Q260" s="78" t="str">
        <f>VLOOKUP(Leverancespecifikation6[[#This Row],[ID-Bygningsdel]],'Data aktør'!A:H,4,FALSE)</f>
        <v>X</v>
      </c>
      <c r="R260" s="78" t="str">
        <f>VLOOKUP(Leverancespecifikation6[[#This Row],[ID-Bygningsdel]],'Data aktør'!A:H,5,FALSE)</f>
        <v/>
      </c>
      <c r="S260" s="78" t="str">
        <f>VLOOKUP(Leverancespecifikation6[[#This Row],[ID-Bygningsdel]],'Data aktør'!A:H,6,FALSE)</f>
        <v/>
      </c>
      <c r="T260" s="78" t="str">
        <f>VLOOKUP(Leverancespecifikation6[[#This Row],[ID-Bygningsdel]],'Data aktør'!A:H,7,FALSE)</f>
        <v/>
      </c>
      <c r="U260" s="122" t="str">
        <f>VLOOKUP(Leverancespecifikation6[[#This Row],[ID-Bygningsdel]],'Data aktør'!A:H,8,FALSE)</f>
        <v/>
      </c>
      <c r="V260" s="112"/>
      <c r="W260" s="79"/>
      <c r="X260" s="79"/>
      <c r="Y260" s="79"/>
      <c r="Z260" s="79"/>
      <c r="AA260" s="79"/>
      <c r="AB260" s="171"/>
      <c r="AD260" s="171"/>
      <c r="AE260" s="171"/>
      <c r="AF260" s="171"/>
      <c r="AG260" s="171"/>
      <c r="AH260" s="171"/>
      <c r="AI260" s="171"/>
      <c r="AJ260" s="171" t="s">
        <v>35</v>
      </c>
      <c r="AK260" s="171">
        <v>300</v>
      </c>
      <c r="AT260" s="171" t="s">
        <v>35</v>
      </c>
      <c r="AU260" s="171">
        <v>325</v>
      </c>
      <c r="BB260" s="171" t="s">
        <v>35</v>
      </c>
      <c r="BC260" s="171">
        <v>325</v>
      </c>
      <c r="BV260" s="171"/>
      <c r="BW260" s="171"/>
      <c r="CB260" s="134"/>
    </row>
    <row r="261" spans="1:80" ht="12" x14ac:dyDescent="0.2">
      <c r="A261" s="249"/>
      <c r="B261" s="242" t="s">
        <v>646</v>
      </c>
      <c r="C261" s="170" t="str">
        <f>_xlfn.CONCAT(Leverancespecifikation6[[#This Row],[ID]],Leverancespecifikation6[[#This Row],[BYGNINGSDEL]])</f>
        <v>257Gruppetavler</v>
      </c>
      <c r="E261" s="171" t="s">
        <v>1559</v>
      </c>
      <c r="I261" s="171"/>
      <c r="J261" s="171">
        <v>4</v>
      </c>
      <c r="K261" s="175" t="s">
        <v>680</v>
      </c>
      <c r="L261" s="172" t="s">
        <v>656</v>
      </c>
      <c r="M261" s="80" t="str">
        <f>IFERROR(VLOOKUP(Leverancespecifikation6[[#This Row],[ID-Bygningsdel]],'Data ændringslog'!A:G,7,FALSE),"P")</f>
        <v/>
      </c>
      <c r="N261" s="321" t="s">
        <v>99</v>
      </c>
      <c r="O261" s="121" t="str">
        <f>VLOOKUP(Leverancespecifikation6[[#This Row],[ID-Bygningsdel]],'Data aktør'!A:H,2,FALSE)</f>
        <v/>
      </c>
      <c r="P261" s="78" t="str">
        <f>VLOOKUP(Leverancespecifikation6[[#This Row],[ID-Bygningsdel]],'Data aktør'!A:H,3,FALSE)</f>
        <v/>
      </c>
      <c r="Q261" s="78" t="str">
        <f>VLOOKUP(Leverancespecifikation6[[#This Row],[ID-Bygningsdel]],'Data aktør'!A:H,4,FALSE)</f>
        <v>X</v>
      </c>
      <c r="R261" s="78" t="str">
        <f>VLOOKUP(Leverancespecifikation6[[#This Row],[ID-Bygningsdel]],'Data aktør'!A:H,5,FALSE)</f>
        <v/>
      </c>
      <c r="S261" s="78" t="str">
        <f>VLOOKUP(Leverancespecifikation6[[#This Row],[ID-Bygningsdel]],'Data aktør'!A:H,6,FALSE)</f>
        <v/>
      </c>
      <c r="T261" s="78" t="str">
        <f>VLOOKUP(Leverancespecifikation6[[#This Row],[ID-Bygningsdel]],'Data aktør'!A:H,7,FALSE)</f>
        <v/>
      </c>
      <c r="U261" s="122" t="str">
        <f>VLOOKUP(Leverancespecifikation6[[#This Row],[ID-Bygningsdel]],'Data aktør'!A:H,8,FALSE)</f>
        <v/>
      </c>
      <c r="V261" s="112"/>
      <c r="W261" s="79"/>
      <c r="X261" s="79"/>
      <c r="Y261" s="79"/>
      <c r="Z261" s="79"/>
      <c r="AA261" s="79"/>
      <c r="AB261" s="171"/>
      <c r="AD261" s="171"/>
      <c r="AE261" s="171"/>
      <c r="AF261" s="171"/>
      <c r="AG261" s="171"/>
      <c r="AH261" s="171"/>
      <c r="AI261" s="171"/>
      <c r="AJ261" s="171" t="s">
        <v>35</v>
      </c>
      <c r="AK261" s="171">
        <v>300</v>
      </c>
      <c r="AT261" s="171" t="s">
        <v>35</v>
      </c>
      <c r="AU261" s="171">
        <v>325</v>
      </c>
      <c r="BB261" s="171" t="s">
        <v>35</v>
      </c>
      <c r="BC261" s="171">
        <v>325</v>
      </c>
      <c r="BV261" s="171"/>
      <c r="BW261" s="171"/>
      <c r="CB261" s="134"/>
    </row>
    <row r="262" spans="1:80" ht="12" x14ac:dyDescent="0.2">
      <c r="A262" s="249"/>
      <c r="B262" s="242" t="s">
        <v>648</v>
      </c>
      <c r="C262" s="170" t="str">
        <f>_xlfn.CONCAT(Leverancespecifikation6[[#This Row],[ID]],Leverancespecifikation6[[#This Row],[BYGNINGSDEL]])</f>
        <v>258Målertavler</v>
      </c>
      <c r="E262" s="171" t="s">
        <v>1559</v>
      </c>
      <c r="I262" s="171"/>
      <c r="J262" s="171">
        <v>4</v>
      </c>
      <c r="K262" s="175" t="s">
        <v>682</v>
      </c>
      <c r="L262" s="172" t="s">
        <v>656</v>
      </c>
      <c r="M262" s="80" t="str">
        <f>IFERROR(VLOOKUP(Leverancespecifikation6[[#This Row],[ID-Bygningsdel]],'Data ændringslog'!A:G,7,FALSE),"P")</f>
        <v/>
      </c>
      <c r="N262" s="321" t="s">
        <v>99</v>
      </c>
      <c r="O262" s="121" t="str">
        <f>VLOOKUP(Leverancespecifikation6[[#This Row],[ID-Bygningsdel]],'Data aktør'!A:H,2,FALSE)</f>
        <v/>
      </c>
      <c r="P262" s="78" t="str">
        <f>VLOOKUP(Leverancespecifikation6[[#This Row],[ID-Bygningsdel]],'Data aktør'!A:H,3,FALSE)</f>
        <v/>
      </c>
      <c r="Q262" s="78" t="str">
        <f>VLOOKUP(Leverancespecifikation6[[#This Row],[ID-Bygningsdel]],'Data aktør'!A:H,4,FALSE)</f>
        <v>X</v>
      </c>
      <c r="R262" s="78" t="str">
        <f>VLOOKUP(Leverancespecifikation6[[#This Row],[ID-Bygningsdel]],'Data aktør'!A:H,5,FALSE)</f>
        <v/>
      </c>
      <c r="S262" s="78" t="str">
        <f>VLOOKUP(Leverancespecifikation6[[#This Row],[ID-Bygningsdel]],'Data aktør'!A:H,6,FALSE)</f>
        <v/>
      </c>
      <c r="T262" s="78" t="str">
        <f>VLOOKUP(Leverancespecifikation6[[#This Row],[ID-Bygningsdel]],'Data aktør'!A:H,7,FALSE)</f>
        <v/>
      </c>
      <c r="U262" s="122" t="str">
        <f>VLOOKUP(Leverancespecifikation6[[#This Row],[ID-Bygningsdel]],'Data aktør'!A:H,8,FALSE)</f>
        <v/>
      </c>
      <c r="V262" s="112"/>
      <c r="W262" s="79"/>
      <c r="X262" s="79"/>
      <c r="Y262" s="79"/>
      <c r="Z262" s="79"/>
      <c r="AA262" s="79"/>
      <c r="AB262" s="171"/>
      <c r="AD262" s="171"/>
      <c r="AE262" s="171"/>
      <c r="AF262" s="171"/>
      <c r="AG262" s="171"/>
      <c r="AH262" s="171"/>
      <c r="AI262" s="171"/>
      <c r="AJ262" s="171" t="s">
        <v>35</v>
      </c>
      <c r="AK262" s="171">
        <v>300</v>
      </c>
      <c r="AT262" s="171" t="s">
        <v>35</v>
      </c>
      <c r="AU262" s="171">
        <v>325</v>
      </c>
      <c r="BB262" s="171" t="s">
        <v>35</v>
      </c>
      <c r="BC262" s="171">
        <v>325</v>
      </c>
      <c r="BV262" s="171"/>
      <c r="BW262" s="171"/>
      <c r="CB262" s="134"/>
    </row>
    <row r="263" spans="1:80" ht="12" x14ac:dyDescent="0.2">
      <c r="A263" s="249"/>
      <c r="B263" s="242" t="s">
        <v>650</v>
      </c>
      <c r="C263" s="170" t="str">
        <f>_xlfn.CONCAT(Leverancespecifikation6[[#This Row],[ID]],Leverancespecifikation6[[#This Row],[BYGNINGSDEL]])</f>
        <v>259IT-tavler</v>
      </c>
      <c r="E263" s="171" t="s">
        <v>1559</v>
      </c>
      <c r="I263" s="171"/>
      <c r="J263" s="171">
        <v>4</v>
      </c>
      <c r="K263" s="175" t="s">
        <v>684</v>
      </c>
      <c r="L263" s="172" t="s">
        <v>656</v>
      </c>
      <c r="M263" s="80" t="str">
        <f>IFERROR(VLOOKUP(Leverancespecifikation6[[#This Row],[ID-Bygningsdel]],'Data ændringslog'!A:G,7,FALSE),"P")</f>
        <v/>
      </c>
      <c r="N263" s="321" t="s">
        <v>99</v>
      </c>
      <c r="O263" s="121" t="str">
        <f>VLOOKUP(Leverancespecifikation6[[#This Row],[ID-Bygningsdel]],'Data aktør'!A:H,2,FALSE)</f>
        <v/>
      </c>
      <c r="P263" s="78" t="str">
        <f>VLOOKUP(Leverancespecifikation6[[#This Row],[ID-Bygningsdel]],'Data aktør'!A:H,3,FALSE)</f>
        <v/>
      </c>
      <c r="Q263" s="78" t="str">
        <f>VLOOKUP(Leverancespecifikation6[[#This Row],[ID-Bygningsdel]],'Data aktør'!A:H,4,FALSE)</f>
        <v>X</v>
      </c>
      <c r="R263" s="78" t="str">
        <f>VLOOKUP(Leverancespecifikation6[[#This Row],[ID-Bygningsdel]],'Data aktør'!A:H,5,FALSE)</f>
        <v/>
      </c>
      <c r="S263" s="78" t="str">
        <f>VLOOKUP(Leverancespecifikation6[[#This Row],[ID-Bygningsdel]],'Data aktør'!A:H,6,FALSE)</f>
        <v/>
      </c>
      <c r="T263" s="78" t="str">
        <f>VLOOKUP(Leverancespecifikation6[[#This Row],[ID-Bygningsdel]],'Data aktør'!A:H,7,FALSE)</f>
        <v/>
      </c>
      <c r="U263" s="122" t="str">
        <f>VLOOKUP(Leverancespecifikation6[[#This Row],[ID-Bygningsdel]],'Data aktør'!A:H,8,FALSE)</f>
        <v/>
      </c>
      <c r="V263" s="112"/>
      <c r="W263" s="79"/>
      <c r="X263" s="79"/>
      <c r="Y263" s="79"/>
      <c r="Z263" s="79"/>
      <c r="AA263" s="79"/>
      <c r="AB263" s="171" t="s">
        <v>35</v>
      </c>
      <c r="AC263" s="171">
        <v>200</v>
      </c>
      <c r="AD263" s="171"/>
      <c r="AE263" s="171"/>
      <c r="AF263" s="171"/>
      <c r="AG263" s="171"/>
      <c r="AH263" s="171"/>
      <c r="AI263" s="171"/>
      <c r="AJ263" s="171" t="s">
        <v>35</v>
      </c>
      <c r="AK263" s="171">
        <v>300</v>
      </c>
      <c r="AT263" s="171" t="s">
        <v>35</v>
      </c>
      <c r="AU263" s="171">
        <v>325</v>
      </c>
      <c r="BB263" s="171" t="s">
        <v>35</v>
      </c>
      <c r="BC263" s="171">
        <v>325</v>
      </c>
      <c r="BV263" s="171"/>
      <c r="BW263" s="171"/>
      <c r="CB263" s="134"/>
    </row>
    <row r="264" spans="1:80" ht="12" x14ac:dyDescent="0.2">
      <c r="A264" s="249"/>
      <c r="B264" s="242" t="s">
        <v>652</v>
      </c>
      <c r="C264" s="170" t="str">
        <f>_xlfn.CONCAT(Leverancespecifikation6[[#This Row],[ID]],Leverancespecifikation6[[#This Row],[BYGNINGSDEL]])</f>
        <v>260Afgangstavler</v>
      </c>
      <c r="E264" s="171" t="s">
        <v>1559</v>
      </c>
      <c r="I264" s="171"/>
      <c r="J264" s="171">
        <v>4</v>
      </c>
      <c r="K264" s="175" t="s">
        <v>686</v>
      </c>
      <c r="L264" s="172" t="s">
        <v>656</v>
      </c>
      <c r="M264" s="80" t="str">
        <f>IFERROR(VLOOKUP(Leverancespecifikation6[[#This Row],[ID-Bygningsdel]],'Data ændringslog'!A:G,7,FALSE),"P")</f>
        <v/>
      </c>
      <c r="N264" s="321" t="s">
        <v>99</v>
      </c>
      <c r="O264" s="121" t="str">
        <f>VLOOKUP(Leverancespecifikation6[[#This Row],[ID-Bygningsdel]],'Data aktør'!A:H,2,FALSE)</f>
        <v/>
      </c>
      <c r="P264" s="78" t="str">
        <f>VLOOKUP(Leverancespecifikation6[[#This Row],[ID-Bygningsdel]],'Data aktør'!A:H,3,FALSE)</f>
        <v/>
      </c>
      <c r="Q264" s="78" t="str">
        <f>VLOOKUP(Leverancespecifikation6[[#This Row],[ID-Bygningsdel]],'Data aktør'!A:H,4,FALSE)</f>
        <v>X</v>
      </c>
      <c r="R264" s="78" t="str">
        <f>VLOOKUP(Leverancespecifikation6[[#This Row],[ID-Bygningsdel]],'Data aktør'!A:H,5,FALSE)</f>
        <v/>
      </c>
      <c r="S264" s="78" t="str">
        <f>VLOOKUP(Leverancespecifikation6[[#This Row],[ID-Bygningsdel]],'Data aktør'!A:H,6,FALSE)</f>
        <v/>
      </c>
      <c r="T264" s="78" t="str">
        <f>VLOOKUP(Leverancespecifikation6[[#This Row],[ID-Bygningsdel]],'Data aktør'!A:H,7,FALSE)</f>
        <v/>
      </c>
      <c r="U264" s="122" t="str">
        <f>VLOOKUP(Leverancespecifikation6[[#This Row],[ID-Bygningsdel]],'Data aktør'!A:H,8,FALSE)</f>
        <v/>
      </c>
      <c r="V264" s="112"/>
      <c r="W264" s="79"/>
      <c r="X264" s="79"/>
      <c r="Y264" s="79"/>
      <c r="Z264" s="79"/>
      <c r="AA264" s="79"/>
      <c r="AB264" s="171" t="s">
        <v>35</v>
      </c>
      <c r="AC264" s="171">
        <v>200</v>
      </c>
      <c r="AD264" s="171"/>
      <c r="AE264" s="171"/>
      <c r="AF264" s="171"/>
      <c r="AG264" s="171"/>
      <c r="AH264" s="171"/>
      <c r="AI264" s="171"/>
      <c r="AJ264" s="171" t="s">
        <v>35</v>
      </c>
      <c r="AK264" s="171">
        <v>300</v>
      </c>
      <c r="AT264" s="171" t="s">
        <v>35</v>
      </c>
      <c r="AU264" s="171">
        <v>325</v>
      </c>
      <c r="BB264" s="171" t="s">
        <v>35</v>
      </c>
      <c r="BC264" s="171">
        <v>325</v>
      </c>
      <c r="BV264" s="171"/>
      <c r="BW264" s="171"/>
      <c r="CB264" s="134"/>
    </row>
    <row r="265" spans="1:80" ht="12" x14ac:dyDescent="0.2">
      <c r="A265" s="249"/>
      <c r="B265" s="242" t="s">
        <v>654</v>
      </c>
      <c r="C265" s="170" t="str">
        <f>_xlfn.CONCAT(Leverancespecifikation6[[#This Row],[ID]],Leverancespecifikation6[[#This Row],[BYGNINGSDEL]])</f>
        <v>261Øvrige tavler</v>
      </c>
      <c r="E265" s="171" t="s">
        <v>1559</v>
      </c>
      <c r="I265" s="171"/>
      <c r="J265" s="171">
        <v>4</v>
      </c>
      <c r="K265" s="175" t="s">
        <v>688</v>
      </c>
      <c r="L265" s="172" t="s">
        <v>656</v>
      </c>
      <c r="M265" s="80" t="str">
        <f>IFERROR(VLOOKUP(Leverancespecifikation6[[#This Row],[ID-Bygningsdel]],'Data ændringslog'!A:G,7,FALSE),"P")</f>
        <v/>
      </c>
      <c r="N265" s="321" t="s">
        <v>99</v>
      </c>
      <c r="O265" s="121" t="str">
        <f>VLOOKUP(Leverancespecifikation6[[#This Row],[ID-Bygningsdel]],'Data aktør'!A:H,2,FALSE)</f>
        <v/>
      </c>
      <c r="P265" s="78" t="str">
        <f>VLOOKUP(Leverancespecifikation6[[#This Row],[ID-Bygningsdel]],'Data aktør'!A:H,3,FALSE)</f>
        <v/>
      </c>
      <c r="Q265" s="78" t="str">
        <f>VLOOKUP(Leverancespecifikation6[[#This Row],[ID-Bygningsdel]],'Data aktør'!A:H,4,FALSE)</f>
        <v>X</v>
      </c>
      <c r="R265" s="78" t="str">
        <f>VLOOKUP(Leverancespecifikation6[[#This Row],[ID-Bygningsdel]],'Data aktør'!A:H,5,FALSE)</f>
        <v/>
      </c>
      <c r="S265" s="78" t="str">
        <f>VLOOKUP(Leverancespecifikation6[[#This Row],[ID-Bygningsdel]],'Data aktør'!A:H,6,FALSE)</f>
        <v/>
      </c>
      <c r="T265" s="78" t="str">
        <f>VLOOKUP(Leverancespecifikation6[[#This Row],[ID-Bygningsdel]],'Data aktør'!A:H,7,FALSE)</f>
        <v/>
      </c>
      <c r="U265" s="122" t="str">
        <f>VLOOKUP(Leverancespecifikation6[[#This Row],[ID-Bygningsdel]],'Data aktør'!A:H,8,FALSE)</f>
        <v/>
      </c>
      <c r="V265" s="112"/>
      <c r="W265" s="79"/>
      <c r="X265" s="79"/>
      <c r="Y265" s="79"/>
      <c r="Z265" s="79"/>
      <c r="AA265" s="79"/>
      <c r="AB265" s="171" t="s">
        <v>35</v>
      </c>
      <c r="AC265" s="171">
        <v>200</v>
      </c>
      <c r="AD265" s="171"/>
      <c r="AE265" s="171"/>
      <c r="AF265" s="171"/>
      <c r="AG265" s="171"/>
      <c r="AH265" s="171"/>
      <c r="AI265" s="171"/>
      <c r="AJ265" s="171" t="s">
        <v>35</v>
      </c>
      <c r="AK265" s="171">
        <v>300</v>
      </c>
      <c r="AT265" s="171" t="s">
        <v>35</v>
      </c>
      <c r="AU265" s="171">
        <v>325</v>
      </c>
      <c r="BB265" s="171" t="s">
        <v>35</v>
      </c>
      <c r="BC265" s="171">
        <v>325</v>
      </c>
      <c r="BV265" s="171"/>
      <c r="BW265" s="171"/>
      <c r="CB265" s="134"/>
    </row>
    <row r="266" spans="1:80" ht="12" x14ac:dyDescent="0.2">
      <c r="A266" s="249"/>
      <c r="B266" s="242" t="s">
        <v>657</v>
      </c>
      <c r="C266" s="170" t="str">
        <f>_xlfn.CONCAT(Leverancespecifikation6[[#This Row],[ID]],Leverancespecifikation6[[#This Row],[BYGNINGSDEL]])</f>
        <v>262Vedvarende energi</v>
      </c>
      <c r="E266" s="171">
        <v>638</v>
      </c>
      <c r="I266" s="171"/>
      <c r="J266" s="171">
        <v>3</v>
      </c>
      <c r="K266" s="333" t="s">
        <v>690</v>
      </c>
      <c r="M266" s="80" t="str">
        <f>IFERROR(VLOOKUP(Leverancespecifikation6[[#This Row],[ID-Bygningsdel]],'Data ændringslog'!A:G,7,FALSE),"P")</f>
        <v/>
      </c>
      <c r="N266" s="321" t="s">
        <v>99</v>
      </c>
      <c r="O266" s="121" t="str">
        <f>VLOOKUP(Leverancespecifikation6[[#This Row],[ID-Bygningsdel]],'Data aktør'!A:H,2,FALSE)</f>
        <v/>
      </c>
      <c r="P266" s="78" t="str">
        <f>VLOOKUP(Leverancespecifikation6[[#This Row],[ID-Bygningsdel]],'Data aktør'!A:H,3,FALSE)</f>
        <v/>
      </c>
      <c r="Q266" s="78" t="str">
        <f>VLOOKUP(Leverancespecifikation6[[#This Row],[ID-Bygningsdel]],'Data aktør'!A:H,4,FALSE)</f>
        <v/>
      </c>
      <c r="R266" s="78" t="str">
        <f>VLOOKUP(Leverancespecifikation6[[#This Row],[ID-Bygningsdel]],'Data aktør'!A:H,5,FALSE)</f>
        <v/>
      </c>
      <c r="S266" s="78" t="str">
        <f>VLOOKUP(Leverancespecifikation6[[#This Row],[ID-Bygningsdel]],'Data aktør'!A:H,6,FALSE)</f>
        <v/>
      </c>
      <c r="T266" s="78" t="str">
        <f>VLOOKUP(Leverancespecifikation6[[#This Row],[ID-Bygningsdel]],'Data aktør'!A:H,7,FALSE)</f>
        <v/>
      </c>
      <c r="U266" s="122" t="str">
        <f>VLOOKUP(Leverancespecifikation6[[#This Row],[ID-Bygningsdel]],'Data aktør'!A:H,8,FALSE)</f>
        <v/>
      </c>
      <c r="V266" s="112"/>
      <c r="W266" s="79"/>
      <c r="X266" s="79"/>
      <c r="Y266" s="79"/>
      <c r="Z266" s="79"/>
      <c r="AA266" s="79"/>
      <c r="AB266" s="171"/>
      <c r="AD266" s="171"/>
      <c r="AE266" s="171"/>
      <c r="AF266" s="171"/>
      <c r="AG266" s="171"/>
      <c r="AH266" s="171"/>
      <c r="AI266" s="171"/>
      <c r="AJ266" s="171"/>
      <c r="BV266" s="171"/>
      <c r="BW266" s="171"/>
      <c r="CB266" s="134"/>
    </row>
    <row r="267" spans="1:80" ht="12" x14ac:dyDescent="0.2">
      <c r="A267" s="249"/>
      <c r="B267" s="242" t="s">
        <v>659</v>
      </c>
      <c r="C267" s="170" t="str">
        <f>_xlfn.CONCAT(Leverancespecifikation6[[#This Row],[ID]],Leverancespecifikation6[[#This Row],[BYGNINGSDEL]])</f>
        <v>263Solceller</v>
      </c>
      <c r="E267" s="171">
        <v>638</v>
      </c>
      <c r="I267" s="171"/>
      <c r="J267" s="171">
        <v>4</v>
      </c>
      <c r="K267" s="175" t="s">
        <v>692</v>
      </c>
      <c r="L267" s="172" t="s">
        <v>656</v>
      </c>
      <c r="M267" s="80" t="str">
        <f>IFERROR(VLOOKUP(Leverancespecifikation6[[#This Row],[ID-Bygningsdel]],'Data ændringslog'!A:G,7,FALSE),"P")</f>
        <v/>
      </c>
      <c r="N267" s="321" t="s">
        <v>99</v>
      </c>
      <c r="O267" s="121" t="str">
        <f>VLOOKUP(Leverancespecifikation6[[#This Row],[ID-Bygningsdel]],'Data aktør'!A:H,2,FALSE)</f>
        <v/>
      </c>
      <c r="P267" s="78" t="str">
        <f>VLOOKUP(Leverancespecifikation6[[#This Row],[ID-Bygningsdel]],'Data aktør'!A:H,3,FALSE)</f>
        <v/>
      </c>
      <c r="Q267" s="78" t="str">
        <f>VLOOKUP(Leverancespecifikation6[[#This Row],[ID-Bygningsdel]],'Data aktør'!A:H,4,FALSE)</f>
        <v>X</v>
      </c>
      <c r="R267" s="78" t="str">
        <f>VLOOKUP(Leverancespecifikation6[[#This Row],[ID-Bygningsdel]],'Data aktør'!A:H,5,FALSE)</f>
        <v/>
      </c>
      <c r="S267" s="78" t="str">
        <f>VLOOKUP(Leverancespecifikation6[[#This Row],[ID-Bygningsdel]],'Data aktør'!A:H,6,FALSE)</f>
        <v/>
      </c>
      <c r="T267" s="78" t="str">
        <f>VLOOKUP(Leverancespecifikation6[[#This Row],[ID-Bygningsdel]],'Data aktør'!A:H,7,FALSE)</f>
        <v/>
      </c>
      <c r="U267" s="122" t="str">
        <f>VLOOKUP(Leverancespecifikation6[[#This Row],[ID-Bygningsdel]],'Data aktør'!A:H,8,FALSE)</f>
        <v/>
      </c>
      <c r="V267" s="112"/>
      <c r="W267" s="79"/>
      <c r="X267" s="79"/>
      <c r="Y267" s="79"/>
      <c r="Z267" s="79"/>
      <c r="AA267" s="79"/>
      <c r="AB267" s="171"/>
      <c r="AD267" s="171"/>
      <c r="AE267" s="171"/>
      <c r="AF267" s="171"/>
      <c r="AG267" s="171"/>
      <c r="AH267" s="171"/>
      <c r="AI267" s="171"/>
      <c r="AJ267" s="171"/>
      <c r="AT267" s="171" t="s">
        <v>35</v>
      </c>
      <c r="AU267" s="171">
        <v>325</v>
      </c>
      <c r="BB267" s="171" t="s">
        <v>35</v>
      </c>
      <c r="BC267" s="171">
        <v>325</v>
      </c>
      <c r="BV267" s="171"/>
      <c r="BW267" s="171"/>
      <c r="CB267" s="134"/>
    </row>
    <row r="268" spans="1:80" ht="12" x14ac:dyDescent="0.2">
      <c r="A268" s="249"/>
      <c r="B268" s="242" t="s">
        <v>661</v>
      </c>
      <c r="C268" s="170" t="str">
        <f>_xlfn.CONCAT(Leverancespecifikation6[[#This Row],[ID]],Leverancespecifikation6[[#This Row],[BYGNINGSDEL]])</f>
        <v>264Invertere</v>
      </c>
      <c r="E268" s="171">
        <v>638</v>
      </c>
      <c r="I268" s="171"/>
      <c r="J268" s="171">
        <v>4</v>
      </c>
      <c r="K268" s="175" t="s">
        <v>694</v>
      </c>
      <c r="L268" s="172" t="s">
        <v>656</v>
      </c>
      <c r="M268" s="80" t="str">
        <f>IFERROR(VLOOKUP(Leverancespecifikation6[[#This Row],[ID-Bygningsdel]],'Data ændringslog'!A:G,7,FALSE),"P")</f>
        <v/>
      </c>
      <c r="N268" s="321" t="s">
        <v>99</v>
      </c>
      <c r="O268" s="121" t="str">
        <f>VLOOKUP(Leverancespecifikation6[[#This Row],[ID-Bygningsdel]],'Data aktør'!A:H,2,FALSE)</f>
        <v/>
      </c>
      <c r="P268" s="78" t="str">
        <f>VLOOKUP(Leverancespecifikation6[[#This Row],[ID-Bygningsdel]],'Data aktør'!A:H,3,FALSE)</f>
        <v/>
      </c>
      <c r="Q268" s="78" t="str">
        <f>VLOOKUP(Leverancespecifikation6[[#This Row],[ID-Bygningsdel]],'Data aktør'!A:H,4,FALSE)</f>
        <v>X</v>
      </c>
      <c r="R268" s="78" t="str">
        <f>VLOOKUP(Leverancespecifikation6[[#This Row],[ID-Bygningsdel]],'Data aktør'!A:H,5,FALSE)</f>
        <v/>
      </c>
      <c r="S268" s="78" t="str">
        <f>VLOOKUP(Leverancespecifikation6[[#This Row],[ID-Bygningsdel]],'Data aktør'!A:H,6,FALSE)</f>
        <v/>
      </c>
      <c r="T268" s="78" t="str">
        <f>VLOOKUP(Leverancespecifikation6[[#This Row],[ID-Bygningsdel]],'Data aktør'!A:H,7,FALSE)</f>
        <v/>
      </c>
      <c r="U268" s="122" t="str">
        <f>VLOOKUP(Leverancespecifikation6[[#This Row],[ID-Bygningsdel]],'Data aktør'!A:H,8,FALSE)</f>
        <v/>
      </c>
      <c r="V268" s="112"/>
      <c r="W268" s="79"/>
      <c r="X268" s="79"/>
      <c r="Y268" s="79"/>
      <c r="Z268" s="79"/>
      <c r="AA268" s="79"/>
      <c r="AB268" s="171"/>
      <c r="AD268" s="171"/>
      <c r="AE268" s="171"/>
      <c r="AF268" s="171"/>
      <c r="AG268" s="171"/>
      <c r="AH268" s="171"/>
      <c r="AI268" s="171"/>
      <c r="AJ268" s="171"/>
      <c r="AT268" s="171" t="s">
        <v>35</v>
      </c>
      <c r="AU268" s="171">
        <v>325</v>
      </c>
      <c r="BB268" s="171" t="s">
        <v>35</v>
      </c>
      <c r="BC268" s="171">
        <v>325</v>
      </c>
      <c r="BV268" s="171"/>
      <c r="BW268" s="171"/>
      <c r="CB268" s="134"/>
    </row>
    <row r="269" spans="1:80" ht="12" x14ac:dyDescent="0.2">
      <c r="A269" s="249"/>
      <c r="B269" s="242" t="s">
        <v>663</v>
      </c>
      <c r="C269" s="170" t="str">
        <f>_xlfn.CONCAT(Leverancespecifikation6[[#This Row],[ID]],Leverancespecifikation6[[#This Row],[BYGNINGSDEL]])</f>
        <v>265IT-infrastrukturer</v>
      </c>
      <c r="E269" s="171">
        <v>644</v>
      </c>
      <c r="I269" s="171"/>
      <c r="J269" s="171">
        <v>3</v>
      </c>
      <c r="K269" s="333" t="s">
        <v>628</v>
      </c>
      <c r="M269" s="80" t="str">
        <f>IFERROR(VLOOKUP(Leverancespecifikation6[[#This Row],[ID-Bygningsdel]],'Data ændringslog'!A:G,7,FALSE),"P")</f>
        <v/>
      </c>
      <c r="N269" s="321" t="s">
        <v>99</v>
      </c>
      <c r="O269" s="121" t="str">
        <f>VLOOKUP(Leverancespecifikation6[[#This Row],[ID-Bygningsdel]],'Data aktør'!A:H,2,FALSE)</f>
        <v/>
      </c>
      <c r="P269" s="78" t="str">
        <f>VLOOKUP(Leverancespecifikation6[[#This Row],[ID-Bygningsdel]],'Data aktør'!A:H,3,FALSE)</f>
        <v/>
      </c>
      <c r="Q269" s="78" t="str">
        <f>VLOOKUP(Leverancespecifikation6[[#This Row],[ID-Bygningsdel]],'Data aktør'!A:H,4,FALSE)</f>
        <v/>
      </c>
      <c r="R269" s="78" t="str">
        <f>VLOOKUP(Leverancespecifikation6[[#This Row],[ID-Bygningsdel]],'Data aktør'!A:H,5,FALSE)</f>
        <v/>
      </c>
      <c r="S269" s="78" t="str">
        <f>VLOOKUP(Leverancespecifikation6[[#This Row],[ID-Bygningsdel]],'Data aktør'!A:H,6,FALSE)</f>
        <v/>
      </c>
      <c r="T269" s="78" t="str">
        <f>VLOOKUP(Leverancespecifikation6[[#This Row],[ID-Bygningsdel]],'Data aktør'!A:H,7,FALSE)</f>
        <v/>
      </c>
      <c r="U269" s="122" t="str">
        <f>VLOOKUP(Leverancespecifikation6[[#This Row],[ID-Bygningsdel]],'Data aktør'!A:H,8,FALSE)</f>
        <v/>
      </c>
      <c r="V269" s="112"/>
      <c r="W269" s="79"/>
      <c r="X269" s="79"/>
      <c r="Y269" s="79"/>
      <c r="Z269" s="79"/>
      <c r="AA269" s="79"/>
      <c r="AB269" s="171"/>
      <c r="AD269" s="171"/>
      <c r="AE269" s="171"/>
      <c r="AF269" s="171"/>
      <c r="AG269" s="171"/>
      <c r="AH269" s="171"/>
      <c r="AI269" s="171"/>
      <c r="AJ269" s="171"/>
      <c r="BV269" s="171"/>
      <c r="BW269" s="171"/>
      <c r="CB269" s="134"/>
    </row>
    <row r="270" spans="1:80" ht="12" x14ac:dyDescent="0.2">
      <c r="A270" s="249"/>
      <c r="B270" s="242" t="s">
        <v>665</v>
      </c>
      <c r="C270" s="170" t="str">
        <f>_xlfn.CONCAT(Leverancespecifikation6[[#This Row],[ID]],Leverancespecifikation6[[#This Row],[BYGNINGSDEL]])</f>
        <v>266X-felter</v>
      </c>
      <c r="E270" s="171">
        <v>644</v>
      </c>
      <c r="I270" s="171"/>
      <c r="J270" s="171">
        <v>4</v>
      </c>
      <c r="K270" s="175" t="s">
        <v>697</v>
      </c>
      <c r="L270" s="172" t="s">
        <v>656</v>
      </c>
      <c r="M270" s="80" t="str">
        <f>IFERROR(VLOOKUP(Leverancespecifikation6[[#This Row],[ID-Bygningsdel]],'Data ændringslog'!A:G,7,FALSE),"P")</f>
        <v/>
      </c>
      <c r="N270" s="321" t="s">
        <v>99</v>
      </c>
      <c r="O270" s="121" t="str">
        <f>VLOOKUP(Leverancespecifikation6[[#This Row],[ID-Bygningsdel]],'Data aktør'!A:H,2,FALSE)</f>
        <v/>
      </c>
      <c r="P270" s="78" t="str">
        <f>VLOOKUP(Leverancespecifikation6[[#This Row],[ID-Bygningsdel]],'Data aktør'!A:H,3,FALSE)</f>
        <v/>
      </c>
      <c r="Q270" s="78" t="str">
        <f>VLOOKUP(Leverancespecifikation6[[#This Row],[ID-Bygningsdel]],'Data aktør'!A:H,4,FALSE)</f>
        <v>X</v>
      </c>
      <c r="R270" s="78" t="str">
        <f>VLOOKUP(Leverancespecifikation6[[#This Row],[ID-Bygningsdel]],'Data aktør'!A:H,5,FALSE)</f>
        <v/>
      </c>
      <c r="S270" s="78" t="str">
        <f>VLOOKUP(Leverancespecifikation6[[#This Row],[ID-Bygningsdel]],'Data aktør'!A:H,6,FALSE)</f>
        <v/>
      </c>
      <c r="T270" s="78" t="str">
        <f>VLOOKUP(Leverancespecifikation6[[#This Row],[ID-Bygningsdel]],'Data aktør'!A:H,7,FALSE)</f>
        <v/>
      </c>
      <c r="U270" s="122" t="str">
        <f>VLOOKUP(Leverancespecifikation6[[#This Row],[ID-Bygningsdel]],'Data aktør'!A:H,8,FALSE)</f>
        <v/>
      </c>
      <c r="V270" s="112"/>
      <c r="W270" s="79"/>
      <c r="X270" s="79"/>
      <c r="Y270" s="79"/>
      <c r="Z270" s="79"/>
      <c r="AA270" s="79"/>
      <c r="AB270" s="171" t="s">
        <v>35</v>
      </c>
      <c r="AC270" s="171">
        <v>200</v>
      </c>
      <c r="AD270" s="171"/>
      <c r="AE270" s="171"/>
      <c r="AF270" s="171"/>
      <c r="AG270" s="171"/>
      <c r="AH270" s="171"/>
      <c r="AI270" s="171"/>
      <c r="AJ270" s="171" t="s">
        <v>35</v>
      </c>
      <c r="AK270" s="171">
        <v>300</v>
      </c>
      <c r="AT270" s="171" t="s">
        <v>35</v>
      </c>
      <c r="AU270" s="171">
        <v>325</v>
      </c>
      <c r="BB270" s="171" t="s">
        <v>35</v>
      </c>
      <c r="BC270" s="171">
        <v>325</v>
      </c>
      <c r="BV270" s="171"/>
      <c r="BW270" s="171"/>
      <c r="CB270" s="134"/>
    </row>
    <row r="271" spans="1:80" ht="12" x14ac:dyDescent="0.2">
      <c r="A271" s="249"/>
      <c r="B271" s="242" t="s">
        <v>667</v>
      </c>
      <c r="C271" s="170" t="str">
        <f>_xlfn.CONCAT(Leverancespecifikation6[[#This Row],[ID]],Leverancespecifikation6[[#This Row],[BYGNINGSDEL]])</f>
        <v>267Managementsystemer</v>
      </c>
      <c r="E271" s="171">
        <v>661</v>
      </c>
      <c r="I271" s="171"/>
      <c r="J271" s="171">
        <v>3</v>
      </c>
      <c r="K271" s="333" t="s">
        <v>699</v>
      </c>
      <c r="M271" s="80" t="str">
        <f>IFERROR(VLOOKUP(Leverancespecifikation6[[#This Row],[ID-Bygningsdel]],'Data ændringslog'!A:G,7,FALSE),"P")</f>
        <v/>
      </c>
      <c r="N271" s="321" t="s">
        <v>99</v>
      </c>
      <c r="O271" s="121" t="str">
        <f>VLOOKUP(Leverancespecifikation6[[#This Row],[ID-Bygningsdel]],'Data aktør'!A:H,2,FALSE)</f>
        <v/>
      </c>
      <c r="P271" s="78" t="str">
        <f>VLOOKUP(Leverancespecifikation6[[#This Row],[ID-Bygningsdel]],'Data aktør'!A:H,3,FALSE)</f>
        <v/>
      </c>
      <c r="Q271" s="78" t="str">
        <f>VLOOKUP(Leverancespecifikation6[[#This Row],[ID-Bygningsdel]],'Data aktør'!A:H,4,FALSE)</f>
        <v/>
      </c>
      <c r="R271" s="78" t="str">
        <f>VLOOKUP(Leverancespecifikation6[[#This Row],[ID-Bygningsdel]],'Data aktør'!A:H,5,FALSE)</f>
        <v/>
      </c>
      <c r="S271" s="78" t="str">
        <f>VLOOKUP(Leverancespecifikation6[[#This Row],[ID-Bygningsdel]],'Data aktør'!A:H,6,FALSE)</f>
        <v/>
      </c>
      <c r="T271" s="78" t="str">
        <f>VLOOKUP(Leverancespecifikation6[[#This Row],[ID-Bygningsdel]],'Data aktør'!A:H,7,FALSE)</f>
        <v/>
      </c>
      <c r="U271" s="122" t="str">
        <f>VLOOKUP(Leverancespecifikation6[[#This Row],[ID-Bygningsdel]],'Data aktør'!A:H,8,FALSE)</f>
        <v/>
      </c>
      <c r="V271" s="112"/>
      <c r="W271" s="79"/>
      <c r="X271" s="79"/>
      <c r="Y271" s="79"/>
      <c r="Z271" s="79"/>
      <c r="AA271" s="79"/>
      <c r="AB271" s="171"/>
      <c r="AD271" s="171"/>
      <c r="AE271" s="171"/>
      <c r="AF271" s="171"/>
      <c r="AG271" s="171"/>
      <c r="AH271" s="171"/>
      <c r="AI271" s="171"/>
      <c r="AJ271" s="171"/>
      <c r="BV271" s="171"/>
      <c r="BW271" s="171"/>
      <c r="CB271" s="134"/>
    </row>
    <row r="272" spans="1:80" ht="12" x14ac:dyDescent="0.2">
      <c r="A272" s="249"/>
      <c r="B272" s="242" t="s">
        <v>669</v>
      </c>
      <c r="C272" s="170" t="str">
        <f>_xlfn.CONCAT(Leverancespecifikation6[[#This Row],[ID]],Leverancespecifikation6[[#This Row],[BYGNINGSDEL]])</f>
        <v>268BMS-Anlæg</v>
      </c>
      <c r="E272" s="171">
        <v>661</v>
      </c>
      <c r="I272" s="171"/>
      <c r="J272" s="171">
        <v>4</v>
      </c>
      <c r="K272" s="175" t="s">
        <v>701</v>
      </c>
      <c r="L272" s="172" t="s">
        <v>656</v>
      </c>
      <c r="M272" s="80" t="str">
        <f>IFERROR(VLOOKUP(Leverancespecifikation6[[#This Row],[ID-Bygningsdel]],'Data ændringslog'!A:G,7,FALSE),"P")</f>
        <v/>
      </c>
      <c r="N272" s="321" t="s">
        <v>99</v>
      </c>
      <c r="O272" s="121" t="str">
        <f>VLOOKUP(Leverancespecifikation6[[#This Row],[ID-Bygningsdel]],'Data aktør'!A:H,2,FALSE)</f>
        <v/>
      </c>
      <c r="P272" s="78" t="str">
        <f>VLOOKUP(Leverancespecifikation6[[#This Row],[ID-Bygningsdel]],'Data aktør'!A:H,3,FALSE)</f>
        <v/>
      </c>
      <c r="Q272" s="78" t="str">
        <f>VLOOKUP(Leverancespecifikation6[[#This Row],[ID-Bygningsdel]],'Data aktør'!A:H,4,FALSE)</f>
        <v>X</v>
      </c>
      <c r="R272" s="78" t="str">
        <f>VLOOKUP(Leverancespecifikation6[[#This Row],[ID-Bygningsdel]],'Data aktør'!A:H,5,FALSE)</f>
        <v/>
      </c>
      <c r="S272" s="78" t="str">
        <f>VLOOKUP(Leverancespecifikation6[[#This Row],[ID-Bygningsdel]],'Data aktør'!A:H,6,FALSE)</f>
        <v/>
      </c>
      <c r="T272" s="78" t="str">
        <f>VLOOKUP(Leverancespecifikation6[[#This Row],[ID-Bygningsdel]],'Data aktør'!A:H,7,FALSE)</f>
        <v/>
      </c>
      <c r="U272" s="122" t="str">
        <f>VLOOKUP(Leverancespecifikation6[[#This Row],[ID-Bygningsdel]],'Data aktør'!A:H,8,FALSE)</f>
        <v/>
      </c>
      <c r="V272" s="112"/>
      <c r="W272" s="79"/>
      <c r="X272" s="79"/>
      <c r="Y272" s="79"/>
      <c r="Z272" s="79"/>
      <c r="AA272" s="79"/>
      <c r="AB272" s="171"/>
      <c r="AD272" s="171"/>
      <c r="AE272" s="171"/>
      <c r="AF272" s="171"/>
      <c r="AG272" s="171"/>
      <c r="AH272" s="171"/>
      <c r="AI272" s="171"/>
      <c r="AJ272" s="171" t="s">
        <v>35</v>
      </c>
      <c r="AK272" s="171">
        <v>300</v>
      </c>
      <c r="AT272" s="171" t="s">
        <v>35</v>
      </c>
      <c r="AU272" s="171">
        <v>325</v>
      </c>
      <c r="BB272" s="171" t="s">
        <v>35</v>
      </c>
      <c r="BC272" s="171">
        <v>325</v>
      </c>
      <c r="BV272" s="171"/>
      <c r="BW272" s="171"/>
      <c r="CB272" s="134"/>
    </row>
    <row r="273" spans="1:986" ht="12" x14ac:dyDescent="0.2">
      <c r="A273" s="249"/>
      <c r="B273" s="242" t="s">
        <v>671</v>
      </c>
      <c r="C273" s="170" t="str">
        <f>_xlfn.CONCAT(Leverancespecifikation6[[#This Row],[ID]],Leverancespecifikation6[[#This Row],[BYGNINGSDEL]])</f>
        <v>269Central tilstandsstyring</v>
      </c>
      <c r="E273" s="171">
        <v>662</v>
      </c>
      <c r="I273" s="171"/>
      <c r="J273" s="171">
        <v>3</v>
      </c>
      <c r="K273" s="333" t="s">
        <v>703</v>
      </c>
      <c r="M273" s="80" t="str">
        <f>IFERROR(VLOOKUP(Leverancespecifikation6[[#This Row],[ID-Bygningsdel]],'Data ændringslog'!A:G,7,FALSE),"P")</f>
        <v/>
      </c>
      <c r="N273" s="321" t="s">
        <v>99</v>
      </c>
      <c r="O273" s="121" t="str">
        <f>VLOOKUP(Leverancespecifikation6[[#This Row],[ID-Bygningsdel]],'Data aktør'!A:H,2,FALSE)</f>
        <v/>
      </c>
      <c r="P273" s="78" t="str">
        <f>VLOOKUP(Leverancespecifikation6[[#This Row],[ID-Bygningsdel]],'Data aktør'!A:H,3,FALSE)</f>
        <v/>
      </c>
      <c r="Q273" s="78" t="str">
        <f>VLOOKUP(Leverancespecifikation6[[#This Row],[ID-Bygningsdel]],'Data aktør'!A:H,4,FALSE)</f>
        <v/>
      </c>
      <c r="R273" s="78" t="str">
        <f>VLOOKUP(Leverancespecifikation6[[#This Row],[ID-Bygningsdel]],'Data aktør'!A:H,5,FALSE)</f>
        <v/>
      </c>
      <c r="S273" s="78" t="str">
        <f>VLOOKUP(Leverancespecifikation6[[#This Row],[ID-Bygningsdel]],'Data aktør'!A:H,6,FALSE)</f>
        <v/>
      </c>
      <c r="T273" s="78" t="str">
        <f>VLOOKUP(Leverancespecifikation6[[#This Row],[ID-Bygningsdel]],'Data aktør'!A:H,7,FALSE)</f>
        <v/>
      </c>
      <c r="U273" s="122" t="str">
        <f>VLOOKUP(Leverancespecifikation6[[#This Row],[ID-Bygningsdel]],'Data aktør'!A:H,8,FALSE)</f>
        <v/>
      </c>
      <c r="V273" s="112"/>
      <c r="W273" s="79"/>
      <c r="X273" s="79"/>
      <c r="Y273" s="79"/>
      <c r="Z273" s="79"/>
      <c r="AA273" s="79"/>
      <c r="AB273" s="171"/>
      <c r="AD273" s="171"/>
      <c r="AE273" s="171"/>
      <c r="AF273" s="171"/>
      <c r="AG273" s="171"/>
      <c r="AH273" s="171"/>
      <c r="AI273" s="171"/>
      <c r="AJ273" s="171"/>
      <c r="BV273" s="171"/>
      <c r="BW273" s="171"/>
      <c r="CB273" s="134"/>
    </row>
    <row r="274" spans="1:986" ht="12" x14ac:dyDescent="0.2">
      <c r="A274" s="249"/>
      <c r="B274" s="242" t="s">
        <v>673</v>
      </c>
      <c r="C274" s="170" t="str">
        <f>_xlfn.CONCAT(Leverancespecifikation6[[#This Row],[ID]],Leverancespecifikation6[[#This Row],[BYGNINGSDEL]])</f>
        <v>270CTS-anlæg</v>
      </c>
      <c r="E274" s="171">
        <v>662</v>
      </c>
      <c r="I274" s="171"/>
      <c r="J274" s="171">
        <v>4</v>
      </c>
      <c r="K274" s="175" t="s">
        <v>705</v>
      </c>
      <c r="L274" s="172" t="s">
        <v>656</v>
      </c>
      <c r="M274" s="80" t="str">
        <f>IFERROR(VLOOKUP(Leverancespecifikation6[[#This Row],[ID-Bygningsdel]],'Data ændringslog'!A:G,7,FALSE),"P")</f>
        <v/>
      </c>
      <c r="N274" s="321" t="s">
        <v>99</v>
      </c>
      <c r="O274" s="121" t="str">
        <f>VLOOKUP(Leverancespecifikation6[[#This Row],[ID-Bygningsdel]],'Data aktør'!A:H,2,FALSE)</f>
        <v/>
      </c>
      <c r="P274" s="78" t="str">
        <f>VLOOKUP(Leverancespecifikation6[[#This Row],[ID-Bygningsdel]],'Data aktør'!A:H,3,FALSE)</f>
        <v/>
      </c>
      <c r="Q274" s="78" t="str">
        <f>VLOOKUP(Leverancespecifikation6[[#This Row],[ID-Bygningsdel]],'Data aktør'!A:H,4,FALSE)</f>
        <v>X</v>
      </c>
      <c r="R274" s="78" t="str">
        <f>VLOOKUP(Leverancespecifikation6[[#This Row],[ID-Bygningsdel]],'Data aktør'!A:H,5,FALSE)</f>
        <v/>
      </c>
      <c r="S274" s="78" t="str">
        <f>VLOOKUP(Leverancespecifikation6[[#This Row],[ID-Bygningsdel]],'Data aktør'!A:H,6,FALSE)</f>
        <v/>
      </c>
      <c r="T274" s="78" t="str">
        <f>VLOOKUP(Leverancespecifikation6[[#This Row],[ID-Bygningsdel]],'Data aktør'!A:H,7,FALSE)</f>
        <v/>
      </c>
      <c r="U274" s="122" t="str">
        <f>VLOOKUP(Leverancespecifikation6[[#This Row],[ID-Bygningsdel]],'Data aktør'!A:H,8,FALSE)</f>
        <v/>
      </c>
      <c r="V274" s="112"/>
      <c r="W274" s="79"/>
      <c r="X274" s="79"/>
      <c r="Y274" s="79"/>
      <c r="Z274" s="79"/>
      <c r="AA274" s="79"/>
      <c r="AB274" s="171"/>
      <c r="AD274" s="171"/>
      <c r="AE274" s="171"/>
      <c r="AF274" s="171"/>
      <c r="AG274" s="171"/>
      <c r="AH274" s="171"/>
      <c r="AI274" s="171"/>
      <c r="AJ274" s="171" t="s">
        <v>35</v>
      </c>
      <c r="AK274" s="171">
        <v>300</v>
      </c>
      <c r="AT274" s="171" t="s">
        <v>35</v>
      </c>
      <c r="AU274" s="171">
        <v>325</v>
      </c>
      <c r="BB274" s="171" t="s">
        <v>35</v>
      </c>
      <c r="BC274" s="171">
        <v>325</v>
      </c>
      <c r="BV274" s="171"/>
      <c r="BW274" s="171"/>
      <c r="CB274" s="134"/>
    </row>
    <row r="275" spans="1:986" ht="12" x14ac:dyDescent="0.2">
      <c r="A275" s="249"/>
      <c r="B275" s="242" t="s">
        <v>675</v>
      </c>
      <c r="C275" s="170" t="str">
        <f>_xlfn.CONCAT(Leverancespecifikation6[[#This Row],[ID]],Leverancespecifikation6[[#This Row],[BYGNINGSDEL]])</f>
        <v>271IBI-anlæg med central styring</v>
      </c>
      <c r="E275" s="171">
        <v>662</v>
      </c>
      <c r="I275" s="171"/>
      <c r="J275" s="171">
        <v>4</v>
      </c>
      <c r="K275" s="175" t="s">
        <v>707</v>
      </c>
      <c r="L275" s="172" t="s">
        <v>656</v>
      </c>
      <c r="M275" s="80" t="str">
        <f>IFERROR(VLOOKUP(Leverancespecifikation6[[#This Row],[ID-Bygningsdel]],'Data ændringslog'!A:G,7,FALSE),"P")</f>
        <v/>
      </c>
      <c r="N275" s="321" t="s">
        <v>99</v>
      </c>
      <c r="O275" s="121" t="str">
        <f>VLOOKUP(Leverancespecifikation6[[#This Row],[ID-Bygningsdel]],'Data aktør'!A:H,2,FALSE)</f>
        <v/>
      </c>
      <c r="P275" s="78" t="str">
        <f>VLOOKUP(Leverancespecifikation6[[#This Row],[ID-Bygningsdel]],'Data aktør'!A:H,3,FALSE)</f>
        <v/>
      </c>
      <c r="Q275" s="78" t="str">
        <f>VLOOKUP(Leverancespecifikation6[[#This Row],[ID-Bygningsdel]],'Data aktør'!A:H,4,FALSE)</f>
        <v>X</v>
      </c>
      <c r="R275" s="78" t="str">
        <f>VLOOKUP(Leverancespecifikation6[[#This Row],[ID-Bygningsdel]],'Data aktør'!A:H,5,FALSE)</f>
        <v/>
      </c>
      <c r="S275" s="78" t="str">
        <f>VLOOKUP(Leverancespecifikation6[[#This Row],[ID-Bygningsdel]],'Data aktør'!A:H,6,FALSE)</f>
        <v/>
      </c>
      <c r="T275" s="78" t="str">
        <f>VLOOKUP(Leverancespecifikation6[[#This Row],[ID-Bygningsdel]],'Data aktør'!A:H,7,FALSE)</f>
        <v/>
      </c>
      <c r="U275" s="122" t="str">
        <f>VLOOKUP(Leverancespecifikation6[[#This Row],[ID-Bygningsdel]],'Data aktør'!A:H,8,FALSE)</f>
        <v/>
      </c>
      <c r="V275" s="112"/>
      <c r="W275" s="79"/>
      <c r="X275" s="79"/>
      <c r="Y275" s="79"/>
      <c r="Z275" s="79"/>
      <c r="AA275" s="79"/>
      <c r="AB275" s="171"/>
      <c r="AD275" s="171"/>
      <c r="AE275" s="171"/>
      <c r="AF275" s="171"/>
      <c r="AG275" s="171"/>
      <c r="AH275" s="171"/>
      <c r="AI275" s="171"/>
      <c r="AJ275" s="171" t="s">
        <v>35</v>
      </c>
      <c r="AK275" s="171">
        <v>300</v>
      </c>
      <c r="AT275" s="171" t="s">
        <v>35</v>
      </c>
      <c r="AU275" s="171">
        <v>325</v>
      </c>
      <c r="BB275" s="171" t="s">
        <v>35</v>
      </c>
      <c r="BC275" s="171">
        <v>325</v>
      </c>
      <c r="BV275" s="171"/>
      <c r="BW275" s="171"/>
      <c r="CB275" s="134"/>
    </row>
    <row r="276" spans="1:986" ht="12" x14ac:dyDescent="0.2">
      <c r="A276" s="249"/>
      <c r="B276" s="242" t="s">
        <v>677</v>
      </c>
      <c r="C276" s="170" t="str">
        <f>_xlfn.CONCAT(Leverancespecifikation6[[#This Row],[ID]],Leverancespecifikation6[[#This Row],[BYGNINGSDEL]])</f>
        <v>272Decentral tilstandsstyring</v>
      </c>
      <c r="E276" s="171">
        <v>663</v>
      </c>
      <c r="I276" s="171"/>
      <c r="J276" s="171">
        <v>3</v>
      </c>
      <c r="K276" s="333" t="s">
        <v>709</v>
      </c>
      <c r="M276" s="80" t="str">
        <f>IFERROR(VLOOKUP(Leverancespecifikation6[[#This Row],[ID-Bygningsdel]],'Data ændringslog'!A:G,7,FALSE),"P")</f>
        <v/>
      </c>
      <c r="N276" s="321" t="s">
        <v>99</v>
      </c>
      <c r="O276" s="121" t="str">
        <f>VLOOKUP(Leverancespecifikation6[[#This Row],[ID-Bygningsdel]],'Data aktør'!A:H,2,FALSE)</f>
        <v/>
      </c>
      <c r="P276" s="78" t="str">
        <f>VLOOKUP(Leverancespecifikation6[[#This Row],[ID-Bygningsdel]],'Data aktør'!A:H,3,FALSE)</f>
        <v/>
      </c>
      <c r="Q276" s="78" t="str">
        <f>VLOOKUP(Leverancespecifikation6[[#This Row],[ID-Bygningsdel]],'Data aktør'!A:H,4,FALSE)</f>
        <v/>
      </c>
      <c r="R276" s="78" t="str">
        <f>VLOOKUP(Leverancespecifikation6[[#This Row],[ID-Bygningsdel]],'Data aktør'!A:H,5,FALSE)</f>
        <v/>
      </c>
      <c r="S276" s="78" t="str">
        <f>VLOOKUP(Leverancespecifikation6[[#This Row],[ID-Bygningsdel]],'Data aktør'!A:H,6,FALSE)</f>
        <v/>
      </c>
      <c r="T276" s="78" t="str">
        <f>VLOOKUP(Leverancespecifikation6[[#This Row],[ID-Bygningsdel]],'Data aktør'!A:H,7,FALSE)</f>
        <v/>
      </c>
      <c r="U276" s="122" t="str">
        <f>VLOOKUP(Leverancespecifikation6[[#This Row],[ID-Bygningsdel]],'Data aktør'!A:H,8,FALSE)</f>
        <v/>
      </c>
      <c r="V276" s="112"/>
      <c r="W276" s="79"/>
      <c r="X276" s="79"/>
      <c r="Y276" s="79"/>
      <c r="Z276" s="79"/>
      <c r="AA276" s="79"/>
      <c r="AB276" s="171"/>
      <c r="AD276" s="171"/>
      <c r="AE276" s="171"/>
      <c r="AF276" s="171"/>
      <c r="AG276" s="171"/>
      <c r="AH276" s="171"/>
      <c r="AI276" s="171"/>
      <c r="AJ276" s="171"/>
      <c r="BV276" s="171"/>
      <c r="BW276" s="171"/>
      <c r="CB276" s="134"/>
    </row>
    <row r="277" spans="1:986" ht="12" x14ac:dyDescent="0.2">
      <c r="A277" s="249"/>
      <c r="B277" s="242" t="s">
        <v>679</v>
      </c>
      <c r="C277" s="170" t="str">
        <f>_xlfn.CONCAT(Leverancespecifikation6[[#This Row],[ID]],Leverancespecifikation6[[#This Row],[BYGNINGSDEL]])</f>
        <v>273IBI-anlæg med distribueret styring</v>
      </c>
      <c r="E277" s="171">
        <v>663</v>
      </c>
      <c r="I277" s="171"/>
      <c r="J277" s="171">
        <v>4</v>
      </c>
      <c r="K277" s="175" t="s">
        <v>711</v>
      </c>
      <c r="L277" s="172" t="s">
        <v>656</v>
      </c>
      <c r="M277" s="80" t="str">
        <f>IFERROR(VLOOKUP(Leverancespecifikation6[[#This Row],[ID-Bygningsdel]],'Data ændringslog'!A:G,7,FALSE),"P")</f>
        <v/>
      </c>
      <c r="N277" s="321" t="s">
        <v>99</v>
      </c>
      <c r="O277" s="121" t="str">
        <f>VLOOKUP(Leverancespecifikation6[[#This Row],[ID-Bygningsdel]],'Data aktør'!A:H,2,FALSE)</f>
        <v/>
      </c>
      <c r="P277" s="78" t="str">
        <f>VLOOKUP(Leverancespecifikation6[[#This Row],[ID-Bygningsdel]],'Data aktør'!A:H,3,FALSE)</f>
        <v/>
      </c>
      <c r="Q277" s="78" t="str">
        <f>VLOOKUP(Leverancespecifikation6[[#This Row],[ID-Bygningsdel]],'Data aktør'!A:H,4,FALSE)</f>
        <v>X</v>
      </c>
      <c r="R277" s="78" t="str">
        <f>VLOOKUP(Leverancespecifikation6[[#This Row],[ID-Bygningsdel]],'Data aktør'!A:H,5,FALSE)</f>
        <v/>
      </c>
      <c r="S277" s="78" t="str">
        <f>VLOOKUP(Leverancespecifikation6[[#This Row],[ID-Bygningsdel]],'Data aktør'!A:H,6,FALSE)</f>
        <v/>
      </c>
      <c r="T277" s="78" t="str">
        <f>VLOOKUP(Leverancespecifikation6[[#This Row],[ID-Bygningsdel]],'Data aktør'!A:H,7,FALSE)</f>
        <v/>
      </c>
      <c r="U277" s="122" t="str">
        <f>VLOOKUP(Leverancespecifikation6[[#This Row],[ID-Bygningsdel]],'Data aktør'!A:H,8,FALSE)</f>
        <v/>
      </c>
      <c r="V277" s="112"/>
      <c r="W277" s="79"/>
      <c r="X277" s="79"/>
      <c r="Y277" s="79"/>
      <c r="Z277" s="79"/>
      <c r="AA277" s="79"/>
      <c r="AB277" s="171"/>
      <c r="AD277" s="171"/>
      <c r="AE277" s="171"/>
      <c r="AF277" s="171"/>
      <c r="AG277" s="171"/>
      <c r="AH277" s="171"/>
      <c r="AI277" s="171"/>
      <c r="AJ277" s="171"/>
      <c r="AT277" s="171" t="s">
        <v>35</v>
      </c>
      <c r="AU277" s="171">
        <v>325</v>
      </c>
      <c r="BB277" s="171" t="s">
        <v>35</v>
      </c>
      <c r="BC277" s="171">
        <v>325</v>
      </c>
      <c r="BV277" s="171"/>
      <c r="BW277" s="171"/>
      <c r="CB277" s="134"/>
    </row>
    <row r="278" spans="1:986" s="104" customFormat="1" x14ac:dyDescent="0.2">
      <c r="A278" s="248"/>
      <c r="B278" s="240" t="s">
        <v>681</v>
      </c>
      <c r="C278" s="161" t="str">
        <f>_xlfn.CONCAT(Leverancespecifikation6[[#This Row],[ID]],Leverancespecifikation6[[#This Row],[BYGNINGSDEL]])</f>
        <v>274Komponenter/armaturer</v>
      </c>
      <c r="D278" s="162"/>
      <c r="E278" s="162"/>
      <c r="F278" s="162"/>
      <c r="G278" s="162"/>
      <c r="H278" s="162"/>
      <c r="I278" s="162"/>
      <c r="J278" s="163">
        <v>2</v>
      </c>
      <c r="K278" s="164" t="s">
        <v>713</v>
      </c>
      <c r="L278" s="165"/>
      <c r="M278" s="100" t="str">
        <f>IFERROR(VLOOKUP(Leverancespecifikation6[[#This Row],[ID-Bygningsdel]],'Data ændringslog'!A:G,7,FALSE),"P")</f>
        <v/>
      </c>
      <c r="N278" s="201" t="s">
        <v>99</v>
      </c>
      <c r="O278" s="119"/>
      <c r="P278" s="101"/>
      <c r="Q278" s="101"/>
      <c r="R278" s="101"/>
      <c r="S278" s="101"/>
      <c r="T278" s="101"/>
      <c r="U278" s="120"/>
      <c r="V278" s="111"/>
      <c r="W278" s="102"/>
      <c r="X278" s="102"/>
      <c r="Y278" s="102"/>
      <c r="Z278" s="102"/>
      <c r="AA278" s="10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285"/>
      <c r="BM278" s="162"/>
      <c r="BN278" s="162"/>
      <c r="BO278" s="162"/>
      <c r="BP278" s="162"/>
      <c r="BQ278" s="162"/>
      <c r="BR278" s="162"/>
      <c r="BS278" s="162"/>
      <c r="BT278" s="162"/>
      <c r="BU278" s="162"/>
      <c r="BV278" s="162"/>
      <c r="BW278" s="162"/>
      <c r="BX278" s="162"/>
      <c r="BY278" s="162"/>
      <c r="BZ278" s="162"/>
      <c r="CA278" s="206"/>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c r="EN278" s="98"/>
      <c r="EO278" s="98"/>
      <c r="EP278" s="98"/>
      <c r="EQ278" s="98"/>
      <c r="ER278" s="98"/>
      <c r="ES278" s="98"/>
      <c r="ET278" s="98"/>
      <c r="EU278" s="98"/>
      <c r="EV278" s="98"/>
      <c r="EW278" s="98"/>
      <c r="EX278" s="98"/>
      <c r="EY278" s="98"/>
      <c r="EZ278" s="98"/>
      <c r="FA278" s="98"/>
      <c r="FB278" s="98"/>
      <c r="FC278" s="98"/>
      <c r="FD278" s="98"/>
      <c r="FE278" s="98"/>
      <c r="FF278" s="98"/>
      <c r="FG278" s="98"/>
      <c r="FH278" s="98"/>
      <c r="FI278" s="98"/>
      <c r="FJ278" s="98"/>
      <c r="FK278" s="98"/>
      <c r="FL278" s="98"/>
      <c r="FM278" s="98"/>
      <c r="FN278" s="98"/>
      <c r="FO278" s="98"/>
      <c r="FP278" s="98"/>
      <c r="FQ278" s="98"/>
      <c r="FR278" s="98"/>
      <c r="FS278" s="98"/>
      <c r="FT278" s="98"/>
      <c r="FU278" s="98"/>
      <c r="FV278" s="98"/>
      <c r="FW278" s="98"/>
      <c r="FX278" s="98"/>
      <c r="FY278" s="98"/>
      <c r="FZ278" s="98"/>
      <c r="GA278" s="98"/>
      <c r="GB278" s="98"/>
      <c r="GC278" s="98"/>
      <c r="GD278" s="98"/>
      <c r="GE278" s="98"/>
      <c r="GF278" s="98"/>
      <c r="GG278" s="98"/>
      <c r="GH278" s="98"/>
      <c r="GI278" s="98"/>
      <c r="GJ278" s="98"/>
      <c r="GK278" s="98"/>
      <c r="GL278" s="98"/>
      <c r="GM278" s="98"/>
      <c r="GN278" s="98"/>
      <c r="GO278" s="98"/>
      <c r="GP278" s="98"/>
      <c r="GQ278" s="98"/>
      <c r="GR278" s="98"/>
      <c r="GS278" s="98"/>
      <c r="GT278" s="98"/>
      <c r="GU278" s="98"/>
      <c r="GV278" s="98"/>
      <c r="GW278" s="98"/>
      <c r="GX278" s="98"/>
      <c r="GY278" s="98"/>
      <c r="GZ278" s="98"/>
      <c r="HA278" s="98"/>
      <c r="HB278" s="98"/>
      <c r="HC278" s="98"/>
      <c r="HD278" s="98"/>
      <c r="HE278" s="98"/>
      <c r="HF278" s="98"/>
      <c r="HG278" s="98"/>
      <c r="HH278" s="98"/>
      <c r="HI278" s="98"/>
      <c r="HJ278" s="98"/>
      <c r="HK278" s="98"/>
      <c r="HL278" s="98"/>
      <c r="HM278" s="98"/>
      <c r="HN278" s="98"/>
      <c r="HO278" s="98"/>
      <c r="HP278" s="98"/>
      <c r="HQ278" s="98"/>
      <c r="HR278" s="98"/>
      <c r="HS278" s="98"/>
      <c r="HT278" s="98"/>
      <c r="HU278" s="98"/>
      <c r="HV278" s="98"/>
      <c r="HW278" s="98"/>
      <c r="HX278" s="98"/>
      <c r="HY278" s="98"/>
      <c r="HZ278" s="98"/>
      <c r="IA278" s="98"/>
      <c r="IB278" s="98"/>
      <c r="IC278" s="98"/>
      <c r="ID278" s="98"/>
      <c r="IE278" s="98"/>
      <c r="IF278" s="98"/>
      <c r="IG278" s="98"/>
      <c r="IH278" s="98"/>
      <c r="II278" s="98"/>
      <c r="IJ278" s="98"/>
      <c r="IK278" s="98"/>
      <c r="IL278" s="98"/>
      <c r="IM278" s="98"/>
      <c r="IN278" s="98"/>
      <c r="IO278" s="98"/>
      <c r="IP278" s="98"/>
      <c r="IQ278" s="98"/>
      <c r="IR278" s="98"/>
      <c r="IS278" s="98"/>
      <c r="IT278" s="98"/>
      <c r="IU278" s="98"/>
      <c r="IV278" s="98"/>
      <c r="IW278" s="98"/>
      <c r="IX278" s="98"/>
      <c r="IY278" s="98"/>
      <c r="IZ278" s="98"/>
      <c r="JA278" s="98"/>
      <c r="JB278" s="98"/>
      <c r="JC278" s="98"/>
      <c r="JD278" s="98"/>
      <c r="JE278" s="98"/>
      <c r="JF278" s="98"/>
      <c r="JG278" s="98"/>
      <c r="JH278" s="98"/>
      <c r="JI278" s="98"/>
      <c r="JJ278" s="98"/>
      <c r="JK278" s="98"/>
      <c r="JL278" s="98"/>
      <c r="JM278" s="98"/>
      <c r="JN278" s="98"/>
      <c r="JO278" s="98"/>
      <c r="JP278" s="98"/>
      <c r="JQ278" s="98"/>
      <c r="JR278" s="98"/>
      <c r="JS278" s="98"/>
      <c r="JT278" s="98"/>
      <c r="JU278" s="98"/>
      <c r="JV278" s="98"/>
      <c r="JW278" s="98"/>
      <c r="JX278" s="98"/>
      <c r="JY278" s="98"/>
      <c r="JZ278" s="98"/>
      <c r="KA278" s="98"/>
      <c r="KB278" s="98"/>
      <c r="KC278" s="98"/>
      <c r="KD278" s="98"/>
      <c r="KE278" s="98"/>
      <c r="KF278" s="98"/>
      <c r="KG278" s="98"/>
      <c r="KH278" s="98"/>
      <c r="KI278" s="98"/>
      <c r="KJ278" s="98"/>
      <c r="KK278" s="98"/>
      <c r="KL278" s="98"/>
      <c r="KM278" s="98"/>
      <c r="KN278" s="98"/>
      <c r="KO278" s="98"/>
      <c r="KP278" s="98"/>
      <c r="KQ278" s="98"/>
      <c r="KR278" s="98"/>
      <c r="KS278" s="98"/>
      <c r="KT278" s="98"/>
      <c r="KU278" s="98"/>
      <c r="KV278" s="98"/>
      <c r="KW278" s="98"/>
      <c r="KX278" s="98"/>
      <c r="KY278" s="98"/>
      <c r="KZ278" s="98"/>
      <c r="LA278" s="98"/>
      <c r="LB278" s="98"/>
      <c r="LC278" s="98"/>
      <c r="LD278" s="98"/>
      <c r="LE278" s="98"/>
      <c r="LF278" s="98"/>
      <c r="LG278" s="98"/>
      <c r="LH278" s="98"/>
      <c r="LI278" s="98"/>
      <c r="LJ278" s="98"/>
      <c r="LK278" s="98"/>
      <c r="LL278" s="98"/>
      <c r="LM278" s="98"/>
      <c r="LN278" s="98"/>
      <c r="LO278" s="98"/>
      <c r="LP278" s="98"/>
      <c r="LQ278" s="98"/>
      <c r="LR278" s="98"/>
      <c r="LS278" s="98"/>
      <c r="LT278" s="98"/>
      <c r="LU278" s="98"/>
      <c r="LV278" s="98"/>
      <c r="LW278" s="98"/>
      <c r="LX278" s="98"/>
      <c r="LY278" s="98"/>
      <c r="LZ278" s="98"/>
      <c r="MA278" s="98"/>
      <c r="MB278" s="98"/>
      <c r="MC278" s="98"/>
      <c r="MD278" s="98"/>
      <c r="ME278" s="98"/>
      <c r="MF278" s="98"/>
      <c r="MG278" s="98"/>
      <c r="MH278" s="98"/>
      <c r="MI278" s="98"/>
      <c r="MJ278" s="98"/>
      <c r="MK278" s="98"/>
      <c r="ML278" s="98"/>
      <c r="MM278" s="98"/>
      <c r="MN278" s="98"/>
      <c r="MO278" s="98"/>
      <c r="MP278" s="98"/>
      <c r="MQ278" s="98"/>
      <c r="MR278" s="98"/>
      <c r="MS278" s="98"/>
      <c r="MT278" s="98"/>
      <c r="MU278" s="98"/>
      <c r="MV278" s="98"/>
      <c r="MW278" s="98"/>
      <c r="MX278" s="98"/>
      <c r="MY278" s="98"/>
      <c r="MZ278" s="98"/>
      <c r="NA278" s="98"/>
      <c r="NB278" s="98"/>
      <c r="NC278" s="98"/>
      <c r="ND278" s="98"/>
      <c r="NE278" s="98"/>
      <c r="NF278" s="98"/>
      <c r="NG278" s="98"/>
      <c r="NH278" s="98"/>
      <c r="NI278" s="98"/>
      <c r="NJ278" s="98"/>
      <c r="NK278" s="98"/>
      <c r="NL278" s="98"/>
      <c r="NM278" s="98"/>
      <c r="NN278" s="98"/>
      <c r="NO278" s="98"/>
      <c r="NP278" s="98"/>
      <c r="NQ278" s="98"/>
      <c r="NR278" s="98"/>
      <c r="NS278" s="98"/>
      <c r="NT278" s="98"/>
      <c r="NU278" s="98"/>
      <c r="NV278" s="98"/>
      <c r="NW278" s="98"/>
      <c r="NX278" s="98"/>
      <c r="NY278" s="98"/>
      <c r="NZ278" s="98"/>
      <c r="OA278" s="98"/>
      <c r="OB278" s="98"/>
      <c r="OC278" s="98"/>
      <c r="OD278" s="98"/>
      <c r="OE278" s="98"/>
      <c r="OF278" s="98"/>
      <c r="OG278" s="98"/>
      <c r="OH278" s="98"/>
      <c r="OI278" s="98"/>
      <c r="OJ278" s="98"/>
      <c r="OK278" s="98"/>
      <c r="OL278" s="98"/>
      <c r="OM278" s="98"/>
      <c r="ON278" s="98"/>
      <c r="OO278" s="98"/>
      <c r="OP278" s="98"/>
      <c r="OQ278" s="98"/>
      <c r="OR278" s="98"/>
      <c r="OS278" s="98"/>
      <c r="OT278" s="98"/>
      <c r="OU278" s="98"/>
      <c r="OV278" s="98"/>
      <c r="OW278" s="98"/>
      <c r="OX278" s="98"/>
      <c r="OY278" s="98"/>
      <c r="OZ278" s="98"/>
      <c r="PA278" s="98"/>
      <c r="PB278" s="98"/>
      <c r="PC278" s="98"/>
      <c r="PD278" s="98"/>
      <c r="PE278" s="98"/>
      <c r="PF278" s="98"/>
      <c r="PG278" s="98"/>
      <c r="PH278" s="98"/>
      <c r="PI278" s="98"/>
      <c r="PJ278" s="98"/>
      <c r="PK278" s="98"/>
      <c r="PL278" s="98"/>
      <c r="PM278" s="98"/>
      <c r="PN278" s="98"/>
      <c r="PO278" s="98"/>
      <c r="PP278" s="98"/>
      <c r="PQ278" s="98"/>
      <c r="PR278" s="98"/>
      <c r="PS278" s="98"/>
      <c r="PT278" s="98"/>
      <c r="PU278" s="98"/>
      <c r="PV278" s="98"/>
      <c r="PW278" s="98"/>
      <c r="PX278" s="98"/>
      <c r="PY278" s="98"/>
      <c r="PZ278" s="98"/>
      <c r="QA278" s="98"/>
      <c r="QB278" s="98"/>
      <c r="QC278" s="98"/>
      <c r="QD278" s="98"/>
      <c r="QE278" s="98"/>
      <c r="QF278" s="98"/>
      <c r="QG278" s="98"/>
      <c r="QH278" s="98"/>
      <c r="QI278" s="98"/>
      <c r="QJ278" s="98"/>
      <c r="QK278" s="98"/>
      <c r="QL278" s="98"/>
      <c r="QM278" s="98"/>
      <c r="QN278" s="98"/>
      <c r="QO278" s="98"/>
      <c r="QP278" s="98"/>
      <c r="QQ278" s="98"/>
      <c r="QR278" s="98"/>
      <c r="QS278" s="98"/>
      <c r="QT278" s="98"/>
      <c r="QU278" s="98"/>
      <c r="QV278" s="98"/>
      <c r="QW278" s="98"/>
      <c r="QX278" s="98"/>
      <c r="QY278" s="98"/>
      <c r="QZ278" s="98"/>
      <c r="RA278" s="98"/>
      <c r="RB278" s="98"/>
      <c r="RC278" s="98"/>
      <c r="RD278" s="98"/>
      <c r="RE278" s="98"/>
      <c r="RF278" s="98"/>
      <c r="RG278" s="98"/>
      <c r="RH278" s="98"/>
      <c r="RI278" s="98"/>
      <c r="RJ278" s="98"/>
      <c r="RK278" s="98"/>
      <c r="RL278" s="98"/>
      <c r="RM278" s="98"/>
      <c r="RN278" s="98"/>
      <c r="RO278" s="98"/>
      <c r="RP278" s="98"/>
      <c r="RQ278" s="98"/>
      <c r="RR278" s="98"/>
      <c r="RS278" s="98"/>
      <c r="RT278" s="98"/>
      <c r="RU278" s="98"/>
      <c r="RV278" s="98"/>
      <c r="RW278" s="98"/>
      <c r="RX278" s="98"/>
      <c r="RY278" s="98"/>
      <c r="RZ278" s="98"/>
      <c r="SA278" s="98"/>
      <c r="SB278" s="98"/>
      <c r="SC278" s="98"/>
      <c r="SD278" s="98"/>
      <c r="SE278" s="98"/>
      <c r="SF278" s="98"/>
      <c r="SG278" s="98"/>
      <c r="SH278" s="98"/>
      <c r="SI278" s="98"/>
      <c r="SJ278" s="98"/>
      <c r="SK278" s="98"/>
      <c r="SL278" s="98"/>
      <c r="SM278" s="98"/>
      <c r="SN278" s="98"/>
      <c r="SO278" s="98"/>
      <c r="SP278" s="98"/>
      <c r="SQ278" s="98"/>
      <c r="SR278" s="98"/>
      <c r="SS278" s="98"/>
      <c r="ST278" s="98"/>
      <c r="SU278" s="98"/>
      <c r="SV278" s="98"/>
      <c r="SW278" s="98"/>
      <c r="SX278" s="98"/>
      <c r="SY278" s="98"/>
      <c r="SZ278" s="98"/>
      <c r="TA278" s="98"/>
      <c r="TB278" s="98"/>
      <c r="TC278" s="98"/>
      <c r="TD278" s="98"/>
      <c r="TE278" s="98"/>
      <c r="TF278" s="98"/>
      <c r="TG278" s="98"/>
      <c r="TH278" s="98"/>
      <c r="TI278" s="98"/>
      <c r="TJ278" s="98"/>
      <c r="TK278" s="98"/>
      <c r="TL278" s="98"/>
      <c r="TM278" s="98"/>
      <c r="TN278" s="98"/>
      <c r="TO278" s="98"/>
      <c r="TP278" s="98"/>
      <c r="TQ278" s="98"/>
      <c r="TR278" s="98"/>
      <c r="TS278" s="98"/>
      <c r="TT278" s="98"/>
      <c r="TU278" s="98"/>
      <c r="TV278" s="98"/>
      <c r="TW278" s="98"/>
      <c r="TX278" s="98"/>
      <c r="TY278" s="98"/>
      <c r="TZ278" s="98"/>
      <c r="UA278" s="98"/>
      <c r="UB278" s="98"/>
      <c r="UC278" s="98"/>
      <c r="UD278" s="98"/>
      <c r="UE278" s="98"/>
      <c r="UF278" s="98"/>
      <c r="UG278" s="98"/>
      <c r="UH278" s="98"/>
      <c r="UI278" s="98"/>
      <c r="UJ278" s="98"/>
      <c r="UK278" s="98"/>
      <c r="UL278" s="98"/>
      <c r="UM278" s="98"/>
      <c r="UN278" s="98"/>
      <c r="UO278" s="98"/>
      <c r="UP278" s="98"/>
      <c r="UQ278" s="98"/>
      <c r="UR278" s="98"/>
      <c r="US278" s="98"/>
      <c r="UT278" s="98"/>
      <c r="UU278" s="98"/>
      <c r="UV278" s="98"/>
      <c r="UW278" s="98"/>
      <c r="UX278" s="98"/>
      <c r="UY278" s="98"/>
      <c r="UZ278" s="98"/>
      <c r="VA278" s="98"/>
      <c r="VB278" s="98"/>
      <c r="VC278" s="98"/>
      <c r="VD278" s="98"/>
      <c r="VE278" s="98"/>
      <c r="VF278" s="98"/>
      <c r="VG278" s="98"/>
      <c r="VH278" s="98"/>
      <c r="VI278" s="98"/>
      <c r="VJ278" s="98"/>
      <c r="VK278" s="98"/>
      <c r="VL278" s="98"/>
      <c r="VM278" s="98"/>
      <c r="VN278" s="98"/>
      <c r="VO278" s="98"/>
      <c r="VP278" s="98"/>
      <c r="VQ278" s="98"/>
      <c r="VR278" s="98"/>
      <c r="VS278" s="98"/>
      <c r="VT278" s="98"/>
      <c r="VU278" s="98"/>
      <c r="VV278" s="98"/>
      <c r="VW278" s="98"/>
      <c r="VX278" s="98"/>
      <c r="VY278" s="98"/>
      <c r="VZ278" s="98"/>
      <c r="WA278" s="98"/>
      <c r="WB278" s="98"/>
      <c r="WC278" s="98"/>
      <c r="WD278" s="98"/>
      <c r="WE278" s="98"/>
      <c r="WF278" s="98"/>
      <c r="WG278" s="98"/>
      <c r="WH278" s="98"/>
      <c r="WI278" s="98"/>
      <c r="WJ278" s="98"/>
      <c r="WK278" s="98"/>
      <c r="WL278" s="98"/>
      <c r="WM278" s="98"/>
      <c r="WN278" s="98"/>
      <c r="WO278" s="98"/>
      <c r="WP278" s="98"/>
      <c r="WQ278" s="98"/>
      <c r="WR278" s="98"/>
      <c r="WS278" s="98"/>
      <c r="WT278" s="98"/>
      <c r="WU278" s="98"/>
      <c r="WV278" s="98"/>
      <c r="WW278" s="98"/>
      <c r="WX278" s="98"/>
      <c r="WY278" s="98"/>
      <c r="WZ278" s="98"/>
      <c r="XA278" s="98"/>
      <c r="XB278" s="98"/>
      <c r="XC278" s="98"/>
      <c r="XD278" s="98"/>
      <c r="XE278" s="98"/>
      <c r="XF278" s="98"/>
      <c r="XG278" s="98"/>
      <c r="XH278" s="98"/>
      <c r="XI278" s="98"/>
      <c r="XJ278" s="98"/>
      <c r="XK278" s="98"/>
      <c r="XL278" s="98"/>
      <c r="XM278" s="98"/>
      <c r="XN278" s="98"/>
      <c r="XO278" s="98"/>
      <c r="XP278" s="98"/>
      <c r="XQ278" s="98"/>
      <c r="XR278" s="98"/>
      <c r="XS278" s="98"/>
      <c r="XT278" s="98"/>
      <c r="XU278" s="98"/>
      <c r="XV278" s="98"/>
      <c r="XW278" s="98"/>
      <c r="XX278" s="98"/>
      <c r="XY278" s="98"/>
      <c r="XZ278" s="98"/>
      <c r="YA278" s="98"/>
      <c r="YB278" s="98"/>
      <c r="YC278" s="98"/>
      <c r="YD278" s="98"/>
      <c r="YE278" s="98"/>
      <c r="YF278" s="98"/>
      <c r="YG278" s="98"/>
      <c r="YH278" s="98"/>
      <c r="YI278" s="98"/>
      <c r="YJ278" s="98"/>
      <c r="YK278" s="98"/>
      <c r="YL278" s="98"/>
      <c r="YM278" s="98"/>
      <c r="YN278" s="98"/>
      <c r="YO278" s="98"/>
      <c r="YP278" s="98"/>
      <c r="YQ278" s="98"/>
      <c r="YR278" s="98"/>
      <c r="YS278" s="98"/>
      <c r="YT278" s="98"/>
      <c r="YU278" s="98"/>
      <c r="YV278" s="98"/>
      <c r="YW278" s="98"/>
      <c r="YX278" s="98"/>
      <c r="YY278" s="98"/>
      <c r="YZ278" s="98"/>
      <c r="ZA278" s="98"/>
      <c r="ZB278" s="98"/>
      <c r="ZC278" s="98"/>
      <c r="ZD278" s="98"/>
      <c r="ZE278" s="98"/>
      <c r="ZF278" s="98"/>
      <c r="ZG278" s="98"/>
      <c r="ZH278" s="98"/>
      <c r="ZI278" s="98"/>
      <c r="ZJ278" s="98"/>
      <c r="ZK278" s="98"/>
      <c r="ZL278" s="98"/>
      <c r="ZM278" s="98"/>
      <c r="ZN278" s="98"/>
      <c r="ZO278" s="98"/>
      <c r="ZP278" s="98"/>
      <c r="ZQ278" s="98"/>
      <c r="ZR278" s="98"/>
      <c r="ZS278" s="98"/>
      <c r="ZT278" s="98"/>
      <c r="ZU278" s="98"/>
      <c r="ZV278" s="98"/>
      <c r="ZW278" s="98"/>
      <c r="ZX278" s="98"/>
      <c r="ZY278" s="98"/>
      <c r="ZZ278" s="98"/>
      <c r="AAA278" s="98"/>
      <c r="AAB278" s="98"/>
      <c r="AAC278" s="98"/>
      <c r="AAD278" s="98"/>
      <c r="AAE278" s="98"/>
      <c r="AAF278" s="98"/>
      <c r="AAG278" s="98"/>
      <c r="AAH278" s="98"/>
      <c r="AAI278" s="98"/>
      <c r="AAJ278" s="98"/>
      <c r="AAK278" s="98"/>
      <c r="AAL278" s="98"/>
      <c r="AAM278" s="98"/>
      <c r="AAN278" s="98"/>
      <c r="AAO278" s="98"/>
      <c r="AAP278" s="98"/>
      <c r="AAQ278" s="98"/>
      <c r="AAR278" s="98"/>
      <c r="AAS278" s="98"/>
      <c r="AAT278" s="98"/>
      <c r="AAU278" s="98"/>
      <c r="AAV278" s="98"/>
      <c r="AAW278" s="98"/>
      <c r="AAX278" s="98"/>
      <c r="AAY278" s="98"/>
      <c r="AAZ278" s="98"/>
      <c r="ABA278" s="98"/>
      <c r="ABB278" s="98"/>
      <c r="ABC278" s="98"/>
      <c r="ABD278" s="98"/>
      <c r="ABE278" s="98"/>
      <c r="ABF278" s="98"/>
      <c r="ABG278" s="98"/>
      <c r="ABH278" s="98"/>
      <c r="ABI278" s="98"/>
      <c r="ABJ278" s="98"/>
      <c r="ABK278" s="98"/>
      <c r="ABL278" s="98"/>
      <c r="ABM278" s="98"/>
      <c r="ABN278" s="98"/>
      <c r="ABO278" s="98"/>
      <c r="ABP278" s="98"/>
      <c r="ABQ278" s="98"/>
      <c r="ABR278" s="98"/>
      <c r="ABS278" s="98"/>
      <c r="ABT278" s="98"/>
      <c r="ABU278" s="98"/>
      <c r="ABV278" s="98"/>
      <c r="ABW278" s="98"/>
      <c r="ABX278" s="98"/>
      <c r="ABY278" s="98"/>
      <c r="ABZ278" s="98"/>
      <c r="ACA278" s="98"/>
      <c r="ACB278" s="98"/>
      <c r="ACC278" s="98"/>
      <c r="ACD278" s="98"/>
      <c r="ACE278" s="98"/>
      <c r="ACF278" s="98"/>
      <c r="ACG278" s="98"/>
      <c r="ACH278" s="98"/>
      <c r="ACI278" s="98"/>
      <c r="ACJ278" s="98"/>
      <c r="ACK278" s="98"/>
      <c r="ACL278" s="98"/>
      <c r="ACM278" s="98"/>
      <c r="ACN278" s="98"/>
      <c r="ACO278" s="98"/>
      <c r="ACP278" s="98"/>
      <c r="ACQ278" s="98"/>
      <c r="ACR278" s="98"/>
      <c r="ACS278" s="98"/>
      <c r="ACT278" s="98"/>
      <c r="ACU278" s="98"/>
      <c r="ACV278" s="98"/>
      <c r="ACW278" s="98"/>
      <c r="ACX278" s="98"/>
      <c r="ACY278" s="98"/>
      <c r="ACZ278" s="98"/>
      <c r="ADA278" s="98"/>
      <c r="ADB278" s="98"/>
      <c r="ADC278" s="98"/>
      <c r="ADD278" s="98"/>
      <c r="ADE278" s="98"/>
      <c r="ADF278" s="98"/>
      <c r="ADG278" s="98"/>
      <c r="ADH278" s="98"/>
      <c r="ADI278" s="98"/>
      <c r="ADJ278" s="98"/>
      <c r="ADK278" s="98"/>
      <c r="ADL278" s="98"/>
      <c r="ADM278" s="98"/>
      <c r="ADN278" s="98"/>
      <c r="ADO278" s="98"/>
      <c r="ADP278" s="98"/>
      <c r="ADQ278" s="98"/>
      <c r="ADR278" s="98"/>
      <c r="ADS278" s="98"/>
      <c r="ADT278" s="98"/>
      <c r="ADU278" s="98"/>
      <c r="ADV278" s="98"/>
      <c r="ADW278" s="98"/>
      <c r="ADX278" s="98"/>
      <c r="ADY278" s="98"/>
      <c r="ADZ278" s="98"/>
      <c r="AEA278" s="98"/>
      <c r="AEB278" s="98"/>
      <c r="AEC278" s="98"/>
      <c r="AED278" s="98"/>
      <c r="AEE278" s="98"/>
      <c r="AEF278" s="98"/>
      <c r="AEG278" s="98"/>
      <c r="AEH278" s="98"/>
      <c r="AEI278" s="98"/>
      <c r="AEJ278" s="98"/>
      <c r="AEK278" s="98"/>
      <c r="AEL278" s="98"/>
      <c r="AEM278" s="98"/>
      <c r="AEN278" s="98"/>
      <c r="AEO278" s="98"/>
      <c r="AEP278" s="98"/>
      <c r="AEQ278" s="98"/>
      <c r="AER278" s="98"/>
      <c r="AES278" s="98"/>
      <c r="AET278" s="98"/>
      <c r="AEU278" s="98"/>
      <c r="AEV278" s="98"/>
      <c r="AEW278" s="98"/>
      <c r="AEX278" s="98"/>
      <c r="AEY278" s="98"/>
      <c r="AEZ278" s="98"/>
      <c r="AFA278" s="98"/>
      <c r="AFB278" s="98"/>
      <c r="AFC278" s="98"/>
      <c r="AFD278" s="98"/>
      <c r="AFE278" s="98"/>
      <c r="AFF278" s="98"/>
      <c r="AFG278" s="98"/>
      <c r="AFH278" s="98"/>
      <c r="AFI278" s="98"/>
      <c r="AFJ278" s="98"/>
      <c r="AFK278" s="98"/>
      <c r="AFL278" s="98"/>
      <c r="AFM278" s="98"/>
      <c r="AFN278" s="98"/>
      <c r="AFO278" s="98"/>
      <c r="AFP278" s="98"/>
      <c r="AFQ278" s="98"/>
      <c r="AFR278" s="98"/>
      <c r="AFS278" s="98"/>
      <c r="AFT278" s="98"/>
      <c r="AFU278" s="98"/>
      <c r="AFV278" s="98"/>
      <c r="AFW278" s="98"/>
      <c r="AFX278" s="98"/>
      <c r="AFY278" s="98"/>
      <c r="AFZ278" s="98"/>
      <c r="AGA278" s="98"/>
      <c r="AGB278" s="98"/>
      <c r="AGC278" s="98"/>
      <c r="AGD278" s="98"/>
      <c r="AGE278" s="98"/>
      <c r="AGF278" s="98"/>
      <c r="AGG278" s="98"/>
      <c r="AGH278" s="98"/>
      <c r="AGI278" s="98"/>
      <c r="AGJ278" s="98"/>
      <c r="AGK278" s="98"/>
      <c r="AGL278" s="98"/>
      <c r="AGM278" s="98"/>
      <c r="AGN278" s="98"/>
      <c r="AGO278" s="98"/>
      <c r="AGP278" s="98"/>
      <c r="AGQ278" s="98"/>
      <c r="AGR278" s="98"/>
      <c r="AGS278" s="98"/>
      <c r="AGT278" s="98"/>
      <c r="AGU278" s="98"/>
      <c r="AGV278" s="98"/>
      <c r="AGW278" s="98"/>
      <c r="AGX278" s="98"/>
      <c r="AGY278" s="98"/>
      <c r="AGZ278" s="98"/>
      <c r="AHA278" s="98"/>
      <c r="AHB278" s="98"/>
      <c r="AHC278" s="98"/>
      <c r="AHD278" s="98"/>
      <c r="AHE278" s="98"/>
      <c r="AHF278" s="98"/>
      <c r="AHG278" s="98"/>
      <c r="AHH278" s="98"/>
      <c r="AHI278" s="98"/>
      <c r="AHJ278" s="98"/>
      <c r="AHK278" s="98"/>
      <c r="AHL278" s="98"/>
      <c r="AHM278" s="98"/>
      <c r="AHN278" s="98"/>
      <c r="AHO278" s="98"/>
      <c r="AHP278" s="98"/>
      <c r="AHQ278" s="98"/>
      <c r="AHR278" s="98"/>
      <c r="AHS278" s="98"/>
      <c r="AHT278" s="98"/>
      <c r="AHU278" s="98"/>
      <c r="AHV278" s="98"/>
      <c r="AHW278" s="98"/>
      <c r="AHX278" s="98"/>
      <c r="AHY278" s="98"/>
      <c r="AHZ278" s="98"/>
      <c r="AIA278" s="98"/>
      <c r="AIB278" s="98"/>
      <c r="AIC278" s="98"/>
      <c r="AID278" s="98"/>
      <c r="AIE278" s="98"/>
      <c r="AIF278" s="98"/>
      <c r="AIG278" s="98"/>
      <c r="AIH278" s="98"/>
      <c r="AII278" s="98"/>
      <c r="AIJ278" s="98"/>
      <c r="AIK278" s="98"/>
      <c r="AIL278" s="98"/>
      <c r="AIM278" s="98"/>
      <c r="AIN278" s="98"/>
      <c r="AIO278" s="98"/>
      <c r="AIP278" s="98"/>
      <c r="AIQ278" s="98"/>
      <c r="AIR278" s="98"/>
      <c r="AIS278" s="98"/>
      <c r="AIT278" s="98"/>
      <c r="AIU278" s="98"/>
      <c r="AIV278" s="98"/>
      <c r="AIW278" s="98"/>
      <c r="AIX278" s="98"/>
      <c r="AIY278" s="98"/>
      <c r="AIZ278" s="98"/>
      <c r="AJA278" s="98"/>
      <c r="AJB278" s="98"/>
      <c r="AJC278" s="98"/>
      <c r="AJD278" s="98"/>
      <c r="AJE278" s="98"/>
      <c r="AJF278" s="98"/>
      <c r="AJG278" s="98"/>
      <c r="AJH278" s="98"/>
      <c r="AJI278" s="98"/>
      <c r="AJJ278" s="98"/>
      <c r="AJK278" s="98"/>
      <c r="AJL278" s="98"/>
      <c r="AJM278" s="98"/>
      <c r="AJN278" s="98"/>
      <c r="AJO278" s="98"/>
      <c r="AJP278" s="98"/>
      <c r="AJQ278" s="98"/>
      <c r="AJR278" s="98"/>
      <c r="AJS278" s="98"/>
      <c r="AJT278" s="98"/>
      <c r="AJU278" s="98"/>
      <c r="AJV278" s="98"/>
      <c r="AJW278" s="98"/>
      <c r="AJX278" s="98"/>
      <c r="AJY278" s="98"/>
      <c r="AJZ278" s="98"/>
      <c r="AKA278" s="98"/>
      <c r="AKB278" s="98"/>
      <c r="AKC278" s="98"/>
      <c r="AKD278" s="98"/>
      <c r="AKE278" s="98"/>
      <c r="AKF278" s="98"/>
      <c r="AKG278" s="98"/>
      <c r="AKH278" s="98"/>
      <c r="AKI278" s="98"/>
      <c r="AKJ278" s="98"/>
      <c r="AKK278" s="98"/>
      <c r="AKL278" s="98"/>
      <c r="AKM278" s="98"/>
      <c r="AKN278" s="98"/>
      <c r="AKO278" s="98"/>
      <c r="AKP278" s="98"/>
      <c r="AKQ278" s="98"/>
      <c r="AKR278" s="98"/>
      <c r="AKS278" s="98"/>
      <c r="AKT278" s="98"/>
      <c r="AKU278" s="98"/>
      <c r="AKV278" s="98"/>
      <c r="AKW278" s="98"/>
      <c r="AKX278" s="98"/>
    </row>
    <row r="279" spans="1:986" ht="12" x14ac:dyDescent="0.2">
      <c r="A279" s="249"/>
      <c r="B279" s="241" t="s">
        <v>683</v>
      </c>
      <c r="C279" s="170" t="str">
        <f>_xlfn.CONCAT(Leverancespecifikation6[[#This Row],[ID]],Leverancespecifikation6[[#This Row],[BYGNINGSDEL]])</f>
        <v>275Installationer for apparater og maskiner</v>
      </c>
      <c r="E279" s="171">
        <v>633</v>
      </c>
      <c r="I279" s="171"/>
      <c r="J279" s="167">
        <v>4</v>
      </c>
      <c r="K279" s="331" t="s">
        <v>715</v>
      </c>
      <c r="L279" s="169" t="s">
        <v>656</v>
      </c>
      <c r="M279" s="86" t="str">
        <f>IFERROR(VLOOKUP(Leverancespecifikation6[[#This Row],[ID-Bygningsdel]],'Data ændringslog'!A:G,7,FALSE),"P")</f>
        <v/>
      </c>
      <c r="N279" s="320" t="s">
        <v>99</v>
      </c>
      <c r="O279" s="117" t="str">
        <f>VLOOKUP(Leverancespecifikation6[[#This Row],[ID-Bygningsdel]],'Data aktør'!A:H,2,FALSE)</f>
        <v/>
      </c>
      <c r="P279" s="87" t="str">
        <f>VLOOKUP(Leverancespecifikation6[[#This Row],[ID-Bygningsdel]],'Data aktør'!A:H,3,FALSE)</f>
        <v/>
      </c>
      <c r="Q279" s="87" t="str">
        <f>VLOOKUP(Leverancespecifikation6[[#This Row],[ID-Bygningsdel]],'Data aktør'!A:H,4,FALSE)</f>
        <v>X</v>
      </c>
      <c r="R279" s="87" t="str">
        <f>VLOOKUP(Leverancespecifikation6[[#This Row],[ID-Bygningsdel]],'Data aktør'!A:H,5,FALSE)</f>
        <v/>
      </c>
      <c r="S279" s="87" t="str">
        <f>VLOOKUP(Leverancespecifikation6[[#This Row],[ID-Bygningsdel]],'Data aktør'!A:H,6,FALSE)</f>
        <v/>
      </c>
      <c r="T279" s="87" t="str">
        <f>VLOOKUP(Leverancespecifikation6[[#This Row],[ID-Bygningsdel]],'Data aktør'!A:H,7,FALSE)</f>
        <v/>
      </c>
      <c r="U279" s="118" t="str">
        <f>VLOOKUP(Leverancespecifikation6[[#This Row],[ID-Bygningsdel]],'Data aktør'!A:H,8,FALSE)</f>
        <v/>
      </c>
      <c r="V279" s="112"/>
      <c r="W279" s="79"/>
      <c r="X279" s="79"/>
      <c r="Y279" s="79"/>
      <c r="Z279" s="79"/>
      <c r="AA279" s="79"/>
      <c r="AB279" s="167"/>
      <c r="AC279" s="167"/>
      <c r="AD279" s="171"/>
      <c r="AE279" s="171"/>
      <c r="AF279" s="171"/>
      <c r="AG279" s="171"/>
      <c r="AH279" s="171"/>
      <c r="AI279" s="171"/>
      <c r="AJ279" s="167"/>
      <c r="AK279" s="167"/>
      <c r="AL279" s="167"/>
      <c r="AM279" s="167"/>
      <c r="AT279" s="167" t="s">
        <v>35</v>
      </c>
      <c r="AU279" s="167">
        <v>325</v>
      </c>
      <c r="BB279" s="167" t="s">
        <v>35</v>
      </c>
      <c r="BC279" s="167">
        <v>325</v>
      </c>
      <c r="BJ279" s="167"/>
      <c r="BK279" s="167"/>
      <c r="BL279" s="286"/>
      <c r="BM279" s="167"/>
      <c r="BT279" s="167"/>
      <c r="BU279" s="167"/>
      <c r="BV279" s="167"/>
      <c r="BW279" s="167"/>
      <c r="BX279" s="167"/>
      <c r="BY279" s="167"/>
      <c r="BZ279" s="167"/>
      <c r="CA279" s="207"/>
      <c r="CB279" s="134"/>
    </row>
    <row r="280" spans="1:986" ht="12" x14ac:dyDescent="0.2">
      <c r="A280" s="249"/>
      <c r="B280" s="242" t="s">
        <v>685</v>
      </c>
      <c r="C280" s="170" t="str">
        <f>_xlfn.CONCAT(Leverancespecifikation6[[#This Row],[ID]],Leverancespecifikation6[[#This Row],[BYGNINGSDEL]])</f>
        <v>276Installationer for termiske anlæg</v>
      </c>
      <c r="E280" s="171">
        <v>634</v>
      </c>
      <c r="I280" s="171"/>
      <c r="J280" s="171">
        <v>4</v>
      </c>
      <c r="K280" s="175" t="s">
        <v>717</v>
      </c>
      <c r="L280" s="172" t="s">
        <v>656</v>
      </c>
      <c r="M280" s="80" t="str">
        <f>IFERROR(VLOOKUP(Leverancespecifikation6[[#This Row],[ID-Bygningsdel]],'Data ændringslog'!A:G,7,FALSE),"P")</f>
        <v/>
      </c>
      <c r="N280" s="321" t="s">
        <v>99</v>
      </c>
      <c r="O280" s="121" t="str">
        <f>VLOOKUP(Leverancespecifikation6[[#This Row],[ID-Bygningsdel]],'Data aktør'!A:H,2,FALSE)</f>
        <v/>
      </c>
      <c r="P280" s="78" t="str">
        <f>VLOOKUP(Leverancespecifikation6[[#This Row],[ID-Bygningsdel]],'Data aktør'!A:H,3,FALSE)</f>
        <v/>
      </c>
      <c r="Q280" s="78" t="str">
        <f>VLOOKUP(Leverancespecifikation6[[#This Row],[ID-Bygningsdel]],'Data aktør'!A:H,4,FALSE)</f>
        <v>X</v>
      </c>
      <c r="R280" s="78" t="str">
        <f>VLOOKUP(Leverancespecifikation6[[#This Row],[ID-Bygningsdel]],'Data aktør'!A:H,5,FALSE)</f>
        <v/>
      </c>
      <c r="S280" s="78" t="str">
        <f>VLOOKUP(Leverancespecifikation6[[#This Row],[ID-Bygningsdel]],'Data aktør'!A:H,6,FALSE)</f>
        <v/>
      </c>
      <c r="T280" s="78" t="str">
        <f>VLOOKUP(Leverancespecifikation6[[#This Row],[ID-Bygningsdel]],'Data aktør'!A:H,7,FALSE)</f>
        <v/>
      </c>
      <c r="U280" s="122" t="str">
        <f>VLOOKUP(Leverancespecifikation6[[#This Row],[ID-Bygningsdel]],'Data aktør'!A:H,8,FALSE)</f>
        <v/>
      </c>
      <c r="V280" s="112"/>
      <c r="W280" s="79"/>
      <c r="X280" s="79"/>
      <c r="Y280" s="79"/>
      <c r="Z280" s="79"/>
      <c r="AA280" s="79"/>
      <c r="AB280" s="171"/>
      <c r="AD280" s="171"/>
      <c r="AE280" s="171"/>
      <c r="AF280" s="171"/>
      <c r="AG280" s="171"/>
      <c r="AH280" s="171"/>
      <c r="AI280" s="171"/>
      <c r="AJ280" s="171"/>
      <c r="AT280" s="171" t="s">
        <v>35</v>
      </c>
      <c r="AU280" s="171">
        <v>325</v>
      </c>
      <c r="BB280" s="171" t="s">
        <v>35</v>
      </c>
      <c r="BC280" s="171">
        <v>325</v>
      </c>
      <c r="BV280" s="171"/>
      <c r="BW280" s="171"/>
      <c r="CB280" s="134"/>
    </row>
    <row r="281" spans="1:986" ht="12" x14ac:dyDescent="0.2">
      <c r="A281" s="249"/>
      <c r="B281" s="242" t="s">
        <v>687</v>
      </c>
      <c r="C281" s="170" t="str">
        <f>_xlfn.CONCAT(Leverancespecifikation6[[#This Row],[ID]],Leverancespecifikation6[[#This Row],[BYGNINGSDEL]])</f>
        <v>277Installationer for belysning</v>
      </c>
      <c r="E281" s="171">
        <v>635</v>
      </c>
      <c r="I281" s="171"/>
      <c r="J281" s="171">
        <v>3</v>
      </c>
      <c r="K281" s="333" t="s">
        <v>719</v>
      </c>
      <c r="M281" s="80" t="str">
        <f>IFERROR(VLOOKUP(Leverancespecifikation6[[#This Row],[ID-Bygningsdel]],'Data ændringslog'!A:G,7,FALSE),"P")</f>
        <v/>
      </c>
      <c r="N281" s="321" t="s">
        <v>99</v>
      </c>
      <c r="O281" s="121" t="str">
        <f>VLOOKUP(Leverancespecifikation6[[#This Row],[ID-Bygningsdel]],'Data aktør'!A:H,2,FALSE)</f>
        <v/>
      </c>
      <c r="P281" s="78" t="str">
        <f>VLOOKUP(Leverancespecifikation6[[#This Row],[ID-Bygningsdel]],'Data aktør'!A:H,3,FALSE)</f>
        <v/>
      </c>
      <c r="Q281" s="78" t="str">
        <f>VLOOKUP(Leverancespecifikation6[[#This Row],[ID-Bygningsdel]],'Data aktør'!A:H,4,FALSE)</f>
        <v/>
      </c>
      <c r="R281" s="78" t="str">
        <f>VLOOKUP(Leverancespecifikation6[[#This Row],[ID-Bygningsdel]],'Data aktør'!A:H,5,FALSE)</f>
        <v/>
      </c>
      <c r="S281" s="78" t="str">
        <f>VLOOKUP(Leverancespecifikation6[[#This Row],[ID-Bygningsdel]],'Data aktør'!A:H,6,FALSE)</f>
        <v/>
      </c>
      <c r="T281" s="78" t="str">
        <f>VLOOKUP(Leverancespecifikation6[[#This Row],[ID-Bygningsdel]],'Data aktør'!A:H,7,FALSE)</f>
        <v/>
      </c>
      <c r="U281" s="122" t="str">
        <f>VLOOKUP(Leverancespecifikation6[[#This Row],[ID-Bygningsdel]],'Data aktør'!A:H,8,FALSE)</f>
        <v/>
      </c>
      <c r="V281" s="112"/>
      <c r="W281" s="79"/>
      <c r="X281" s="79"/>
      <c r="Y281" s="79"/>
      <c r="Z281" s="79"/>
      <c r="AA281" s="79"/>
      <c r="AB281" s="171"/>
      <c r="AD281" s="171"/>
      <c r="AE281" s="171"/>
      <c r="AF281" s="171"/>
      <c r="AG281" s="171"/>
      <c r="AH281" s="171"/>
      <c r="AI281" s="171"/>
      <c r="AJ281" s="171"/>
      <c r="BV281" s="171"/>
      <c r="BW281" s="171"/>
      <c r="CB281" s="134"/>
    </row>
    <row r="282" spans="1:986" ht="12" x14ac:dyDescent="0.2">
      <c r="A282" s="249"/>
      <c r="B282" s="242" t="s">
        <v>689</v>
      </c>
      <c r="C282" s="170" t="str">
        <f>_xlfn.CONCAT(Leverancespecifikation6[[#This Row],[ID]],Leverancespecifikation6[[#This Row],[BYGNINGSDEL]])</f>
        <v xml:space="preserve">278Anlæg for almen belysning </v>
      </c>
      <c r="E282" s="171">
        <v>635</v>
      </c>
      <c r="I282" s="171"/>
      <c r="J282" s="171">
        <v>4</v>
      </c>
      <c r="K282" s="175" t="s">
        <v>721</v>
      </c>
      <c r="L282" s="172" t="s">
        <v>656</v>
      </c>
      <c r="M282" s="80" t="str">
        <f>IFERROR(VLOOKUP(Leverancespecifikation6[[#This Row],[ID-Bygningsdel]],'Data ændringslog'!A:G,7,FALSE),"P")</f>
        <v/>
      </c>
      <c r="N282" s="321" t="s">
        <v>99</v>
      </c>
      <c r="O282" s="121" t="str">
        <f>VLOOKUP(Leverancespecifikation6[[#This Row],[ID-Bygningsdel]],'Data aktør'!A:H,2,FALSE)</f>
        <v/>
      </c>
      <c r="P282" s="78" t="str">
        <f>VLOOKUP(Leverancespecifikation6[[#This Row],[ID-Bygningsdel]],'Data aktør'!A:H,3,FALSE)</f>
        <v/>
      </c>
      <c r="Q282" s="78" t="str">
        <f>VLOOKUP(Leverancespecifikation6[[#This Row],[ID-Bygningsdel]],'Data aktør'!A:H,4,FALSE)</f>
        <v>X</v>
      </c>
      <c r="R282" s="78" t="str">
        <f>VLOOKUP(Leverancespecifikation6[[#This Row],[ID-Bygningsdel]],'Data aktør'!A:H,5,FALSE)</f>
        <v/>
      </c>
      <c r="S282" s="78" t="str">
        <f>VLOOKUP(Leverancespecifikation6[[#This Row],[ID-Bygningsdel]],'Data aktør'!A:H,6,FALSE)</f>
        <v/>
      </c>
      <c r="T282" s="78" t="str">
        <f>VLOOKUP(Leverancespecifikation6[[#This Row],[ID-Bygningsdel]],'Data aktør'!A:H,7,FALSE)</f>
        <v/>
      </c>
      <c r="U282" s="122" t="str">
        <f>VLOOKUP(Leverancespecifikation6[[#This Row],[ID-Bygningsdel]],'Data aktør'!A:H,8,FALSE)</f>
        <v/>
      </c>
      <c r="V282" s="112"/>
      <c r="W282" s="79"/>
      <c r="X282" s="79"/>
      <c r="Y282" s="79"/>
      <c r="Z282" s="79"/>
      <c r="AA282" s="79"/>
      <c r="AB282" s="171"/>
      <c r="AD282" s="171"/>
      <c r="AE282" s="171"/>
      <c r="AF282" s="171"/>
      <c r="AG282" s="171"/>
      <c r="AH282" s="171"/>
      <c r="AI282" s="171"/>
      <c r="AJ282" s="171" t="s">
        <v>35</v>
      </c>
      <c r="AK282" s="171">
        <v>300</v>
      </c>
      <c r="AT282" s="171" t="s">
        <v>35</v>
      </c>
      <c r="AU282" s="171">
        <v>325</v>
      </c>
      <c r="BB282" s="171" t="s">
        <v>35</v>
      </c>
      <c r="BC282" s="171">
        <v>325</v>
      </c>
      <c r="BV282" s="171"/>
      <c r="BW282" s="171"/>
      <c r="CB282" s="134"/>
    </row>
    <row r="283" spans="1:986" ht="12" x14ac:dyDescent="0.2">
      <c r="A283" s="249"/>
      <c r="B283" s="242" t="s">
        <v>691</v>
      </c>
      <c r="C283" s="170" t="str">
        <f>_xlfn.CONCAT(Leverancespecifikation6[[#This Row],[ID]],Leverancespecifikation6[[#This Row],[BYGNINGSDEL]])</f>
        <v>279Anlæg for lavvoltsbelysning</v>
      </c>
      <c r="E283" s="171">
        <v>635</v>
      </c>
      <c r="I283" s="171"/>
      <c r="J283" s="171">
        <v>4</v>
      </c>
      <c r="K283" s="175" t="s">
        <v>723</v>
      </c>
      <c r="L283" s="172" t="s">
        <v>656</v>
      </c>
      <c r="M283" s="80" t="str">
        <f>IFERROR(VLOOKUP(Leverancespecifikation6[[#This Row],[ID-Bygningsdel]],'Data ændringslog'!A:G,7,FALSE),"P")</f>
        <v/>
      </c>
      <c r="N283" s="321" t="s">
        <v>99</v>
      </c>
      <c r="O283" s="121" t="str">
        <f>VLOOKUP(Leverancespecifikation6[[#This Row],[ID-Bygningsdel]],'Data aktør'!A:H,2,FALSE)</f>
        <v/>
      </c>
      <c r="P283" s="78" t="str">
        <f>VLOOKUP(Leverancespecifikation6[[#This Row],[ID-Bygningsdel]],'Data aktør'!A:H,3,FALSE)</f>
        <v/>
      </c>
      <c r="Q283" s="78" t="str">
        <f>VLOOKUP(Leverancespecifikation6[[#This Row],[ID-Bygningsdel]],'Data aktør'!A:H,4,FALSE)</f>
        <v>X</v>
      </c>
      <c r="R283" s="78" t="str">
        <f>VLOOKUP(Leverancespecifikation6[[#This Row],[ID-Bygningsdel]],'Data aktør'!A:H,5,FALSE)</f>
        <v/>
      </c>
      <c r="S283" s="78" t="str">
        <f>VLOOKUP(Leverancespecifikation6[[#This Row],[ID-Bygningsdel]],'Data aktør'!A:H,6,FALSE)</f>
        <v/>
      </c>
      <c r="T283" s="78" t="str">
        <f>VLOOKUP(Leverancespecifikation6[[#This Row],[ID-Bygningsdel]],'Data aktør'!A:H,7,FALSE)</f>
        <v/>
      </c>
      <c r="U283" s="122" t="str">
        <f>VLOOKUP(Leverancespecifikation6[[#This Row],[ID-Bygningsdel]],'Data aktør'!A:H,8,FALSE)</f>
        <v/>
      </c>
      <c r="V283" s="112"/>
      <c r="W283" s="79"/>
      <c r="X283" s="79"/>
      <c r="Y283" s="79"/>
      <c r="Z283" s="79"/>
      <c r="AA283" s="79"/>
      <c r="AB283" s="171"/>
      <c r="AD283" s="171"/>
      <c r="AE283" s="171"/>
      <c r="AF283" s="171"/>
      <c r="AG283" s="171"/>
      <c r="AH283" s="171"/>
      <c r="AI283" s="171"/>
      <c r="AJ283" s="171"/>
      <c r="AT283" s="171" t="s">
        <v>35</v>
      </c>
      <c r="AU283" s="171">
        <v>325</v>
      </c>
      <c r="BB283" s="171" t="s">
        <v>35</v>
      </c>
      <c r="BC283" s="171">
        <v>325</v>
      </c>
      <c r="BV283" s="171"/>
      <c r="BW283" s="171"/>
      <c r="CB283" s="134"/>
    </row>
    <row r="284" spans="1:986" ht="12" x14ac:dyDescent="0.2">
      <c r="A284" s="249"/>
      <c r="B284" s="242" t="s">
        <v>693</v>
      </c>
      <c r="C284" s="170" t="str">
        <f>_xlfn.CONCAT(Leverancespecifikation6[[#This Row],[ID]],Leverancespecifikation6[[#This Row],[BYGNINGSDEL]])</f>
        <v xml:space="preserve">280Anlæg for sikkerhedsbelysning </v>
      </c>
      <c r="E284" s="171">
        <v>635</v>
      </c>
      <c r="I284" s="171"/>
      <c r="J284" s="171">
        <v>4</v>
      </c>
      <c r="K284" s="175" t="s">
        <v>725</v>
      </c>
      <c r="L284" s="172" t="s">
        <v>656</v>
      </c>
      <c r="M284" s="80" t="str">
        <f>IFERROR(VLOOKUP(Leverancespecifikation6[[#This Row],[ID-Bygningsdel]],'Data ændringslog'!A:G,7,FALSE),"P")</f>
        <v/>
      </c>
      <c r="N284" s="321" t="s">
        <v>99</v>
      </c>
      <c r="O284" s="121" t="str">
        <f>VLOOKUP(Leverancespecifikation6[[#This Row],[ID-Bygningsdel]],'Data aktør'!A:H,2,FALSE)</f>
        <v/>
      </c>
      <c r="P284" s="78" t="str">
        <f>VLOOKUP(Leverancespecifikation6[[#This Row],[ID-Bygningsdel]],'Data aktør'!A:H,3,FALSE)</f>
        <v/>
      </c>
      <c r="Q284" s="78" t="str">
        <f>VLOOKUP(Leverancespecifikation6[[#This Row],[ID-Bygningsdel]],'Data aktør'!A:H,4,FALSE)</f>
        <v>X</v>
      </c>
      <c r="R284" s="78" t="str">
        <f>VLOOKUP(Leverancespecifikation6[[#This Row],[ID-Bygningsdel]],'Data aktør'!A:H,5,FALSE)</f>
        <v/>
      </c>
      <c r="S284" s="78" t="str">
        <f>VLOOKUP(Leverancespecifikation6[[#This Row],[ID-Bygningsdel]],'Data aktør'!A:H,6,FALSE)</f>
        <v/>
      </c>
      <c r="T284" s="78" t="str">
        <f>VLOOKUP(Leverancespecifikation6[[#This Row],[ID-Bygningsdel]],'Data aktør'!A:H,7,FALSE)</f>
        <v/>
      </c>
      <c r="U284" s="122" t="str">
        <f>VLOOKUP(Leverancespecifikation6[[#This Row],[ID-Bygningsdel]],'Data aktør'!A:H,8,FALSE)</f>
        <v/>
      </c>
      <c r="V284" s="112"/>
      <c r="W284" s="79"/>
      <c r="X284" s="79"/>
      <c r="Y284" s="79"/>
      <c r="Z284" s="79"/>
      <c r="AA284" s="79"/>
      <c r="AB284" s="171"/>
      <c r="AD284" s="171"/>
      <c r="AE284" s="171"/>
      <c r="AF284" s="171"/>
      <c r="AG284" s="171"/>
      <c r="AH284" s="171"/>
      <c r="AI284" s="171"/>
      <c r="AJ284" s="171"/>
      <c r="AT284" s="171" t="s">
        <v>35</v>
      </c>
      <c r="AU284" s="171">
        <v>325</v>
      </c>
      <c r="BB284" s="171" t="s">
        <v>35</v>
      </c>
      <c r="BC284" s="171">
        <v>325</v>
      </c>
      <c r="BV284" s="171"/>
      <c r="BW284" s="171"/>
      <c r="CB284" s="134"/>
    </row>
    <row r="285" spans="1:986" ht="12" x14ac:dyDescent="0.2">
      <c r="A285" s="249"/>
      <c r="B285" s="242" t="s">
        <v>695</v>
      </c>
      <c r="C285" s="170" t="str">
        <f>_xlfn.CONCAT(Leverancespecifikation6[[#This Row],[ID]],Leverancespecifikation6[[#This Row],[BYGNINGSDEL]])</f>
        <v xml:space="preserve">281Anlæg for særbelysning </v>
      </c>
      <c r="E285" s="171">
        <v>635</v>
      </c>
      <c r="I285" s="171"/>
      <c r="J285" s="171">
        <v>4</v>
      </c>
      <c r="K285" s="175" t="s">
        <v>727</v>
      </c>
      <c r="L285" s="172" t="s">
        <v>656</v>
      </c>
      <c r="M285" s="80" t="str">
        <f>IFERROR(VLOOKUP(Leverancespecifikation6[[#This Row],[ID-Bygningsdel]],'Data ændringslog'!A:G,7,FALSE),"P")</f>
        <v/>
      </c>
      <c r="N285" s="321" t="s">
        <v>99</v>
      </c>
      <c r="O285" s="121" t="str">
        <f>VLOOKUP(Leverancespecifikation6[[#This Row],[ID-Bygningsdel]],'Data aktør'!A:H,2,FALSE)</f>
        <v/>
      </c>
      <c r="P285" s="78" t="str">
        <f>VLOOKUP(Leverancespecifikation6[[#This Row],[ID-Bygningsdel]],'Data aktør'!A:H,3,FALSE)</f>
        <v/>
      </c>
      <c r="Q285" s="78" t="str">
        <f>VLOOKUP(Leverancespecifikation6[[#This Row],[ID-Bygningsdel]],'Data aktør'!A:H,4,FALSE)</f>
        <v>X</v>
      </c>
      <c r="R285" s="78" t="str">
        <f>VLOOKUP(Leverancespecifikation6[[#This Row],[ID-Bygningsdel]],'Data aktør'!A:H,5,FALSE)</f>
        <v/>
      </c>
      <c r="S285" s="78" t="str">
        <f>VLOOKUP(Leverancespecifikation6[[#This Row],[ID-Bygningsdel]],'Data aktør'!A:H,6,FALSE)</f>
        <v/>
      </c>
      <c r="T285" s="78" t="str">
        <f>VLOOKUP(Leverancespecifikation6[[#This Row],[ID-Bygningsdel]],'Data aktør'!A:H,7,FALSE)</f>
        <v/>
      </c>
      <c r="U285" s="122" t="str">
        <f>VLOOKUP(Leverancespecifikation6[[#This Row],[ID-Bygningsdel]],'Data aktør'!A:H,8,FALSE)</f>
        <v/>
      </c>
      <c r="V285" s="112"/>
      <c r="W285" s="79"/>
      <c r="X285" s="79"/>
      <c r="Y285" s="79"/>
      <c r="Z285" s="79"/>
      <c r="AA285" s="79"/>
      <c r="AB285" s="171"/>
      <c r="AD285" s="171"/>
      <c r="AE285" s="171"/>
      <c r="AF285" s="171"/>
      <c r="AG285" s="171"/>
      <c r="AH285" s="171"/>
      <c r="AI285" s="171"/>
      <c r="AJ285" s="171"/>
      <c r="AT285" s="171" t="s">
        <v>35</v>
      </c>
      <c r="AU285" s="171">
        <v>325</v>
      </c>
      <c r="BB285" s="171" t="s">
        <v>35</v>
      </c>
      <c r="BC285" s="171">
        <v>325</v>
      </c>
      <c r="BV285" s="171"/>
      <c r="BW285" s="171"/>
      <c r="CB285" s="134"/>
    </row>
    <row r="286" spans="1:986" ht="12" x14ac:dyDescent="0.2">
      <c r="A286" s="249"/>
      <c r="B286" s="242" t="s">
        <v>696</v>
      </c>
      <c r="C286" s="170" t="str">
        <f>_xlfn.CONCAT(Leverancespecifikation6[[#This Row],[ID]],Leverancespecifikation6[[#This Row],[BYGNINGSDEL]])</f>
        <v>282Lysstyringsanlæg</v>
      </c>
      <c r="E286" s="171">
        <v>635</v>
      </c>
      <c r="I286" s="171"/>
      <c r="J286" s="171">
        <v>4</v>
      </c>
      <c r="K286" s="175" t="s">
        <v>729</v>
      </c>
      <c r="L286" s="172" t="s">
        <v>656</v>
      </c>
      <c r="M286" s="80" t="str">
        <f>IFERROR(VLOOKUP(Leverancespecifikation6[[#This Row],[ID-Bygningsdel]],'Data ændringslog'!A:G,7,FALSE),"P")</f>
        <v/>
      </c>
      <c r="N286" s="321" t="s">
        <v>99</v>
      </c>
      <c r="O286" s="121" t="str">
        <f>VLOOKUP(Leverancespecifikation6[[#This Row],[ID-Bygningsdel]],'Data aktør'!A:H,2,FALSE)</f>
        <v/>
      </c>
      <c r="P286" s="78" t="str">
        <f>VLOOKUP(Leverancespecifikation6[[#This Row],[ID-Bygningsdel]],'Data aktør'!A:H,3,FALSE)</f>
        <v/>
      </c>
      <c r="Q286" s="78" t="str">
        <f>VLOOKUP(Leverancespecifikation6[[#This Row],[ID-Bygningsdel]],'Data aktør'!A:H,4,FALSE)</f>
        <v>X</v>
      </c>
      <c r="R286" s="78" t="str">
        <f>VLOOKUP(Leverancespecifikation6[[#This Row],[ID-Bygningsdel]],'Data aktør'!A:H,5,FALSE)</f>
        <v/>
      </c>
      <c r="S286" s="78" t="str">
        <f>VLOOKUP(Leverancespecifikation6[[#This Row],[ID-Bygningsdel]],'Data aktør'!A:H,6,FALSE)</f>
        <v/>
      </c>
      <c r="T286" s="78" t="str">
        <f>VLOOKUP(Leverancespecifikation6[[#This Row],[ID-Bygningsdel]],'Data aktør'!A:H,7,FALSE)</f>
        <v/>
      </c>
      <c r="U286" s="122" t="str">
        <f>VLOOKUP(Leverancespecifikation6[[#This Row],[ID-Bygningsdel]],'Data aktør'!A:H,8,FALSE)</f>
        <v/>
      </c>
      <c r="V286" s="112"/>
      <c r="W286" s="79"/>
      <c r="X286" s="79"/>
      <c r="Y286" s="79"/>
      <c r="Z286" s="79"/>
      <c r="AA286" s="79"/>
      <c r="AB286" s="171"/>
      <c r="AD286" s="171"/>
      <c r="AE286" s="171"/>
      <c r="AF286" s="171"/>
      <c r="AG286" s="171"/>
      <c r="AH286" s="171"/>
      <c r="AI286" s="171"/>
      <c r="AJ286" s="171"/>
      <c r="AT286" s="171" t="s">
        <v>35</v>
      </c>
      <c r="AU286" s="171">
        <v>325</v>
      </c>
      <c r="BB286" s="171" t="s">
        <v>35</v>
      </c>
      <c r="BC286" s="171">
        <v>325</v>
      </c>
      <c r="BV286" s="171"/>
      <c r="BW286" s="171"/>
      <c r="CB286" s="134"/>
    </row>
    <row r="287" spans="1:986" ht="12" x14ac:dyDescent="0.2">
      <c r="A287" s="249"/>
      <c r="B287" s="242" t="s">
        <v>698</v>
      </c>
      <c r="C287" s="170" t="str">
        <f>_xlfn.CONCAT(Leverancespecifikation6[[#This Row],[ID]],Leverancespecifikation6[[#This Row],[BYGNINGSDEL]])</f>
        <v>283Belysningsarmaturer</v>
      </c>
      <c r="E287" s="171">
        <v>636</v>
      </c>
      <c r="I287" s="171"/>
      <c r="J287" s="171">
        <v>3</v>
      </c>
      <c r="K287" s="333" t="s">
        <v>731</v>
      </c>
      <c r="M287" s="80" t="str">
        <f>IFERROR(VLOOKUP(Leverancespecifikation6[[#This Row],[ID-Bygningsdel]],'Data ændringslog'!A:G,7,FALSE),"P")</f>
        <v/>
      </c>
      <c r="N287" s="321" t="s">
        <v>99</v>
      </c>
      <c r="O287" s="121" t="str">
        <f>VLOOKUP(Leverancespecifikation6[[#This Row],[ID-Bygningsdel]],'Data aktør'!A:H,2,FALSE)</f>
        <v/>
      </c>
      <c r="P287" s="78" t="str">
        <f>VLOOKUP(Leverancespecifikation6[[#This Row],[ID-Bygningsdel]],'Data aktør'!A:H,3,FALSE)</f>
        <v/>
      </c>
      <c r="Q287" s="78" t="str">
        <f>VLOOKUP(Leverancespecifikation6[[#This Row],[ID-Bygningsdel]],'Data aktør'!A:H,4,FALSE)</f>
        <v/>
      </c>
      <c r="R287" s="78" t="str">
        <f>VLOOKUP(Leverancespecifikation6[[#This Row],[ID-Bygningsdel]],'Data aktør'!A:H,5,FALSE)</f>
        <v/>
      </c>
      <c r="S287" s="78" t="str">
        <f>VLOOKUP(Leverancespecifikation6[[#This Row],[ID-Bygningsdel]],'Data aktør'!A:H,6,FALSE)</f>
        <v/>
      </c>
      <c r="T287" s="78" t="str">
        <f>VLOOKUP(Leverancespecifikation6[[#This Row],[ID-Bygningsdel]],'Data aktør'!A:H,7,FALSE)</f>
        <v/>
      </c>
      <c r="U287" s="122" t="str">
        <f>VLOOKUP(Leverancespecifikation6[[#This Row],[ID-Bygningsdel]],'Data aktør'!A:H,8,FALSE)</f>
        <v/>
      </c>
      <c r="V287" s="112"/>
      <c r="W287" s="79"/>
      <c r="X287" s="79"/>
      <c r="Y287" s="79"/>
      <c r="Z287" s="79"/>
      <c r="AA287" s="79"/>
      <c r="AB287" s="171"/>
      <c r="AD287" s="171"/>
      <c r="AE287" s="171"/>
      <c r="AF287" s="171"/>
      <c r="AG287" s="171"/>
      <c r="AH287" s="171"/>
      <c r="AI287" s="171"/>
      <c r="AJ287" s="171"/>
      <c r="BV287" s="171"/>
      <c r="BW287" s="171"/>
      <c r="CB287" s="134"/>
    </row>
    <row r="288" spans="1:986" ht="12" x14ac:dyDescent="0.2">
      <c r="A288" s="249"/>
      <c r="B288" s="242" t="s">
        <v>700</v>
      </c>
      <c r="C288" s="170" t="str">
        <f>_xlfn.CONCAT(Leverancespecifikation6[[#This Row],[ID]],Leverancespecifikation6[[#This Row],[BYGNINGSDEL]])</f>
        <v xml:space="preserve">284Armatur – Almen belysning </v>
      </c>
      <c r="E288" s="171">
        <v>636</v>
      </c>
      <c r="I288" s="171"/>
      <c r="J288" s="171">
        <v>4</v>
      </c>
      <c r="K288" s="175" t="s">
        <v>733</v>
      </c>
      <c r="L288" s="172" t="s">
        <v>656</v>
      </c>
      <c r="M288" s="80" t="str">
        <f>IFERROR(VLOOKUP(Leverancespecifikation6[[#This Row],[ID-Bygningsdel]],'Data ændringslog'!A:G,7,FALSE),"P")</f>
        <v/>
      </c>
      <c r="N288" s="321" t="s">
        <v>99</v>
      </c>
      <c r="O288" s="121" t="str">
        <f>VLOOKUP(Leverancespecifikation6[[#This Row],[ID-Bygningsdel]],'Data aktør'!A:H,2,FALSE)</f>
        <v/>
      </c>
      <c r="P288" s="78" t="str">
        <f>VLOOKUP(Leverancespecifikation6[[#This Row],[ID-Bygningsdel]],'Data aktør'!A:H,3,FALSE)</f>
        <v/>
      </c>
      <c r="Q288" s="78" t="str">
        <f>VLOOKUP(Leverancespecifikation6[[#This Row],[ID-Bygningsdel]],'Data aktør'!A:H,4,FALSE)</f>
        <v>X</v>
      </c>
      <c r="R288" s="78" t="str">
        <f>VLOOKUP(Leverancespecifikation6[[#This Row],[ID-Bygningsdel]],'Data aktør'!A:H,5,FALSE)</f>
        <v/>
      </c>
      <c r="S288" s="78" t="str">
        <f>VLOOKUP(Leverancespecifikation6[[#This Row],[ID-Bygningsdel]],'Data aktør'!A:H,6,FALSE)</f>
        <v/>
      </c>
      <c r="T288" s="78" t="str">
        <f>VLOOKUP(Leverancespecifikation6[[#This Row],[ID-Bygningsdel]],'Data aktør'!A:H,7,FALSE)</f>
        <v/>
      </c>
      <c r="U288" s="122" t="str">
        <f>VLOOKUP(Leverancespecifikation6[[#This Row],[ID-Bygningsdel]],'Data aktør'!A:H,8,FALSE)</f>
        <v/>
      </c>
      <c r="V288" s="112"/>
      <c r="W288" s="79"/>
      <c r="X288" s="79"/>
      <c r="Y288" s="79"/>
      <c r="Z288" s="79"/>
      <c r="AA288" s="79"/>
      <c r="AB288" s="171"/>
      <c r="AD288" s="171"/>
      <c r="AE288" s="171"/>
      <c r="AF288" s="171"/>
      <c r="AG288" s="171"/>
      <c r="AH288" s="171"/>
      <c r="AI288" s="171"/>
      <c r="AJ288" s="171" t="s">
        <v>35</v>
      </c>
      <c r="AK288" s="171">
        <v>300</v>
      </c>
      <c r="AT288" s="171" t="s">
        <v>35</v>
      </c>
      <c r="AU288" s="171">
        <v>325</v>
      </c>
      <c r="BB288" s="171" t="s">
        <v>35</v>
      </c>
      <c r="BC288" s="171">
        <v>325</v>
      </c>
      <c r="BV288" s="171"/>
      <c r="BW288" s="171"/>
      <c r="CB288" s="134"/>
    </row>
    <row r="289" spans="1:80" ht="12" x14ac:dyDescent="0.2">
      <c r="A289" s="249"/>
      <c r="B289" s="242" t="s">
        <v>702</v>
      </c>
      <c r="C289" s="170" t="str">
        <f>_xlfn.CONCAT(Leverancespecifikation6[[#This Row],[ID]],Leverancespecifikation6[[#This Row],[BYGNINGSDEL]])</f>
        <v xml:space="preserve">285Armatur – Sikkerhedsbelysning </v>
      </c>
      <c r="E289" s="171">
        <v>636</v>
      </c>
      <c r="I289" s="171"/>
      <c r="J289" s="171">
        <v>4</v>
      </c>
      <c r="K289" s="175" t="s">
        <v>735</v>
      </c>
      <c r="L289" s="172" t="s">
        <v>656</v>
      </c>
      <c r="M289" s="80" t="str">
        <f>IFERROR(VLOOKUP(Leverancespecifikation6[[#This Row],[ID-Bygningsdel]],'Data ændringslog'!A:G,7,FALSE),"P")</f>
        <v/>
      </c>
      <c r="N289" s="321" t="s">
        <v>99</v>
      </c>
      <c r="O289" s="121" t="str">
        <f>VLOOKUP(Leverancespecifikation6[[#This Row],[ID-Bygningsdel]],'Data aktør'!A:H,2,FALSE)</f>
        <v/>
      </c>
      <c r="P289" s="78" t="str">
        <f>VLOOKUP(Leverancespecifikation6[[#This Row],[ID-Bygningsdel]],'Data aktør'!A:H,3,FALSE)</f>
        <v/>
      </c>
      <c r="Q289" s="78" t="str">
        <f>VLOOKUP(Leverancespecifikation6[[#This Row],[ID-Bygningsdel]],'Data aktør'!A:H,4,FALSE)</f>
        <v>X</v>
      </c>
      <c r="R289" s="78" t="str">
        <f>VLOOKUP(Leverancespecifikation6[[#This Row],[ID-Bygningsdel]],'Data aktør'!A:H,5,FALSE)</f>
        <v/>
      </c>
      <c r="S289" s="78" t="str">
        <f>VLOOKUP(Leverancespecifikation6[[#This Row],[ID-Bygningsdel]],'Data aktør'!A:H,6,FALSE)</f>
        <v/>
      </c>
      <c r="T289" s="78" t="str">
        <f>VLOOKUP(Leverancespecifikation6[[#This Row],[ID-Bygningsdel]],'Data aktør'!A:H,7,FALSE)</f>
        <v/>
      </c>
      <c r="U289" s="122" t="str">
        <f>VLOOKUP(Leverancespecifikation6[[#This Row],[ID-Bygningsdel]],'Data aktør'!A:H,8,FALSE)</f>
        <v/>
      </c>
      <c r="V289" s="112"/>
      <c r="W289" s="79"/>
      <c r="X289" s="79"/>
      <c r="Y289" s="79"/>
      <c r="Z289" s="79"/>
      <c r="AA289" s="79"/>
      <c r="AB289" s="171"/>
      <c r="AD289" s="171"/>
      <c r="AE289" s="171"/>
      <c r="AF289" s="171"/>
      <c r="AG289" s="171"/>
      <c r="AH289" s="171"/>
      <c r="AI289" s="171"/>
      <c r="AJ289" s="171"/>
      <c r="AT289" s="171" t="s">
        <v>35</v>
      </c>
      <c r="AU289" s="171">
        <v>325</v>
      </c>
      <c r="BB289" s="171" t="s">
        <v>35</v>
      </c>
      <c r="BC289" s="171">
        <v>325</v>
      </c>
      <c r="BV289" s="171"/>
      <c r="BW289" s="171"/>
      <c r="CB289" s="134"/>
    </row>
    <row r="290" spans="1:80" ht="12" x14ac:dyDescent="0.2">
      <c r="A290" s="249"/>
      <c r="B290" s="242" t="s">
        <v>704</v>
      </c>
      <c r="C290" s="170" t="str">
        <f>_xlfn.CONCAT(Leverancespecifikation6[[#This Row],[ID]],Leverancespecifikation6[[#This Row],[BYGNINGSDEL]])</f>
        <v>286Armatur – Special belysning</v>
      </c>
      <c r="E290" s="171">
        <v>636</v>
      </c>
      <c r="I290" s="171"/>
      <c r="J290" s="171">
        <v>4</v>
      </c>
      <c r="K290" s="175" t="s">
        <v>737</v>
      </c>
      <c r="L290" s="172" t="s">
        <v>656</v>
      </c>
      <c r="M290" s="80" t="str">
        <f>IFERROR(VLOOKUP(Leverancespecifikation6[[#This Row],[ID-Bygningsdel]],'Data ændringslog'!A:G,7,FALSE),"P")</f>
        <v/>
      </c>
      <c r="N290" s="321" t="s">
        <v>99</v>
      </c>
      <c r="O290" s="121" t="str">
        <f>VLOOKUP(Leverancespecifikation6[[#This Row],[ID-Bygningsdel]],'Data aktør'!A:H,2,FALSE)</f>
        <v/>
      </c>
      <c r="P290" s="78" t="str">
        <f>VLOOKUP(Leverancespecifikation6[[#This Row],[ID-Bygningsdel]],'Data aktør'!A:H,3,FALSE)</f>
        <v/>
      </c>
      <c r="Q290" s="78" t="str">
        <f>VLOOKUP(Leverancespecifikation6[[#This Row],[ID-Bygningsdel]],'Data aktør'!A:H,4,FALSE)</f>
        <v>X</v>
      </c>
      <c r="R290" s="78" t="str">
        <f>VLOOKUP(Leverancespecifikation6[[#This Row],[ID-Bygningsdel]],'Data aktør'!A:H,5,FALSE)</f>
        <v/>
      </c>
      <c r="S290" s="78" t="str">
        <f>VLOOKUP(Leverancespecifikation6[[#This Row],[ID-Bygningsdel]],'Data aktør'!A:H,6,FALSE)</f>
        <v/>
      </c>
      <c r="T290" s="78" t="str">
        <f>VLOOKUP(Leverancespecifikation6[[#This Row],[ID-Bygningsdel]],'Data aktør'!A:H,7,FALSE)</f>
        <v/>
      </c>
      <c r="U290" s="122" t="str">
        <f>VLOOKUP(Leverancespecifikation6[[#This Row],[ID-Bygningsdel]],'Data aktør'!A:H,8,FALSE)</f>
        <v/>
      </c>
      <c r="V290" s="112"/>
      <c r="W290" s="79"/>
      <c r="X290" s="79"/>
      <c r="Y290" s="79"/>
      <c r="Z290" s="79"/>
      <c r="AA290" s="79"/>
      <c r="AB290" s="171"/>
      <c r="AD290" s="171"/>
      <c r="AE290" s="171"/>
      <c r="AF290" s="171"/>
      <c r="AG290" s="171"/>
      <c r="AH290" s="171"/>
      <c r="AI290" s="171"/>
      <c r="AJ290" s="171"/>
      <c r="AT290" s="171" t="s">
        <v>35</v>
      </c>
      <c r="AU290" s="171">
        <v>325</v>
      </c>
      <c r="BB290" s="171" t="s">
        <v>35</v>
      </c>
      <c r="BC290" s="171">
        <v>325</v>
      </c>
      <c r="BV290" s="171"/>
      <c r="BW290" s="171"/>
      <c r="CB290" s="134"/>
    </row>
    <row r="291" spans="1:80" ht="12" x14ac:dyDescent="0.2">
      <c r="A291" s="249"/>
      <c r="B291" s="242" t="s">
        <v>706</v>
      </c>
      <c r="C291" s="170" t="str">
        <f>_xlfn.CONCAT(Leverancespecifikation6[[#This Row],[ID]],Leverancespecifikation6[[#This Row],[BYGNINGSDEL]])</f>
        <v>287Monteringsmateriel for kraftinstallationer</v>
      </c>
      <c r="E291" s="171" t="s">
        <v>103</v>
      </c>
      <c r="I291" s="171"/>
      <c r="J291" s="171">
        <v>3</v>
      </c>
      <c r="K291" s="333" t="s">
        <v>739</v>
      </c>
      <c r="M291" s="80" t="str">
        <f>IFERROR(VLOOKUP(Leverancespecifikation6[[#This Row],[ID-Bygningsdel]],'Data ændringslog'!A:G,7,FALSE),"P")</f>
        <v/>
      </c>
      <c r="N291" s="321" t="s">
        <v>99</v>
      </c>
      <c r="O291" s="121" t="str">
        <f>VLOOKUP(Leverancespecifikation6[[#This Row],[ID-Bygningsdel]],'Data aktør'!A:H,2,FALSE)</f>
        <v/>
      </c>
      <c r="P291" s="78" t="str">
        <f>VLOOKUP(Leverancespecifikation6[[#This Row],[ID-Bygningsdel]],'Data aktør'!A:H,3,FALSE)</f>
        <v/>
      </c>
      <c r="Q291" s="78" t="str">
        <f>VLOOKUP(Leverancespecifikation6[[#This Row],[ID-Bygningsdel]],'Data aktør'!A:H,4,FALSE)</f>
        <v/>
      </c>
      <c r="R291" s="78" t="str">
        <f>VLOOKUP(Leverancespecifikation6[[#This Row],[ID-Bygningsdel]],'Data aktør'!A:H,5,FALSE)</f>
        <v/>
      </c>
      <c r="S291" s="78" t="str">
        <f>VLOOKUP(Leverancespecifikation6[[#This Row],[ID-Bygningsdel]],'Data aktør'!A:H,6,FALSE)</f>
        <v/>
      </c>
      <c r="T291" s="78" t="str">
        <f>VLOOKUP(Leverancespecifikation6[[#This Row],[ID-Bygningsdel]],'Data aktør'!A:H,7,FALSE)</f>
        <v/>
      </c>
      <c r="U291" s="122" t="str">
        <f>VLOOKUP(Leverancespecifikation6[[#This Row],[ID-Bygningsdel]],'Data aktør'!A:H,8,FALSE)</f>
        <v/>
      </c>
      <c r="V291" s="112"/>
      <c r="W291" s="79"/>
      <c r="X291" s="79"/>
      <c r="Y291" s="79"/>
      <c r="Z291" s="79"/>
      <c r="AA291" s="79"/>
      <c r="AB291" s="171"/>
      <c r="AD291" s="171"/>
      <c r="AE291" s="171"/>
      <c r="AF291" s="171"/>
      <c r="AG291" s="171"/>
      <c r="AH291" s="171"/>
      <c r="AI291" s="171"/>
      <c r="AJ291" s="171"/>
      <c r="BV291" s="171"/>
      <c r="BW291" s="171"/>
      <c r="CB291" s="134"/>
    </row>
    <row r="292" spans="1:80" ht="12" x14ac:dyDescent="0.2">
      <c r="A292" s="249"/>
      <c r="B292" s="242" t="s">
        <v>708</v>
      </c>
      <c r="C292" s="170" t="str">
        <f>_xlfn.CONCAT(Leverancespecifikation6[[#This Row],[ID]],Leverancespecifikation6[[#This Row],[BYGNINGSDEL]])</f>
        <v>288Stikkontakter</v>
      </c>
      <c r="E292" s="171">
        <v>637</v>
      </c>
      <c r="I292" s="171"/>
      <c r="J292" s="171">
        <v>4</v>
      </c>
      <c r="K292" s="175" t="s">
        <v>741</v>
      </c>
      <c r="L292" s="172" t="s">
        <v>656</v>
      </c>
      <c r="M292" s="80" t="str">
        <f>IFERROR(VLOOKUP(Leverancespecifikation6[[#This Row],[ID-Bygningsdel]],'Data ændringslog'!A:G,7,FALSE),"P")</f>
        <v/>
      </c>
      <c r="N292" s="321" t="s">
        <v>99</v>
      </c>
      <c r="O292" s="121" t="str">
        <f>VLOOKUP(Leverancespecifikation6[[#This Row],[ID-Bygningsdel]],'Data aktør'!A:H,2,FALSE)</f>
        <v/>
      </c>
      <c r="P292" s="78" t="str">
        <f>VLOOKUP(Leverancespecifikation6[[#This Row],[ID-Bygningsdel]],'Data aktør'!A:H,3,FALSE)</f>
        <v/>
      </c>
      <c r="Q292" s="78" t="str">
        <f>VLOOKUP(Leverancespecifikation6[[#This Row],[ID-Bygningsdel]],'Data aktør'!A:H,4,FALSE)</f>
        <v>X</v>
      </c>
      <c r="R292" s="78" t="str">
        <f>VLOOKUP(Leverancespecifikation6[[#This Row],[ID-Bygningsdel]],'Data aktør'!A:H,5,FALSE)</f>
        <v/>
      </c>
      <c r="S292" s="78" t="str">
        <f>VLOOKUP(Leverancespecifikation6[[#This Row],[ID-Bygningsdel]],'Data aktør'!A:H,6,FALSE)</f>
        <v/>
      </c>
      <c r="T292" s="78" t="str">
        <f>VLOOKUP(Leverancespecifikation6[[#This Row],[ID-Bygningsdel]],'Data aktør'!A:H,7,FALSE)</f>
        <v/>
      </c>
      <c r="U292" s="122" t="str">
        <f>VLOOKUP(Leverancespecifikation6[[#This Row],[ID-Bygningsdel]],'Data aktør'!A:H,8,FALSE)</f>
        <v/>
      </c>
      <c r="V292" s="112"/>
      <c r="W292" s="79"/>
      <c r="X292" s="79"/>
      <c r="Y292" s="79"/>
      <c r="Z292" s="79"/>
      <c r="AA292" s="79"/>
      <c r="AB292" s="171"/>
      <c r="AD292" s="171"/>
      <c r="AE292" s="171"/>
      <c r="AF292" s="171"/>
      <c r="AG292" s="171"/>
      <c r="AH292" s="171"/>
      <c r="AI292" s="171"/>
      <c r="AJ292" s="171" t="s">
        <v>35</v>
      </c>
      <c r="AK292" s="171">
        <v>300</v>
      </c>
      <c r="AT292" s="171" t="s">
        <v>35</v>
      </c>
      <c r="AU292" s="171">
        <v>325</v>
      </c>
      <c r="BB292" s="171" t="s">
        <v>35</v>
      </c>
      <c r="BC292" s="171">
        <v>325</v>
      </c>
      <c r="BV292" s="171"/>
      <c r="BW292" s="171"/>
      <c r="CB292" s="134"/>
    </row>
    <row r="293" spans="1:80" ht="12" x14ac:dyDescent="0.2">
      <c r="A293" s="249"/>
      <c r="B293" s="242" t="s">
        <v>710</v>
      </c>
      <c r="C293" s="170" t="str">
        <f>_xlfn.CONCAT(Leverancespecifikation6[[#This Row],[ID]],Leverancespecifikation6[[#This Row],[BYGNINGSDEL]])</f>
        <v>289Arbejdsstationer/Gulvbokse</v>
      </c>
      <c r="E293" s="171">
        <v>637</v>
      </c>
      <c r="I293" s="171"/>
      <c r="J293" s="171">
        <v>4</v>
      </c>
      <c r="K293" s="175" t="s">
        <v>743</v>
      </c>
      <c r="L293" s="172" t="s">
        <v>656</v>
      </c>
      <c r="M293" s="80" t="str">
        <f>IFERROR(VLOOKUP(Leverancespecifikation6[[#This Row],[ID-Bygningsdel]],'Data ændringslog'!A:G,7,FALSE),"P")</f>
        <v/>
      </c>
      <c r="N293" s="321" t="s">
        <v>99</v>
      </c>
      <c r="O293" s="121" t="str">
        <f>VLOOKUP(Leverancespecifikation6[[#This Row],[ID-Bygningsdel]],'Data aktør'!A:H,2,FALSE)</f>
        <v/>
      </c>
      <c r="P293" s="78" t="str">
        <f>VLOOKUP(Leverancespecifikation6[[#This Row],[ID-Bygningsdel]],'Data aktør'!A:H,3,FALSE)</f>
        <v/>
      </c>
      <c r="Q293" s="78" t="str">
        <f>VLOOKUP(Leverancespecifikation6[[#This Row],[ID-Bygningsdel]],'Data aktør'!A:H,4,FALSE)</f>
        <v>X</v>
      </c>
      <c r="R293" s="78" t="str">
        <f>VLOOKUP(Leverancespecifikation6[[#This Row],[ID-Bygningsdel]],'Data aktør'!A:H,5,FALSE)</f>
        <v/>
      </c>
      <c r="S293" s="78" t="str">
        <f>VLOOKUP(Leverancespecifikation6[[#This Row],[ID-Bygningsdel]],'Data aktør'!A:H,6,FALSE)</f>
        <v/>
      </c>
      <c r="T293" s="78" t="str">
        <f>VLOOKUP(Leverancespecifikation6[[#This Row],[ID-Bygningsdel]],'Data aktør'!A:H,7,FALSE)</f>
        <v/>
      </c>
      <c r="U293" s="122" t="str">
        <f>VLOOKUP(Leverancespecifikation6[[#This Row],[ID-Bygningsdel]],'Data aktør'!A:H,8,FALSE)</f>
        <v/>
      </c>
      <c r="V293" s="112"/>
      <c r="W293" s="79"/>
      <c r="X293" s="79"/>
      <c r="Y293" s="79"/>
      <c r="Z293" s="79"/>
      <c r="AA293" s="79"/>
      <c r="AB293" s="171"/>
      <c r="AD293" s="171"/>
      <c r="AE293" s="171"/>
      <c r="AF293" s="171"/>
      <c r="AG293" s="171"/>
      <c r="AH293" s="171"/>
      <c r="AI293" s="171"/>
      <c r="AJ293" s="171" t="s">
        <v>35</v>
      </c>
      <c r="AK293" s="171">
        <v>300</v>
      </c>
      <c r="AT293" s="171" t="s">
        <v>35</v>
      </c>
      <c r="AU293" s="171">
        <v>325</v>
      </c>
      <c r="BB293" s="171" t="s">
        <v>35</v>
      </c>
      <c r="BC293" s="171">
        <v>325</v>
      </c>
      <c r="BV293" s="171"/>
      <c r="BW293" s="171"/>
      <c r="CB293" s="134"/>
    </row>
    <row r="294" spans="1:80" ht="12" x14ac:dyDescent="0.2">
      <c r="A294" s="249"/>
      <c r="B294" s="242" t="s">
        <v>712</v>
      </c>
      <c r="C294" s="170" t="str">
        <f>_xlfn.CONCAT(Leverancespecifikation6[[#This Row],[ID]],Leverancespecifikation6[[#This Row],[BYGNINGSDEL]])</f>
        <v>290Udtag</v>
      </c>
      <c r="E294" s="171">
        <v>637</v>
      </c>
      <c r="I294" s="171"/>
      <c r="J294" s="171">
        <v>4</v>
      </c>
      <c r="K294" s="175" t="s">
        <v>745</v>
      </c>
      <c r="L294" s="172" t="s">
        <v>656</v>
      </c>
      <c r="M294" s="80" t="str">
        <f>IFERROR(VLOOKUP(Leverancespecifikation6[[#This Row],[ID-Bygningsdel]],'Data ændringslog'!A:G,7,FALSE),"P")</f>
        <v/>
      </c>
      <c r="N294" s="321" t="s">
        <v>99</v>
      </c>
      <c r="O294" s="121" t="str">
        <f>VLOOKUP(Leverancespecifikation6[[#This Row],[ID-Bygningsdel]],'Data aktør'!A:H,2,FALSE)</f>
        <v/>
      </c>
      <c r="P294" s="78" t="str">
        <f>VLOOKUP(Leverancespecifikation6[[#This Row],[ID-Bygningsdel]],'Data aktør'!A:H,3,FALSE)</f>
        <v/>
      </c>
      <c r="Q294" s="78" t="str">
        <f>VLOOKUP(Leverancespecifikation6[[#This Row],[ID-Bygningsdel]],'Data aktør'!A:H,4,FALSE)</f>
        <v>X</v>
      </c>
      <c r="R294" s="78" t="str">
        <f>VLOOKUP(Leverancespecifikation6[[#This Row],[ID-Bygningsdel]],'Data aktør'!A:H,5,FALSE)</f>
        <v/>
      </c>
      <c r="S294" s="78" t="str">
        <f>VLOOKUP(Leverancespecifikation6[[#This Row],[ID-Bygningsdel]],'Data aktør'!A:H,6,FALSE)</f>
        <v/>
      </c>
      <c r="T294" s="78" t="str">
        <f>VLOOKUP(Leverancespecifikation6[[#This Row],[ID-Bygningsdel]],'Data aktør'!A:H,7,FALSE)</f>
        <v/>
      </c>
      <c r="U294" s="122" t="str">
        <f>VLOOKUP(Leverancespecifikation6[[#This Row],[ID-Bygningsdel]],'Data aktør'!A:H,8,FALSE)</f>
        <v/>
      </c>
      <c r="V294" s="112"/>
      <c r="W294" s="79"/>
      <c r="X294" s="79"/>
      <c r="Y294" s="79"/>
      <c r="Z294" s="79"/>
      <c r="AA294" s="79"/>
      <c r="AB294" s="171"/>
      <c r="AD294" s="171"/>
      <c r="AE294" s="171"/>
      <c r="AF294" s="171"/>
      <c r="AG294" s="171"/>
      <c r="AH294" s="171"/>
      <c r="AI294" s="171"/>
      <c r="AJ294" s="171" t="s">
        <v>35</v>
      </c>
      <c r="AK294" s="171">
        <v>300</v>
      </c>
      <c r="AT294" s="171" t="s">
        <v>35</v>
      </c>
      <c r="AU294" s="171">
        <v>325</v>
      </c>
      <c r="BB294" s="171" t="s">
        <v>35</v>
      </c>
      <c r="BC294" s="171">
        <v>325</v>
      </c>
      <c r="BV294" s="171"/>
      <c r="BW294" s="171"/>
      <c r="CB294" s="134"/>
    </row>
    <row r="295" spans="1:80" ht="12" x14ac:dyDescent="0.2">
      <c r="A295" s="249"/>
      <c r="B295" s="242" t="s">
        <v>714</v>
      </c>
      <c r="C295" s="170" t="str">
        <f>_xlfn.CONCAT(Leverancespecifikation6[[#This Row],[ID]],Leverancespecifikation6[[#This Row],[BYGNINGSDEL]])</f>
        <v>291Forsyning til brugsgenstande</v>
      </c>
      <c r="E295" s="171">
        <v>637</v>
      </c>
      <c r="I295" s="171"/>
      <c r="J295" s="171">
        <v>4</v>
      </c>
      <c r="K295" s="175" t="s">
        <v>747</v>
      </c>
      <c r="L295" s="172" t="s">
        <v>656</v>
      </c>
      <c r="M295" s="80" t="str">
        <f>IFERROR(VLOOKUP(Leverancespecifikation6[[#This Row],[ID-Bygningsdel]],'Data ændringslog'!A:G,7,FALSE),"P")</f>
        <v/>
      </c>
      <c r="N295" s="321" t="s">
        <v>99</v>
      </c>
      <c r="O295" s="121" t="str">
        <f>VLOOKUP(Leverancespecifikation6[[#This Row],[ID-Bygningsdel]],'Data aktør'!A:H,2,FALSE)</f>
        <v/>
      </c>
      <c r="P295" s="78" t="str">
        <f>VLOOKUP(Leverancespecifikation6[[#This Row],[ID-Bygningsdel]],'Data aktør'!A:H,3,FALSE)</f>
        <v/>
      </c>
      <c r="Q295" s="78" t="str">
        <f>VLOOKUP(Leverancespecifikation6[[#This Row],[ID-Bygningsdel]],'Data aktør'!A:H,4,FALSE)</f>
        <v>X</v>
      </c>
      <c r="R295" s="78" t="str">
        <f>VLOOKUP(Leverancespecifikation6[[#This Row],[ID-Bygningsdel]],'Data aktør'!A:H,5,FALSE)</f>
        <v/>
      </c>
      <c r="S295" s="78" t="str">
        <f>VLOOKUP(Leverancespecifikation6[[#This Row],[ID-Bygningsdel]],'Data aktør'!A:H,6,FALSE)</f>
        <v/>
      </c>
      <c r="T295" s="78" t="str">
        <f>VLOOKUP(Leverancespecifikation6[[#This Row],[ID-Bygningsdel]],'Data aktør'!A:H,7,FALSE)</f>
        <v/>
      </c>
      <c r="U295" s="122" t="str">
        <f>VLOOKUP(Leverancespecifikation6[[#This Row],[ID-Bygningsdel]],'Data aktør'!A:H,8,FALSE)</f>
        <v/>
      </c>
      <c r="V295" s="112"/>
      <c r="W295" s="79"/>
      <c r="X295" s="79"/>
      <c r="Y295" s="79"/>
      <c r="Z295" s="79"/>
      <c r="AA295" s="79"/>
      <c r="AB295" s="171"/>
      <c r="AD295" s="171"/>
      <c r="AE295" s="171"/>
      <c r="AF295" s="171"/>
      <c r="AG295" s="171"/>
      <c r="AH295" s="171"/>
      <c r="AI295" s="171"/>
      <c r="AJ295" s="171" t="s">
        <v>35</v>
      </c>
      <c r="AK295" s="171">
        <v>300</v>
      </c>
      <c r="AT295" s="171" t="s">
        <v>35</v>
      </c>
      <c r="AU295" s="171">
        <v>325</v>
      </c>
      <c r="BB295" s="171" t="s">
        <v>35</v>
      </c>
      <c r="BC295" s="171">
        <v>325</v>
      </c>
      <c r="BV295" s="171"/>
      <c r="BW295" s="171"/>
      <c r="CB295" s="134"/>
    </row>
    <row r="296" spans="1:80" ht="12" x14ac:dyDescent="0.2">
      <c r="A296" s="249"/>
      <c r="B296" s="242" t="s">
        <v>716</v>
      </c>
      <c r="C296" s="170" t="str">
        <f>_xlfn.CONCAT(Leverancespecifikation6[[#This Row],[ID]],Leverancespecifikation6[[#This Row],[BYGNINGSDEL]])</f>
        <v>292Sengestuepaneler/Betjeningspaneler</v>
      </c>
      <c r="E296" s="171">
        <v>637</v>
      </c>
      <c r="I296" s="171"/>
      <c r="J296" s="171">
        <v>4</v>
      </c>
      <c r="K296" s="175" t="s">
        <v>749</v>
      </c>
      <c r="L296" s="172" t="s">
        <v>656</v>
      </c>
      <c r="M296" s="80" t="str">
        <f>IFERROR(VLOOKUP(Leverancespecifikation6[[#This Row],[ID-Bygningsdel]],'Data ændringslog'!A:G,7,FALSE),"P")</f>
        <v/>
      </c>
      <c r="N296" s="321" t="s">
        <v>99</v>
      </c>
      <c r="O296" s="121" t="str">
        <f>VLOOKUP(Leverancespecifikation6[[#This Row],[ID-Bygningsdel]],'Data aktør'!A:H,2,FALSE)</f>
        <v/>
      </c>
      <c r="P296" s="78" t="str">
        <f>VLOOKUP(Leverancespecifikation6[[#This Row],[ID-Bygningsdel]],'Data aktør'!A:H,3,FALSE)</f>
        <v/>
      </c>
      <c r="Q296" s="78" t="str">
        <f>VLOOKUP(Leverancespecifikation6[[#This Row],[ID-Bygningsdel]],'Data aktør'!A:H,4,FALSE)</f>
        <v>X</v>
      </c>
      <c r="R296" s="78" t="str">
        <f>VLOOKUP(Leverancespecifikation6[[#This Row],[ID-Bygningsdel]],'Data aktør'!A:H,5,FALSE)</f>
        <v/>
      </c>
      <c r="S296" s="78" t="str">
        <f>VLOOKUP(Leverancespecifikation6[[#This Row],[ID-Bygningsdel]],'Data aktør'!A:H,6,FALSE)</f>
        <v/>
      </c>
      <c r="T296" s="78" t="str">
        <f>VLOOKUP(Leverancespecifikation6[[#This Row],[ID-Bygningsdel]],'Data aktør'!A:H,7,FALSE)</f>
        <v/>
      </c>
      <c r="U296" s="122" t="str">
        <f>VLOOKUP(Leverancespecifikation6[[#This Row],[ID-Bygningsdel]],'Data aktør'!A:H,8,FALSE)</f>
        <v/>
      </c>
      <c r="V296" s="112"/>
      <c r="W296" s="79"/>
      <c r="X296" s="79"/>
      <c r="Y296" s="79"/>
      <c r="Z296" s="79"/>
      <c r="AA296" s="79"/>
      <c r="AB296" s="171"/>
      <c r="AD296" s="171"/>
      <c r="AE296" s="171"/>
      <c r="AF296" s="171"/>
      <c r="AG296" s="171"/>
      <c r="AH296" s="171"/>
      <c r="AI296" s="171"/>
      <c r="AJ296" s="171" t="s">
        <v>35</v>
      </c>
      <c r="AK296" s="171">
        <v>300</v>
      </c>
      <c r="AT296" s="171" t="s">
        <v>35</v>
      </c>
      <c r="AU296" s="171">
        <v>325</v>
      </c>
      <c r="BB296" s="171" t="s">
        <v>35</v>
      </c>
      <c r="BC296" s="171">
        <v>325</v>
      </c>
      <c r="BV296" s="171"/>
      <c r="BW296" s="171"/>
      <c r="CB296" s="134"/>
    </row>
    <row r="297" spans="1:80" ht="12" x14ac:dyDescent="0.2">
      <c r="A297" s="249"/>
      <c r="B297" s="242" t="s">
        <v>718</v>
      </c>
      <c r="C297" s="170" t="str">
        <f>_xlfn.CONCAT(Leverancespecifikation6[[#This Row],[ID]],Leverancespecifikation6[[#This Row],[BYGNINGSDEL]])</f>
        <v xml:space="preserve">293Monteringsmateriel for Vedvarende energi </v>
      </c>
      <c r="E297" s="171" t="s">
        <v>103</v>
      </c>
      <c r="I297" s="171"/>
      <c r="J297" s="171">
        <v>3</v>
      </c>
      <c r="K297" s="333" t="s">
        <v>751</v>
      </c>
      <c r="M297" s="80" t="str">
        <f>IFERROR(VLOOKUP(Leverancespecifikation6[[#This Row],[ID-Bygningsdel]],'Data ændringslog'!A:G,7,FALSE),"P")</f>
        <v/>
      </c>
      <c r="N297" s="321" t="s">
        <v>99</v>
      </c>
      <c r="O297" s="121" t="str">
        <f>VLOOKUP(Leverancespecifikation6[[#This Row],[ID-Bygningsdel]],'Data aktør'!A:H,2,FALSE)</f>
        <v/>
      </c>
      <c r="P297" s="78" t="str">
        <f>VLOOKUP(Leverancespecifikation6[[#This Row],[ID-Bygningsdel]],'Data aktør'!A:H,3,FALSE)</f>
        <v/>
      </c>
      <c r="Q297" s="78" t="str">
        <f>VLOOKUP(Leverancespecifikation6[[#This Row],[ID-Bygningsdel]],'Data aktør'!A:H,4,FALSE)</f>
        <v/>
      </c>
      <c r="R297" s="78" t="str">
        <f>VLOOKUP(Leverancespecifikation6[[#This Row],[ID-Bygningsdel]],'Data aktør'!A:H,5,FALSE)</f>
        <v/>
      </c>
      <c r="S297" s="78" t="str">
        <f>VLOOKUP(Leverancespecifikation6[[#This Row],[ID-Bygningsdel]],'Data aktør'!A:H,6,FALSE)</f>
        <v/>
      </c>
      <c r="T297" s="78" t="str">
        <f>VLOOKUP(Leverancespecifikation6[[#This Row],[ID-Bygningsdel]],'Data aktør'!A:H,7,FALSE)</f>
        <v/>
      </c>
      <c r="U297" s="122" t="str">
        <f>VLOOKUP(Leverancespecifikation6[[#This Row],[ID-Bygningsdel]],'Data aktør'!A:H,8,FALSE)</f>
        <v/>
      </c>
      <c r="V297" s="112"/>
      <c r="W297" s="79"/>
      <c r="X297" s="79"/>
      <c r="Y297" s="79"/>
      <c r="Z297" s="79"/>
      <c r="AA297" s="79"/>
      <c r="AB297" s="171"/>
      <c r="AD297" s="171"/>
      <c r="AE297" s="171"/>
      <c r="AF297" s="171"/>
      <c r="AG297" s="171"/>
      <c r="AH297" s="171"/>
      <c r="AI297" s="171"/>
      <c r="AJ297" s="171"/>
      <c r="BV297" s="171"/>
      <c r="BW297" s="171"/>
      <c r="CB297" s="134"/>
    </row>
    <row r="298" spans="1:80" ht="24" x14ac:dyDescent="0.2">
      <c r="A298" s="249"/>
      <c r="B298" s="242" t="s">
        <v>720</v>
      </c>
      <c r="C298" s="170" t="str">
        <f>_xlfn.CONCAT(Leverancespecifikation6[[#This Row],[ID]],Leverancespecifikation6[[#This Row],[BYGNINGSDEL]])</f>
        <v>294Forsyning til Solcelleanlæg</v>
      </c>
      <c r="E298" s="171">
        <v>638</v>
      </c>
      <c r="I298" s="171"/>
      <c r="J298" s="171">
        <v>4</v>
      </c>
      <c r="K298" s="175" t="s">
        <v>753</v>
      </c>
      <c r="L298" s="172" t="s">
        <v>656</v>
      </c>
      <c r="M298" s="80" t="str">
        <f>IFERROR(VLOOKUP(Leverancespecifikation6[[#This Row],[ID-Bygningsdel]],'Data ændringslog'!A:G,7,FALSE),"P")</f>
        <v/>
      </c>
      <c r="N298" s="321" t="s">
        <v>99</v>
      </c>
      <c r="O298" s="121" t="str">
        <f>VLOOKUP(Leverancespecifikation6[[#This Row],[ID-Bygningsdel]],'Data aktør'!A:H,2,FALSE)</f>
        <v/>
      </c>
      <c r="P298" s="78" t="str">
        <f>VLOOKUP(Leverancespecifikation6[[#This Row],[ID-Bygningsdel]],'Data aktør'!A:H,3,FALSE)</f>
        <v/>
      </c>
      <c r="Q298" s="78" t="str">
        <f>VLOOKUP(Leverancespecifikation6[[#This Row],[ID-Bygningsdel]],'Data aktør'!A:H,4,FALSE)</f>
        <v>X</v>
      </c>
      <c r="R298" s="78" t="str">
        <f>VLOOKUP(Leverancespecifikation6[[#This Row],[ID-Bygningsdel]],'Data aktør'!A:H,5,FALSE)</f>
        <v/>
      </c>
      <c r="S298" s="78" t="str">
        <f>VLOOKUP(Leverancespecifikation6[[#This Row],[ID-Bygningsdel]],'Data aktør'!A:H,6,FALSE)</f>
        <v/>
      </c>
      <c r="T298" s="78" t="str">
        <f>VLOOKUP(Leverancespecifikation6[[#This Row],[ID-Bygningsdel]],'Data aktør'!A:H,7,FALSE)</f>
        <v>X</v>
      </c>
      <c r="U298" s="122" t="str">
        <f>VLOOKUP(Leverancespecifikation6[[#This Row],[ID-Bygningsdel]],'Data aktør'!A:H,8,FALSE)</f>
        <v/>
      </c>
      <c r="V298" s="112"/>
      <c r="W298" s="79"/>
      <c r="X298" s="79"/>
      <c r="Y298" s="79"/>
      <c r="Z298" s="79"/>
      <c r="AA298" s="79"/>
      <c r="AB298" s="171"/>
      <c r="AD298" s="171"/>
      <c r="AE298" s="171"/>
      <c r="AF298" s="171"/>
      <c r="AG298" s="171"/>
      <c r="AH298" s="171"/>
      <c r="AI298" s="171"/>
      <c r="AJ298" s="171" t="s">
        <v>35</v>
      </c>
      <c r="AK298" s="171">
        <v>300</v>
      </c>
      <c r="AT298" s="171" t="s">
        <v>35</v>
      </c>
      <c r="AU298" s="171">
        <v>300</v>
      </c>
      <c r="BB298" s="171" t="s">
        <v>38</v>
      </c>
      <c r="BC298" s="171">
        <v>325</v>
      </c>
      <c r="BL298" s="287" t="s">
        <v>754</v>
      </c>
      <c r="BV298" s="171"/>
      <c r="BW298" s="171"/>
      <c r="CB298" s="134"/>
    </row>
    <row r="299" spans="1:80" ht="12" customHeight="1" x14ac:dyDescent="0.2">
      <c r="A299" s="249"/>
      <c r="B299" s="242" t="s">
        <v>722</v>
      </c>
      <c r="C299" s="170" t="str">
        <f>_xlfn.CONCAT(Leverancespecifikation6[[#This Row],[ID]],Leverancespecifikation6[[#This Row],[BYGNINGSDEL]])</f>
        <v>295Monteringsmateriel for Kommunikationsanlæg</v>
      </c>
      <c r="E299" s="171" t="s">
        <v>103</v>
      </c>
      <c r="I299" s="171"/>
      <c r="J299" s="171">
        <v>3</v>
      </c>
      <c r="K299" s="333" t="s">
        <v>756</v>
      </c>
      <c r="M299" s="80" t="str">
        <f>IFERROR(VLOOKUP(Leverancespecifikation6[[#This Row],[ID-Bygningsdel]],'Data ændringslog'!A:G,7,FALSE),"P")</f>
        <v/>
      </c>
      <c r="N299" s="321" t="s">
        <v>99</v>
      </c>
      <c r="O299" s="121" t="str">
        <f>VLOOKUP(Leverancespecifikation6[[#This Row],[ID-Bygningsdel]],'Data aktør'!A:H,2,FALSE)</f>
        <v/>
      </c>
      <c r="P299" s="78" t="str">
        <f>VLOOKUP(Leverancespecifikation6[[#This Row],[ID-Bygningsdel]],'Data aktør'!A:H,3,FALSE)</f>
        <v/>
      </c>
      <c r="Q299" s="78" t="str">
        <f>VLOOKUP(Leverancespecifikation6[[#This Row],[ID-Bygningsdel]],'Data aktør'!A:H,4,FALSE)</f>
        <v/>
      </c>
      <c r="R299" s="78" t="str">
        <f>VLOOKUP(Leverancespecifikation6[[#This Row],[ID-Bygningsdel]],'Data aktør'!A:H,5,FALSE)</f>
        <v/>
      </c>
      <c r="S299" s="78" t="str">
        <f>VLOOKUP(Leverancespecifikation6[[#This Row],[ID-Bygningsdel]],'Data aktør'!A:H,6,FALSE)</f>
        <v/>
      </c>
      <c r="T299" s="78" t="str">
        <f>VLOOKUP(Leverancespecifikation6[[#This Row],[ID-Bygningsdel]],'Data aktør'!A:H,7,FALSE)</f>
        <v/>
      </c>
      <c r="U299" s="122" t="str">
        <f>VLOOKUP(Leverancespecifikation6[[#This Row],[ID-Bygningsdel]],'Data aktør'!A:H,8,FALSE)</f>
        <v/>
      </c>
      <c r="V299" s="112"/>
      <c r="W299" s="79"/>
      <c r="X299" s="79"/>
      <c r="Y299" s="79"/>
      <c r="Z299" s="79"/>
      <c r="AA299" s="79"/>
      <c r="AB299" s="171"/>
      <c r="AD299" s="171"/>
      <c r="AE299" s="171"/>
      <c r="AF299" s="171"/>
      <c r="AG299" s="171"/>
      <c r="AH299" s="171"/>
      <c r="AI299" s="171"/>
      <c r="AJ299" s="171"/>
      <c r="BV299" s="171"/>
      <c r="BW299" s="171"/>
      <c r="CB299" s="134"/>
    </row>
    <row r="300" spans="1:80" ht="24" x14ac:dyDescent="0.2">
      <c r="A300" s="249"/>
      <c r="B300" s="242" t="s">
        <v>724</v>
      </c>
      <c r="C300" s="170" t="str">
        <f>_xlfn.CONCAT(Leverancespecifikation6[[#This Row],[ID]],Leverancespecifikation6[[#This Row],[BYGNINGSDEL]])</f>
        <v>296Telefonanlæg</v>
      </c>
      <c r="E300" s="171">
        <v>641</v>
      </c>
      <c r="I300" s="171"/>
      <c r="J300" s="171">
        <v>4</v>
      </c>
      <c r="K300" s="175" t="s">
        <v>758</v>
      </c>
      <c r="L300" s="172" t="s">
        <v>656</v>
      </c>
      <c r="M300" s="80" t="str">
        <f>IFERROR(VLOOKUP(Leverancespecifikation6[[#This Row],[ID-Bygningsdel]],'Data ændringslog'!A:G,7,FALSE),"P")</f>
        <v/>
      </c>
      <c r="N300" s="321" t="s">
        <v>99</v>
      </c>
      <c r="O300" s="121" t="str">
        <f>VLOOKUP(Leverancespecifikation6[[#This Row],[ID-Bygningsdel]],'Data aktør'!A:H,2,FALSE)</f>
        <v/>
      </c>
      <c r="P300" s="78" t="str">
        <f>VLOOKUP(Leverancespecifikation6[[#This Row],[ID-Bygningsdel]],'Data aktør'!A:H,3,FALSE)</f>
        <v/>
      </c>
      <c r="Q300" s="78" t="str">
        <f>VLOOKUP(Leverancespecifikation6[[#This Row],[ID-Bygningsdel]],'Data aktør'!A:H,4,FALSE)</f>
        <v>X</v>
      </c>
      <c r="R300" s="78" t="str">
        <f>VLOOKUP(Leverancespecifikation6[[#This Row],[ID-Bygningsdel]],'Data aktør'!A:H,5,FALSE)</f>
        <v/>
      </c>
      <c r="S300" s="78" t="str">
        <f>VLOOKUP(Leverancespecifikation6[[#This Row],[ID-Bygningsdel]],'Data aktør'!A:H,6,FALSE)</f>
        <v/>
      </c>
      <c r="T300" s="78" t="str">
        <f>VLOOKUP(Leverancespecifikation6[[#This Row],[ID-Bygningsdel]],'Data aktør'!A:H,7,FALSE)</f>
        <v>X</v>
      </c>
      <c r="U300" s="122" t="str">
        <f>VLOOKUP(Leverancespecifikation6[[#This Row],[ID-Bygningsdel]],'Data aktør'!A:H,8,FALSE)</f>
        <v/>
      </c>
      <c r="V300" s="112"/>
      <c r="W300" s="79"/>
      <c r="X300" s="79"/>
      <c r="Y300" s="79"/>
      <c r="Z300" s="79"/>
      <c r="AA300" s="79"/>
      <c r="AB300" s="171"/>
      <c r="AD300" s="171"/>
      <c r="AE300" s="171"/>
      <c r="AF300" s="171"/>
      <c r="AG300" s="171"/>
      <c r="AH300" s="171"/>
      <c r="AI300" s="171"/>
      <c r="AJ300" s="171" t="s">
        <v>35</v>
      </c>
      <c r="AK300" s="171">
        <v>300</v>
      </c>
      <c r="AT300" s="171" t="s">
        <v>35</v>
      </c>
      <c r="AU300" s="171">
        <v>300</v>
      </c>
      <c r="BB300" s="171" t="s">
        <v>38</v>
      </c>
      <c r="BC300" s="171">
        <v>325</v>
      </c>
      <c r="BL300" s="287" t="s">
        <v>754</v>
      </c>
      <c r="BV300" s="171"/>
      <c r="BW300" s="171"/>
      <c r="CB300" s="134"/>
    </row>
    <row r="301" spans="1:80" ht="24" x14ac:dyDescent="0.2">
      <c r="A301" s="249"/>
      <c r="B301" s="242" t="s">
        <v>726</v>
      </c>
      <c r="C301" s="170" t="str">
        <f>_xlfn.CONCAT(Leverancespecifikation6[[#This Row],[ID]],Leverancespecifikation6[[#This Row],[BYGNINGSDEL]])</f>
        <v>297Radioanlæg</v>
      </c>
      <c r="E301" s="171">
        <v>641</v>
      </c>
      <c r="I301" s="171"/>
      <c r="J301" s="171">
        <v>4</v>
      </c>
      <c r="K301" s="175" t="s">
        <v>760</v>
      </c>
      <c r="L301" s="172" t="s">
        <v>656</v>
      </c>
      <c r="M301" s="80" t="str">
        <f>IFERROR(VLOOKUP(Leverancespecifikation6[[#This Row],[ID-Bygningsdel]],'Data ændringslog'!A:G,7,FALSE),"P")</f>
        <v/>
      </c>
      <c r="N301" s="321" t="s">
        <v>99</v>
      </c>
      <c r="O301" s="121" t="str">
        <f>VLOOKUP(Leverancespecifikation6[[#This Row],[ID-Bygningsdel]],'Data aktør'!A:H,2,FALSE)</f>
        <v/>
      </c>
      <c r="P301" s="78" t="str">
        <f>VLOOKUP(Leverancespecifikation6[[#This Row],[ID-Bygningsdel]],'Data aktør'!A:H,3,FALSE)</f>
        <v/>
      </c>
      <c r="Q301" s="78" t="str">
        <f>VLOOKUP(Leverancespecifikation6[[#This Row],[ID-Bygningsdel]],'Data aktør'!A:H,4,FALSE)</f>
        <v>X</v>
      </c>
      <c r="R301" s="78" t="str">
        <f>VLOOKUP(Leverancespecifikation6[[#This Row],[ID-Bygningsdel]],'Data aktør'!A:H,5,FALSE)</f>
        <v/>
      </c>
      <c r="S301" s="78" t="str">
        <f>VLOOKUP(Leverancespecifikation6[[#This Row],[ID-Bygningsdel]],'Data aktør'!A:H,6,FALSE)</f>
        <v/>
      </c>
      <c r="T301" s="78" t="str">
        <f>VLOOKUP(Leverancespecifikation6[[#This Row],[ID-Bygningsdel]],'Data aktør'!A:H,7,FALSE)</f>
        <v>X</v>
      </c>
      <c r="U301" s="122" t="str">
        <f>VLOOKUP(Leverancespecifikation6[[#This Row],[ID-Bygningsdel]],'Data aktør'!A:H,8,FALSE)</f>
        <v/>
      </c>
      <c r="V301" s="112"/>
      <c r="W301" s="79"/>
      <c r="X301" s="79"/>
      <c r="Y301" s="79"/>
      <c r="Z301" s="79"/>
      <c r="AA301" s="79"/>
      <c r="AB301" s="171"/>
      <c r="AD301" s="171"/>
      <c r="AE301" s="171"/>
      <c r="AF301" s="171"/>
      <c r="AG301" s="171"/>
      <c r="AH301" s="171"/>
      <c r="AI301" s="171"/>
      <c r="AJ301" s="171" t="s">
        <v>35</v>
      </c>
      <c r="AK301" s="171">
        <v>300</v>
      </c>
      <c r="AT301" s="171" t="s">
        <v>35</v>
      </c>
      <c r="AU301" s="171">
        <v>300</v>
      </c>
      <c r="BB301" s="171" t="s">
        <v>38</v>
      </c>
      <c r="BC301" s="171">
        <v>325</v>
      </c>
      <c r="BL301" s="287" t="s">
        <v>754</v>
      </c>
      <c r="BV301" s="171"/>
      <c r="BW301" s="171"/>
      <c r="CB301" s="134"/>
    </row>
    <row r="302" spans="1:80" ht="24" x14ac:dyDescent="0.2">
      <c r="A302" s="249"/>
      <c r="B302" s="242" t="s">
        <v>728</v>
      </c>
      <c r="C302" s="170" t="str">
        <f>_xlfn.CONCAT(Leverancespecifikation6[[#This Row],[ID]],Leverancespecifikation6[[#This Row],[BYGNINGSDEL]])</f>
        <v>298Dør- og porttelefoner</v>
      </c>
      <c r="E302" s="171">
        <v>641</v>
      </c>
      <c r="I302" s="171"/>
      <c r="J302" s="171">
        <v>4</v>
      </c>
      <c r="K302" s="175" t="s">
        <v>762</v>
      </c>
      <c r="L302" s="172" t="s">
        <v>656</v>
      </c>
      <c r="M302" s="80" t="str">
        <f>IFERROR(VLOOKUP(Leverancespecifikation6[[#This Row],[ID-Bygningsdel]],'Data ændringslog'!A:G,7,FALSE),"P")</f>
        <v/>
      </c>
      <c r="N302" s="321" t="s">
        <v>99</v>
      </c>
      <c r="O302" s="121" t="str">
        <f>VLOOKUP(Leverancespecifikation6[[#This Row],[ID-Bygningsdel]],'Data aktør'!A:H,2,FALSE)</f>
        <v/>
      </c>
      <c r="P302" s="78" t="str">
        <f>VLOOKUP(Leverancespecifikation6[[#This Row],[ID-Bygningsdel]],'Data aktør'!A:H,3,FALSE)</f>
        <v/>
      </c>
      <c r="Q302" s="78" t="str">
        <f>VLOOKUP(Leverancespecifikation6[[#This Row],[ID-Bygningsdel]],'Data aktør'!A:H,4,FALSE)</f>
        <v>X</v>
      </c>
      <c r="R302" s="78" t="str">
        <f>VLOOKUP(Leverancespecifikation6[[#This Row],[ID-Bygningsdel]],'Data aktør'!A:H,5,FALSE)</f>
        <v/>
      </c>
      <c r="S302" s="78" t="str">
        <f>VLOOKUP(Leverancespecifikation6[[#This Row],[ID-Bygningsdel]],'Data aktør'!A:H,6,FALSE)</f>
        <v/>
      </c>
      <c r="T302" s="78" t="str">
        <f>VLOOKUP(Leverancespecifikation6[[#This Row],[ID-Bygningsdel]],'Data aktør'!A:H,7,FALSE)</f>
        <v>X</v>
      </c>
      <c r="U302" s="122" t="str">
        <f>VLOOKUP(Leverancespecifikation6[[#This Row],[ID-Bygningsdel]],'Data aktør'!A:H,8,FALSE)</f>
        <v/>
      </c>
      <c r="V302" s="112"/>
      <c r="W302" s="79"/>
      <c r="X302" s="79"/>
      <c r="Y302" s="79"/>
      <c r="Z302" s="79"/>
      <c r="AA302" s="79"/>
      <c r="AB302" s="171"/>
      <c r="AD302" s="171"/>
      <c r="AE302" s="171"/>
      <c r="AF302" s="171"/>
      <c r="AG302" s="171"/>
      <c r="AH302" s="171"/>
      <c r="AI302" s="171"/>
      <c r="AJ302" s="171" t="s">
        <v>35</v>
      </c>
      <c r="AK302" s="171">
        <v>300</v>
      </c>
      <c r="AT302" s="171" t="s">
        <v>35</v>
      </c>
      <c r="AU302" s="171">
        <v>300</v>
      </c>
      <c r="BB302" s="171" t="s">
        <v>38</v>
      </c>
      <c r="BC302" s="171">
        <v>325</v>
      </c>
      <c r="BL302" s="287" t="s">
        <v>754</v>
      </c>
      <c r="BV302" s="171"/>
      <c r="BW302" s="171"/>
      <c r="CB302" s="134"/>
    </row>
    <row r="303" spans="1:80" ht="12" x14ac:dyDescent="0.2">
      <c r="A303" s="249"/>
      <c r="B303" s="242" t="s">
        <v>730</v>
      </c>
      <c r="C303" s="170" t="str">
        <f>_xlfn.CONCAT(Leverancespecifikation6[[#This Row],[ID]],Leverancespecifikation6[[#This Row],[BYGNINGSDEL]])</f>
        <v>299Monteringsmateriel for Informationsanlæg</v>
      </c>
      <c r="E303" s="171" t="s">
        <v>103</v>
      </c>
      <c r="I303" s="171"/>
      <c r="J303" s="171">
        <v>3</v>
      </c>
      <c r="K303" s="333" t="s">
        <v>764</v>
      </c>
      <c r="M303" s="80" t="str">
        <f>IFERROR(VLOOKUP(Leverancespecifikation6[[#This Row],[ID-Bygningsdel]],'Data ændringslog'!A:G,7,FALSE),"P")</f>
        <v/>
      </c>
      <c r="N303" s="321" t="s">
        <v>99</v>
      </c>
      <c r="O303" s="121" t="str">
        <f>VLOOKUP(Leverancespecifikation6[[#This Row],[ID-Bygningsdel]],'Data aktør'!A:H,2,FALSE)</f>
        <v/>
      </c>
      <c r="P303" s="78" t="str">
        <f>VLOOKUP(Leverancespecifikation6[[#This Row],[ID-Bygningsdel]],'Data aktør'!A:H,3,FALSE)</f>
        <v/>
      </c>
      <c r="Q303" s="78" t="str">
        <f>VLOOKUP(Leverancespecifikation6[[#This Row],[ID-Bygningsdel]],'Data aktør'!A:H,4,FALSE)</f>
        <v/>
      </c>
      <c r="R303" s="78" t="str">
        <f>VLOOKUP(Leverancespecifikation6[[#This Row],[ID-Bygningsdel]],'Data aktør'!A:H,5,FALSE)</f>
        <v/>
      </c>
      <c r="S303" s="78" t="str">
        <f>VLOOKUP(Leverancespecifikation6[[#This Row],[ID-Bygningsdel]],'Data aktør'!A:H,6,FALSE)</f>
        <v/>
      </c>
      <c r="T303" s="78" t="str">
        <f>VLOOKUP(Leverancespecifikation6[[#This Row],[ID-Bygningsdel]],'Data aktør'!A:H,7,FALSE)</f>
        <v/>
      </c>
      <c r="U303" s="122" t="str">
        <f>VLOOKUP(Leverancespecifikation6[[#This Row],[ID-Bygningsdel]],'Data aktør'!A:H,8,FALSE)</f>
        <v/>
      </c>
      <c r="V303" s="112"/>
      <c r="W303" s="79"/>
      <c r="X303" s="79"/>
      <c r="Y303" s="79"/>
      <c r="Z303" s="79"/>
      <c r="AA303" s="79"/>
      <c r="AB303" s="171"/>
      <c r="AD303" s="171"/>
      <c r="AE303" s="171"/>
      <c r="AF303" s="171"/>
      <c r="AG303" s="171"/>
      <c r="AH303" s="171"/>
      <c r="AI303" s="171"/>
      <c r="AJ303" s="171"/>
      <c r="BV303" s="171"/>
      <c r="BW303" s="171"/>
      <c r="CB303" s="134"/>
    </row>
    <row r="304" spans="1:80" ht="24" x14ac:dyDescent="0.2">
      <c r="A304" s="249"/>
      <c r="B304" s="242" t="s">
        <v>732</v>
      </c>
      <c r="C304" s="170" t="str">
        <f>_xlfn.CONCAT(Leverancespecifikation6[[#This Row],[ID]],Leverancespecifikation6[[#This Row],[BYGNINGSDEL]])</f>
        <v>300Optagetanlæg</v>
      </c>
      <c r="E304" s="171">
        <v>642</v>
      </c>
      <c r="I304" s="171"/>
      <c r="J304" s="171">
        <v>4</v>
      </c>
      <c r="K304" s="175" t="s">
        <v>766</v>
      </c>
      <c r="L304" s="172" t="s">
        <v>656</v>
      </c>
      <c r="M304" s="80" t="str">
        <f>IFERROR(VLOOKUP(Leverancespecifikation6[[#This Row],[ID-Bygningsdel]],'Data ændringslog'!A:G,7,FALSE),"P")</f>
        <v/>
      </c>
      <c r="N304" s="321" t="s">
        <v>99</v>
      </c>
      <c r="O304" s="121" t="str">
        <f>VLOOKUP(Leverancespecifikation6[[#This Row],[ID-Bygningsdel]],'Data aktør'!A:H,2,FALSE)</f>
        <v/>
      </c>
      <c r="P304" s="78" t="str">
        <f>VLOOKUP(Leverancespecifikation6[[#This Row],[ID-Bygningsdel]],'Data aktør'!A:H,3,FALSE)</f>
        <v/>
      </c>
      <c r="Q304" s="78" t="str">
        <f>VLOOKUP(Leverancespecifikation6[[#This Row],[ID-Bygningsdel]],'Data aktør'!A:H,4,FALSE)</f>
        <v>X</v>
      </c>
      <c r="R304" s="78" t="str">
        <f>VLOOKUP(Leverancespecifikation6[[#This Row],[ID-Bygningsdel]],'Data aktør'!A:H,5,FALSE)</f>
        <v/>
      </c>
      <c r="S304" s="78" t="str">
        <f>VLOOKUP(Leverancespecifikation6[[#This Row],[ID-Bygningsdel]],'Data aktør'!A:H,6,FALSE)</f>
        <v/>
      </c>
      <c r="T304" s="78" t="str">
        <f>VLOOKUP(Leverancespecifikation6[[#This Row],[ID-Bygningsdel]],'Data aktør'!A:H,7,FALSE)</f>
        <v>X</v>
      </c>
      <c r="U304" s="122" t="str">
        <f>VLOOKUP(Leverancespecifikation6[[#This Row],[ID-Bygningsdel]],'Data aktør'!A:H,8,FALSE)</f>
        <v/>
      </c>
      <c r="V304" s="112"/>
      <c r="W304" s="79"/>
      <c r="X304" s="79"/>
      <c r="Y304" s="79"/>
      <c r="Z304" s="79"/>
      <c r="AA304" s="79"/>
      <c r="AB304" s="171"/>
      <c r="AD304" s="171"/>
      <c r="AE304" s="171"/>
      <c r="AF304" s="171"/>
      <c r="AG304" s="171"/>
      <c r="AH304" s="171"/>
      <c r="AI304" s="171"/>
      <c r="AJ304" s="171" t="s">
        <v>35</v>
      </c>
      <c r="AK304" s="171">
        <v>300</v>
      </c>
      <c r="AT304" s="171" t="s">
        <v>35</v>
      </c>
      <c r="AU304" s="171">
        <v>300</v>
      </c>
      <c r="BB304" s="171" t="s">
        <v>38</v>
      </c>
      <c r="BC304" s="171">
        <v>325</v>
      </c>
      <c r="BL304" s="287" t="s">
        <v>754</v>
      </c>
      <c r="BV304" s="171"/>
      <c r="BW304" s="171"/>
      <c r="CB304" s="134"/>
    </row>
    <row r="305" spans="1:80" ht="24" x14ac:dyDescent="0.2">
      <c r="A305" s="249"/>
      <c r="B305" s="242" t="s">
        <v>734</v>
      </c>
      <c r="C305" s="170" t="str">
        <f>_xlfn.CONCAT(Leverancespecifikation6[[#This Row],[ID]],Leverancespecifikation6[[#This Row],[BYGNINGSDEL]])</f>
        <v>301Ringeanlæg</v>
      </c>
      <c r="E305" s="171">
        <v>642</v>
      </c>
      <c r="I305" s="171"/>
      <c r="J305" s="171">
        <v>4</v>
      </c>
      <c r="K305" s="175" t="s">
        <v>768</v>
      </c>
      <c r="L305" s="172" t="s">
        <v>656</v>
      </c>
      <c r="M305" s="80" t="str">
        <f>IFERROR(VLOOKUP(Leverancespecifikation6[[#This Row],[ID-Bygningsdel]],'Data ændringslog'!A:G,7,FALSE),"P")</f>
        <v/>
      </c>
      <c r="N305" s="321" t="s">
        <v>99</v>
      </c>
      <c r="O305" s="121" t="str">
        <f>VLOOKUP(Leverancespecifikation6[[#This Row],[ID-Bygningsdel]],'Data aktør'!A:H,2,FALSE)</f>
        <v/>
      </c>
      <c r="P305" s="78" t="str">
        <f>VLOOKUP(Leverancespecifikation6[[#This Row],[ID-Bygningsdel]],'Data aktør'!A:H,3,FALSE)</f>
        <v/>
      </c>
      <c r="Q305" s="78" t="str">
        <f>VLOOKUP(Leverancespecifikation6[[#This Row],[ID-Bygningsdel]],'Data aktør'!A:H,4,FALSE)</f>
        <v>X</v>
      </c>
      <c r="R305" s="78" t="str">
        <f>VLOOKUP(Leverancespecifikation6[[#This Row],[ID-Bygningsdel]],'Data aktør'!A:H,5,FALSE)</f>
        <v/>
      </c>
      <c r="S305" s="78" t="str">
        <f>VLOOKUP(Leverancespecifikation6[[#This Row],[ID-Bygningsdel]],'Data aktør'!A:H,6,FALSE)</f>
        <v/>
      </c>
      <c r="T305" s="78" t="str">
        <f>VLOOKUP(Leverancespecifikation6[[#This Row],[ID-Bygningsdel]],'Data aktør'!A:H,7,FALSE)</f>
        <v>X</v>
      </c>
      <c r="U305" s="122" t="str">
        <f>VLOOKUP(Leverancespecifikation6[[#This Row],[ID-Bygningsdel]],'Data aktør'!A:H,8,FALSE)</f>
        <v/>
      </c>
      <c r="V305" s="112"/>
      <c r="W305" s="79"/>
      <c r="X305" s="79"/>
      <c r="Y305" s="79"/>
      <c r="Z305" s="79"/>
      <c r="AA305" s="79"/>
      <c r="AB305" s="171"/>
      <c r="AD305" s="171"/>
      <c r="AE305" s="171"/>
      <c r="AF305" s="171"/>
      <c r="AG305" s="171"/>
      <c r="AH305" s="171"/>
      <c r="AI305" s="171"/>
      <c r="AJ305" s="171" t="s">
        <v>35</v>
      </c>
      <c r="AK305" s="171">
        <v>300</v>
      </c>
      <c r="AT305" s="171" t="s">
        <v>35</v>
      </c>
      <c r="AU305" s="171">
        <v>300</v>
      </c>
      <c r="BB305" s="171" t="s">
        <v>38</v>
      </c>
      <c r="BC305" s="171">
        <v>325</v>
      </c>
      <c r="BL305" s="287" t="s">
        <v>754</v>
      </c>
      <c r="BV305" s="171"/>
      <c r="BW305" s="171"/>
      <c r="CB305" s="134"/>
    </row>
    <row r="306" spans="1:80" ht="24" x14ac:dyDescent="0.2">
      <c r="A306" s="249"/>
      <c r="B306" s="242" t="s">
        <v>736</v>
      </c>
      <c r="C306" s="170" t="str">
        <f>_xlfn.CONCAT(Leverancespecifikation6[[#This Row],[ID]],Leverancespecifikation6[[#This Row],[BYGNINGSDEL]])</f>
        <v>302Ur-anlæg</v>
      </c>
      <c r="E306" s="171">
        <v>642</v>
      </c>
      <c r="I306" s="171"/>
      <c r="J306" s="171">
        <v>4</v>
      </c>
      <c r="K306" s="175" t="s">
        <v>770</v>
      </c>
      <c r="L306" s="172" t="s">
        <v>656</v>
      </c>
      <c r="M306" s="80" t="str">
        <f>IFERROR(VLOOKUP(Leverancespecifikation6[[#This Row],[ID-Bygningsdel]],'Data ændringslog'!A:G,7,FALSE),"P")</f>
        <v/>
      </c>
      <c r="N306" s="321" t="s">
        <v>99</v>
      </c>
      <c r="O306" s="121" t="str">
        <f>VLOOKUP(Leverancespecifikation6[[#This Row],[ID-Bygningsdel]],'Data aktør'!A:H,2,FALSE)</f>
        <v/>
      </c>
      <c r="P306" s="78" t="str">
        <f>VLOOKUP(Leverancespecifikation6[[#This Row],[ID-Bygningsdel]],'Data aktør'!A:H,3,FALSE)</f>
        <v/>
      </c>
      <c r="Q306" s="78" t="str">
        <f>VLOOKUP(Leverancespecifikation6[[#This Row],[ID-Bygningsdel]],'Data aktør'!A:H,4,FALSE)</f>
        <v>X</v>
      </c>
      <c r="R306" s="78" t="str">
        <f>VLOOKUP(Leverancespecifikation6[[#This Row],[ID-Bygningsdel]],'Data aktør'!A:H,5,FALSE)</f>
        <v/>
      </c>
      <c r="S306" s="78" t="str">
        <f>VLOOKUP(Leverancespecifikation6[[#This Row],[ID-Bygningsdel]],'Data aktør'!A:H,6,FALSE)</f>
        <v/>
      </c>
      <c r="T306" s="78" t="str">
        <f>VLOOKUP(Leverancespecifikation6[[#This Row],[ID-Bygningsdel]],'Data aktør'!A:H,7,FALSE)</f>
        <v>X</v>
      </c>
      <c r="U306" s="122" t="str">
        <f>VLOOKUP(Leverancespecifikation6[[#This Row],[ID-Bygningsdel]],'Data aktør'!A:H,8,FALSE)</f>
        <v/>
      </c>
      <c r="V306" s="112"/>
      <c r="W306" s="79"/>
      <c r="X306" s="79"/>
      <c r="Y306" s="79"/>
      <c r="Z306" s="79"/>
      <c r="AA306" s="79"/>
      <c r="AB306" s="171"/>
      <c r="AD306" s="171"/>
      <c r="AE306" s="171"/>
      <c r="AF306" s="171"/>
      <c r="AG306" s="171"/>
      <c r="AH306" s="171"/>
      <c r="AI306" s="171"/>
      <c r="AJ306" s="171" t="s">
        <v>35</v>
      </c>
      <c r="AK306" s="171">
        <v>300</v>
      </c>
      <c r="AT306" s="171" t="s">
        <v>35</v>
      </c>
      <c r="AU306" s="171">
        <v>300</v>
      </c>
      <c r="BB306" s="171" t="s">
        <v>38</v>
      </c>
      <c r="BC306" s="171">
        <v>325</v>
      </c>
      <c r="BL306" s="287" t="s">
        <v>754</v>
      </c>
      <c r="BV306" s="171"/>
      <c r="BW306" s="171"/>
      <c r="CB306" s="134"/>
    </row>
    <row r="307" spans="1:80" ht="24" x14ac:dyDescent="0.2">
      <c r="A307" s="249"/>
      <c r="B307" s="242" t="s">
        <v>738</v>
      </c>
      <c r="C307" s="170" t="str">
        <f>_xlfn.CONCAT(Leverancespecifikation6[[#This Row],[ID]],Leverancespecifikation6[[#This Row],[BYGNINGSDEL]])</f>
        <v>303Monteringsmateriel for Audio, video og antenneanlæg</v>
      </c>
      <c r="E307" s="171" t="s">
        <v>103</v>
      </c>
      <c r="I307" s="171"/>
      <c r="J307" s="171">
        <v>3</v>
      </c>
      <c r="K307" s="333" t="s">
        <v>772</v>
      </c>
      <c r="M307" s="80" t="str">
        <f>IFERROR(VLOOKUP(Leverancespecifikation6[[#This Row],[ID-Bygningsdel]],'Data ændringslog'!A:G,7,FALSE),"P")</f>
        <v/>
      </c>
      <c r="N307" s="321" t="s">
        <v>99</v>
      </c>
      <c r="O307" s="121" t="str">
        <f>VLOOKUP(Leverancespecifikation6[[#This Row],[ID-Bygningsdel]],'Data aktør'!A:H,2,FALSE)</f>
        <v/>
      </c>
      <c r="P307" s="78" t="str">
        <f>VLOOKUP(Leverancespecifikation6[[#This Row],[ID-Bygningsdel]],'Data aktør'!A:H,3,FALSE)</f>
        <v/>
      </c>
      <c r="Q307" s="78" t="str">
        <f>VLOOKUP(Leverancespecifikation6[[#This Row],[ID-Bygningsdel]],'Data aktør'!A:H,4,FALSE)</f>
        <v/>
      </c>
      <c r="R307" s="78" t="str">
        <f>VLOOKUP(Leverancespecifikation6[[#This Row],[ID-Bygningsdel]],'Data aktør'!A:H,5,FALSE)</f>
        <v/>
      </c>
      <c r="S307" s="78" t="str">
        <f>VLOOKUP(Leverancespecifikation6[[#This Row],[ID-Bygningsdel]],'Data aktør'!A:H,6,FALSE)</f>
        <v/>
      </c>
      <c r="T307" s="78" t="str">
        <f>VLOOKUP(Leverancespecifikation6[[#This Row],[ID-Bygningsdel]],'Data aktør'!A:H,7,FALSE)</f>
        <v/>
      </c>
      <c r="U307" s="122" t="str">
        <f>VLOOKUP(Leverancespecifikation6[[#This Row],[ID-Bygningsdel]],'Data aktør'!A:H,8,FALSE)</f>
        <v/>
      </c>
      <c r="V307" s="112"/>
      <c r="W307" s="79"/>
      <c r="X307" s="79"/>
      <c r="Y307" s="79"/>
      <c r="Z307" s="79"/>
      <c r="AA307" s="79"/>
      <c r="AB307" s="171"/>
      <c r="AD307" s="171"/>
      <c r="AE307" s="171"/>
      <c r="AF307" s="171"/>
      <c r="AG307" s="171"/>
      <c r="AH307" s="171"/>
      <c r="AI307" s="171"/>
      <c r="AJ307" s="171"/>
      <c r="BV307" s="171"/>
      <c r="BW307" s="171"/>
      <c r="CB307" s="134"/>
    </row>
    <row r="308" spans="1:80" ht="24" x14ac:dyDescent="0.2">
      <c r="A308" s="249"/>
      <c r="B308" s="242" t="s">
        <v>740</v>
      </c>
      <c r="C308" s="170" t="str">
        <f>_xlfn.CONCAT(Leverancespecifikation6[[#This Row],[ID]],Leverancespecifikation6[[#This Row],[BYGNINGSDEL]])</f>
        <v>304Højttaleranlæg</v>
      </c>
      <c r="E308" s="171">
        <v>643</v>
      </c>
      <c r="I308" s="171"/>
      <c r="J308" s="171">
        <v>4</v>
      </c>
      <c r="K308" s="175" t="s">
        <v>774</v>
      </c>
      <c r="L308" s="172" t="s">
        <v>656</v>
      </c>
      <c r="M308" s="80" t="str">
        <f>IFERROR(VLOOKUP(Leverancespecifikation6[[#This Row],[ID-Bygningsdel]],'Data ændringslog'!A:G,7,FALSE),"P")</f>
        <v/>
      </c>
      <c r="N308" s="321" t="s">
        <v>99</v>
      </c>
      <c r="O308" s="121" t="str">
        <f>VLOOKUP(Leverancespecifikation6[[#This Row],[ID-Bygningsdel]],'Data aktør'!A:H,2,FALSE)</f>
        <v/>
      </c>
      <c r="P308" s="78" t="str">
        <f>VLOOKUP(Leverancespecifikation6[[#This Row],[ID-Bygningsdel]],'Data aktør'!A:H,3,FALSE)</f>
        <v/>
      </c>
      <c r="Q308" s="78" t="str">
        <f>VLOOKUP(Leverancespecifikation6[[#This Row],[ID-Bygningsdel]],'Data aktør'!A:H,4,FALSE)</f>
        <v>X</v>
      </c>
      <c r="R308" s="78" t="str">
        <f>VLOOKUP(Leverancespecifikation6[[#This Row],[ID-Bygningsdel]],'Data aktør'!A:H,5,FALSE)</f>
        <v/>
      </c>
      <c r="S308" s="78" t="str">
        <f>VLOOKUP(Leverancespecifikation6[[#This Row],[ID-Bygningsdel]],'Data aktør'!A:H,6,FALSE)</f>
        <v/>
      </c>
      <c r="T308" s="78" t="str">
        <f>VLOOKUP(Leverancespecifikation6[[#This Row],[ID-Bygningsdel]],'Data aktør'!A:H,7,FALSE)</f>
        <v>X</v>
      </c>
      <c r="U308" s="122" t="str">
        <f>VLOOKUP(Leverancespecifikation6[[#This Row],[ID-Bygningsdel]],'Data aktør'!A:H,8,FALSE)</f>
        <v/>
      </c>
      <c r="V308" s="112"/>
      <c r="W308" s="79"/>
      <c r="X308" s="79"/>
      <c r="Y308" s="79"/>
      <c r="Z308" s="79"/>
      <c r="AA308" s="79"/>
      <c r="AB308" s="171"/>
      <c r="AD308" s="171"/>
      <c r="AE308" s="171"/>
      <c r="AF308" s="171"/>
      <c r="AG308" s="171"/>
      <c r="AH308" s="171"/>
      <c r="AI308" s="171"/>
      <c r="AJ308" s="171" t="s">
        <v>35</v>
      </c>
      <c r="AK308" s="171">
        <v>300</v>
      </c>
      <c r="AT308" s="171" t="s">
        <v>35</v>
      </c>
      <c r="AU308" s="171">
        <v>300</v>
      </c>
      <c r="BB308" s="171" t="s">
        <v>38</v>
      </c>
      <c r="BC308" s="171">
        <v>325</v>
      </c>
      <c r="BL308" s="287" t="s">
        <v>754</v>
      </c>
      <c r="BV308" s="171"/>
      <c r="BW308" s="171"/>
      <c r="CB308" s="134"/>
    </row>
    <row r="309" spans="1:80" ht="24" x14ac:dyDescent="0.2">
      <c r="A309" s="249"/>
      <c r="B309" s="242" t="s">
        <v>742</v>
      </c>
      <c r="C309" s="170" t="str">
        <f>_xlfn.CONCAT(Leverancespecifikation6[[#This Row],[ID]],Leverancespecifikation6[[#This Row],[BYGNINGSDEL]])</f>
        <v>305Mikrofonanlæg</v>
      </c>
      <c r="E309" s="171">
        <v>643</v>
      </c>
      <c r="I309" s="171"/>
      <c r="J309" s="171">
        <v>4</v>
      </c>
      <c r="K309" s="175" t="s">
        <v>776</v>
      </c>
      <c r="L309" s="172" t="s">
        <v>656</v>
      </c>
      <c r="M309" s="80" t="str">
        <f>IFERROR(VLOOKUP(Leverancespecifikation6[[#This Row],[ID-Bygningsdel]],'Data ændringslog'!A:G,7,FALSE),"P")</f>
        <v/>
      </c>
      <c r="N309" s="321" t="s">
        <v>99</v>
      </c>
      <c r="O309" s="121" t="str">
        <f>VLOOKUP(Leverancespecifikation6[[#This Row],[ID-Bygningsdel]],'Data aktør'!A:H,2,FALSE)</f>
        <v/>
      </c>
      <c r="P309" s="78" t="str">
        <f>VLOOKUP(Leverancespecifikation6[[#This Row],[ID-Bygningsdel]],'Data aktør'!A:H,3,FALSE)</f>
        <v/>
      </c>
      <c r="Q309" s="78" t="str">
        <f>VLOOKUP(Leverancespecifikation6[[#This Row],[ID-Bygningsdel]],'Data aktør'!A:H,4,FALSE)</f>
        <v>X</v>
      </c>
      <c r="R309" s="78" t="str">
        <f>VLOOKUP(Leverancespecifikation6[[#This Row],[ID-Bygningsdel]],'Data aktør'!A:H,5,FALSE)</f>
        <v/>
      </c>
      <c r="S309" s="78" t="str">
        <f>VLOOKUP(Leverancespecifikation6[[#This Row],[ID-Bygningsdel]],'Data aktør'!A:H,6,FALSE)</f>
        <v/>
      </c>
      <c r="T309" s="78" t="str">
        <f>VLOOKUP(Leverancespecifikation6[[#This Row],[ID-Bygningsdel]],'Data aktør'!A:H,7,FALSE)</f>
        <v>X</v>
      </c>
      <c r="U309" s="122" t="str">
        <f>VLOOKUP(Leverancespecifikation6[[#This Row],[ID-Bygningsdel]],'Data aktør'!A:H,8,FALSE)</f>
        <v/>
      </c>
      <c r="V309" s="112"/>
      <c r="W309" s="79"/>
      <c r="X309" s="79"/>
      <c r="Y309" s="79"/>
      <c r="Z309" s="79"/>
      <c r="AA309" s="79"/>
      <c r="AB309" s="171"/>
      <c r="AD309" s="171"/>
      <c r="AE309" s="171"/>
      <c r="AF309" s="171"/>
      <c r="AG309" s="171"/>
      <c r="AH309" s="171"/>
      <c r="AI309" s="171"/>
      <c r="AJ309" s="171" t="s">
        <v>35</v>
      </c>
      <c r="AK309" s="171">
        <v>300</v>
      </c>
      <c r="AT309" s="171" t="s">
        <v>35</v>
      </c>
      <c r="AU309" s="171">
        <v>300</v>
      </c>
      <c r="BB309" s="171" t="s">
        <v>38</v>
      </c>
      <c r="BC309" s="171">
        <v>325</v>
      </c>
      <c r="BL309" s="287" t="s">
        <v>754</v>
      </c>
      <c r="BV309" s="171"/>
      <c r="BW309" s="171"/>
      <c r="CB309" s="134"/>
    </row>
    <row r="310" spans="1:80" ht="24" x14ac:dyDescent="0.2">
      <c r="A310" s="249"/>
      <c r="B310" s="242" t="s">
        <v>744</v>
      </c>
      <c r="C310" s="170" t="str">
        <f>_xlfn.CONCAT(Leverancespecifikation6[[#This Row],[ID]],Leverancespecifikation6[[#This Row],[BYGNINGSDEL]])</f>
        <v>306Teleslyngeanlæg</v>
      </c>
      <c r="E310" s="171">
        <v>643</v>
      </c>
      <c r="I310" s="171"/>
      <c r="J310" s="171">
        <v>4</v>
      </c>
      <c r="K310" s="175" t="s">
        <v>778</v>
      </c>
      <c r="L310" s="172" t="s">
        <v>656</v>
      </c>
      <c r="M310" s="80" t="str">
        <f>IFERROR(VLOOKUP(Leverancespecifikation6[[#This Row],[ID-Bygningsdel]],'Data ændringslog'!A:G,7,FALSE),"P")</f>
        <v/>
      </c>
      <c r="N310" s="321" t="s">
        <v>99</v>
      </c>
      <c r="O310" s="121" t="str">
        <f>VLOOKUP(Leverancespecifikation6[[#This Row],[ID-Bygningsdel]],'Data aktør'!A:H,2,FALSE)</f>
        <v/>
      </c>
      <c r="P310" s="78" t="str">
        <f>VLOOKUP(Leverancespecifikation6[[#This Row],[ID-Bygningsdel]],'Data aktør'!A:H,3,FALSE)</f>
        <v/>
      </c>
      <c r="Q310" s="78" t="str">
        <f>VLOOKUP(Leverancespecifikation6[[#This Row],[ID-Bygningsdel]],'Data aktør'!A:H,4,FALSE)</f>
        <v>X</v>
      </c>
      <c r="R310" s="78" t="str">
        <f>VLOOKUP(Leverancespecifikation6[[#This Row],[ID-Bygningsdel]],'Data aktør'!A:H,5,FALSE)</f>
        <v/>
      </c>
      <c r="S310" s="78" t="str">
        <f>VLOOKUP(Leverancespecifikation6[[#This Row],[ID-Bygningsdel]],'Data aktør'!A:H,6,FALSE)</f>
        <v/>
      </c>
      <c r="T310" s="78" t="str">
        <f>VLOOKUP(Leverancespecifikation6[[#This Row],[ID-Bygningsdel]],'Data aktør'!A:H,7,FALSE)</f>
        <v>X</v>
      </c>
      <c r="U310" s="122" t="str">
        <f>VLOOKUP(Leverancespecifikation6[[#This Row],[ID-Bygningsdel]],'Data aktør'!A:H,8,FALSE)</f>
        <v/>
      </c>
      <c r="V310" s="112"/>
      <c r="W310" s="79"/>
      <c r="X310" s="79"/>
      <c r="Y310" s="79"/>
      <c r="Z310" s="79"/>
      <c r="AA310" s="79"/>
      <c r="AB310" s="171"/>
      <c r="AD310" s="171"/>
      <c r="AE310" s="171"/>
      <c r="AF310" s="171"/>
      <c r="AG310" s="171"/>
      <c r="AH310" s="171"/>
      <c r="AI310" s="171"/>
      <c r="AJ310" s="171" t="s">
        <v>35</v>
      </c>
      <c r="AK310" s="171">
        <v>300</v>
      </c>
      <c r="AT310" s="171" t="s">
        <v>35</v>
      </c>
      <c r="AU310" s="171">
        <v>300</v>
      </c>
      <c r="BB310" s="171" t="s">
        <v>38</v>
      </c>
      <c r="BC310" s="171">
        <v>325</v>
      </c>
      <c r="BL310" s="287" t="s">
        <v>754</v>
      </c>
      <c r="BV310" s="171"/>
      <c r="BW310" s="171"/>
      <c r="CB310" s="134"/>
    </row>
    <row r="311" spans="1:80" ht="24" x14ac:dyDescent="0.2">
      <c r="A311" s="249"/>
      <c r="B311" s="242" t="s">
        <v>746</v>
      </c>
      <c r="C311" s="170" t="str">
        <f>_xlfn.CONCAT(Leverancespecifikation6[[#This Row],[ID]],Leverancespecifikation6[[#This Row],[BYGNINGSDEL]])</f>
        <v>307Videoanlæg</v>
      </c>
      <c r="E311" s="171">
        <v>643</v>
      </c>
      <c r="I311" s="171"/>
      <c r="J311" s="171">
        <v>4</v>
      </c>
      <c r="K311" s="175" t="s">
        <v>780</v>
      </c>
      <c r="L311" s="172" t="s">
        <v>656</v>
      </c>
      <c r="M311" s="80" t="str">
        <f>IFERROR(VLOOKUP(Leverancespecifikation6[[#This Row],[ID-Bygningsdel]],'Data ændringslog'!A:G,7,FALSE),"P")</f>
        <v/>
      </c>
      <c r="N311" s="321" t="s">
        <v>99</v>
      </c>
      <c r="O311" s="121" t="str">
        <f>VLOOKUP(Leverancespecifikation6[[#This Row],[ID-Bygningsdel]],'Data aktør'!A:H,2,FALSE)</f>
        <v/>
      </c>
      <c r="P311" s="78" t="str">
        <f>VLOOKUP(Leverancespecifikation6[[#This Row],[ID-Bygningsdel]],'Data aktør'!A:H,3,FALSE)</f>
        <v/>
      </c>
      <c r="Q311" s="78" t="str">
        <f>VLOOKUP(Leverancespecifikation6[[#This Row],[ID-Bygningsdel]],'Data aktør'!A:H,4,FALSE)</f>
        <v>X</v>
      </c>
      <c r="R311" s="78" t="str">
        <f>VLOOKUP(Leverancespecifikation6[[#This Row],[ID-Bygningsdel]],'Data aktør'!A:H,5,FALSE)</f>
        <v/>
      </c>
      <c r="S311" s="78" t="str">
        <f>VLOOKUP(Leverancespecifikation6[[#This Row],[ID-Bygningsdel]],'Data aktør'!A:H,6,FALSE)</f>
        <v/>
      </c>
      <c r="T311" s="78" t="str">
        <f>VLOOKUP(Leverancespecifikation6[[#This Row],[ID-Bygningsdel]],'Data aktør'!A:H,7,FALSE)</f>
        <v>X</v>
      </c>
      <c r="U311" s="122" t="str">
        <f>VLOOKUP(Leverancespecifikation6[[#This Row],[ID-Bygningsdel]],'Data aktør'!A:H,8,FALSE)</f>
        <v/>
      </c>
      <c r="V311" s="112"/>
      <c r="W311" s="79"/>
      <c r="X311" s="79"/>
      <c r="Y311" s="79"/>
      <c r="Z311" s="79"/>
      <c r="AA311" s="79"/>
      <c r="AB311" s="171"/>
      <c r="AD311" s="171"/>
      <c r="AE311" s="171"/>
      <c r="AF311" s="171"/>
      <c r="AG311" s="171"/>
      <c r="AH311" s="171"/>
      <c r="AI311" s="171"/>
      <c r="AJ311" s="171" t="s">
        <v>35</v>
      </c>
      <c r="AK311" s="171">
        <v>300</v>
      </c>
      <c r="AT311" s="171" t="s">
        <v>35</v>
      </c>
      <c r="AU311" s="171">
        <v>300</v>
      </c>
      <c r="BB311" s="171" t="s">
        <v>38</v>
      </c>
      <c r="BC311" s="171">
        <v>325</v>
      </c>
      <c r="BL311" s="287" t="s">
        <v>754</v>
      </c>
      <c r="BV311" s="171"/>
      <c r="BW311" s="171"/>
      <c r="CB311" s="134"/>
    </row>
    <row r="312" spans="1:80" ht="24" x14ac:dyDescent="0.2">
      <c r="A312" s="249"/>
      <c r="B312" s="242" t="s">
        <v>748</v>
      </c>
      <c r="C312" s="170" t="str">
        <f>_xlfn.CONCAT(Leverancespecifikation6[[#This Row],[ID]],Leverancespecifikation6[[#This Row],[BYGNINGSDEL]])</f>
        <v>308Antenneanlæg</v>
      </c>
      <c r="E312" s="171">
        <v>643</v>
      </c>
      <c r="I312" s="171"/>
      <c r="J312" s="171">
        <v>4</v>
      </c>
      <c r="K312" s="175" t="s">
        <v>782</v>
      </c>
      <c r="L312" s="172" t="s">
        <v>656</v>
      </c>
      <c r="M312" s="80" t="str">
        <f>IFERROR(VLOOKUP(Leverancespecifikation6[[#This Row],[ID-Bygningsdel]],'Data ændringslog'!A:G,7,FALSE),"P")</f>
        <v/>
      </c>
      <c r="N312" s="321" t="s">
        <v>99</v>
      </c>
      <c r="O312" s="121" t="str">
        <f>VLOOKUP(Leverancespecifikation6[[#This Row],[ID-Bygningsdel]],'Data aktør'!A:H,2,FALSE)</f>
        <v/>
      </c>
      <c r="P312" s="78" t="str">
        <f>VLOOKUP(Leverancespecifikation6[[#This Row],[ID-Bygningsdel]],'Data aktør'!A:H,3,FALSE)</f>
        <v/>
      </c>
      <c r="Q312" s="78" t="str">
        <f>VLOOKUP(Leverancespecifikation6[[#This Row],[ID-Bygningsdel]],'Data aktør'!A:H,4,FALSE)</f>
        <v>X</v>
      </c>
      <c r="R312" s="78" t="str">
        <f>VLOOKUP(Leverancespecifikation6[[#This Row],[ID-Bygningsdel]],'Data aktør'!A:H,5,FALSE)</f>
        <v/>
      </c>
      <c r="S312" s="78" t="str">
        <f>VLOOKUP(Leverancespecifikation6[[#This Row],[ID-Bygningsdel]],'Data aktør'!A:H,6,FALSE)</f>
        <v/>
      </c>
      <c r="T312" s="78" t="str">
        <f>VLOOKUP(Leverancespecifikation6[[#This Row],[ID-Bygningsdel]],'Data aktør'!A:H,7,FALSE)</f>
        <v>X</v>
      </c>
      <c r="U312" s="122" t="str">
        <f>VLOOKUP(Leverancespecifikation6[[#This Row],[ID-Bygningsdel]],'Data aktør'!A:H,8,FALSE)</f>
        <v/>
      </c>
      <c r="V312" s="112"/>
      <c r="W312" s="79"/>
      <c r="X312" s="79"/>
      <c r="Y312" s="79"/>
      <c r="Z312" s="79"/>
      <c r="AA312" s="79"/>
      <c r="AB312" s="171"/>
      <c r="AD312" s="171"/>
      <c r="AE312" s="171"/>
      <c r="AF312" s="171"/>
      <c r="AG312" s="171"/>
      <c r="AH312" s="171"/>
      <c r="AI312" s="171"/>
      <c r="AJ312" s="171" t="s">
        <v>35</v>
      </c>
      <c r="AK312" s="171">
        <v>300</v>
      </c>
      <c r="AT312" s="171" t="s">
        <v>35</v>
      </c>
      <c r="AU312" s="171">
        <v>300</v>
      </c>
      <c r="BB312" s="171" t="s">
        <v>38</v>
      </c>
      <c r="BC312" s="171">
        <v>325</v>
      </c>
      <c r="BL312" s="287" t="s">
        <v>754</v>
      </c>
      <c r="BV312" s="171"/>
      <c r="BW312" s="171"/>
      <c r="CB312" s="134"/>
    </row>
    <row r="313" spans="1:80" ht="24" x14ac:dyDescent="0.2">
      <c r="A313" s="249"/>
      <c r="B313" s="242" t="s">
        <v>750</v>
      </c>
      <c r="C313" s="170" t="str">
        <f>_xlfn.CONCAT(Leverancespecifikation6[[#This Row],[ID]],Leverancespecifikation6[[#This Row],[BYGNINGSDEL]])</f>
        <v>309AV-anlæg</v>
      </c>
      <c r="E313" s="171">
        <v>643</v>
      </c>
      <c r="I313" s="171"/>
      <c r="J313" s="171">
        <v>4</v>
      </c>
      <c r="K313" s="175" t="s">
        <v>784</v>
      </c>
      <c r="L313" s="172" t="s">
        <v>656</v>
      </c>
      <c r="M313" s="80" t="str">
        <f>IFERROR(VLOOKUP(Leverancespecifikation6[[#This Row],[ID-Bygningsdel]],'Data ændringslog'!A:G,7,FALSE),"P")</f>
        <v/>
      </c>
      <c r="N313" s="321" t="s">
        <v>99</v>
      </c>
      <c r="O313" s="121" t="str">
        <f>VLOOKUP(Leverancespecifikation6[[#This Row],[ID-Bygningsdel]],'Data aktør'!A:H,2,FALSE)</f>
        <v/>
      </c>
      <c r="P313" s="78" t="str">
        <f>VLOOKUP(Leverancespecifikation6[[#This Row],[ID-Bygningsdel]],'Data aktør'!A:H,3,FALSE)</f>
        <v/>
      </c>
      <c r="Q313" s="78" t="str">
        <f>VLOOKUP(Leverancespecifikation6[[#This Row],[ID-Bygningsdel]],'Data aktør'!A:H,4,FALSE)</f>
        <v>X</v>
      </c>
      <c r="R313" s="78" t="str">
        <f>VLOOKUP(Leverancespecifikation6[[#This Row],[ID-Bygningsdel]],'Data aktør'!A:H,5,FALSE)</f>
        <v/>
      </c>
      <c r="S313" s="78" t="str">
        <f>VLOOKUP(Leverancespecifikation6[[#This Row],[ID-Bygningsdel]],'Data aktør'!A:H,6,FALSE)</f>
        <v/>
      </c>
      <c r="T313" s="78" t="str">
        <f>VLOOKUP(Leverancespecifikation6[[#This Row],[ID-Bygningsdel]],'Data aktør'!A:H,7,FALSE)</f>
        <v>X</v>
      </c>
      <c r="U313" s="122" t="str">
        <f>VLOOKUP(Leverancespecifikation6[[#This Row],[ID-Bygningsdel]],'Data aktør'!A:H,8,FALSE)</f>
        <v/>
      </c>
      <c r="V313" s="112"/>
      <c r="W313" s="79"/>
      <c r="X313" s="79"/>
      <c r="Y313" s="79"/>
      <c r="Z313" s="79"/>
      <c r="AA313" s="79"/>
      <c r="AB313" s="171"/>
      <c r="AD313" s="171"/>
      <c r="AE313" s="171"/>
      <c r="AF313" s="171"/>
      <c r="AG313" s="171"/>
      <c r="AH313" s="171"/>
      <c r="AI313" s="171"/>
      <c r="AJ313" s="171" t="s">
        <v>35</v>
      </c>
      <c r="AK313" s="171">
        <v>300</v>
      </c>
      <c r="AT313" s="171" t="s">
        <v>35</v>
      </c>
      <c r="AU313" s="171">
        <v>300</v>
      </c>
      <c r="BB313" s="171" t="s">
        <v>38</v>
      </c>
      <c r="BC313" s="171">
        <v>325</v>
      </c>
      <c r="BL313" s="287" t="s">
        <v>754</v>
      </c>
      <c r="BV313" s="171"/>
      <c r="BW313" s="171"/>
      <c r="CB313" s="134"/>
    </row>
    <row r="314" spans="1:80" ht="12" x14ac:dyDescent="0.2">
      <c r="A314" s="249"/>
      <c r="B314" s="242" t="s">
        <v>752</v>
      </c>
      <c r="C314" s="170" t="str">
        <f>_xlfn.CONCAT(Leverancespecifikation6[[#This Row],[ID]],Leverancespecifikation6[[#This Row],[BYGNINGSDEL]])</f>
        <v>310Monteringsmateriel IT-infrastrukturanlæg</v>
      </c>
      <c r="E314" s="171" t="s">
        <v>103</v>
      </c>
      <c r="I314" s="171"/>
      <c r="J314" s="171">
        <v>3</v>
      </c>
      <c r="K314" s="333" t="s">
        <v>786</v>
      </c>
      <c r="M314" s="80" t="str">
        <f>IFERROR(VLOOKUP(Leverancespecifikation6[[#This Row],[ID-Bygningsdel]],'Data ændringslog'!A:G,7,FALSE),"P")</f>
        <v/>
      </c>
      <c r="N314" s="321" t="s">
        <v>99</v>
      </c>
      <c r="O314" s="121" t="str">
        <f>VLOOKUP(Leverancespecifikation6[[#This Row],[ID-Bygningsdel]],'Data aktør'!A:H,2,FALSE)</f>
        <v/>
      </c>
      <c r="P314" s="78" t="str">
        <f>VLOOKUP(Leverancespecifikation6[[#This Row],[ID-Bygningsdel]],'Data aktør'!A:H,3,FALSE)</f>
        <v/>
      </c>
      <c r="Q314" s="78" t="str">
        <f>VLOOKUP(Leverancespecifikation6[[#This Row],[ID-Bygningsdel]],'Data aktør'!A:H,4,FALSE)</f>
        <v/>
      </c>
      <c r="R314" s="78" t="str">
        <f>VLOOKUP(Leverancespecifikation6[[#This Row],[ID-Bygningsdel]],'Data aktør'!A:H,5,FALSE)</f>
        <v/>
      </c>
      <c r="S314" s="78" t="str">
        <f>VLOOKUP(Leverancespecifikation6[[#This Row],[ID-Bygningsdel]],'Data aktør'!A:H,6,FALSE)</f>
        <v/>
      </c>
      <c r="T314" s="78" t="str">
        <f>VLOOKUP(Leverancespecifikation6[[#This Row],[ID-Bygningsdel]],'Data aktør'!A:H,7,FALSE)</f>
        <v/>
      </c>
      <c r="U314" s="122" t="str">
        <f>VLOOKUP(Leverancespecifikation6[[#This Row],[ID-Bygningsdel]],'Data aktør'!A:H,8,FALSE)</f>
        <v/>
      </c>
      <c r="V314" s="112"/>
      <c r="W314" s="79"/>
      <c r="X314" s="79"/>
      <c r="Y314" s="79"/>
      <c r="Z314" s="79"/>
      <c r="AA314" s="79"/>
      <c r="AB314" s="171"/>
      <c r="AD314" s="171"/>
      <c r="AE314" s="171"/>
      <c r="AF314" s="171"/>
      <c r="AG314" s="171"/>
      <c r="AH314" s="171"/>
      <c r="AI314" s="171"/>
      <c r="AJ314" s="171"/>
      <c r="BV314" s="171"/>
      <c r="BW314" s="171"/>
      <c r="CB314" s="134"/>
    </row>
    <row r="315" spans="1:80" ht="24" x14ac:dyDescent="0.2">
      <c r="A315" s="249"/>
      <c r="B315" s="242" t="s">
        <v>755</v>
      </c>
      <c r="C315" s="170" t="str">
        <f>_xlfn.CONCAT(Leverancespecifikation6[[#This Row],[ID]],Leverancespecifikation6[[#This Row],[BYGNINGSDEL]])</f>
        <v>311IT – antenneanlæg (PDS-Udtag)</v>
      </c>
      <c r="E315" s="171">
        <v>644</v>
      </c>
      <c r="I315" s="171"/>
      <c r="J315" s="171">
        <v>4</v>
      </c>
      <c r="K315" s="175" t="s">
        <v>788</v>
      </c>
      <c r="L315" s="172" t="s">
        <v>656</v>
      </c>
      <c r="M315" s="80" t="str">
        <f>IFERROR(VLOOKUP(Leverancespecifikation6[[#This Row],[ID-Bygningsdel]],'Data ændringslog'!A:G,7,FALSE),"P")</f>
        <v/>
      </c>
      <c r="N315" s="321" t="s">
        <v>99</v>
      </c>
      <c r="O315" s="121" t="str">
        <f>VLOOKUP(Leverancespecifikation6[[#This Row],[ID-Bygningsdel]],'Data aktør'!A:H,2,FALSE)</f>
        <v/>
      </c>
      <c r="P315" s="78" t="str">
        <f>VLOOKUP(Leverancespecifikation6[[#This Row],[ID-Bygningsdel]],'Data aktør'!A:H,3,FALSE)</f>
        <v/>
      </c>
      <c r="Q315" s="78" t="str">
        <f>VLOOKUP(Leverancespecifikation6[[#This Row],[ID-Bygningsdel]],'Data aktør'!A:H,4,FALSE)</f>
        <v>X</v>
      </c>
      <c r="R315" s="78" t="str">
        <f>VLOOKUP(Leverancespecifikation6[[#This Row],[ID-Bygningsdel]],'Data aktør'!A:H,5,FALSE)</f>
        <v/>
      </c>
      <c r="S315" s="78" t="str">
        <f>VLOOKUP(Leverancespecifikation6[[#This Row],[ID-Bygningsdel]],'Data aktør'!A:H,6,FALSE)</f>
        <v/>
      </c>
      <c r="T315" s="78" t="str">
        <f>VLOOKUP(Leverancespecifikation6[[#This Row],[ID-Bygningsdel]],'Data aktør'!A:H,7,FALSE)</f>
        <v>X</v>
      </c>
      <c r="U315" s="122" t="str">
        <f>VLOOKUP(Leverancespecifikation6[[#This Row],[ID-Bygningsdel]],'Data aktør'!A:H,8,FALSE)</f>
        <v/>
      </c>
      <c r="V315" s="112"/>
      <c r="W315" s="79"/>
      <c r="X315" s="79"/>
      <c r="Y315" s="79"/>
      <c r="Z315" s="79"/>
      <c r="AA315" s="79"/>
      <c r="AB315" s="171"/>
      <c r="AD315" s="171"/>
      <c r="AE315" s="171"/>
      <c r="AF315" s="171"/>
      <c r="AG315" s="171"/>
      <c r="AH315" s="171"/>
      <c r="AI315" s="171"/>
      <c r="AJ315" s="171" t="s">
        <v>35</v>
      </c>
      <c r="AK315" s="171">
        <v>300</v>
      </c>
      <c r="AT315" s="171" t="s">
        <v>35</v>
      </c>
      <c r="AU315" s="171">
        <v>300</v>
      </c>
      <c r="BB315" s="171" t="s">
        <v>38</v>
      </c>
      <c r="BC315" s="171">
        <v>325</v>
      </c>
      <c r="BL315" s="287" t="s">
        <v>754</v>
      </c>
      <c r="BV315" s="171"/>
      <c r="BW315" s="171"/>
      <c r="CB315" s="134"/>
    </row>
    <row r="316" spans="1:80" ht="24" x14ac:dyDescent="0.2">
      <c r="A316" s="249"/>
      <c r="B316" s="242" t="s">
        <v>757</v>
      </c>
      <c r="C316" s="170" t="str">
        <f>_xlfn.CONCAT(Leverancespecifikation6[[#This Row],[ID]],Leverancespecifikation6[[#This Row],[BYGNINGSDEL]])</f>
        <v>312Positioneringssystem (Accesspoint)</v>
      </c>
      <c r="E316" s="171">
        <v>644</v>
      </c>
      <c r="I316" s="171"/>
      <c r="J316" s="171">
        <v>4</v>
      </c>
      <c r="K316" s="175" t="s">
        <v>790</v>
      </c>
      <c r="L316" s="172" t="s">
        <v>656</v>
      </c>
      <c r="M316" s="80" t="str">
        <f>IFERROR(VLOOKUP(Leverancespecifikation6[[#This Row],[ID-Bygningsdel]],'Data ændringslog'!A:G,7,FALSE),"P")</f>
        <v/>
      </c>
      <c r="N316" s="321" t="s">
        <v>99</v>
      </c>
      <c r="O316" s="121" t="str">
        <f>VLOOKUP(Leverancespecifikation6[[#This Row],[ID-Bygningsdel]],'Data aktør'!A:H,2,FALSE)</f>
        <v/>
      </c>
      <c r="P316" s="78" t="str">
        <f>VLOOKUP(Leverancespecifikation6[[#This Row],[ID-Bygningsdel]],'Data aktør'!A:H,3,FALSE)</f>
        <v/>
      </c>
      <c r="Q316" s="78" t="str">
        <f>VLOOKUP(Leverancespecifikation6[[#This Row],[ID-Bygningsdel]],'Data aktør'!A:H,4,FALSE)</f>
        <v>X</v>
      </c>
      <c r="R316" s="78" t="str">
        <f>VLOOKUP(Leverancespecifikation6[[#This Row],[ID-Bygningsdel]],'Data aktør'!A:H,5,FALSE)</f>
        <v/>
      </c>
      <c r="S316" s="78" t="str">
        <f>VLOOKUP(Leverancespecifikation6[[#This Row],[ID-Bygningsdel]],'Data aktør'!A:H,6,FALSE)</f>
        <v/>
      </c>
      <c r="T316" s="78" t="str">
        <f>VLOOKUP(Leverancespecifikation6[[#This Row],[ID-Bygningsdel]],'Data aktør'!A:H,7,FALSE)</f>
        <v>X</v>
      </c>
      <c r="U316" s="122" t="str">
        <f>VLOOKUP(Leverancespecifikation6[[#This Row],[ID-Bygningsdel]],'Data aktør'!A:H,8,FALSE)</f>
        <v/>
      </c>
      <c r="V316" s="112"/>
      <c r="W316" s="79"/>
      <c r="X316" s="79"/>
      <c r="Y316" s="79"/>
      <c r="Z316" s="79"/>
      <c r="AA316" s="79"/>
      <c r="AB316" s="171"/>
      <c r="AD316" s="171"/>
      <c r="AE316" s="171"/>
      <c r="AF316" s="171"/>
      <c r="AG316" s="171"/>
      <c r="AH316" s="171"/>
      <c r="AI316" s="171"/>
      <c r="AJ316" s="171" t="s">
        <v>35</v>
      </c>
      <c r="AK316" s="171">
        <v>300</v>
      </c>
      <c r="AT316" s="171" t="s">
        <v>35</v>
      </c>
      <c r="AU316" s="171">
        <v>300</v>
      </c>
      <c r="BB316" s="171" t="s">
        <v>38</v>
      </c>
      <c r="BC316" s="171">
        <v>325</v>
      </c>
      <c r="BL316" s="287" t="s">
        <v>754</v>
      </c>
      <c r="BV316" s="171"/>
      <c r="BW316" s="171"/>
      <c r="CB316" s="134"/>
    </row>
    <row r="317" spans="1:80" ht="12" customHeight="1" x14ac:dyDescent="0.2">
      <c r="A317" s="249"/>
      <c r="B317" s="242" t="s">
        <v>759</v>
      </c>
      <c r="C317" s="170" t="str">
        <f>_xlfn.CONCAT(Leverancespecifikation6[[#This Row],[ID]],Leverancespecifikation6[[#This Row],[BYGNINGSDEL]])</f>
        <v>313Monteringsmateriel for Adgangssikringsanlæg</v>
      </c>
      <c r="E317" s="171" t="s">
        <v>103</v>
      </c>
      <c r="I317" s="171"/>
      <c r="J317" s="171">
        <v>3</v>
      </c>
      <c r="K317" s="333" t="s">
        <v>792</v>
      </c>
      <c r="M317" s="80" t="str">
        <f>IFERROR(VLOOKUP(Leverancespecifikation6[[#This Row],[ID-Bygningsdel]],'Data ændringslog'!A:G,7,FALSE),"P")</f>
        <v/>
      </c>
      <c r="N317" s="321" t="s">
        <v>99</v>
      </c>
      <c r="O317" s="121" t="str">
        <f>VLOOKUP(Leverancespecifikation6[[#This Row],[ID-Bygningsdel]],'Data aktør'!A:H,2,FALSE)</f>
        <v/>
      </c>
      <c r="P317" s="78" t="str">
        <f>VLOOKUP(Leverancespecifikation6[[#This Row],[ID-Bygningsdel]],'Data aktør'!A:H,3,FALSE)</f>
        <v/>
      </c>
      <c r="Q317" s="78" t="str">
        <f>VLOOKUP(Leverancespecifikation6[[#This Row],[ID-Bygningsdel]],'Data aktør'!A:H,4,FALSE)</f>
        <v/>
      </c>
      <c r="R317" s="78" t="str">
        <f>VLOOKUP(Leverancespecifikation6[[#This Row],[ID-Bygningsdel]],'Data aktør'!A:H,5,FALSE)</f>
        <v/>
      </c>
      <c r="S317" s="78" t="str">
        <f>VLOOKUP(Leverancespecifikation6[[#This Row],[ID-Bygningsdel]],'Data aktør'!A:H,6,FALSE)</f>
        <v/>
      </c>
      <c r="T317" s="78" t="str">
        <f>VLOOKUP(Leverancespecifikation6[[#This Row],[ID-Bygningsdel]],'Data aktør'!A:H,7,FALSE)</f>
        <v/>
      </c>
      <c r="U317" s="122" t="str">
        <f>VLOOKUP(Leverancespecifikation6[[#This Row],[ID-Bygningsdel]],'Data aktør'!A:H,8,FALSE)</f>
        <v/>
      </c>
      <c r="V317" s="112"/>
      <c r="W317" s="79"/>
      <c r="X317" s="79"/>
      <c r="Y317" s="79"/>
      <c r="Z317" s="79"/>
      <c r="AA317" s="79"/>
      <c r="AB317" s="171"/>
      <c r="AD317" s="171"/>
      <c r="AE317" s="171"/>
      <c r="AF317" s="171"/>
      <c r="AG317" s="171"/>
      <c r="AH317" s="171"/>
      <c r="AI317" s="171"/>
      <c r="AJ317" s="171"/>
      <c r="BV317" s="171"/>
      <c r="BW317" s="171"/>
      <c r="CB317" s="134"/>
    </row>
    <row r="318" spans="1:80" ht="24" x14ac:dyDescent="0.2">
      <c r="A318" s="249"/>
      <c r="B318" s="242" t="s">
        <v>761</v>
      </c>
      <c r="C318" s="170" t="str">
        <f>_xlfn.CONCAT(Leverancespecifikation6[[#This Row],[ID]],Leverancespecifikation6[[#This Row],[BYGNINGSDEL]])</f>
        <v>314Automatisk indbrudsalarmanlæg (AIA-anlæg)</v>
      </c>
      <c r="E318" s="171">
        <v>651</v>
      </c>
      <c r="I318" s="171"/>
      <c r="J318" s="171">
        <v>4</v>
      </c>
      <c r="K318" s="175" t="s">
        <v>794</v>
      </c>
      <c r="L318" s="172" t="s">
        <v>656</v>
      </c>
      <c r="M318" s="80" t="str">
        <f>IFERROR(VLOOKUP(Leverancespecifikation6[[#This Row],[ID-Bygningsdel]],'Data ændringslog'!A:G,7,FALSE),"P")</f>
        <v/>
      </c>
      <c r="N318" s="321" t="s">
        <v>99</v>
      </c>
      <c r="O318" s="121" t="str">
        <f>VLOOKUP(Leverancespecifikation6[[#This Row],[ID-Bygningsdel]],'Data aktør'!A:H,2,FALSE)</f>
        <v/>
      </c>
      <c r="P318" s="78" t="str">
        <f>VLOOKUP(Leverancespecifikation6[[#This Row],[ID-Bygningsdel]],'Data aktør'!A:H,3,FALSE)</f>
        <v/>
      </c>
      <c r="Q318" s="78" t="str">
        <f>VLOOKUP(Leverancespecifikation6[[#This Row],[ID-Bygningsdel]],'Data aktør'!A:H,4,FALSE)</f>
        <v>X</v>
      </c>
      <c r="R318" s="78" t="str">
        <f>VLOOKUP(Leverancespecifikation6[[#This Row],[ID-Bygningsdel]],'Data aktør'!A:H,5,FALSE)</f>
        <v/>
      </c>
      <c r="S318" s="78" t="str">
        <f>VLOOKUP(Leverancespecifikation6[[#This Row],[ID-Bygningsdel]],'Data aktør'!A:H,6,FALSE)</f>
        <v/>
      </c>
      <c r="T318" s="78" t="str">
        <f>VLOOKUP(Leverancespecifikation6[[#This Row],[ID-Bygningsdel]],'Data aktør'!A:H,7,FALSE)</f>
        <v>X</v>
      </c>
      <c r="U318" s="122" t="str">
        <f>VLOOKUP(Leverancespecifikation6[[#This Row],[ID-Bygningsdel]],'Data aktør'!A:H,8,FALSE)</f>
        <v/>
      </c>
      <c r="V318" s="112"/>
      <c r="W318" s="79"/>
      <c r="X318" s="79"/>
      <c r="Y318" s="79"/>
      <c r="Z318" s="79"/>
      <c r="AA318" s="79"/>
      <c r="AB318" s="171"/>
      <c r="AD318" s="171"/>
      <c r="AE318" s="171"/>
      <c r="AF318" s="171"/>
      <c r="AG318" s="171"/>
      <c r="AH318" s="171"/>
      <c r="AI318" s="171"/>
      <c r="AJ318" s="171" t="s">
        <v>35</v>
      </c>
      <c r="AK318" s="171">
        <v>300</v>
      </c>
      <c r="AT318" s="171" t="s">
        <v>35</v>
      </c>
      <c r="AU318" s="171">
        <v>300</v>
      </c>
      <c r="BB318" s="171" t="s">
        <v>38</v>
      </c>
      <c r="BC318" s="171">
        <v>325</v>
      </c>
      <c r="BL318" s="287" t="s">
        <v>754</v>
      </c>
      <c r="BV318" s="171"/>
      <c r="BW318" s="171"/>
      <c r="CB318" s="134"/>
    </row>
    <row r="319" spans="1:80" ht="24" x14ac:dyDescent="0.2">
      <c r="A319" s="249"/>
      <c r="B319" s="242" t="s">
        <v>763</v>
      </c>
      <c r="C319" s="170" t="str">
        <f>_xlfn.CONCAT(Leverancespecifikation6[[#This Row],[ID]],Leverancespecifikation6[[#This Row],[BYGNINGSDEL]])</f>
        <v>315Automatisk adgangsdørkontrolanlæg (ADK-anlæg)</v>
      </c>
      <c r="E319" s="171">
        <v>651</v>
      </c>
      <c r="I319" s="171"/>
      <c r="J319" s="171">
        <v>4</v>
      </c>
      <c r="K319" s="175" t="s">
        <v>796</v>
      </c>
      <c r="L319" s="172" t="s">
        <v>656</v>
      </c>
      <c r="M319" s="80" t="str">
        <f>IFERROR(VLOOKUP(Leverancespecifikation6[[#This Row],[ID-Bygningsdel]],'Data ændringslog'!A:G,7,FALSE),"P")</f>
        <v/>
      </c>
      <c r="N319" s="321" t="s">
        <v>99</v>
      </c>
      <c r="O319" s="121" t="str">
        <f>VLOOKUP(Leverancespecifikation6[[#This Row],[ID-Bygningsdel]],'Data aktør'!A:H,2,FALSE)</f>
        <v/>
      </c>
      <c r="P319" s="78" t="str">
        <f>VLOOKUP(Leverancespecifikation6[[#This Row],[ID-Bygningsdel]],'Data aktør'!A:H,3,FALSE)</f>
        <v/>
      </c>
      <c r="Q319" s="78" t="str">
        <f>VLOOKUP(Leverancespecifikation6[[#This Row],[ID-Bygningsdel]],'Data aktør'!A:H,4,FALSE)</f>
        <v>X</v>
      </c>
      <c r="R319" s="78" t="str">
        <f>VLOOKUP(Leverancespecifikation6[[#This Row],[ID-Bygningsdel]],'Data aktør'!A:H,5,FALSE)</f>
        <v/>
      </c>
      <c r="S319" s="78" t="str">
        <f>VLOOKUP(Leverancespecifikation6[[#This Row],[ID-Bygningsdel]],'Data aktør'!A:H,6,FALSE)</f>
        <v/>
      </c>
      <c r="T319" s="78" t="str">
        <f>VLOOKUP(Leverancespecifikation6[[#This Row],[ID-Bygningsdel]],'Data aktør'!A:H,7,FALSE)</f>
        <v>X</v>
      </c>
      <c r="U319" s="122" t="str">
        <f>VLOOKUP(Leverancespecifikation6[[#This Row],[ID-Bygningsdel]],'Data aktør'!A:H,8,FALSE)</f>
        <v/>
      </c>
      <c r="V319" s="112"/>
      <c r="W319" s="79"/>
      <c r="X319" s="79"/>
      <c r="Y319" s="79"/>
      <c r="Z319" s="79"/>
      <c r="AA319" s="79"/>
      <c r="AB319" s="171"/>
      <c r="AD319" s="171"/>
      <c r="AE319" s="171"/>
      <c r="AF319" s="171"/>
      <c r="AG319" s="171"/>
      <c r="AH319" s="171"/>
      <c r="AI319" s="171"/>
      <c r="AJ319" s="171" t="s">
        <v>35</v>
      </c>
      <c r="AK319" s="171">
        <v>300</v>
      </c>
      <c r="AT319" s="171" t="s">
        <v>35</v>
      </c>
      <c r="AU319" s="171">
        <v>300</v>
      </c>
      <c r="BB319" s="171" t="s">
        <v>38</v>
      </c>
      <c r="BC319" s="171">
        <v>325</v>
      </c>
      <c r="BL319" s="287" t="s">
        <v>754</v>
      </c>
      <c r="BV319" s="171"/>
      <c r="BW319" s="171"/>
      <c r="CB319" s="134"/>
    </row>
    <row r="320" spans="1:80" ht="24" x14ac:dyDescent="0.2">
      <c r="A320" s="249"/>
      <c r="B320" s="242" t="s">
        <v>765</v>
      </c>
      <c r="C320" s="170" t="str">
        <f>_xlfn.CONCAT(Leverancespecifikation6[[#This Row],[ID]],Leverancespecifikation6[[#This Row],[BYGNINGSDEL]])</f>
        <v>316Internt TV-overvågningsanlæg (ITV-anlæg)</v>
      </c>
      <c r="E320" s="171">
        <v>651</v>
      </c>
      <c r="I320" s="171"/>
      <c r="J320" s="171">
        <v>4</v>
      </c>
      <c r="K320" s="175" t="s">
        <v>798</v>
      </c>
      <c r="L320" s="172" t="s">
        <v>656</v>
      </c>
      <c r="M320" s="80" t="str">
        <f>IFERROR(VLOOKUP(Leverancespecifikation6[[#This Row],[ID-Bygningsdel]],'Data ændringslog'!A:G,7,FALSE),"P")</f>
        <v/>
      </c>
      <c r="N320" s="321" t="s">
        <v>99</v>
      </c>
      <c r="O320" s="121" t="str">
        <f>VLOOKUP(Leverancespecifikation6[[#This Row],[ID-Bygningsdel]],'Data aktør'!A:H,2,FALSE)</f>
        <v/>
      </c>
      <c r="P320" s="78" t="str">
        <f>VLOOKUP(Leverancespecifikation6[[#This Row],[ID-Bygningsdel]],'Data aktør'!A:H,3,FALSE)</f>
        <v/>
      </c>
      <c r="Q320" s="78" t="str">
        <f>VLOOKUP(Leverancespecifikation6[[#This Row],[ID-Bygningsdel]],'Data aktør'!A:H,4,FALSE)</f>
        <v>X</v>
      </c>
      <c r="R320" s="78" t="str">
        <f>VLOOKUP(Leverancespecifikation6[[#This Row],[ID-Bygningsdel]],'Data aktør'!A:H,5,FALSE)</f>
        <v/>
      </c>
      <c r="S320" s="78" t="str">
        <f>VLOOKUP(Leverancespecifikation6[[#This Row],[ID-Bygningsdel]],'Data aktør'!A:H,6,FALSE)</f>
        <v/>
      </c>
      <c r="T320" s="78" t="str">
        <f>VLOOKUP(Leverancespecifikation6[[#This Row],[ID-Bygningsdel]],'Data aktør'!A:H,7,FALSE)</f>
        <v>X</v>
      </c>
      <c r="U320" s="122" t="str">
        <f>VLOOKUP(Leverancespecifikation6[[#This Row],[ID-Bygningsdel]],'Data aktør'!A:H,8,FALSE)</f>
        <v/>
      </c>
      <c r="V320" s="112"/>
      <c r="W320" s="79"/>
      <c r="X320" s="79"/>
      <c r="Y320" s="79"/>
      <c r="Z320" s="79"/>
      <c r="AA320" s="79"/>
      <c r="AB320" s="171"/>
      <c r="AD320" s="171"/>
      <c r="AE320" s="171"/>
      <c r="AF320" s="171"/>
      <c r="AG320" s="171"/>
      <c r="AH320" s="171"/>
      <c r="AI320" s="171"/>
      <c r="AJ320" s="171" t="s">
        <v>35</v>
      </c>
      <c r="AK320" s="171">
        <v>300</v>
      </c>
      <c r="AT320" s="171" t="s">
        <v>35</v>
      </c>
      <c r="AU320" s="171">
        <v>300</v>
      </c>
      <c r="BB320" s="171" t="s">
        <v>38</v>
      </c>
      <c r="BC320" s="171">
        <v>325</v>
      </c>
      <c r="BL320" s="287" t="s">
        <v>754</v>
      </c>
      <c r="BV320" s="171"/>
      <c r="BW320" s="171"/>
      <c r="CB320" s="134"/>
    </row>
    <row r="321" spans="1:80" ht="12" x14ac:dyDescent="0.2">
      <c r="A321" s="249"/>
      <c r="B321" s="242" t="s">
        <v>767</v>
      </c>
      <c r="C321" s="170" t="str">
        <f>_xlfn.CONCAT(Leverancespecifikation6[[#This Row],[ID]],Leverancespecifikation6[[#This Row],[BYGNINGSDEL]])</f>
        <v>317Monteringsmateriel for Sikringsanlæg</v>
      </c>
      <c r="E321" s="171" t="s">
        <v>103</v>
      </c>
      <c r="I321" s="171"/>
      <c r="J321" s="171">
        <v>3</v>
      </c>
      <c r="K321" s="333" t="s">
        <v>800</v>
      </c>
      <c r="M321" s="80" t="str">
        <f>IFERROR(VLOOKUP(Leverancespecifikation6[[#This Row],[ID-Bygningsdel]],'Data ændringslog'!A:G,7,FALSE),"P")</f>
        <v/>
      </c>
      <c r="N321" s="321" t="s">
        <v>103</v>
      </c>
      <c r="O321" s="121" t="str">
        <f>VLOOKUP(Leverancespecifikation6[[#This Row],[ID-Bygningsdel]],'Data aktør'!A:H,2,FALSE)</f>
        <v/>
      </c>
      <c r="P321" s="78" t="str">
        <f>VLOOKUP(Leverancespecifikation6[[#This Row],[ID-Bygningsdel]],'Data aktør'!A:H,3,FALSE)</f>
        <v/>
      </c>
      <c r="Q321" s="78" t="str">
        <f>VLOOKUP(Leverancespecifikation6[[#This Row],[ID-Bygningsdel]],'Data aktør'!A:H,4,FALSE)</f>
        <v/>
      </c>
      <c r="R321" s="78" t="str">
        <f>VLOOKUP(Leverancespecifikation6[[#This Row],[ID-Bygningsdel]],'Data aktør'!A:H,5,FALSE)</f>
        <v/>
      </c>
      <c r="S321" s="78" t="str">
        <f>VLOOKUP(Leverancespecifikation6[[#This Row],[ID-Bygningsdel]],'Data aktør'!A:H,6,FALSE)</f>
        <v/>
      </c>
      <c r="T321" s="78" t="str">
        <f>VLOOKUP(Leverancespecifikation6[[#This Row],[ID-Bygningsdel]],'Data aktør'!A:H,7,FALSE)</f>
        <v/>
      </c>
      <c r="U321" s="122" t="str">
        <f>VLOOKUP(Leverancespecifikation6[[#This Row],[ID-Bygningsdel]],'Data aktør'!A:H,8,FALSE)</f>
        <v/>
      </c>
      <c r="V321" s="112"/>
      <c r="W321" s="79"/>
      <c r="X321" s="79"/>
      <c r="Y321" s="79"/>
      <c r="Z321" s="79"/>
      <c r="AA321" s="79"/>
      <c r="AB321" s="171"/>
      <c r="AD321" s="171"/>
      <c r="AE321" s="171"/>
      <c r="AF321" s="171"/>
      <c r="AG321" s="171"/>
      <c r="AH321" s="171"/>
      <c r="AI321" s="171"/>
      <c r="AJ321" s="171"/>
      <c r="BV321" s="171"/>
      <c r="BW321" s="171"/>
      <c r="CB321" s="134"/>
    </row>
    <row r="322" spans="1:80" ht="12" x14ac:dyDescent="0.2">
      <c r="A322" s="249"/>
      <c r="B322" s="242" t="s">
        <v>769</v>
      </c>
      <c r="C322" s="170" t="str">
        <f>_xlfn.CONCAT(Leverancespecifikation6[[#This Row],[ID]],Leverancespecifikation6[[#This Row],[BYGNINGSDEL]])</f>
        <v>318Automatisk brandalarmanlæg (ABA-anlæg)</v>
      </c>
      <c r="E322" s="171">
        <v>652</v>
      </c>
      <c r="I322" s="171"/>
      <c r="J322" s="171">
        <v>4</v>
      </c>
      <c r="K322" s="175" t="s">
        <v>802</v>
      </c>
      <c r="L322" s="172" t="s">
        <v>656</v>
      </c>
      <c r="M322" s="80" t="str">
        <f>IFERROR(VLOOKUP(Leverancespecifikation6[[#This Row],[ID-Bygningsdel]],'Data ændringslog'!A:G,7,FALSE),"P")</f>
        <v/>
      </c>
      <c r="N322" s="321" t="s">
        <v>103</v>
      </c>
      <c r="O322" s="121" t="str">
        <f>VLOOKUP(Leverancespecifikation6[[#This Row],[ID-Bygningsdel]],'Data aktør'!A:H,2,FALSE)</f>
        <v/>
      </c>
      <c r="P322" s="78" t="str">
        <f>VLOOKUP(Leverancespecifikation6[[#This Row],[ID-Bygningsdel]],'Data aktør'!A:H,3,FALSE)</f>
        <v/>
      </c>
      <c r="Q322" s="78" t="str">
        <f>VLOOKUP(Leverancespecifikation6[[#This Row],[ID-Bygningsdel]],'Data aktør'!A:H,4,FALSE)</f>
        <v/>
      </c>
      <c r="R322" s="78" t="str">
        <f>VLOOKUP(Leverancespecifikation6[[#This Row],[ID-Bygningsdel]],'Data aktør'!A:H,5,FALSE)</f>
        <v/>
      </c>
      <c r="S322" s="78" t="str">
        <f>VLOOKUP(Leverancespecifikation6[[#This Row],[ID-Bygningsdel]],'Data aktør'!A:H,6,FALSE)</f>
        <v/>
      </c>
      <c r="T322" s="78" t="str">
        <f>VLOOKUP(Leverancespecifikation6[[#This Row],[ID-Bygningsdel]],'Data aktør'!A:H,7,FALSE)</f>
        <v/>
      </c>
      <c r="U322" s="122" t="str">
        <f>VLOOKUP(Leverancespecifikation6[[#This Row],[ID-Bygningsdel]],'Data aktør'!A:H,8,FALSE)</f>
        <v/>
      </c>
      <c r="V322" s="112"/>
      <c r="W322" s="79"/>
      <c r="X322" s="79"/>
      <c r="Y322" s="79"/>
      <c r="Z322" s="79"/>
      <c r="AA322" s="79"/>
      <c r="AB322" s="171"/>
      <c r="AD322" s="171"/>
      <c r="AE322" s="171"/>
      <c r="AF322" s="171"/>
      <c r="AG322" s="171"/>
      <c r="AH322" s="171"/>
      <c r="AI322" s="171"/>
      <c r="AJ322" s="171"/>
      <c r="BV322" s="171"/>
      <c r="BW322" s="171"/>
      <c r="CB322" s="134"/>
    </row>
    <row r="323" spans="1:80" ht="12" customHeight="1" x14ac:dyDescent="0.2">
      <c r="A323" s="249"/>
      <c r="B323" s="242" t="s">
        <v>771</v>
      </c>
      <c r="C323" s="170" t="str">
        <f>_xlfn.CONCAT(Leverancespecifikation6[[#This Row],[ID]],Leverancespecifikation6[[#This Row],[BYGNINGSDEL]])</f>
        <v>319Automatisk branddørlukningsanlæg (ABDL-anlæg)</v>
      </c>
      <c r="E323" s="171">
        <v>652</v>
      </c>
      <c r="I323" s="171"/>
      <c r="J323" s="171">
        <v>4</v>
      </c>
      <c r="K323" s="175" t="s">
        <v>804</v>
      </c>
      <c r="L323" s="172" t="s">
        <v>656</v>
      </c>
      <c r="M323" s="80" t="str">
        <f>IFERROR(VLOOKUP(Leverancespecifikation6[[#This Row],[ID-Bygningsdel]],'Data ændringslog'!A:G,7,FALSE),"P")</f>
        <v/>
      </c>
      <c r="N323" s="321" t="s">
        <v>103</v>
      </c>
      <c r="O323" s="121" t="str">
        <f>VLOOKUP(Leverancespecifikation6[[#This Row],[ID-Bygningsdel]],'Data aktør'!A:H,2,FALSE)</f>
        <v/>
      </c>
      <c r="P323" s="78" t="str">
        <f>VLOOKUP(Leverancespecifikation6[[#This Row],[ID-Bygningsdel]],'Data aktør'!A:H,3,FALSE)</f>
        <v/>
      </c>
      <c r="Q323" s="78" t="str">
        <f>VLOOKUP(Leverancespecifikation6[[#This Row],[ID-Bygningsdel]],'Data aktør'!A:H,4,FALSE)</f>
        <v/>
      </c>
      <c r="R323" s="78" t="str">
        <f>VLOOKUP(Leverancespecifikation6[[#This Row],[ID-Bygningsdel]],'Data aktør'!A:H,5,FALSE)</f>
        <v/>
      </c>
      <c r="S323" s="78" t="str">
        <f>VLOOKUP(Leverancespecifikation6[[#This Row],[ID-Bygningsdel]],'Data aktør'!A:H,6,FALSE)</f>
        <v/>
      </c>
      <c r="T323" s="78" t="str">
        <f>VLOOKUP(Leverancespecifikation6[[#This Row],[ID-Bygningsdel]],'Data aktør'!A:H,7,FALSE)</f>
        <v/>
      </c>
      <c r="U323" s="122" t="str">
        <f>VLOOKUP(Leverancespecifikation6[[#This Row],[ID-Bygningsdel]],'Data aktør'!A:H,8,FALSE)</f>
        <v/>
      </c>
      <c r="V323" s="112"/>
      <c r="W323" s="79"/>
      <c r="X323" s="79"/>
      <c r="Y323" s="79"/>
      <c r="Z323" s="79"/>
      <c r="AA323" s="79"/>
      <c r="AB323" s="171"/>
      <c r="AD323" s="171"/>
      <c r="AE323" s="171"/>
      <c r="AF323" s="171"/>
      <c r="AG323" s="171"/>
      <c r="AH323" s="171"/>
      <c r="AI323" s="171"/>
      <c r="AJ323" s="171"/>
      <c r="BV323" s="171"/>
      <c r="BW323" s="171"/>
      <c r="CB323" s="134"/>
    </row>
    <row r="324" spans="1:80" ht="12" x14ac:dyDescent="0.2">
      <c r="A324" s="249"/>
      <c r="B324" s="242" t="s">
        <v>773</v>
      </c>
      <c r="C324" s="170" t="str">
        <f>_xlfn.CONCAT(Leverancespecifikation6[[#This Row],[ID]],Leverancespecifikation6[[#This Row],[BYGNINGSDEL]])</f>
        <v>320Automatisk gasalarmsanlæg (AGA-anlæg)</v>
      </c>
      <c r="E324" s="171">
        <v>652</v>
      </c>
      <c r="I324" s="171"/>
      <c r="J324" s="171">
        <v>4</v>
      </c>
      <c r="K324" s="175" t="s">
        <v>806</v>
      </c>
      <c r="L324" s="172" t="s">
        <v>656</v>
      </c>
      <c r="M324" s="80" t="str">
        <f>IFERROR(VLOOKUP(Leverancespecifikation6[[#This Row],[ID-Bygningsdel]],'Data ændringslog'!A:G,7,FALSE),"P")</f>
        <v/>
      </c>
      <c r="N324" s="321" t="s">
        <v>103</v>
      </c>
      <c r="O324" s="121" t="str">
        <f>VLOOKUP(Leverancespecifikation6[[#This Row],[ID-Bygningsdel]],'Data aktør'!A:H,2,FALSE)</f>
        <v/>
      </c>
      <c r="P324" s="78" t="str">
        <f>VLOOKUP(Leverancespecifikation6[[#This Row],[ID-Bygningsdel]],'Data aktør'!A:H,3,FALSE)</f>
        <v/>
      </c>
      <c r="Q324" s="78" t="str">
        <f>VLOOKUP(Leverancespecifikation6[[#This Row],[ID-Bygningsdel]],'Data aktør'!A:H,4,FALSE)</f>
        <v/>
      </c>
      <c r="R324" s="78" t="str">
        <f>VLOOKUP(Leverancespecifikation6[[#This Row],[ID-Bygningsdel]],'Data aktør'!A:H,5,FALSE)</f>
        <v/>
      </c>
      <c r="S324" s="78" t="str">
        <f>VLOOKUP(Leverancespecifikation6[[#This Row],[ID-Bygningsdel]],'Data aktør'!A:H,6,FALSE)</f>
        <v/>
      </c>
      <c r="T324" s="78" t="str">
        <f>VLOOKUP(Leverancespecifikation6[[#This Row],[ID-Bygningsdel]],'Data aktør'!A:H,7,FALSE)</f>
        <v/>
      </c>
      <c r="U324" s="122" t="str">
        <f>VLOOKUP(Leverancespecifikation6[[#This Row],[ID-Bygningsdel]],'Data aktør'!A:H,8,FALSE)</f>
        <v/>
      </c>
      <c r="V324" s="112"/>
      <c r="W324" s="79"/>
      <c r="X324" s="79"/>
      <c r="Y324" s="79"/>
      <c r="Z324" s="79"/>
      <c r="AA324" s="79"/>
      <c r="AB324" s="171"/>
      <c r="AD324" s="171"/>
      <c r="AE324" s="171"/>
      <c r="AF324" s="171"/>
      <c r="AG324" s="171"/>
      <c r="AH324" s="171"/>
      <c r="AI324" s="171"/>
      <c r="AJ324" s="171"/>
      <c r="BV324" s="171"/>
      <c r="BW324" s="171"/>
      <c r="CB324" s="134"/>
    </row>
    <row r="325" spans="1:80" ht="12" x14ac:dyDescent="0.2">
      <c r="A325" s="249"/>
      <c r="B325" s="242" t="s">
        <v>775</v>
      </c>
      <c r="C325" s="170" t="str">
        <f>_xlfn.CONCAT(Leverancespecifikation6[[#This Row],[ID]],Leverancespecifikation6[[#This Row],[BYGNINGSDEL]])</f>
        <v>321Automatisk rumslukningsanlæg (ARS-anlæg)</v>
      </c>
      <c r="E325" s="171">
        <v>652</v>
      </c>
      <c r="I325" s="171"/>
      <c r="J325" s="171">
        <v>4</v>
      </c>
      <c r="K325" s="175" t="s">
        <v>808</v>
      </c>
      <c r="L325" s="172" t="s">
        <v>656</v>
      </c>
      <c r="M325" s="80" t="str">
        <f>IFERROR(VLOOKUP(Leverancespecifikation6[[#This Row],[ID-Bygningsdel]],'Data ændringslog'!A:G,7,FALSE),"P")</f>
        <v/>
      </c>
      <c r="N325" s="321" t="s">
        <v>103</v>
      </c>
      <c r="O325" s="121" t="str">
        <f>VLOOKUP(Leverancespecifikation6[[#This Row],[ID-Bygningsdel]],'Data aktør'!A:H,2,FALSE)</f>
        <v/>
      </c>
      <c r="P325" s="78" t="str">
        <f>VLOOKUP(Leverancespecifikation6[[#This Row],[ID-Bygningsdel]],'Data aktør'!A:H,3,FALSE)</f>
        <v/>
      </c>
      <c r="Q325" s="78" t="str">
        <f>VLOOKUP(Leverancespecifikation6[[#This Row],[ID-Bygningsdel]],'Data aktør'!A:H,4,FALSE)</f>
        <v/>
      </c>
      <c r="R325" s="78" t="str">
        <f>VLOOKUP(Leverancespecifikation6[[#This Row],[ID-Bygningsdel]],'Data aktør'!A:H,5,FALSE)</f>
        <v/>
      </c>
      <c r="S325" s="78" t="str">
        <f>VLOOKUP(Leverancespecifikation6[[#This Row],[ID-Bygningsdel]],'Data aktør'!A:H,6,FALSE)</f>
        <v/>
      </c>
      <c r="T325" s="78" t="str">
        <f>VLOOKUP(Leverancespecifikation6[[#This Row],[ID-Bygningsdel]],'Data aktør'!A:H,7,FALSE)</f>
        <v/>
      </c>
      <c r="U325" s="122" t="str">
        <f>VLOOKUP(Leverancespecifikation6[[#This Row],[ID-Bygningsdel]],'Data aktør'!A:H,8,FALSE)</f>
        <v/>
      </c>
      <c r="V325" s="112"/>
      <c r="W325" s="79"/>
      <c r="X325" s="79"/>
      <c r="Y325" s="79"/>
      <c r="Z325" s="79"/>
      <c r="AA325" s="79"/>
      <c r="AB325" s="171"/>
      <c r="AD325" s="171"/>
      <c r="AE325" s="171"/>
      <c r="AF325" s="171"/>
      <c r="AG325" s="171"/>
      <c r="AH325" s="171"/>
      <c r="AI325" s="171"/>
      <c r="AJ325" s="171"/>
      <c r="BV325" s="171"/>
      <c r="BW325" s="171"/>
      <c r="CB325" s="134"/>
    </row>
    <row r="326" spans="1:80" ht="12" x14ac:dyDescent="0.2">
      <c r="A326" s="249"/>
      <c r="B326" s="242" t="s">
        <v>777</v>
      </c>
      <c r="C326" s="170" t="str">
        <f>_xlfn.CONCAT(Leverancespecifikation6[[#This Row],[ID]],Leverancespecifikation6[[#This Row],[BYGNINGSDEL]])</f>
        <v>322Automatisk vandslukningsanlæg (AVS-anlæg)</v>
      </c>
      <c r="E326" s="171">
        <v>652</v>
      </c>
      <c r="I326" s="171"/>
      <c r="J326" s="171">
        <v>4</v>
      </c>
      <c r="K326" s="175" t="s">
        <v>810</v>
      </c>
      <c r="L326" s="172" t="s">
        <v>656</v>
      </c>
      <c r="M326" s="80" t="str">
        <f>IFERROR(VLOOKUP(Leverancespecifikation6[[#This Row],[ID-Bygningsdel]],'Data ændringslog'!A:G,7,FALSE),"P")</f>
        <v/>
      </c>
      <c r="N326" s="321" t="s">
        <v>103</v>
      </c>
      <c r="O326" s="121" t="str">
        <f>VLOOKUP(Leverancespecifikation6[[#This Row],[ID-Bygningsdel]],'Data aktør'!A:H,2,FALSE)</f>
        <v/>
      </c>
      <c r="P326" s="78" t="str">
        <f>VLOOKUP(Leverancespecifikation6[[#This Row],[ID-Bygningsdel]],'Data aktør'!A:H,3,FALSE)</f>
        <v/>
      </c>
      <c r="Q326" s="78" t="str">
        <f>VLOOKUP(Leverancespecifikation6[[#This Row],[ID-Bygningsdel]],'Data aktør'!A:H,4,FALSE)</f>
        <v/>
      </c>
      <c r="R326" s="78" t="str">
        <f>VLOOKUP(Leverancespecifikation6[[#This Row],[ID-Bygningsdel]],'Data aktør'!A:H,5,FALSE)</f>
        <v/>
      </c>
      <c r="S326" s="78" t="str">
        <f>VLOOKUP(Leverancespecifikation6[[#This Row],[ID-Bygningsdel]],'Data aktør'!A:H,6,FALSE)</f>
        <v/>
      </c>
      <c r="T326" s="78" t="str">
        <f>VLOOKUP(Leverancespecifikation6[[#This Row],[ID-Bygningsdel]],'Data aktør'!A:H,7,FALSE)</f>
        <v/>
      </c>
      <c r="U326" s="122" t="str">
        <f>VLOOKUP(Leverancespecifikation6[[#This Row],[ID-Bygningsdel]],'Data aktør'!A:H,8,FALSE)</f>
        <v/>
      </c>
      <c r="V326" s="112"/>
      <c r="W326" s="79"/>
      <c r="X326" s="79"/>
      <c r="Y326" s="79"/>
      <c r="Z326" s="79"/>
      <c r="AA326" s="79"/>
      <c r="AB326" s="171"/>
      <c r="AD326" s="171"/>
      <c r="AE326" s="171"/>
      <c r="AF326" s="171"/>
      <c r="AG326" s="171"/>
      <c r="AH326" s="171"/>
      <c r="AI326" s="171"/>
      <c r="AJ326" s="171"/>
      <c r="BV326" s="171"/>
      <c r="BW326" s="171"/>
      <c r="CB326" s="134"/>
    </row>
    <row r="327" spans="1:80" ht="12" customHeight="1" x14ac:dyDescent="0.2">
      <c r="A327" s="249"/>
      <c r="B327" s="242" t="s">
        <v>779</v>
      </c>
      <c r="C327" s="170" t="str">
        <f>_xlfn.CONCAT(Leverancespecifikation6[[#This Row],[ID]],Leverancespecifikation6[[#This Row],[BYGNINGSDEL]])</f>
        <v>323Automatisk brandventilationsanlæg (ABV-anlæg)</v>
      </c>
      <c r="E327" s="171">
        <v>652</v>
      </c>
      <c r="I327" s="171"/>
      <c r="J327" s="171">
        <v>4</v>
      </c>
      <c r="K327" s="175" t="s">
        <v>812</v>
      </c>
      <c r="L327" s="172" t="s">
        <v>656</v>
      </c>
      <c r="M327" s="80" t="str">
        <f>IFERROR(VLOOKUP(Leverancespecifikation6[[#This Row],[ID-Bygningsdel]],'Data ændringslog'!A:G,7,FALSE),"P")</f>
        <v/>
      </c>
      <c r="N327" s="321" t="s">
        <v>103</v>
      </c>
      <c r="O327" s="121" t="str">
        <f>VLOOKUP(Leverancespecifikation6[[#This Row],[ID-Bygningsdel]],'Data aktør'!A:H,2,FALSE)</f>
        <v/>
      </c>
      <c r="P327" s="78" t="str">
        <f>VLOOKUP(Leverancespecifikation6[[#This Row],[ID-Bygningsdel]],'Data aktør'!A:H,3,FALSE)</f>
        <v/>
      </c>
      <c r="Q327" s="78" t="str">
        <f>VLOOKUP(Leverancespecifikation6[[#This Row],[ID-Bygningsdel]],'Data aktør'!A:H,4,FALSE)</f>
        <v/>
      </c>
      <c r="R327" s="78" t="str">
        <f>VLOOKUP(Leverancespecifikation6[[#This Row],[ID-Bygningsdel]],'Data aktør'!A:H,5,FALSE)</f>
        <v/>
      </c>
      <c r="S327" s="78" t="str">
        <f>VLOOKUP(Leverancespecifikation6[[#This Row],[ID-Bygningsdel]],'Data aktør'!A:H,6,FALSE)</f>
        <v/>
      </c>
      <c r="T327" s="78" t="str">
        <f>VLOOKUP(Leverancespecifikation6[[#This Row],[ID-Bygningsdel]],'Data aktør'!A:H,7,FALSE)</f>
        <v/>
      </c>
      <c r="U327" s="122" t="str">
        <f>VLOOKUP(Leverancespecifikation6[[#This Row],[ID-Bygningsdel]],'Data aktør'!A:H,8,FALSE)</f>
        <v/>
      </c>
      <c r="V327" s="112"/>
      <c r="W327" s="79"/>
      <c r="X327" s="79"/>
      <c r="Y327" s="79"/>
      <c r="Z327" s="79"/>
      <c r="AA327" s="79"/>
      <c r="AB327" s="171"/>
      <c r="AD327" s="171"/>
      <c r="AE327" s="171"/>
      <c r="AF327" s="171"/>
      <c r="AG327" s="171"/>
      <c r="AH327" s="171"/>
      <c r="AI327" s="171"/>
      <c r="AJ327" s="171"/>
      <c r="BV327" s="171"/>
      <c r="BW327" s="171"/>
      <c r="CB327" s="134"/>
    </row>
    <row r="328" spans="1:80" ht="12" x14ac:dyDescent="0.2">
      <c r="A328" s="249"/>
      <c r="B328" s="242" t="s">
        <v>781</v>
      </c>
      <c r="C328" s="170" t="str">
        <f>_xlfn.CONCAT(Leverancespecifikation6[[#This Row],[ID]],Leverancespecifikation6[[#This Row],[BYGNINGSDEL]])</f>
        <v>324Monteringsmateriel for Personsikringsanlæg</v>
      </c>
      <c r="E328" s="171" t="s">
        <v>103</v>
      </c>
      <c r="I328" s="171"/>
      <c r="J328" s="171">
        <v>3</v>
      </c>
      <c r="K328" s="333" t="s">
        <v>814</v>
      </c>
      <c r="M328" s="80" t="str">
        <f>IFERROR(VLOOKUP(Leverancespecifikation6[[#This Row],[ID-Bygningsdel]],'Data ændringslog'!A:G,7,FALSE),"P")</f>
        <v/>
      </c>
      <c r="N328" s="321" t="s">
        <v>103</v>
      </c>
      <c r="O328" s="121" t="str">
        <f>VLOOKUP(Leverancespecifikation6[[#This Row],[ID-Bygningsdel]],'Data aktør'!A:H,2,FALSE)</f>
        <v/>
      </c>
      <c r="P328" s="78" t="str">
        <f>VLOOKUP(Leverancespecifikation6[[#This Row],[ID-Bygningsdel]],'Data aktør'!A:H,3,FALSE)</f>
        <v/>
      </c>
      <c r="Q328" s="78" t="str">
        <f>VLOOKUP(Leverancespecifikation6[[#This Row],[ID-Bygningsdel]],'Data aktør'!A:H,4,FALSE)</f>
        <v/>
      </c>
      <c r="R328" s="78" t="str">
        <f>VLOOKUP(Leverancespecifikation6[[#This Row],[ID-Bygningsdel]],'Data aktør'!A:H,5,FALSE)</f>
        <v/>
      </c>
      <c r="S328" s="78" t="str">
        <f>VLOOKUP(Leverancespecifikation6[[#This Row],[ID-Bygningsdel]],'Data aktør'!A:H,6,FALSE)</f>
        <v/>
      </c>
      <c r="T328" s="78" t="str">
        <f>VLOOKUP(Leverancespecifikation6[[#This Row],[ID-Bygningsdel]],'Data aktør'!A:H,7,FALSE)</f>
        <v/>
      </c>
      <c r="U328" s="122" t="str">
        <f>VLOOKUP(Leverancespecifikation6[[#This Row],[ID-Bygningsdel]],'Data aktør'!A:H,8,FALSE)</f>
        <v/>
      </c>
      <c r="V328" s="112"/>
      <c r="W328" s="79"/>
      <c r="X328" s="79"/>
      <c r="Y328" s="79"/>
      <c r="Z328" s="79"/>
      <c r="AA328" s="79"/>
      <c r="AB328" s="171"/>
      <c r="AD328" s="171"/>
      <c r="AE328" s="171"/>
      <c r="AF328" s="171"/>
      <c r="AG328" s="171"/>
      <c r="AH328" s="171"/>
      <c r="AI328" s="171"/>
      <c r="AJ328" s="171"/>
      <c r="BV328" s="171"/>
      <c r="BW328" s="171"/>
      <c r="CB328" s="134"/>
    </row>
    <row r="329" spans="1:80" ht="12" x14ac:dyDescent="0.2">
      <c r="A329" s="249"/>
      <c r="B329" s="242" t="s">
        <v>783</v>
      </c>
      <c r="C329" s="170" t="str">
        <f>_xlfn.CONCAT(Leverancespecifikation6[[#This Row],[ID]],Leverancespecifikation6[[#This Row],[BYGNINGSDEL]])</f>
        <v>325Varslingsanlæg (VAR-anlæg)</v>
      </c>
      <c r="E329" s="171">
        <v>653</v>
      </c>
      <c r="I329" s="171"/>
      <c r="J329" s="171">
        <v>4</v>
      </c>
      <c r="K329" s="175" t="s">
        <v>816</v>
      </c>
      <c r="L329" s="172" t="s">
        <v>656</v>
      </c>
      <c r="M329" s="80" t="str">
        <f>IFERROR(VLOOKUP(Leverancespecifikation6[[#This Row],[ID-Bygningsdel]],'Data ændringslog'!A:G,7,FALSE),"P")</f>
        <v/>
      </c>
      <c r="N329" s="321" t="s">
        <v>103</v>
      </c>
      <c r="O329" s="121" t="str">
        <f>VLOOKUP(Leverancespecifikation6[[#This Row],[ID-Bygningsdel]],'Data aktør'!A:H,2,FALSE)</f>
        <v/>
      </c>
      <c r="P329" s="78" t="str">
        <f>VLOOKUP(Leverancespecifikation6[[#This Row],[ID-Bygningsdel]],'Data aktør'!A:H,3,FALSE)</f>
        <v/>
      </c>
      <c r="Q329" s="78" t="str">
        <f>VLOOKUP(Leverancespecifikation6[[#This Row],[ID-Bygningsdel]],'Data aktør'!A:H,4,FALSE)</f>
        <v/>
      </c>
      <c r="R329" s="78" t="str">
        <f>VLOOKUP(Leverancespecifikation6[[#This Row],[ID-Bygningsdel]],'Data aktør'!A:H,5,FALSE)</f>
        <v/>
      </c>
      <c r="S329" s="78" t="str">
        <f>VLOOKUP(Leverancespecifikation6[[#This Row],[ID-Bygningsdel]],'Data aktør'!A:H,6,FALSE)</f>
        <v/>
      </c>
      <c r="T329" s="78" t="str">
        <f>VLOOKUP(Leverancespecifikation6[[#This Row],[ID-Bygningsdel]],'Data aktør'!A:H,7,FALSE)</f>
        <v/>
      </c>
      <c r="U329" s="122" t="str">
        <f>VLOOKUP(Leverancespecifikation6[[#This Row],[ID-Bygningsdel]],'Data aktør'!A:H,8,FALSE)</f>
        <v/>
      </c>
      <c r="V329" s="112"/>
      <c r="W329" s="79"/>
      <c r="X329" s="79"/>
      <c r="Y329" s="79"/>
      <c r="Z329" s="79"/>
      <c r="AA329" s="79"/>
      <c r="AB329" s="171"/>
      <c r="AD329" s="171"/>
      <c r="AE329" s="171"/>
      <c r="AF329" s="171"/>
      <c r="AG329" s="171"/>
      <c r="AH329" s="171"/>
      <c r="AI329" s="171"/>
      <c r="AJ329" s="171"/>
      <c r="BV329" s="171"/>
      <c r="BW329" s="171"/>
      <c r="CB329" s="134"/>
    </row>
    <row r="330" spans="1:80" ht="12" x14ac:dyDescent="0.2">
      <c r="A330" s="249"/>
      <c r="B330" s="242" t="s">
        <v>785</v>
      </c>
      <c r="C330" s="170" t="str">
        <f>_xlfn.CONCAT(Leverancespecifikation6[[#This Row],[ID]],Leverancespecifikation6[[#This Row],[BYGNINGSDEL]])</f>
        <v>326Nødkaldeanlæg</v>
      </c>
      <c r="E330" s="171">
        <v>653</v>
      </c>
      <c r="I330" s="171"/>
      <c r="J330" s="171">
        <v>4</v>
      </c>
      <c r="K330" s="175" t="s">
        <v>818</v>
      </c>
      <c r="L330" s="172" t="s">
        <v>656</v>
      </c>
      <c r="M330" s="80" t="str">
        <f>IFERROR(VLOOKUP(Leverancespecifikation6[[#This Row],[ID-Bygningsdel]],'Data ændringslog'!A:G,7,FALSE),"P")</f>
        <v/>
      </c>
      <c r="N330" s="321" t="s">
        <v>103</v>
      </c>
      <c r="O330" s="121" t="str">
        <f>VLOOKUP(Leverancespecifikation6[[#This Row],[ID-Bygningsdel]],'Data aktør'!A:H,2,FALSE)</f>
        <v/>
      </c>
      <c r="P330" s="78" t="str">
        <f>VLOOKUP(Leverancespecifikation6[[#This Row],[ID-Bygningsdel]],'Data aktør'!A:H,3,FALSE)</f>
        <v/>
      </c>
      <c r="Q330" s="78" t="str">
        <f>VLOOKUP(Leverancespecifikation6[[#This Row],[ID-Bygningsdel]],'Data aktør'!A:H,4,FALSE)</f>
        <v/>
      </c>
      <c r="R330" s="78" t="str">
        <f>VLOOKUP(Leverancespecifikation6[[#This Row],[ID-Bygningsdel]],'Data aktør'!A:H,5,FALSE)</f>
        <v/>
      </c>
      <c r="S330" s="78" t="str">
        <f>VLOOKUP(Leverancespecifikation6[[#This Row],[ID-Bygningsdel]],'Data aktør'!A:H,6,FALSE)</f>
        <v/>
      </c>
      <c r="T330" s="78" t="str">
        <f>VLOOKUP(Leverancespecifikation6[[#This Row],[ID-Bygningsdel]],'Data aktør'!A:H,7,FALSE)</f>
        <v/>
      </c>
      <c r="U330" s="122" t="str">
        <f>VLOOKUP(Leverancespecifikation6[[#This Row],[ID-Bygningsdel]],'Data aktør'!A:H,8,FALSE)</f>
        <v/>
      </c>
      <c r="V330" s="112"/>
      <c r="W330" s="79"/>
      <c r="X330" s="79"/>
      <c r="Y330" s="79"/>
      <c r="Z330" s="79"/>
      <c r="AA330" s="79"/>
      <c r="AB330" s="171"/>
      <c r="AD330" s="171"/>
      <c r="AE330" s="171"/>
      <c r="AF330" s="171"/>
      <c r="AG330" s="171"/>
      <c r="AH330" s="171"/>
      <c r="AI330" s="171"/>
      <c r="AJ330" s="171"/>
      <c r="BV330" s="171"/>
      <c r="BW330" s="171"/>
      <c r="CB330" s="134"/>
    </row>
    <row r="331" spans="1:80" ht="12" x14ac:dyDescent="0.2">
      <c r="A331" s="249"/>
      <c r="B331" s="242" t="s">
        <v>787</v>
      </c>
      <c r="C331" s="170" t="str">
        <f>_xlfn.CONCAT(Leverancespecifikation6[[#This Row],[ID]],Leverancespecifikation6[[#This Row],[BYGNINGSDEL]])</f>
        <v>327Alarmanlæg i køle- og fryserum</v>
      </c>
      <c r="E331" s="171">
        <v>653</v>
      </c>
      <c r="I331" s="171"/>
      <c r="J331" s="171">
        <v>4</v>
      </c>
      <c r="K331" s="175" t="s">
        <v>820</v>
      </c>
      <c r="L331" s="172" t="s">
        <v>656</v>
      </c>
      <c r="M331" s="80" t="str">
        <f>IFERROR(VLOOKUP(Leverancespecifikation6[[#This Row],[ID-Bygningsdel]],'Data ændringslog'!A:G,7,FALSE),"P")</f>
        <v/>
      </c>
      <c r="N331" s="321" t="s">
        <v>103</v>
      </c>
      <c r="O331" s="121" t="str">
        <f>VLOOKUP(Leverancespecifikation6[[#This Row],[ID-Bygningsdel]],'Data aktør'!A:H,2,FALSE)</f>
        <v/>
      </c>
      <c r="P331" s="78" t="str">
        <f>VLOOKUP(Leverancespecifikation6[[#This Row],[ID-Bygningsdel]],'Data aktør'!A:H,3,FALSE)</f>
        <v/>
      </c>
      <c r="Q331" s="78" t="str">
        <f>VLOOKUP(Leverancespecifikation6[[#This Row],[ID-Bygningsdel]],'Data aktør'!A:H,4,FALSE)</f>
        <v/>
      </c>
      <c r="R331" s="78" t="str">
        <f>VLOOKUP(Leverancespecifikation6[[#This Row],[ID-Bygningsdel]],'Data aktør'!A:H,5,FALSE)</f>
        <v/>
      </c>
      <c r="S331" s="78" t="str">
        <f>VLOOKUP(Leverancespecifikation6[[#This Row],[ID-Bygningsdel]],'Data aktør'!A:H,6,FALSE)</f>
        <v/>
      </c>
      <c r="T331" s="78" t="str">
        <f>VLOOKUP(Leverancespecifikation6[[#This Row],[ID-Bygningsdel]],'Data aktør'!A:H,7,FALSE)</f>
        <v/>
      </c>
      <c r="U331" s="122" t="str">
        <f>VLOOKUP(Leverancespecifikation6[[#This Row],[ID-Bygningsdel]],'Data aktør'!A:H,8,FALSE)</f>
        <v/>
      </c>
      <c r="V331" s="112"/>
      <c r="W331" s="79"/>
      <c r="X331" s="79"/>
      <c r="Y331" s="79"/>
      <c r="Z331" s="79"/>
      <c r="AA331" s="79"/>
      <c r="AB331" s="171"/>
      <c r="AD331" s="171"/>
      <c r="AE331" s="171"/>
      <c r="AF331" s="171"/>
      <c r="AG331" s="171"/>
      <c r="AH331" s="171"/>
      <c r="AI331" s="171"/>
      <c r="AJ331" s="171"/>
      <c r="BV331" s="171"/>
      <c r="BW331" s="171"/>
      <c r="CB331" s="134"/>
    </row>
    <row r="332" spans="1:80" ht="12" x14ac:dyDescent="0.2">
      <c r="A332" s="249"/>
      <c r="B332" s="242" t="s">
        <v>789</v>
      </c>
      <c r="C332" s="170" t="str">
        <f>_xlfn.CONCAT(Leverancespecifikation6[[#This Row],[ID]],Leverancespecifikation6[[#This Row],[BYGNINGSDEL]])</f>
        <v>328Detektoranlæg for personsikring</v>
      </c>
      <c r="E332" s="171">
        <v>653</v>
      </c>
      <c r="I332" s="171"/>
      <c r="J332" s="171">
        <v>4</v>
      </c>
      <c r="K332" s="175" t="s">
        <v>822</v>
      </c>
      <c r="L332" s="172" t="s">
        <v>656</v>
      </c>
      <c r="M332" s="80" t="str">
        <f>IFERROR(VLOOKUP(Leverancespecifikation6[[#This Row],[ID-Bygningsdel]],'Data ændringslog'!A:G,7,FALSE),"P")</f>
        <v/>
      </c>
      <c r="N332" s="321" t="s">
        <v>103</v>
      </c>
      <c r="O332" s="121" t="str">
        <f>VLOOKUP(Leverancespecifikation6[[#This Row],[ID-Bygningsdel]],'Data aktør'!A:H,2,FALSE)</f>
        <v/>
      </c>
      <c r="P332" s="78" t="str">
        <f>VLOOKUP(Leverancespecifikation6[[#This Row],[ID-Bygningsdel]],'Data aktør'!A:H,3,FALSE)</f>
        <v/>
      </c>
      <c r="Q332" s="78" t="str">
        <f>VLOOKUP(Leverancespecifikation6[[#This Row],[ID-Bygningsdel]],'Data aktør'!A:H,4,FALSE)</f>
        <v/>
      </c>
      <c r="R332" s="78" t="str">
        <f>VLOOKUP(Leverancespecifikation6[[#This Row],[ID-Bygningsdel]],'Data aktør'!A:H,5,FALSE)</f>
        <v/>
      </c>
      <c r="S332" s="78" t="str">
        <f>VLOOKUP(Leverancespecifikation6[[#This Row],[ID-Bygningsdel]],'Data aktør'!A:H,6,FALSE)</f>
        <v/>
      </c>
      <c r="T332" s="78" t="str">
        <f>VLOOKUP(Leverancespecifikation6[[#This Row],[ID-Bygningsdel]],'Data aktør'!A:H,7,FALSE)</f>
        <v/>
      </c>
      <c r="U332" s="122" t="str">
        <f>VLOOKUP(Leverancespecifikation6[[#This Row],[ID-Bygningsdel]],'Data aktør'!A:H,8,FALSE)</f>
        <v/>
      </c>
      <c r="V332" s="112"/>
      <c r="W332" s="79"/>
      <c r="X332" s="79"/>
      <c r="Y332" s="79"/>
      <c r="Z332" s="79"/>
      <c r="AA332" s="79"/>
      <c r="AB332" s="171"/>
      <c r="AD332" s="171"/>
      <c r="AE332" s="171"/>
      <c r="AF332" s="171"/>
      <c r="AG332" s="171"/>
      <c r="AH332" s="171"/>
      <c r="AI332" s="171"/>
      <c r="AJ332" s="171"/>
      <c r="BV332" s="171"/>
      <c r="BW332" s="171"/>
      <c r="CB332" s="134"/>
    </row>
    <row r="333" spans="1:80" ht="12" x14ac:dyDescent="0.2">
      <c r="A333" s="249"/>
      <c r="B333" s="242" t="s">
        <v>791</v>
      </c>
      <c r="C333" s="170" t="str">
        <f>_xlfn.CONCAT(Leverancespecifikation6[[#This Row],[ID]],Leverancespecifikation6[[#This Row],[BYGNINGSDEL]])</f>
        <v>329Overfaldsalarm</v>
      </c>
      <c r="E333" s="171">
        <v>653</v>
      </c>
      <c r="I333" s="171"/>
      <c r="J333" s="171">
        <v>4</v>
      </c>
      <c r="K333" s="175" t="s">
        <v>824</v>
      </c>
      <c r="L333" s="172" t="s">
        <v>656</v>
      </c>
      <c r="M333" s="80" t="str">
        <f>IFERROR(VLOOKUP(Leverancespecifikation6[[#This Row],[ID-Bygningsdel]],'Data ændringslog'!A:G,7,FALSE),"P")</f>
        <v/>
      </c>
      <c r="N333" s="321" t="s">
        <v>103</v>
      </c>
      <c r="O333" s="121" t="str">
        <f>VLOOKUP(Leverancespecifikation6[[#This Row],[ID-Bygningsdel]],'Data aktør'!A:H,2,FALSE)</f>
        <v/>
      </c>
      <c r="P333" s="78" t="str">
        <f>VLOOKUP(Leverancespecifikation6[[#This Row],[ID-Bygningsdel]],'Data aktør'!A:H,3,FALSE)</f>
        <v/>
      </c>
      <c r="Q333" s="78" t="str">
        <f>VLOOKUP(Leverancespecifikation6[[#This Row],[ID-Bygningsdel]],'Data aktør'!A:H,4,FALSE)</f>
        <v/>
      </c>
      <c r="R333" s="78" t="str">
        <f>VLOOKUP(Leverancespecifikation6[[#This Row],[ID-Bygningsdel]],'Data aktør'!A:H,5,FALSE)</f>
        <v/>
      </c>
      <c r="S333" s="78" t="str">
        <f>VLOOKUP(Leverancespecifikation6[[#This Row],[ID-Bygningsdel]],'Data aktør'!A:H,6,FALSE)</f>
        <v/>
      </c>
      <c r="T333" s="78" t="str">
        <f>VLOOKUP(Leverancespecifikation6[[#This Row],[ID-Bygningsdel]],'Data aktør'!A:H,7,FALSE)</f>
        <v/>
      </c>
      <c r="U333" s="122" t="str">
        <f>VLOOKUP(Leverancespecifikation6[[#This Row],[ID-Bygningsdel]],'Data aktør'!A:H,8,FALSE)</f>
        <v/>
      </c>
      <c r="V333" s="112"/>
      <c r="W333" s="79"/>
      <c r="X333" s="79"/>
      <c r="Y333" s="79"/>
      <c r="Z333" s="79"/>
      <c r="AA333" s="79"/>
      <c r="AB333" s="171"/>
      <c r="AD333" s="171"/>
      <c r="AE333" s="171"/>
      <c r="AF333" s="171"/>
      <c r="AG333" s="171"/>
      <c r="AH333" s="171"/>
      <c r="AI333" s="171"/>
      <c r="AJ333" s="171"/>
      <c r="BV333" s="171"/>
      <c r="BW333" s="171"/>
      <c r="CB333" s="134"/>
    </row>
    <row r="334" spans="1:80" ht="12" x14ac:dyDescent="0.2">
      <c r="A334" s="249"/>
      <c r="B334" s="242" t="s">
        <v>793</v>
      </c>
      <c r="C334" s="170" t="str">
        <f>_xlfn.CONCAT(Leverancespecifikation6[[#This Row],[ID]],Leverancespecifikation6[[#This Row],[BYGNINGSDEL]])</f>
        <v>330Patientkaldeanlæg</v>
      </c>
      <c r="E334" s="171">
        <v>653</v>
      </c>
      <c r="I334" s="171"/>
      <c r="J334" s="171">
        <v>4</v>
      </c>
      <c r="K334" s="175" t="s">
        <v>826</v>
      </c>
      <c r="L334" s="172" t="s">
        <v>656</v>
      </c>
      <c r="M334" s="80" t="str">
        <f>IFERROR(VLOOKUP(Leverancespecifikation6[[#This Row],[ID-Bygningsdel]],'Data ændringslog'!A:G,7,FALSE),"P")</f>
        <v/>
      </c>
      <c r="N334" s="321" t="s">
        <v>103</v>
      </c>
      <c r="O334" s="121" t="str">
        <f>VLOOKUP(Leverancespecifikation6[[#This Row],[ID-Bygningsdel]],'Data aktør'!A:H,2,FALSE)</f>
        <v/>
      </c>
      <c r="P334" s="78" t="str">
        <f>VLOOKUP(Leverancespecifikation6[[#This Row],[ID-Bygningsdel]],'Data aktør'!A:H,3,FALSE)</f>
        <v/>
      </c>
      <c r="Q334" s="78" t="str">
        <f>VLOOKUP(Leverancespecifikation6[[#This Row],[ID-Bygningsdel]],'Data aktør'!A:H,4,FALSE)</f>
        <v/>
      </c>
      <c r="R334" s="78" t="str">
        <f>VLOOKUP(Leverancespecifikation6[[#This Row],[ID-Bygningsdel]],'Data aktør'!A:H,5,FALSE)</f>
        <v/>
      </c>
      <c r="S334" s="78" t="str">
        <f>VLOOKUP(Leverancespecifikation6[[#This Row],[ID-Bygningsdel]],'Data aktør'!A:H,6,FALSE)</f>
        <v/>
      </c>
      <c r="T334" s="78" t="str">
        <f>VLOOKUP(Leverancespecifikation6[[#This Row],[ID-Bygningsdel]],'Data aktør'!A:H,7,FALSE)</f>
        <v/>
      </c>
      <c r="U334" s="122" t="str">
        <f>VLOOKUP(Leverancespecifikation6[[#This Row],[ID-Bygningsdel]],'Data aktør'!A:H,8,FALSE)</f>
        <v/>
      </c>
      <c r="V334" s="112"/>
      <c r="W334" s="79"/>
      <c r="X334" s="79"/>
      <c r="Y334" s="79"/>
      <c r="Z334" s="79"/>
      <c r="AA334" s="79"/>
      <c r="AB334" s="171"/>
      <c r="AD334" s="171"/>
      <c r="AE334" s="171"/>
      <c r="AF334" s="171"/>
      <c r="AG334" s="171"/>
      <c r="AH334" s="171"/>
      <c r="AI334" s="171"/>
      <c r="AJ334" s="171"/>
      <c r="BV334" s="171"/>
      <c r="BW334" s="171"/>
      <c r="CB334" s="134"/>
    </row>
    <row r="335" spans="1:80" ht="12" customHeight="1" x14ac:dyDescent="0.2">
      <c r="A335" s="249"/>
      <c r="B335" s="242" t="s">
        <v>795</v>
      </c>
      <c r="C335" s="170" t="str">
        <f>_xlfn.CONCAT(Leverancespecifikation6[[#This Row],[ID]],Leverancespecifikation6[[#This Row],[BYGNINGSDEL]])</f>
        <v>331Monteringsmateriel for Automatikkomponenter</v>
      </c>
      <c r="E335" s="171" t="s">
        <v>103</v>
      </c>
      <c r="I335" s="171"/>
      <c r="J335" s="171">
        <v>3</v>
      </c>
      <c r="K335" s="333" t="s">
        <v>828</v>
      </c>
      <c r="M335" s="80" t="str">
        <f>IFERROR(VLOOKUP(Leverancespecifikation6[[#This Row],[ID-Bygningsdel]],'Data ændringslog'!A:G,7,FALSE),"P")</f>
        <v/>
      </c>
      <c r="N335" s="321" t="s">
        <v>103</v>
      </c>
      <c r="O335" s="121" t="str">
        <f>VLOOKUP(Leverancespecifikation6[[#This Row],[ID-Bygningsdel]],'Data aktør'!A:H,2,FALSE)</f>
        <v/>
      </c>
      <c r="P335" s="78" t="str">
        <f>VLOOKUP(Leverancespecifikation6[[#This Row],[ID-Bygningsdel]],'Data aktør'!A:H,3,FALSE)</f>
        <v/>
      </c>
      <c r="Q335" s="78" t="str">
        <f>VLOOKUP(Leverancespecifikation6[[#This Row],[ID-Bygningsdel]],'Data aktør'!A:H,4,FALSE)</f>
        <v/>
      </c>
      <c r="R335" s="78" t="str">
        <f>VLOOKUP(Leverancespecifikation6[[#This Row],[ID-Bygningsdel]],'Data aktør'!A:H,5,FALSE)</f>
        <v/>
      </c>
      <c r="S335" s="78" t="str">
        <f>VLOOKUP(Leverancespecifikation6[[#This Row],[ID-Bygningsdel]],'Data aktør'!A:H,6,FALSE)</f>
        <v/>
      </c>
      <c r="T335" s="78" t="str">
        <f>VLOOKUP(Leverancespecifikation6[[#This Row],[ID-Bygningsdel]],'Data aktør'!A:H,7,FALSE)</f>
        <v/>
      </c>
      <c r="U335" s="122" t="str">
        <f>VLOOKUP(Leverancespecifikation6[[#This Row],[ID-Bygningsdel]],'Data aktør'!A:H,8,FALSE)</f>
        <v/>
      </c>
      <c r="V335" s="112"/>
      <c r="W335" s="79"/>
      <c r="X335" s="79"/>
      <c r="Y335" s="79"/>
      <c r="Z335" s="79"/>
      <c r="AA335" s="79"/>
      <c r="AB335" s="171"/>
      <c r="AD335" s="171"/>
      <c r="AE335" s="171"/>
      <c r="AF335" s="171"/>
      <c r="AG335" s="171"/>
      <c r="AH335" s="171"/>
      <c r="AI335" s="171"/>
      <c r="AJ335" s="171"/>
      <c r="BV335" s="171"/>
      <c r="BW335" s="171"/>
      <c r="CB335" s="134"/>
    </row>
    <row r="336" spans="1:80" ht="12" x14ac:dyDescent="0.2">
      <c r="A336" s="249"/>
      <c r="B336" s="242" t="s">
        <v>797</v>
      </c>
      <c r="C336" s="170" t="str">
        <f>_xlfn.CONCAT(Leverancespecifikation6[[#This Row],[ID]],Leverancespecifikation6[[#This Row],[BYGNINGSDEL]])</f>
        <v>332Luft/Gas transmitter, switche mv.</v>
      </c>
      <c r="E336" s="171">
        <v>664</v>
      </c>
      <c r="I336" s="171"/>
      <c r="J336" s="171">
        <v>4</v>
      </c>
      <c r="K336" s="175" t="s">
        <v>830</v>
      </c>
      <c r="L336" s="172" t="s">
        <v>656</v>
      </c>
      <c r="M336" s="80" t="str">
        <f>IFERROR(VLOOKUP(Leverancespecifikation6[[#This Row],[ID-Bygningsdel]],'Data ændringslog'!A:G,7,FALSE),"P")</f>
        <v/>
      </c>
      <c r="N336" s="321" t="s">
        <v>103</v>
      </c>
      <c r="O336" s="121" t="str">
        <f>VLOOKUP(Leverancespecifikation6[[#This Row],[ID-Bygningsdel]],'Data aktør'!A:H,2,FALSE)</f>
        <v/>
      </c>
      <c r="P336" s="78" t="str">
        <f>VLOOKUP(Leverancespecifikation6[[#This Row],[ID-Bygningsdel]],'Data aktør'!A:H,3,FALSE)</f>
        <v/>
      </c>
      <c r="Q336" s="78" t="str">
        <f>VLOOKUP(Leverancespecifikation6[[#This Row],[ID-Bygningsdel]],'Data aktør'!A:H,4,FALSE)</f>
        <v/>
      </c>
      <c r="R336" s="78" t="str">
        <f>VLOOKUP(Leverancespecifikation6[[#This Row],[ID-Bygningsdel]],'Data aktør'!A:H,5,FALSE)</f>
        <v/>
      </c>
      <c r="S336" s="78" t="str">
        <f>VLOOKUP(Leverancespecifikation6[[#This Row],[ID-Bygningsdel]],'Data aktør'!A:H,6,FALSE)</f>
        <v/>
      </c>
      <c r="T336" s="78" t="str">
        <f>VLOOKUP(Leverancespecifikation6[[#This Row],[ID-Bygningsdel]],'Data aktør'!A:H,7,FALSE)</f>
        <v/>
      </c>
      <c r="U336" s="122" t="str">
        <f>VLOOKUP(Leverancespecifikation6[[#This Row],[ID-Bygningsdel]],'Data aktør'!A:H,8,FALSE)</f>
        <v/>
      </c>
      <c r="V336" s="112"/>
      <c r="W336" s="79"/>
      <c r="X336" s="79"/>
      <c r="Y336" s="79"/>
      <c r="Z336" s="79"/>
      <c r="AA336" s="79"/>
      <c r="AB336" s="171"/>
      <c r="AD336" s="171"/>
      <c r="AE336" s="171"/>
      <c r="AF336" s="171"/>
      <c r="AG336" s="171"/>
      <c r="AH336" s="171"/>
      <c r="AI336" s="171"/>
      <c r="AJ336" s="171"/>
      <c r="BV336" s="171"/>
      <c r="BW336" s="171"/>
      <c r="CB336" s="134"/>
    </row>
    <row r="337" spans="1:986" ht="12" x14ac:dyDescent="0.2">
      <c r="A337" s="249"/>
      <c r="B337" s="242" t="s">
        <v>799</v>
      </c>
      <c r="C337" s="170" t="str">
        <f>_xlfn.CONCAT(Leverancespecifikation6[[#This Row],[ID]],Leverancespecifikation6[[#This Row],[BYGNINGSDEL]])</f>
        <v>333Væske transmitter, switche mv.</v>
      </c>
      <c r="E337" s="171">
        <v>664</v>
      </c>
      <c r="I337" s="171"/>
      <c r="J337" s="171">
        <v>4</v>
      </c>
      <c r="K337" s="175" t="s">
        <v>832</v>
      </c>
      <c r="L337" s="172" t="s">
        <v>656</v>
      </c>
      <c r="M337" s="80" t="str">
        <f>IFERROR(VLOOKUP(Leverancespecifikation6[[#This Row],[ID-Bygningsdel]],'Data ændringslog'!A:G,7,FALSE),"P")</f>
        <v/>
      </c>
      <c r="N337" s="321" t="s">
        <v>103</v>
      </c>
      <c r="O337" s="121" t="str">
        <f>VLOOKUP(Leverancespecifikation6[[#This Row],[ID-Bygningsdel]],'Data aktør'!A:H,2,FALSE)</f>
        <v/>
      </c>
      <c r="P337" s="78" t="str">
        <f>VLOOKUP(Leverancespecifikation6[[#This Row],[ID-Bygningsdel]],'Data aktør'!A:H,3,FALSE)</f>
        <v/>
      </c>
      <c r="Q337" s="78" t="str">
        <f>VLOOKUP(Leverancespecifikation6[[#This Row],[ID-Bygningsdel]],'Data aktør'!A:H,4,FALSE)</f>
        <v/>
      </c>
      <c r="R337" s="78" t="str">
        <f>VLOOKUP(Leverancespecifikation6[[#This Row],[ID-Bygningsdel]],'Data aktør'!A:H,5,FALSE)</f>
        <v/>
      </c>
      <c r="S337" s="78" t="str">
        <f>VLOOKUP(Leverancespecifikation6[[#This Row],[ID-Bygningsdel]],'Data aktør'!A:H,6,FALSE)</f>
        <v/>
      </c>
      <c r="T337" s="78" t="str">
        <f>VLOOKUP(Leverancespecifikation6[[#This Row],[ID-Bygningsdel]],'Data aktør'!A:H,7,FALSE)</f>
        <v/>
      </c>
      <c r="U337" s="122" t="str">
        <f>VLOOKUP(Leverancespecifikation6[[#This Row],[ID-Bygningsdel]],'Data aktør'!A:H,8,FALSE)</f>
        <v/>
      </c>
      <c r="V337" s="112"/>
      <c r="W337" s="79"/>
      <c r="X337" s="79"/>
      <c r="Y337" s="79"/>
      <c r="Z337" s="79"/>
      <c r="AA337" s="79"/>
      <c r="AB337" s="171"/>
      <c r="AD337" s="171"/>
      <c r="AE337" s="171"/>
      <c r="AF337" s="171"/>
      <c r="AG337" s="171"/>
      <c r="AH337" s="171"/>
      <c r="AI337" s="171"/>
      <c r="AJ337" s="171"/>
      <c r="BV337" s="171"/>
      <c r="BW337" s="171"/>
      <c r="CB337" s="134"/>
    </row>
    <row r="338" spans="1:986" ht="12" x14ac:dyDescent="0.2">
      <c r="A338" s="249"/>
      <c r="B338" s="242" t="s">
        <v>801</v>
      </c>
      <c r="C338" s="170" t="str">
        <f>_xlfn.CONCAT(Leverancespecifikation6[[#This Row],[ID]],Leverancespecifikation6[[#This Row],[BYGNINGSDEL]])</f>
        <v>334Temperatur transmitter, switche mv.</v>
      </c>
      <c r="E338" s="171">
        <v>664</v>
      </c>
      <c r="I338" s="171"/>
      <c r="J338" s="171">
        <v>4</v>
      </c>
      <c r="K338" s="175" t="s">
        <v>834</v>
      </c>
      <c r="L338" s="172" t="s">
        <v>656</v>
      </c>
      <c r="M338" s="80" t="str">
        <f>IFERROR(VLOOKUP(Leverancespecifikation6[[#This Row],[ID-Bygningsdel]],'Data ændringslog'!A:G,7,FALSE),"P")</f>
        <v/>
      </c>
      <c r="N338" s="321" t="s">
        <v>103</v>
      </c>
      <c r="O338" s="121" t="str">
        <f>VLOOKUP(Leverancespecifikation6[[#This Row],[ID-Bygningsdel]],'Data aktør'!A:H,2,FALSE)</f>
        <v/>
      </c>
      <c r="P338" s="78" t="str">
        <f>VLOOKUP(Leverancespecifikation6[[#This Row],[ID-Bygningsdel]],'Data aktør'!A:H,3,FALSE)</f>
        <v/>
      </c>
      <c r="Q338" s="78" t="str">
        <f>VLOOKUP(Leverancespecifikation6[[#This Row],[ID-Bygningsdel]],'Data aktør'!A:H,4,FALSE)</f>
        <v/>
      </c>
      <c r="R338" s="78" t="str">
        <f>VLOOKUP(Leverancespecifikation6[[#This Row],[ID-Bygningsdel]],'Data aktør'!A:H,5,FALSE)</f>
        <v/>
      </c>
      <c r="S338" s="78" t="str">
        <f>VLOOKUP(Leverancespecifikation6[[#This Row],[ID-Bygningsdel]],'Data aktør'!A:H,6,FALSE)</f>
        <v/>
      </c>
      <c r="T338" s="78" t="str">
        <f>VLOOKUP(Leverancespecifikation6[[#This Row],[ID-Bygningsdel]],'Data aktør'!A:H,7,FALSE)</f>
        <v/>
      </c>
      <c r="U338" s="122" t="str">
        <f>VLOOKUP(Leverancespecifikation6[[#This Row],[ID-Bygningsdel]],'Data aktør'!A:H,8,FALSE)</f>
        <v/>
      </c>
      <c r="V338" s="112"/>
      <c r="W338" s="79"/>
      <c r="X338" s="79"/>
      <c r="Y338" s="79"/>
      <c r="Z338" s="79"/>
      <c r="AA338" s="79"/>
      <c r="AB338" s="171"/>
      <c r="AD338" s="171"/>
      <c r="AE338" s="171"/>
      <c r="AF338" s="171"/>
      <c r="AG338" s="171"/>
      <c r="AH338" s="171"/>
      <c r="AI338" s="171"/>
      <c r="AJ338" s="171"/>
      <c r="BV338" s="171"/>
      <c r="BW338" s="171"/>
      <c r="CB338" s="134"/>
    </row>
    <row r="339" spans="1:986" ht="12" x14ac:dyDescent="0.2">
      <c r="A339" s="249"/>
      <c r="B339" s="242" t="s">
        <v>803</v>
      </c>
      <c r="C339" s="170" t="str">
        <f>_xlfn.CONCAT(Leverancespecifikation6[[#This Row],[ID]],Leverancespecifikation6[[#This Row],[BYGNINGSDEL]])</f>
        <v>335Lys/bevægelse transmitter, switche mv.</v>
      </c>
      <c r="E339" s="171">
        <v>664</v>
      </c>
      <c r="I339" s="171"/>
      <c r="J339" s="171">
        <v>4</v>
      </c>
      <c r="K339" s="175" t="s">
        <v>836</v>
      </c>
      <c r="L339" s="172" t="s">
        <v>656</v>
      </c>
      <c r="M339" s="80" t="str">
        <f>IFERROR(VLOOKUP(Leverancespecifikation6[[#This Row],[ID-Bygningsdel]],'Data ændringslog'!A:G,7,FALSE),"P")</f>
        <v/>
      </c>
      <c r="N339" s="321" t="s">
        <v>103</v>
      </c>
      <c r="O339" s="121" t="str">
        <f>VLOOKUP(Leverancespecifikation6[[#This Row],[ID-Bygningsdel]],'Data aktør'!A:H,2,FALSE)</f>
        <v/>
      </c>
      <c r="P339" s="78" t="str">
        <f>VLOOKUP(Leverancespecifikation6[[#This Row],[ID-Bygningsdel]],'Data aktør'!A:H,3,FALSE)</f>
        <v/>
      </c>
      <c r="Q339" s="78" t="str">
        <f>VLOOKUP(Leverancespecifikation6[[#This Row],[ID-Bygningsdel]],'Data aktør'!A:H,4,FALSE)</f>
        <v/>
      </c>
      <c r="R339" s="78" t="str">
        <f>VLOOKUP(Leverancespecifikation6[[#This Row],[ID-Bygningsdel]],'Data aktør'!A:H,5,FALSE)</f>
        <v/>
      </c>
      <c r="S339" s="78" t="str">
        <f>VLOOKUP(Leverancespecifikation6[[#This Row],[ID-Bygningsdel]],'Data aktør'!A:H,6,FALSE)</f>
        <v/>
      </c>
      <c r="T339" s="78" t="str">
        <f>VLOOKUP(Leverancespecifikation6[[#This Row],[ID-Bygningsdel]],'Data aktør'!A:H,7,FALSE)</f>
        <v/>
      </c>
      <c r="U339" s="122" t="str">
        <f>VLOOKUP(Leverancespecifikation6[[#This Row],[ID-Bygningsdel]],'Data aktør'!A:H,8,FALSE)</f>
        <v/>
      </c>
      <c r="V339" s="112"/>
      <c r="W339" s="79"/>
      <c r="X339" s="79"/>
      <c r="Y339" s="79"/>
      <c r="Z339" s="79"/>
      <c r="AA339" s="79"/>
      <c r="AB339" s="171"/>
      <c r="AD339" s="171"/>
      <c r="AE339" s="171"/>
      <c r="AF339" s="171"/>
      <c r="AG339" s="171"/>
      <c r="AH339" s="171"/>
      <c r="AI339" s="171"/>
      <c r="AJ339" s="171"/>
      <c r="BV339" s="171"/>
      <c r="BW339" s="171"/>
      <c r="CB339" s="134"/>
    </row>
    <row r="340" spans="1:986" ht="12" x14ac:dyDescent="0.2">
      <c r="A340" s="249"/>
      <c r="B340" s="242" t="s">
        <v>805</v>
      </c>
      <c r="C340" s="170" t="str">
        <f>_xlfn.CONCAT(Leverancespecifikation6[[#This Row],[ID]],Leverancespecifikation6[[#This Row],[BYGNINGSDEL]])</f>
        <v>336Brand transmitter, switche mv.</v>
      </c>
      <c r="E340" s="171">
        <v>664</v>
      </c>
      <c r="I340" s="171"/>
      <c r="J340" s="171">
        <v>4</v>
      </c>
      <c r="K340" s="175" t="s">
        <v>838</v>
      </c>
      <c r="L340" s="172" t="s">
        <v>656</v>
      </c>
      <c r="M340" s="80" t="str">
        <f>IFERROR(VLOOKUP(Leverancespecifikation6[[#This Row],[ID-Bygningsdel]],'Data ændringslog'!A:G,7,FALSE),"P")</f>
        <v/>
      </c>
      <c r="N340" s="321" t="s">
        <v>103</v>
      </c>
      <c r="O340" s="121" t="str">
        <f>VLOOKUP(Leverancespecifikation6[[#This Row],[ID-Bygningsdel]],'Data aktør'!A:H,2,FALSE)</f>
        <v/>
      </c>
      <c r="P340" s="78" t="str">
        <f>VLOOKUP(Leverancespecifikation6[[#This Row],[ID-Bygningsdel]],'Data aktør'!A:H,3,FALSE)</f>
        <v/>
      </c>
      <c r="Q340" s="78" t="str">
        <f>VLOOKUP(Leverancespecifikation6[[#This Row],[ID-Bygningsdel]],'Data aktør'!A:H,4,FALSE)</f>
        <v/>
      </c>
      <c r="R340" s="78" t="str">
        <f>VLOOKUP(Leverancespecifikation6[[#This Row],[ID-Bygningsdel]],'Data aktør'!A:H,5,FALSE)</f>
        <v/>
      </c>
      <c r="S340" s="78" t="str">
        <f>VLOOKUP(Leverancespecifikation6[[#This Row],[ID-Bygningsdel]],'Data aktør'!A:H,6,FALSE)</f>
        <v/>
      </c>
      <c r="T340" s="78" t="str">
        <f>VLOOKUP(Leverancespecifikation6[[#This Row],[ID-Bygningsdel]],'Data aktør'!A:H,7,FALSE)</f>
        <v/>
      </c>
      <c r="U340" s="122" t="str">
        <f>VLOOKUP(Leverancespecifikation6[[#This Row],[ID-Bygningsdel]],'Data aktør'!A:H,8,FALSE)</f>
        <v/>
      </c>
      <c r="V340" s="112"/>
      <c r="W340" s="79"/>
      <c r="X340" s="79"/>
      <c r="Y340" s="79"/>
      <c r="Z340" s="79"/>
      <c r="AA340" s="79"/>
      <c r="AB340" s="171"/>
      <c r="AD340" s="171"/>
      <c r="AE340" s="171"/>
      <c r="AF340" s="171"/>
      <c r="AG340" s="171"/>
      <c r="AH340" s="171"/>
      <c r="AI340" s="171"/>
      <c r="AJ340" s="171"/>
      <c r="BV340" s="171"/>
      <c r="BW340" s="171"/>
      <c r="CB340" s="134"/>
    </row>
    <row r="341" spans="1:986" s="104" customFormat="1" ht="15" customHeight="1" x14ac:dyDescent="0.2">
      <c r="A341" s="248"/>
      <c r="B341" s="240" t="s">
        <v>807</v>
      </c>
      <c r="C341" s="161" t="str">
        <f>_xlfn.CONCAT(Leverancespecifikation6[[#This Row],[ID]],Leverancespecifikation6[[#This Row],[BYGNINGSDEL]])</f>
        <v>337Person-, materiale- og servicetransport</v>
      </c>
      <c r="D341" s="162"/>
      <c r="E341" s="162"/>
      <c r="F341" s="162"/>
      <c r="G341" s="162"/>
      <c r="H341" s="162"/>
      <c r="I341" s="162"/>
      <c r="J341" s="163">
        <v>2</v>
      </c>
      <c r="K341" s="164" t="s">
        <v>840</v>
      </c>
      <c r="L341" s="165"/>
      <c r="M341" s="100" t="str">
        <f>IFERROR(VLOOKUP(Leverancespecifikation6[[#This Row],[ID-Bygningsdel]],'Data ændringslog'!A:G,7,FALSE),"P")</f>
        <v/>
      </c>
      <c r="N341" s="201" t="s">
        <v>103</v>
      </c>
      <c r="O341" s="119"/>
      <c r="P341" s="101"/>
      <c r="Q341" s="101"/>
      <c r="R341" s="101"/>
      <c r="S341" s="101"/>
      <c r="T341" s="101"/>
      <c r="U341" s="120"/>
      <c r="V341" s="111"/>
      <c r="W341" s="102"/>
      <c r="X341" s="102"/>
      <c r="Y341" s="102"/>
      <c r="Z341" s="102"/>
      <c r="AA341" s="10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285"/>
      <c r="BM341" s="162"/>
      <c r="BN341" s="162"/>
      <c r="BO341" s="162"/>
      <c r="BP341" s="162"/>
      <c r="BQ341" s="162"/>
      <c r="BR341" s="162"/>
      <c r="BS341" s="162"/>
      <c r="BT341" s="162"/>
      <c r="BU341" s="162"/>
      <c r="BV341" s="162"/>
      <c r="BW341" s="162"/>
      <c r="BX341" s="162"/>
      <c r="BY341" s="162"/>
      <c r="BZ341" s="162"/>
      <c r="CA341" s="206"/>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c r="EO341" s="98"/>
      <c r="EP341" s="98"/>
      <c r="EQ341" s="98"/>
      <c r="ER341" s="98"/>
      <c r="ES341" s="98"/>
      <c r="ET341" s="98"/>
      <c r="EU341" s="98"/>
      <c r="EV341" s="98"/>
      <c r="EW341" s="98"/>
      <c r="EX341" s="98"/>
      <c r="EY341" s="98"/>
      <c r="EZ341" s="98"/>
      <c r="FA341" s="98"/>
      <c r="FB341" s="98"/>
      <c r="FC341" s="98"/>
      <c r="FD341" s="98"/>
      <c r="FE341" s="98"/>
      <c r="FF341" s="98"/>
      <c r="FG341" s="98"/>
      <c r="FH341" s="98"/>
      <c r="FI341" s="98"/>
      <c r="FJ341" s="98"/>
      <c r="FK341" s="98"/>
      <c r="FL341" s="98"/>
      <c r="FM341" s="98"/>
      <c r="FN341" s="98"/>
      <c r="FO341" s="98"/>
      <c r="FP341" s="98"/>
      <c r="FQ341" s="98"/>
      <c r="FR341" s="98"/>
      <c r="FS341" s="98"/>
      <c r="FT341" s="98"/>
      <c r="FU341" s="98"/>
      <c r="FV341" s="98"/>
      <c r="FW341" s="98"/>
      <c r="FX341" s="98"/>
      <c r="FY341" s="98"/>
      <c r="FZ341" s="98"/>
      <c r="GA341" s="98"/>
      <c r="GB341" s="98"/>
      <c r="GC341" s="98"/>
      <c r="GD341" s="98"/>
      <c r="GE341" s="98"/>
      <c r="GF341" s="98"/>
      <c r="GG341" s="98"/>
      <c r="GH341" s="98"/>
      <c r="GI341" s="98"/>
      <c r="GJ341" s="98"/>
      <c r="GK341" s="98"/>
      <c r="GL341" s="98"/>
      <c r="GM341" s="98"/>
      <c r="GN341" s="98"/>
      <c r="GO341" s="98"/>
      <c r="GP341" s="98"/>
      <c r="GQ341" s="98"/>
      <c r="GR341" s="98"/>
      <c r="GS341" s="98"/>
      <c r="GT341" s="98"/>
      <c r="GU341" s="98"/>
      <c r="GV341" s="98"/>
      <c r="GW341" s="98"/>
      <c r="GX341" s="98"/>
      <c r="GY341" s="98"/>
      <c r="GZ341" s="98"/>
      <c r="HA341" s="98"/>
      <c r="HB341" s="98"/>
      <c r="HC341" s="98"/>
      <c r="HD341" s="98"/>
      <c r="HE341" s="98"/>
      <c r="HF341" s="98"/>
      <c r="HG341" s="98"/>
      <c r="HH341" s="98"/>
      <c r="HI341" s="98"/>
      <c r="HJ341" s="98"/>
      <c r="HK341" s="98"/>
      <c r="HL341" s="98"/>
      <c r="HM341" s="98"/>
      <c r="HN341" s="98"/>
      <c r="HO341" s="98"/>
      <c r="HP341" s="98"/>
      <c r="HQ341" s="98"/>
      <c r="HR341" s="98"/>
      <c r="HS341" s="98"/>
      <c r="HT341" s="98"/>
      <c r="HU341" s="98"/>
      <c r="HV341" s="98"/>
      <c r="HW341" s="98"/>
      <c r="HX341" s="98"/>
      <c r="HY341" s="98"/>
      <c r="HZ341" s="98"/>
      <c r="IA341" s="98"/>
      <c r="IB341" s="98"/>
      <c r="IC341" s="98"/>
      <c r="ID341" s="98"/>
      <c r="IE341" s="98"/>
      <c r="IF341" s="98"/>
      <c r="IG341" s="98"/>
      <c r="IH341" s="98"/>
      <c r="II341" s="98"/>
      <c r="IJ341" s="98"/>
      <c r="IK341" s="98"/>
      <c r="IL341" s="98"/>
      <c r="IM341" s="98"/>
      <c r="IN341" s="98"/>
      <c r="IO341" s="98"/>
      <c r="IP341" s="98"/>
      <c r="IQ341" s="98"/>
      <c r="IR341" s="98"/>
      <c r="IS341" s="98"/>
      <c r="IT341" s="98"/>
      <c r="IU341" s="98"/>
      <c r="IV341" s="98"/>
      <c r="IW341" s="98"/>
      <c r="IX341" s="98"/>
      <c r="IY341" s="98"/>
      <c r="IZ341" s="98"/>
      <c r="JA341" s="98"/>
      <c r="JB341" s="98"/>
      <c r="JC341" s="98"/>
      <c r="JD341" s="98"/>
      <c r="JE341" s="98"/>
      <c r="JF341" s="98"/>
      <c r="JG341" s="98"/>
      <c r="JH341" s="98"/>
      <c r="JI341" s="98"/>
      <c r="JJ341" s="98"/>
      <c r="JK341" s="98"/>
      <c r="JL341" s="98"/>
      <c r="JM341" s="98"/>
      <c r="JN341" s="98"/>
      <c r="JO341" s="98"/>
      <c r="JP341" s="98"/>
      <c r="JQ341" s="98"/>
      <c r="JR341" s="98"/>
      <c r="JS341" s="98"/>
      <c r="JT341" s="98"/>
      <c r="JU341" s="98"/>
      <c r="JV341" s="98"/>
      <c r="JW341" s="98"/>
      <c r="JX341" s="98"/>
      <c r="JY341" s="98"/>
      <c r="JZ341" s="98"/>
      <c r="KA341" s="98"/>
      <c r="KB341" s="98"/>
      <c r="KC341" s="98"/>
      <c r="KD341" s="98"/>
      <c r="KE341" s="98"/>
      <c r="KF341" s="98"/>
      <c r="KG341" s="98"/>
      <c r="KH341" s="98"/>
      <c r="KI341" s="98"/>
      <c r="KJ341" s="98"/>
      <c r="KK341" s="98"/>
      <c r="KL341" s="98"/>
      <c r="KM341" s="98"/>
      <c r="KN341" s="98"/>
      <c r="KO341" s="98"/>
      <c r="KP341" s="98"/>
      <c r="KQ341" s="98"/>
      <c r="KR341" s="98"/>
      <c r="KS341" s="98"/>
      <c r="KT341" s="98"/>
      <c r="KU341" s="98"/>
      <c r="KV341" s="98"/>
      <c r="KW341" s="98"/>
      <c r="KX341" s="98"/>
      <c r="KY341" s="98"/>
      <c r="KZ341" s="98"/>
      <c r="LA341" s="98"/>
      <c r="LB341" s="98"/>
      <c r="LC341" s="98"/>
      <c r="LD341" s="98"/>
      <c r="LE341" s="98"/>
      <c r="LF341" s="98"/>
      <c r="LG341" s="98"/>
      <c r="LH341" s="98"/>
      <c r="LI341" s="98"/>
      <c r="LJ341" s="98"/>
      <c r="LK341" s="98"/>
      <c r="LL341" s="98"/>
      <c r="LM341" s="98"/>
      <c r="LN341" s="98"/>
      <c r="LO341" s="98"/>
      <c r="LP341" s="98"/>
      <c r="LQ341" s="98"/>
      <c r="LR341" s="98"/>
      <c r="LS341" s="98"/>
      <c r="LT341" s="98"/>
      <c r="LU341" s="98"/>
      <c r="LV341" s="98"/>
      <c r="LW341" s="98"/>
      <c r="LX341" s="98"/>
      <c r="LY341" s="98"/>
      <c r="LZ341" s="98"/>
      <c r="MA341" s="98"/>
      <c r="MB341" s="98"/>
      <c r="MC341" s="98"/>
      <c r="MD341" s="98"/>
      <c r="ME341" s="98"/>
      <c r="MF341" s="98"/>
      <c r="MG341" s="98"/>
      <c r="MH341" s="98"/>
      <c r="MI341" s="98"/>
      <c r="MJ341" s="98"/>
      <c r="MK341" s="98"/>
      <c r="ML341" s="98"/>
      <c r="MM341" s="98"/>
      <c r="MN341" s="98"/>
      <c r="MO341" s="98"/>
      <c r="MP341" s="98"/>
      <c r="MQ341" s="98"/>
      <c r="MR341" s="98"/>
      <c r="MS341" s="98"/>
      <c r="MT341" s="98"/>
      <c r="MU341" s="98"/>
      <c r="MV341" s="98"/>
      <c r="MW341" s="98"/>
      <c r="MX341" s="98"/>
      <c r="MY341" s="98"/>
      <c r="MZ341" s="98"/>
      <c r="NA341" s="98"/>
      <c r="NB341" s="98"/>
      <c r="NC341" s="98"/>
      <c r="ND341" s="98"/>
      <c r="NE341" s="98"/>
      <c r="NF341" s="98"/>
      <c r="NG341" s="98"/>
      <c r="NH341" s="98"/>
      <c r="NI341" s="98"/>
      <c r="NJ341" s="98"/>
      <c r="NK341" s="98"/>
      <c r="NL341" s="98"/>
      <c r="NM341" s="98"/>
      <c r="NN341" s="98"/>
      <c r="NO341" s="98"/>
      <c r="NP341" s="98"/>
      <c r="NQ341" s="98"/>
      <c r="NR341" s="98"/>
      <c r="NS341" s="98"/>
      <c r="NT341" s="98"/>
      <c r="NU341" s="98"/>
      <c r="NV341" s="98"/>
      <c r="NW341" s="98"/>
      <c r="NX341" s="98"/>
      <c r="NY341" s="98"/>
      <c r="NZ341" s="98"/>
      <c r="OA341" s="98"/>
      <c r="OB341" s="98"/>
      <c r="OC341" s="98"/>
      <c r="OD341" s="98"/>
      <c r="OE341" s="98"/>
      <c r="OF341" s="98"/>
      <c r="OG341" s="98"/>
      <c r="OH341" s="98"/>
      <c r="OI341" s="98"/>
      <c r="OJ341" s="98"/>
      <c r="OK341" s="98"/>
      <c r="OL341" s="98"/>
      <c r="OM341" s="98"/>
      <c r="ON341" s="98"/>
      <c r="OO341" s="98"/>
      <c r="OP341" s="98"/>
      <c r="OQ341" s="98"/>
      <c r="OR341" s="98"/>
      <c r="OS341" s="98"/>
      <c r="OT341" s="98"/>
      <c r="OU341" s="98"/>
      <c r="OV341" s="98"/>
      <c r="OW341" s="98"/>
      <c r="OX341" s="98"/>
      <c r="OY341" s="98"/>
      <c r="OZ341" s="98"/>
      <c r="PA341" s="98"/>
      <c r="PB341" s="98"/>
      <c r="PC341" s="98"/>
      <c r="PD341" s="98"/>
      <c r="PE341" s="98"/>
      <c r="PF341" s="98"/>
      <c r="PG341" s="98"/>
      <c r="PH341" s="98"/>
      <c r="PI341" s="98"/>
      <c r="PJ341" s="98"/>
      <c r="PK341" s="98"/>
      <c r="PL341" s="98"/>
      <c r="PM341" s="98"/>
      <c r="PN341" s="98"/>
      <c r="PO341" s="98"/>
      <c r="PP341" s="98"/>
      <c r="PQ341" s="98"/>
      <c r="PR341" s="98"/>
      <c r="PS341" s="98"/>
      <c r="PT341" s="98"/>
      <c r="PU341" s="98"/>
      <c r="PV341" s="98"/>
      <c r="PW341" s="98"/>
      <c r="PX341" s="98"/>
      <c r="PY341" s="98"/>
      <c r="PZ341" s="98"/>
      <c r="QA341" s="98"/>
      <c r="QB341" s="98"/>
      <c r="QC341" s="98"/>
      <c r="QD341" s="98"/>
      <c r="QE341" s="98"/>
      <c r="QF341" s="98"/>
      <c r="QG341" s="98"/>
      <c r="QH341" s="98"/>
      <c r="QI341" s="98"/>
      <c r="QJ341" s="98"/>
      <c r="QK341" s="98"/>
      <c r="QL341" s="98"/>
      <c r="QM341" s="98"/>
      <c r="QN341" s="98"/>
      <c r="QO341" s="98"/>
      <c r="QP341" s="98"/>
      <c r="QQ341" s="98"/>
      <c r="QR341" s="98"/>
      <c r="QS341" s="98"/>
      <c r="QT341" s="98"/>
      <c r="QU341" s="98"/>
      <c r="QV341" s="98"/>
      <c r="QW341" s="98"/>
      <c r="QX341" s="98"/>
      <c r="QY341" s="98"/>
      <c r="QZ341" s="98"/>
      <c r="RA341" s="98"/>
      <c r="RB341" s="98"/>
      <c r="RC341" s="98"/>
      <c r="RD341" s="98"/>
      <c r="RE341" s="98"/>
      <c r="RF341" s="98"/>
      <c r="RG341" s="98"/>
      <c r="RH341" s="98"/>
      <c r="RI341" s="98"/>
      <c r="RJ341" s="98"/>
      <c r="RK341" s="98"/>
      <c r="RL341" s="98"/>
      <c r="RM341" s="98"/>
      <c r="RN341" s="98"/>
      <c r="RO341" s="98"/>
      <c r="RP341" s="98"/>
      <c r="RQ341" s="98"/>
      <c r="RR341" s="98"/>
      <c r="RS341" s="98"/>
      <c r="RT341" s="98"/>
      <c r="RU341" s="98"/>
      <c r="RV341" s="98"/>
      <c r="RW341" s="98"/>
      <c r="RX341" s="98"/>
      <c r="RY341" s="98"/>
      <c r="RZ341" s="98"/>
      <c r="SA341" s="98"/>
      <c r="SB341" s="98"/>
      <c r="SC341" s="98"/>
      <c r="SD341" s="98"/>
      <c r="SE341" s="98"/>
      <c r="SF341" s="98"/>
      <c r="SG341" s="98"/>
      <c r="SH341" s="98"/>
      <c r="SI341" s="98"/>
      <c r="SJ341" s="98"/>
      <c r="SK341" s="98"/>
      <c r="SL341" s="98"/>
      <c r="SM341" s="98"/>
      <c r="SN341" s="98"/>
      <c r="SO341" s="98"/>
      <c r="SP341" s="98"/>
      <c r="SQ341" s="98"/>
      <c r="SR341" s="98"/>
      <c r="SS341" s="98"/>
      <c r="ST341" s="98"/>
      <c r="SU341" s="98"/>
      <c r="SV341" s="98"/>
      <c r="SW341" s="98"/>
      <c r="SX341" s="98"/>
      <c r="SY341" s="98"/>
      <c r="SZ341" s="98"/>
      <c r="TA341" s="98"/>
      <c r="TB341" s="98"/>
      <c r="TC341" s="98"/>
      <c r="TD341" s="98"/>
      <c r="TE341" s="98"/>
      <c r="TF341" s="98"/>
      <c r="TG341" s="98"/>
      <c r="TH341" s="98"/>
      <c r="TI341" s="98"/>
      <c r="TJ341" s="98"/>
      <c r="TK341" s="98"/>
      <c r="TL341" s="98"/>
      <c r="TM341" s="98"/>
      <c r="TN341" s="98"/>
      <c r="TO341" s="98"/>
      <c r="TP341" s="98"/>
      <c r="TQ341" s="98"/>
      <c r="TR341" s="98"/>
      <c r="TS341" s="98"/>
      <c r="TT341" s="98"/>
      <c r="TU341" s="98"/>
      <c r="TV341" s="98"/>
      <c r="TW341" s="98"/>
      <c r="TX341" s="98"/>
      <c r="TY341" s="98"/>
      <c r="TZ341" s="98"/>
      <c r="UA341" s="98"/>
      <c r="UB341" s="98"/>
      <c r="UC341" s="98"/>
      <c r="UD341" s="98"/>
      <c r="UE341" s="98"/>
      <c r="UF341" s="98"/>
      <c r="UG341" s="98"/>
      <c r="UH341" s="98"/>
      <c r="UI341" s="98"/>
      <c r="UJ341" s="98"/>
      <c r="UK341" s="98"/>
      <c r="UL341" s="98"/>
      <c r="UM341" s="98"/>
      <c r="UN341" s="98"/>
      <c r="UO341" s="98"/>
      <c r="UP341" s="98"/>
      <c r="UQ341" s="98"/>
      <c r="UR341" s="98"/>
      <c r="US341" s="98"/>
      <c r="UT341" s="98"/>
      <c r="UU341" s="98"/>
      <c r="UV341" s="98"/>
      <c r="UW341" s="98"/>
      <c r="UX341" s="98"/>
      <c r="UY341" s="98"/>
      <c r="UZ341" s="98"/>
      <c r="VA341" s="98"/>
      <c r="VB341" s="98"/>
      <c r="VC341" s="98"/>
      <c r="VD341" s="98"/>
      <c r="VE341" s="98"/>
      <c r="VF341" s="98"/>
      <c r="VG341" s="98"/>
      <c r="VH341" s="98"/>
      <c r="VI341" s="98"/>
      <c r="VJ341" s="98"/>
      <c r="VK341" s="98"/>
      <c r="VL341" s="98"/>
      <c r="VM341" s="98"/>
      <c r="VN341" s="98"/>
      <c r="VO341" s="98"/>
      <c r="VP341" s="98"/>
      <c r="VQ341" s="98"/>
      <c r="VR341" s="98"/>
      <c r="VS341" s="98"/>
      <c r="VT341" s="98"/>
      <c r="VU341" s="98"/>
      <c r="VV341" s="98"/>
      <c r="VW341" s="98"/>
      <c r="VX341" s="98"/>
      <c r="VY341" s="98"/>
      <c r="VZ341" s="98"/>
      <c r="WA341" s="98"/>
      <c r="WB341" s="98"/>
      <c r="WC341" s="98"/>
      <c r="WD341" s="98"/>
      <c r="WE341" s="98"/>
      <c r="WF341" s="98"/>
      <c r="WG341" s="98"/>
      <c r="WH341" s="98"/>
      <c r="WI341" s="98"/>
      <c r="WJ341" s="98"/>
      <c r="WK341" s="98"/>
      <c r="WL341" s="98"/>
      <c r="WM341" s="98"/>
      <c r="WN341" s="98"/>
      <c r="WO341" s="98"/>
      <c r="WP341" s="98"/>
      <c r="WQ341" s="98"/>
      <c r="WR341" s="98"/>
      <c r="WS341" s="98"/>
      <c r="WT341" s="98"/>
      <c r="WU341" s="98"/>
      <c r="WV341" s="98"/>
      <c r="WW341" s="98"/>
      <c r="WX341" s="98"/>
      <c r="WY341" s="98"/>
      <c r="WZ341" s="98"/>
      <c r="XA341" s="98"/>
      <c r="XB341" s="98"/>
      <c r="XC341" s="98"/>
      <c r="XD341" s="98"/>
      <c r="XE341" s="98"/>
      <c r="XF341" s="98"/>
      <c r="XG341" s="98"/>
      <c r="XH341" s="98"/>
      <c r="XI341" s="98"/>
      <c r="XJ341" s="98"/>
      <c r="XK341" s="98"/>
      <c r="XL341" s="98"/>
      <c r="XM341" s="98"/>
      <c r="XN341" s="98"/>
      <c r="XO341" s="98"/>
      <c r="XP341" s="98"/>
      <c r="XQ341" s="98"/>
      <c r="XR341" s="98"/>
      <c r="XS341" s="98"/>
      <c r="XT341" s="98"/>
      <c r="XU341" s="98"/>
      <c r="XV341" s="98"/>
      <c r="XW341" s="98"/>
      <c r="XX341" s="98"/>
      <c r="XY341" s="98"/>
      <c r="XZ341" s="98"/>
      <c r="YA341" s="98"/>
      <c r="YB341" s="98"/>
      <c r="YC341" s="98"/>
      <c r="YD341" s="98"/>
      <c r="YE341" s="98"/>
      <c r="YF341" s="98"/>
      <c r="YG341" s="98"/>
      <c r="YH341" s="98"/>
      <c r="YI341" s="98"/>
      <c r="YJ341" s="98"/>
      <c r="YK341" s="98"/>
      <c r="YL341" s="98"/>
      <c r="YM341" s="98"/>
      <c r="YN341" s="98"/>
      <c r="YO341" s="98"/>
      <c r="YP341" s="98"/>
      <c r="YQ341" s="98"/>
      <c r="YR341" s="98"/>
      <c r="YS341" s="98"/>
      <c r="YT341" s="98"/>
      <c r="YU341" s="98"/>
      <c r="YV341" s="98"/>
      <c r="YW341" s="98"/>
      <c r="YX341" s="98"/>
      <c r="YY341" s="98"/>
      <c r="YZ341" s="98"/>
      <c r="ZA341" s="98"/>
      <c r="ZB341" s="98"/>
      <c r="ZC341" s="98"/>
      <c r="ZD341" s="98"/>
      <c r="ZE341" s="98"/>
      <c r="ZF341" s="98"/>
      <c r="ZG341" s="98"/>
      <c r="ZH341" s="98"/>
      <c r="ZI341" s="98"/>
      <c r="ZJ341" s="98"/>
      <c r="ZK341" s="98"/>
      <c r="ZL341" s="98"/>
      <c r="ZM341" s="98"/>
      <c r="ZN341" s="98"/>
      <c r="ZO341" s="98"/>
      <c r="ZP341" s="98"/>
      <c r="ZQ341" s="98"/>
      <c r="ZR341" s="98"/>
      <c r="ZS341" s="98"/>
      <c r="ZT341" s="98"/>
      <c r="ZU341" s="98"/>
      <c r="ZV341" s="98"/>
      <c r="ZW341" s="98"/>
      <c r="ZX341" s="98"/>
      <c r="ZY341" s="98"/>
      <c r="ZZ341" s="98"/>
      <c r="AAA341" s="98"/>
      <c r="AAB341" s="98"/>
      <c r="AAC341" s="98"/>
      <c r="AAD341" s="98"/>
      <c r="AAE341" s="98"/>
      <c r="AAF341" s="98"/>
      <c r="AAG341" s="98"/>
      <c r="AAH341" s="98"/>
      <c r="AAI341" s="98"/>
      <c r="AAJ341" s="98"/>
      <c r="AAK341" s="98"/>
      <c r="AAL341" s="98"/>
      <c r="AAM341" s="98"/>
      <c r="AAN341" s="98"/>
      <c r="AAO341" s="98"/>
      <c r="AAP341" s="98"/>
      <c r="AAQ341" s="98"/>
      <c r="AAR341" s="98"/>
      <c r="AAS341" s="98"/>
      <c r="AAT341" s="98"/>
      <c r="AAU341" s="98"/>
      <c r="AAV341" s="98"/>
      <c r="AAW341" s="98"/>
      <c r="AAX341" s="98"/>
      <c r="AAY341" s="98"/>
      <c r="AAZ341" s="98"/>
      <c r="ABA341" s="98"/>
      <c r="ABB341" s="98"/>
      <c r="ABC341" s="98"/>
      <c r="ABD341" s="98"/>
      <c r="ABE341" s="98"/>
      <c r="ABF341" s="98"/>
      <c r="ABG341" s="98"/>
      <c r="ABH341" s="98"/>
      <c r="ABI341" s="98"/>
      <c r="ABJ341" s="98"/>
      <c r="ABK341" s="98"/>
      <c r="ABL341" s="98"/>
      <c r="ABM341" s="98"/>
      <c r="ABN341" s="98"/>
      <c r="ABO341" s="98"/>
      <c r="ABP341" s="98"/>
      <c r="ABQ341" s="98"/>
      <c r="ABR341" s="98"/>
      <c r="ABS341" s="98"/>
      <c r="ABT341" s="98"/>
      <c r="ABU341" s="98"/>
      <c r="ABV341" s="98"/>
      <c r="ABW341" s="98"/>
      <c r="ABX341" s="98"/>
      <c r="ABY341" s="98"/>
      <c r="ABZ341" s="98"/>
      <c r="ACA341" s="98"/>
      <c r="ACB341" s="98"/>
      <c r="ACC341" s="98"/>
      <c r="ACD341" s="98"/>
      <c r="ACE341" s="98"/>
      <c r="ACF341" s="98"/>
      <c r="ACG341" s="98"/>
      <c r="ACH341" s="98"/>
      <c r="ACI341" s="98"/>
      <c r="ACJ341" s="98"/>
      <c r="ACK341" s="98"/>
      <c r="ACL341" s="98"/>
      <c r="ACM341" s="98"/>
      <c r="ACN341" s="98"/>
      <c r="ACO341" s="98"/>
      <c r="ACP341" s="98"/>
      <c r="ACQ341" s="98"/>
      <c r="ACR341" s="98"/>
      <c r="ACS341" s="98"/>
      <c r="ACT341" s="98"/>
      <c r="ACU341" s="98"/>
      <c r="ACV341" s="98"/>
      <c r="ACW341" s="98"/>
      <c r="ACX341" s="98"/>
      <c r="ACY341" s="98"/>
      <c r="ACZ341" s="98"/>
      <c r="ADA341" s="98"/>
      <c r="ADB341" s="98"/>
      <c r="ADC341" s="98"/>
      <c r="ADD341" s="98"/>
      <c r="ADE341" s="98"/>
      <c r="ADF341" s="98"/>
      <c r="ADG341" s="98"/>
      <c r="ADH341" s="98"/>
      <c r="ADI341" s="98"/>
      <c r="ADJ341" s="98"/>
      <c r="ADK341" s="98"/>
      <c r="ADL341" s="98"/>
      <c r="ADM341" s="98"/>
      <c r="ADN341" s="98"/>
      <c r="ADO341" s="98"/>
      <c r="ADP341" s="98"/>
      <c r="ADQ341" s="98"/>
      <c r="ADR341" s="98"/>
      <c r="ADS341" s="98"/>
      <c r="ADT341" s="98"/>
      <c r="ADU341" s="98"/>
      <c r="ADV341" s="98"/>
      <c r="ADW341" s="98"/>
      <c r="ADX341" s="98"/>
      <c r="ADY341" s="98"/>
      <c r="ADZ341" s="98"/>
      <c r="AEA341" s="98"/>
      <c r="AEB341" s="98"/>
      <c r="AEC341" s="98"/>
      <c r="AED341" s="98"/>
      <c r="AEE341" s="98"/>
      <c r="AEF341" s="98"/>
      <c r="AEG341" s="98"/>
      <c r="AEH341" s="98"/>
      <c r="AEI341" s="98"/>
      <c r="AEJ341" s="98"/>
      <c r="AEK341" s="98"/>
      <c r="AEL341" s="98"/>
      <c r="AEM341" s="98"/>
      <c r="AEN341" s="98"/>
      <c r="AEO341" s="98"/>
      <c r="AEP341" s="98"/>
      <c r="AEQ341" s="98"/>
      <c r="AER341" s="98"/>
      <c r="AES341" s="98"/>
      <c r="AET341" s="98"/>
      <c r="AEU341" s="98"/>
      <c r="AEV341" s="98"/>
      <c r="AEW341" s="98"/>
      <c r="AEX341" s="98"/>
      <c r="AEY341" s="98"/>
      <c r="AEZ341" s="98"/>
      <c r="AFA341" s="98"/>
      <c r="AFB341" s="98"/>
      <c r="AFC341" s="98"/>
      <c r="AFD341" s="98"/>
      <c r="AFE341" s="98"/>
      <c r="AFF341" s="98"/>
      <c r="AFG341" s="98"/>
      <c r="AFH341" s="98"/>
      <c r="AFI341" s="98"/>
      <c r="AFJ341" s="98"/>
      <c r="AFK341" s="98"/>
      <c r="AFL341" s="98"/>
      <c r="AFM341" s="98"/>
      <c r="AFN341" s="98"/>
      <c r="AFO341" s="98"/>
      <c r="AFP341" s="98"/>
      <c r="AFQ341" s="98"/>
      <c r="AFR341" s="98"/>
      <c r="AFS341" s="98"/>
      <c r="AFT341" s="98"/>
      <c r="AFU341" s="98"/>
      <c r="AFV341" s="98"/>
      <c r="AFW341" s="98"/>
      <c r="AFX341" s="98"/>
      <c r="AFY341" s="98"/>
      <c r="AFZ341" s="98"/>
      <c r="AGA341" s="98"/>
      <c r="AGB341" s="98"/>
      <c r="AGC341" s="98"/>
      <c r="AGD341" s="98"/>
      <c r="AGE341" s="98"/>
      <c r="AGF341" s="98"/>
      <c r="AGG341" s="98"/>
      <c r="AGH341" s="98"/>
      <c r="AGI341" s="98"/>
      <c r="AGJ341" s="98"/>
      <c r="AGK341" s="98"/>
      <c r="AGL341" s="98"/>
      <c r="AGM341" s="98"/>
      <c r="AGN341" s="98"/>
      <c r="AGO341" s="98"/>
      <c r="AGP341" s="98"/>
      <c r="AGQ341" s="98"/>
      <c r="AGR341" s="98"/>
      <c r="AGS341" s="98"/>
      <c r="AGT341" s="98"/>
      <c r="AGU341" s="98"/>
      <c r="AGV341" s="98"/>
      <c r="AGW341" s="98"/>
      <c r="AGX341" s="98"/>
      <c r="AGY341" s="98"/>
      <c r="AGZ341" s="98"/>
      <c r="AHA341" s="98"/>
      <c r="AHB341" s="98"/>
      <c r="AHC341" s="98"/>
      <c r="AHD341" s="98"/>
      <c r="AHE341" s="98"/>
      <c r="AHF341" s="98"/>
      <c r="AHG341" s="98"/>
      <c r="AHH341" s="98"/>
      <c r="AHI341" s="98"/>
      <c r="AHJ341" s="98"/>
      <c r="AHK341" s="98"/>
      <c r="AHL341" s="98"/>
      <c r="AHM341" s="98"/>
      <c r="AHN341" s="98"/>
      <c r="AHO341" s="98"/>
      <c r="AHP341" s="98"/>
      <c r="AHQ341" s="98"/>
      <c r="AHR341" s="98"/>
      <c r="AHS341" s="98"/>
      <c r="AHT341" s="98"/>
      <c r="AHU341" s="98"/>
      <c r="AHV341" s="98"/>
      <c r="AHW341" s="98"/>
      <c r="AHX341" s="98"/>
      <c r="AHY341" s="98"/>
      <c r="AHZ341" s="98"/>
      <c r="AIA341" s="98"/>
      <c r="AIB341" s="98"/>
      <c r="AIC341" s="98"/>
      <c r="AID341" s="98"/>
      <c r="AIE341" s="98"/>
      <c r="AIF341" s="98"/>
      <c r="AIG341" s="98"/>
      <c r="AIH341" s="98"/>
      <c r="AII341" s="98"/>
      <c r="AIJ341" s="98"/>
      <c r="AIK341" s="98"/>
      <c r="AIL341" s="98"/>
      <c r="AIM341" s="98"/>
      <c r="AIN341" s="98"/>
      <c r="AIO341" s="98"/>
      <c r="AIP341" s="98"/>
      <c r="AIQ341" s="98"/>
      <c r="AIR341" s="98"/>
      <c r="AIS341" s="98"/>
      <c r="AIT341" s="98"/>
      <c r="AIU341" s="98"/>
      <c r="AIV341" s="98"/>
      <c r="AIW341" s="98"/>
      <c r="AIX341" s="98"/>
      <c r="AIY341" s="98"/>
      <c r="AIZ341" s="98"/>
      <c r="AJA341" s="98"/>
      <c r="AJB341" s="98"/>
      <c r="AJC341" s="98"/>
      <c r="AJD341" s="98"/>
      <c r="AJE341" s="98"/>
      <c r="AJF341" s="98"/>
      <c r="AJG341" s="98"/>
      <c r="AJH341" s="98"/>
      <c r="AJI341" s="98"/>
      <c r="AJJ341" s="98"/>
      <c r="AJK341" s="98"/>
      <c r="AJL341" s="98"/>
      <c r="AJM341" s="98"/>
      <c r="AJN341" s="98"/>
      <c r="AJO341" s="98"/>
      <c r="AJP341" s="98"/>
      <c r="AJQ341" s="98"/>
      <c r="AJR341" s="98"/>
      <c r="AJS341" s="98"/>
      <c r="AJT341" s="98"/>
      <c r="AJU341" s="98"/>
      <c r="AJV341" s="98"/>
      <c r="AJW341" s="98"/>
      <c r="AJX341" s="98"/>
      <c r="AJY341" s="98"/>
      <c r="AJZ341" s="98"/>
      <c r="AKA341" s="98"/>
      <c r="AKB341" s="98"/>
      <c r="AKC341" s="98"/>
      <c r="AKD341" s="98"/>
      <c r="AKE341" s="98"/>
      <c r="AKF341" s="98"/>
      <c r="AKG341" s="98"/>
      <c r="AKH341" s="98"/>
      <c r="AKI341" s="98"/>
      <c r="AKJ341" s="98"/>
      <c r="AKK341" s="98"/>
      <c r="AKL341" s="98"/>
      <c r="AKM341" s="98"/>
      <c r="AKN341" s="98"/>
      <c r="AKO341" s="98"/>
      <c r="AKP341" s="98"/>
      <c r="AKQ341" s="98"/>
      <c r="AKR341" s="98"/>
      <c r="AKS341" s="98"/>
      <c r="AKT341" s="98"/>
      <c r="AKU341" s="98"/>
      <c r="AKV341" s="98"/>
      <c r="AKW341" s="98"/>
      <c r="AKX341" s="98"/>
    </row>
    <row r="342" spans="1:986" s="88" customFormat="1" ht="12" x14ac:dyDescent="0.2">
      <c r="A342" s="249"/>
      <c r="B342" s="241" t="s">
        <v>809</v>
      </c>
      <c r="C342" s="166" t="str">
        <f>_xlfn.CONCAT(Leverancespecifikation6[[#This Row],[ID]],Leverancespecifikation6[[#This Row],[BYGNINGSDEL]])</f>
        <v>338Forsyning til Persontransport</v>
      </c>
      <c r="D342" s="167"/>
      <c r="E342" s="167">
        <v>681</v>
      </c>
      <c r="F342" s="167"/>
      <c r="G342" s="167"/>
      <c r="H342" s="167"/>
      <c r="I342" s="167"/>
      <c r="J342" s="167">
        <v>3</v>
      </c>
      <c r="K342" s="332" t="s">
        <v>842</v>
      </c>
      <c r="L342" s="169" t="s">
        <v>103</v>
      </c>
      <c r="M342" s="86" t="str">
        <f>IFERROR(VLOOKUP(Leverancespecifikation6[[#This Row],[ID-Bygningsdel]],'Data ændringslog'!A:G,7,FALSE),"P")</f>
        <v/>
      </c>
      <c r="N342" s="320" t="s">
        <v>103</v>
      </c>
      <c r="O342" s="117" t="str">
        <f>VLOOKUP(Leverancespecifikation6[[#This Row],[ID-Bygningsdel]],'Data aktør'!A:H,2,FALSE)</f>
        <v/>
      </c>
      <c r="P342" s="87" t="str">
        <f>VLOOKUP(Leverancespecifikation6[[#This Row],[ID-Bygningsdel]],'Data aktør'!A:H,3,FALSE)</f>
        <v/>
      </c>
      <c r="Q342" s="87" t="str">
        <f>VLOOKUP(Leverancespecifikation6[[#This Row],[ID-Bygningsdel]],'Data aktør'!A:H,4,FALSE)</f>
        <v/>
      </c>
      <c r="R342" s="87" t="str">
        <f>VLOOKUP(Leverancespecifikation6[[#This Row],[ID-Bygningsdel]],'Data aktør'!A:H,5,FALSE)</f>
        <v/>
      </c>
      <c r="S342" s="87" t="str">
        <f>VLOOKUP(Leverancespecifikation6[[#This Row],[ID-Bygningsdel]],'Data aktør'!A:H,6,FALSE)</f>
        <v/>
      </c>
      <c r="T342" s="87" t="str">
        <f>VLOOKUP(Leverancespecifikation6[[#This Row],[ID-Bygningsdel]],'Data aktør'!A:H,7,FALSE)</f>
        <v/>
      </c>
      <c r="U342" s="118" t="str">
        <f>VLOOKUP(Leverancespecifikation6[[#This Row],[ID-Bygningsdel]],'Data aktør'!A:H,8,FALSE)</f>
        <v/>
      </c>
      <c r="V342" s="110"/>
      <c r="W342" s="85"/>
      <c r="X342" s="85"/>
      <c r="Y342" s="85"/>
      <c r="Z342" s="85"/>
      <c r="AA342" s="85"/>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286"/>
      <c r="BM342" s="167"/>
      <c r="BN342" s="167"/>
      <c r="BO342" s="167"/>
      <c r="BP342" s="167"/>
      <c r="BQ342" s="167"/>
      <c r="BR342" s="167"/>
      <c r="BS342" s="167"/>
      <c r="BT342" s="167"/>
      <c r="BU342" s="167"/>
      <c r="BV342" s="167"/>
      <c r="BW342" s="167"/>
      <c r="BX342" s="167"/>
      <c r="BY342" s="167"/>
      <c r="BZ342" s="167"/>
      <c r="CA342" s="207"/>
      <c r="CB342" s="134"/>
      <c r="CC342" s="134"/>
      <c r="CD342" s="134"/>
      <c r="CE342" s="134"/>
      <c r="CF342" s="134"/>
      <c r="CG342" s="134"/>
      <c r="CH342" s="134"/>
      <c r="CI342" s="134"/>
      <c r="CJ342" s="134"/>
      <c r="CK342" s="134"/>
      <c r="CL342" s="134"/>
      <c r="CM342" s="134"/>
      <c r="CN342" s="134"/>
      <c r="CO342" s="134"/>
      <c r="CP342" s="134"/>
      <c r="CQ342" s="134"/>
      <c r="CR342" s="134"/>
      <c r="CS342" s="134"/>
      <c r="CT342" s="134"/>
      <c r="CU342" s="134"/>
      <c r="CV342" s="134"/>
      <c r="CW342" s="134"/>
      <c r="CX342" s="134"/>
      <c r="CY342" s="134"/>
      <c r="CZ342" s="134"/>
      <c r="DA342" s="134"/>
      <c r="DB342" s="134"/>
      <c r="DC342" s="134"/>
      <c r="DD342" s="134"/>
      <c r="DE342" s="134"/>
      <c r="DF342" s="134"/>
      <c r="DG342" s="134"/>
      <c r="DH342" s="134"/>
      <c r="DI342" s="134"/>
      <c r="DJ342" s="134"/>
      <c r="DK342" s="134"/>
      <c r="DL342" s="134"/>
      <c r="DM342" s="134"/>
      <c r="DN342" s="134"/>
      <c r="DO342" s="134"/>
      <c r="DP342" s="134"/>
      <c r="DQ342" s="134"/>
      <c r="DR342" s="134"/>
      <c r="DS342" s="134"/>
      <c r="DT342" s="134"/>
      <c r="DU342" s="134"/>
      <c r="DV342" s="134"/>
      <c r="DW342" s="134"/>
      <c r="DX342" s="134"/>
      <c r="DY342" s="134"/>
      <c r="DZ342" s="134"/>
      <c r="EA342" s="134"/>
      <c r="EB342" s="134"/>
      <c r="EC342" s="134"/>
      <c r="ED342" s="134"/>
      <c r="EE342" s="134"/>
      <c r="EF342" s="134"/>
      <c r="EG342" s="134"/>
      <c r="EH342" s="134"/>
      <c r="EI342" s="134"/>
      <c r="EJ342" s="134"/>
      <c r="EK342" s="134"/>
      <c r="EL342" s="134"/>
      <c r="EM342" s="134"/>
      <c r="EN342" s="134"/>
      <c r="EO342" s="134"/>
      <c r="EP342" s="134"/>
      <c r="EQ342" s="134"/>
      <c r="ER342" s="134"/>
      <c r="ES342" s="134"/>
      <c r="ET342" s="134"/>
      <c r="EU342" s="134"/>
      <c r="EV342" s="134"/>
      <c r="EW342" s="134"/>
      <c r="EX342" s="134"/>
      <c r="EY342" s="134"/>
      <c r="EZ342" s="134"/>
      <c r="FA342" s="134"/>
      <c r="FB342" s="134"/>
      <c r="FC342" s="134"/>
      <c r="FD342" s="134"/>
      <c r="FE342" s="134"/>
      <c r="FF342" s="134"/>
      <c r="FG342" s="134"/>
      <c r="FH342" s="134"/>
      <c r="FI342" s="134"/>
      <c r="FJ342" s="134"/>
      <c r="FK342" s="134"/>
      <c r="FL342" s="134"/>
      <c r="FM342" s="134"/>
      <c r="FN342" s="134"/>
      <c r="FO342" s="134"/>
      <c r="FP342" s="134"/>
      <c r="FQ342" s="134"/>
      <c r="FR342" s="134"/>
      <c r="FS342" s="134"/>
      <c r="FT342" s="134"/>
      <c r="FU342" s="134"/>
      <c r="FV342" s="134"/>
      <c r="FW342" s="134"/>
      <c r="FX342" s="134"/>
      <c r="FY342" s="134"/>
      <c r="FZ342" s="134"/>
      <c r="GA342" s="134"/>
      <c r="GB342" s="134"/>
      <c r="GC342" s="134"/>
      <c r="GD342" s="134"/>
      <c r="GE342" s="134"/>
      <c r="GF342" s="134"/>
      <c r="GG342" s="134"/>
      <c r="GH342" s="134"/>
      <c r="GI342" s="134"/>
      <c r="GJ342" s="134"/>
      <c r="GK342" s="134"/>
      <c r="GL342" s="134"/>
      <c r="GM342" s="134"/>
      <c r="GN342" s="134"/>
      <c r="GO342" s="134"/>
      <c r="GP342" s="134"/>
      <c r="GQ342" s="134"/>
      <c r="GR342" s="134"/>
      <c r="GS342" s="134"/>
      <c r="GT342" s="134"/>
      <c r="GU342" s="134"/>
      <c r="GV342" s="134"/>
      <c r="GW342" s="134"/>
      <c r="GX342" s="134"/>
      <c r="GY342" s="134"/>
      <c r="GZ342" s="134"/>
      <c r="HA342" s="134"/>
      <c r="HB342" s="134"/>
      <c r="HC342" s="134"/>
      <c r="HD342" s="134"/>
      <c r="HE342" s="134"/>
      <c r="HF342" s="134"/>
      <c r="HG342" s="134"/>
      <c r="HH342" s="134"/>
      <c r="HI342" s="134"/>
      <c r="HJ342" s="134"/>
      <c r="HK342" s="134"/>
      <c r="HL342" s="134"/>
      <c r="HM342" s="134"/>
      <c r="HN342" s="134"/>
      <c r="HO342" s="134"/>
      <c r="HP342" s="134"/>
      <c r="HQ342" s="134"/>
      <c r="HR342" s="134"/>
      <c r="HS342" s="134"/>
      <c r="HT342" s="134"/>
      <c r="HU342" s="134"/>
      <c r="HV342" s="134"/>
      <c r="HW342" s="134"/>
      <c r="HX342" s="134"/>
      <c r="HY342" s="134"/>
      <c r="HZ342" s="134"/>
      <c r="IA342" s="134"/>
      <c r="IB342" s="134"/>
      <c r="IC342" s="134"/>
      <c r="ID342" s="134"/>
      <c r="IE342" s="134"/>
      <c r="IF342" s="134"/>
      <c r="IG342" s="134"/>
      <c r="IH342" s="134"/>
      <c r="II342" s="134"/>
      <c r="IJ342" s="134"/>
      <c r="IK342" s="134"/>
      <c r="IL342" s="134"/>
      <c r="IM342" s="134"/>
      <c r="IN342" s="134"/>
      <c r="IO342" s="134"/>
      <c r="IP342" s="134"/>
      <c r="IQ342" s="134"/>
      <c r="IR342" s="134"/>
      <c r="IS342" s="134"/>
      <c r="IT342" s="134"/>
      <c r="IU342" s="134"/>
      <c r="IV342" s="134"/>
      <c r="IW342" s="134"/>
      <c r="IX342" s="134"/>
      <c r="IY342" s="134"/>
      <c r="IZ342" s="134"/>
      <c r="JA342" s="134"/>
      <c r="JB342" s="134"/>
      <c r="JC342" s="134"/>
      <c r="JD342" s="134"/>
      <c r="JE342" s="134"/>
      <c r="JF342" s="134"/>
      <c r="JG342" s="134"/>
      <c r="JH342" s="134"/>
      <c r="JI342" s="134"/>
      <c r="JJ342" s="134"/>
      <c r="JK342" s="134"/>
      <c r="JL342" s="134"/>
      <c r="JM342" s="134"/>
      <c r="JN342" s="134"/>
      <c r="JO342" s="134"/>
      <c r="JP342" s="134"/>
      <c r="JQ342" s="134"/>
      <c r="JR342" s="134"/>
      <c r="JS342" s="134"/>
      <c r="JT342" s="134"/>
      <c r="JU342" s="134"/>
      <c r="JV342" s="134"/>
      <c r="JW342" s="134"/>
      <c r="JX342" s="134"/>
      <c r="JY342" s="134"/>
      <c r="JZ342" s="134"/>
      <c r="KA342" s="134"/>
      <c r="KB342" s="134"/>
      <c r="KC342" s="134"/>
      <c r="KD342" s="134"/>
      <c r="KE342" s="134"/>
      <c r="KF342" s="134"/>
      <c r="KG342" s="134"/>
      <c r="KH342" s="134"/>
      <c r="KI342" s="134"/>
      <c r="KJ342" s="134"/>
      <c r="KK342" s="134"/>
      <c r="KL342" s="134"/>
      <c r="KM342" s="134"/>
      <c r="KN342" s="134"/>
      <c r="KO342" s="134"/>
      <c r="KP342" s="134"/>
      <c r="KQ342" s="134"/>
      <c r="KR342" s="134"/>
      <c r="KS342" s="134"/>
      <c r="KT342" s="134"/>
      <c r="KU342" s="134"/>
      <c r="KV342" s="134"/>
      <c r="KW342" s="134"/>
      <c r="KX342" s="134"/>
      <c r="KY342" s="134"/>
      <c r="KZ342" s="134"/>
      <c r="LA342" s="134"/>
      <c r="LB342" s="134"/>
      <c r="LC342" s="134"/>
      <c r="LD342" s="134"/>
      <c r="LE342" s="134"/>
      <c r="LF342" s="134"/>
      <c r="LG342" s="134"/>
      <c r="LH342" s="134"/>
      <c r="LI342" s="134"/>
      <c r="LJ342" s="134"/>
      <c r="LK342" s="134"/>
      <c r="LL342" s="134"/>
      <c r="LM342" s="134"/>
      <c r="LN342" s="134"/>
      <c r="LO342" s="134"/>
      <c r="LP342" s="134"/>
      <c r="LQ342" s="134"/>
      <c r="LR342" s="134"/>
      <c r="LS342" s="134"/>
      <c r="LT342" s="134"/>
      <c r="LU342" s="134"/>
      <c r="LV342" s="134"/>
      <c r="LW342" s="134"/>
      <c r="LX342" s="134"/>
      <c r="LY342" s="134"/>
      <c r="LZ342" s="134"/>
      <c r="MA342" s="134"/>
      <c r="MB342" s="134"/>
      <c r="MC342" s="134"/>
      <c r="MD342" s="134"/>
      <c r="ME342" s="134"/>
      <c r="MF342" s="134"/>
      <c r="MG342" s="134"/>
      <c r="MH342" s="134"/>
      <c r="MI342" s="134"/>
      <c r="MJ342" s="134"/>
      <c r="MK342" s="134"/>
      <c r="ML342" s="134"/>
      <c r="MM342" s="134"/>
      <c r="MN342" s="134"/>
      <c r="MO342" s="134"/>
      <c r="MP342" s="134"/>
      <c r="MQ342" s="134"/>
      <c r="MR342" s="134"/>
      <c r="MS342" s="134"/>
      <c r="MT342" s="134"/>
      <c r="MU342" s="134"/>
      <c r="MV342" s="134"/>
      <c r="MW342" s="134"/>
      <c r="MX342" s="134"/>
      <c r="MY342" s="134"/>
      <c r="MZ342" s="134"/>
      <c r="NA342" s="134"/>
      <c r="NB342" s="134"/>
      <c r="NC342" s="134"/>
      <c r="ND342" s="134"/>
      <c r="NE342" s="134"/>
      <c r="NF342" s="134"/>
      <c r="NG342" s="134"/>
      <c r="NH342" s="134"/>
      <c r="NI342" s="134"/>
      <c r="NJ342" s="134"/>
      <c r="NK342" s="134"/>
      <c r="NL342" s="134"/>
      <c r="NM342" s="134"/>
      <c r="NN342" s="134"/>
      <c r="NO342" s="134"/>
      <c r="NP342" s="134"/>
      <c r="NQ342" s="134"/>
      <c r="NR342" s="134"/>
      <c r="NS342" s="134"/>
      <c r="NT342" s="134"/>
      <c r="NU342" s="134"/>
      <c r="NV342" s="134"/>
      <c r="NW342" s="134"/>
      <c r="NX342" s="134"/>
      <c r="NY342" s="134"/>
      <c r="NZ342" s="134"/>
      <c r="OA342" s="134"/>
      <c r="OB342" s="134"/>
      <c r="OC342" s="134"/>
      <c r="OD342" s="134"/>
      <c r="OE342" s="134"/>
      <c r="OF342" s="134"/>
      <c r="OG342" s="134"/>
      <c r="OH342" s="134"/>
      <c r="OI342" s="134"/>
      <c r="OJ342" s="134"/>
      <c r="OK342" s="134"/>
      <c r="OL342" s="134"/>
      <c r="OM342" s="134"/>
      <c r="ON342" s="134"/>
      <c r="OO342" s="134"/>
      <c r="OP342" s="134"/>
      <c r="OQ342" s="134"/>
      <c r="OR342" s="134"/>
      <c r="OS342" s="134"/>
      <c r="OT342" s="134"/>
      <c r="OU342" s="134"/>
      <c r="OV342" s="134"/>
      <c r="OW342" s="134"/>
      <c r="OX342" s="134"/>
      <c r="OY342" s="134"/>
      <c r="OZ342" s="134"/>
      <c r="PA342" s="134"/>
      <c r="PB342" s="134"/>
      <c r="PC342" s="134"/>
      <c r="PD342" s="134"/>
      <c r="PE342" s="134"/>
      <c r="PF342" s="134"/>
      <c r="PG342" s="134"/>
      <c r="PH342" s="134"/>
      <c r="PI342" s="134"/>
      <c r="PJ342" s="134"/>
      <c r="PK342" s="134"/>
      <c r="PL342" s="134"/>
      <c r="PM342" s="134"/>
      <c r="PN342" s="134"/>
      <c r="PO342" s="134"/>
      <c r="PP342" s="134"/>
      <c r="PQ342" s="134"/>
      <c r="PR342" s="134"/>
      <c r="PS342" s="134"/>
      <c r="PT342" s="134"/>
      <c r="PU342" s="134"/>
      <c r="PV342" s="134"/>
      <c r="PW342" s="134"/>
      <c r="PX342" s="134"/>
      <c r="PY342" s="134"/>
      <c r="PZ342" s="134"/>
      <c r="QA342" s="134"/>
      <c r="QB342" s="134"/>
      <c r="QC342" s="134"/>
      <c r="QD342" s="134"/>
      <c r="QE342" s="134"/>
      <c r="QF342" s="134"/>
      <c r="QG342" s="134"/>
      <c r="QH342" s="134"/>
      <c r="QI342" s="134"/>
      <c r="QJ342" s="134"/>
      <c r="QK342" s="134"/>
      <c r="QL342" s="134"/>
      <c r="QM342" s="134"/>
      <c r="QN342" s="134"/>
      <c r="QO342" s="134"/>
      <c r="QP342" s="134"/>
      <c r="QQ342" s="134"/>
      <c r="QR342" s="134"/>
      <c r="QS342" s="134"/>
      <c r="QT342" s="134"/>
      <c r="QU342" s="134"/>
      <c r="QV342" s="134"/>
      <c r="QW342" s="134"/>
      <c r="QX342" s="134"/>
      <c r="QY342" s="134"/>
      <c r="QZ342" s="134"/>
      <c r="RA342" s="134"/>
      <c r="RB342" s="134"/>
      <c r="RC342" s="134"/>
      <c r="RD342" s="134"/>
      <c r="RE342" s="134"/>
      <c r="RF342" s="134"/>
      <c r="RG342" s="134"/>
      <c r="RH342" s="134"/>
      <c r="RI342" s="134"/>
      <c r="RJ342" s="134"/>
      <c r="RK342" s="134"/>
      <c r="RL342" s="134"/>
      <c r="RM342" s="134"/>
      <c r="RN342" s="134"/>
      <c r="RO342" s="134"/>
      <c r="RP342" s="134"/>
      <c r="RQ342" s="134"/>
      <c r="RR342" s="134"/>
      <c r="RS342" s="134"/>
      <c r="RT342" s="134"/>
      <c r="RU342" s="134"/>
      <c r="RV342" s="134"/>
      <c r="RW342" s="134"/>
      <c r="RX342" s="134"/>
      <c r="RY342" s="134"/>
      <c r="RZ342" s="134"/>
      <c r="SA342" s="134"/>
      <c r="SB342" s="134"/>
      <c r="SC342" s="134"/>
      <c r="SD342" s="134"/>
      <c r="SE342" s="134"/>
      <c r="SF342" s="134"/>
      <c r="SG342" s="134"/>
      <c r="SH342" s="134"/>
      <c r="SI342" s="134"/>
      <c r="SJ342" s="134"/>
      <c r="SK342" s="134"/>
      <c r="SL342" s="134"/>
      <c r="SM342" s="134"/>
      <c r="SN342" s="134"/>
      <c r="SO342" s="134"/>
      <c r="SP342" s="134"/>
      <c r="SQ342" s="134"/>
      <c r="SR342" s="134"/>
      <c r="SS342" s="134"/>
      <c r="ST342" s="134"/>
      <c r="SU342" s="134"/>
      <c r="SV342" s="134"/>
      <c r="SW342" s="134"/>
      <c r="SX342" s="134"/>
      <c r="SY342" s="134"/>
      <c r="SZ342" s="134"/>
      <c r="TA342" s="134"/>
      <c r="TB342" s="134"/>
      <c r="TC342" s="134"/>
      <c r="TD342" s="134"/>
      <c r="TE342" s="134"/>
      <c r="TF342" s="134"/>
      <c r="TG342" s="134"/>
      <c r="TH342" s="134"/>
      <c r="TI342" s="134"/>
      <c r="TJ342" s="134"/>
      <c r="TK342" s="134"/>
      <c r="TL342" s="134"/>
      <c r="TM342" s="134"/>
      <c r="TN342" s="134"/>
      <c r="TO342" s="134"/>
      <c r="TP342" s="134"/>
      <c r="TQ342" s="134"/>
      <c r="TR342" s="134"/>
      <c r="TS342" s="134"/>
      <c r="TT342" s="134"/>
      <c r="TU342" s="134"/>
      <c r="TV342" s="134"/>
      <c r="TW342" s="134"/>
      <c r="TX342" s="134"/>
      <c r="TY342" s="134"/>
      <c r="TZ342" s="134"/>
      <c r="UA342" s="134"/>
      <c r="UB342" s="134"/>
      <c r="UC342" s="134"/>
      <c r="UD342" s="134"/>
      <c r="UE342" s="134"/>
      <c r="UF342" s="134"/>
      <c r="UG342" s="134"/>
      <c r="UH342" s="134"/>
      <c r="UI342" s="134"/>
      <c r="UJ342" s="134"/>
      <c r="UK342" s="134"/>
      <c r="UL342" s="134"/>
      <c r="UM342" s="134"/>
      <c r="UN342" s="134"/>
      <c r="UO342" s="134"/>
      <c r="UP342" s="134"/>
      <c r="UQ342" s="134"/>
      <c r="UR342" s="134"/>
      <c r="US342" s="134"/>
      <c r="UT342" s="134"/>
      <c r="UU342" s="134"/>
      <c r="UV342" s="134"/>
      <c r="UW342" s="134"/>
      <c r="UX342" s="134"/>
      <c r="UY342" s="134"/>
      <c r="UZ342" s="134"/>
      <c r="VA342" s="134"/>
      <c r="VB342" s="134"/>
      <c r="VC342" s="134"/>
      <c r="VD342" s="134"/>
      <c r="VE342" s="134"/>
      <c r="VF342" s="134"/>
      <c r="VG342" s="134"/>
      <c r="VH342" s="134"/>
      <c r="VI342" s="134"/>
      <c r="VJ342" s="134"/>
      <c r="VK342" s="134"/>
      <c r="VL342" s="134"/>
      <c r="VM342" s="134"/>
      <c r="VN342" s="134"/>
      <c r="VO342" s="134"/>
      <c r="VP342" s="134"/>
      <c r="VQ342" s="134"/>
      <c r="VR342" s="134"/>
      <c r="VS342" s="134"/>
      <c r="VT342" s="134"/>
      <c r="VU342" s="134"/>
      <c r="VV342" s="134"/>
      <c r="VW342" s="134"/>
      <c r="VX342" s="134"/>
      <c r="VY342" s="134"/>
      <c r="VZ342" s="134"/>
      <c r="WA342" s="134"/>
      <c r="WB342" s="134"/>
      <c r="WC342" s="134"/>
      <c r="WD342" s="134"/>
      <c r="WE342" s="134"/>
      <c r="WF342" s="134"/>
      <c r="WG342" s="134"/>
      <c r="WH342" s="134"/>
      <c r="WI342" s="134"/>
      <c r="WJ342" s="134"/>
      <c r="WK342" s="134"/>
      <c r="WL342" s="134"/>
      <c r="WM342" s="134"/>
      <c r="WN342" s="134"/>
      <c r="WO342" s="134"/>
      <c r="WP342" s="134"/>
      <c r="WQ342" s="134"/>
      <c r="WR342" s="134"/>
      <c r="WS342" s="134"/>
      <c r="WT342" s="134"/>
      <c r="WU342" s="134"/>
      <c r="WV342" s="134"/>
      <c r="WW342" s="134"/>
      <c r="WX342" s="134"/>
      <c r="WY342" s="134"/>
      <c r="WZ342" s="134"/>
      <c r="XA342" s="134"/>
      <c r="XB342" s="134"/>
      <c r="XC342" s="134"/>
      <c r="XD342" s="134"/>
      <c r="XE342" s="134"/>
      <c r="XF342" s="134"/>
      <c r="XG342" s="134"/>
      <c r="XH342" s="134"/>
      <c r="XI342" s="134"/>
      <c r="XJ342" s="134"/>
      <c r="XK342" s="134"/>
      <c r="XL342" s="134"/>
      <c r="XM342" s="134"/>
      <c r="XN342" s="134"/>
      <c r="XO342" s="134"/>
      <c r="XP342" s="134"/>
      <c r="XQ342" s="134"/>
      <c r="XR342" s="134"/>
      <c r="XS342" s="134"/>
      <c r="XT342" s="134"/>
      <c r="XU342" s="134"/>
      <c r="XV342" s="134"/>
      <c r="XW342" s="134"/>
      <c r="XX342" s="134"/>
      <c r="XY342" s="134"/>
      <c r="XZ342" s="134"/>
      <c r="YA342" s="134"/>
      <c r="YB342" s="134"/>
      <c r="YC342" s="134"/>
      <c r="YD342" s="134"/>
      <c r="YE342" s="134"/>
      <c r="YF342" s="134"/>
      <c r="YG342" s="134"/>
      <c r="YH342" s="134"/>
      <c r="YI342" s="134"/>
      <c r="YJ342" s="134"/>
      <c r="YK342" s="134"/>
      <c r="YL342" s="134"/>
      <c r="YM342" s="134"/>
      <c r="YN342" s="134"/>
      <c r="YO342" s="134"/>
      <c r="YP342" s="134"/>
      <c r="YQ342" s="134"/>
      <c r="YR342" s="134"/>
      <c r="YS342" s="134"/>
      <c r="YT342" s="134"/>
      <c r="YU342" s="134"/>
      <c r="YV342" s="134"/>
      <c r="YW342" s="134"/>
      <c r="YX342" s="134"/>
      <c r="YY342" s="134"/>
      <c r="YZ342" s="134"/>
      <c r="ZA342" s="134"/>
      <c r="ZB342" s="134"/>
      <c r="ZC342" s="134"/>
      <c r="ZD342" s="134"/>
      <c r="ZE342" s="134"/>
      <c r="ZF342" s="134"/>
      <c r="ZG342" s="134"/>
      <c r="ZH342" s="134"/>
      <c r="ZI342" s="134"/>
      <c r="ZJ342" s="134"/>
      <c r="ZK342" s="134"/>
      <c r="ZL342" s="134"/>
      <c r="ZM342" s="134"/>
      <c r="ZN342" s="134"/>
      <c r="ZO342" s="134"/>
      <c r="ZP342" s="134"/>
      <c r="ZQ342" s="134"/>
      <c r="ZR342" s="134"/>
      <c r="ZS342" s="134"/>
      <c r="ZT342" s="134"/>
      <c r="ZU342" s="134"/>
      <c r="ZV342" s="134"/>
      <c r="ZW342" s="134"/>
      <c r="ZX342" s="134"/>
      <c r="ZY342" s="134"/>
      <c r="ZZ342" s="134"/>
      <c r="AAA342" s="134"/>
      <c r="AAB342" s="134"/>
      <c r="AAC342" s="134"/>
      <c r="AAD342" s="134"/>
      <c r="AAE342" s="134"/>
      <c r="AAF342" s="134"/>
      <c r="AAG342" s="134"/>
      <c r="AAH342" s="134"/>
      <c r="AAI342" s="134"/>
      <c r="AAJ342" s="134"/>
      <c r="AAK342" s="134"/>
      <c r="AAL342" s="134"/>
      <c r="AAM342" s="134"/>
      <c r="AAN342" s="134"/>
      <c r="AAO342" s="134"/>
      <c r="AAP342" s="134"/>
      <c r="AAQ342" s="134"/>
      <c r="AAR342" s="134"/>
      <c r="AAS342" s="134"/>
      <c r="AAT342" s="134"/>
      <c r="AAU342" s="134"/>
      <c r="AAV342" s="134"/>
      <c r="AAW342" s="134"/>
      <c r="AAX342" s="134"/>
      <c r="AAY342" s="134"/>
      <c r="AAZ342" s="134"/>
      <c r="ABA342" s="134"/>
      <c r="ABB342" s="134"/>
      <c r="ABC342" s="134"/>
      <c r="ABD342" s="134"/>
      <c r="ABE342" s="134"/>
      <c r="ABF342" s="134"/>
      <c r="ABG342" s="134"/>
      <c r="ABH342" s="134"/>
      <c r="ABI342" s="134"/>
      <c r="ABJ342" s="134"/>
      <c r="ABK342" s="134"/>
      <c r="ABL342" s="134"/>
      <c r="ABM342" s="134"/>
      <c r="ABN342" s="134"/>
      <c r="ABO342" s="134"/>
      <c r="ABP342" s="134"/>
      <c r="ABQ342" s="134"/>
      <c r="ABR342" s="134"/>
      <c r="ABS342" s="134"/>
      <c r="ABT342" s="134"/>
      <c r="ABU342" s="134"/>
      <c r="ABV342" s="134"/>
      <c r="ABW342" s="134"/>
      <c r="ABX342" s="134"/>
      <c r="ABY342" s="134"/>
      <c r="ABZ342" s="134"/>
      <c r="ACA342" s="134"/>
      <c r="ACB342" s="134"/>
      <c r="ACC342" s="134"/>
      <c r="ACD342" s="134"/>
      <c r="ACE342" s="134"/>
      <c r="ACF342" s="134"/>
      <c r="ACG342" s="134"/>
      <c r="ACH342" s="134"/>
      <c r="ACI342" s="134"/>
      <c r="ACJ342" s="134"/>
      <c r="ACK342" s="134"/>
      <c r="ACL342" s="134"/>
      <c r="ACM342" s="134"/>
      <c r="ACN342" s="134"/>
      <c r="ACO342" s="134"/>
      <c r="ACP342" s="134"/>
      <c r="ACQ342" s="134"/>
      <c r="ACR342" s="134"/>
      <c r="ACS342" s="134"/>
      <c r="ACT342" s="134"/>
      <c r="ACU342" s="134"/>
      <c r="ACV342" s="134"/>
      <c r="ACW342" s="134"/>
      <c r="ACX342" s="134"/>
      <c r="ACY342" s="134"/>
      <c r="ACZ342" s="134"/>
      <c r="ADA342" s="134"/>
      <c r="ADB342" s="134"/>
      <c r="ADC342" s="134"/>
      <c r="ADD342" s="134"/>
      <c r="ADE342" s="134"/>
      <c r="ADF342" s="134"/>
      <c r="ADG342" s="134"/>
      <c r="ADH342" s="134"/>
      <c r="ADI342" s="134"/>
      <c r="ADJ342" s="134"/>
      <c r="ADK342" s="134"/>
      <c r="ADL342" s="134"/>
      <c r="ADM342" s="134"/>
      <c r="ADN342" s="134"/>
      <c r="ADO342" s="134"/>
      <c r="ADP342" s="134"/>
      <c r="ADQ342" s="134"/>
      <c r="ADR342" s="134"/>
      <c r="ADS342" s="134"/>
      <c r="ADT342" s="134"/>
      <c r="ADU342" s="134"/>
      <c r="ADV342" s="134"/>
      <c r="ADW342" s="134"/>
      <c r="ADX342" s="134"/>
      <c r="ADY342" s="134"/>
      <c r="ADZ342" s="134"/>
      <c r="AEA342" s="134"/>
      <c r="AEB342" s="134"/>
      <c r="AEC342" s="134"/>
      <c r="AED342" s="134"/>
      <c r="AEE342" s="134"/>
      <c r="AEF342" s="134"/>
      <c r="AEG342" s="134"/>
      <c r="AEH342" s="134"/>
      <c r="AEI342" s="134"/>
      <c r="AEJ342" s="134"/>
      <c r="AEK342" s="134"/>
      <c r="AEL342" s="134"/>
      <c r="AEM342" s="134"/>
      <c r="AEN342" s="134"/>
      <c r="AEO342" s="134"/>
      <c r="AEP342" s="134"/>
      <c r="AEQ342" s="134"/>
      <c r="AER342" s="134"/>
      <c r="AES342" s="134"/>
      <c r="AET342" s="134"/>
      <c r="AEU342" s="134"/>
      <c r="AEV342" s="134"/>
      <c r="AEW342" s="134"/>
      <c r="AEX342" s="134"/>
      <c r="AEY342" s="134"/>
      <c r="AEZ342" s="134"/>
      <c r="AFA342" s="134"/>
      <c r="AFB342" s="134"/>
      <c r="AFC342" s="134"/>
      <c r="AFD342" s="134"/>
      <c r="AFE342" s="134"/>
      <c r="AFF342" s="134"/>
      <c r="AFG342" s="134"/>
      <c r="AFH342" s="134"/>
      <c r="AFI342" s="134"/>
      <c r="AFJ342" s="134"/>
      <c r="AFK342" s="134"/>
      <c r="AFL342" s="134"/>
      <c r="AFM342" s="134"/>
      <c r="AFN342" s="134"/>
      <c r="AFO342" s="134"/>
      <c r="AFP342" s="134"/>
      <c r="AFQ342" s="134"/>
      <c r="AFR342" s="134"/>
      <c r="AFS342" s="134"/>
      <c r="AFT342" s="134"/>
      <c r="AFU342" s="134"/>
      <c r="AFV342" s="134"/>
      <c r="AFW342" s="134"/>
      <c r="AFX342" s="134"/>
      <c r="AFY342" s="134"/>
      <c r="AFZ342" s="134"/>
      <c r="AGA342" s="134"/>
      <c r="AGB342" s="134"/>
      <c r="AGC342" s="134"/>
      <c r="AGD342" s="134"/>
      <c r="AGE342" s="134"/>
      <c r="AGF342" s="134"/>
      <c r="AGG342" s="134"/>
      <c r="AGH342" s="134"/>
      <c r="AGI342" s="134"/>
      <c r="AGJ342" s="134"/>
      <c r="AGK342" s="134"/>
      <c r="AGL342" s="134"/>
      <c r="AGM342" s="134"/>
      <c r="AGN342" s="134"/>
      <c r="AGO342" s="134"/>
      <c r="AGP342" s="134"/>
      <c r="AGQ342" s="134"/>
      <c r="AGR342" s="134"/>
      <c r="AGS342" s="134"/>
      <c r="AGT342" s="134"/>
      <c r="AGU342" s="134"/>
      <c r="AGV342" s="134"/>
      <c r="AGW342" s="134"/>
      <c r="AGX342" s="134"/>
      <c r="AGY342" s="134"/>
      <c r="AGZ342" s="134"/>
      <c r="AHA342" s="134"/>
      <c r="AHB342" s="134"/>
      <c r="AHC342" s="134"/>
      <c r="AHD342" s="134"/>
      <c r="AHE342" s="134"/>
      <c r="AHF342" s="134"/>
      <c r="AHG342" s="134"/>
      <c r="AHH342" s="134"/>
      <c r="AHI342" s="134"/>
      <c r="AHJ342" s="134"/>
      <c r="AHK342" s="134"/>
      <c r="AHL342" s="134"/>
      <c r="AHM342" s="134"/>
      <c r="AHN342" s="134"/>
      <c r="AHO342" s="134"/>
      <c r="AHP342" s="134"/>
      <c r="AHQ342" s="134"/>
      <c r="AHR342" s="134"/>
      <c r="AHS342" s="134"/>
      <c r="AHT342" s="134"/>
      <c r="AHU342" s="134"/>
      <c r="AHV342" s="134"/>
      <c r="AHW342" s="134"/>
      <c r="AHX342" s="134"/>
      <c r="AHY342" s="134"/>
      <c r="AHZ342" s="134"/>
      <c r="AIA342" s="134"/>
      <c r="AIB342" s="134"/>
      <c r="AIC342" s="134"/>
      <c r="AID342" s="134"/>
      <c r="AIE342" s="134"/>
      <c r="AIF342" s="134"/>
      <c r="AIG342" s="134"/>
      <c r="AIH342" s="134"/>
      <c r="AII342" s="134"/>
      <c r="AIJ342" s="134"/>
      <c r="AIK342" s="134"/>
      <c r="AIL342" s="134"/>
      <c r="AIM342" s="134"/>
      <c r="AIN342" s="134"/>
      <c r="AIO342" s="134"/>
      <c r="AIP342" s="134"/>
      <c r="AIQ342" s="134"/>
      <c r="AIR342" s="134"/>
      <c r="AIS342" s="134"/>
      <c r="AIT342" s="134"/>
      <c r="AIU342" s="134"/>
      <c r="AIV342" s="134"/>
      <c r="AIW342" s="134"/>
      <c r="AIX342" s="134"/>
      <c r="AIY342" s="134"/>
      <c r="AIZ342" s="134"/>
      <c r="AJA342" s="134"/>
      <c r="AJB342" s="134"/>
      <c r="AJC342" s="134"/>
      <c r="AJD342" s="134"/>
      <c r="AJE342" s="134"/>
      <c r="AJF342" s="134"/>
      <c r="AJG342" s="134"/>
      <c r="AJH342" s="134"/>
      <c r="AJI342" s="134"/>
      <c r="AJJ342" s="134"/>
      <c r="AJK342" s="134"/>
      <c r="AJL342" s="134"/>
      <c r="AJM342" s="134"/>
      <c r="AJN342" s="134"/>
      <c r="AJO342" s="134"/>
      <c r="AJP342" s="134"/>
      <c r="AJQ342" s="134"/>
      <c r="AJR342" s="134"/>
      <c r="AJS342" s="134"/>
      <c r="AJT342" s="134"/>
      <c r="AJU342" s="134"/>
      <c r="AJV342" s="134"/>
      <c r="AJW342" s="134"/>
      <c r="AJX342" s="134"/>
      <c r="AJY342" s="134"/>
      <c r="AJZ342" s="134"/>
      <c r="AKA342" s="134"/>
      <c r="AKB342" s="134"/>
      <c r="AKC342" s="134"/>
      <c r="AKD342" s="134"/>
      <c r="AKE342" s="134"/>
      <c r="AKF342" s="134"/>
      <c r="AKG342" s="134"/>
      <c r="AKH342" s="134"/>
      <c r="AKI342" s="134"/>
      <c r="AKJ342" s="134"/>
      <c r="AKK342" s="134"/>
      <c r="AKL342" s="134"/>
      <c r="AKM342" s="134"/>
      <c r="AKN342" s="134"/>
      <c r="AKO342" s="134"/>
      <c r="AKP342" s="134"/>
      <c r="AKQ342" s="134"/>
      <c r="AKR342" s="134"/>
      <c r="AKS342" s="134"/>
      <c r="AKT342" s="134"/>
      <c r="AKU342" s="134"/>
      <c r="AKV342" s="134"/>
      <c r="AKW342" s="134"/>
      <c r="AKX342" s="134"/>
    </row>
    <row r="343" spans="1:986" ht="12" x14ac:dyDescent="0.2">
      <c r="A343" s="249"/>
      <c r="B343" s="242" t="s">
        <v>811</v>
      </c>
      <c r="C343" s="170" t="str">
        <f>_xlfn.CONCAT(Leverancespecifikation6[[#This Row],[ID]],Leverancespecifikation6[[#This Row],[BYGNINGSDEL]])</f>
        <v>339Forsyning til elevatorer</v>
      </c>
      <c r="E343" s="171">
        <v>681</v>
      </c>
      <c r="I343" s="171"/>
      <c r="J343" s="171">
        <v>4</v>
      </c>
      <c r="K343" s="175" t="s">
        <v>844</v>
      </c>
      <c r="L343" s="172" t="s">
        <v>103</v>
      </c>
      <c r="M343" s="80" t="str">
        <f>IFERROR(VLOOKUP(Leverancespecifikation6[[#This Row],[ID-Bygningsdel]],'Data ændringslog'!A:G,7,FALSE),"P")</f>
        <v/>
      </c>
      <c r="N343" s="321" t="s">
        <v>103</v>
      </c>
      <c r="O343" s="121" t="str">
        <f>VLOOKUP(Leverancespecifikation6[[#This Row],[ID-Bygningsdel]],'Data aktør'!A:H,2,FALSE)</f>
        <v/>
      </c>
      <c r="P343" s="78" t="str">
        <f>VLOOKUP(Leverancespecifikation6[[#This Row],[ID-Bygningsdel]],'Data aktør'!A:H,3,FALSE)</f>
        <v/>
      </c>
      <c r="Q343" s="78" t="str">
        <f>VLOOKUP(Leverancespecifikation6[[#This Row],[ID-Bygningsdel]],'Data aktør'!A:H,4,FALSE)</f>
        <v/>
      </c>
      <c r="R343" s="78" t="str">
        <f>VLOOKUP(Leverancespecifikation6[[#This Row],[ID-Bygningsdel]],'Data aktør'!A:H,5,FALSE)</f>
        <v/>
      </c>
      <c r="S343" s="78" t="str">
        <f>VLOOKUP(Leverancespecifikation6[[#This Row],[ID-Bygningsdel]],'Data aktør'!A:H,6,FALSE)</f>
        <v/>
      </c>
      <c r="T343" s="78" t="str">
        <f>VLOOKUP(Leverancespecifikation6[[#This Row],[ID-Bygningsdel]],'Data aktør'!A:H,7,FALSE)</f>
        <v/>
      </c>
      <c r="U343" s="122" t="str">
        <f>VLOOKUP(Leverancespecifikation6[[#This Row],[ID-Bygningsdel]],'Data aktør'!A:H,8,FALSE)</f>
        <v/>
      </c>
      <c r="V343" s="112"/>
      <c r="W343" s="79"/>
      <c r="X343" s="79"/>
      <c r="Y343" s="79"/>
      <c r="Z343" s="79"/>
      <c r="AA343" s="79"/>
      <c r="AB343" s="171"/>
      <c r="AD343" s="171"/>
      <c r="AE343" s="171"/>
      <c r="AF343" s="171"/>
      <c r="AG343" s="171"/>
      <c r="AH343" s="171"/>
      <c r="AI343" s="171"/>
      <c r="AJ343" s="171"/>
      <c r="BV343" s="171"/>
      <c r="BW343" s="171"/>
      <c r="CB343" s="134"/>
    </row>
    <row r="344" spans="1:986" ht="12" x14ac:dyDescent="0.2">
      <c r="A344" s="249"/>
      <c r="B344" s="242" t="s">
        <v>813</v>
      </c>
      <c r="C344" s="170" t="str">
        <f>_xlfn.CONCAT(Leverancespecifikation6[[#This Row],[ID]],Leverancespecifikation6[[#This Row],[BYGNINGSDEL]])</f>
        <v>340Forsyning til lifte</v>
      </c>
      <c r="E344" s="171">
        <v>681</v>
      </c>
      <c r="I344" s="171"/>
      <c r="J344" s="171">
        <v>4</v>
      </c>
      <c r="K344" s="175" t="s">
        <v>846</v>
      </c>
      <c r="L344" s="172" t="s">
        <v>103</v>
      </c>
      <c r="M344" s="80" t="str">
        <f>IFERROR(VLOOKUP(Leverancespecifikation6[[#This Row],[ID-Bygningsdel]],'Data ændringslog'!A:G,7,FALSE),"P")</f>
        <v/>
      </c>
      <c r="N344" s="321" t="s">
        <v>103</v>
      </c>
      <c r="O344" s="121" t="str">
        <f>VLOOKUP(Leverancespecifikation6[[#This Row],[ID-Bygningsdel]],'Data aktør'!A:H,2,FALSE)</f>
        <v/>
      </c>
      <c r="P344" s="78" t="str">
        <f>VLOOKUP(Leverancespecifikation6[[#This Row],[ID-Bygningsdel]],'Data aktør'!A:H,3,FALSE)</f>
        <v/>
      </c>
      <c r="Q344" s="78" t="str">
        <f>VLOOKUP(Leverancespecifikation6[[#This Row],[ID-Bygningsdel]],'Data aktør'!A:H,4,FALSE)</f>
        <v/>
      </c>
      <c r="R344" s="78" t="str">
        <f>VLOOKUP(Leverancespecifikation6[[#This Row],[ID-Bygningsdel]],'Data aktør'!A:H,5,FALSE)</f>
        <v/>
      </c>
      <c r="S344" s="78" t="str">
        <f>VLOOKUP(Leverancespecifikation6[[#This Row],[ID-Bygningsdel]],'Data aktør'!A:H,6,FALSE)</f>
        <v/>
      </c>
      <c r="T344" s="78" t="str">
        <f>VLOOKUP(Leverancespecifikation6[[#This Row],[ID-Bygningsdel]],'Data aktør'!A:H,7,FALSE)</f>
        <v/>
      </c>
      <c r="U344" s="122" t="str">
        <f>VLOOKUP(Leverancespecifikation6[[#This Row],[ID-Bygningsdel]],'Data aktør'!A:H,8,FALSE)</f>
        <v/>
      </c>
      <c r="V344" s="112"/>
      <c r="W344" s="79"/>
      <c r="X344" s="79"/>
      <c r="Y344" s="79"/>
      <c r="Z344" s="79"/>
      <c r="AA344" s="79"/>
      <c r="AB344" s="171"/>
      <c r="AD344" s="171"/>
      <c r="AE344" s="171"/>
      <c r="AF344" s="171"/>
      <c r="AG344" s="171"/>
      <c r="AH344" s="171"/>
      <c r="AI344" s="171"/>
      <c r="AJ344" s="171"/>
      <c r="BV344" s="171"/>
      <c r="BW344" s="171"/>
      <c r="CB344" s="134"/>
    </row>
    <row r="345" spans="1:986" ht="12" x14ac:dyDescent="0.2">
      <c r="A345" s="249"/>
      <c r="B345" s="242" t="s">
        <v>815</v>
      </c>
      <c r="C345" s="170" t="str">
        <f>_xlfn.CONCAT(Leverancespecifikation6[[#This Row],[ID]],Leverancespecifikation6[[#This Row],[BYGNINGSDEL]])</f>
        <v>341Forsyning til rullende trapper</v>
      </c>
      <c r="E345" s="171">
        <v>681</v>
      </c>
      <c r="I345" s="171"/>
      <c r="J345" s="171">
        <v>4</v>
      </c>
      <c r="K345" s="175" t="s">
        <v>848</v>
      </c>
      <c r="L345" s="172" t="s">
        <v>103</v>
      </c>
      <c r="M345" s="80" t="str">
        <f>IFERROR(VLOOKUP(Leverancespecifikation6[[#This Row],[ID-Bygningsdel]],'Data ændringslog'!A:G,7,FALSE),"P")</f>
        <v/>
      </c>
      <c r="N345" s="321" t="s">
        <v>103</v>
      </c>
      <c r="O345" s="121" t="str">
        <f>VLOOKUP(Leverancespecifikation6[[#This Row],[ID-Bygningsdel]],'Data aktør'!A:H,2,FALSE)</f>
        <v/>
      </c>
      <c r="P345" s="78" t="str">
        <f>VLOOKUP(Leverancespecifikation6[[#This Row],[ID-Bygningsdel]],'Data aktør'!A:H,3,FALSE)</f>
        <v/>
      </c>
      <c r="Q345" s="78" t="str">
        <f>VLOOKUP(Leverancespecifikation6[[#This Row],[ID-Bygningsdel]],'Data aktør'!A:H,4,FALSE)</f>
        <v/>
      </c>
      <c r="R345" s="78" t="str">
        <f>VLOOKUP(Leverancespecifikation6[[#This Row],[ID-Bygningsdel]],'Data aktør'!A:H,5,FALSE)</f>
        <v/>
      </c>
      <c r="S345" s="78" t="str">
        <f>VLOOKUP(Leverancespecifikation6[[#This Row],[ID-Bygningsdel]],'Data aktør'!A:H,6,FALSE)</f>
        <v/>
      </c>
      <c r="T345" s="78" t="str">
        <f>VLOOKUP(Leverancespecifikation6[[#This Row],[ID-Bygningsdel]],'Data aktør'!A:H,7,FALSE)</f>
        <v/>
      </c>
      <c r="U345" s="122" t="str">
        <f>VLOOKUP(Leverancespecifikation6[[#This Row],[ID-Bygningsdel]],'Data aktør'!A:H,8,FALSE)</f>
        <v/>
      </c>
      <c r="V345" s="112"/>
      <c r="W345" s="79"/>
      <c r="X345" s="79"/>
      <c r="Y345" s="79"/>
      <c r="Z345" s="79"/>
      <c r="AA345" s="79"/>
      <c r="AB345" s="171"/>
      <c r="AD345" s="171"/>
      <c r="AE345" s="171"/>
      <c r="AF345" s="171"/>
      <c r="AG345" s="171"/>
      <c r="AH345" s="171"/>
      <c r="AI345" s="171"/>
      <c r="AJ345" s="171"/>
      <c r="BV345" s="171"/>
      <c r="BW345" s="171"/>
      <c r="CB345" s="134"/>
    </row>
    <row r="346" spans="1:986" ht="12" x14ac:dyDescent="0.2">
      <c r="A346" s="249"/>
      <c r="B346" s="242" t="s">
        <v>817</v>
      </c>
      <c r="C346" s="170" t="str">
        <f>_xlfn.CONCAT(Leverancespecifikation6[[#This Row],[ID]],Leverancespecifikation6[[#This Row],[BYGNINGSDEL]])</f>
        <v>342Forsyning til rullende fortove</v>
      </c>
      <c r="E346" s="171">
        <v>681</v>
      </c>
      <c r="I346" s="171"/>
      <c r="J346" s="171">
        <v>4</v>
      </c>
      <c r="K346" s="175" t="s">
        <v>850</v>
      </c>
      <c r="L346" s="172" t="s">
        <v>103</v>
      </c>
      <c r="M346" s="80" t="str">
        <f>IFERROR(VLOOKUP(Leverancespecifikation6[[#This Row],[ID-Bygningsdel]],'Data ændringslog'!A:G,7,FALSE),"P")</f>
        <v/>
      </c>
      <c r="N346" s="321" t="s">
        <v>103</v>
      </c>
      <c r="O346" s="121" t="str">
        <f>VLOOKUP(Leverancespecifikation6[[#This Row],[ID-Bygningsdel]],'Data aktør'!A:H,2,FALSE)</f>
        <v/>
      </c>
      <c r="P346" s="78" t="str">
        <f>VLOOKUP(Leverancespecifikation6[[#This Row],[ID-Bygningsdel]],'Data aktør'!A:H,3,FALSE)</f>
        <v/>
      </c>
      <c r="Q346" s="78" t="str">
        <f>VLOOKUP(Leverancespecifikation6[[#This Row],[ID-Bygningsdel]],'Data aktør'!A:H,4,FALSE)</f>
        <v/>
      </c>
      <c r="R346" s="78" t="str">
        <f>VLOOKUP(Leverancespecifikation6[[#This Row],[ID-Bygningsdel]],'Data aktør'!A:H,5,FALSE)</f>
        <v/>
      </c>
      <c r="S346" s="78" t="str">
        <f>VLOOKUP(Leverancespecifikation6[[#This Row],[ID-Bygningsdel]],'Data aktør'!A:H,6,FALSE)</f>
        <v/>
      </c>
      <c r="T346" s="78" t="str">
        <f>VLOOKUP(Leverancespecifikation6[[#This Row],[ID-Bygningsdel]],'Data aktør'!A:H,7,FALSE)</f>
        <v/>
      </c>
      <c r="U346" s="122" t="str">
        <f>VLOOKUP(Leverancespecifikation6[[#This Row],[ID-Bygningsdel]],'Data aktør'!A:H,8,FALSE)</f>
        <v/>
      </c>
      <c r="V346" s="112"/>
      <c r="W346" s="79"/>
      <c r="X346" s="79"/>
      <c r="Y346" s="79"/>
      <c r="Z346" s="79"/>
      <c r="AA346" s="79"/>
      <c r="AB346" s="171"/>
      <c r="AD346" s="171"/>
      <c r="AE346" s="171"/>
      <c r="AF346" s="171"/>
      <c r="AG346" s="171"/>
      <c r="AH346" s="171"/>
      <c r="AI346" s="171"/>
      <c r="AJ346" s="171"/>
      <c r="BV346" s="171"/>
      <c r="BW346" s="171"/>
      <c r="CB346" s="134"/>
    </row>
    <row r="347" spans="1:986" ht="12" x14ac:dyDescent="0.2">
      <c r="A347" s="249"/>
      <c r="B347" s="242" t="s">
        <v>819</v>
      </c>
      <c r="C347" s="170" t="str">
        <f>_xlfn.CONCAT(Leverancespecifikation6[[#This Row],[ID]],Leverancespecifikation6[[#This Row],[BYGNINGSDEL]])</f>
        <v>343Forsyning til Gods- og materialetransport</v>
      </c>
      <c r="E347" s="171">
        <v>682</v>
      </c>
      <c r="I347" s="171"/>
      <c r="J347" s="171">
        <v>3</v>
      </c>
      <c r="K347" s="333" t="s">
        <v>852</v>
      </c>
      <c r="L347" s="172" t="s">
        <v>103</v>
      </c>
      <c r="M347" s="80" t="str">
        <f>IFERROR(VLOOKUP(Leverancespecifikation6[[#This Row],[ID-Bygningsdel]],'Data ændringslog'!A:G,7,FALSE),"P")</f>
        <v/>
      </c>
      <c r="N347" s="321" t="s">
        <v>103</v>
      </c>
      <c r="O347" s="121" t="str">
        <f>VLOOKUP(Leverancespecifikation6[[#This Row],[ID-Bygningsdel]],'Data aktør'!A:H,2,FALSE)</f>
        <v/>
      </c>
      <c r="P347" s="78" t="str">
        <f>VLOOKUP(Leverancespecifikation6[[#This Row],[ID-Bygningsdel]],'Data aktør'!A:H,3,FALSE)</f>
        <v/>
      </c>
      <c r="Q347" s="78" t="str">
        <f>VLOOKUP(Leverancespecifikation6[[#This Row],[ID-Bygningsdel]],'Data aktør'!A:H,4,FALSE)</f>
        <v/>
      </c>
      <c r="R347" s="78" t="str">
        <f>VLOOKUP(Leverancespecifikation6[[#This Row],[ID-Bygningsdel]],'Data aktør'!A:H,5,FALSE)</f>
        <v/>
      </c>
      <c r="S347" s="78" t="str">
        <f>VLOOKUP(Leverancespecifikation6[[#This Row],[ID-Bygningsdel]],'Data aktør'!A:H,6,FALSE)</f>
        <v/>
      </c>
      <c r="T347" s="78" t="str">
        <f>VLOOKUP(Leverancespecifikation6[[#This Row],[ID-Bygningsdel]],'Data aktør'!A:H,7,FALSE)</f>
        <v/>
      </c>
      <c r="U347" s="122" t="str">
        <f>VLOOKUP(Leverancespecifikation6[[#This Row],[ID-Bygningsdel]],'Data aktør'!A:H,8,FALSE)</f>
        <v/>
      </c>
      <c r="V347" s="112"/>
      <c r="W347" s="79"/>
      <c r="X347" s="79"/>
      <c r="Y347" s="79"/>
      <c r="Z347" s="79"/>
      <c r="AA347" s="79"/>
      <c r="AB347" s="171"/>
      <c r="AD347" s="171"/>
      <c r="AE347" s="171"/>
      <c r="AF347" s="171"/>
      <c r="AG347" s="171"/>
      <c r="AH347" s="171"/>
      <c r="AI347" s="171"/>
      <c r="AJ347" s="171"/>
      <c r="BV347" s="171"/>
      <c r="BW347" s="171"/>
      <c r="CB347" s="134"/>
    </row>
    <row r="348" spans="1:986" ht="12" x14ac:dyDescent="0.2">
      <c r="A348" s="249"/>
      <c r="B348" s="242" t="s">
        <v>821</v>
      </c>
      <c r="C348" s="170" t="str">
        <f>_xlfn.CONCAT(Leverancespecifikation6[[#This Row],[ID]],Leverancespecifikation6[[#This Row],[BYGNINGSDEL]])</f>
        <v>344Forsyning til elevatorer</v>
      </c>
      <c r="E348" s="171">
        <v>682</v>
      </c>
      <c r="I348" s="171"/>
      <c r="J348" s="171">
        <v>4</v>
      </c>
      <c r="K348" s="175" t="s">
        <v>844</v>
      </c>
      <c r="L348" s="172" t="s">
        <v>103</v>
      </c>
      <c r="M348" s="80" t="str">
        <f>IFERROR(VLOOKUP(Leverancespecifikation6[[#This Row],[ID-Bygningsdel]],'Data ændringslog'!A:G,7,FALSE),"P")</f>
        <v/>
      </c>
      <c r="N348" s="321" t="s">
        <v>103</v>
      </c>
      <c r="O348" s="121" t="str">
        <f>VLOOKUP(Leverancespecifikation6[[#This Row],[ID-Bygningsdel]],'Data aktør'!A:H,2,FALSE)</f>
        <v/>
      </c>
      <c r="P348" s="78" t="str">
        <f>VLOOKUP(Leverancespecifikation6[[#This Row],[ID-Bygningsdel]],'Data aktør'!A:H,3,FALSE)</f>
        <v/>
      </c>
      <c r="Q348" s="78" t="str">
        <f>VLOOKUP(Leverancespecifikation6[[#This Row],[ID-Bygningsdel]],'Data aktør'!A:H,4,FALSE)</f>
        <v/>
      </c>
      <c r="R348" s="78" t="str">
        <f>VLOOKUP(Leverancespecifikation6[[#This Row],[ID-Bygningsdel]],'Data aktør'!A:H,5,FALSE)</f>
        <v/>
      </c>
      <c r="S348" s="78" t="str">
        <f>VLOOKUP(Leverancespecifikation6[[#This Row],[ID-Bygningsdel]],'Data aktør'!A:H,6,FALSE)</f>
        <v/>
      </c>
      <c r="T348" s="78" t="str">
        <f>VLOOKUP(Leverancespecifikation6[[#This Row],[ID-Bygningsdel]],'Data aktør'!A:H,7,FALSE)</f>
        <v/>
      </c>
      <c r="U348" s="122" t="str">
        <f>VLOOKUP(Leverancespecifikation6[[#This Row],[ID-Bygningsdel]],'Data aktør'!A:H,8,FALSE)</f>
        <v/>
      </c>
      <c r="V348" s="112"/>
      <c r="W348" s="79"/>
      <c r="X348" s="79"/>
      <c r="Y348" s="79"/>
      <c r="Z348" s="79"/>
      <c r="AA348" s="79"/>
      <c r="AB348" s="171"/>
      <c r="AD348" s="171"/>
      <c r="AE348" s="171"/>
      <c r="AF348" s="171"/>
      <c r="AG348" s="171"/>
      <c r="AH348" s="171"/>
      <c r="AI348" s="171"/>
      <c r="AJ348" s="171"/>
      <c r="BV348" s="171"/>
      <c r="BW348" s="171"/>
      <c r="CB348" s="134"/>
    </row>
    <row r="349" spans="1:986" ht="12" x14ac:dyDescent="0.2">
      <c r="A349" s="249"/>
      <c r="B349" s="242" t="s">
        <v>823</v>
      </c>
      <c r="C349" s="170" t="str">
        <f>_xlfn.CONCAT(Leverancespecifikation6[[#This Row],[ID]],Leverancespecifikation6[[#This Row],[BYGNINGSDEL]])</f>
        <v>345Forsyning til lifte og sakseborde</v>
      </c>
      <c r="E349" s="171">
        <v>682</v>
      </c>
      <c r="I349" s="171"/>
      <c r="J349" s="171">
        <v>4</v>
      </c>
      <c r="K349" s="175" t="s">
        <v>855</v>
      </c>
      <c r="L349" s="172" t="s">
        <v>103</v>
      </c>
      <c r="M349" s="80" t="str">
        <f>IFERROR(VLOOKUP(Leverancespecifikation6[[#This Row],[ID-Bygningsdel]],'Data ændringslog'!A:G,7,FALSE),"P")</f>
        <v/>
      </c>
      <c r="N349" s="321" t="s">
        <v>103</v>
      </c>
      <c r="O349" s="121" t="str">
        <f>VLOOKUP(Leverancespecifikation6[[#This Row],[ID-Bygningsdel]],'Data aktør'!A:H,2,FALSE)</f>
        <v/>
      </c>
      <c r="P349" s="78" t="str">
        <f>VLOOKUP(Leverancespecifikation6[[#This Row],[ID-Bygningsdel]],'Data aktør'!A:H,3,FALSE)</f>
        <v/>
      </c>
      <c r="Q349" s="78" t="str">
        <f>VLOOKUP(Leverancespecifikation6[[#This Row],[ID-Bygningsdel]],'Data aktør'!A:H,4,FALSE)</f>
        <v/>
      </c>
      <c r="R349" s="78" t="str">
        <f>VLOOKUP(Leverancespecifikation6[[#This Row],[ID-Bygningsdel]],'Data aktør'!A:H,5,FALSE)</f>
        <v/>
      </c>
      <c r="S349" s="78" t="str">
        <f>VLOOKUP(Leverancespecifikation6[[#This Row],[ID-Bygningsdel]],'Data aktør'!A:H,6,FALSE)</f>
        <v/>
      </c>
      <c r="T349" s="78" t="str">
        <f>VLOOKUP(Leverancespecifikation6[[#This Row],[ID-Bygningsdel]],'Data aktør'!A:H,7,FALSE)</f>
        <v/>
      </c>
      <c r="U349" s="122" t="str">
        <f>VLOOKUP(Leverancespecifikation6[[#This Row],[ID-Bygningsdel]],'Data aktør'!A:H,8,FALSE)</f>
        <v/>
      </c>
      <c r="V349" s="112"/>
      <c r="W349" s="79"/>
      <c r="X349" s="79"/>
      <c r="Y349" s="79"/>
      <c r="Z349" s="79"/>
      <c r="AA349" s="79"/>
      <c r="AB349" s="171"/>
      <c r="AD349" s="171"/>
      <c r="AE349" s="171"/>
      <c r="AF349" s="171"/>
      <c r="AG349" s="171"/>
      <c r="AH349" s="171"/>
      <c r="AI349" s="171"/>
      <c r="AJ349" s="171"/>
      <c r="BV349" s="171"/>
      <c r="BW349" s="171"/>
      <c r="CB349" s="134"/>
    </row>
    <row r="350" spans="1:986" ht="12" x14ac:dyDescent="0.2">
      <c r="A350" s="249"/>
      <c r="B350" s="242" t="s">
        <v>825</v>
      </c>
      <c r="C350" s="170" t="str">
        <f>_xlfn.CONCAT(Leverancespecifikation6[[#This Row],[ID]],Leverancespecifikation6[[#This Row],[BYGNINGSDEL]])</f>
        <v>346Forsyning til transportbånd</v>
      </c>
      <c r="E350" s="171">
        <v>682</v>
      </c>
      <c r="I350" s="171"/>
      <c r="J350" s="171">
        <v>4</v>
      </c>
      <c r="K350" s="175" t="s">
        <v>857</v>
      </c>
      <c r="L350" s="172" t="s">
        <v>103</v>
      </c>
      <c r="M350" s="80" t="str">
        <f>IFERROR(VLOOKUP(Leverancespecifikation6[[#This Row],[ID-Bygningsdel]],'Data ændringslog'!A:G,7,FALSE),"P")</f>
        <v/>
      </c>
      <c r="N350" s="321" t="s">
        <v>103</v>
      </c>
      <c r="O350" s="121" t="str">
        <f>VLOOKUP(Leverancespecifikation6[[#This Row],[ID-Bygningsdel]],'Data aktør'!A:H,2,FALSE)</f>
        <v/>
      </c>
      <c r="P350" s="78" t="str">
        <f>VLOOKUP(Leverancespecifikation6[[#This Row],[ID-Bygningsdel]],'Data aktør'!A:H,3,FALSE)</f>
        <v/>
      </c>
      <c r="Q350" s="78" t="str">
        <f>VLOOKUP(Leverancespecifikation6[[#This Row],[ID-Bygningsdel]],'Data aktør'!A:H,4,FALSE)</f>
        <v/>
      </c>
      <c r="R350" s="78" t="str">
        <f>VLOOKUP(Leverancespecifikation6[[#This Row],[ID-Bygningsdel]],'Data aktør'!A:H,5,FALSE)</f>
        <v/>
      </c>
      <c r="S350" s="78" t="str">
        <f>VLOOKUP(Leverancespecifikation6[[#This Row],[ID-Bygningsdel]],'Data aktør'!A:H,6,FALSE)</f>
        <v/>
      </c>
      <c r="T350" s="78" t="str">
        <f>VLOOKUP(Leverancespecifikation6[[#This Row],[ID-Bygningsdel]],'Data aktør'!A:H,7,FALSE)</f>
        <v/>
      </c>
      <c r="U350" s="122" t="str">
        <f>VLOOKUP(Leverancespecifikation6[[#This Row],[ID-Bygningsdel]],'Data aktør'!A:H,8,FALSE)</f>
        <v/>
      </c>
      <c r="V350" s="112"/>
      <c r="W350" s="79"/>
      <c r="X350" s="79"/>
      <c r="Y350" s="79"/>
      <c r="Z350" s="79"/>
      <c r="AA350" s="79"/>
      <c r="AB350" s="171"/>
      <c r="AD350" s="171"/>
      <c r="AE350" s="171"/>
      <c r="AF350" s="171"/>
      <c r="AG350" s="171"/>
      <c r="AH350" s="171"/>
      <c r="AI350" s="171"/>
      <c r="AJ350" s="171"/>
      <c r="BV350" s="171"/>
      <c r="BW350" s="171"/>
      <c r="CB350" s="134"/>
    </row>
    <row r="351" spans="1:986" ht="12" x14ac:dyDescent="0.2">
      <c r="A351" s="249"/>
      <c r="B351" s="242" t="s">
        <v>827</v>
      </c>
      <c r="C351" s="170" t="str">
        <f>_xlfn.CONCAT(Leverancespecifikation6[[#This Row],[ID]],Leverancespecifikation6[[#This Row],[BYGNINGSDEL]])</f>
        <v>347Forsyning til kraner og taljer</v>
      </c>
      <c r="E351" s="171">
        <v>682</v>
      </c>
      <c r="I351" s="171"/>
      <c r="J351" s="171">
        <v>4</v>
      </c>
      <c r="K351" s="175" t="s">
        <v>859</v>
      </c>
      <c r="L351" s="172" t="s">
        <v>103</v>
      </c>
      <c r="M351" s="80" t="str">
        <f>IFERROR(VLOOKUP(Leverancespecifikation6[[#This Row],[ID-Bygningsdel]],'Data ændringslog'!A:G,7,FALSE),"P")</f>
        <v/>
      </c>
      <c r="N351" s="321" t="s">
        <v>103</v>
      </c>
      <c r="O351" s="121" t="str">
        <f>VLOOKUP(Leverancespecifikation6[[#This Row],[ID-Bygningsdel]],'Data aktør'!A:H,2,FALSE)</f>
        <v/>
      </c>
      <c r="P351" s="78" t="str">
        <f>VLOOKUP(Leverancespecifikation6[[#This Row],[ID-Bygningsdel]],'Data aktør'!A:H,3,FALSE)</f>
        <v/>
      </c>
      <c r="Q351" s="78" t="str">
        <f>VLOOKUP(Leverancespecifikation6[[#This Row],[ID-Bygningsdel]],'Data aktør'!A:H,4,FALSE)</f>
        <v/>
      </c>
      <c r="R351" s="78" t="str">
        <f>VLOOKUP(Leverancespecifikation6[[#This Row],[ID-Bygningsdel]],'Data aktør'!A:H,5,FALSE)</f>
        <v/>
      </c>
      <c r="S351" s="78" t="str">
        <f>VLOOKUP(Leverancespecifikation6[[#This Row],[ID-Bygningsdel]],'Data aktør'!A:H,6,FALSE)</f>
        <v/>
      </c>
      <c r="T351" s="78" t="str">
        <f>VLOOKUP(Leverancespecifikation6[[#This Row],[ID-Bygningsdel]],'Data aktør'!A:H,7,FALSE)</f>
        <v/>
      </c>
      <c r="U351" s="122" t="str">
        <f>VLOOKUP(Leverancespecifikation6[[#This Row],[ID-Bygningsdel]],'Data aktør'!A:H,8,FALSE)</f>
        <v/>
      </c>
      <c r="V351" s="112"/>
      <c r="W351" s="79"/>
      <c r="X351" s="79"/>
      <c r="Y351" s="79"/>
      <c r="Z351" s="79"/>
      <c r="AA351" s="79"/>
      <c r="AB351" s="171"/>
      <c r="AD351" s="171"/>
      <c r="AE351" s="171"/>
      <c r="AF351" s="171"/>
      <c r="AG351" s="171"/>
      <c r="AH351" s="171"/>
      <c r="AI351" s="171"/>
      <c r="AJ351" s="171"/>
      <c r="BV351" s="171"/>
      <c r="BW351" s="171"/>
      <c r="CB351" s="134"/>
    </row>
    <row r="352" spans="1:986" ht="12" x14ac:dyDescent="0.2">
      <c r="A352" s="249"/>
      <c r="B352" s="242" t="s">
        <v>829</v>
      </c>
      <c r="C352" s="170" t="str">
        <f>_xlfn.CONCAT(Leverancespecifikation6[[#This Row],[ID]],Leverancespecifikation6[[#This Row],[BYGNINGSDEL]])</f>
        <v>348Forsyning til servicetransport</v>
      </c>
      <c r="E352" s="171">
        <v>683</v>
      </c>
      <c r="I352" s="171"/>
      <c r="J352" s="171">
        <v>3</v>
      </c>
      <c r="K352" s="333" t="s">
        <v>861</v>
      </c>
      <c r="L352" s="172" t="s">
        <v>103</v>
      </c>
      <c r="M352" s="80" t="str">
        <f>IFERROR(VLOOKUP(Leverancespecifikation6[[#This Row],[ID-Bygningsdel]],'Data ændringslog'!A:G,7,FALSE),"P")</f>
        <v/>
      </c>
      <c r="N352" s="321" t="s">
        <v>103</v>
      </c>
      <c r="O352" s="121" t="str">
        <f>VLOOKUP(Leverancespecifikation6[[#This Row],[ID-Bygningsdel]],'Data aktør'!A:H,2,FALSE)</f>
        <v/>
      </c>
      <c r="P352" s="78" t="str">
        <f>VLOOKUP(Leverancespecifikation6[[#This Row],[ID-Bygningsdel]],'Data aktør'!A:H,3,FALSE)</f>
        <v/>
      </c>
      <c r="Q352" s="78" t="str">
        <f>VLOOKUP(Leverancespecifikation6[[#This Row],[ID-Bygningsdel]],'Data aktør'!A:H,4,FALSE)</f>
        <v/>
      </c>
      <c r="R352" s="78" t="str">
        <f>VLOOKUP(Leverancespecifikation6[[#This Row],[ID-Bygningsdel]],'Data aktør'!A:H,5,FALSE)</f>
        <v/>
      </c>
      <c r="S352" s="78" t="str">
        <f>VLOOKUP(Leverancespecifikation6[[#This Row],[ID-Bygningsdel]],'Data aktør'!A:H,6,FALSE)</f>
        <v/>
      </c>
      <c r="T352" s="78" t="str">
        <f>VLOOKUP(Leverancespecifikation6[[#This Row],[ID-Bygningsdel]],'Data aktør'!A:H,7,FALSE)</f>
        <v/>
      </c>
      <c r="U352" s="122" t="str">
        <f>VLOOKUP(Leverancespecifikation6[[#This Row],[ID-Bygningsdel]],'Data aktør'!A:H,8,FALSE)</f>
        <v/>
      </c>
      <c r="V352" s="112"/>
      <c r="W352" s="79"/>
      <c r="X352" s="79"/>
      <c r="Y352" s="79"/>
      <c r="Z352" s="79"/>
      <c r="AA352" s="79"/>
      <c r="AB352" s="171"/>
      <c r="AD352" s="171"/>
      <c r="AE352" s="171"/>
      <c r="AF352" s="171"/>
      <c r="AG352" s="171"/>
      <c r="AH352" s="171"/>
      <c r="AI352" s="171"/>
      <c r="AJ352" s="171"/>
      <c r="BV352" s="171"/>
      <c r="BW352" s="171"/>
      <c r="CB352" s="134"/>
    </row>
    <row r="353" spans="1:986" ht="12" x14ac:dyDescent="0.2">
      <c r="A353" s="249"/>
      <c r="B353" s="242" t="s">
        <v>831</v>
      </c>
      <c r="C353" s="170" t="str">
        <f>_xlfn.CONCAT(Leverancespecifikation6[[#This Row],[ID]],Leverancespecifikation6[[#This Row],[BYGNINGSDEL]])</f>
        <v>349Forsyning til servicesystemer</v>
      </c>
      <c r="E353" s="171">
        <v>683</v>
      </c>
      <c r="I353" s="171"/>
      <c r="J353" s="171">
        <v>4</v>
      </c>
      <c r="K353" s="175" t="s">
        <v>863</v>
      </c>
      <c r="L353" s="172" t="s">
        <v>103</v>
      </c>
      <c r="M353" s="80" t="str">
        <f>IFERROR(VLOOKUP(Leverancespecifikation6[[#This Row],[ID-Bygningsdel]],'Data ændringslog'!A:G,7,FALSE),"P")</f>
        <v/>
      </c>
      <c r="N353" s="321" t="s">
        <v>103</v>
      </c>
      <c r="O353" s="121" t="str">
        <f>VLOOKUP(Leverancespecifikation6[[#This Row],[ID-Bygningsdel]],'Data aktør'!A:H,2,FALSE)</f>
        <v/>
      </c>
      <c r="P353" s="78" t="str">
        <f>VLOOKUP(Leverancespecifikation6[[#This Row],[ID-Bygningsdel]],'Data aktør'!A:H,3,FALSE)</f>
        <v/>
      </c>
      <c r="Q353" s="78" t="str">
        <f>VLOOKUP(Leverancespecifikation6[[#This Row],[ID-Bygningsdel]],'Data aktør'!A:H,4,FALSE)</f>
        <v/>
      </c>
      <c r="R353" s="78" t="str">
        <f>VLOOKUP(Leverancespecifikation6[[#This Row],[ID-Bygningsdel]],'Data aktør'!A:H,5,FALSE)</f>
        <v/>
      </c>
      <c r="S353" s="78" t="str">
        <f>VLOOKUP(Leverancespecifikation6[[#This Row],[ID-Bygningsdel]],'Data aktør'!A:H,6,FALSE)</f>
        <v/>
      </c>
      <c r="T353" s="78" t="str">
        <f>VLOOKUP(Leverancespecifikation6[[#This Row],[ID-Bygningsdel]],'Data aktør'!A:H,7,FALSE)</f>
        <v/>
      </c>
      <c r="U353" s="122" t="str">
        <f>VLOOKUP(Leverancespecifikation6[[#This Row],[ID-Bygningsdel]],'Data aktør'!A:H,8,FALSE)</f>
        <v/>
      </c>
      <c r="V353" s="112"/>
      <c r="W353" s="79"/>
      <c r="X353" s="79"/>
      <c r="Y353" s="79"/>
      <c r="Z353" s="79"/>
      <c r="AA353" s="79"/>
      <c r="AB353" s="171"/>
      <c r="AD353" s="171"/>
      <c r="AE353" s="171"/>
      <c r="AF353" s="171"/>
      <c r="AG353" s="171"/>
      <c r="AH353" s="171"/>
      <c r="AI353" s="171"/>
      <c r="AJ353" s="171"/>
      <c r="BV353" s="171"/>
      <c r="BW353" s="171"/>
      <c r="CB353" s="134"/>
    </row>
    <row r="354" spans="1:986" s="104" customFormat="1" x14ac:dyDescent="0.2">
      <c r="A354" s="248"/>
      <c r="B354" s="240" t="s">
        <v>833</v>
      </c>
      <c r="C354" s="161" t="str">
        <f>_xlfn.CONCAT(Leverancespecifikation6[[#This Row],[ID]],Leverancespecifikation6[[#This Row],[BYGNINGSDEL]])</f>
        <v>350Inventar, Teknisk-, IT- og AV-udstyr</v>
      </c>
      <c r="D354" s="162"/>
      <c r="E354" s="162"/>
      <c r="F354" s="162"/>
      <c r="G354" s="162"/>
      <c r="H354" s="162"/>
      <c r="I354" s="162"/>
      <c r="J354" s="163">
        <v>2</v>
      </c>
      <c r="K354" s="164" t="s">
        <v>865</v>
      </c>
      <c r="L354" s="165"/>
      <c r="M354" s="100" t="str">
        <f>IFERROR(VLOOKUP(Leverancespecifikation6[[#This Row],[ID-Bygningsdel]],'Data ændringslog'!A:G,7,FALSE),"P")</f>
        <v/>
      </c>
      <c r="N354" s="201" t="s">
        <v>103</v>
      </c>
      <c r="O354" s="119"/>
      <c r="P354" s="101"/>
      <c r="Q354" s="101"/>
      <c r="R354" s="101"/>
      <c r="S354" s="101"/>
      <c r="T354" s="101"/>
      <c r="U354" s="120"/>
      <c r="V354" s="111"/>
      <c r="W354" s="102"/>
      <c r="X354" s="102"/>
      <c r="Y354" s="102"/>
      <c r="Z354" s="102"/>
      <c r="AA354" s="10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285"/>
      <c r="BM354" s="162"/>
      <c r="BN354" s="162"/>
      <c r="BO354" s="162"/>
      <c r="BP354" s="162"/>
      <c r="BQ354" s="162"/>
      <c r="BR354" s="162"/>
      <c r="BS354" s="162"/>
      <c r="BT354" s="162"/>
      <c r="BU354" s="162"/>
      <c r="BV354" s="162"/>
      <c r="BW354" s="162"/>
      <c r="BX354" s="162"/>
      <c r="BY354" s="162"/>
      <c r="BZ354" s="162"/>
      <c r="CA354" s="206"/>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c r="EO354" s="98"/>
      <c r="EP354" s="98"/>
      <c r="EQ354" s="98"/>
      <c r="ER354" s="98"/>
      <c r="ES354" s="98"/>
      <c r="ET354" s="98"/>
      <c r="EU354" s="98"/>
      <c r="EV354" s="98"/>
      <c r="EW354" s="98"/>
      <c r="EX354" s="98"/>
      <c r="EY354" s="98"/>
      <c r="EZ354" s="98"/>
      <c r="FA354" s="98"/>
      <c r="FB354" s="98"/>
      <c r="FC354" s="98"/>
      <c r="FD354" s="98"/>
      <c r="FE354" s="98"/>
      <c r="FF354" s="98"/>
      <c r="FG354" s="98"/>
      <c r="FH354" s="98"/>
      <c r="FI354" s="98"/>
      <c r="FJ354" s="98"/>
      <c r="FK354" s="98"/>
      <c r="FL354" s="98"/>
      <c r="FM354" s="98"/>
      <c r="FN354" s="98"/>
      <c r="FO354" s="98"/>
      <c r="FP354" s="98"/>
      <c r="FQ354" s="98"/>
      <c r="FR354" s="98"/>
      <c r="FS354" s="98"/>
      <c r="FT354" s="98"/>
      <c r="FU354" s="98"/>
      <c r="FV354" s="98"/>
      <c r="FW354" s="98"/>
      <c r="FX354" s="98"/>
      <c r="FY354" s="98"/>
      <c r="FZ354" s="98"/>
      <c r="GA354" s="98"/>
      <c r="GB354" s="98"/>
      <c r="GC354" s="98"/>
      <c r="GD354" s="98"/>
      <c r="GE354" s="98"/>
      <c r="GF354" s="98"/>
      <c r="GG354" s="98"/>
      <c r="GH354" s="98"/>
      <c r="GI354" s="98"/>
      <c r="GJ354" s="98"/>
      <c r="GK354" s="98"/>
      <c r="GL354" s="98"/>
      <c r="GM354" s="98"/>
      <c r="GN354" s="98"/>
      <c r="GO354" s="98"/>
      <c r="GP354" s="98"/>
      <c r="GQ354" s="98"/>
      <c r="GR354" s="98"/>
      <c r="GS354" s="98"/>
      <c r="GT354" s="98"/>
      <c r="GU354" s="98"/>
      <c r="GV354" s="98"/>
      <c r="GW354" s="98"/>
      <c r="GX354" s="98"/>
      <c r="GY354" s="98"/>
      <c r="GZ354" s="98"/>
      <c r="HA354" s="98"/>
      <c r="HB354" s="98"/>
      <c r="HC354" s="98"/>
      <c r="HD354" s="98"/>
      <c r="HE354" s="98"/>
      <c r="HF354" s="98"/>
      <c r="HG354" s="98"/>
      <c r="HH354" s="98"/>
      <c r="HI354" s="98"/>
      <c r="HJ354" s="98"/>
      <c r="HK354" s="98"/>
      <c r="HL354" s="98"/>
      <c r="HM354" s="98"/>
      <c r="HN354" s="98"/>
      <c r="HO354" s="98"/>
      <c r="HP354" s="98"/>
      <c r="HQ354" s="98"/>
      <c r="HR354" s="98"/>
      <c r="HS354" s="98"/>
      <c r="HT354" s="98"/>
      <c r="HU354" s="98"/>
      <c r="HV354" s="98"/>
      <c r="HW354" s="98"/>
      <c r="HX354" s="98"/>
      <c r="HY354" s="98"/>
      <c r="HZ354" s="98"/>
      <c r="IA354" s="98"/>
      <c r="IB354" s="98"/>
      <c r="IC354" s="98"/>
      <c r="ID354" s="98"/>
      <c r="IE354" s="98"/>
      <c r="IF354" s="98"/>
      <c r="IG354" s="98"/>
      <c r="IH354" s="98"/>
      <c r="II354" s="98"/>
      <c r="IJ354" s="98"/>
      <c r="IK354" s="98"/>
      <c r="IL354" s="98"/>
      <c r="IM354" s="98"/>
      <c r="IN354" s="98"/>
      <c r="IO354" s="98"/>
      <c r="IP354" s="98"/>
      <c r="IQ354" s="98"/>
      <c r="IR354" s="98"/>
      <c r="IS354" s="98"/>
      <c r="IT354" s="98"/>
      <c r="IU354" s="98"/>
      <c r="IV354" s="98"/>
      <c r="IW354" s="98"/>
      <c r="IX354" s="98"/>
      <c r="IY354" s="98"/>
      <c r="IZ354" s="98"/>
      <c r="JA354" s="98"/>
      <c r="JB354" s="98"/>
      <c r="JC354" s="98"/>
      <c r="JD354" s="98"/>
      <c r="JE354" s="98"/>
      <c r="JF354" s="98"/>
      <c r="JG354" s="98"/>
      <c r="JH354" s="98"/>
      <c r="JI354" s="98"/>
      <c r="JJ354" s="98"/>
      <c r="JK354" s="98"/>
      <c r="JL354" s="98"/>
      <c r="JM354" s="98"/>
      <c r="JN354" s="98"/>
      <c r="JO354" s="98"/>
      <c r="JP354" s="98"/>
      <c r="JQ354" s="98"/>
      <c r="JR354" s="98"/>
      <c r="JS354" s="98"/>
      <c r="JT354" s="98"/>
      <c r="JU354" s="98"/>
      <c r="JV354" s="98"/>
      <c r="JW354" s="98"/>
      <c r="JX354" s="98"/>
      <c r="JY354" s="98"/>
      <c r="JZ354" s="98"/>
      <c r="KA354" s="98"/>
      <c r="KB354" s="98"/>
      <c r="KC354" s="98"/>
      <c r="KD354" s="98"/>
      <c r="KE354" s="98"/>
      <c r="KF354" s="98"/>
      <c r="KG354" s="98"/>
      <c r="KH354" s="98"/>
      <c r="KI354" s="98"/>
      <c r="KJ354" s="98"/>
      <c r="KK354" s="98"/>
      <c r="KL354" s="98"/>
      <c r="KM354" s="98"/>
      <c r="KN354" s="98"/>
      <c r="KO354" s="98"/>
      <c r="KP354" s="98"/>
      <c r="KQ354" s="98"/>
      <c r="KR354" s="98"/>
      <c r="KS354" s="98"/>
      <c r="KT354" s="98"/>
      <c r="KU354" s="98"/>
      <c r="KV354" s="98"/>
      <c r="KW354" s="98"/>
      <c r="KX354" s="98"/>
      <c r="KY354" s="98"/>
      <c r="KZ354" s="98"/>
      <c r="LA354" s="98"/>
      <c r="LB354" s="98"/>
      <c r="LC354" s="98"/>
      <c r="LD354" s="98"/>
      <c r="LE354" s="98"/>
      <c r="LF354" s="98"/>
      <c r="LG354" s="98"/>
      <c r="LH354" s="98"/>
      <c r="LI354" s="98"/>
      <c r="LJ354" s="98"/>
      <c r="LK354" s="98"/>
      <c r="LL354" s="98"/>
      <c r="LM354" s="98"/>
      <c r="LN354" s="98"/>
      <c r="LO354" s="98"/>
      <c r="LP354" s="98"/>
      <c r="LQ354" s="98"/>
      <c r="LR354" s="98"/>
      <c r="LS354" s="98"/>
      <c r="LT354" s="98"/>
      <c r="LU354" s="98"/>
      <c r="LV354" s="98"/>
      <c r="LW354" s="98"/>
      <c r="LX354" s="98"/>
      <c r="LY354" s="98"/>
      <c r="LZ354" s="98"/>
      <c r="MA354" s="98"/>
      <c r="MB354" s="98"/>
      <c r="MC354" s="98"/>
      <c r="MD354" s="98"/>
      <c r="ME354" s="98"/>
      <c r="MF354" s="98"/>
      <c r="MG354" s="98"/>
      <c r="MH354" s="98"/>
      <c r="MI354" s="98"/>
      <c r="MJ354" s="98"/>
      <c r="MK354" s="98"/>
      <c r="ML354" s="98"/>
      <c r="MM354" s="98"/>
      <c r="MN354" s="98"/>
      <c r="MO354" s="98"/>
      <c r="MP354" s="98"/>
      <c r="MQ354" s="98"/>
      <c r="MR354" s="98"/>
      <c r="MS354" s="98"/>
      <c r="MT354" s="98"/>
      <c r="MU354" s="98"/>
      <c r="MV354" s="98"/>
      <c r="MW354" s="98"/>
      <c r="MX354" s="98"/>
      <c r="MY354" s="98"/>
      <c r="MZ354" s="98"/>
      <c r="NA354" s="98"/>
      <c r="NB354" s="98"/>
      <c r="NC354" s="98"/>
      <c r="ND354" s="98"/>
      <c r="NE354" s="98"/>
      <c r="NF354" s="98"/>
      <c r="NG354" s="98"/>
      <c r="NH354" s="98"/>
      <c r="NI354" s="98"/>
      <c r="NJ354" s="98"/>
      <c r="NK354" s="98"/>
      <c r="NL354" s="98"/>
      <c r="NM354" s="98"/>
      <c r="NN354" s="98"/>
      <c r="NO354" s="98"/>
      <c r="NP354" s="98"/>
      <c r="NQ354" s="98"/>
      <c r="NR354" s="98"/>
      <c r="NS354" s="98"/>
      <c r="NT354" s="98"/>
      <c r="NU354" s="98"/>
      <c r="NV354" s="98"/>
      <c r="NW354" s="98"/>
      <c r="NX354" s="98"/>
      <c r="NY354" s="98"/>
      <c r="NZ354" s="98"/>
      <c r="OA354" s="98"/>
      <c r="OB354" s="98"/>
      <c r="OC354" s="98"/>
      <c r="OD354" s="98"/>
      <c r="OE354" s="98"/>
      <c r="OF354" s="98"/>
      <c r="OG354" s="98"/>
      <c r="OH354" s="98"/>
      <c r="OI354" s="98"/>
      <c r="OJ354" s="98"/>
      <c r="OK354" s="98"/>
      <c r="OL354" s="98"/>
      <c r="OM354" s="98"/>
      <c r="ON354" s="98"/>
      <c r="OO354" s="98"/>
      <c r="OP354" s="98"/>
      <c r="OQ354" s="98"/>
      <c r="OR354" s="98"/>
      <c r="OS354" s="98"/>
      <c r="OT354" s="98"/>
      <c r="OU354" s="98"/>
      <c r="OV354" s="98"/>
      <c r="OW354" s="98"/>
      <c r="OX354" s="98"/>
      <c r="OY354" s="98"/>
      <c r="OZ354" s="98"/>
      <c r="PA354" s="98"/>
      <c r="PB354" s="98"/>
      <c r="PC354" s="98"/>
      <c r="PD354" s="98"/>
      <c r="PE354" s="98"/>
      <c r="PF354" s="98"/>
      <c r="PG354" s="98"/>
      <c r="PH354" s="98"/>
      <c r="PI354" s="98"/>
      <c r="PJ354" s="98"/>
      <c r="PK354" s="98"/>
      <c r="PL354" s="98"/>
      <c r="PM354" s="98"/>
      <c r="PN354" s="98"/>
      <c r="PO354" s="98"/>
      <c r="PP354" s="98"/>
      <c r="PQ354" s="98"/>
      <c r="PR354" s="98"/>
      <c r="PS354" s="98"/>
      <c r="PT354" s="98"/>
      <c r="PU354" s="98"/>
      <c r="PV354" s="98"/>
      <c r="PW354" s="98"/>
      <c r="PX354" s="98"/>
      <c r="PY354" s="98"/>
      <c r="PZ354" s="98"/>
      <c r="QA354" s="98"/>
      <c r="QB354" s="98"/>
      <c r="QC354" s="98"/>
      <c r="QD354" s="98"/>
      <c r="QE354" s="98"/>
      <c r="QF354" s="98"/>
      <c r="QG354" s="98"/>
      <c r="QH354" s="98"/>
      <c r="QI354" s="98"/>
      <c r="QJ354" s="98"/>
      <c r="QK354" s="98"/>
      <c r="QL354" s="98"/>
      <c r="QM354" s="98"/>
      <c r="QN354" s="98"/>
      <c r="QO354" s="98"/>
      <c r="QP354" s="98"/>
      <c r="QQ354" s="98"/>
      <c r="QR354" s="98"/>
      <c r="QS354" s="98"/>
      <c r="QT354" s="98"/>
      <c r="QU354" s="98"/>
      <c r="QV354" s="98"/>
      <c r="QW354" s="98"/>
      <c r="QX354" s="98"/>
      <c r="QY354" s="98"/>
      <c r="QZ354" s="98"/>
      <c r="RA354" s="98"/>
      <c r="RB354" s="98"/>
      <c r="RC354" s="98"/>
      <c r="RD354" s="98"/>
      <c r="RE354" s="98"/>
      <c r="RF354" s="98"/>
      <c r="RG354" s="98"/>
      <c r="RH354" s="98"/>
      <c r="RI354" s="98"/>
      <c r="RJ354" s="98"/>
      <c r="RK354" s="98"/>
      <c r="RL354" s="98"/>
      <c r="RM354" s="98"/>
      <c r="RN354" s="98"/>
      <c r="RO354" s="98"/>
      <c r="RP354" s="98"/>
      <c r="RQ354" s="98"/>
      <c r="RR354" s="98"/>
      <c r="RS354" s="98"/>
      <c r="RT354" s="98"/>
      <c r="RU354" s="98"/>
      <c r="RV354" s="98"/>
      <c r="RW354" s="98"/>
      <c r="RX354" s="98"/>
      <c r="RY354" s="98"/>
      <c r="RZ354" s="98"/>
      <c r="SA354" s="98"/>
      <c r="SB354" s="98"/>
      <c r="SC354" s="98"/>
      <c r="SD354" s="98"/>
      <c r="SE354" s="98"/>
      <c r="SF354" s="98"/>
      <c r="SG354" s="98"/>
      <c r="SH354" s="98"/>
      <c r="SI354" s="98"/>
      <c r="SJ354" s="98"/>
      <c r="SK354" s="98"/>
      <c r="SL354" s="98"/>
      <c r="SM354" s="98"/>
      <c r="SN354" s="98"/>
      <c r="SO354" s="98"/>
      <c r="SP354" s="98"/>
      <c r="SQ354" s="98"/>
      <c r="SR354" s="98"/>
      <c r="SS354" s="98"/>
      <c r="ST354" s="98"/>
      <c r="SU354" s="98"/>
      <c r="SV354" s="98"/>
      <c r="SW354" s="98"/>
      <c r="SX354" s="98"/>
      <c r="SY354" s="98"/>
      <c r="SZ354" s="98"/>
      <c r="TA354" s="98"/>
      <c r="TB354" s="98"/>
      <c r="TC354" s="98"/>
      <c r="TD354" s="98"/>
      <c r="TE354" s="98"/>
      <c r="TF354" s="98"/>
      <c r="TG354" s="98"/>
      <c r="TH354" s="98"/>
      <c r="TI354" s="98"/>
      <c r="TJ354" s="98"/>
      <c r="TK354" s="98"/>
      <c r="TL354" s="98"/>
      <c r="TM354" s="98"/>
      <c r="TN354" s="98"/>
      <c r="TO354" s="98"/>
      <c r="TP354" s="98"/>
      <c r="TQ354" s="98"/>
      <c r="TR354" s="98"/>
      <c r="TS354" s="98"/>
      <c r="TT354" s="98"/>
      <c r="TU354" s="98"/>
      <c r="TV354" s="98"/>
      <c r="TW354" s="98"/>
      <c r="TX354" s="98"/>
      <c r="TY354" s="98"/>
      <c r="TZ354" s="98"/>
      <c r="UA354" s="98"/>
      <c r="UB354" s="98"/>
      <c r="UC354" s="98"/>
      <c r="UD354" s="98"/>
      <c r="UE354" s="98"/>
      <c r="UF354" s="98"/>
      <c r="UG354" s="98"/>
      <c r="UH354" s="98"/>
      <c r="UI354" s="98"/>
      <c r="UJ354" s="98"/>
      <c r="UK354" s="98"/>
      <c r="UL354" s="98"/>
      <c r="UM354" s="98"/>
      <c r="UN354" s="98"/>
      <c r="UO354" s="98"/>
      <c r="UP354" s="98"/>
      <c r="UQ354" s="98"/>
      <c r="UR354" s="98"/>
      <c r="US354" s="98"/>
      <c r="UT354" s="98"/>
      <c r="UU354" s="98"/>
      <c r="UV354" s="98"/>
      <c r="UW354" s="98"/>
      <c r="UX354" s="98"/>
      <c r="UY354" s="98"/>
      <c r="UZ354" s="98"/>
      <c r="VA354" s="98"/>
      <c r="VB354" s="98"/>
      <c r="VC354" s="98"/>
      <c r="VD354" s="98"/>
      <c r="VE354" s="98"/>
      <c r="VF354" s="98"/>
      <c r="VG354" s="98"/>
      <c r="VH354" s="98"/>
      <c r="VI354" s="98"/>
      <c r="VJ354" s="98"/>
      <c r="VK354" s="98"/>
      <c r="VL354" s="98"/>
      <c r="VM354" s="98"/>
      <c r="VN354" s="98"/>
      <c r="VO354" s="98"/>
      <c r="VP354" s="98"/>
      <c r="VQ354" s="98"/>
      <c r="VR354" s="98"/>
      <c r="VS354" s="98"/>
      <c r="VT354" s="98"/>
      <c r="VU354" s="98"/>
      <c r="VV354" s="98"/>
      <c r="VW354" s="98"/>
      <c r="VX354" s="98"/>
      <c r="VY354" s="98"/>
      <c r="VZ354" s="98"/>
      <c r="WA354" s="98"/>
      <c r="WB354" s="98"/>
      <c r="WC354" s="98"/>
      <c r="WD354" s="98"/>
      <c r="WE354" s="98"/>
      <c r="WF354" s="98"/>
      <c r="WG354" s="98"/>
      <c r="WH354" s="98"/>
      <c r="WI354" s="98"/>
      <c r="WJ354" s="98"/>
      <c r="WK354" s="98"/>
      <c r="WL354" s="98"/>
      <c r="WM354" s="98"/>
      <c r="WN354" s="98"/>
      <c r="WO354" s="98"/>
      <c r="WP354" s="98"/>
      <c r="WQ354" s="98"/>
      <c r="WR354" s="98"/>
      <c r="WS354" s="98"/>
      <c r="WT354" s="98"/>
      <c r="WU354" s="98"/>
      <c r="WV354" s="98"/>
      <c r="WW354" s="98"/>
      <c r="WX354" s="98"/>
      <c r="WY354" s="98"/>
      <c r="WZ354" s="98"/>
      <c r="XA354" s="98"/>
      <c r="XB354" s="98"/>
      <c r="XC354" s="98"/>
      <c r="XD354" s="98"/>
      <c r="XE354" s="98"/>
      <c r="XF354" s="98"/>
      <c r="XG354" s="98"/>
      <c r="XH354" s="98"/>
      <c r="XI354" s="98"/>
      <c r="XJ354" s="98"/>
      <c r="XK354" s="98"/>
      <c r="XL354" s="98"/>
      <c r="XM354" s="98"/>
      <c r="XN354" s="98"/>
      <c r="XO354" s="98"/>
      <c r="XP354" s="98"/>
      <c r="XQ354" s="98"/>
      <c r="XR354" s="98"/>
      <c r="XS354" s="98"/>
      <c r="XT354" s="98"/>
      <c r="XU354" s="98"/>
      <c r="XV354" s="98"/>
      <c r="XW354" s="98"/>
      <c r="XX354" s="98"/>
      <c r="XY354" s="98"/>
      <c r="XZ354" s="98"/>
      <c r="YA354" s="98"/>
      <c r="YB354" s="98"/>
      <c r="YC354" s="98"/>
      <c r="YD354" s="98"/>
      <c r="YE354" s="98"/>
      <c r="YF354" s="98"/>
      <c r="YG354" s="98"/>
      <c r="YH354" s="98"/>
      <c r="YI354" s="98"/>
      <c r="YJ354" s="98"/>
      <c r="YK354" s="98"/>
      <c r="YL354" s="98"/>
      <c r="YM354" s="98"/>
      <c r="YN354" s="98"/>
      <c r="YO354" s="98"/>
      <c r="YP354" s="98"/>
      <c r="YQ354" s="98"/>
      <c r="YR354" s="98"/>
      <c r="YS354" s="98"/>
      <c r="YT354" s="98"/>
      <c r="YU354" s="98"/>
      <c r="YV354" s="98"/>
      <c r="YW354" s="98"/>
      <c r="YX354" s="98"/>
      <c r="YY354" s="98"/>
      <c r="YZ354" s="98"/>
      <c r="ZA354" s="98"/>
      <c r="ZB354" s="98"/>
      <c r="ZC354" s="98"/>
      <c r="ZD354" s="98"/>
      <c r="ZE354" s="98"/>
      <c r="ZF354" s="98"/>
      <c r="ZG354" s="98"/>
      <c r="ZH354" s="98"/>
      <c r="ZI354" s="98"/>
      <c r="ZJ354" s="98"/>
      <c r="ZK354" s="98"/>
      <c r="ZL354" s="98"/>
      <c r="ZM354" s="98"/>
      <c r="ZN354" s="98"/>
      <c r="ZO354" s="98"/>
      <c r="ZP354" s="98"/>
      <c r="ZQ354" s="98"/>
      <c r="ZR354" s="98"/>
      <c r="ZS354" s="98"/>
      <c r="ZT354" s="98"/>
      <c r="ZU354" s="98"/>
      <c r="ZV354" s="98"/>
      <c r="ZW354" s="98"/>
      <c r="ZX354" s="98"/>
      <c r="ZY354" s="98"/>
      <c r="ZZ354" s="98"/>
      <c r="AAA354" s="98"/>
      <c r="AAB354" s="98"/>
      <c r="AAC354" s="98"/>
      <c r="AAD354" s="98"/>
      <c r="AAE354" s="98"/>
      <c r="AAF354" s="98"/>
      <c r="AAG354" s="98"/>
      <c r="AAH354" s="98"/>
      <c r="AAI354" s="98"/>
      <c r="AAJ354" s="98"/>
      <c r="AAK354" s="98"/>
      <c r="AAL354" s="98"/>
      <c r="AAM354" s="98"/>
      <c r="AAN354" s="98"/>
      <c r="AAO354" s="98"/>
      <c r="AAP354" s="98"/>
      <c r="AAQ354" s="98"/>
      <c r="AAR354" s="98"/>
      <c r="AAS354" s="98"/>
      <c r="AAT354" s="98"/>
      <c r="AAU354" s="98"/>
      <c r="AAV354" s="98"/>
      <c r="AAW354" s="98"/>
      <c r="AAX354" s="98"/>
      <c r="AAY354" s="98"/>
      <c r="AAZ354" s="98"/>
      <c r="ABA354" s="98"/>
      <c r="ABB354" s="98"/>
      <c r="ABC354" s="98"/>
      <c r="ABD354" s="98"/>
      <c r="ABE354" s="98"/>
      <c r="ABF354" s="98"/>
      <c r="ABG354" s="98"/>
      <c r="ABH354" s="98"/>
      <c r="ABI354" s="98"/>
      <c r="ABJ354" s="98"/>
      <c r="ABK354" s="98"/>
      <c r="ABL354" s="98"/>
      <c r="ABM354" s="98"/>
      <c r="ABN354" s="98"/>
      <c r="ABO354" s="98"/>
      <c r="ABP354" s="98"/>
      <c r="ABQ354" s="98"/>
      <c r="ABR354" s="98"/>
      <c r="ABS354" s="98"/>
      <c r="ABT354" s="98"/>
      <c r="ABU354" s="98"/>
      <c r="ABV354" s="98"/>
      <c r="ABW354" s="98"/>
      <c r="ABX354" s="98"/>
      <c r="ABY354" s="98"/>
      <c r="ABZ354" s="98"/>
      <c r="ACA354" s="98"/>
      <c r="ACB354" s="98"/>
      <c r="ACC354" s="98"/>
      <c r="ACD354" s="98"/>
      <c r="ACE354" s="98"/>
      <c r="ACF354" s="98"/>
      <c r="ACG354" s="98"/>
      <c r="ACH354" s="98"/>
      <c r="ACI354" s="98"/>
      <c r="ACJ354" s="98"/>
      <c r="ACK354" s="98"/>
      <c r="ACL354" s="98"/>
      <c r="ACM354" s="98"/>
      <c r="ACN354" s="98"/>
      <c r="ACO354" s="98"/>
      <c r="ACP354" s="98"/>
      <c r="ACQ354" s="98"/>
      <c r="ACR354" s="98"/>
      <c r="ACS354" s="98"/>
      <c r="ACT354" s="98"/>
      <c r="ACU354" s="98"/>
      <c r="ACV354" s="98"/>
      <c r="ACW354" s="98"/>
      <c r="ACX354" s="98"/>
      <c r="ACY354" s="98"/>
      <c r="ACZ354" s="98"/>
      <c r="ADA354" s="98"/>
      <c r="ADB354" s="98"/>
      <c r="ADC354" s="98"/>
      <c r="ADD354" s="98"/>
      <c r="ADE354" s="98"/>
      <c r="ADF354" s="98"/>
      <c r="ADG354" s="98"/>
      <c r="ADH354" s="98"/>
      <c r="ADI354" s="98"/>
      <c r="ADJ354" s="98"/>
      <c r="ADK354" s="98"/>
      <c r="ADL354" s="98"/>
      <c r="ADM354" s="98"/>
      <c r="ADN354" s="98"/>
      <c r="ADO354" s="98"/>
      <c r="ADP354" s="98"/>
      <c r="ADQ354" s="98"/>
      <c r="ADR354" s="98"/>
      <c r="ADS354" s="98"/>
      <c r="ADT354" s="98"/>
      <c r="ADU354" s="98"/>
      <c r="ADV354" s="98"/>
      <c r="ADW354" s="98"/>
      <c r="ADX354" s="98"/>
      <c r="ADY354" s="98"/>
      <c r="ADZ354" s="98"/>
      <c r="AEA354" s="98"/>
      <c r="AEB354" s="98"/>
      <c r="AEC354" s="98"/>
      <c r="AED354" s="98"/>
      <c r="AEE354" s="98"/>
      <c r="AEF354" s="98"/>
      <c r="AEG354" s="98"/>
      <c r="AEH354" s="98"/>
      <c r="AEI354" s="98"/>
      <c r="AEJ354" s="98"/>
      <c r="AEK354" s="98"/>
      <c r="AEL354" s="98"/>
      <c r="AEM354" s="98"/>
      <c r="AEN354" s="98"/>
      <c r="AEO354" s="98"/>
      <c r="AEP354" s="98"/>
      <c r="AEQ354" s="98"/>
      <c r="AER354" s="98"/>
      <c r="AES354" s="98"/>
      <c r="AET354" s="98"/>
      <c r="AEU354" s="98"/>
      <c r="AEV354" s="98"/>
      <c r="AEW354" s="98"/>
      <c r="AEX354" s="98"/>
      <c r="AEY354" s="98"/>
      <c r="AEZ354" s="98"/>
      <c r="AFA354" s="98"/>
      <c r="AFB354" s="98"/>
      <c r="AFC354" s="98"/>
      <c r="AFD354" s="98"/>
      <c r="AFE354" s="98"/>
      <c r="AFF354" s="98"/>
      <c r="AFG354" s="98"/>
      <c r="AFH354" s="98"/>
      <c r="AFI354" s="98"/>
      <c r="AFJ354" s="98"/>
      <c r="AFK354" s="98"/>
      <c r="AFL354" s="98"/>
      <c r="AFM354" s="98"/>
      <c r="AFN354" s="98"/>
      <c r="AFO354" s="98"/>
      <c r="AFP354" s="98"/>
      <c r="AFQ354" s="98"/>
      <c r="AFR354" s="98"/>
      <c r="AFS354" s="98"/>
      <c r="AFT354" s="98"/>
      <c r="AFU354" s="98"/>
      <c r="AFV354" s="98"/>
      <c r="AFW354" s="98"/>
      <c r="AFX354" s="98"/>
      <c r="AFY354" s="98"/>
      <c r="AFZ354" s="98"/>
      <c r="AGA354" s="98"/>
      <c r="AGB354" s="98"/>
      <c r="AGC354" s="98"/>
      <c r="AGD354" s="98"/>
      <c r="AGE354" s="98"/>
      <c r="AGF354" s="98"/>
      <c r="AGG354" s="98"/>
      <c r="AGH354" s="98"/>
      <c r="AGI354" s="98"/>
      <c r="AGJ354" s="98"/>
      <c r="AGK354" s="98"/>
      <c r="AGL354" s="98"/>
      <c r="AGM354" s="98"/>
      <c r="AGN354" s="98"/>
      <c r="AGO354" s="98"/>
      <c r="AGP354" s="98"/>
      <c r="AGQ354" s="98"/>
      <c r="AGR354" s="98"/>
      <c r="AGS354" s="98"/>
      <c r="AGT354" s="98"/>
      <c r="AGU354" s="98"/>
      <c r="AGV354" s="98"/>
      <c r="AGW354" s="98"/>
      <c r="AGX354" s="98"/>
      <c r="AGY354" s="98"/>
      <c r="AGZ354" s="98"/>
      <c r="AHA354" s="98"/>
      <c r="AHB354" s="98"/>
      <c r="AHC354" s="98"/>
      <c r="AHD354" s="98"/>
      <c r="AHE354" s="98"/>
      <c r="AHF354" s="98"/>
      <c r="AHG354" s="98"/>
      <c r="AHH354" s="98"/>
      <c r="AHI354" s="98"/>
      <c r="AHJ354" s="98"/>
      <c r="AHK354" s="98"/>
      <c r="AHL354" s="98"/>
      <c r="AHM354" s="98"/>
      <c r="AHN354" s="98"/>
      <c r="AHO354" s="98"/>
      <c r="AHP354" s="98"/>
      <c r="AHQ354" s="98"/>
      <c r="AHR354" s="98"/>
      <c r="AHS354" s="98"/>
      <c r="AHT354" s="98"/>
      <c r="AHU354" s="98"/>
      <c r="AHV354" s="98"/>
      <c r="AHW354" s="98"/>
      <c r="AHX354" s="98"/>
      <c r="AHY354" s="98"/>
      <c r="AHZ354" s="98"/>
      <c r="AIA354" s="98"/>
      <c r="AIB354" s="98"/>
      <c r="AIC354" s="98"/>
      <c r="AID354" s="98"/>
      <c r="AIE354" s="98"/>
      <c r="AIF354" s="98"/>
      <c r="AIG354" s="98"/>
      <c r="AIH354" s="98"/>
      <c r="AII354" s="98"/>
      <c r="AIJ354" s="98"/>
      <c r="AIK354" s="98"/>
      <c r="AIL354" s="98"/>
      <c r="AIM354" s="98"/>
      <c r="AIN354" s="98"/>
      <c r="AIO354" s="98"/>
      <c r="AIP354" s="98"/>
      <c r="AIQ354" s="98"/>
      <c r="AIR354" s="98"/>
      <c r="AIS354" s="98"/>
      <c r="AIT354" s="98"/>
      <c r="AIU354" s="98"/>
      <c r="AIV354" s="98"/>
      <c r="AIW354" s="98"/>
      <c r="AIX354" s="98"/>
      <c r="AIY354" s="98"/>
      <c r="AIZ354" s="98"/>
      <c r="AJA354" s="98"/>
      <c r="AJB354" s="98"/>
      <c r="AJC354" s="98"/>
      <c r="AJD354" s="98"/>
      <c r="AJE354" s="98"/>
      <c r="AJF354" s="98"/>
      <c r="AJG354" s="98"/>
      <c r="AJH354" s="98"/>
      <c r="AJI354" s="98"/>
      <c r="AJJ354" s="98"/>
      <c r="AJK354" s="98"/>
      <c r="AJL354" s="98"/>
      <c r="AJM354" s="98"/>
      <c r="AJN354" s="98"/>
      <c r="AJO354" s="98"/>
      <c r="AJP354" s="98"/>
      <c r="AJQ354" s="98"/>
      <c r="AJR354" s="98"/>
      <c r="AJS354" s="98"/>
      <c r="AJT354" s="98"/>
      <c r="AJU354" s="98"/>
      <c r="AJV354" s="98"/>
      <c r="AJW354" s="98"/>
      <c r="AJX354" s="98"/>
      <c r="AJY354" s="98"/>
      <c r="AJZ354" s="98"/>
      <c r="AKA354" s="98"/>
      <c r="AKB354" s="98"/>
      <c r="AKC354" s="98"/>
      <c r="AKD354" s="98"/>
      <c r="AKE354" s="98"/>
      <c r="AKF354" s="98"/>
      <c r="AKG354" s="98"/>
      <c r="AKH354" s="98"/>
      <c r="AKI354" s="98"/>
      <c r="AKJ354" s="98"/>
      <c r="AKK354" s="98"/>
      <c r="AKL354" s="98"/>
      <c r="AKM354" s="98"/>
      <c r="AKN354" s="98"/>
      <c r="AKO354" s="98"/>
      <c r="AKP354" s="98"/>
      <c r="AKQ354" s="98"/>
      <c r="AKR354" s="98"/>
      <c r="AKS354" s="98"/>
      <c r="AKT354" s="98"/>
      <c r="AKU354" s="98"/>
      <c r="AKV354" s="98"/>
      <c r="AKW354" s="98"/>
      <c r="AKX354" s="98"/>
    </row>
    <row r="355" spans="1:986" s="88" customFormat="1" ht="12" x14ac:dyDescent="0.2">
      <c r="A355" s="249"/>
      <c r="B355" s="241" t="s">
        <v>835</v>
      </c>
      <c r="C355" s="166" t="str">
        <f>_xlfn.CONCAT(Leverancespecifikation6[[#This Row],[ID]],Leverancespecifikation6[[#This Row],[BYGNINGSDEL]])</f>
        <v>351AV-udstyr</v>
      </c>
      <c r="D355" s="167"/>
      <c r="E355" s="167">
        <v>731</v>
      </c>
      <c r="F355" s="167"/>
      <c r="G355" s="167"/>
      <c r="H355" s="167"/>
      <c r="I355" s="167"/>
      <c r="J355" s="167">
        <v>4</v>
      </c>
      <c r="K355" s="331" t="s">
        <v>867</v>
      </c>
      <c r="L355" s="169" t="s">
        <v>868</v>
      </c>
      <c r="M355" s="86" t="str">
        <f>IFERROR(VLOOKUP(Leverancespecifikation6[[#This Row],[ID-Bygningsdel]],'Data ændringslog'!A:G,7,FALSE),"P")</f>
        <v/>
      </c>
      <c r="N355" s="320" t="s">
        <v>103</v>
      </c>
      <c r="O355" s="117" t="str">
        <f>VLOOKUP(Leverancespecifikation6[[#This Row],[ID-Bygningsdel]],'Data aktør'!A:H,2,FALSE)</f>
        <v/>
      </c>
      <c r="P355" s="87" t="str">
        <f>VLOOKUP(Leverancespecifikation6[[#This Row],[ID-Bygningsdel]],'Data aktør'!A:H,3,FALSE)</f>
        <v/>
      </c>
      <c r="Q355" s="87" t="str">
        <f>VLOOKUP(Leverancespecifikation6[[#This Row],[ID-Bygningsdel]],'Data aktør'!A:H,4,FALSE)</f>
        <v/>
      </c>
      <c r="R355" s="87" t="str">
        <f>VLOOKUP(Leverancespecifikation6[[#This Row],[ID-Bygningsdel]],'Data aktør'!A:H,5,FALSE)</f>
        <v/>
      </c>
      <c r="S355" s="87" t="str">
        <f>VLOOKUP(Leverancespecifikation6[[#This Row],[ID-Bygningsdel]],'Data aktør'!A:H,6,FALSE)</f>
        <v/>
      </c>
      <c r="T355" s="87" t="str">
        <f>VLOOKUP(Leverancespecifikation6[[#This Row],[ID-Bygningsdel]],'Data aktør'!A:H,7,FALSE)</f>
        <v/>
      </c>
      <c r="U355" s="118" t="str">
        <f>VLOOKUP(Leverancespecifikation6[[#This Row],[ID-Bygningsdel]],'Data aktør'!A:H,8,FALSE)</f>
        <v/>
      </c>
      <c r="V355" s="110"/>
      <c r="W355" s="85"/>
      <c r="X355" s="85"/>
      <c r="Y355" s="85"/>
      <c r="Z355" s="85"/>
      <c r="AA355" s="85"/>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286" t="s">
        <v>869</v>
      </c>
      <c r="BM355" s="167"/>
      <c r="BN355" s="167"/>
      <c r="BO355" s="167"/>
      <c r="BP355" s="167"/>
      <c r="BQ355" s="167"/>
      <c r="BR355" s="167"/>
      <c r="BS355" s="167"/>
      <c r="BT355" s="167"/>
      <c r="BU355" s="167"/>
      <c r="BV355" s="167"/>
      <c r="BW355" s="167"/>
      <c r="BX355" s="167"/>
      <c r="BY355" s="167"/>
      <c r="BZ355" s="167"/>
      <c r="CA355" s="207"/>
      <c r="CB355" s="134"/>
      <c r="CC355" s="134"/>
      <c r="CD355" s="134"/>
      <c r="CE355" s="134"/>
      <c r="CF355" s="134"/>
      <c r="CG355" s="134"/>
      <c r="CH355" s="134"/>
      <c r="CI355" s="134"/>
      <c r="CJ355" s="134"/>
      <c r="CK355" s="134"/>
      <c r="CL355" s="134"/>
      <c r="CM355" s="134"/>
      <c r="CN355" s="134"/>
      <c r="CO355" s="134"/>
      <c r="CP355" s="134"/>
      <c r="CQ355" s="134"/>
      <c r="CR355" s="134"/>
      <c r="CS355" s="134"/>
      <c r="CT355" s="134"/>
      <c r="CU355" s="134"/>
      <c r="CV355" s="134"/>
      <c r="CW355" s="134"/>
      <c r="CX355" s="134"/>
      <c r="CY355" s="134"/>
      <c r="CZ355" s="134"/>
      <c r="DA355" s="134"/>
      <c r="DB355" s="134"/>
      <c r="DC355" s="134"/>
      <c r="DD355" s="134"/>
      <c r="DE355" s="134"/>
      <c r="DF355" s="134"/>
      <c r="DG355" s="134"/>
      <c r="DH355" s="134"/>
      <c r="DI355" s="134"/>
      <c r="DJ355" s="134"/>
      <c r="DK355" s="134"/>
      <c r="DL355" s="134"/>
      <c r="DM355" s="134"/>
      <c r="DN355" s="134"/>
      <c r="DO355" s="134"/>
      <c r="DP355" s="134"/>
      <c r="DQ355" s="134"/>
      <c r="DR355" s="134"/>
      <c r="DS355" s="134"/>
      <c r="DT355" s="134"/>
      <c r="DU355" s="134"/>
      <c r="DV355" s="134"/>
      <c r="DW355" s="134"/>
      <c r="DX355" s="134"/>
      <c r="DY355" s="134"/>
      <c r="DZ355" s="134"/>
      <c r="EA355" s="134"/>
      <c r="EB355" s="134"/>
      <c r="EC355" s="134"/>
      <c r="ED355" s="134"/>
      <c r="EE355" s="134"/>
      <c r="EF355" s="134"/>
      <c r="EG355" s="134"/>
      <c r="EH355" s="134"/>
      <c r="EI355" s="134"/>
      <c r="EJ355" s="134"/>
      <c r="EK355" s="134"/>
      <c r="EL355" s="134"/>
      <c r="EM355" s="134"/>
      <c r="EN355" s="134"/>
      <c r="EO355" s="134"/>
      <c r="EP355" s="134"/>
      <c r="EQ355" s="134"/>
      <c r="ER355" s="134"/>
      <c r="ES355" s="134"/>
      <c r="ET355" s="134"/>
      <c r="EU355" s="134"/>
      <c r="EV355" s="134"/>
      <c r="EW355" s="134"/>
      <c r="EX355" s="134"/>
      <c r="EY355" s="134"/>
      <c r="EZ355" s="134"/>
      <c r="FA355" s="134"/>
      <c r="FB355" s="134"/>
      <c r="FC355" s="134"/>
      <c r="FD355" s="134"/>
      <c r="FE355" s="134"/>
      <c r="FF355" s="134"/>
      <c r="FG355" s="134"/>
      <c r="FH355" s="134"/>
      <c r="FI355" s="134"/>
      <c r="FJ355" s="134"/>
      <c r="FK355" s="134"/>
      <c r="FL355" s="134"/>
      <c r="FM355" s="134"/>
      <c r="FN355" s="134"/>
      <c r="FO355" s="134"/>
      <c r="FP355" s="134"/>
      <c r="FQ355" s="134"/>
      <c r="FR355" s="134"/>
      <c r="FS355" s="134"/>
      <c r="FT355" s="134"/>
      <c r="FU355" s="134"/>
      <c r="FV355" s="134"/>
      <c r="FW355" s="134"/>
      <c r="FX355" s="134"/>
      <c r="FY355" s="134"/>
      <c r="FZ355" s="134"/>
      <c r="GA355" s="134"/>
      <c r="GB355" s="134"/>
      <c r="GC355" s="134"/>
      <c r="GD355" s="134"/>
      <c r="GE355" s="134"/>
      <c r="GF355" s="134"/>
      <c r="GG355" s="134"/>
      <c r="GH355" s="134"/>
      <c r="GI355" s="134"/>
      <c r="GJ355" s="134"/>
      <c r="GK355" s="134"/>
      <c r="GL355" s="134"/>
      <c r="GM355" s="134"/>
      <c r="GN355" s="134"/>
      <c r="GO355" s="134"/>
      <c r="GP355" s="134"/>
      <c r="GQ355" s="134"/>
      <c r="GR355" s="134"/>
      <c r="GS355" s="134"/>
      <c r="GT355" s="134"/>
      <c r="GU355" s="134"/>
      <c r="GV355" s="134"/>
      <c r="GW355" s="134"/>
      <c r="GX355" s="134"/>
      <c r="GY355" s="134"/>
      <c r="GZ355" s="134"/>
      <c r="HA355" s="134"/>
      <c r="HB355" s="134"/>
      <c r="HC355" s="134"/>
      <c r="HD355" s="134"/>
      <c r="HE355" s="134"/>
      <c r="HF355" s="134"/>
      <c r="HG355" s="134"/>
      <c r="HH355" s="134"/>
      <c r="HI355" s="134"/>
      <c r="HJ355" s="134"/>
      <c r="HK355" s="134"/>
      <c r="HL355" s="134"/>
      <c r="HM355" s="134"/>
      <c r="HN355" s="134"/>
      <c r="HO355" s="134"/>
      <c r="HP355" s="134"/>
      <c r="HQ355" s="134"/>
      <c r="HR355" s="134"/>
      <c r="HS355" s="134"/>
      <c r="HT355" s="134"/>
      <c r="HU355" s="134"/>
      <c r="HV355" s="134"/>
      <c r="HW355" s="134"/>
      <c r="HX355" s="134"/>
      <c r="HY355" s="134"/>
      <c r="HZ355" s="134"/>
      <c r="IA355" s="134"/>
      <c r="IB355" s="134"/>
      <c r="IC355" s="134"/>
      <c r="ID355" s="134"/>
      <c r="IE355" s="134"/>
      <c r="IF355" s="134"/>
      <c r="IG355" s="134"/>
      <c r="IH355" s="134"/>
      <c r="II355" s="134"/>
      <c r="IJ355" s="134"/>
      <c r="IK355" s="134"/>
      <c r="IL355" s="134"/>
      <c r="IM355" s="134"/>
      <c r="IN355" s="134"/>
      <c r="IO355" s="134"/>
      <c r="IP355" s="134"/>
      <c r="IQ355" s="134"/>
      <c r="IR355" s="134"/>
      <c r="IS355" s="134"/>
      <c r="IT355" s="134"/>
      <c r="IU355" s="134"/>
      <c r="IV355" s="134"/>
      <c r="IW355" s="134"/>
      <c r="IX355" s="134"/>
      <c r="IY355" s="134"/>
      <c r="IZ355" s="134"/>
      <c r="JA355" s="134"/>
      <c r="JB355" s="134"/>
      <c r="JC355" s="134"/>
      <c r="JD355" s="134"/>
      <c r="JE355" s="134"/>
      <c r="JF355" s="134"/>
      <c r="JG355" s="134"/>
      <c r="JH355" s="134"/>
      <c r="JI355" s="134"/>
      <c r="JJ355" s="134"/>
      <c r="JK355" s="134"/>
      <c r="JL355" s="134"/>
      <c r="JM355" s="134"/>
      <c r="JN355" s="134"/>
      <c r="JO355" s="134"/>
      <c r="JP355" s="134"/>
      <c r="JQ355" s="134"/>
      <c r="JR355" s="134"/>
      <c r="JS355" s="134"/>
      <c r="JT355" s="134"/>
      <c r="JU355" s="134"/>
      <c r="JV355" s="134"/>
      <c r="JW355" s="134"/>
      <c r="JX355" s="134"/>
      <c r="JY355" s="134"/>
      <c r="JZ355" s="134"/>
      <c r="KA355" s="134"/>
      <c r="KB355" s="134"/>
      <c r="KC355" s="134"/>
      <c r="KD355" s="134"/>
      <c r="KE355" s="134"/>
      <c r="KF355" s="134"/>
      <c r="KG355" s="134"/>
      <c r="KH355" s="134"/>
      <c r="KI355" s="134"/>
      <c r="KJ355" s="134"/>
      <c r="KK355" s="134"/>
      <c r="KL355" s="134"/>
      <c r="KM355" s="134"/>
      <c r="KN355" s="134"/>
      <c r="KO355" s="134"/>
      <c r="KP355" s="134"/>
      <c r="KQ355" s="134"/>
      <c r="KR355" s="134"/>
      <c r="KS355" s="134"/>
      <c r="KT355" s="134"/>
      <c r="KU355" s="134"/>
      <c r="KV355" s="134"/>
      <c r="KW355" s="134"/>
      <c r="KX355" s="134"/>
      <c r="KY355" s="134"/>
      <c r="KZ355" s="134"/>
      <c r="LA355" s="134"/>
      <c r="LB355" s="134"/>
      <c r="LC355" s="134"/>
      <c r="LD355" s="134"/>
      <c r="LE355" s="134"/>
      <c r="LF355" s="134"/>
      <c r="LG355" s="134"/>
      <c r="LH355" s="134"/>
      <c r="LI355" s="134"/>
      <c r="LJ355" s="134"/>
      <c r="LK355" s="134"/>
      <c r="LL355" s="134"/>
      <c r="LM355" s="134"/>
      <c r="LN355" s="134"/>
      <c r="LO355" s="134"/>
      <c r="LP355" s="134"/>
      <c r="LQ355" s="134"/>
      <c r="LR355" s="134"/>
      <c r="LS355" s="134"/>
      <c r="LT355" s="134"/>
      <c r="LU355" s="134"/>
      <c r="LV355" s="134"/>
      <c r="LW355" s="134"/>
      <c r="LX355" s="134"/>
      <c r="LY355" s="134"/>
      <c r="LZ355" s="134"/>
      <c r="MA355" s="134"/>
      <c r="MB355" s="134"/>
      <c r="MC355" s="134"/>
      <c r="MD355" s="134"/>
      <c r="ME355" s="134"/>
      <c r="MF355" s="134"/>
      <c r="MG355" s="134"/>
      <c r="MH355" s="134"/>
      <c r="MI355" s="134"/>
      <c r="MJ355" s="134"/>
      <c r="MK355" s="134"/>
      <c r="ML355" s="134"/>
      <c r="MM355" s="134"/>
      <c r="MN355" s="134"/>
      <c r="MO355" s="134"/>
      <c r="MP355" s="134"/>
      <c r="MQ355" s="134"/>
      <c r="MR355" s="134"/>
      <c r="MS355" s="134"/>
      <c r="MT355" s="134"/>
      <c r="MU355" s="134"/>
      <c r="MV355" s="134"/>
      <c r="MW355" s="134"/>
      <c r="MX355" s="134"/>
      <c r="MY355" s="134"/>
      <c r="MZ355" s="134"/>
      <c r="NA355" s="134"/>
      <c r="NB355" s="134"/>
      <c r="NC355" s="134"/>
      <c r="ND355" s="134"/>
      <c r="NE355" s="134"/>
      <c r="NF355" s="134"/>
      <c r="NG355" s="134"/>
      <c r="NH355" s="134"/>
      <c r="NI355" s="134"/>
      <c r="NJ355" s="134"/>
      <c r="NK355" s="134"/>
      <c r="NL355" s="134"/>
      <c r="NM355" s="134"/>
      <c r="NN355" s="134"/>
      <c r="NO355" s="134"/>
      <c r="NP355" s="134"/>
      <c r="NQ355" s="134"/>
      <c r="NR355" s="134"/>
      <c r="NS355" s="134"/>
      <c r="NT355" s="134"/>
      <c r="NU355" s="134"/>
      <c r="NV355" s="134"/>
      <c r="NW355" s="134"/>
      <c r="NX355" s="134"/>
      <c r="NY355" s="134"/>
      <c r="NZ355" s="134"/>
      <c r="OA355" s="134"/>
      <c r="OB355" s="134"/>
      <c r="OC355" s="134"/>
      <c r="OD355" s="134"/>
      <c r="OE355" s="134"/>
      <c r="OF355" s="134"/>
      <c r="OG355" s="134"/>
      <c r="OH355" s="134"/>
      <c r="OI355" s="134"/>
      <c r="OJ355" s="134"/>
      <c r="OK355" s="134"/>
      <c r="OL355" s="134"/>
      <c r="OM355" s="134"/>
      <c r="ON355" s="134"/>
      <c r="OO355" s="134"/>
      <c r="OP355" s="134"/>
      <c r="OQ355" s="134"/>
      <c r="OR355" s="134"/>
      <c r="OS355" s="134"/>
      <c r="OT355" s="134"/>
      <c r="OU355" s="134"/>
      <c r="OV355" s="134"/>
      <c r="OW355" s="134"/>
      <c r="OX355" s="134"/>
      <c r="OY355" s="134"/>
      <c r="OZ355" s="134"/>
      <c r="PA355" s="134"/>
      <c r="PB355" s="134"/>
      <c r="PC355" s="134"/>
      <c r="PD355" s="134"/>
      <c r="PE355" s="134"/>
      <c r="PF355" s="134"/>
      <c r="PG355" s="134"/>
      <c r="PH355" s="134"/>
      <c r="PI355" s="134"/>
      <c r="PJ355" s="134"/>
      <c r="PK355" s="134"/>
      <c r="PL355" s="134"/>
      <c r="PM355" s="134"/>
      <c r="PN355" s="134"/>
      <c r="PO355" s="134"/>
      <c r="PP355" s="134"/>
      <c r="PQ355" s="134"/>
      <c r="PR355" s="134"/>
      <c r="PS355" s="134"/>
      <c r="PT355" s="134"/>
      <c r="PU355" s="134"/>
      <c r="PV355" s="134"/>
      <c r="PW355" s="134"/>
      <c r="PX355" s="134"/>
      <c r="PY355" s="134"/>
      <c r="PZ355" s="134"/>
      <c r="QA355" s="134"/>
      <c r="QB355" s="134"/>
      <c r="QC355" s="134"/>
      <c r="QD355" s="134"/>
      <c r="QE355" s="134"/>
      <c r="QF355" s="134"/>
      <c r="QG355" s="134"/>
      <c r="QH355" s="134"/>
      <c r="QI355" s="134"/>
      <c r="QJ355" s="134"/>
      <c r="QK355" s="134"/>
      <c r="QL355" s="134"/>
      <c r="QM355" s="134"/>
      <c r="QN355" s="134"/>
      <c r="QO355" s="134"/>
      <c r="QP355" s="134"/>
      <c r="QQ355" s="134"/>
      <c r="QR355" s="134"/>
      <c r="QS355" s="134"/>
      <c r="QT355" s="134"/>
      <c r="QU355" s="134"/>
      <c r="QV355" s="134"/>
      <c r="QW355" s="134"/>
      <c r="QX355" s="134"/>
      <c r="QY355" s="134"/>
      <c r="QZ355" s="134"/>
      <c r="RA355" s="134"/>
      <c r="RB355" s="134"/>
      <c r="RC355" s="134"/>
      <c r="RD355" s="134"/>
      <c r="RE355" s="134"/>
      <c r="RF355" s="134"/>
      <c r="RG355" s="134"/>
      <c r="RH355" s="134"/>
      <c r="RI355" s="134"/>
      <c r="RJ355" s="134"/>
      <c r="RK355" s="134"/>
      <c r="RL355" s="134"/>
      <c r="RM355" s="134"/>
      <c r="RN355" s="134"/>
      <c r="RO355" s="134"/>
      <c r="RP355" s="134"/>
      <c r="RQ355" s="134"/>
      <c r="RR355" s="134"/>
      <c r="RS355" s="134"/>
      <c r="RT355" s="134"/>
      <c r="RU355" s="134"/>
      <c r="RV355" s="134"/>
      <c r="RW355" s="134"/>
      <c r="RX355" s="134"/>
      <c r="RY355" s="134"/>
      <c r="RZ355" s="134"/>
      <c r="SA355" s="134"/>
      <c r="SB355" s="134"/>
      <c r="SC355" s="134"/>
      <c r="SD355" s="134"/>
      <c r="SE355" s="134"/>
      <c r="SF355" s="134"/>
      <c r="SG355" s="134"/>
      <c r="SH355" s="134"/>
      <c r="SI355" s="134"/>
      <c r="SJ355" s="134"/>
      <c r="SK355" s="134"/>
      <c r="SL355" s="134"/>
      <c r="SM355" s="134"/>
      <c r="SN355" s="134"/>
      <c r="SO355" s="134"/>
      <c r="SP355" s="134"/>
      <c r="SQ355" s="134"/>
      <c r="SR355" s="134"/>
      <c r="SS355" s="134"/>
      <c r="ST355" s="134"/>
      <c r="SU355" s="134"/>
      <c r="SV355" s="134"/>
      <c r="SW355" s="134"/>
      <c r="SX355" s="134"/>
      <c r="SY355" s="134"/>
      <c r="SZ355" s="134"/>
      <c r="TA355" s="134"/>
      <c r="TB355" s="134"/>
      <c r="TC355" s="134"/>
      <c r="TD355" s="134"/>
      <c r="TE355" s="134"/>
      <c r="TF355" s="134"/>
      <c r="TG355" s="134"/>
      <c r="TH355" s="134"/>
      <c r="TI355" s="134"/>
      <c r="TJ355" s="134"/>
      <c r="TK355" s="134"/>
      <c r="TL355" s="134"/>
      <c r="TM355" s="134"/>
      <c r="TN355" s="134"/>
      <c r="TO355" s="134"/>
      <c r="TP355" s="134"/>
      <c r="TQ355" s="134"/>
      <c r="TR355" s="134"/>
      <c r="TS355" s="134"/>
      <c r="TT355" s="134"/>
      <c r="TU355" s="134"/>
      <c r="TV355" s="134"/>
      <c r="TW355" s="134"/>
      <c r="TX355" s="134"/>
      <c r="TY355" s="134"/>
      <c r="TZ355" s="134"/>
      <c r="UA355" s="134"/>
      <c r="UB355" s="134"/>
      <c r="UC355" s="134"/>
      <c r="UD355" s="134"/>
      <c r="UE355" s="134"/>
      <c r="UF355" s="134"/>
      <c r="UG355" s="134"/>
      <c r="UH355" s="134"/>
      <c r="UI355" s="134"/>
      <c r="UJ355" s="134"/>
      <c r="UK355" s="134"/>
      <c r="UL355" s="134"/>
      <c r="UM355" s="134"/>
      <c r="UN355" s="134"/>
      <c r="UO355" s="134"/>
      <c r="UP355" s="134"/>
      <c r="UQ355" s="134"/>
      <c r="UR355" s="134"/>
      <c r="US355" s="134"/>
      <c r="UT355" s="134"/>
      <c r="UU355" s="134"/>
      <c r="UV355" s="134"/>
      <c r="UW355" s="134"/>
      <c r="UX355" s="134"/>
      <c r="UY355" s="134"/>
      <c r="UZ355" s="134"/>
      <c r="VA355" s="134"/>
      <c r="VB355" s="134"/>
      <c r="VC355" s="134"/>
      <c r="VD355" s="134"/>
      <c r="VE355" s="134"/>
      <c r="VF355" s="134"/>
      <c r="VG355" s="134"/>
      <c r="VH355" s="134"/>
      <c r="VI355" s="134"/>
      <c r="VJ355" s="134"/>
      <c r="VK355" s="134"/>
      <c r="VL355" s="134"/>
      <c r="VM355" s="134"/>
      <c r="VN355" s="134"/>
      <c r="VO355" s="134"/>
      <c r="VP355" s="134"/>
      <c r="VQ355" s="134"/>
      <c r="VR355" s="134"/>
      <c r="VS355" s="134"/>
      <c r="VT355" s="134"/>
      <c r="VU355" s="134"/>
      <c r="VV355" s="134"/>
      <c r="VW355" s="134"/>
      <c r="VX355" s="134"/>
      <c r="VY355" s="134"/>
      <c r="VZ355" s="134"/>
      <c r="WA355" s="134"/>
      <c r="WB355" s="134"/>
      <c r="WC355" s="134"/>
      <c r="WD355" s="134"/>
      <c r="WE355" s="134"/>
      <c r="WF355" s="134"/>
      <c r="WG355" s="134"/>
      <c r="WH355" s="134"/>
      <c r="WI355" s="134"/>
      <c r="WJ355" s="134"/>
      <c r="WK355" s="134"/>
      <c r="WL355" s="134"/>
      <c r="WM355" s="134"/>
      <c r="WN355" s="134"/>
      <c r="WO355" s="134"/>
      <c r="WP355" s="134"/>
      <c r="WQ355" s="134"/>
      <c r="WR355" s="134"/>
      <c r="WS355" s="134"/>
      <c r="WT355" s="134"/>
      <c r="WU355" s="134"/>
      <c r="WV355" s="134"/>
      <c r="WW355" s="134"/>
      <c r="WX355" s="134"/>
      <c r="WY355" s="134"/>
      <c r="WZ355" s="134"/>
      <c r="XA355" s="134"/>
      <c r="XB355" s="134"/>
      <c r="XC355" s="134"/>
      <c r="XD355" s="134"/>
      <c r="XE355" s="134"/>
      <c r="XF355" s="134"/>
      <c r="XG355" s="134"/>
      <c r="XH355" s="134"/>
      <c r="XI355" s="134"/>
      <c r="XJ355" s="134"/>
      <c r="XK355" s="134"/>
      <c r="XL355" s="134"/>
      <c r="XM355" s="134"/>
      <c r="XN355" s="134"/>
      <c r="XO355" s="134"/>
      <c r="XP355" s="134"/>
      <c r="XQ355" s="134"/>
      <c r="XR355" s="134"/>
      <c r="XS355" s="134"/>
      <c r="XT355" s="134"/>
      <c r="XU355" s="134"/>
      <c r="XV355" s="134"/>
      <c r="XW355" s="134"/>
      <c r="XX355" s="134"/>
      <c r="XY355" s="134"/>
      <c r="XZ355" s="134"/>
      <c r="YA355" s="134"/>
      <c r="YB355" s="134"/>
      <c r="YC355" s="134"/>
      <c r="YD355" s="134"/>
      <c r="YE355" s="134"/>
      <c r="YF355" s="134"/>
      <c r="YG355" s="134"/>
      <c r="YH355" s="134"/>
      <c r="YI355" s="134"/>
      <c r="YJ355" s="134"/>
      <c r="YK355" s="134"/>
      <c r="YL355" s="134"/>
      <c r="YM355" s="134"/>
      <c r="YN355" s="134"/>
      <c r="YO355" s="134"/>
      <c r="YP355" s="134"/>
      <c r="YQ355" s="134"/>
      <c r="YR355" s="134"/>
      <c r="YS355" s="134"/>
      <c r="YT355" s="134"/>
      <c r="YU355" s="134"/>
      <c r="YV355" s="134"/>
      <c r="YW355" s="134"/>
      <c r="YX355" s="134"/>
      <c r="YY355" s="134"/>
      <c r="YZ355" s="134"/>
      <c r="ZA355" s="134"/>
      <c r="ZB355" s="134"/>
      <c r="ZC355" s="134"/>
      <c r="ZD355" s="134"/>
      <c r="ZE355" s="134"/>
      <c r="ZF355" s="134"/>
      <c r="ZG355" s="134"/>
      <c r="ZH355" s="134"/>
      <c r="ZI355" s="134"/>
      <c r="ZJ355" s="134"/>
      <c r="ZK355" s="134"/>
      <c r="ZL355" s="134"/>
      <c r="ZM355" s="134"/>
      <c r="ZN355" s="134"/>
      <c r="ZO355" s="134"/>
      <c r="ZP355" s="134"/>
      <c r="ZQ355" s="134"/>
      <c r="ZR355" s="134"/>
      <c r="ZS355" s="134"/>
      <c r="ZT355" s="134"/>
      <c r="ZU355" s="134"/>
      <c r="ZV355" s="134"/>
      <c r="ZW355" s="134"/>
      <c r="ZX355" s="134"/>
      <c r="ZY355" s="134"/>
      <c r="ZZ355" s="134"/>
      <c r="AAA355" s="134"/>
      <c r="AAB355" s="134"/>
      <c r="AAC355" s="134"/>
      <c r="AAD355" s="134"/>
      <c r="AAE355" s="134"/>
      <c r="AAF355" s="134"/>
      <c r="AAG355" s="134"/>
      <c r="AAH355" s="134"/>
      <c r="AAI355" s="134"/>
      <c r="AAJ355" s="134"/>
      <c r="AAK355" s="134"/>
      <c r="AAL355" s="134"/>
      <c r="AAM355" s="134"/>
      <c r="AAN355" s="134"/>
      <c r="AAO355" s="134"/>
      <c r="AAP355" s="134"/>
      <c r="AAQ355" s="134"/>
      <c r="AAR355" s="134"/>
      <c r="AAS355" s="134"/>
      <c r="AAT355" s="134"/>
      <c r="AAU355" s="134"/>
      <c r="AAV355" s="134"/>
      <c r="AAW355" s="134"/>
      <c r="AAX355" s="134"/>
      <c r="AAY355" s="134"/>
      <c r="AAZ355" s="134"/>
      <c r="ABA355" s="134"/>
      <c r="ABB355" s="134"/>
      <c r="ABC355" s="134"/>
      <c r="ABD355" s="134"/>
      <c r="ABE355" s="134"/>
      <c r="ABF355" s="134"/>
      <c r="ABG355" s="134"/>
      <c r="ABH355" s="134"/>
      <c r="ABI355" s="134"/>
      <c r="ABJ355" s="134"/>
      <c r="ABK355" s="134"/>
      <c r="ABL355" s="134"/>
      <c r="ABM355" s="134"/>
      <c r="ABN355" s="134"/>
      <c r="ABO355" s="134"/>
      <c r="ABP355" s="134"/>
      <c r="ABQ355" s="134"/>
      <c r="ABR355" s="134"/>
      <c r="ABS355" s="134"/>
      <c r="ABT355" s="134"/>
      <c r="ABU355" s="134"/>
      <c r="ABV355" s="134"/>
      <c r="ABW355" s="134"/>
      <c r="ABX355" s="134"/>
      <c r="ABY355" s="134"/>
      <c r="ABZ355" s="134"/>
      <c r="ACA355" s="134"/>
      <c r="ACB355" s="134"/>
      <c r="ACC355" s="134"/>
      <c r="ACD355" s="134"/>
      <c r="ACE355" s="134"/>
      <c r="ACF355" s="134"/>
      <c r="ACG355" s="134"/>
      <c r="ACH355" s="134"/>
      <c r="ACI355" s="134"/>
      <c r="ACJ355" s="134"/>
      <c r="ACK355" s="134"/>
      <c r="ACL355" s="134"/>
      <c r="ACM355" s="134"/>
      <c r="ACN355" s="134"/>
      <c r="ACO355" s="134"/>
      <c r="ACP355" s="134"/>
      <c r="ACQ355" s="134"/>
      <c r="ACR355" s="134"/>
      <c r="ACS355" s="134"/>
      <c r="ACT355" s="134"/>
      <c r="ACU355" s="134"/>
      <c r="ACV355" s="134"/>
      <c r="ACW355" s="134"/>
      <c r="ACX355" s="134"/>
      <c r="ACY355" s="134"/>
      <c r="ACZ355" s="134"/>
      <c r="ADA355" s="134"/>
      <c r="ADB355" s="134"/>
      <c r="ADC355" s="134"/>
      <c r="ADD355" s="134"/>
      <c r="ADE355" s="134"/>
      <c r="ADF355" s="134"/>
      <c r="ADG355" s="134"/>
      <c r="ADH355" s="134"/>
      <c r="ADI355" s="134"/>
      <c r="ADJ355" s="134"/>
      <c r="ADK355" s="134"/>
      <c r="ADL355" s="134"/>
      <c r="ADM355" s="134"/>
      <c r="ADN355" s="134"/>
      <c r="ADO355" s="134"/>
      <c r="ADP355" s="134"/>
      <c r="ADQ355" s="134"/>
      <c r="ADR355" s="134"/>
      <c r="ADS355" s="134"/>
      <c r="ADT355" s="134"/>
      <c r="ADU355" s="134"/>
      <c r="ADV355" s="134"/>
      <c r="ADW355" s="134"/>
      <c r="ADX355" s="134"/>
      <c r="ADY355" s="134"/>
      <c r="ADZ355" s="134"/>
      <c r="AEA355" s="134"/>
      <c r="AEB355" s="134"/>
      <c r="AEC355" s="134"/>
      <c r="AED355" s="134"/>
      <c r="AEE355" s="134"/>
      <c r="AEF355" s="134"/>
      <c r="AEG355" s="134"/>
      <c r="AEH355" s="134"/>
      <c r="AEI355" s="134"/>
      <c r="AEJ355" s="134"/>
      <c r="AEK355" s="134"/>
      <c r="AEL355" s="134"/>
      <c r="AEM355" s="134"/>
      <c r="AEN355" s="134"/>
      <c r="AEO355" s="134"/>
      <c r="AEP355" s="134"/>
      <c r="AEQ355" s="134"/>
      <c r="AER355" s="134"/>
      <c r="AES355" s="134"/>
      <c r="AET355" s="134"/>
      <c r="AEU355" s="134"/>
      <c r="AEV355" s="134"/>
      <c r="AEW355" s="134"/>
      <c r="AEX355" s="134"/>
      <c r="AEY355" s="134"/>
      <c r="AEZ355" s="134"/>
      <c r="AFA355" s="134"/>
      <c r="AFB355" s="134"/>
      <c r="AFC355" s="134"/>
      <c r="AFD355" s="134"/>
      <c r="AFE355" s="134"/>
      <c r="AFF355" s="134"/>
      <c r="AFG355" s="134"/>
      <c r="AFH355" s="134"/>
      <c r="AFI355" s="134"/>
      <c r="AFJ355" s="134"/>
      <c r="AFK355" s="134"/>
      <c r="AFL355" s="134"/>
      <c r="AFM355" s="134"/>
      <c r="AFN355" s="134"/>
      <c r="AFO355" s="134"/>
      <c r="AFP355" s="134"/>
      <c r="AFQ355" s="134"/>
      <c r="AFR355" s="134"/>
      <c r="AFS355" s="134"/>
      <c r="AFT355" s="134"/>
      <c r="AFU355" s="134"/>
      <c r="AFV355" s="134"/>
      <c r="AFW355" s="134"/>
      <c r="AFX355" s="134"/>
      <c r="AFY355" s="134"/>
      <c r="AFZ355" s="134"/>
      <c r="AGA355" s="134"/>
      <c r="AGB355" s="134"/>
      <c r="AGC355" s="134"/>
      <c r="AGD355" s="134"/>
      <c r="AGE355" s="134"/>
      <c r="AGF355" s="134"/>
      <c r="AGG355" s="134"/>
      <c r="AGH355" s="134"/>
      <c r="AGI355" s="134"/>
      <c r="AGJ355" s="134"/>
      <c r="AGK355" s="134"/>
      <c r="AGL355" s="134"/>
      <c r="AGM355" s="134"/>
      <c r="AGN355" s="134"/>
      <c r="AGO355" s="134"/>
      <c r="AGP355" s="134"/>
      <c r="AGQ355" s="134"/>
      <c r="AGR355" s="134"/>
      <c r="AGS355" s="134"/>
      <c r="AGT355" s="134"/>
      <c r="AGU355" s="134"/>
      <c r="AGV355" s="134"/>
      <c r="AGW355" s="134"/>
      <c r="AGX355" s="134"/>
      <c r="AGY355" s="134"/>
      <c r="AGZ355" s="134"/>
      <c r="AHA355" s="134"/>
      <c r="AHB355" s="134"/>
      <c r="AHC355" s="134"/>
      <c r="AHD355" s="134"/>
      <c r="AHE355" s="134"/>
      <c r="AHF355" s="134"/>
      <c r="AHG355" s="134"/>
      <c r="AHH355" s="134"/>
      <c r="AHI355" s="134"/>
      <c r="AHJ355" s="134"/>
      <c r="AHK355" s="134"/>
      <c r="AHL355" s="134"/>
      <c r="AHM355" s="134"/>
      <c r="AHN355" s="134"/>
      <c r="AHO355" s="134"/>
      <c r="AHP355" s="134"/>
      <c r="AHQ355" s="134"/>
      <c r="AHR355" s="134"/>
      <c r="AHS355" s="134"/>
      <c r="AHT355" s="134"/>
      <c r="AHU355" s="134"/>
      <c r="AHV355" s="134"/>
      <c r="AHW355" s="134"/>
      <c r="AHX355" s="134"/>
      <c r="AHY355" s="134"/>
      <c r="AHZ355" s="134"/>
      <c r="AIA355" s="134"/>
      <c r="AIB355" s="134"/>
      <c r="AIC355" s="134"/>
      <c r="AID355" s="134"/>
      <c r="AIE355" s="134"/>
      <c r="AIF355" s="134"/>
      <c r="AIG355" s="134"/>
      <c r="AIH355" s="134"/>
      <c r="AII355" s="134"/>
      <c r="AIJ355" s="134"/>
      <c r="AIK355" s="134"/>
      <c r="AIL355" s="134"/>
      <c r="AIM355" s="134"/>
      <c r="AIN355" s="134"/>
      <c r="AIO355" s="134"/>
      <c r="AIP355" s="134"/>
      <c r="AIQ355" s="134"/>
      <c r="AIR355" s="134"/>
      <c r="AIS355" s="134"/>
      <c r="AIT355" s="134"/>
      <c r="AIU355" s="134"/>
      <c r="AIV355" s="134"/>
      <c r="AIW355" s="134"/>
      <c r="AIX355" s="134"/>
      <c r="AIY355" s="134"/>
      <c r="AIZ355" s="134"/>
      <c r="AJA355" s="134"/>
      <c r="AJB355" s="134"/>
      <c r="AJC355" s="134"/>
      <c r="AJD355" s="134"/>
      <c r="AJE355" s="134"/>
      <c r="AJF355" s="134"/>
      <c r="AJG355" s="134"/>
      <c r="AJH355" s="134"/>
      <c r="AJI355" s="134"/>
      <c r="AJJ355" s="134"/>
      <c r="AJK355" s="134"/>
      <c r="AJL355" s="134"/>
      <c r="AJM355" s="134"/>
      <c r="AJN355" s="134"/>
      <c r="AJO355" s="134"/>
      <c r="AJP355" s="134"/>
      <c r="AJQ355" s="134"/>
      <c r="AJR355" s="134"/>
      <c r="AJS355" s="134"/>
      <c r="AJT355" s="134"/>
      <c r="AJU355" s="134"/>
      <c r="AJV355" s="134"/>
      <c r="AJW355" s="134"/>
      <c r="AJX355" s="134"/>
      <c r="AJY355" s="134"/>
      <c r="AJZ355" s="134"/>
      <c r="AKA355" s="134"/>
      <c r="AKB355" s="134"/>
      <c r="AKC355" s="134"/>
      <c r="AKD355" s="134"/>
      <c r="AKE355" s="134"/>
      <c r="AKF355" s="134"/>
      <c r="AKG355" s="134"/>
      <c r="AKH355" s="134"/>
      <c r="AKI355" s="134"/>
      <c r="AKJ355" s="134"/>
      <c r="AKK355" s="134"/>
      <c r="AKL355" s="134"/>
      <c r="AKM355" s="134"/>
      <c r="AKN355" s="134"/>
      <c r="AKO355" s="134"/>
      <c r="AKP355" s="134"/>
      <c r="AKQ355" s="134"/>
      <c r="AKR355" s="134"/>
      <c r="AKS355" s="134"/>
      <c r="AKT355" s="134"/>
      <c r="AKU355" s="134"/>
      <c r="AKV355" s="134"/>
      <c r="AKW355" s="134"/>
      <c r="AKX355" s="134"/>
    </row>
    <row r="356" spans="1:986" ht="12" x14ac:dyDescent="0.2">
      <c r="A356" s="249"/>
      <c r="B356" s="242" t="s">
        <v>837</v>
      </c>
      <c r="C356" s="170" t="str">
        <f>_xlfn.CONCAT(Leverancespecifikation6[[#This Row],[ID]],Leverancespecifikation6[[#This Row],[BYGNINGSDEL]])</f>
        <v>352IT-udstyr</v>
      </c>
      <c r="E356" s="171">
        <v>732</v>
      </c>
      <c r="I356" s="171"/>
      <c r="J356" s="171">
        <v>4</v>
      </c>
      <c r="K356" s="175" t="s">
        <v>871</v>
      </c>
      <c r="L356" s="172" t="s">
        <v>868</v>
      </c>
      <c r="M356" s="80" t="str">
        <f>IFERROR(VLOOKUP(Leverancespecifikation6[[#This Row],[ID-Bygningsdel]],'Data ændringslog'!A:G,7,FALSE),"P")</f>
        <v/>
      </c>
      <c r="N356" s="321" t="s">
        <v>103</v>
      </c>
      <c r="O356" s="121" t="str">
        <f>VLOOKUP(Leverancespecifikation6[[#This Row],[ID-Bygningsdel]],'Data aktør'!A:H,2,FALSE)</f>
        <v/>
      </c>
      <c r="P356" s="78" t="str">
        <f>VLOOKUP(Leverancespecifikation6[[#This Row],[ID-Bygningsdel]],'Data aktør'!A:H,3,FALSE)</f>
        <v/>
      </c>
      <c r="Q356" s="78" t="str">
        <f>VLOOKUP(Leverancespecifikation6[[#This Row],[ID-Bygningsdel]],'Data aktør'!A:H,4,FALSE)</f>
        <v/>
      </c>
      <c r="R356" s="78" t="str">
        <f>VLOOKUP(Leverancespecifikation6[[#This Row],[ID-Bygningsdel]],'Data aktør'!A:H,5,FALSE)</f>
        <v/>
      </c>
      <c r="S356" s="78" t="str">
        <f>VLOOKUP(Leverancespecifikation6[[#This Row],[ID-Bygningsdel]],'Data aktør'!A:H,6,FALSE)</f>
        <v/>
      </c>
      <c r="T356" s="78" t="str">
        <f>VLOOKUP(Leverancespecifikation6[[#This Row],[ID-Bygningsdel]],'Data aktør'!A:H,7,FALSE)</f>
        <v/>
      </c>
      <c r="U356" s="122" t="str">
        <f>VLOOKUP(Leverancespecifikation6[[#This Row],[ID-Bygningsdel]],'Data aktør'!A:H,8,FALSE)</f>
        <v/>
      </c>
      <c r="V356" s="112"/>
      <c r="W356" s="79"/>
      <c r="X356" s="79"/>
      <c r="Y356" s="79"/>
      <c r="Z356" s="79"/>
      <c r="AA356" s="79"/>
      <c r="AB356" s="171"/>
      <c r="AD356" s="171"/>
      <c r="AE356" s="171"/>
      <c r="AF356" s="171"/>
      <c r="AG356" s="171"/>
      <c r="AH356" s="171"/>
      <c r="AI356" s="171"/>
      <c r="AJ356" s="171"/>
      <c r="BL356" s="287" t="s">
        <v>869</v>
      </c>
      <c r="BV356" s="171"/>
      <c r="BW356" s="171"/>
      <c r="CB356" s="134"/>
    </row>
    <row r="357" spans="1:986" ht="24" x14ac:dyDescent="0.2">
      <c r="A357" s="249"/>
      <c r="B357" s="242" t="s">
        <v>839</v>
      </c>
      <c r="C357" s="170" t="str">
        <f>_xlfn.CONCAT(Leverancespecifikation6[[#This Row],[ID]],Leverancespecifikation6[[#This Row],[BYGNINGSDEL]])</f>
        <v>353Løs belysning</v>
      </c>
      <c r="E357" s="171">
        <v>733</v>
      </c>
      <c r="I357" s="171"/>
      <c r="J357" s="171">
        <v>4</v>
      </c>
      <c r="K357" s="175" t="s">
        <v>873</v>
      </c>
      <c r="L357" s="172" t="s">
        <v>868</v>
      </c>
      <c r="M357" s="80" t="str">
        <f>IFERROR(VLOOKUP(Leverancespecifikation6[[#This Row],[ID-Bygningsdel]],'Data ændringslog'!A:G,7,FALSE),"P")</f>
        <v/>
      </c>
      <c r="N357" s="321" t="s">
        <v>103</v>
      </c>
      <c r="O357" s="121" t="str">
        <f>VLOOKUP(Leverancespecifikation6[[#This Row],[ID-Bygningsdel]],'Data aktør'!A:H,2,FALSE)</f>
        <v/>
      </c>
      <c r="P357" s="78" t="str">
        <f>VLOOKUP(Leverancespecifikation6[[#This Row],[ID-Bygningsdel]],'Data aktør'!A:H,3,FALSE)</f>
        <v/>
      </c>
      <c r="Q357" s="78" t="str">
        <f>VLOOKUP(Leverancespecifikation6[[#This Row],[ID-Bygningsdel]],'Data aktør'!A:H,4,FALSE)</f>
        <v/>
      </c>
      <c r="R357" s="78" t="str">
        <f>VLOOKUP(Leverancespecifikation6[[#This Row],[ID-Bygningsdel]],'Data aktør'!A:H,5,FALSE)</f>
        <v/>
      </c>
      <c r="S357" s="78" t="str">
        <f>VLOOKUP(Leverancespecifikation6[[#This Row],[ID-Bygningsdel]],'Data aktør'!A:H,6,FALSE)</f>
        <v/>
      </c>
      <c r="T357" s="78" t="str">
        <f>VLOOKUP(Leverancespecifikation6[[#This Row],[ID-Bygningsdel]],'Data aktør'!A:H,7,FALSE)</f>
        <v/>
      </c>
      <c r="U357" s="122" t="str">
        <f>VLOOKUP(Leverancespecifikation6[[#This Row],[ID-Bygningsdel]],'Data aktør'!A:H,8,FALSE)</f>
        <v/>
      </c>
      <c r="V357" s="112"/>
      <c r="W357" s="79"/>
      <c r="X357" s="79"/>
      <c r="Y357" s="79"/>
      <c r="Z357" s="79"/>
      <c r="AA357" s="79"/>
      <c r="AB357" s="171"/>
      <c r="AD357" s="171"/>
      <c r="AE357" s="171"/>
      <c r="AF357" s="171"/>
      <c r="AG357" s="171"/>
      <c r="AH357" s="171"/>
      <c r="AI357" s="171"/>
      <c r="AJ357" s="171"/>
      <c r="BL357" s="287" t="s">
        <v>874</v>
      </c>
      <c r="BV357" s="171"/>
      <c r="BW357" s="171"/>
      <c r="CB357" s="134"/>
    </row>
    <row r="358" spans="1:986" ht="12" x14ac:dyDescent="0.2">
      <c r="A358" s="249"/>
      <c r="B358" s="242" t="s">
        <v>841</v>
      </c>
      <c r="C358" s="170" t="str">
        <f>_xlfn.CONCAT(Leverancespecifikation6[[#This Row],[ID]],Leverancespecifikation6[[#This Row],[BYGNINGSDEL]])</f>
        <v>354Automater</v>
      </c>
      <c r="E358" s="171">
        <v>734</v>
      </c>
      <c r="I358" s="171"/>
      <c r="J358" s="171">
        <v>4</v>
      </c>
      <c r="K358" s="175" t="s">
        <v>876</v>
      </c>
      <c r="L358" s="172" t="s">
        <v>868</v>
      </c>
      <c r="M358" s="80" t="str">
        <f>IFERROR(VLOOKUP(Leverancespecifikation6[[#This Row],[ID-Bygningsdel]],'Data ændringslog'!A:G,7,FALSE),"P")</f>
        <v/>
      </c>
      <c r="N358" s="321" t="s">
        <v>103</v>
      </c>
      <c r="O358" s="121" t="str">
        <f>VLOOKUP(Leverancespecifikation6[[#This Row],[ID-Bygningsdel]],'Data aktør'!A:H,2,FALSE)</f>
        <v/>
      </c>
      <c r="P358" s="78" t="str">
        <f>VLOOKUP(Leverancespecifikation6[[#This Row],[ID-Bygningsdel]],'Data aktør'!A:H,3,FALSE)</f>
        <v/>
      </c>
      <c r="Q358" s="78" t="str">
        <f>VLOOKUP(Leverancespecifikation6[[#This Row],[ID-Bygningsdel]],'Data aktør'!A:H,4,FALSE)</f>
        <v/>
      </c>
      <c r="R358" s="78" t="str">
        <f>VLOOKUP(Leverancespecifikation6[[#This Row],[ID-Bygningsdel]],'Data aktør'!A:H,5,FALSE)</f>
        <v/>
      </c>
      <c r="S358" s="78" t="str">
        <f>VLOOKUP(Leverancespecifikation6[[#This Row],[ID-Bygningsdel]],'Data aktør'!A:H,6,FALSE)</f>
        <v/>
      </c>
      <c r="T358" s="78" t="str">
        <f>VLOOKUP(Leverancespecifikation6[[#This Row],[ID-Bygningsdel]],'Data aktør'!A:H,7,FALSE)</f>
        <v/>
      </c>
      <c r="U358" s="122" t="str">
        <f>VLOOKUP(Leverancespecifikation6[[#This Row],[ID-Bygningsdel]],'Data aktør'!A:H,8,FALSE)</f>
        <v/>
      </c>
      <c r="V358" s="112"/>
      <c r="W358" s="79"/>
      <c r="X358" s="79"/>
      <c r="Y358" s="79"/>
      <c r="Z358" s="79"/>
      <c r="AA358" s="79"/>
      <c r="AB358" s="171"/>
      <c r="AD358" s="171"/>
      <c r="AE358" s="171"/>
      <c r="AF358" s="171"/>
      <c r="AG358" s="171"/>
      <c r="AH358" s="171"/>
      <c r="AI358" s="171"/>
      <c r="AJ358" s="171"/>
      <c r="BV358" s="171"/>
      <c r="BW358" s="171"/>
      <c r="CB358" s="134"/>
    </row>
    <row r="359" spans="1:986" ht="12" x14ac:dyDescent="0.2">
      <c r="A359" s="249"/>
      <c r="B359" s="242" t="s">
        <v>843</v>
      </c>
      <c r="C359" s="170" t="str">
        <f>_xlfn.CONCAT(Leverancespecifikation6[[#This Row],[ID]],Leverancespecifikation6[[#This Row],[BYGNINGSDEL]])</f>
        <v>355Brandslukningsudstyr</v>
      </c>
      <c r="E359" s="171">
        <v>735</v>
      </c>
      <c r="I359" s="171"/>
      <c r="J359" s="171">
        <v>4</v>
      </c>
      <c r="K359" s="175" t="s">
        <v>878</v>
      </c>
      <c r="L359" s="172" t="s">
        <v>868</v>
      </c>
      <c r="M359" s="80" t="str">
        <f>IFERROR(VLOOKUP(Leverancespecifikation6[[#This Row],[ID-Bygningsdel]],'Data ændringslog'!A:G,7,FALSE),"P")</f>
        <v/>
      </c>
      <c r="N359" s="321" t="s">
        <v>103</v>
      </c>
      <c r="O359" s="121" t="str">
        <f>VLOOKUP(Leverancespecifikation6[[#This Row],[ID-Bygningsdel]],'Data aktør'!A:H,2,FALSE)</f>
        <v/>
      </c>
      <c r="P359" s="78" t="str">
        <f>VLOOKUP(Leverancespecifikation6[[#This Row],[ID-Bygningsdel]],'Data aktør'!A:H,3,FALSE)</f>
        <v/>
      </c>
      <c r="Q359" s="78" t="str">
        <f>VLOOKUP(Leverancespecifikation6[[#This Row],[ID-Bygningsdel]],'Data aktør'!A:H,4,FALSE)</f>
        <v/>
      </c>
      <c r="R359" s="78" t="str">
        <f>VLOOKUP(Leverancespecifikation6[[#This Row],[ID-Bygningsdel]],'Data aktør'!A:H,5,FALSE)</f>
        <v/>
      </c>
      <c r="S359" s="78" t="str">
        <f>VLOOKUP(Leverancespecifikation6[[#This Row],[ID-Bygningsdel]],'Data aktør'!A:H,6,FALSE)</f>
        <v/>
      </c>
      <c r="T359" s="78" t="str">
        <f>VLOOKUP(Leverancespecifikation6[[#This Row],[ID-Bygningsdel]],'Data aktør'!A:H,7,FALSE)</f>
        <v/>
      </c>
      <c r="U359" s="122" t="str">
        <f>VLOOKUP(Leverancespecifikation6[[#This Row],[ID-Bygningsdel]],'Data aktør'!A:H,8,FALSE)</f>
        <v/>
      </c>
      <c r="V359" s="112"/>
      <c r="W359" s="79"/>
      <c r="X359" s="79"/>
      <c r="Y359" s="79"/>
      <c r="Z359" s="79"/>
      <c r="AA359" s="79"/>
      <c r="AB359" s="171"/>
      <c r="AD359" s="171"/>
      <c r="AE359" s="171"/>
      <c r="AF359" s="171"/>
      <c r="AG359" s="171"/>
      <c r="AH359" s="171"/>
      <c r="AI359" s="171"/>
      <c r="AJ359" s="171"/>
      <c r="BV359" s="171"/>
      <c r="BW359" s="171"/>
      <c r="CB359" s="134"/>
    </row>
    <row r="360" spans="1:986" s="104" customFormat="1" x14ac:dyDescent="0.2">
      <c r="A360" s="248"/>
      <c r="B360" s="240" t="s">
        <v>845</v>
      </c>
      <c r="C360" s="161" t="str">
        <f>_xlfn.CONCAT(Leverancespecifikation6[[#This Row],[ID]],Leverancespecifikation6[[#This Row],[BYGNINGSDEL]])</f>
        <v>356Hårde hvidevarer</v>
      </c>
      <c r="D360" s="162"/>
      <c r="E360" s="162"/>
      <c r="F360" s="162"/>
      <c r="G360" s="162"/>
      <c r="H360" s="162"/>
      <c r="I360" s="162"/>
      <c r="J360" s="163">
        <v>2</v>
      </c>
      <c r="K360" s="164" t="s">
        <v>881</v>
      </c>
      <c r="L360" s="165"/>
      <c r="M360" s="100" t="str">
        <f>IFERROR(VLOOKUP(Leverancespecifikation6[[#This Row],[ID-Bygningsdel]],'Data ændringslog'!A:G,7,FALSE),"P")</f>
        <v/>
      </c>
      <c r="N360" s="201" t="s">
        <v>177</v>
      </c>
      <c r="O360" s="119"/>
      <c r="P360" s="101"/>
      <c r="Q360" s="101"/>
      <c r="R360" s="101"/>
      <c r="S360" s="101"/>
      <c r="T360" s="101"/>
      <c r="U360" s="120"/>
      <c r="V360" s="111"/>
      <c r="W360" s="102"/>
      <c r="X360" s="102"/>
      <c r="Y360" s="102"/>
      <c r="Z360" s="102"/>
      <c r="AA360" s="10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285"/>
      <c r="BM360" s="162"/>
      <c r="BN360" s="162"/>
      <c r="BO360" s="162"/>
      <c r="BP360" s="162"/>
      <c r="BQ360" s="162"/>
      <c r="BR360" s="162"/>
      <c r="BS360" s="162"/>
      <c r="BT360" s="162"/>
      <c r="BU360" s="162"/>
      <c r="BV360" s="162"/>
      <c r="BW360" s="162"/>
      <c r="BX360" s="162"/>
      <c r="BY360" s="162"/>
      <c r="BZ360" s="162"/>
      <c r="CA360" s="206"/>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c r="EO360" s="98"/>
      <c r="EP360" s="98"/>
      <c r="EQ360" s="98"/>
      <c r="ER360" s="98"/>
      <c r="ES360" s="98"/>
      <c r="ET360" s="98"/>
      <c r="EU360" s="98"/>
      <c r="EV360" s="98"/>
      <c r="EW360" s="98"/>
      <c r="EX360" s="98"/>
      <c r="EY360" s="98"/>
      <c r="EZ360" s="98"/>
      <c r="FA360" s="98"/>
      <c r="FB360" s="98"/>
      <c r="FC360" s="98"/>
      <c r="FD360" s="98"/>
      <c r="FE360" s="98"/>
      <c r="FF360" s="98"/>
      <c r="FG360" s="98"/>
      <c r="FH360" s="98"/>
      <c r="FI360" s="98"/>
      <c r="FJ360" s="98"/>
      <c r="FK360" s="98"/>
      <c r="FL360" s="98"/>
      <c r="FM360" s="98"/>
      <c r="FN360" s="98"/>
      <c r="FO360" s="98"/>
      <c r="FP360" s="98"/>
      <c r="FQ360" s="98"/>
      <c r="FR360" s="98"/>
      <c r="FS360" s="98"/>
      <c r="FT360" s="98"/>
      <c r="FU360" s="98"/>
      <c r="FV360" s="98"/>
      <c r="FW360" s="98"/>
      <c r="FX360" s="98"/>
      <c r="FY360" s="98"/>
      <c r="FZ360" s="98"/>
      <c r="GA360" s="98"/>
      <c r="GB360" s="98"/>
      <c r="GC360" s="98"/>
      <c r="GD360" s="98"/>
      <c r="GE360" s="98"/>
      <c r="GF360" s="98"/>
      <c r="GG360" s="98"/>
      <c r="GH360" s="98"/>
      <c r="GI360" s="98"/>
      <c r="GJ360" s="98"/>
      <c r="GK360" s="98"/>
      <c r="GL360" s="98"/>
      <c r="GM360" s="98"/>
      <c r="GN360" s="98"/>
      <c r="GO360" s="98"/>
      <c r="GP360" s="98"/>
      <c r="GQ360" s="98"/>
      <c r="GR360" s="98"/>
      <c r="GS360" s="98"/>
      <c r="GT360" s="98"/>
      <c r="GU360" s="98"/>
      <c r="GV360" s="98"/>
      <c r="GW360" s="98"/>
      <c r="GX360" s="98"/>
      <c r="GY360" s="98"/>
      <c r="GZ360" s="98"/>
      <c r="HA360" s="98"/>
      <c r="HB360" s="98"/>
      <c r="HC360" s="98"/>
      <c r="HD360" s="98"/>
      <c r="HE360" s="98"/>
      <c r="HF360" s="98"/>
      <c r="HG360" s="98"/>
      <c r="HH360" s="98"/>
      <c r="HI360" s="98"/>
      <c r="HJ360" s="98"/>
      <c r="HK360" s="98"/>
      <c r="HL360" s="98"/>
      <c r="HM360" s="98"/>
      <c r="HN360" s="98"/>
      <c r="HO360" s="98"/>
      <c r="HP360" s="98"/>
      <c r="HQ360" s="98"/>
      <c r="HR360" s="98"/>
      <c r="HS360" s="98"/>
      <c r="HT360" s="98"/>
      <c r="HU360" s="98"/>
      <c r="HV360" s="98"/>
      <c r="HW360" s="98"/>
      <c r="HX360" s="98"/>
      <c r="HY360" s="98"/>
      <c r="HZ360" s="98"/>
      <c r="IA360" s="98"/>
      <c r="IB360" s="98"/>
      <c r="IC360" s="98"/>
      <c r="ID360" s="98"/>
      <c r="IE360" s="98"/>
      <c r="IF360" s="98"/>
      <c r="IG360" s="98"/>
      <c r="IH360" s="98"/>
      <c r="II360" s="98"/>
      <c r="IJ360" s="98"/>
      <c r="IK360" s="98"/>
      <c r="IL360" s="98"/>
      <c r="IM360" s="98"/>
      <c r="IN360" s="98"/>
      <c r="IO360" s="98"/>
      <c r="IP360" s="98"/>
      <c r="IQ360" s="98"/>
      <c r="IR360" s="98"/>
      <c r="IS360" s="98"/>
      <c r="IT360" s="98"/>
      <c r="IU360" s="98"/>
      <c r="IV360" s="98"/>
      <c r="IW360" s="98"/>
      <c r="IX360" s="98"/>
      <c r="IY360" s="98"/>
      <c r="IZ360" s="98"/>
      <c r="JA360" s="98"/>
      <c r="JB360" s="98"/>
      <c r="JC360" s="98"/>
      <c r="JD360" s="98"/>
      <c r="JE360" s="98"/>
      <c r="JF360" s="98"/>
      <c r="JG360" s="98"/>
      <c r="JH360" s="98"/>
      <c r="JI360" s="98"/>
      <c r="JJ360" s="98"/>
      <c r="JK360" s="98"/>
      <c r="JL360" s="98"/>
      <c r="JM360" s="98"/>
      <c r="JN360" s="98"/>
      <c r="JO360" s="98"/>
      <c r="JP360" s="98"/>
      <c r="JQ360" s="98"/>
      <c r="JR360" s="98"/>
      <c r="JS360" s="98"/>
      <c r="JT360" s="98"/>
      <c r="JU360" s="98"/>
      <c r="JV360" s="98"/>
      <c r="JW360" s="98"/>
      <c r="JX360" s="98"/>
      <c r="JY360" s="98"/>
      <c r="JZ360" s="98"/>
      <c r="KA360" s="98"/>
      <c r="KB360" s="98"/>
      <c r="KC360" s="98"/>
      <c r="KD360" s="98"/>
      <c r="KE360" s="98"/>
      <c r="KF360" s="98"/>
      <c r="KG360" s="98"/>
      <c r="KH360" s="98"/>
      <c r="KI360" s="98"/>
      <c r="KJ360" s="98"/>
      <c r="KK360" s="98"/>
      <c r="KL360" s="98"/>
      <c r="KM360" s="98"/>
      <c r="KN360" s="98"/>
      <c r="KO360" s="98"/>
      <c r="KP360" s="98"/>
      <c r="KQ360" s="98"/>
      <c r="KR360" s="98"/>
      <c r="KS360" s="98"/>
      <c r="KT360" s="98"/>
      <c r="KU360" s="98"/>
      <c r="KV360" s="98"/>
      <c r="KW360" s="98"/>
      <c r="KX360" s="98"/>
      <c r="KY360" s="98"/>
      <c r="KZ360" s="98"/>
      <c r="LA360" s="98"/>
      <c r="LB360" s="98"/>
      <c r="LC360" s="98"/>
      <c r="LD360" s="98"/>
      <c r="LE360" s="98"/>
      <c r="LF360" s="98"/>
      <c r="LG360" s="98"/>
      <c r="LH360" s="98"/>
      <c r="LI360" s="98"/>
      <c r="LJ360" s="98"/>
      <c r="LK360" s="98"/>
      <c r="LL360" s="98"/>
      <c r="LM360" s="98"/>
      <c r="LN360" s="98"/>
      <c r="LO360" s="98"/>
      <c r="LP360" s="98"/>
      <c r="LQ360" s="98"/>
      <c r="LR360" s="98"/>
      <c r="LS360" s="98"/>
      <c r="LT360" s="98"/>
      <c r="LU360" s="98"/>
      <c r="LV360" s="98"/>
      <c r="LW360" s="98"/>
      <c r="LX360" s="98"/>
      <c r="LY360" s="98"/>
      <c r="LZ360" s="98"/>
      <c r="MA360" s="98"/>
      <c r="MB360" s="98"/>
      <c r="MC360" s="98"/>
      <c r="MD360" s="98"/>
      <c r="ME360" s="98"/>
      <c r="MF360" s="98"/>
      <c r="MG360" s="98"/>
      <c r="MH360" s="98"/>
      <c r="MI360" s="98"/>
      <c r="MJ360" s="98"/>
      <c r="MK360" s="98"/>
      <c r="ML360" s="98"/>
      <c r="MM360" s="98"/>
      <c r="MN360" s="98"/>
      <c r="MO360" s="98"/>
      <c r="MP360" s="98"/>
      <c r="MQ360" s="98"/>
      <c r="MR360" s="98"/>
      <c r="MS360" s="98"/>
      <c r="MT360" s="98"/>
      <c r="MU360" s="98"/>
      <c r="MV360" s="98"/>
      <c r="MW360" s="98"/>
      <c r="MX360" s="98"/>
      <c r="MY360" s="98"/>
      <c r="MZ360" s="98"/>
      <c r="NA360" s="98"/>
      <c r="NB360" s="98"/>
      <c r="NC360" s="98"/>
      <c r="ND360" s="98"/>
      <c r="NE360" s="98"/>
      <c r="NF360" s="98"/>
      <c r="NG360" s="98"/>
      <c r="NH360" s="98"/>
      <c r="NI360" s="98"/>
      <c r="NJ360" s="98"/>
      <c r="NK360" s="98"/>
      <c r="NL360" s="98"/>
      <c r="NM360" s="98"/>
      <c r="NN360" s="98"/>
      <c r="NO360" s="98"/>
      <c r="NP360" s="98"/>
      <c r="NQ360" s="98"/>
      <c r="NR360" s="98"/>
      <c r="NS360" s="98"/>
      <c r="NT360" s="98"/>
      <c r="NU360" s="98"/>
      <c r="NV360" s="98"/>
      <c r="NW360" s="98"/>
      <c r="NX360" s="98"/>
      <c r="NY360" s="98"/>
      <c r="NZ360" s="98"/>
      <c r="OA360" s="98"/>
      <c r="OB360" s="98"/>
      <c r="OC360" s="98"/>
      <c r="OD360" s="98"/>
      <c r="OE360" s="98"/>
      <c r="OF360" s="98"/>
      <c r="OG360" s="98"/>
      <c r="OH360" s="98"/>
      <c r="OI360" s="98"/>
      <c r="OJ360" s="98"/>
      <c r="OK360" s="98"/>
      <c r="OL360" s="98"/>
      <c r="OM360" s="98"/>
      <c r="ON360" s="98"/>
      <c r="OO360" s="98"/>
      <c r="OP360" s="98"/>
      <c r="OQ360" s="98"/>
      <c r="OR360" s="98"/>
      <c r="OS360" s="98"/>
      <c r="OT360" s="98"/>
      <c r="OU360" s="98"/>
      <c r="OV360" s="98"/>
      <c r="OW360" s="98"/>
      <c r="OX360" s="98"/>
      <c r="OY360" s="98"/>
      <c r="OZ360" s="98"/>
      <c r="PA360" s="98"/>
      <c r="PB360" s="98"/>
      <c r="PC360" s="98"/>
      <c r="PD360" s="98"/>
      <c r="PE360" s="98"/>
      <c r="PF360" s="98"/>
      <c r="PG360" s="98"/>
      <c r="PH360" s="98"/>
      <c r="PI360" s="98"/>
      <c r="PJ360" s="98"/>
      <c r="PK360" s="98"/>
      <c r="PL360" s="98"/>
      <c r="PM360" s="98"/>
      <c r="PN360" s="98"/>
      <c r="PO360" s="98"/>
      <c r="PP360" s="98"/>
      <c r="PQ360" s="98"/>
      <c r="PR360" s="98"/>
      <c r="PS360" s="98"/>
      <c r="PT360" s="98"/>
      <c r="PU360" s="98"/>
      <c r="PV360" s="98"/>
      <c r="PW360" s="98"/>
      <c r="PX360" s="98"/>
      <c r="PY360" s="98"/>
      <c r="PZ360" s="98"/>
      <c r="QA360" s="98"/>
      <c r="QB360" s="98"/>
      <c r="QC360" s="98"/>
      <c r="QD360" s="98"/>
      <c r="QE360" s="98"/>
      <c r="QF360" s="98"/>
      <c r="QG360" s="98"/>
      <c r="QH360" s="98"/>
      <c r="QI360" s="98"/>
      <c r="QJ360" s="98"/>
      <c r="QK360" s="98"/>
      <c r="QL360" s="98"/>
      <c r="QM360" s="98"/>
      <c r="QN360" s="98"/>
      <c r="QO360" s="98"/>
      <c r="QP360" s="98"/>
      <c r="QQ360" s="98"/>
      <c r="QR360" s="98"/>
      <c r="QS360" s="98"/>
      <c r="QT360" s="98"/>
      <c r="QU360" s="98"/>
      <c r="QV360" s="98"/>
      <c r="QW360" s="98"/>
      <c r="QX360" s="98"/>
      <c r="QY360" s="98"/>
      <c r="QZ360" s="98"/>
      <c r="RA360" s="98"/>
      <c r="RB360" s="98"/>
      <c r="RC360" s="98"/>
      <c r="RD360" s="98"/>
      <c r="RE360" s="98"/>
      <c r="RF360" s="98"/>
      <c r="RG360" s="98"/>
      <c r="RH360" s="98"/>
      <c r="RI360" s="98"/>
      <c r="RJ360" s="98"/>
      <c r="RK360" s="98"/>
      <c r="RL360" s="98"/>
      <c r="RM360" s="98"/>
      <c r="RN360" s="98"/>
      <c r="RO360" s="98"/>
      <c r="RP360" s="98"/>
      <c r="RQ360" s="98"/>
      <c r="RR360" s="98"/>
      <c r="RS360" s="98"/>
      <c r="RT360" s="98"/>
      <c r="RU360" s="98"/>
      <c r="RV360" s="98"/>
      <c r="RW360" s="98"/>
      <c r="RX360" s="98"/>
      <c r="RY360" s="98"/>
      <c r="RZ360" s="98"/>
      <c r="SA360" s="98"/>
      <c r="SB360" s="98"/>
      <c r="SC360" s="98"/>
      <c r="SD360" s="98"/>
      <c r="SE360" s="98"/>
      <c r="SF360" s="98"/>
      <c r="SG360" s="98"/>
      <c r="SH360" s="98"/>
      <c r="SI360" s="98"/>
      <c r="SJ360" s="98"/>
      <c r="SK360" s="98"/>
      <c r="SL360" s="98"/>
      <c r="SM360" s="98"/>
      <c r="SN360" s="98"/>
      <c r="SO360" s="98"/>
      <c r="SP360" s="98"/>
      <c r="SQ360" s="98"/>
      <c r="SR360" s="98"/>
      <c r="SS360" s="98"/>
      <c r="ST360" s="98"/>
      <c r="SU360" s="98"/>
      <c r="SV360" s="98"/>
      <c r="SW360" s="98"/>
      <c r="SX360" s="98"/>
      <c r="SY360" s="98"/>
      <c r="SZ360" s="98"/>
      <c r="TA360" s="98"/>
      <c r="TB360" s="98"/>
      <c r="TC360" s="98"/>
      <c r="TD360" s="98"/>
      <c r="TE360" s="98"/>
      <c r="TF360" s="98"/>
      <c r="TG360" s="98"/>
      <c r="TH360" s="98"/>
      <c r="TI360" s="98"/>
      <c r="TJ360" s="98"/>
      <c r="TK360" s="98"/>
      <c r="TL360" s="98"/>
      <c r="TM360" s="98"/>
      <c r="TN360" s="98"/>
      <c r="TO360" s="98"/>
      <c r="TP360" s="98"/>
      <c r="TQ360" s="98"/>
      <c r="TR360" s="98"/>
      <c r="TS360" s="98"/>
      <c r="TT360" s="98"/>
      <c r="TU360" s="98"/>
      <c r="TV360" s="98"/>
      <c r="TW360" s="98"/>
      <c r="TX360" s="98"/>
      <c r="TY360" s="98"/>
      <c r="TZ360" s="98"/>
      <c r="UA360" s="98"/>
      <c r="UB360" s="98"/>
      <c r="UC360" s="98"/>
      <c r="UD360" s="98"/>
      <c r="UE360" s="98"/>
      <c r="UF360" s="98"/>
      <c r="UG360" s="98"/>
      <c r="UH360" s="98"/>
      <c r="UI360" s="98"/>
      <c r="UJ360" s="98"/>
      <c r="UK360" s="98"/>
      <c r="UL360" s="98"/>
      <c r="UM360" s="98"/>
      <c r="UN360" s="98"/>
      <c r="UO360" s="98"/>
      <c r="UP360" s="98"/>
      <c r="UQ360" s="98"/>
      <c r="UR360" s="98"/>
      <c r="US360" s="98"/>
      <c r="UT360" s="98"/>
      <c r="UU360" s="98"/>
      <c r="UV360" s="98"/>
      <c r="UW360" s="98"/>
      <c r="UX360" s="98"/>
      <c r="UY360" s="98"/>
      <c r="UZ360" s="98"/>
      <c r="VA360" s="98"/>
      <c r="VB360" s="98"/>
      <c r="VC360" s="98"/>
      <c r="VD360" s="98"/>
      <c r="VE360" s="98"/>
      <c r="VF360" s="98"/>
      <c r="VG360" s="98"/>
      <c r="VH360" s="98"/>
      <c r="VI360" s="98"/>
      <c r="VJ360" s="98"/>
      <c r="VK360" s="98"/>
      <c r="VL360" s="98"/>
      <c r="VM360" s="98"/>
      <c r="VN360" s="98"/>
      <c r="VO360" s="98"/>
      <c r="VP360" s="98"/>
      <c r="VQ360" s="98"/>
      <c r="VR360" s="98"/>
      <c r="VS360" s="98"/>
      <c r="VT360" s="98"/>
      <c r="VU360" s="98"/>
      <c r="VV360" s="98"/>
      <c r="VW360" s="98"/>
      <c r="VX360" s="98"/>
      <c r="VY360" s="98"/>
      <c r="VZ360" s="98"/>
      <c r="WA360" s="98"/>
      <c r="WB360" s="98"/>
      <c r="WC360" s="98"/>
      <c r="WD360" s="98"/>
      <c r="WE360" s="98"/>
      <c r="WF360" s="98"/>
      <c r="WG360" s="98"/>
      <c r="WH360" s="98"/>
      <c r="WI360" s="98"/>
      <c r="WJ360" s="98"/>
      <c r="WK360" s="98"/>
      <c r="WL360" s="98"/>
      <c r="WM360" s="98"/>
      <c r="WN360" s="98"/>
      <c r="WO360" s="98"/>
      <c r="WP360" s="98"/>
      <c r="WQ360" s="98"/>
      <c r="WR360" s="98"/>
      <c r="WS360" s="98"/>
      <c r="WT360" s="98"/>
      <c r="WU360" s="98"/>
      <c r="WV360" s="98"/>
      <c r="WW360" s="98"/>
      <c r="WX360" s="98"/>
      <c r="WY360" s="98"/>
      <c r="WZ360" s="98"/>
      <c r="XA360" s="98"/>
      <c r="XB360" s="98"/>
      <c r="XC360" s="98"/>
      <c r="XD360" s="98"/>
      <c r="XE360" s="98"/>
      <c r="XF360" s="98"/>
      <c r="XG360" s="98"/>
      <c r="XH360" s="98"/>
      <c r="XI360" s="98"/>
      <c r="XJ360" s="98"/>
      <c r="XK360" s="98"/>
      <c r="XL360" s="98"/>
      <c r="XM360" s="98"/>
      <c r="XN360" s="98"/>
      <c r="XO360" s="98"/>
      <c r="XP360" s="98"/>
      <c r="XQ360" s="98"/>
      <c r="XR360" s="98"/>
      <c r="XS360" s="98"/>
      <c r="XT360" s="98"/>
      <c r="XU360" s="98"/>
      <c r="XV360" s="98"/>
      <c r="XW360" s="98"/>
      <c r="XX360" s="98"/>
      <c r="XY360" s="98"/>
      <c r="XZ360" s="98"/>
      <c r="YA360" s="98"/>
      <c r="YB360" s="98"/>
      <c r="YC360" s="98"/>
      <c r="YD360" s="98"/>
      <c r="YE360" s="98"/>
      <c r="YF360" s="98"/>
      <c r="YG360" s="98"/>
      <c r="YH360" s="98"/>
      <c r="YI360" s="98"/>
      <c r="YJ360" s="98"/>
      <c r="YK360" s="98"/>
      <c r="YL360" s="98"/>
      <c r="YM360" s="98"/>
      <c r="YN360" s="98"/>
      <c r="YO360" s="98"/>
      <c r="YP360" s="98"/>
      <c r="YQ360" s="98"/>
      <c r="YR360" s="98"/>
      <c r="YS360" s="98"/>
      <c r="YT360" s="98"/>
      <c r="YU360" s="98"/>
      <c r="YV360" s="98"/>
      <c r="YW360" s="98"/>
      <c r="YX360" s="98"/>
      <c r="YY360" s="98"/>
      <c r="YZ360" s="98"/>
      <c r="ZA360" s="98"/>
      <c r="ZB360" s="98"/>
      <c r="ZC360" s="98"/>
      <c r="ZD360" s="98"/>
      <c r="ZE360" s="98"/>
      <c r="ZF360" s="98"/>
      <c r="ZG360" s="98"/>
      <c r="ZH360" s="98"/>
      <c r="ZI360" s="98"/>
      <c r="ZJ360" s="98"/>
      <c r="ZK360" s="98"/>
      <c r="ZL360" s="98"/>
      <c r="ZM360" s="98"/>
      <c r="ZN360" s="98"/>
      <c r="ZO360" s="98"/>
      <c r="ZP360" s="98"/>
      <c r="ZQ360" s="98"/>
      <c r="ZR360" s="98"/>
      <c r="ZS360" s="98"/>
      <c r="ZT360" s="98"/>
      <c r="ZU360" s="98"/>
      <c r="ZV360" s="98"/>
      <c r="ZW360" s="98"/>
      <c r="ZX360" s="98"/>
      <c r="ZY360" s="98"/>
      <c r="ZZ360" s="98"/>
      <c r="AAA360" s="98"/>
      <c r="AAB360" s="98"/>
      <c r="AAC360" s="98"/>
      <c r="AAD360" s="98"/>
      <c r="AAE360" s="98"/>
      <c r="AAF360" s="98"/>
      <c r="AAG360" s="98"/>
      <c r="AAH360" s="98"/>
      <c r="AAI360" s="98"/>
      <c r="AAJ360" s="98"/>
      <c r="AAK360" s="98"/>
      <c r="AAL360" s="98"/>
      <c r="AAM360" s="98"/>
      <c r="AAN360" s="98"/>
      <c r="AAO360" s="98"/>
      <c r="AAP360" s="98"/>
      <c r="AAQ360" s="98"/>
      <c r="AAR360" s="98"/>
      <c r="AAS360" s="98"/>
      <c r="AAT360" s="98"/>
      <c r="AAU360" s="98"/>
      <c r="AAV360" s="98"/>
      <c r="AAW360" s="98"/>
      <c r="AAX360" s="98"/>
      <c r="AAY360" s="98"/>
      <c r="AAZ360" s="98"/>
      <c r="ABA360" s="98"/>
      <c r="ABB360" s="98"/>
      <c r="ABC360" s="98"/>
      <c r="ABD360" s="98"/>
      <c r="ABE360" s="98"/>
      <c r="ABF360" s="98"/>
      <c r="ABG360" s="98"/>
      <c r="ABH360" s="98"/>
      <c r="ABI360" s="98"/>
      <c r="ABJ360" s="98"/>
      <c r="ABK360" s="98"/>
      <c r="ABL360" s="98"/>
      <c r="ABM360" s="98"/>
      <c r="ABN360" s="98"/>
      <c r="ABO360" s="98"/>
      <c r="ABP360" s="98"/>
      <c r="ABQ360" s="98"/>
      <c r="ABR360" s="98"/>
      <c r="ABS360" s="98"/>
      <c r="ABT360" s="98"/>
      <c r="ABU360" s="98"/>
      <c r="ABV360" s="98"/>
      <c r="ABW360" s="98"/>
      <c r="ABX360" s="98"/>
      <c r="ABY360" s="98"/>
      <c r="ABZ360" s="98"/>
      <c r="ACA360" s="98"/>
      <c r="ACB360" s="98"/>
      <c r="ACC360" s="98"/>
      <c r="ACD360" s="98"/>
      <c r="ACE360" s="98"/>
      <c r="ACF360" s="98"/>
      <c r="ACG360" s="98"/>
      <c r="ACH360" s="98"/>
      <c r="ACI360" s="98"/>
      <c r="ACJ360" s="98"/>
      <c r="ACK360" s="98"/>
      <c r="ACL360" s="98"/>
      <c r="ACM360" s="98"/>
      <c r="ACN360" s="98"/>
      <c r="ACO360" s="98"/>
      <c r="ACP360" s="98"/>
      <c r="ACQ360" s="98"/>
      <c r="ACR360" s="98"/>
      <c r="ACS360" s="98"/>
      <c r="ACT360" s="98"/>
      <c r="ACU360" s="98"/>
      <c r="ACV360" s="98"/>
      <c r="ACW360" s="98"/>
      <c r="ACX360" s="98"/>
      <c r="ACY360" s="98"/>
      <c r="ACZ360" s="98"/>
      <c r="ADA360" s="98"/>
      <c r="ADB360" s="98"/>
      <c r="ADC360" s="98"/>
      <c r="ADD360" s="98"/>
      <c r="ADE360" s="98"/>
      <c r="ADF360" s="98"/>
      <c r="ADG360" s="98"/>
      <c r="ADH360" s="98"/>
      <c r="ADI360" s="98"/>
      <c r="ADJ360" s="98"/>
      <c r="ADK360" s="98"/>
      <c r="ADL360" s="98"/>
      <c r="ADM360" s="98"/>
      <c r="ADN360" s="98"/>
      <c r="ADO360" s="98"/>
      <c r="ADP360" s="98"/>
      <c r="ADQ360" s="98"/>
      <c r="ADR360" s="98"/>
      <c r="ADS360" s="98"/>
      <c r="ADT360" s="98"/>
      <c r="ADU360" s="98"/>
      <c r="ADV360" s="98"/>
      <c r="ADW360" s="98"/>
      <c r="ADX360" s="98"/>
      <c r="ADY360" s="98"/>
      <c r="ADZ360" s="98"/>
      <c r="AEA360" s="98"/>
      <c r="AEB360" s="98"/>
      <c r="AEC360" s="98"/>
      <c r="AED360" s="98"/>
      <c r="AEE360" s="98"/>
      <c r="AEF360" s="98"/>
      <c r="AEG360" s="98"/>
      <c r="AEH360" s="98"/>
      <c r="AEI360" s="98"/>
      <c r="AEJ360" s="98"/>
      <c r="AEK360" s="98"/>
      <c r="AEL360" s="98"/>
      <c r="AEM360" s="98"/>
      <c r="AEN360" s="98"/>
      <c r="AEO360" s="98"/>
      <c r="AEP360" s="98"/>
      <c r="AEQ360" s="98"/>
      <c r="AER360" s="98"/>
      <c r="AES360" s="98"/>
      <c r="AET360" s="98"/>
      <c r="AEU360" s="98"/>
      <c r="AEV360" s="98"/>
      <c r="AEW360" s="98"/>
      <c r="AEX360" s="98"/>
      <c r="AEY360" s="98"/>
      <c r="AEZ360" s="98"/>
      <c r="AFA360" s="98"/>
      <c r="AFB360" s="98"/>
      <c r="AFC360" s="98"/>
      <c r="AFD360" s="98"/>
      <c r="AFE360" s="98"/>
      <c r="AFF360" s="98"/>
      <c r="AFG360" s="98"/>
      <c r="AFH360" s="98"/>
      <c r="AFI360" s="98"/>
      <c r="AFJ360" s="98"/>
      <c r="AFK360" s="98"/>
      <c r="AFL360" s="98"/>
      <c r="AFM360" s="98"/>
      <c r="AFN360" s="98"/>
      <c r="AFO360" s="98"/>
      <c r="AFP360" s="98"/>
      <c r="AFQ360" s="98"/>
      <c r="AFR360" s="98"/>
      <c r="AFS360" s="98"/>
      <c r="AFT360" s="98"/>
      <c r="AFU360" s="98"/>
      <c r="AFV360" s="98"/>
      <c r="AFW360" s="98"/>
      <c r="AFX360" s="98"/>
      <c r="AFY360" s="98"/>
      <c r="AFZ360" s="98"/>
      <c r="AGA360" s="98"/>
      <c r="AGB360" s="98"/>
      <c r="AGC360" s="98"/>
      <c r="AGD360" s="98"/>
      <c r="AGE360" s="98"/>
      <c r="AGF360" s="98"/>
      <c r="AGG360" s="98"/>
      <c r="AGH360" s="98"/>
      <c r="AGI360" s="98"/>
      <c r="AGJ360" s="98"/>
      <c r="AGK360" s="98"/>
      <c r="AGL360" s="98"/>
      <c r="AGM360" s="98"/>
      <c r="AGN360" s="98"/>
      <c r="AGO360" s="98"/>
      <c r="AGP360" s="98"/>
      <c r="AGQ360" s="98"/>
      <c r="AGR360" s="98"/>
      <c r="AGS360" s="98"/>
      <c r="AGT360" s="98"/>
      <c r="AGU360" s="98"/>
      <c r="AGV360" s="98"/>
      <c r="AGW360" s="98"/>
      <c r="AGX360" s="98"/>
      <c r="AGY360" s="98"/>
      <c r="AGZ360" s="98"/>
      <c r="AHA360" s="98"/>
      <c r="AHB360" s="98"/>
      <c r="AHC360" s="98"/>
      <c r="AHD360" s="98"/>
      <c r="AHE360" s="98"/>
      <c r="AHF360" s="98"/>
      <c r="AHG360" s="98"/>
      <c r="AHH360" s="98"/>
      <c r="AHI360" s="98"/>
      <c r="AHJ360" s="98"/>
      <c r="AHK360" s="98"/>
      <c r="AHL360" s="98"/>
      <c r="AHM360" s="98"/>
      <c r="AHN360" s="98"/>
      <c r="AHO360" s="98"/>
      <c r="AHP360" s="98"/>
      <c r="AHQ360" s="98"/>
      <c r="AHR360" s="98"/>
      <c r="AHS360" s="98"/>
      <c r="AHT360" s="98"/>
      <c r="AHU360" s="98"/>
      <c r="AHV360" s="98"/>
      <c r="AHW360" s="98"/>
      <c r="AHX360" s="98"/>
      <c r="AHY360" s="98"/>
      <c r="AHZ360" s="98"/>
      <c r="AIA360" s="98"/>
      <c r="AIB360" s="98"/>
      <c r="AIC360" s="98"/>
      <c r="AID360" s="98"/>
      <c r="AIE360" s="98"/>
      <c r="AIF360" s="98"/>
      <c r="AIG360" s="98"/>
      <c r="AIH360" s="98"/>
      <c r="AII360" s="98"/>
      <c r="AIJ360" s="98"/>
      <c r="AIK360" s="98"/>
      <c r="AIL360" s="98"/>
      <c r="AIM360" s="98"/>
      <c r="AIN360" s="98"/>
      <c r="AIO360" s="98"/>
      <c r="AIP360" s="98"/>
      <c r="AIQ360" s="98"/>
      <c r="AIR360" s="98"/>
      <c r="AIS360" s="98"/>
      <c r="AIT360" s="98"/>
      <c r="AIU360" s="98"/>
      <c r="AIV360" s="98"/>
      <c r="AIW360" s="98"/>
      <c r="AIX360" s="98"/>
      <c r="AIY360" s="98"/>
      <c r="AIZ360" s="98"/>
      <c r="AJA360" s="98"/>
      <c r="AJB360" s="98"/>
      <c r="AJC360" s="98"/>
      <c r="AJD360" s="98"/>
      <c r="AJE360" s="98"/>
      <c r="AJF360" s="98"/>
      <c r="AJG360" s="98"/>
      <c r="AJH360" s="98"/>
      <c r="AJI360" s="98"/>
      <c r="AJJ360" s="98"/>
      <c r="AJK360" s="98"/>
      <c r="AJL360" s="98"/>
      <c r="AJM360" s="98"/>
      <c r="AJN360" s="98"/>
      <c r="AJO360" s="98"/>
      <c r="AJP360" s="98"/>
      <c r="AJQ360" s="98"/>
      <c r="AJR360" s="98"/>
      <c r="AJS360" s="98"/>
      <c r="AJT360" s="98"/>
      <c r="AJU360" s="98"/>
      <c r="AJV360" s="98"/>
      <c r="AJW360" s="98"/>
      <c r="AJX360" s="98"/>
      <c r="AJY360" s="98"/>
      <c r="AJZ360" s="98"/>
      <c r="AKA360" s="98"/>
      <c r="AKB360" s="98"/>
      <c r="AKC360" s="98"/>
      <c r="AKD360" s="98"/>
      <c r="AKE360" s="98"/>
      <c r="AKF360" s="98"/>
      <c r="AKG360" s="98"/>
      <c r="AKH360" s="98"/>
      <c r="AKI360" s="98"/>
      <c r="AKJ360" s="98"/>
      <c r="AKK360" s="98"/>
      <c r="AKL360" s="98"/>
      <c r="AKM360" s="98"/>
      <c r="AKN360" s="98"/>
      <c r="AKO360" s="98"/>
      <c r="AKP360" s="98"/>
      <c r="AKQ360" s="98"/>
      <c r="AKR360" s="98"/>
      <c r="AKS360" s="98"/>
      <c r="AKT360" s="98"/>
      <c r="AKU360" s="98"/>
      <c r="AKV360" s="98"/>
      <c r="AKW360" s="98"/>
      <c r="AKX360" s="98"/>
    </row>
    <row r="361" spans="1:986" s="88" customFormat="1" ht="24" x14ac:dyDescent="0.2">
      <c r="A361" s="249"/>
      <c r="B361" s="241" t="s">
        <v>847</v>
      </c>
      <c r="C361" s="166" t="str">
        <f>_xlfn.CONCAT(Leverancespecifikation6[[#This Row],[ID]],Leverancespecifikation6[[#This Row],[BYGNINGSDEL]])</f>
        <v>357Ovne, kogeplader, køleskabe, frysere, opvaskemaskiner</v>
      </c>
      <c r="D361" s="167"/>
      <c r="E361" s="167">
        <v>736</v>
      </c>
      <c r="F361" s="167"/>
      <c r="G361" s="167"/>
      <c r="H361" s="167"/>
      <c r="I361" s="167"/>
      <c r="J361" s="167">
        <v>4</v>
      </c>
      <c r="K361" s="331" t="s">
        <v>883</v>
      </c>
      <c r="L361" s="169" t="s">
        <v>868</v>
      </c>
      <c r="M361" s="86" t="str">
        <f>IFERROR(VLOOKUP(Leverancespecifikation6[[#This Row],[ID-Bygningsdel]],'Data ændringslog'!A:G,7,FALSE),"P")</f>
        <v/>
      </c>
      <c r="N361" s="320" t="s">
        <v>177</v>
      </c>
      <c r="O361" s="117" t="str">
        <f>VLOOKUP(Leverancespecifikation6[[#This Row],[ID-Bygningsdel]],'Data aktør'!A:H,2,FALSE)</f>
        <v/>
      </c>
      <c r="P361" s="87" t="str">
        <f>VLOOKUP(Leverancespecifikation6[[#This Row],[ID-Bygningsdel]],'Data aktør'!A:H,3,FALSE)</f>
        <v/>
      </c>
      <c r="Q361" s="87" t="str">
        <f>VLOOKUP(Leverancespecifikation6[[#This Row],[ID-Bygningsdel]],'Data aktør'!A:H,4,FALSE)</f>
        <v/>
      </c>
      <c r="R361" s="87" t="str">
        <f>VLOOKUP(Leverancespecifikation6[[#This Row],[ID-Bygningsdel]],'Data aktør'!A:H,5,FALSE)</f>
        <v/>
      </c>
      <c r="S361" s="87" t="str">
        <f>VLOOKUP(Leverancespecifikation6[[#This Row],[ID-Bygningsdel]],'Data aktør'!A:H,6,FALSE)</f>
        <v/>
      </c>
      <c r="T361" s="87" t="str">
        <f>VLOOKUP(Leverancespecifikation6[[#This Row],[ID-Bygningsdel]],'Data aktør'!A:H,7,FALSE)</f>
        <v/>
      </c>
      <c r="U361" s="118" t="str">
        <f>VLOOKUP(Leverancespecifikation6[[#This Row],[ID-Bygningsdel]],'Data aktør'!A:H,8,FALSE)</f>
        <v/>
      </c>
      <c r="V361" s="110"/>
      <c r="W361" s="85"/>
      <c r="X361" s="85"/>
      <c r="Y361" s="85"/>
      <c r="Z361" s="85"/>
      <c r="AA361" s="85"/>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c r="BF361" s="167"/>
      <c r="BG361" s="167"/>
      <c r="BH361" s="167"/>
      <c r="BI361" s="167"/>
      <c r="BJ361" s="167"/>
      <c r="BK361" s="167"/>
      <c r="BL361" s="286"/>
      <c r="BM361" s="167"/>
      <c r="BN361" s="167"/>
      <c r="BO361" s="167"/>
      <c r="BP361" s="167"/>
      <c r="BQ361" s="167"/>
      <c r="BR361" s="167"/>
      <c r="BS361" s="167"/>
      <c r="BT361" s="167"/>
      <c r="BU361" s="167"/>
      <c r="BV361" s="167"/>
      <c r="BW361" s="167"/>
      <c r="BX361" s="167"/>
      <c r="BY361" s="167"/>
      <c r="BZ361" s="167"/>
      <c r="CA361" s="207"/>
      <c r="CB361" s="134"/>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c r="CZ361" s="134"/>
      <c r="DA361" s="134"/>
      <c r="DB361" s="134"/>
      <c r="DC361" s="134"/>
      <c r="DD361" s="134"/>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c r="EG361" s="134"/>
      <c r="EH361" s="134"/>
      <c r="EI361" s="134"/>
      <c r="EJ361" s="134"/>
      <c r="EK361" s="134"/>
      <c r="EL361" s="134"/>
      <c r="EM361" s="134"/>
      <c r="EN361" s="134"/>
      <c r="EO361" s="134"/>
      <c r="EP361" s="134"/>
      <c r="EQ361" s="134"/>
      <c r="ER361" s="134"/>
      <c r="ES361" s="134"/>
      <c r="ET361" s="134"/>
      <c r="EU361" s="134"/>
      <c r="EV361" s="134"/>
      <c r="EW361" s="134"/>
      <c r="EX361" s="134"/>
      <c r="EY361" s="134"/>
      <c r="EZ361" s="134"/>
      <c r="FA361" s="134"/>
      <c r="FB361" s="134"/>
      <c r="FC361" s="134"/>
      <c r="FD361" s="134"/>
      <c r="FE361" s="134"/>
      <c r="FF361" s="134"/>
      <c r="FG361" s="134"/>
      <c r="FH361" s="134"/>
      <c r="FI361" s="134"/>
      <c r="FJ361" s="134"/>
      <c r="FK361" s="134"/>
      <c r="FL361" s="134"/>
      <c r="FM361" s="134"/>
      <c r="FN361" s="134"/>
      <c r="FO361" s="134"/>
      <c r="FP361" s="134"/>
      <c r="FQ361" s="134"/>
      <c r="FR361" s="134"/>
      <c r="FS361" s="134"/>
      <c r="FT361" s="134"/>
      <c r="FU361" s="134"/>
      <c r="FV361" s="134"/>
      <c r="FW361" s="134"/>
      <c r="FX361" s="134"/>
      <c r="FY361" s="134"/>
      <c r="FZ361" s="134"/>
      <c r="GA361" s="134"/>
      <c r="GB361" s="134"/>
      <c r="GC361" s="134"/>
      <c r="GD361" s="134"/>
      <c r="GE361" s="134"/>
      <c r="GF361" s="134"/>
      <c r="GG361" s="134"/>
      <c r="GH361" s="134"/>
      <c r="GI361" s="134"/>
      <c r="GJ361" s="134"/>
      <c r="GK361" s="134"/>
      <c r="GL361" s="134"/>
      <c r="GM361" s="134"/>
      <c r="GN361" s="134"/>
      <c r="GO361" s="134"/>
      <c r="GP361" s="134"/>
      <c r="GQ361" s="134"/>
      <c r="GR361" s="134"/>
      <c r="GS361" s="134"/>
      <c r="GT361" s="134"/>
      <c r="GU361" s="134"/>
      <c r="GV361" s="134"/>
      <c r="GW361" s="134"/>
      <c r="GX361" s="134"/>
      <c r="GY361" s="134"/>
      <c r="GZ361" s="134"/>
      <c r="HA361" s="134"/>
      <c r="HB361" s="134"/>
      <c r="HC361" s="134"/>
      <c r="HD361" s="134"/>
      <c r="HE361" s="134"/>
      <c r="HF361" s="134"/>
      <c r="HG361" s="134"/>
      <c r="HH361" s="134"/>
      <c r="HI361" s="134"/>
      <c r="HJ361" s="134"/>
      <c r="HK361" s="134"/>
      <c r="HL361" s="134"/>
      <c r="HM361" s="134"/>
      <c r="HN361" s="134"/>
      <c r="HO361" s="134"/>
      <c r="HP361" s="134"/>
      <c r="HQ361" s="134"/>
      <c r="HR361" s="134"/>
      <c r="HS361" s="134"/>
      <c r="HT361" s="134"/>
      <c r="HU361" s="134"/>
      <c r="HV361" s="134"/>
      <c r="HW361" s="134"/>
      <c r="HX361" s="134"/>
      <c r="HY361" s="134"/>
      <c r="HZ361" s="134"/>
      <c r="IA361" s="134"/>
      <c r="IB361" s="134"/>
      <c r="IC361" s="134"/>
      <c r="ID361" s="134"/>
      <c r="IE361" s="134"/>
      <c r="IF361" s="134"/>
      <c r="IG361" s="134"/>
      <c r="IH361" s="134"/>
      <c r="II361" s="134"/>
      <c r="IJ361" s="134"/>
      <c r="IK361" s="134"/>
      <c r="IL361" s="134"/>
      <c r="IM361" s="134"/>
      <c r="IN361" s="134"/>
      <c r="IO361" s="134"/>
      <c r="IP361" s="134"/>
      <c r="IQ361" s="134"/>
      <c r="IR361" s="134"/>
      <c r="IS361" s="134"/>
      <c r="IT361" s="134"/>
      <c r="IU361" s="134"/>
      <c r="IV361" s="134"/>
      <c r="IW361" s="134"/>
      <c r="IX361" s="134"/>
      <c r="IY361" s="134"/>
      <c r="IZ361" s="134"/>
      <c r="JA361" s="134"/>
      <c r="JB361" s="134"/>
      <c r="JC361" s="134"/>
      <c r="JD361" s="134"/>
      <c r="JE361" s="134"/>
      <c r="JF361" s="134"/>
      <c r="JG361" s="134"/>
      <c r="JH361" s="134"/>
      <c r="JI361" s="134"/>
      <c r="JJ361" s="134"/>
      <c r="JK361" s="134"/>
      <c r="JL361" s="134"/>
      <c r="JM361" s="134"/>
      <c r="JN361" s="134"/>
      <c r="JO361" s="134"/>
      <c r="JP361" s="134"/>
      <c r="JQ361" s="134"/>
      <c r="JR361" s="134"/>
      <c r="JS361" s="134"/>
      <c r="JT361" s="134"/>
      <c r="JU361" s="134"/>
      <c r="JV361" s="134"/>
      <c r="JW361" s="134"/>
      <c r="JX361" s="134"/>
      <c r="JY361" s="134"/>
      <c r="JZ361" s="134"/>
      <c r="KA361" s="134"/>
      <c r="KB361" s="134"/>
      <c r="KC361" s="134"/>
      <c r="KD361" s="134"/>
      <c r="KE361" s="134"/>
      <c r="KF361" s="134"/>
      <c r="KG361" s="134"/>
      <c r="KH361" s="134"/>
      <c r="KI361" s="134"/>
      <c r="KJ361" s="134"/>
      <c r="KK361" s="134"/>
      <c r="KL361" s="134"/>
      <c r="KM361" s="134"/>
      <c r="KN361" s="134"/>
      <c r="KO361" s="134"/>
      <c r="KP361" s="134"/>
      <c r="KQ361" s="134"/>
      <c r="KR361" s="134"/>
      <c r="KS361" s="134"/>
      <c r="KT361" s="134"/>
      <c r="KU361" s="134"/>
      <c r="KV361" s="134"/>
      <c r="KW361" s="134"/>
      <c r="KX361" s="134"/>
      <c r="KY361" s="134"/>
      <c r="KZ361" s="134"/>
      <c r="LA361" s="134"/>
      <c r="LB361" s="134"/>
      <c r="LC361" s="134"/>
      <c r="LD361" s="134"/>
      <c r="LE361" s="134"/>
      <c r="LF361" s="134"/>
      <c r="LG361" s="134"/>
      <c r="LH361" s="134"/>
      <c r="LI361" s="134"/>
      <c r="LJ361" s="134"/>
      <c r="LK361" s="134"/>
      <c r="LL361" s="134"/>
      <c r="LM361" s="134"/>
      <c r="LN361" s="134"/>
      <c r="LO361" s="134"/>
      <c r="LP361" s="134"/>
      <c r="LQ361" s="134"/>
      <c r="LR361" s="134"/>
      <c r="LS361" s="134"/>
      <c r="LT361" s="134"/>
      <c r="LU361" s="134"/>
      <c r="LV361" s="134"/>
      <c r="LW361" s="134"/>
      <c r="LX361" s="134"/>
      <c r="LY361" s="134"/>
      <c r="LZ361" s="134"/>
      <c r="MA361" s="134"/>
      <c r="MB361" s="134"/>
      <c r="MC361" s="134"/>
      <c r="MD361" s="134"/>
      <c r="ME361" s="134"/>
      <c r="MF361" s="134"/>
      <c r="MG361" s="134"/>
      <c r="MH361" s="134"/>
      <c r="MI361" s="134"/>
      <c r="MJ361" s="134"/>
      <c r="MK361" s="134"/>
      <c r="ML361" s="134"/>
      <c r="MM361" s="134"/>
      <c r="MN361" s="134"/>
      <c r="MO361" s="134"/>
      <c r="MP361" s="134"/>
      <c r="MQ361" s="134"/>
      <c r="MR361" s="134"/>
      <c r="MS361" s="134"/>
      <c r="MT361" s="134"/>
      <c r="MU361" s="134"/>
      <c r="MV361" s="134"/>
      <c r="MW361" s="134"/>
      <c r="MX361" s="134"/>
      <c r="MY361" s="134"/>
      <c r="MZ361" s="134"/>
      <c r="NA361" s="134"/>
      <c r="NB361" s="134"/>
      <c r="NC361" s="134"/>
      <c r="ND361" s="134"/>
      <c r="NE361" s="134"/>
      <c r="NF361" s="134"/>
      <c r="NG361" s="134"/>
      <c r="NH361" s="134"/>
      <c r="NI361" s="134"/>
      <c r="NJ361" s="134"/>
      <c r="NK361" s="134"/>
      <c r="NL361" s="134"/>
      <c r="NM361" s="134"/>
      <c r="NN361" s="134"/>
      <c r="NO361" s="134"/>
      <c r="NP361" s="134"/>
      <c r="NQ361" s="134"/>
      <c r="NR361" s="134"/>
      <c r="NS361" s="134"/>
      <c r="NT361" s="134"/>
      <c r="NU361" s="134"/>
      <c r="NV361" s="134"/>
      <c r="NW361" s="134"/>
      <c r="NX361" s="134"/>
      <c r="NY361" s="134"/>
      <c r="NZ361" s="134"/>
      <c r="OA361" s="134"/>
      <c r="OB361" s="134"/>
      <c r="OC361" s="134"/>
      <c r="OD361" s="134"/>
      <c r="OE361" s="134"/>
      <c r="OF361" s="134"/>
      <c r="OG361" s="134"/>
      <c r="OH361" s="134"/>
      <c r="OI361" s="134"/>
      <c r="OJ361" s="134"/>
      <c r="OK361" s="134"/>
      <c r="OL361" s="134"/>
      <c r="OM361" s="134"/>
      <c r="ON361" s="134"/>
      <c r="OO361" s="134"/>
      <c r="OP361" s="134"/>
      <c r="OQ361" s="134"/>
      <c r="OR361" s="134"/>
      <c r="OS361" s="134"/>
      <c r="OT361" s="134"/>
      <c r="OU361" s="134"/>
      <c r="OV361" s="134"/>
      <c r="OW361" s="134"/>
      <c r="OX361" s="134"/>
      <c r="OY361" s="134"/>
      <c r="OZ361" s="134"/>
      <c r="PA361" s="134"/>
      <c r="PB361" s="134"/>
      <c r="PC361" s="134"/>
      <c r="PD361" s="134"/>
      <c r="PE361" s="134"/>
      <c r="PF361" s="134"/>
      <c r="PG361" s="134"/>
      <c r="PH361" s="134"/>
      <c r="PI361" s="134"/>
      <c r="PJ361" s="134"/>
      <c r="PK361" s="134"/>
      <c r="PL361" s="134"/>
      <c r="PM361" s="134"/>
      <c r="PN361" s="134"/>
      <c r="PO361" s="134"/>
      <c r="PP361" s="134"/>
      <c r="PQ361" s="134"/>
      <c r="PR361" s="134"/>
      <c r="PS361" s="134"/>
      <c r="PT361" s="134"/>
      <c r="PU361" s="134"/>
      <c r="PV361" s="134"/>
      <c r="PW361" s="134"/>
      <c r="PX361" s="134"/>
      <c r="PY361" s="134"/>
      <c r="PZ361" s="134"/>
      <c r="QA361" s="134"/>
      <c r="QB361" s="134"/>
      <c r="QC361" s="134"/>
      <c r="QD361" s="134"/>
      <c r="QE361" s="134"/>
      <c r="QF361" s="134"/>
      <c r="QG361" s="134"/>
      <c r="QH361" s="134"/>
      <c r="QI361" s="134"/>
      <c r="QJ361" s="134"/>
      <c r="QK361" s="134"/>
      <c r="QL361" s="134"/>
      <c r="QM361" s="134"/>
      <c r="QN361" s="134"/>
      <c r="QO361" s="134"/>
      <c r="QP361" s="134"/>
      <c r="QQ361" s="134"/>
      <c r="QR361" s="134"/>
      <c r="QS361" s="134"/>
      <c r="QT361" s="134"/>
      <c r="QU361" s="134"/>
      <c r="QV361" s="134"/>
      <c r="QW361" s="134"/>
      <c r="QX361" s="134"/>
      <c r="QY361" s="134"/>
      <c r="QZ361" s="134"/>
      <c r="RA361" s="134"/>
      <c r="RB361" s="134"/>
      <c r="RC361" s="134"/>
      <c r="RD361" s="134"/>
      <c r="RE361" s="134"/>
      <c r="RF361" s="134"/>
      <c r="RG361" s="134"/>
      <c r="RH361" s="134"/>
      <c r="RI361" s="134"/>
      <c r="RJ361" s="134"/>
      <c r="RK361" s="134"/>
      <c r="RL361" s="134"/>
      <c r="RM361" s="134"/>
      <c r="RN361" s="134"/>
      <c r="RO361" s="134"/>
      <c r="RP361" s="134"/>
      <c r="RQ361" s="134"/>
      <c r="RR361" s="134"/>
      <c r="RS361" s="134"/>
      <c r="RT361" s="134"/>
      <c r="RU361" s="134"/>
      <c r="RV361" s="134"/>
      <c r="RW361" s="134"/>
      <c r="RX361" s="134"/>
      <c r="RY361" s="134"/>
      <c r="RZ361" s="134"/>
      <c r="SA361" s="134"/>
      <c r="SB361" s="134"/>
      <c r="SC361" s="134"/>
      <c r="SD361" s="134"/>
      <c r="SE361" s="134"/>
      <c r="SF361" s="134"/>
      <c r="SG361" s="134"/>
      <c r="SH361" s="134"/>
      <c r="SI361" s="134"/>
      <c r="SJ361" s="134"/>
      <c r="SK361" s="134"/>
      <c r="SL361" s="134"/>
      <c r="SM361" s="134"/>
      <c r="SN361" s="134"/>
      <c r="SO361" s="134"/>
      <c r="SP361" s="134"/>
      <c r="SQ361" s="134"/>
      <c r="SR361" s="134"/>
      <c r="SS361" s="134"/>
      <c r="ST361" s="134"/>
      <c r="SU361" s="134"/>
      <c r="SV361" s="134"/>
      <c r="SW361" s="134"/>
      <c r="SX361" s="134"/>
      <c r="SY361" s="134"/>
      <c r="SZ361" s="134"/>
      <c r="TA361" s="134"/>
      <c r="TB361" s="134"/>
      <c r="TC361" s="134"/>
      <c r="TD361" s="134"/>
      <c r="TE361" s="134"/>
      <c r="TF361" s="134"/>
      <c r="TG361" s="134"/>
      <c r="TH361" s="134"/>
      <c r="TI361" s="134"/>
      <c r="TJ361" s="134"/>
      <c r="TK361" s="134"/>
      <c r="TL361" s="134"/>
      <c r="TM361" s="134"/>
      <c r="TN361" s="134"/>
      <c r="TO361" s="134"/>
      <c r="TP361" s="134"/>
      <c r="TQ361" s="134"/>
      <c r="TR361" s="134"/>
      <c r="TS361" s="134"/>
      <c r="TT361" s="134"/>
      <c r="TU361" s="134"/>
      <c r="TV361" s="134"/>
      <c r="TW361" s="134"/>
      <c r="TX361" s="134"/>
      <c r="TY361" s="134"/>
      <c r="TZ361" s="134"/>
      <c r="UA361" s="134"/>
      <c r="UB361" s="134"/>
      <c r="UC361" s="134"/>
      <c r="UD361" s="134"/>
      <c r="UE361" s="134"/>
      <c r="UF361" s="134"/>
      <c r="UG361" s="134"/>
      <c r="UH361" s="134"/>
      <c r="UI361" s="134"/>
      <c r="UJ361" s="134"/>
      <c r="UK361" s="134"/>
      <c r="UL361" s="134"/>
      <c r="UM361" s="134"/>
      <c r="UN361" s="134"/>
      <c r="UO361" s="134"/>
      <c r="UP361" s="134"/>
      <c r="UQ361" s="134"/>
      <c r="UR361" s="134"/>
      <c r="US361" s="134"/>
      <c r="UT361" s="134"/>
      <c r="UU361" s="134"/>
      <c r="UV361" s="134"/>
      <c r="UW361" s="134"/>
      <c r="UX361" s="134"/>
      <c r="UY361" s="134"/>
      <c r="UZ361" s="134"/>
      <c r="VA361" s="134"/>
      <c r="VB361" s="134"/>
      <c r="VC361" s="134"/>
      <c r="VD361" s="134"/>
      <c r="VE361" s="134"/>
      <c r="VF361" s="134"/>
      <c r="VG361" s="134"/>
      <c r="VH361" s="134"/>
      <c r="VI361" s="134"/>
      <c r="VJ361" s="134"/>
      <c r="VK361" s="134"/>
      <c r="VL361" s="134"/>
      <c r="VM361" s="134"/>
      <c r="VN361" s="134"/>
      <c r="VO361" s="134"/>
      <c r="VP361" s="134"/>
      <c r="VQ361" s="134"/>
      <c r="VR361" s="134"/>
      <c r="VS361" s="134"/>
      <c r="VT361" s="134"/>
      <c r="VU361" s="134"/>
      <c r="VV361" s="134"/>
      <c r="VW361" s="134"/>
      <c r="VX361" s="134"/>
      <c r="VY361" s="134"/>
      <c r="VZ361" s="134"/>
      <c r="WA361" s="134"/>
      <c r="WB361" s="134"/>
      <c r="WC361" s="134"/>
      <c r="WD361" s="134"/>
      <c r="WE361" s="134"/>
      <c r="WF361" s="134"/>
      <c r="WG361" s="134"/>
      <c r="WH361" s="134"/>
      <c r="WI361" s="134"/>
      <c r="WJ361" s="134"/>
      <c r="WK361" s="134"/>
      <c r="WL361" s="134"/>
      <c r="WM361" s="134"/>
      <c r="WN361" s="134"/>
      <c r="WO361" s="134"/>
      <c r="WP361" s="134"/>
      <c r="WQ361" s="134"/>
      <c r="WR361" s="134"/>
      <c r="WS361" s="134"/>
      <c r="WT361" s="134"/>
      <c r="WU361" s="134"/>
      <c r="WV361" s="134"/>
      <c r="WW361" s="134"/>
      <c r="WX361" s="134"/>
      <c r="WY361" s="134"/>
      <c r="WZ361" s="134"/>
      <c r="XA361" s="134"/>
      <c r="XB361" s="134"/>
      <c r="XC361" s="134"/>
      <c r="XD361" s="134"/>
      <c r="XE361" s="134"/>
      <c r="XF361" s="134"/>
      <c r="XG361" s="134"/>
      <c r="XH361" s="134"/>
      <c r="XI361" s="134"/>
      <c r="XJ361" s="134"/>
      <c r="XK361" s="134"/>
      <c r="XL361" s="134"/>
      <c r="XM361" s="134"/>
      <c r="XN361" s="134"/>
      <c r="XO361" s="134"/>
      <c r="XP361" s="134"/>
      <c r="XQ361" s="134"/>
      <c r="XR361" s="134"/>
      <c r="XS361" s="134"/>
      <c r="XT361" s="134"/>
      <c r="XU361" s="134"/>
      <c r="XV361" s="134"/>
      <c r="XW361" s="134"/>
      <c r="XX361" s="134"/>
      <c r="XY361" s="134"/>
      <c r="XZ361" s="134"/>
      <c r="YA361" s="134"/>
      <c r="YB361" s="134"/>
      <c r="YC361" s="134"/>
      <c r="YD361" s="134"/>
      <c r="YE361" s="134"/>
      <c r="YF361" s="134"/>
      <c r="YG361" s="134"/>
      <c r="YH361" s="134"/>
      <c r="YI361" s="134"/>
      <c r="YJ361" s="134"/>
      <c r="YK361" s="134"/>
      <c r="YL361" s="134"/>
      <c r="YM361" s="134"/>
      <c r="YN361" s="134"/>
      <c r="YO361" s="134"/>
      <c r="YP361" s="134"/>
      <c r="YQ361" s="134"/>
      <c r="YR361" s="134"/>
      <c r="YS361" s="134"/>
      <c r="YT361" s="134"/>
      <c r="YU361" s="134"/>
      <c r="YV361" s="134"/>
      <c r="YW361" s="134"/>
      <c r="YX361" s="134"/>
      <c r="YY361" s="134"/>
      <c r="YZ361" s="134"/>
      <c r="ZA361" s="134"/>
      <c r="ZB361" s="134"/>
      <c r="ZC361" s="134"/>
      <c r="ZD361" s="134"/>
      <c r="ZE361" s="134"/>
      <c r="ZF361" s="134"/>
      <c r="ZG361" s="134"/>
      <c r="ZH361" s="134"/>
      <c r="ZI361" s="134"/>
      <c r="ZJ361" s="134"/>
      <c r="ZK361" s="134"/>
      <c r="ZL361" s="134"/>
      <c r="ZM361" s="134"/>
      <c r="ZN361" s="134"/>
      <c r="ZO361" s="134"/>
      <c r="ZP361" s="134"/>
      <c r="ZQ361" s="134"/>
      <c r="ZR361" s="134"/>
      <c r="ZS361" s="134"/>
      <c r="ZT361" s="134"/>
      <c r="ZU361" s="134"/>
      <c r="ZV361" s="134"/>
      <c r="ZW361" s="134"/>
      <c r="ZX361" s="134"/>
      <c r="ZY361" s="134"/>
      <c r="ZZ361" s="134"/>
      <c r="AAA361" s="134"/>
      <c r="AAB361" s="134"/>
      <c r="AAC361" s="134"/>
      <c r="AAD361" s="134"/>
      <c r="AAE361" s="134"/>
      <c r="AAF361" s="134"/>
      <c r="AAG361" s="134"/>
      <c r="AAH361" s="134"/>
      <c r="AAI361" s="134"/>
      <c r="AAJ361" s="134"/>
      <c r="AAK361" s="134"/>
      <c r="AAL361" s="134"/>
      <c r="AAM361" s="134"/>
      <c r="AAN361" s="134"/>
      <c r="AAO361" s="134"/>
      <c r="AAP361" s="134"/>
      <c r="AAQ361" s="134"/>
      <c r="AAR361" s="134"/>
      <c r="AAS361" s="134"/>
      <c r="AAT361" s="134"/>
      <c r="AAU361" s="134"/>
      <c r="AAV361" s="134"/>
      <c r="AAW361" s="134"/>
      <c r="AAX361" s="134"/>
      <c r="AAY361" s="134"/>
      <c r="AAZ361" s="134"/>
      <c r="ABA361" s="134"/>
      <c r="ABB361" s="134"/>
      <c r="ABC361" s="134"/>
      <c r="ABD361" s="134"/>
      <c r="ABE361" s="134"/>
      <c r="ABF361" s="134"/>
      <c r="ABG361" s="134"/>
      <c r="ABH361" s="134"/>
      <c r="ABI361" s="134"/>
      <c r="ABJ361" s="134"/>
      <c r="ABK361" s="134"/>
      <c r="ABL361" s="134"/>
      <c r="ABM361" s="134"/>
      <c r="ABN361" s="134"/>
      <c r="ABO361" s="134"/>
      <c r="ABP361" s="134"/>
      <c r="ABQ361" s="134"/>
      <c r="ABR361" s="134"/>
      <c r="ABS361" s="134"/>
      <c r="ABT361" s="134"/>
      <c r="ABU361" s="134"/>
      <c r="ABV361" s="134"/>
      <c r="ABW361" s="134"/>
      <c r="ABX361" s="134"/>
      <c r="ABY361" s="134"/>
      <c r="ABZ361" s="134"/>
      <c r="ACA361" s="134"/>
      <c r="ACB361" s="134"/>
      <c r="ACC361" s="134"/>
      <c r="ACD361" s="134"/>
      <c r="ACE361" s="134"/>
      <c r="ACF361" s="134"/>
      <c r="ACG361" s="134"/>
      <c r="ACH361" s="134"/>
      <c r="ACI361" s="134"/>
      <c r="ACJ361" s="134"/>
      <c r="ACK361" s="134"/>
      <c r="ACL361" s="134"/>
      <c r="ACM361" s="134"/>
      <c r="ACN361" s="134"/>
      <c r="ACO361" s="134"/>
      <c r="ACP361" s="134"/>
      <c r="ACQ361" s="134"/>
      <c r="ACR361" s="134"/>
      <c r="ACS361" s="134"/>
      <c r="ACT361" s="134"/>
      <c r="ACU361" s="134"/>
      <c r="ACV361" s="134"/>
      <c r="ACW361" s="134"/>
      <c r="ACX361" s="134"/>
      <c r="ACY361" s="134"/>
      <c r="ACZ361" s="134"/>
      <c r="ADA361" s="134"/>
      <c r="ADB361" s="134"/>
      <c r="ADC361" s="134"/>
      <c r="ADD361" s="134"/>
      <c r="ADE361" s="134"/>
      <c r="ADF361" s="134"/>
      <c r="ADG361" s="134"/>
      <c r="ADH361" s="134"/>
      <c r="ADI361" s="134"/>
      <c r="ADJ361" s="134"/>
      <c r="ADK361" s="134"/>
      <c r="ADL361" s="134"/>
      <c r="ADM361" s="134"/>
      <c r="ADN361" s="134"/>
      <c r="ADO361" s="134"/>
      <c r="ADP361" s="134"/>
      <c r="ADQ361" s="134"/>
      <c r="ADR361" s="134"/>
      <c r="ADS361" s="134"/>
      <c r="ADT361" s="134"/>
      <c r="ADU361" s="134"/>
      <c r="ADV361" s="134"/>
      <c r="ADW361" s="134"/>
      <c r="ADX361" s="134"/>
      <c r="ADY361" s="134"/>
      <c r="ADZ361" s="134"/>
      <c r="AEA361" s="134"/>
      <c r="AEB361" s="134"/>
      <c r="AEC361" s="134"/>
      <c r="AED361" s="134"/>
      <c r="AEE361" s="134"/>
      <c r="AEF361" s="134"/>
      <c r="AEG361" s="134"/>
      <c r="AEH361" s="134"/>
      <c r="AEI361" s="134"/>
      <c r="AEJ361" s="134"/>
      <c r="AEK361" s="134"/>
      <c r="AEL361" s="134"/>
      <c r="AEM361" s="134"/>
      <c r="AEN361" s="134"/>
      <c r="AEO361" s="134"/>
      <c r="AEP361" s="134"/>
      <c r="AEQ361" s="134"/>
      <c r="AER361" s="134"/>
      <c r="AES361" s="134"/>
      <c r="AET361" s="134"/>
      <c r="AEU361" s="134"/>
      <c r="AEV361" s="134"/>
      <c r="AEW361" s="134"/>
      <c r="AEX361" s="134"/>
      <c r="AEY361" s="134"/>
      <c r="AEZ361" s="134"/>
      <c r="AFA361" s="134"/>
      <c r="AFB361" s="134"/>
      <c r="AFC361" s="134"/>
      <c r="AFD361" s="134"/>
      <c r="AFE361" s="134"/>
      <c r="AFF361" s="134"/>
      <c r="AFG361" s="134"/>
      <c r="AFH361" s="134"/>
      <c r="AFI361" s="134"/>
      <c r="AFJ361" s="134"/>
      <c r="AFK361" s="134"/>
      <c r="AFL361" s="134"/>
      <c r="AFM361" s="134"/>
      <c r="AFN361" s="134"/>
      <c r="AFO361" s="134"/>
      <c r="AFP361" s="134"/>
      <c r="AFQ361" s="134"/>
      <c r="AFR361" s="134"/>
      <c r="AFS361" s="134"/>
      <c r="AFT361" s="134"/>
      <c r="AFU361" s="134"/>
      <c r="AFV361" s="134"/>
      <c r="AFW361" s="134"/>
      <c r="AFX361" s="134"/>
      <c r="AFY361" s="134"/>
      <c r="AFZ361" s="134"/>
      <c r="AGA361" s="134"/>
      <c r="AGB361" s="134"/>
      <c r="AGC361" s="134"/>
      <c r="AGD361" s="134"/>
      <c r="AGE361" s="134"/>
      <c r="AGF361" s="134"/>
      <c r="AGG361" s="134"/>
      <c r="AGH361" s="134"/>
      <c r="AGI361" s="134"/>
      <c r="AGJ361" s="134"/>
      <c r="AGK361" s="134"/>
      <c r="AGL361" s="134"/>
      <c r="AGM361" s="134"/>
      <c r="AGN361" s="134"/>
      <c r="AGO361" s="134"/>
      <c r="AGP361" s="134"/>
      <c r="AGQ361" s="134"/>
      <c r="AGR361" s="134"/>
      <c r="AGS361" s="134"/>
      <c r="AGT361" s="134"/>
      <c r="AGU361" s="134"/>
      <c r="AGV361" s="134"/>
      <c r="AGW361" s="134"/>
      <c r="AGX361" s="134"/>
      <c r="AGY361" s="134"/>
      <c r="AGZ361" s="134"/>
      <c r="AHA361" s="134"/>
      <c r="AHB361" s="134"/>
      <c r="AHC361" s="134"/>
      <c r="AHD361" s="134"/>
      <c r="AHE361" s="134"/>
      <c r="AHF361" s="134"/>
      <c r="AHG361" s="134"/>
      <c r="AHH361" s="134"/>
      <c r="AHI361" s="134"/>
      <c r="AHJ361" s="134"/>
      <c r="AHK361" s="134"/>
      <c r="AHL361" s="134"/>
      <c r="AHM361" s="134"/>
      <c r="AHN361" s="134"/>
      <c r="AHO361" s="134"/>
      <c r="AHP361" s="134"/>
      <c r="AHQ361" s="134"/>
      <c r="AHR361" s="134"/>
      <c r="AHS361" s="134"/>
      <c r="AHT361" s="134"/>
      <c r="AHU361" s="134"/>
      <c r="AHV361" s="134"/>
      <c r="AHW361" s="134"/>
      <c r="AHX361" s="134"/>
      <c r="AHY361" s="134"/>
      <c r="AHZ361" s="134"/>
      <c r="AIA361" s="134"/>
      <c r="AIB361" s="134"/>
      <c r="AIC361" s="134"/>
      <c r="AID361" s="134"/>
      <c r="AIE361" s="134"/>
      <c r="AIF361" s="134"/>
      <c r="AIG361" s="134"/>
      <c r="AIH361" s="134"/>
      <c r="AII361" s="134"/>
      <c r="AIJ361" s="134"/>
      <c r="AIK361" s="134"/>
      <c r="AIL361" s="134"/>
      <c r="AIM361" s="134"/>
      <c r="AIN361" s="134"/>
      <c r="AIO361" s="134"/>
      <c r="AIP361" s="134"/>
      <c r="AIQ361" s="134"/>
      <c r="AIR361" s="134"/>
      <c r="AIS361" s="134"/>
      <c r="AIT361" s="134"/>
      <c r="AIU361" s="134"/>
      <c r="AIV361" s="134"/>
      <c r="AIW361" s="134"/>
      <c r="AIX361" s="134"/>
      <c r="AIY361" s="134"/>
      <c r="AIZ361" s="134"/>
      <c r="AJA361" s="134"/>
      <c r="AJB361" s="134"/>
      <c r="AJC361" s="134"/>
      <c r="AJD361" s="134"/>
      <c r="AJE361" s="134"/>
      <c r="AJF361" s="134"/>
      <c r="AJG361" s="134"/>
      <c r="AJH361" s="134"/>
      <c r="AJI361" s="134"/>
      <c r="AJJ361" s="134"/>
      <c r="AJK361" s="134"/>
      <c r="AJL361" s="134"/>
      <c r="AJM361" s="134"/>
      <c r="AJN361" s="134"/>
      <c r="AJO361" s="134"/>
      <c r="AJP361" s="134"/>
      <c r="AJQ361" s="134"/>
      <c r="AJR361" s="134"/>
      <c r="AJS361" s="134"/>
      <c r="AJT361" s="134"/>
      <c r="AJU361" s="134"/>
      <c r="AJV361" s="134"/>
      <c r="AJW361" s="134"/>
      <c r="AJX361" s="134"/>
      <c r="AJY361" s="134"/>
      <c r="AJZ361" s="134"/>
      <c r="AKA361" s="134"/>
      <c r="AKB361" s="134"/>
      <c r="AKC361" s="134"/>
      <c r="AKD361" s="134"/>
      <c r="AKE361" s="134"/>
      <c r="AKF361" s="134"/>
      <c r="AKG361" s="134"/>
      <c r="AKH361" s="134"/>
      <c r="AKI361" s="134"/>
      <c r="AKJ361" s="134"/>
      <c r="AKK361" s="134"/>
      <c r="AKL361" s="134"/>
      <c r="AKM361" s="134"/>
      <c r="AKN361" s="134"/>
      <c r="AKO361" s="134"/>
      <c r="AKP361" s="134"/>
      <c r="AKQ361" s="134"/>
      <c r="AKR361" s="134"/>
      <c r="AKS361" s="134"/>
      <c r="AKT361" s="134"/>
      <c r="AKU361" s="134"/>
      <c r="AKV361" s="134"/>
      <c r="AKW361" s="134"/>
      <c r="AKX361" s="134"/>
    </row>
    <row r="362" spans="1:986" ht="12" x14ac:dyDescent="0.2">
      <c r="A362" s="249"/>
      <c r="B362" s="242" t="s">
        <v>849</v>
      </c>
      <c r="C362" s="170" t="str">
        <f>_xlfn.CONCAT(Leverancespecifikation6[[#This Row],[ID]],Leverancespecifikation6[[#This Row],[BYGNINGSDEL]])</f>
        <v>358Vaskemaskiner og tørretublmere</v>
      </c>
      <c r="E362" s="171">
        <v>736</v>
      </c>
      <c r="I362" s="171"/>
      <c r="J362" s="171">
        <v>4</v>
      </c>
      <c r="K362" s="175" t="s">
        <v>885</v>
      </c>
      <c r="L362" s="172" t="s">
        <v>868</v>
      </c>
      <c r="M362" s="80" t="str">
        <f>IFERROR(VLOOKUP(Leverancespecifikation6[[#This Row],[ID-Bygningsdel]],'Data ændringslog'!A:G,7,FALSE),"P")</f>
        <v/>
      </c>
      <c r="N362" s="321" t="s">
        <v>177</v>
      </c>
      <c r="O362" s="121" t="str">
        <f>VLOOKUP(Leverancespecifikation6[[#This Row],[ID-Bygningsdel]],'Data aktør'!A:H,2,FALSE)</f>
        <v/>
      </c>
      <c r="P362" s="78" t="str">
        <f>VLOOKUP(Leverancespecifikation6[[#This Row],[ID-Bygningsdel]],'Data aktør'!A:H,3,FALSE)</f>
        <v/>
      </c>
      <c r="Q362" s="78" t="str">
        <f>VLOOKUP(Leverancespecifikation6[[#This Row],[ID-Bygningsdel]],'Data aktør'!A:H,4,FALSE)</f>
        <v/>
      </c>
      <c r="R362" s="78" t="str">
        <f>VLOOKUP(Leverancespecifikation6[[#This Row],[ID-Bygningsdel]],'Data aktør'!A:H,5,FALSE)</f>
        <v/>
      </c>
      <c r="S362" s="78" t="str">
        <f>VLOOKUP(Leverancespecifikation6[[#This Row],[ID-Bygningsdel]],'Data aktør'!A:H,6,FALSE)</f>
        <v/>
      </c>
      <c r="T362" s="78" t="str">
        <f>VLOOKUP(Leverancespecifikation6[[#This Row],[ID-Bygningsdel]],'Data aktør'!A:H,7,FALSE)</f>
        <v/>
      </c>
      <c r="U362" s="122" t="str">
        <f>VLOOKUP(Leverancespecifikation6[[#This Row],[ID-Bygningsdel]],'Data aktør'!A:H,8,FALSE)</f>
        <v/>
      </c>
      <c r="V362" s="112"/>
      <c r="W362" s="79"/>
      <c r="X362" s="79"/>
      <c r="Y362" s="79"/>
      <c r="Z362" s="79"/>
      <c r="AA362" s="79"/>
      <c r="AB362" s="171"/>
      <c r="AD362" s="171"/>
      <c r="AE362" s="171"/>
      <c r="AF362" s="171"/>
      <c r="AG362" s="171"/>
      <c r="AH362" s="171"/>
      <c r="AI362" s="171"/>
      <c r="AJ362" s="171"/>
      <c r="BV362" s="171"/>
      <c r="BW362" s="171"/>
      <c r="CB362" s="134"/>
    </row>
    <row r="363" spans="1:986" ht="12" x14ac:dyDescent="0.2">
      <c r="A363" s="249"/>
      <c r="B363" s="242" t="s">
        <v>851</v>
      </c>
      <c r="C363" s="170" t="str">
        <f>_xlfn.CONCAT(Leverancespecifikation6[[#This Row],[ID]],Leverancespecifikation6[[#This Row],[BYGNINGSDEL]])</f>
        <v>359Vaskeri og betalingsautomater</v>
      </c>
      <c r="E363" s="171">
        <v>736</v>
      </c>
      <c r="I363" s="171"/>
      <c r="J363" s="171">
        <v>4</v>
      </c>
      <c r="K363" s="175" t="s">
        <v>887</v>
      </c>
      <c r="L363" s="172" t="s">
        <v>868</v>
      </c>
      <c r="M363" s="80" t="str">
        <f>IFERROR(VLOOKUP(Leverancespecifikation6[[#This Row],[ID-Bygningsdel]],'Data ændringslog'!A:G,7,FALSE),"P")</f>
        <v/>
      </c>
      <c r="N363" s="321" t="s">
        <v>103</v>
      </c>
      <c r="O363" s="121" t="str">
        <f>VLOOKUP(Leverancespecifikation6[[#This Row],[ID-Bygningsdel]],'Data aktør'!A:H,2,FALSE)</f>
        <v/>
      </c>
      <c r="P363" s="78" t="str">
        <f>VLOOKUP(Leverancespecifikation6[[#This Row],[ID-Bygningsdel]],'Data aktør'!A:H,3,FALSE)</f>
        <v/>
      </c>
      <c r="Q363" s="78" t="str">
        <f>VLOOKUP(Leverancespecifikation6[[#This Row],[ID-Bygningsdel]],'Data aktør'!A:H,4,FALSE)</f>
        <v/>
      </c>
      <c r="R363" s="78" t="str">
        <f>VLOOKUP(Leverancespecifikation6[[#This Row],[ID-Bygningsdel]],'Data aktør'!A:H,5,FALSE)</f>
        <v/>
      </c>
      <c r="S363" s="78" t="str">
        <f>VLOOKUP(Leverancespecifikation6[[#This Row],[ID-Bygningsdel]],'Data aktør'!A:H,6,FALSE)</f>
        <v/>
      </c>
      <c r="T363" s="78" t="str">
        <f>VLOOKUP(Leverancespecifikation6[[#This Row],[ID-Bygningsdel]],'Data aktør'!A:H,7,FALSE)</f>
        <v/>
      </c>
      <c r="U363" s="122" t="str">
        <f>VLOOKUP(Leverancespecifikation6[[#This Row],[ID-Bygningsdel]],'Data aktør'!A:H,8,FALSE)</f>
        <v/>
      </c>
      <c r="V363" s="112"/>
      <c r="W363" s="79"/>
      <c r="X363" s="79"/>
      <c r="Y363" s="79"/>
      <c r="Z363" s="79"/>
      <c r="AA363" s="79"/>
      <c r="AB363" s="171"/>
      <c r="AD363" s="171"/>
      <c r="AE363" s="171"/>
      <c r="AF363" s="171"/>
      <c r="AG363" s="171"/>
      <c r="AH363" s="171"/>
      <c r="AI363" s="171"/>
      <c r="AJ363" s="171"/>
      <c r="BV363" s="171"/>
      <c r="BW363" s="171"/>
      <c r="CB363" s="134"/>
    </row>
    <row r="364" spans="1:986" ht="12" x14ac:dyDescent="0.2">
      <c r="A364" s="249"/>
      <c r="B364" s="242" t="s">
        <v>853</v>
      </c>
      <c r="C364" s="170" t="str">
        <f>_xlfn.CONCAT(Leverancespecifikation6[[#This Row],[ID]],Leverancespecifikation6[[#This Row],[BYGNINGSDEL]])</f>
        <v>360Storkøkken</v>
      </c>
      <c r="E364" s="171" t="s">
        <v>251</v>
      </c>
      <c r="I364" s="171"/>
      <c r="J364" s="171">
        <v>4</v>
      </c>
      <c r="K364" s="175" t="s">
        <v>889</v>
      </c>
      <c r="L364" s="172" t="s">
        <v>868</v>
      </c>
      <c r="M364" s="80" t="str">
        <f>IFERROR(VLOOKUP(Leverancespecifikation6[[#This Row],[ID-Bygningsdel]],'Data ændringslog'!A:G,7,FALSE),"P")</f>
        <v/>
      </c>
      <c r="N364" s="321" t="s">
        <v>103</v>
      </c>
      <c r="O364" s="121" t="str">
        <f>VLOOKUP(Leverancespecifikation6[[#This Row],[ID-Bygningsdel]],'Data aktør'!A:H,2,FALSE)</f>
        <v/>
      </c>
      <c r="P364" s="78" t="str">
        <f>VLOOKUP(Leverancespecifikation6[[#This Row],[ID-Bygningsdel]],'Data aktør'!A:H,3,FALSE)</f>
        <v/>
      </c>
      <c r="Q364" s="78" t="str">
        <f>VLOOKUP(Leverancespecifikation6[[#This Row],[ID-Bygningsdel]],'Data aktør'!A:H,4,FALSE)</f>
        <v/>
      </c>
      <c r="R364" s="78" t="str">
        <f>VLOOKUP(Leverancespecifikation6[[#This Row],[ID-Bygningsdel]],'Data aktør'!A:H,5,FALSE)</f>
        <v/>
      </c>
      <c r="S364" s="78" t="str">
        <f>VLOOKUP(Leverancespecifikation6[[#This Row],[ID-Bygningsdel]],'Data aktør'!A:H,6,FALSE)</f>
        <v/>
      </c>
      <c r="T364" s="78" t="str">
        <f>VLOOKUP(Leverancespecifikation6[[#This Row],[ID-Bygningsdel]],'Data aktør'!A:H,7,FALSE)</f>
        <v/>
      </c>
      <c r="U364" s="122" t="str">
        <f>VLOOKUP(Leverancespecifikation6[[#This Row],[ID-Bygningsdel]],'Data aktør'!A:H,8,FALSE)</f>
        <v/>
      </c>
      <c r="V364" s="112"/>
      <c r="W364" s="79"/>
      <c r="X364" s="79"/>
      <c r="Y364" s="79"/>
      <c r="Z364" s="79"/>
      <c r="AA364" s="79"/>
      <c r="AB364" s="171"/>
      <c r="AD364" s="171"/>
      <c r="AE364" s="171"/>
      <c r="AF364" s="171"/>
      <c r="AG364" s="171"/>
      <c r="AH364" s="171"/>
      <c r="AI364" s="171"/>
      <c r="AJ364" s="171"/>
      <c r="BV364" s="171"/>
      <c r="BW364" s="171"/>
      <c r="CB364" s="134"/>
    </row>
    <row r="365" spans="1:986" ht="27.95" customHeight="1" x14ac:dyDescent="0.2">
      <c r="A365" s="249"/>
      <c r="B365" s="239" t="s">
        <v>854</v>
      </c>
      <c r="C365" s="155" t="str">
        <f>_xlfn.CONCAT(Leverancespecifikation6[[#This Row],[ID]],Leverancespecifikation6[[#This Row],[BYGNINGSDEL]])</f>
        <v>361VVS</v>
      </c>
      <c r="D365" s="173"/>
      <c r="E365" s="173"/>
      <c r="F365" s="173"/>
      <c r="G365" s="173"/>
      <c r="H365" s="173"/>
      <c r="I365" s="174"/>
      <c r="J365" s="158">
        <v>1</v>
      </c>
      <c r="K365" s="159" t="s">
        <v>36</v>
      </c>
      <c r="L365" s="160"/>
      <c r="M365" s="82" t="str">
        <f>IFERROR(VLOOKUP(Leverancespecifikation6[[#This Row],[ID-Bygningsdel]],'Data ændringslog'!A:G,7,FALSE),"P")</f>
        <v/>
      </c>
      <c r="N365" s="205" t="s">
        <v>99</v>
      </c>
      <c r="O365" s="264"/>
      <c r="P365" s="265"/>
      <c r="Q365" s="265"/>
      <c r="R365" s="265"/>
      <c r="S365" s="265"/>
      <c r="T365" s="265"/>
      <c r="U365" s="266"/>
      <c r="V365" s="113"/>
      <c r="W365" s="83"/>
      <c r="X365" s="83"/>
      <c r="Y365" s="83"/>
      <c r="Z365" s="83"/>
      <c r="AA365" s="83"/>
      <c r="AB365" s="209"/>
      <c r="AC365" s="173"/>
      <c r="AD365" s="209"/>
      <c r="AE365" s="209"/>
      <c r="AF365" s="209"/>
      <c r="AG365" s="209"/>
      <c r="AH365" s="209"/>
      <c r="AI365" s="209"/>
      <c r="AJ365" s="209"/>
      <c r="AK365" s="173"/>
      <c r="AL365" s="209"/>
      <c r="AM365" s="173"/>
      <c r="AN365" s="209"/>
      <c r="AO365" s="209"/>
      <c r="AP365" s="209"/>
      <c r="AQ365" s="209"/>
      <c r="AR365" s="209"/>
      <c r="AS365" s="209"/>
      <c r="AT365" s="209"/>
      <c r="AU365" s="173"/>
      <c r="AV365" s="209"/>
      <c r="AW365" s="209"/>
      <c r="AX365" s="209"/>
      <c r="AY365" s="209"/>
      <c r="AZ365" s="209"/>
      <c r="BA365" s="209"/>
      <c r="BB365" s="209"/>
      <c r="BC365" s="173"/>
      <c r="BD365" s="209"/>
      <c r="BE365" s="209"/>
      <c r="BF365" s="209"/>
      <c r="BG365" s="209"/>
      <c r="BH365" s="209"/>
      <c r="BI365" s="209"/>
      <c r="BJ365" s="209"/>
      <c r="BK365" s="173"/>
      <c r="BL365" s="288"/>
      <c r="BM365" s="174"/>
      <c r="BN365" s="209"/>
      <c r="BO365" s="209"/>
      <c r="BP365" s="209"/>
      <c r="BQ365" s="209"/>
      <c r="BR365" s="209"/>
      <c r="BS365" s="209"/>
      <c r="BT365" s="209"/>
      <c r="BU365" s="173"/>
      <c r="BV365" s="174"/>
      <c r="BW365" s="209"/>
      <c r="BX365" s="209"/>
      <c r="BY365" s="209"/>
      <c r="BZ365" s="209"/>
      <c r="CA365" s="200"/>
      <c r="CB365" s="134"/>
    </row>
    <row r="366" spans="1:986" s="104" customFormat="1" x14ac:dyDescent="0.2">
      <c r="A366" s="248"/>
      <c r="B366" s="240" t="s">
        <v>856</v>
      </c>
      <c r="C366" s="161" t="str">
        <f>_xlfn.CONCAT(Leverancespecifikation6[[#This Row],[ID]],Leverancespecifikation6[[#This Row],[BYGNINGSDEL]])</f>
        <v>362Analytiske rum og systemer</v>
      </c>
      <c r="D366" s="162"/>
      <c r="E366" s="162"/>
      <c r="F366" s="162"/>
      <c r="G366" s="162"/>
      <c r="H366" s="162"/>
      <c r="I366" s="162"/>
      <c r="J366" s="163">
        <v>2</v>
      </c>
      <c r="K366" s="164" t="s">
        <v>571</v>
      </c>
      <c r="L366" s="165"/>
      <c r="M366" s="100" t="str">
        <f>IFERROR(VLOOKUP(Leverancespecifikation6[[#This Row],[ID-Bygningsdel]],'Data ændringslog'!A:G,7,FALSE),"P")</f>
        <v/>
      </c>
      <c r="N366" s="201" t="s">
        <v>103</v>
      </c>
      <c r="O366" s="119"/>
      <c r="P366" s="101"/>
      <c r="Q366" s="101"/>
      <c r="R366" s="101"/>
      <c r="S366" s="101"/>
      <c r="T366" s="101"/>
      <c r="U366" s="120"/>
      <c r="V366" s="111"/>
      <c r="W366" s="102"/>
      <c r="X366" s="102"/>
      <c r="Y366" s="102"/>
      <c r="Z366" s="102"/>
      <c r="AA366" s="10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285"/>
      <c r="BM366" s="162"/>
      <c r="BN366" s="162"/>
      <c r="BO366" s="162"/>
      <c r="BP366" s="162"/>
      <c r="BQ366" s="162"/>
      <c r="BR366" s="162"/>
      <c r="BS366" s="162"/>
      <c r="BT366" s="162"/>
      <c r="BU366" s="162"/>
      <c r="BV366" s="162"/>
      <c r="BW366" s="162"/>
      <c r="BX366" s="162"/>
      <c r="BY366" s="162"/>
      <c r="BZ366" s="162"/>
      <c r="CA366" s="206"/>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c r="EO366" s="98"/>
      <c r="EP366" s="98"/>
      <c r="EQ366" s="98"/>
      <c r="ER366" s="98"/>
      <c r="ES366" s="98"/>
      <c r="ET366" s="98"/>
      <c r="EU366" s="98"/>
      <c r="EV366" s="98"/>
      <c r="EW366" s="98"/>
      <c r="EX366" s="98"/>
      <c r="EY366" s="98"/>
      <c r="EZ366" s="98"/>
      <c r="FA366" s="98"/>
      <c r="FB366" s="98"/>
      <c r="FC366" s="98"/>
      <c r="FD366" s="98"/>
      <c r="FE366" s="98"/>
      <c r="FF366" s="98"/>
      <c r="FG366" s="98"/>
      <c r="FH366" s="98"/>
      <c r="FI366" s="98"/>
      <c r="FJ366" s="98"/>
      <c r="FK366" s="98"/>
      <c r="FL366" s="98"/>
      <c r="FM366" s="98"/>
      <c r="FN366" s="98"/>
      <c r="FO366" s="98"/>
      <c r="FP366" s="98"/>
      <c r="FQ366" s="98"/>
      <c r="FR366" s="98"/>
      <c r="FS366" s="98"/>
      <c r="FT366" s="98"/>
      <c r="FU366" s="98"/>
      <c r="FV366" s="98"/>
      <c r="FW366" s="98"/>
      <c r="FX366" s="98"/>
      <c r="FY366" s="98"/>
      <c r="FZ366" s="98"/>
      <c r="GA366" s="98"/>
      <c r="GB366" s="98"/>
      <c r="GC366" s="98"/>
      <c r="GD366" s="98"/>
      <c r="GE366" s="98"/>
      <c r="GF366" s="98"/>
      <c r="GG366" s="98"/>
      <c r="GH366" s="98"/>
      <c r="GI366" s="98"/>
      <c r="GJ366" s="98"/>
      <c r="GK366" s="98"/>
      <c r="GL366" s="98"/>
      <c r="GM366" s="98"/>
      <c r="GN366" s="98"/>
      <c r="GO366" s="98"/>
      <c r="GP366" s="98"/>
      <c r="GQ366" s="98"/>
      <c r="GR366" s="98"/>
      <c r="GS366" s="98"/>
      <c r="GT366" s="98"/>
      <c r="GU366" s="98"/>
      <c r="GV366" s="98"/>
      <c r="GW366" s="98"/>
      <c r="GX366" s="98"/>
      <c r="GY366" s="98"/>
      <c r="GZ366" s="98"/>
      <c r="HA366" s="98"/>
      <c r="HB366" s="98"/>
      <c r="HC366" s="98"/>
      <c r="HD366" s="98"/>
      <c r="HE366" s="98"/>
      <c r="HF366" s="98"/>
      <c r="HG366" s="98"/>
      <c r="HH366" s="98"/>
      <c r="HI366" s="98"/>
      <c r="HJ366" s="98"/>
      <c r="HK366" s="98"/>
      <c r="HL366" s="98"/>
      <c r="HM366" s="98"/>
      <c r="HN366" s="98"/>
      <c r="HO366" s="98"/>
      <c r="HP366" s="98"/>
      <c r="HQ366" s="98"/>
      <c r="HR366" s="98"/>
      <c r="HS366" s="98"/>
      <c r="HT366" s="98"/>
      <c r="HU366" s="98"/>
      <c r="HV366" s="98"/>
      <c r="HW366" s="98"/>
      <c r="HX366" s="98"/>
      <c r="HY366" s="98"/>
      <c r="HZ366" s="98"/>
      <c r="IA366" s="98"/>
      <c r="IB366" s="98"/>
      <c r="IC366" s="98"/>
      <c r="ID366" s="98"/>
      <c r="IE366" s="98"/>
      <c r="IF366" s="98"/>
      <c r="IG366" s="98"/>
      <c r="IH366" s="98"/>
      <c r="II366" s="98"/>
      <c r="IJ366" s="98"/>
      <c r="IK366" s="98"/>
      <c r="IL366" s="98"/>
      <c r="IM366" s="98"/>
      <c r="IN366" s="98"/>
      <c r="IO366" s="98"/>
      <c r="IP366" s="98"/>
      <c r="IQ366" s="98"/>
      <c r="IR366" s="98"/>
      <c r="IS366" s="98"/>
      <c r="IT366" s="98"/>
      <c r="IU366" s="98"/>
      <c r="IV366" s="98"/>
      <c r="IW366" s="98"/>
      <c r="IX366" s="98"/>
      <c r="IY366" s="98"/>
      <c r="IZ366" s="98"/>
      <c r="JA366" s="98"/>
      <c r="JB366" s="98"/>
      <c r="JC366" s="98"/>
      <c r="JD366" s="98"/>
      <c r="JE366" s="98"/>
      <c r="JF366" s="98"/>
      <c r="JG366" s="98"/>
      <c r="JH366" s="98"/>
      <c r="JI366" s="98"/>
      <c r="JJ366" s="98"/>
      <c r="JK366" s="98"/>
      <c r="JL366" s="98"/>
      <c r="JM366" s="98"/>
      <c r="JN366" s="98"/>
      <c r="JO366" s="98"/>
      <c r="JP366" s="98"/>
      <c r="JQ366" s="98"/>
      <c r="JR366" s="98"/>
      <c r="JS366" s="98"/>
      <c r="JT366" s="98"/>
      <c r="JU366" s="98"/>
      <c r="JV366" s="98"/>
      <c r="JW366" s="98"/>
      <c r="JX366" s="98"/>
      <c r="JY366" s="98"/>
      <c r="JZ366" s="98"/>
      <c r="KA366" s="98"/>
      <c r="KB366" s="98"/>
      <c r="KC366" s="98"/>
      <c r="KD366" s="98"/>
      <c r="KE366" s="98"/>
      <c r="KF366" s="98"/>
      <c r="KG366" s="98"/>
      <c r="KH366" s="98"/>
      <c r="KI366" s="98"/>
      <c r="KJ366" s="98"/>
      <c r="KK366" s="98"/>
      <c r="KL366" s="98"/>
      <c r="KM366" s="98"/>
      <c r="KN366" s="98"/>
      <c r="KO366" s="98"/>
      <c r="KP366" s="98"/>
      <c r="KQ366" s="98"/>
      <c r="KR366" s="98"/>
      <c r="KS366" s="98"/>
      <c r="KT366" s="98"/>
      <c r="KU366" s="98"/>
      <c r="KV366" s="98"/>
      <c r="KW366" s="98"/>
      <c r="KX366" s="98"/>
      <c r="KY366" s="98"/>
      <c r="KZ366" s="98"/>
      <c r="LA366" s="98"/>
      <c r="LB366" s="98"/>
      <c r="LC366" s="98"/>
      <c r="LD366" s="98"/>
      <c r="LE366" s="98"/>
      <c r="LF366" s="98"/>
      <c r="LG366" s="98"/>
      <c r="LH366" s="98"/>
      <c r="LI366" s="98"/>
      <c r="LJ366" s="98"/>
      <c r="LK366" s="98"/>
      <c r="LL366" s="98"/>
      <c r="LM366" s="98"/>
      <c r="LN366" s="98"/>
      <c r="LO366" s="98"/>
      <c r="LP366" s="98"/>
      <c r="LQ366" s="98"/>
      <c r="LR366" s="98"/>
      <c r="LS366" s="98"/>
      <c r="LT366" s="98"/>
      <c r="LU366" s="98"/>
      <c r="LV366" s="98"/>
      <c r="LW366" s="98"/>
      <c r="LX366" s="98"/>
      <c r="LY366" s="98"/>
      <c r="LZ366" s="98"/>
      <c r="MA366" s="98"/>
      <c r="MB366" s="98"/>
      <c r="MC366" s="98"/>
      <c r="MD366" s="98"/>
      <c r="ME366" s="98"/>
      <c r="MF366" s="98"/>
      <c r="MG366" s="98"/>
      <c r="MH366" s="98"/>
      <c r="MI366" s="98"/>
      <c r="MJ366" s="98"/>
      <c r="MK366" s="98"/>
      <c r="ML366" s="98"/>
      <c r="MM366" s="98"/>
      <c r="MN366" s="98"/>
      <c r="MO366" s="98"/>
      <c r="MP366" s="98"/>
      <c r="MQ366" s="98"/>
      <c r="MR366" s="98"/>
      <c r="MS366" s="98"/>
      <c r="MT366" s="98"/>
      <c r="MU366" s="98"/>
      <c r="MV366" s="98"/>
      <c r="MW366" s="98"/>
      <c r="MX366" s="98"/>
      <c r="MY366" s="98"/>
      <c r="MZ366" s="98"/>
      <c r="NA366" s="98"/>
      <c r="NB366" s="98"/>
      <c r="NC366" s="98"/>
      <c r="ND366" s="98"/>
      <c r="NE366" s="98"/>
      <c r="NF366" s="98"/>
      <c r="NG366" s="98"/>
      <c r="NH366" s="98"/>
      <c r="NI366" s="98"/>
      <c r="NJ366" s="98"/>
      <c r="NK366" s="98"/>
      <c r="NL366" s="98"/>
      <c r="NM366" s="98"/>
      <c r="NN366" s="98"/>
      <c r="NO366" s="98"/>
      <c r="NP366" s="98"/>
      <c r="NQ366" s="98"/>
      <c r="NR366" s="98"/>
      <c r="NS366" s="98"/>
      <c r="NT366" s="98"/>
      <c r="NU366" s="98"/>
      <c r="NV366" s="98"/>
      <c r="NW366" s="98"/>
      <c r="NX366" s="98"/>
      <c r="NY366" s="98"/>
      <c r="NZ366" s="98"/>
      <c r="OA366" s="98"/>
      <c r="OB366" s="98"/>
      <c r="OC366" s="98"/>
      <c r="OD366" s="98"/>
      <c r="OE366" s="98"/>
      <c r="OF366" s="98"/>
      <c r="OG366" s="98"/>
      <c r="OH366" s="98"/>
      <c r="OI366" s="98"/>
      <c r="OJ366" s="98"/>
      <c r="OK366" s="98"/>
      <c r="OL366" s="98"/>
      <c r="OM366" s="98"/>
      <c r="ON366" s="98"/>
      <c r="OO366" s="98"/>
      <c r="OP366" s="98"/>
      <c r="OQ366" s="98"/>
      <c r="OR366" s="98"/>
      <c r="OS366" s="98"/>
      <c r="OT366" s="98"/>
      <c r="OU366" s="98"/>
      <c r="OV366" s="98"/>
      <c r="OW366" s="98"/>
      <c r="OX366" s="98"/>
      <c r="OY366" s="98"/>
      <c r="OZ366" s="98"/>
      <c r="PA366" s="98"/>
      <c r="PB366" s="98"/>
      <c r="PC366" s="98"/>
      <c r="PD366" s="98"/>
      <c r="PE366" s="98"/>
      <c r="PF366" s="98"/>
      <c r="PG366" s="98"/>
      <c r="PH366" s="98"/>
      <c r="PI366" s="98"/>
      <c r="PJ366" s="98"/>
      <c r="PK366" s="98"/>
      <c r="PL366" s="98"/>
      <c r="PM366" s="98"/>
      <c r="PN366" s="98"/>
      <c r="PO366" s="98"/>
      <c r="PP366" s="98"/>
      <c r="PQ366" s="98"/>
      <c r="PR366" s="98"/>
      <c r="PS366" s="98"/>
      <c r="PT366" s="98"/>
      <c r="PU366" s="98"/>
      <c r="PV366" s="98"/>
      <c r="PW366" s="98"/>
      <c r="PX366" s="98"/>
      <c r="PY366" s="98"/>
      <c r="PZ366" s="98"/>
      <c r="QA366" s="98"/>
      <c r="QB366" s="98"/>
      <c r="QC366" s="98"/>
      <c r="QD366" s="98"/>
      <c r="QE366" s="98"/>
      <c r="QF366" s="98"/>
      <c r="QG366" s="98"/>
      <c r="QH366" s="98"/>
      <c r="QI366" s="98"/>
      <c r="QJ366" s="98"/>
      <c r="QK366" s="98"/>
      <c r="QL366" s="98"/>
      <c r="QM366" s="98"/>
      <c r="QN366" s="98"/>
      <c r="QO366" s="98"/>
      <c r="QP366" s="98"/>
      <c r="QQ366" s="98"/>
      <c r="QR366" s="98"/>
      <c r="QS366" s="98"/>
      <c r="QT366" s="98"/>
      <c r="QU366" s="98"/>
      <c r="QV366" s="98"/>
      <c r="QW366" s="98"/>
      <c r="QX366" s="98"/>
      <c r="QY366" s="98"/>
      <c r="QZ366" s="98"/>
      <c r="RA366" s="98"/>
      <c r="RB366" s="98"/>
      <c r="RC366" s="98"/>
      <c r="RD366" s="98"/>
      <c r="RE366" s="98"/>
      <c r="RF366" s="98"/>
      <c r="RG366" s="98"/>
      <c r="RH366" s="98"/>
      <c r="RI366" s="98"/>
      <c r="RJ366" s="98"/>
      <c r="RK366" s="98"/>
      <c r="RL366" s="98"/>
      <c r="RM366" s="98"/>
      <c r="RN366" s="98"/>
      <c r="RO366" s="98"/>
      <c r="RP366" s="98"/>
      <c r="RQ366" s="98"/>
      <c r="RR366" s="98"/>
      <c r="RS366" s="98"/>
      <c r="RT366" s="98"/>
      <c r="RU366" s="98"/>
      <c r="RV366" s="98"/>
      <c r="RW366" s="98"/>
      <c r="RX366" s="98"/>
      <c r="RY366" s="98"/>
      <c r="RZ366" s="98"/>
      <c r="SA366" s="98"/>
      <c r="SB366" s="98"/>
      <c r="SC366" s="98"/>
      <c r="SD366" s="98"/>
      <c r="SE366" s="98"/>
      <c r="SF366" s="98"/>
      <c r="SG366" s="98"/>
      <c r="SH366" s="98"/>
      <c r="SI366" s="98"/>
      <c r="SJ366" s="98"/>
      <c r="SK366" s="98"/>
      <c r="SL366" s="98"/>
      <c r="SM366" s="98"/>
      <c r="SN366" s="98"/>
      <c r="SO366" s="98"/>
      <c r="SP366" s="98"/>
      <c r="SQ366" s="98"/>
      <c r="SR366" s="98"/>
      <c r="SS366" s="98"/>
      <c r="ST366" s="98"/>
      <c r="SU366" s="98"/>
      <c r="SV366" s="98"/>
      <c r="SW366" s="98"/>
      <c r="SX366" s="98"/>
      <c r="SY366" s="98"/>
      <c r="SZ366" s="98"/>
      <c r="TA366" s="98"/>
      <c r="TB366" s="98"/>
      <c r="TC366" s="98"/>
      <c r="TD366" s="98"/>
      <c r="TE366" s="98"/>
      <c r="TF366" s="98"/>
      <c r="TG366" s="98"/>
      <c r="TH366" s="98"/>
      <c r="TI366" s="98"/>
      <c r="TJ366" s="98"/>
      <c r="TK366" s="98"/>
      <c r="TL366" s="98"/>
      <c r="TM366" s="98"/>
      <c r="TN366" s="98"/>
      <c r="TO366" s="98"/>
      <c r="TP366" s="98"/>
      <c r="TQ366" s="98"/>
      <c r="TR366" s="98"/>
      <c r="TS366" s="98"/>
      <c r="TT366" s="98"/>
      <c r="TU366" s="98"/>
      <c r="TV366" s="98"/>
      <c r="TW366" s="98"/>
      <c r="TX366" s="98"/>
      <c r="TY366" s="98"/>
      <c r="TZ366" s="98"/>
      <c r="UA366" s="98"/>
      <c r="UB366" s="98"/>
      <c r="UC366" s="98"/>
      <c r="UD366" s="98"/>
      <c r="UE366" s="98"/>
      <c r="UF366" s="98"/>
      <c r="UG366" s="98"/>
      <c r="UH366" s="98"/>
      <c r="UI366" s="98"/>
      <c r="UJ366" s="98"/>
      <c r="UK366" s="98"/>
      <c r="UL366" s="98"/>
      <c r="UM366" s="98"/>
      <c r="UN366" s="98"/>
      <c r="UO366" s="98"/>
      <c r="UP366" s="98"/>
      <c r="UQ366" s="98"/>
      <c r="UR366" s="98"/>
      <c r="US366" s="98"/>
      <c r="UT366" s="98"/>
      <c r="UU366" s="98"/>
      <c r="UV366" s="98"/>
      <c r="UW366" s="98"/>
      <c r="UX366" s="98"/>
      <c r="UY366" s="98"/>
      <c r="UZ366" s="98"/>
      <c r="VA366" s="98"/>
      <c r="VB366" s="98"/>
      <c r="VC366" s="98"/>
      <c r="VD366" s="98"/>
      <c r="VE366" s="98"/>
      <c r="VF366" s="98"/>
      <c r="VG366" s="98"/>
      <c r="VH366" s="98"/>
      <c r="VI366" s="98"/>
      <c r="VJ366" s="98"/>
      <c r="VK366" s="98"/>
      <c r="VL366" s="98"/>
      <c r="VM366" s="98"/>
      <c r="VN366" s="98"/>
      <c r="VO366" s="98"/>
      <c r="VP366" s="98"/>
      <c r="VQ366" s="98"/>
      <c r="VR366" s="98"/>
      <c r="VS366" s="98"/>
      <c r="VT366" s="98"/>
      <c r="VU366" s="98"/>
      <c r="VV366" s="98"/>
      <c r="VW366" s="98"/>
      <c r="VX366" s="98"/>
      <c r="VY366" s="98"/>
      <c r="VZ366" s="98"/>
      <c r="WA366" s="98"/>
      <c r="WB366" s="98"/>
      <c r="WC366" s="98"/>
      <c r="WD366" s="98"/>
      <c r="WE366" s="98"/>
      <c r="WF366" s="98"/>
      <c r="WG366" s="98"/>
      <c r="WH366" s="98"/>
      <c r="WI366" s="98"/>
      <c r="WJ366" s="98"/>
      <c r="WK366" s="98"/>
      <c r="WL366" s="98"/>
      <c r="WM366" s="98"/>
      <c r="WN366" s="98"/>
      <c r="WO366" s="98"/>
      <c r="WP366" s="98"/>
      <c r="WQ366" s="98"/>
      <c r="WR366" s="98"/>
      <c r="WS366" s="98"/>
      <c r="WT366" s="98"/>
      <c r="WU366" s="98"/>
      <c r="WV366" s="98"/>
      <c r="WW366" s="98"/>
      <c r="WX366" s="98"/>
      <c r="WY366" s="98"/>
      <c r="WZ366" s="98"/>
      <c r="XA366" s="98"/>
      <c r="XB366" s="98"/>
      <c r="XC366" s="98"/>
      <c r="XD366" s="98"/>
      <c r="XE366" s="98"/>
      <c r="XF366" s="98"/>
      <c r="XG366" s="98"/>
      <c r="XH366" s="98"/>
      <c r="XI366" s="98"/>
      <c r="XJ366" s="98"/>
      <c r="XK366" s="98"/>
      <c r="XL366" s="98"/>
      <c r="XM366" s="98"/>
      <c r="XN366" s="98"/>
      <c r="XO366" s="98"/>
      <c r="XP366" s="98"/>
      <c r="XQ366" s="98"/>
      <c r="XR366" s="98"/>
      <c r="XS366" s="98"/>
      <c r="XT366" s="98"/>
      <c r="XU366" s="98"/>
      <c r="XV366" s="98"/>
      <c r="XW366" s="98"/>
      <c r="XX366" s="98"/>
      <c r="XY366" s="98"/>
      <c r="XZ366" s="98"/>
      <c r="YA366" s="98"/>
      <c r="YB366" s="98"/>
      <c r="YC366" s="98"/>
      <c r="YD366" s="98"/>
      <c r="YE366" s="98"/>
      <c r="YF366" s="98"/>
      <c r="YG366" s="98"/>
      <c r="YH366" s="98"/>
      <c r="YI366" s="98"/>
      <c r="YJ366" s="98"/>
      <c r="YK366" s="98"/>
      <c r="YL366" s="98"/>
      <c r="YM366" s="98"/>
      <c r="YN366" s="98"/>
      <c r="YO366" s="98"/>
      <c r="YP366" s="98"/>
      <c r="YQ366" s="98"/>
      <c r="YR366" s="98"/>
      <c r="YS366" s="98"/>
      <c r="YT366" s="98"/>
      <c r="YU366" s="98"/>
      <c r="YV366" s="98"/>
      <c r="YW366" s="98"/>
      <c r="YX366" s="98"/>
      <c r="YY366" s="98"/>
      <c r="YZ366" s="98"/>
      <c r="ZA366" s="98"/>
      <c r="ZB366" s="98"/>
      <c r="ZC366" s="98"/>
      <c r="ZD366" s="98"/>
      <c r="ZE366" s="98"/>
      <c r="ZF366" s="98"/>
      <c r="ZG366" s="98"/>
      <c r="ZH366" s="98"/>
      <c r="ZI366" s="98"/>
      <c r="ZJ366" s="98"/>
      <c r="ZK366" s="98"/>
      <c r="ZL366" s="98"/>
      <c r="ZM366" s="98"/>
      <c r="ZN366" s="98"/>
      <c r="ZO366" s="98"/>
      <c r="ZP366" s="98"/>
      <c r="ZQ366" s="98"/>
      <c r="ZR366" s="98"/>
      <c r="ZS366" s="98"/>
      <c r="ZT366" s="98"/>
      <c r="ZU366" s="98"/>
      <c r="ZV366" s="98"/>
      <c r="ZW366" s="98"/>
      <c r="ZX366" s="98"/>
      <c r="ZY366" s="98"/>
      <c r="ZZ366" s="98"/>
      <c r="AAA366" s="98"/>
      <c r="AAB366" s="98"/>
      <c r="AAC366" s="98"/>
      <c r="AAD366" s="98"/>
      <c r="AAE366" s="98"/>
      <c r="AAF366" s="98"/>
      <c r="AAG366" s="98"/>
      <c r="AAH366" s="98"/>
      <c r="AAI366" s="98"/>
      <c r="AAJ366" s="98"/>
      <c r="AAK366" s="98"/>
      <c r="AAL366" s="98"/>
      <c r="AAM366" s="98"/>
      <c r="AAN366" s="98"/>
      <c r="AAO366" s="98"/>
      <c r="AAP366" s="98"/>
      <c r="AAQ366" s="98"/>
      <c r="AAR366" s="98"/>
      <c r="AAS366" s="98"/>
      <c r="AAT366" s="98"/>
      <c r="AAU366" s="98"/>
      <c r="AAV366" s="98"/>
      <c r="AAW366" s="98"/>
      <c r="AAX366" s="98"/>
      <c r="AAY366" s="98"/>
      <c r="AAZ366" s="98"/>
      <c r="ABA366" s="98"/>
      <c r="ABB366" s="98"/>
      <c r="ABC366" s="98"/>
      <c r="ABD366" s="98"/>
      <c r="ABE366" s="98"/>
      <c r="ABF366" s="98"/>
      <c r="ABG366" s="98"/>
      <c r="ABH366" s="98"/>
      <c r="ABI366" s="98"/>
      <c r="ABJ366" s="98"/>
      <c r="ABK366" s="98"/>
      <c r="ABL366" s="98"/>
      <c r="ABM366" s="98"/>
      <c r="ABN366" s="98"/>
      <c r="ABO366" s="98"/>
      <c r="ABP366" s="98"/>
      <c r="ABQ366" s="98"/>
      <c r="ABR366" s="98"/>
      <c r="ABS366" s="98"/>
      <c r="ABT366" s="98"/>
      <c r="ABU366" s="98"/>
      <c r="ABV366" s="98"/>
      <c r="ABW366" s="98"/>
      <c r="ABX366" s="98"/>
      <c r="ABY366" s="98"/>
      <c r="ABZ366" s="98"/>
      <c r="ACA366" s="98"/>
      <c r="ACB366" s="98"/>
      <c r="ACC366" s="98"/>
      <c r="ACD366" s="98"/>
      <c r="ACE366" s="98"/>
      <c r="ACF366" s="98"/>
      <c r="ACG366" s="98"/>
      <c r="ACH366" s="98"/>
      <c r="ACI366" s="98"/>
      <c r="ACJ366" s="98"/>
      <c r="ACK366" s="98"/>
      <c r="ACL366" s="98"/>
      <c r="ACM366" s="98"/>
      <c r="ACN366" s="98"/>
      <c r="ACO366" s="98"/>
      <c r="ACP366" s="98"/>
      <c r="ACQ366" s="98"/>
      <c r="ACR366" s="98"/>
      <c r="ACS366" s="98"/>
      <c r="ACT366" s="98"/>
      <c r="ACU366" s="98"/>
      <c r="ACV366" s="98"/>
      <c r="ACW366" s="98"/>
      <c r="ACX366" s="98"/>
      <c r="ACY366" s="98"/>
      <c r="ACZ366" s="98"/>
      <c r="ADA366" s="98"/>
      <c r="ADB366" s="98"/>
      <c r="ADC366" s="98"/>
      <c r="ADD366" s="98"/>
      <c r="ADE366" s="98"/>
      <c r="ADF366" s="98"/>
      <c r="ADG366" s="98"/>
      <c r="ADH366" s="98"/>
      <c r="ADI366" s="98"/>
      <c r="ADJ366" s="98"/>
      <c r="ADK366" s="98"/>
      <c r="ADL366" s="98"/>
      <c r="ADM366" s="98"/>
      <c r="ADN366" s="98"/>
      <c r="ADO366" s="98"/>
      <c r="ADP366" s="98"/>
      <c r="ADQ366" s="98"/>
      <c r="ADR366" s="98"/>
      <c r="ADS366" s="98"/>
      <c r="ADT366" s="98"/>
      <c r="ADU366" s="98"/>
      <c r="ADV366" s="98"/>
      <c r="ADW366" s="98"/>
      <c r="ADX366" s="98"/>
      <c r="ADY366" s="98"/>
      <c r="ADZ366" s="98"/>
      <c r="AEA366" s="98"/>
      <c r="AEB366" s="98"/>
      <c r="AEC366" s="98"/>
      <c r="AED366" s="98"/>
      <c r="AEE366" s="98"/>
      <c r="AEF366" s="98"/>
      <c r="AEG366" s="98"/>
      <c r="AEH366" s="98"/>
      <c r="AEI366" s="98"/>
      <c r="AEJ366" s="98"/>
      <c r="AEK366" s="98"/>
      <c r="AEL366" s="98"/>
      <c r="AEM366" s="98"/>
      <c r="AEN366" s="98"/>
      <c r="AEO366" s="98"/>
      <c r="AEP366" s="98"/>
      <c r="AEQ366" s="98"/>
      <c r="AER366" s="98"/>
      <c r="AES366" s="98"/>
      <c r="AET366" s="98"/>
      <c r="AEU366" s="98"/>
      <c r="AEV366" s="98"/>
      <c r="AEW366" s="98"/>
      <c r="AEX366" s="98"/>
      <c r="AEY366" s="98"/>
      <c r="AEZ366" s="98"/>
      <c r="AFA366" s="98"/>
      <c r="AFB366" s="98"/>
      <c r="AFC366" s="98"/>
      <c r="AFD366" s="98"/>
      <c r="AFE366" s="98"/>
      <c r="AFF366" s="98"/>
      <c r="AFG366" s="98"/>
      <c r="AFH366" s="98"/>
      <c r="AFI366" s="98"/>
      <c r="AFJ366" s="98"/>
      <c r="AFK366" s="98"/>
      <c r="AFL366" s="98"/>
      <c r="AFM366" s="98"/>
      <c r="AFN366" s="98"/>
      <c r="AFO366" s="98"/>
      <c r="AFP366" s="98"/>
      <c r="AFQ366" s="98"/>
      <c r="AFR366" s="98"/>
      <c r="AFS366" s="98"/>
      <c r="AFT366" s="98"/>
      <c r="AFU366" s="98"/>
      <c r="AFV366" s="98"/>
      <c r="AFW366" s="98"/>
      <c r="AFX366" s="98"/>
      <c r="AFY366" s="98"/>
      <c r="AFZ366" s="98"/>
      <c r="AGA366" s="98"/>
      <c r="AGB366" s="98"/>
      <c r="AGC366" s="98"/>
      <c r="AGD366" s="98"/>
      <c r="AGE366" s="98"/>
      <c r="AGF366" s="98"/>
      <c r="AGG366" s="98"/>
      <c r="AGH366" s="98"/>
      <c r="AGI366" s="98"/>
      <c r="AGJ366" s="98"/>
      <c r="AGK366" s="98"/>
      <c r="AGL366" s="98"/>
      <c r="AGM366" s="98"/>
      <c r="AGN366" s="98"/>
      <c r="AGO366" s="98"/>
      <c r="AGP366" s="98"/>
      <c r="AGQ366" s="98"/>
      <c r="AGR366" s="98"/>
      <c r="AGS366" s="98"/>
      <c r="AGT366" s="98"/>
      <c r="AGU366" s="98"/>
      <c r="AGV366" s="98"/>
      <c r="AGW366" s="98"/>
      <c r="AGX366" s="98"/>
      <c r="AGY366" s="98"/>
      <c r="AGZ366" s="98"/>
      <c r="AHA366" s="98"/>
      <c r="AHB366" s="98"/>
      <c r="AHC366" s="98"/>
      <c r="AHD366" s="98"/>
      <c r="AHE366" s="98"/>
      <c r="AHF366" s="98"/>
      <c r="AHG366" s="98"/>
      <c r="AHH366" s="98"/>
      <c r="AHI366" s="98"/>
      <c r="AHJ366" s="98"/>
      <c r="AHK366" s="98"/>
      <c r="AHL366" s="98"/>
      <c r="AHM366" s="98"/>
      <c r="AHN366" s="98"/>
      <c r="AHO366" s="98"/>
      <c r="AHP366" s="98"/>
      <c r="AHQ366" s="98"/>
      <c r="AHR366" s="98"/>
      <c r="AHS366" s="98"/>
      <c r="AHT366" s="98"/>
      <c r="AHU366" s="98"/>
      <c r="AHV366" s="98"/>
      <c r="AHW366" s="98"/>
      <c r="AHX366" s="98"/>
      <c r="AHY366" s="98"/>
      <c r="AHZ366" s="98"/>
      <c r="AIA366" s="98"/>
      <c r="AIB366" s="98"/>
      <c r="AIC366" s="98"/>
      <c r="AID366" s="98"/>
      <c r="AIE366" s="98"/>
      <c r="AIF366" s="98"/>
      <c r="AIG366" s="98"/>
      <c r="AIH366" s="98"/>
      <c r="AII366" s="98"/>
      <c r="AIJ366" s="98"/>
      <c r="AIK366" s="98"/>
      <c r="AIL366" s="98"/>
      <c r="AIM366" s="98"/>
      <c r="AIN366" s="98"/>
      <c r="AIO366" s="98"/>
      <c r="AIP366" s="98"/>
      <c r="AIQ366" s="98"/>
      <c r="AIR366" s="98"/>
      <c r="AIS366" s="98"/>
      <c r="AIT366" s="98"/>
      <c r="AIU366" s="98"/>
      <c r="AIV366" s="98"/>
      <c r="AIW366" s="98"/>
      <c r="AIX366" s="98"/>
      <c r="AIY366" s="98"/>
      <c r="AIZ366" s="98"/>
      <c r="AJA366" s="98"/>
      <c r="AJB366" s="98"/>
      <c r="AJC366" s="98"/>
      <c r="AJD366" s="98"/>
      <c r="AJE366" s="98"/>
      <c r="AJF366" s="98"/>
      <c r="AJG366" s="98"/>
      <c r="AJH366" s="98"/>
      <c r="AJI366" s="98"/>
      <c r="AJJ366" s="98"/>
      <c r="AJK366" s="98"/>
      <c r="AJL366" s="98"/>
      <c r="AJM366" s="98"/>
      <c r="AJN366" s="98"/>
      <c r="AJO366" s="98"/>
      <c r="AJP366" s="98"/>
      <c r="AJQ366" s="98"/>
      <c r="AJR366" s="98"/>
      <c r="AJS366" s="98"/>
      <c r="AJT366" s="98"/>
      <c r="AJU366" s="98"/>
      <c r="AJV366" s="98"/>
      <c r="AJW366" s="98"/>
      <c r="AJX366" s="98"/>
      <c r="AJY366" s="98"/>
      <c r="AJZ366" s="98"/>
      <c r="AKA366" s="98"/>
      <c r="AKB366" s="98"/>
      <c r="AKC366" s="98"/>
      <c r="AKD366" s="98"/>
      <c r="AKE366" s="98"/>
      <c r="AKF366" s="98"/>
      <c r="AKG366" s="98"/>
      <c r="AKH366" s="98"/>
      <c r="AKI366" s="98"/>
      <c r="AKJ366" s="98"/>
      <c r="AKK366" s="98"/>
      <c r="AKL366" s="98"/>
      <c r="AKM366" s="98"/>
      <c r="AKN366" s="98"/>
      <c r="AKO366" s="98"/>
      <c r="AKP366" s="98"/>
      <c r="AKQ366" s="98"/>
      <c r="AKR366" s="98"/>
      <c r="AKS366" s="98"/>
      <c r="AKT366" s="98"/>
      <c r="AKU366" s="98"/>
      <c r="AKV366" s="98"/>
      <c r="AKW366" s="98"/>
      <c r="AKX366" s="98"/>
    </row>
    <row r="367" spans="1:986" s="88" customFormat="1" ht="12" x14ac:dyDescent="0.2">
      <c r="A367" s="249"/>
      <c r="B367" s="241" t="s">
        <v>858</v>
      </c>
      <c r="C367" s="166" t="str">
        <f>_xlfn.CONCAT(Leverancespecifikation6[[#This Row],[ID]],Leverancespecifikation6[[#This Row],[BYGNINGSDEL]])</f>
        <v>363Spaces - Afløb og Sanitet</v>
      </c>
      <c r="D367" s="167"/>
      <c r="E367" s="167" t="s">
        <v>103</v>
      </c>
      <c r="F367" s="167"/>
      <c r="G367" s="167"/>
      <c r="H367" s="167"/>
      <c r="I367" s="167"/>
      <c r="J367" s="167">
        <v>4</v>
      </c>
      <c r="K367" s="331" t="s">
        <v>893</v>
      </c>
      <c r="L367" s="169" t="s">
        <v>574</v>
      </c>
      <c r="M367" s="86" t="str">
        <f>IFERROR(VLOOKUP(Leverancespecifikation6[[#This Row],[ID-Bygningsdel]],'Data ændringslog'!A:G,7,FALSE),"P")</f>
        <v/>
      </c>
      <c r="N367" s="320" t="s">
        <v>103</v>
      </c>
      <c r="O367" s="117" t="str">
        <f>VLOOKUP(Leverancespecifikation6[[#This Row],[ID-Bygningsdel]],'Data aktør'!A:H,2,FALSE)</f>
        <v/>
      </c>
      <c r="P367" s="87" t="str">
        <f>VLOOKUP(Leverancespecifikation6[[#This Row],[ID-Bygningsdel]],'Data aktør'!A:H,3,FALSE)</f>
        <v/>
      </c>
      <c r="Q367" s="87" t="str">
        <f>VLOOKUP(Leverancespecifikation6[[#This Row],[ID-Bygningsdel]],'Data aktør'!A:H,4,FALSE)</f>
        <v/>
      </c>
      <c r="R367" s="87" t="str">
        <f>VLOOKUP(Leverancespecifikation6[[#This Row],[ID-Bygningsdel]],'Data aktør'!A:H,5,FALSE)</f>
        <v/>
      </c>
      <c r="S367" s="87" t="str">
        <f>VLOOKUP(Leverancespecifikation6[[#This Row],[ID-Bygningsdel]],'Data aktør'!A:H,6,FALSE)</f>
        <v/>
      </c>
      <c r="T367" s="87" t="str">
        <f>VLOOKUP(Leverancespecifikation6[[#This Row],[ID-Bygningsdel]],'Data aktør'!A:H,7,FALSE)</f>
        <v/>
      </c>
      <c r="U367" s="118" t="str">
        <f>VLOOKUP(Leverancespecifikation6[[#This Row],[ID-Bygningsdel]],'Data aktør'!A:H,8,FALSE)</f>
        <v/>
      </c>
      <c r="V367" s="110"/>
      <c r="W367" s="85"/>
      <c r="X367" s="85"/>
      <c r="Y367" s="85"/>
      <c r="Z367" s="85"/>
      <c r="AA367" s="85"/>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286" t="s">
        <v>575</v>
      </c>
      <c r="BM367" s="167"/>
      <c r="BN367" s="167"/>
      <c r="BO367" s="167"/>
      <c r="BP367" s="167"/>
      <c r="BQ367" s="167"/>
      <c r="BR367" s="167"/>
      <c r="BS367" s="167"/>
      <c r="BT367" s="167"/>
      <c r="BU367" s="167"/>
      <c r="BV367" s="167"/>
      <c r="BW367" s="167"/>
      <c r="BX367" s="167"/>
      <c r="BY367" s="167"/>
      <c r="BZ367" s="167"/>
      <c r="CA367" s="207"/>
      <c r="CB367" s="134"/>
      <c r="CC367" s="134"/>
      <c r="CD367" s="134"/>
      <c r="CE367" s="134"/>
      <c r="CF367" s="134"/>
      <c r="CG367" s="134"/>
      <c r="CH367" s="134"/>
      <c r="CI367" s="134"/>
      <c r="CJ367" s="134"/>
      <c r="CK367" s="134"/>
      <c r="CL367" s="134"/>
      <c r="CM367" s="134"/>
      <c r="CN367" s="134"/>
      <c r="CO367" s="134"/>
      <c r="CP367" s="134"/>
      <c r="CQ367" s="134"/>
      <c r="CR367" s="134"/>
      <c r="CS367" s="134"/>
      <c r="CT367" s="134"/>
      <c r="CU367" s="134"/>
      <c r="CV367" s="134"/>
      <c r="CW367" s="134"/>
      <c r="CX367" s="134"/>
      <c r="CY367" s="134"/>
      <c r="CZ367" s="134"/>
      <c r="DA367" s="134"/>
      <c r="DB367" s="134"/>
      <c r="DC367" s="134"/>
      <c r="DD367" s="134"/>
      <c r="DE367" s="134"/>
      <c r="DF367" s="134"/>
      <c r="DG367" s="134"/>
      <c r="DH367" s="134"/>
      <c r="DI367" s="134"/>
      <c r="DJ367" s="134"/>
      <c r="DK367" s="134"/>
      <c r="DL367" s="134"/>
      <c r="DM367" s="134"/>
      <c r="DN367" s="134"/>
      <c r="DO367" s="134"/>
      <c r="DP367" s="134"/>
      <c r="DQ367" s="134"/>
      <c r="DR367" s="134"/>
      <c r="DS367" s="134"/>
      <c r="DT367" s="134"/>
      <c r="DU367" s="134"/>
      <c r="DV367" s="134"/>
      <c r="DW367" s="134"/>
      <c r="DX367" s="134"/>
      <c r="DY367" s="134"/>
      <c r="DZ367" s="134"/>
      <c r="EA367" s="134"/>
      <c r="EB367" s="134"/>
      <c r="EC367" s="134"/>
      <c r="ED367" s="134"/>
      <c r="EE367" s="134"/>
      <c r="EF367" s="134"/>
      <c r="EG367" s="134"/>
      <c r="EH367" s="134"/>
      <c r="EI367" s="134"/>
      <c r="EJ367" s="134"/>
      <c r="EK367" s="134"/>
      <c r="EL367" s="134"/>
      <c r="EM367" s="134"/>
      <c r="EN367" s="134"/>
      <c r="EO367" s="134"/>
      <c r="EP367" s="134"/>
      <c r="EQ367" s="134"/>
      <c r="ER367" s="134"/>
      <c r="ES367" s="134"/>
      <c r="ET367" s="134"/>
      <c r="EU367" s="134"/>
      <c r="EV367" s="134"/>
      <c r="EW367" s="134"/>
      <c r="EX367" s="134"/>
      <c r="EY367" s="134"/>
      <c r="EZ367" s="134"/>
      <c r="FA367" s="134"/>
      <c r="FB367" s="134"/>
      <c r="FC367" s="134"/>
      <c r="FD367" s="134"/>
      <c r="FE367" s="134"/>
      <c r="FF367" s="134"/>
      <c r="FG367" s="134"/>
      <c r="FH367" s="134"/>
      <c r="FI367" s="134"/>
      <c r="FJ367" s="134"/>
      <c r="FK367" s="134"/>
      <c r="FL367" s="134"/>
      <c r="FM367" s="134"/>
      <c r="FN367" s="134"/>
      <c r="FO367" s="134"/>
      <c r="FP367" s="134"/>
      <c r="FQ367" s="134"/>
      <c r="FR367" s="134"/>
      <c r="FS367" s="134"/>
      <c r="FT367" s="134"/>
      <c r="FU367" s="134"/>
      <c r="FV367" s="134"/>
      <c r="FW367" s="134"/>
      <c r="FX367" s="134"/>
      <c r="FY367" s="134"/>
      <c r="FZ367" s="134"/>
      <c r="GA367" s="134"/>
      <c r="GB367" s="134"/>
      <c r="GC367" s="134"/>
      <c r="GD367" s="134"/>
      <c r="GE367" s="134"/>
      <c r="GF367" s="134"/>
      <c r="GG367" s="134"/>
      <c r="GH367" s="134"/>
      <c r="GI367" s="134"/>
      <c r="GJ367" s="134"/>
      <c r="GK367" s="134"/>
      <c r="GL367" s="134"/>
      <c r="GM367" s="134"/>
      <c r="GN367" s="134"/>
      <c r="GO367" s="134"/>
      <c r="GP367" s="134"/>
      <c r="GQ367" s="134"/>
      <c r="GR367" s="134"/>
      <c r="GS367" s="134"/>
      <c r="GT367" s="134"/>
      <c r="GU367" s="134"/>
      <c r="GV367" s="134"/>
      <c r="GW367" s="134"/>
      <c r="GX367" s="134"/>
      <c r="GY367" s="134"/>
      <c r="GZ367" s="134"/>
      <c r="HA367" s="134"/>
      <c r="HB367" s="134"/>
      <c r="HC367" s="134"/>
      <c r="HD367" s="134"/>
      <c r="HE367" s="134"/>
      <c r="HF367" s="134"/>
      <c r="HG367" s="134"/>
      <c r="HH367" s="134"/>
      <c r="HI367" s="134"/>
      <c r="HJ367" s="134"/>
      <c r="HK367" s="134"/>
      <c r="HL367" s="134"/>
      <c r="HM367" s="134"/>
      <c r="HN367" s="134"/>
      <c r="HO367" s="134"/>
      <c r="HP367" s="134"/>
      <c r="HQ367" s="134"/>
      <c r="HR367" s="134"/>
      <c r="HS367" s="134"/>
      <c r="HT367" s="134"/>
      <c r="HU367" s="134"/>
      <c r="HV367" s="134"/>
      <c r="HW367" s="134"/>
      <c r="HX367" s="134"/>
      <c r="HY367" s="134"/>
      <c r="HZ367" s="134"/>
      <c r="IA367" s="134"/>
      <c r="IB367" s="134"/>
      <c r="IC367" s="134"/>
      <c r="ID367" s="134"/>
      <c r="IE367" s="134"/>
      <c r="IF367" s="134"/>
      <c r="IG367" s="134"/>
      <c r="IH367" s="134"/>
      <c r="II367" s="134"/>
      <c r="IJ367" s="134"/>
      <c r="IK367" s="134"/>
      <c r="IL367" s="134"/>
      <c r="IM367" s="134"/>
      <c r="IN367" s="134"/>
      <c r="IO367" s="134"/>
      <c r="IP367" s="134"/>
      <c r="IQ367" s="134"/>
      <c r="IR367" s="134"/>
      <c r="IS367" s="134"/>
      <c r="IT367" s="134"/>
      <c r="IU367" s="134"/>
      <c r="IV367" s="134"/>
      <c r="IW367" s="134"/>
      <c r="IX367" s="134"/>
      <c r="IY367" s="134"/>
      <c r="IZ367" s="134"/>
      <c r="JA367" s="134"/>
      <c r="JB367" s="134"/>
      <c r="JC367" s="134"/>
      <c r="JD367" s="134"/>
      <c r="JE367" s="134"/>
      <c r="JF367" s="134"/>
      <c r="JG367" s="134"/>
      <c r="JH367" s="134"/>
      <c r="JI367" s="134"/>
      <c r="JJ367" s="134"/>
      <c r="JK367" s="134"/>
      <c r="JL367" s="134"/>
      <c r="JM367" s="134"/>
      <c r="JN367" s="134"/>
      <c r="JO367" s="134"/>
      <c r="JP367" s="134"/>
      <c r="JQ367" s="134"/>
      <c r="JR367" s="134"/>
      <c r="JS367" s="134"/>
      <c r="JT367" s="134"/>
      <c r="JU367" s="134"/>
      <c r="JV367" s="134"/>
      <c r="JW367" s="134"/>
      <c r="JX367" s="134"/>
      <c r="JY367" s="134"/>
      <c r="JZ367" s="134"/>
      <c r="KA367" s="134"/>
      <c r="KB367" s="134"/>
      <c r="KC367" s="134"/>
      <c r="KD367" s="134"/>
      <c r="KE367" s="134"/>
      <c r="KF367" s="134"/>
      <c r="KG367" s="134"/>
      <c r="KH367" s="134"/>
      <c r="KI367" s="134"/>
      <c r="KJ367" s="134"/>
      <c r="KK367" s="134"/>
      <c r="KL367" s="134"/>
      <c r="KM367" s="134"/>
      <c r="KN367" s="134"/>
      <c r="KO367" s="134"/>
      <c r="KP367" s="134"/>
      <c r="KQ367" s="134"/>
      <c r="KR367" s="134"/>
      <c r="KS367" s="134"/>
      <c r="KT367" s="134"/>
      <c r="KU367" s="134"/>
      <c r="KV367" s="134"/>
      <c r="KW367" s="134"/>
      <c r="KX367" s="134"/>
      <c r="KY367" s="134"/>
      <c r="KZ367" s="134"/>
      <c r="LA367" s="134"/>
      <c r="LB367" s="134"/>
      <c r="LC367" s="134"/>
      <c r="LD367" s="134"/>
      <c r="LE367" s="134"/>
      <c r="LF367" s="134"/>
      <c r="LG367" s="134"/>
      <c r="LH367" s="134"/>
      <c r="LI367" s="134"/>
      <c r="LJ367" s="134"/>
      <c r="LK367" s="134"/>
      <c r="LL367" s="134"/>
      <c r="LM367" s="134"/>
      <c r="LN367" s="134"/>
      <c r="LO367" s="134"/>
      <c r="LP367" s="134"/>
      <c r="LQ367" s="134"/>
      <c r="LR367" s="134"/>
      <c r="LS367" s="134"/>
      <c r="LT367" s="134"/>
      <c r="LU367" s="134"/>
      <c r="LV367" s="134"/>
      <c r="LW367" s="134"/>
      <c r="LX367" s="134"/>
      <c r="LY367" s="134"/>
      <c r="LZ367" s="134"/>
      <c r="MA367" s="134"/>
      <c r="MB367" s="134"/>
      <c r="MC367" s="134"/>
      <c r="MD367" s="134"/>
      <c r="ME367" s="134"/>
      <c r="MF367" s="134"/>
      <c r="MG367" s="134"/>
      <c r="MH367" s="134"/>
      <c r="MI367" s="134"/>
      <c r="MJ367" s="134"/>
      <c r="MK367" s="134"/>
      <c r="ML367" s="134"/>
      <c r="MM367" s="134"/>
      <c r="MN367" s="134"/>
      <c r="MO367" s="134"/>
      <c r="MP367" s="134"/>
      <c r="MQ367" s="134"/>
      <c r="MR367" s="134"/>
      <c r="MS367" s="134"/>
      <c r="MT367" s="134"/>
      <c r="MU367" s="134"/>
      <c r="MV367" s="134"/>
      <c r="MW367" s="134"/>
      <c r="MX367" s="134"/>
      <c r="MY367" s="134"/>
      <c r="MZ367" s="134"/>
      <c r="NA367" s="134"/>
      <c r="NB367" s="134"/>
      <c r="NC367" s="134"/>
      <c r="ND367" s="134"/>
      <c r="NE367" s="134"/>
      <c r="NF367" s="134"/>
      <c r="NG367" s="134"/>
      <c r="NH367" s="134"/>
      <c r="NI367" s="134"/>
      <c r="NJ367" s="134"/>
      <c r="NK367" s="134"/>
      <c r="NL367" s="134"/>
      <c r="NM367" s="134"/>
      <c r="NN367" s="134"/>
      <c r="NO367" s="134"/>
      <c r="NP367" s="134"/>
      <c r="NQ367" s="134"/>
      <c r="NR367" s="134"/>
      <c r="NS367" s="134"/>
      <c r="NT367" s="134"/>
      <c r="NU367" s="134"/>
      <c r="NV367" s="134"/>
      <c r="NW367" s="134"/>
      <c r="NX367" s="134"/>
      <c r="NY367" s="134"/>
      <c r="NZ367" s="134"/>
      <c r="OA367" s="134"/>
      <c r="OB367" s="134"/>
      <c r="OC367" s="134"/>
      <c r="OD367" s="134"/>
      <c r="OE367" s="134"/>
      <c r="OF367" s="134"/>
      <c r="OG367" s="134"/>
      <c r="OH367" s="134"/>
      <c r="OI367" s="134"/>
      <c r="OJ367" s="134"/>
      <c r="OK367" s="134"/>
      <c r="OL367" s="134"/>
      <c r="OM367" s="134"/>
      <c r="ON367" s="134"/>
      <c r="OO367" s="134"/>
      <c r="OP367" s="134"/>
      <c r="OQ367" s="134"/>
      <c r="OR367" s="134"/>
      <c r="OS367" s="134"/>
      <c r="OT367" s="134"/>
      <c r="OU367" s="134"/>
      <c r="OV367" s="134"/>
      <c r="OW367" s="134"/>
      <c r="OX367" s="134"/>
      <c r="OY367" s="134"/>
      <c r="OZ367" s="134"/>
      <c r="PA367" s="134"/>
      <c r="PB367" s="134"/>
      <c r="PC367" s="134"/>
      <c r="PD367" s="134"/>
      <c r="PE367" s="134"/>
      <c r="PF367" s="134"/>
      <c r="PG367" s="134"/>
      <c r="PH367" s="134"/>
      <c r="PI367" s="134"/>
      <c r="PJ367" s="134"/>
      <c r="PK367" s="134"/>
      <c r="PL367" s="134"/>
      <c r="PM367" s="134"/>
      <c r="PN367" s="134"/>
      <c r="PO367" s="134"/>
      <c r="PP367" s="134"/>
      <c r="PQ367" s="134"/>
      <c r="PR367" s="134"/>
      <c r="PS367" s="134"/>
      <c r="PT367" s="134"/>
      <c r="PU367" s="134"/>
      <c r="PV367" s="134"/>
      <c r="PW367" s="134"/>
      <c r="PX367" s="134"/>
      <c r="PY367" s="134"/>
      <c r="PZ367" s="134"/>
      <c r="QA367" s="134"/>
      <c r="QB367" s="134"/>
      <c r="QC367" s="134"/>
      <c r="QD367" s="134"/>
      <c r="QE367" s="134"/>
      <c r="QF367" s="134"/>
      <c r="QG367" s="134"/>
      <c r="QH367" s="134"/>
      <c r="QI367" s="134"/>
      <c r="QJ367" s="134"/>
      <c r="QK367" s="134"/>
      <c r="QL367" s="134"/>
      <c r="QM367" s="134"/>
      <c r="QN367" s="134"/>
      <c r="QO367" s="134"/>
      <c r="QP367" s="134"/>
      <c r="QQ367" s="134"/>
      <c r="QR367" s="134"/>
      <c r="QS367" s="134"/>
      <c r="QT367" s="134"/>
      <c r="QU367" s="134"/>
      <c r="QV367" s="134"/>
      <c r="QW367" s="134"/>
      <c r="QX367" s="134"/>
      <c r="QY367" s="134"/>
      <c r="QZ367" s="134"/>
      <c r="RA367" s="134"/>
      <c r="RB367" s="134"/>
      <c r="RC367" s="134"/>
      <c r="RD367" s="134"/>
      <c r="RE367" s="134"/>
      <c r="RF367" s="134"/>
      <c r="RG367" s="134"/>
      <c r="RH367" s="134"/>
      <c r="RI367" s="134"/>
      <c r="RJ367" s="134"/>
      <c r="RK367" s="134"/>
      <c r="RL367" s="134"/>
      <c r="RM367" s="134"/>
      <c r="RN367" s="134"/>
      <c r="RO367" s="134"/>
      <c r="RP367" s="134"/>
      <c r="RQ367" s="134"/>
      <c r="RR367" s="134"/>
      <c r="RS367" s="134"/>
      <c r="RT367" s="134"/>
      <c r="RU367" s="134"/>
      <c r="RV367" s="134"/>
      <c r="RW367" s="134"/>
      <c r="RX367" s="134"/>
      <c r="RY367" s="134"/>
      <c r="RZ367" s="134"/>
      <c r="SA367" s="134"/>
      <c r="SB367" s="134"/>
      <c r="SC367" s="134"/>
      <c r="SD367" s="134"/>
      <c r="SE367" s="134"/>
      <c r="SF367" s="134"/>
      <c r="SG367" s="134"/>
      <c r="SH367" s="134"/>
      <c r="SI367" s="134"/>
      <c r="SJ367" s="134"/>
      <c r="SK367" s="134"/>
      <c r="SL367" s="134"/>
      <c r="SM367" s="134"/>
      <c r="SN367" s="134"/>
      <c r="SO367" s="134"/>
      <c r="SP367" s="134"/>
      <c r="SQ367" s="134"/>
      <c r="SR367" s="134"/>
      <c r="SS367" s="134"/>
      <c r="ST367" s="134"/>
      <c r="SU367" s="134"/>
      <c r="SV367" s="134"/>
      <c r="SW367" s="134"/>
      <c r="SX367" s="134"/>
      <c r="SY367" s="134"/>
      <c r="SZ367" s="134"/>
      <c r="TA367" s="134"/>
      <c r="TB367" s="134"/>
      <c r="TC367" s="134"/>
      <c r="TD367" s="134"/>
      <c r="TE367" s="134"/>
      <c r="TF367" s="134"/>
      <c r="TG367" s="134"/>
      <c r="TH367" s="134"/>
      <c r="TI367" s="134"/>
      <c r="TJ367" s="134"/>
      <c r="TK367" s="134"/>
      <c r="TL367" s="134"/>
      <c r="TM367" s="134"/>
      <c r="TN367" s="134"/>
      <c r="TO367" s="134"/>
      <c r="TP367" s="134"/>
      <c r="TQ367" s="134"/>
      <c r="TR367" s="134"/>
      <c r="TS367" s="134"/>
      <c r="TT367" s="134"/>
      <c r="TU367" s="134"/>
      <c r="TV367" s="134"/>
      <c r="TW367" s="134"/>
      <c r="TX367" s="134"/>
      <c r="TY367" s="134"/>
      <c r="TZ367" s="134"/>
      <c r="UA367" s="134"/>
      <c r="UB367" s="134"/>
      <c r="UC367" s="134"/>
      <c r="UD367" s="134"/>
      <c r="UE367" s="134"/>
      <c r="UF367" s="134"/>
      <c r="UG367" s="134"/>
      <c r="UH367" s="134"/>
      <c r="UI367" s="134"/>
      <c r="UJ367" s="134"/>
      <c r="UK367" s="134"/>
      <c r="UL367" s="134"/>
      <c r="UM367" s="134"/>
      <c r="UN367" s="134"/>
      <c r="UO367" s="134"/>
      <c r="UP367" s="134"/>
      <c r="UQ367" s="134"/>
      <c r="UR367" s="134"/>
      <c r="US367" s="134"/>
      <c r="UT367" s="134"/>
      <c r="UU367" s="134"/>
      <c r="UV367" s="134"/>
      <c r="UW367" s="134"/>
      <c r="UX367" s="134"/>
      <c r="UY367" s="134"/>
      <c r="UZ367" s="134"/>
      <c r="VA367" s="134"/>
      <c r="VB367" s="134"/>
      <c r="VC367" s="134"/>
      <c r="VD367" s="134"/>
      <c r="VE367" s="134"/>
      <c r="VF367" s="134"/>
      <c r="VG367" s="134"/>
      <c r="VH367" s="134"/>
      <c r="VI367" s="134"/>
      <c r="VJ367" s="134"/>
      <c r="VK367" s="134"/>
      <c r="VL367" s="134"/>
      <c r="VM367" s="134"/>
      <c r="VN367" s="134"/>
      <c r="VO367" s="134"/>
      <c r="VP367" s="134"/>
      <c r="VQ367" s="134"/>
      <c r="VR367" s="134"/>
      <c r="VS367" s="134"/>
      <c r="VT367" s="134"/>
      <c r="VU367" s="134"/>
      <c r="VV367" s="134"/>
      <c r="VW367" s="134"/>
      <c r="VX367" s="134"/>
      <c r="VY367" s="134"/>
      <c r="VZ367" s="134"/>
      <c r="WA367" s="134"/>
      <c r="WB367" s="134"/>
      <c r="WC367" s="134"/>
      <c r="WD367" s="134"/>
      <c r="WE367" s="134"/>
      <c r="WF367" s="134"/>
      <c r="WG367" s="134"/>
      <c r="WH367" s="134"/>
      <c r="WI367" s="134"/>
      <c r="WJ367" s="134"/>
      <c r="WK367" s="134"/>
      <c r="WL367" s="134"/>
      <c r="WM367" s="134"/>
      <c r="WN367" s="134"/>
      <c r="WO367" s="134"/>
      <c r="WP367" s="134"/>
      <c r="WQ367" s="134"/>
      <c r="WR367" s="134"/>
      <c r="WS367" s="134"/>
      <c r="WT367" s="134"/>
      <c r="WU367" s="134"/>
      <c r="WV367" s="134"/>
      <c r="WW367" s="134"/>
      <c r="WX367" s="134"/>
      <c r="WY367" s="134"/>
      <c r="WZ367" s="134"/>
      <c r="XA367" s="134"/>
      <c r="XB367" s="134"/>
      <c r="XC367" s="134"/>
      <c r="XD367" s="134"/>
      <c r="XE367" s="134"/>
      <c r="XF367" s="134"/>
      <c r="XG367" s="134"/>
      <c r="XH367" s="134"/>
      <c r="XI367" s="134"/>
      <c r="XJ367" s="134"/>
      <c r="XK367" s="134"/>
      <c r="XL367" s="134"/>
      <c r="XM367" s="134"/>
      <c r="XN367" s="134"/>
      <c r="XO367" s="134"/>
      <c r="XP367" s="134"/>
      <c r="XQ367" s="134"/>
      <c r="XR367" s="134"/>
      <c r="XS367" s="134"/>
      <c r="XT367" s="134"/>
      <c r="XU367" s="134"/>
      <c r="XV367" s="134"/>
      <c r="XW367" s="134"/>
      <c r="XX367" s="134"/>
      <c r="XY367" s="134"/>
      <c r="XZ367" s="134"/>
      <c r="YA367" s="134"/>
      <c r="YB367" s="134"/>
      <c r="YC367" s="134"/>
      <c r="YD367" s="134"/>
      <c r="YE367" s="134"/>
      <c r="YF367" s="134"/>
      <c r="YG367" s="134"/>
      <c r="YH367" s="134"/>
      <c r="YI367" s="134"/>
      <c r="YJ367" s="134"/>
      <c r="YK367" s="134"/>
      <c r="YL367" s="134"/>
      <c r="YM367" s="134"/>
      <c r="YN367" s="134"/>
      <c r="YO367" s="134"/>
      <c r="YP367" s="134"/>
      <c r="YQ367" s="134"/>
      <c r="YR367" s="134"/>
      <c r="YS367" s="134"/>
      <c r="YT367" s="134"/>
      <c r="YU367" s="134"/>
      <c r="YV367" s="134"/>
      <c r="YW367" s="134"/>
      <c r="YX367" s="134"/>
      <c r="YY367" s="134"/>
      <c r="YZ367" s="134"/>
      <c r="ZA367" s="134"/>
      <c r="ZB367" s="134"/>
      <c r="ZC367" s="134"/>
      <c r="ZD367" s="134"/>
      <c r="ZE367" s="134"/>
      <c r="ZF367" s="134"/>
      <c r="ZG367" s="134"/>
      <c r="ZH367" s="134"/>
      <c r="ZI367" s="134"/>
      <c r="ZJ367" s="134"/>
      <c r="ZK367" s="134"/>
      <c r="ZL367" s="134"/>
      <c r="ZM367" s="134"/>
      <c r="ZN367" s="134"/>
      <c r="ZO367" s="134"/>
      <c r="ZP367" s="134"/>
      <c r="ZQ367" s="134"/>
      <c r="ZR367" s="134"/>
      <c r="ZS367" s="134"/>
      <c r="ZT367" s="134"/>
      <c r="ZU367" s="134"/>
      <c r="ZV367" s="134"/>
      <c r="ZW367" s="134"/>
      <c r="ZX367" s="134"/>
      <c r="ZY367" s="134"/>
      <c r="ZZ367" s="134"/>
      <c r="AAA367" s="134"/>
      <c r="AAB367" s="134"/>
      <c r="AAC367" s="134"/>
      <c r="AAD367" s="134"/>
      <c r="AAE367" s="134"/>
      <c r="AAF367" s="134"/>
      <c r="AAG367" s="134"/>
      <c r="AAH367" s="134"/>
      <c r="AAI367" s="134"/>
      <c r="AAJ367" s="134"/>
      <c r="AAK367" s="134"/>
      <c r="AAL367" s="134"/>
      <c r="AAM367" s="134"/>
      <c r="AAN367" s="134"/>
      <c r="AAO367" s="134"/>
      <c r="AAP367" s="134"/>
      <c r="AAQ367" s="134"/>
      <c r="AAR367" s="134"/>
      <c r="AAS367" s="134"/>
      <c r="AAT367" s="134"/>
      <c r="AAU367" s="134"/>
      <c r="AAV367" s="134"/>
      <c r="AAW367" s="134"/>
      <c r="AAX367" s="134"/>
      <c r="AAY367" s="134"/>
      <c r="AAZ367" s="134"/>
      <c r="ABA367" s="134"/>
      <c r="ABB367" s="134"/>
      <c r="ABC367" s="134"/>
      <c r="ABD367" s="134"/>
      <c r="ABE367" s="134"/>
      <c r="ABF367" s="134"/>
      <c r="ABG367" s="134"/>
      <c r="ABH367" s="134"/>
      <c r="ABI367" s="134"/>
      <c r="ABJ367" s="134"/>
      <c r="ABK367" s="134"/>
      <c r="ABL367" s="134"/>
      <c r="ABM367" s="134"/>
      <c r="ABN367" s="134"/>
      <c r="ABO367" s="134"/>
      <c r="ABP367" s="134"/>
      <c r="ABQ367" s="134"/>
      <c r="ABR367" s="134"/>
      <c r="ABS367" s="134"/>
      <c r="ABT367" s="134"/>
      <c r="ABU367" s="134"/>
      <c r="ABV367" s="134"/>
      <c r="ABW367" s="134"/>
      <c r="ABX367" s="134"/>
      <c r="ABY367" s="134"/>
      <c r="ABZ367" s="134"/>
      <c r="ACA367" s="134"/>
      <c r="ACB367" s="134"/>
      <c r="ACC367" s="134"/>
      <c r="ACD367" s="134"/>
      <c r="ACE367" s="134"/>
      <c r="ACF367" s="134"/>
      <c r="ACG367" s="134"/>
      <c r="ACH367" s="134"/>
      <c r="ACI367" s="134"/>
      <c r="ACJ367" s="134"/>
      <c r="ACK367" s="134"/>
      <c r="ACL367" s="134"/>
      <c r="ACM367" s="134"/>
      <c r="ACN367" s="134"/>
      <c r="ACO367" s="134"/>
      <c r="ACP367" s="134"/>
      <c r="ACQ367" s="134"/>
      <c r="ACR367" s="134"/>
      <c r="ACS367" s="134"/>
      <c r="ACT367" s="134"/>
      <c r="ACU367" s="134"/>
      <c r="ACV367" s="134"/>
      <c r="ACW367" s="134"/>
      <c r="ACX367" s="134"/>
      <c r="ACY367" s="134"/>
      <c r="ACZ367" s="134"/>
      <c r="ADA367" s="134"/>
      <c r="ADB367" s="134"/>
      <c r="ADC367" s="134"/>
      <c r="ADD367" s="134"/>
      <c r="ADE367" s="134"/>
      <c r="ADF367" s="134"/>
      <c r="ADG367" s="134"/>
      <c r="ADH367" s="134"/>
      <c r="ADI367" s="134"/>
      <c r="ADJ367" s="134"/>
      <c r="ADK367" s="134"/>
      <c r="ADL367" s="134"/>
      <c r="ADM367" s="134"/>
      <c r="ADN367" s="134"/>
      <c r="ADO367" s="134"/>
      <c r="ADP367" s="134"/>
      <c r="ADQ367" s="134"/>
      <c r="ADR367" s="134"/>
      <c r="ADS367" s="134"/>
      <c r="ADT367" s="134"/>
      <c r="ADU367" s="134"/>
      <c r="ADV367" s="134"/>
      <c r="ADW367" s="134"/>
      <c r="ADX367" s="134"/>
      <c r="ADY367" s="134"/>
      <c r="ADZ367" s="134"/>
      <c r="AEA367" s="134"/>
      <c r="AEB367" s="134"/>
      <c r="AEC367" s="134"/>
      <c r="AED367" s="134"/>
      <c r="AEE367" s="134"/>
      <c r="AEF367" s="134"/>
      <c r="AEG367" s="134"/>
      <c r="AEH367" s="134"/>
      <c r="AEI367" s="134"/>
      <c r="AEJ367" s="134"/>
      <c r="AEK367" s="134"/>
      <c r="AEL367" s="134"/>
      <c r="AEM367" s="134"/>
      <c r="AEN367" s="134"/>
      <c r="AEO367" s="134"/>
      <c r="AEP367" s="134"/>
      <c r="AEQ367" s="134"/>
      <c r="AER367" s="134"/>
      <c r="AES367" s="134"/>
      <c r="AET367" s="134"/>
      <c r="AEU367" s="134"/>
      <c r="AEV367" s="134"/>
      <c r="AEW367" s="134"/>
      <c r="AEX367" s="134"/>
      <c r="AEY367" s="134"/>
      <c r="AEZ367" s="134"/>
      <c r="AFA367" s="134"/>
      <c r="AFB367" s="134"/>
      <c r="AFC367" s="134"/>
      <c r="AFD367" s="134"/>
      <c r="AFE367" s="134"/>
      <c r="AFF367" s="134"/>
      <c r="AFG367" s="134"/>
      <c r="AFH367" s="134"/>
      <c r="AFI367" s="134"/>
      <c r="AFJ367" s="134"/>
      <c r="AFK367" s="134"/>
      <c r="AFL367" s="134"/>
      <c r="AFM367" s="134"/>
      <c r="AFN367" s="134"/>
      <c r="AFO367" s="134"/>
      <c r="AFP367" s="134"/>
      <c r="AFQ367" s="134"/>
      <c r="AFR367" s="134"/>
      <c r="AFS367" s="134"/>
      <c r="AFT367" s="134"/>
      <c r="AFU367" s="134"/>
      <c r="AFV367" s="134"/>
      <c r="AFW367" s="134"/>
      <c r="AFX367" s="134"/>
      <c r="AFY367" s="134"/>
      <c r="AFZ367" s="134"/>
      <c r="AGA367" s="134"/>
      <c r="AGB367" s="134"/>
      <c r="AGC367" s="134"/>
      <c r="AGD367" s="134"/>
      <c r="AGE367" s="134"/>
      <c r="AGF367" s="134"/>
      <c r="AGG367" s="134"/>
      <c r="AGH367" s="134"/>
      <c r="AGI367" s="134"/>
      <c r="AGJ367" s="134"/>
      <c r="AGK367" s="134"/>
      <c r="AGL367" s="134"/>
      <c r="AGM367" s="134"/>
      <c r="AGN367" s="134"/>
      <c r="AGO367" s="134"/>
      <c r="AGP367" s="134"/>
      <c r="AGQ367" s="134"/>
      <c r="AGR367" s="134"/>
      <c r="AGS367" s="134"/>
      <c r="AGT367" s="134"/>
      <c r="AGU367" s="134"/>
      <c r="AGV367" s="134"/>
      <c r="AGW367" s="134"/>
      <c r="AGX367" s="134"/>
      <c r="AGY367" s="134"/>
      <c r="AGZ367" s="134"/>
      <c r="AHA367" s="134"/>
      <c r="AHB367" s="134"/>
      <c r="AHC367" s="134"/>
      <c r="AHD367" s="134"/>
      <c r="AHE367" s="134"/>
      <c r="AHF367" s="134"/>
      <c r="AHG367" s="134"/>
      <c r="AHH367" s="134"/>
      <c r="AHI367" s="134"/>
      <c r="AHJ367" s="134"/>
      <c r="AHK367" s="134"/>
      <c r="AHL367" s="134"/>
      <c r="AHM367" s="134"/>
      <c r="AHN367" s="134"/>
      <c r="AHO367" s="134"/>
      <c r="AHP367" s="134"/>
      <c r="AHQ367" s="134"/>
      <c r="AHR367" s="134"/>
      <c r="AHS367" s="134"/>
      <c r="AHT367" s="134"/>
      <c r="AHU367" s="134"/>
      <c r="AHV367" s="134"/>
      <c r="AHW367" s="134"/>
      <c r="AHX367" s="134"/>
      <c r="AHY367" s="134"/>
      <c r="AHZ367" s="134"/>
      <c r="AIA367" s="134"/>
      <c r="AIB367" s="134"/>
      <c r="AIC367" s="134"/>
      <c r="AID367" s="134"/>
      <c r="AIE367" s="134"/>
      <c r="AIF367" s="134"/>
      <c r="AIG367" s="134"/>
      <c r="AIH367" s="134"/>
      <c r="AII367" s="134"/>
      <c r="AIJ367" s="134"/>
      <c r="AIK367" s="134"/>
      <c r="AIL367" s="134"/>
      <c r="AIM367" s="134"/>
      <c r="AIN367" s="134"/>
      <c r="AIO367" s="134"/>
      <c r="AIP367" s="134"/>
      <c r="AIQ367" s="134"/>
      <c r="AIR367" s="134"/>
      <c r="AIS367" s="134"/>
      <c r="AIT367" s="134"/>
      <c r="AIU367" s="134"/>
      <c r="AIV367" s="134"/>
      <c r="AIW367" s="134"/>
      <c r="AIX367" s="134"/>
      <c r="AIY367" s="134"/>
      <c r="AIZ367" s="134"/>
      <c r="AJA367" s="134"/>
      <c r="AJB367" s="134"/>
      <c r="AJC367" s="134"/>
      <c r="AJD367" s="134"/>
      <c r="AJE367" s="134"/>
      <c r="AJF367" s="134"/>
      <c r="AJG367" s="134"/>
      <c r="AJH367" s="134"/>
      <c r="AJI367" s="134"/>
      <c r="AJJ367" s="134"/>
      <c r="AJK367" s="134"/>
      <c r="AJL367" s="134"/>
      <c r="AJM367" s="134"/>
      <c r="AJN367" s="134"/>
      <c r="AJO367" s="134"/>
      <c r="AJP367" s="134"/>
      <c r="AJQ367" s="134"/>
      <c r="AJR367" s="134"/>
      <c r="AJS367" s="134"/>
      <c r="AJT367" s="134"/>
      <c r="AJU367" s="134"/>
      <c r="AJV367" s="134"/>
      <c r="AJW367" s="134"/>
      <c r="AJX367" s="134"/>
      <c r="AJY367" s="134"/>
      <c r="AJZ367" s="134"/>
      <c r="AKA367" s="134"/>
      <c r="AKB367" s="134"/>
      <c r="AKC367" s="134"/>
      <c r="AKD367" s="134"/>
      <c r="AKE367" s="134"/>
      <c r="AKF367" s="134"/>
      <c r="AKG367" s="134"/>
      <c r="AKH367" s="134"/>
      <c r="AKI367" s="134"/>
      <c r="AKJ367" s="134"/>
      <c r="AKK367" s="134"/>
      <c r="AKL367" s="134"/>
      <c r="AKM367" s="134"/>
      <c r="AKN367" s="134"/>
      <c r="AKO367" s="134"/>
      <c r="AKP367" s="134"/>
      <c r="AKQ367" s="134"/>
      <c r="AKR367" s="134"/>
      <c r="AKS367" s="134"/>
      <c r="AKT367" s="134"/>
      <c r="AKU367" s="134"/>
      <c r="AKV367" s="134"/>
      <c r="AKW367" s="134"/>
      <c r="AKX367" s="134"/>
    </row>
    <row r="368" spans="1:986" ht="12" x14ac:dyDescent="0.2">
      <c r="A368" s="249"/>
      <c r="B368" s="242" t="s">
        <v>860</v>
      </c>
      <c r="C368" s="170" t="str">
        <f>_xlfn.CONCAT(Leverancespecifikation6[[#This Row],[ID]],Leverancespecifikation6[[#This Row],[BYGNINGSDEL]])</f>
        <v>364Spaces - Vand</v>
      </c>
      <c r="E368" s="171" t="s">
        <v>103</v>
      </c>
      <c r="I368" s="171"/>
      <c r="J368" s="171">
        <v>4</v>
      </c>
      <c r="K368" s="175" t="s">
        <v>895</v>
      </c>
      <c r="L368" s="172" t="s">
        <v>574</v>
      </c>
      <c r="M368" s="80" t="str">
        <f>IFERROR(VLOOKUP(Leverancespecifikation6[[#This Row],[ID-Bygningsdel]],'Data ændringslog'!A:G,7,FALSE),"P")</f>
        <v/>
      </c>
      <c r="N368" s="321" t="s">
        <v>103</v>
      </c>
      <c r="O368" s="121" t="str">
        <f>VLOOKUP(Leverancespecifikation6[[#This Row],[ID-Bygningsdel]],'Data aktør'!A:H,2,FALSE)</f>
        <v/>
      </c>
      <c r="P368" s="78" t="str">
        <f>VLOOKUP(Leverancespecifikation6[[#This Row],[ID-Bygningsdel]],'Data aktør'!A:H,3,FALSE)</f>
        <v/>
      </c>
      <c r="Q368" s="78" t="str">
        <f>VLOOKUP(Leverancespecifikation6[[#This Row],[ID-Bygningsdel]],'Data aktør'!A:H,4,FALSE)</f>
        <v/>
      </c>
      <c r="R368" s="78" t="str">
        <f>VLOOKUP(Leverancespecifikation6[[#This Row],[ID-Bygningsdel]],'Data aktør'!A:H,5,FALSE)</f>
        <v/>
      </c>
      <c r="S368" s="78" t="str">
        <f>VLOOKUP(Leverancespecifikation6[[#This Row],[ID-Bygningsdel]],'Data aktør'!A:H,6,FALSE)</f>
        <v/>
      </c>
      <c r="T368" s="78" t="str">
        <f>VLOOKUP(Leverancespecifikation6[[#This Row],[ID-Bygningsdel]],'Data aktør'!A:H,7,FALSE)</f>
        <v/>
      </c>
      <c r="U368" s="122" t="str">
        <f>VLOOKUP(Leverancespecifikation6[[#This Row],[ID-Bygningsdel]],'Data aktør'!A:H,8,FALSE)</f>
        <v/>
      </c>
      <c r="V368" s="112"/>
      <c r="W368" s="79"/>
      <c r="X368" s="79"/>
      <c r="Y368" s="79"/>
      <c r="Z368" s="79"/>
      <c r="AA368" s="79"/>
      <c r="AB368" s="171"/>
      <c r="AD368" s="171"/>
      <c r="AE368" s="171"/>
      <c r="AF368" s="171"/>
      <c r="AG368" s="171"/>
      <c r="AH368" s="171"/>
      <c r="AI368" s="171"/>
      <c r="AJ368" s="171"/>
      <c r="BL368" s="287" t="s">
        <v>575</v>
      </c>
      <c r="BV368" s="171"/>
      <c r="BW368" s="171"/>
      <c r="CB368" s="134"/>
    </row>
    <row r="369" spans="1:986" ht="12" x14ac:dyDescent="0.2">
      <c r="A369" s="249"/>
      <c r="B369" s="242" t="s">
        <v>862</v>
      </c>
      <c r="C369" s="170" t="str">
        <f>_xlfn.CONCAT(Leverancespecifikation6[[#This Row],[ID]],Leverancespecifikation6[[#This Row],[BYGNINGSDEL]])</f>
        <v>365Spaces - Luftarter</v>
      </c>
      <c r="E369" s="171" t="s">
        <v>103</v>
      </c>
      <c r="I369" s="171"/>
      <c r="J369" s="171">
        <v>4</v>
      </c>
      <c r="K369" s="175" t="s">
        <v>897</v>
      </c>
      <c r="L369" s="172" t="s">
        <v>574</v>
      </c>
      <c r="M369" s="80" t="str">
        <f>IFERROR(VLOOKUP(Leverancespecifikation6[[#This Row],[ID-Bygningsdel]],'Data ændringslog'!A:G,7,FALSE),"P")</f>
        <v/>
      </c>
      <c r="N369" s="321" t="s">
        <v>103</v>
      </c>
      <c r="O369" s="121" t="str">
        <f>VLOOKUP(Leverancespecifikation6[[#This Row],[ID-Bygningsdel]],'Data aktør'!A:H,2,FALSE)</f>
        <v/>
      </c>
      <c r="P369" s="78" t="str">
        <f>VLOOKUP(Leverancespecifikation6[[#This Row],[ID-Bygningsdel]],'Data aktør'!A:H,3,FALSE)</f>
        <v/>
      </c>
      <c r="Q369" s="78" t="str">
        <f>VLOOKUP(Leverancespecifikation6[[#This Row],[ID-Bygningsdel]],'Data aktør'!A:H,4,FALSE)</f>
        <v/>
      </c>
      <c r="R369" s="78" t="str">
        <f>VLOOKUP(Leverancespecifikation6[[#This Row],[ID-Bygningsdel]],'Data aktør'!A:H,5,FALSE)</f>
        <v/>
      </c>
      <c r="S369" s="78" t="str">
        <f>VLOOKUP(Leverancespecifikation6[[#This Row],[ID-Bygningsdel]],'Data aktør'!A:H,6,FALSE)</f>
        <v/>
      </c>
      <c r="T369" s="78" t="str">
        <f>VLOOKUP(Leverancespecifikation6[[#This Row],[ID-Bygningsdel]],'Data aktør'!A:H,7,FALSE)</f>
        <v/>
      </c>
      <c r="U369" s="122" t="str">
        <f>VLOOKUP(Leverancespecifikation6[[#This Row],[ID-Bygningsdel]],'Data aktør'!A:H,8,FALSE)</f>
        <v/>
      </c>
      <c r="V369" s="112"/>
      <c r="W369" s="79"/>
      <c r="X369" s="79"/>
      <c r="Y369" s="79"/>
      <c r="Z369" s="79"/>
      <c r="AA369" s="79"/>
      <c r="AB369" s="171"/>
      <c r="AD369" s="171"/>
      <c r="AE369" s="171"/>
      <c r="AF369" s="171"/>
      <c r="AG369" s="171"/>
      <c r="AH369" s="171"/>
      <c r="AI369" s="171"/>
      <c r="AJ369" s="171"/>
      <c r="BL369" s="287" t="s">
        <v>575</v>
      </c>
      <c r="BV369" s="171"/>
      <c r="BW369" s="171"/>
      <c r="CB369" s="134"/>
    </row>
    <row r="370" spans="1:986" ht="12" x14ac:dyDescent="0.2">
      <c r="A370" s="249"/>
      <c r="B370" s="242" t="s">
        <v>864</v>
      </c>
      <c r="C370" s="170" t="str">
        <f>_xlfn.CONCAT(Leverancespecifikation6[[#This Row],[ID]],Leverancespecifikation6[[#This Row],[BYGNINGSDEL]])</f>
        <v>366Spaces - Køling</v>
      </c>
      <c r="E370" s="171" t="s">
        <v>103</v>
      </c>
      <c r="I370" s="171"/>
      <c r="J370" s="171">
        <v>4</v>
      </c>
      <c r="K370" s="175" t="s">
        <v>899</v>
      </c>
      <c r="L370" s="172" t="s">
        <v>574</v>
      </c>
      <c r="M370" s="80" t="str">
        <f>IFERROR(VLOOKUP(Leverancespecifikation6[[#This Row],[ID-Bygningsdel]],'Data ændringslog'!A:G,7,FALSE),"P")</f>
        <v/>
      </c>
      <c r="N370" s="321" t="s">
        <v>103</v>
      </c>
      <c r="O370" s="121" t="str">
        <f>VLOOKUP(Leverancespecifikation6[[#This Row],[ID-Bygningsdel]],'Data aktør'!A:H,2,FALSE)</f>
        <v/>
      </c>
      <c r="P370" s="78" t="str">
        <f>VLOOKUP(Leverancespecifikation6[[#This Row],[ID-Bygningsdel]],'Data aktør'!A:H,3,FALSE)</f>
        <v/>
      </c>
      <c r="Q370" s="78" t="str">
        <f>VLOOKUP(Leverancespecifikation6[[#This Row],[ID-Bygningsdel]],'Data aktør'!A:H,4,FALSE)</f>
        <v/>
      </c>
      <c r="R370" s="78" t="str">
        <f>VLOOKUP(Leverancespecifikation6[[#This Row],[ID-Bygningsdel]],'Data aktør'!A:H,5,FALSE)</f>
        <v/>
      </c>
      <c r="S370" s="78" t="str">
        <f>VLOOKUP(Leverancespecifikation6[[#This Row],[ID-Bygningsdel]],'Data aktør'!A:H,6,FALSE)</f>
        <v/>
      </c>
      <c r="T370" s="78" t="str">
        <f>VLOOKUP(Leverancespecifikation6[[#This Row],[ID-Bygningsdel]],'Data aktør'!A:H,7,FALSE)</f>
        <v/>
      </c>
      <c r="U370" s="122" t="str">
        <f>VLOOKUP(Leverancespecifikation6[[#This Row],[ID-Bygningsdel]],'Data aktør'!A:H,8,FALSE)</f>
        <v/>
      </c>
      <c r="V370" s="112"/>
      <c r="W370" s="79"/>
      <c r="X370" s="79"/>
      <c r="Y370" s="79"/>
      <c r="Z370" s="79"/>
      <c r="AA370" s="79"/>
      <c r="AB370" s="171"/>
      <c r="AD370" s="171"/>
      <c r="AE370" s="171"/>
      <c r="AF370" s="171"/>
      <c r="AG370" s="171"/>
      <c r="AH370" s="171"/>
      <c r="AI370" s="171"/>
      <c r="AJ370" s="171"/>
      <c r="BL370" s="287" t="s">
        <v>575</v>
      </c>
      <c r="BV370" s="171"/>
      <c r="BW370" s="171"/>
      <c r="CB370" s="134"/>
    </row>
    <row r="371" spans="1:986" ht="12" x14ac:dyDescent="0.2">
      <c r="A371" s="249"/>
      <c r="B371" s="242" t="s">
        <v>866</v>
      </c>
      <c r="C371" s="170" t="str">
        <f>_xlfn.CONCAT(Leverancespecifikation6[[#This Row],[ID]],Leverancespecifikation6[[#This Row],[BYGNINGSDEL]])</f>
        <v>367Spaces - Varme</v>
      </c>
      <c r="E371" s="171" t="s">
        <v>103</v>
      </c>
      <c r="I371" s="171"/>
      <c r="J371" s="171">
        <v>4</v>
      </c>
      <c r="K371" s="175" t="s">
        <v>901</v>
      </c>
      <c r="L371" s="172" t="s">
        <v>574</v>
      </c>
      <c r="M371" s="80" t="str">
        <f>IFERROR(VLOOKUP(Leverancespecifikation6[[#This Row],[ID-Bygningsdel]],'Data ændringslog'!A:G,7,FALSE),"P")</f>
        <v/>
      </c>
      <c r="N371" s="321" t="s">
        <v>103</v>
      </c>
      <c r="O371" s="121" t="str">
        <f>VLOOKUP(Leverancespecifikation6[[#This Row],[ID-Bygningsdel]],'Data aktør'!A:H,2,FALSE)</f>
        <v/>
      </c>
      <c r="P371" s="78" t="str">
        <f>VLOOKUP(Leverancespecifikation6[[#This Row],[ID-Bygningsdel]],'Data aktør'!A:H,3,FALSE)</f>
        <v/>
      </c>
      <c r="Q371" s="78" t="str">
        <f>VLOOKUP(Leverancespecifikation6[[#This Row],[ID-Bygningsdel]],'Data aktør'!A:H,4,FALSE)</f>
        <v/>
      </c>
      <c r="R371" s="78" t="str">
        <f>VLOOKUP(Leverancespecifikation6[[#This Row],[ID-Bygningsdel]],'Data aktør'!A:H,5,FALSE)</f>
        <v/>
      </c>
      <c r="S371" s="78" t="str">
        <f>VLOOKUP(Leverancespecifikation6[[#This Row],[ID-Bygningsdel]],'Data aktør'!A:H,6,FALSE)</f>
        <v/>
      </c>
      <c r="T371" s="78" t="str">
        <f>VLOOKUP(Leverancespecifikation6[[#This Row],[ID-Bygningsdel]],'Data aktør'!A:H,7,FALSE)</f>
        <v/>
      </c>
      <c r="U371" s="122" t="str">
        <f>VLOOKUP(Leverancespecifikation6[[#This Row],[ID-Bygningsdel]],'Data aktør'!A:H,8,FALSE)</f>
        <v/>
      </c>
      <c r="V371" s="112"/>
      <c r="W371" s="79"/>
      <c r="X371" s="79"/>
      <c r="Y371" s="79"/>
      <c r="Z371" s="79"/>
      <c r="AA371" s="79"/>
      <c r="AB371" s="171"/>
      <c r="AD371" s="171"/>
      <c r="AE371" s="171"/>
      <c r="AF371" s="171"/>
      <c r="AG371" s="171"/>
      <c r="AH371" s="171"/>
      <c r="AI371" s="171"/>
      <c r="AJ371" s="171"/>
      <c r="BL371" s="287" t="s">
        <v>575</v>
      </c>
      <c r="BV371" s="171"/>
      <c r="BW371" s="171"/>
      <c r="CB371" s="134"/>
    </row>
    <row r="372" spans="1:986" ht="12" x14ac:dyDescent="0.2">
      <c r="A372" s="249"/>
      <c r="B372" s="242" t="s">
        <v>870</v>
      </c>
      <c r="C372" s="170" t="str">
        <f>_xlfn.CONCAT(Leverancespecifikation6[[#This Row],[ID]],Leverancespecifikation6[[#This Row],[BYGNINGSDEL]])</f>
        <v>368Spaces - Ventilation</v>
      </c>
      <c r="E372" s="171" t="s">
        <v>103</v>
      </c>
      <c r="I372" s="171"/>
      <c r="J372" s="171">
        <v>4</v>
      </c>
      <c r="K372" s="175" t="s">
        <v>903</v>
      </c>
      <c r="L372" s="172" t="s">
        <v>574</v>
      </c>
      <c r="M372" s="80" t="str">
        <f>IFERROR(VLOOKUP(Leverancespecifikation6[[#This Row],[ID-Bygningsdel]],'Data ændringslog'!A:G,7,FALSE),"P")</f>
        <v/>
      </c>
      <c r="N372" s="321" t="s">
        <v>103</v>
      </c>
      <c r="O372" s="121" t="str">
        <f>VLOOKUP(Leverancespecifikation6[[#This Row],[ID-Bygningsdel]],'Data aktør'!A:H,2,FALSE)</f>
        <v/>
      </c>
      <c r="P372" s="78" t="str">
        <f>VLOOKUP(Leverancespecifikation6[[#This Row],[ID-Bygningsdel]],'Data aktør'!A:H,3,FALSE)</f>
        <v/>
      </c>
      <c r="Q372" s="78" t="str">
        <f>VLOOKUP(Leverancespecifikation6[[#This Row],[ID-Bygningsdel]],'Data aktør'!A:H,4,FALSE)</f>
        <v/>
      </c>
      <c r="R372" s="78" t="str">
        <f>VLOOKUP(Leverancespecifikation6[[#This Row],[ID-Bygningsdel]],'Data aktør'!A:H,5,FALSE)</f>
        <v/>
      </c>
      <c r="S372" s="78" t="str">
        <f>VLOOKUP(Leverancespecifikation6[[#This Row],[ID-Bygningsdel]],'Data aktør'!A:H,6,FALSE)</f>
        <v/>
      </c>
      <c r="T372" s="78" t="str">
        <f>VLOOKUP(Leverancespecifikation6[[#This Row],[ID-Bygningsdel]],'Data aktør'!A:H,7,FALSE)</f>
        <v/>
      </c>
      <c r="U372" s="122" t="str">
        <f>VLOOKUP(Leverancespecifikation6[[#This Row],[ID-Bygningsdel]],'Data aktør'!A:H,8,FALSE)</f>
        <v/>
      </c>
      <c r="V372" s="112"/>
      <c r="W372" s="79"/>
      <c r="X372" s="79"/>
      <c r="Y372" s="79"/>
      <c r="Z372" s="79"/>
      <c r="AA372" s="79"/>
      <c r="AB372" s="171"/>
      <c r="AD372" s="171"/>
      <c r="AE372" s="171"/>
      <c r="AF372" s="171"/>
      <c r="AG372" s="171"/>
      <c r="AH372" s="171"/>
      <c r="AI372" s="171"/>
      <c r="AJ372" s="171"/>
      <c r="BL372" s="287" t="s">
        <v>575</v>
      </c>
      <c r="BV372" s="171"/>
      <c r="BW372" s="171"/>
      <c r="CB372" s="134"/>
    </row>
    <row r="373" spans="1:986" ht="12" x14ac:dyDescent="0.2">
      <c r="A373" s="249"/>
      <c r="B373" s="242" t="s">
        <v>872</v>
      </c>
      <c r="C373" s="170" t="str">
        <f>_xlfn.CONCAT(Leverancespecifikation6[[#This Row],[ID]],Leverancespecifikation6[[#This Row],[BYGNINGSDEL]])</f>
        <v>369Spaces - Sprinkling</v>
      </c>
      <c r="E373" s="171" t="s">
        <v>103</v>
      </c>
      <c r="I373" s="171"/>
      <c r="J373" s="171">
        <v>4</v>
      </c>
      <c r="K373" s="175" t="s">
        <v>905</v>
      </c>
      <c r="L373" s="172" t="s">
        <v>574</v>
      </c>
      <c r="M373" s="80" t="str">
        <f>IFERROR(VLOOKUP(Leverancespecifikation6[[#This Row],[ID-Bygningsdel]],'Data ændringslog'!A:G,7,FALSE),"P")</f>
        <v/>
      </c>
      <c r="N373" s="321" t="s">
        <v>103</v>
      </c>
      <c r="O373" s="121" t="str">
        <f>VLOOKUP(Leverancespecifikation6[[#This Row],[ID-Bygningsdel]],'Data aktør'!A:H,2,FALSE)</f>
        <v/>
      </c>
      <c r="P373" s="78" t="str">
        <f>VLOOKUP(Leverancespecifikation6[[#This Row],[ID-Bygningsdel]],'Data aktør'!A:H,3,FALSE)</f>
        <v/>
      </c>
      <c r="Q373" s="78" t="str">
        <f>VLOOKUP(Leverancespecifikation6[[#This Row],[ID-Bygningsdel]],'Data aktør'!A:H,4,FALSE)</f>
        <v/>
      </c>
      <c r="R373" s="78" t="str">
        <f>VLOOKUP(Leverancespecifikation6[[#This Row],[ID-Bygningsdel]],'Data aktør'!A:H,5,FALSE)</f>
        <v/>
      </c>
      <c r="S373" s="78" t="str">
        <f>VLOOKUP(Leverancespecifikation6[[#This Row],[ID-Bygningsdel]],'Data aktør'!A:H,6,FALSE)</f>
        <v/>
      </c>
      <c r="T373" s="78" t="str">
        <f>VLOOKUP(Leverancespecifikation6[[#This Row],[ID-Bygningsdel]],'Data aktør'!A:H,7,FALSE)</f>
        <v/>
      </c>
      <c r="U373" s="122" t="str">
        <f>VLOOKUP(Leverancespecifikation6[[#This Row],[ID-Bygningsdel]],'Data aktør'!A:H,8,FALSE)</f>
        <v/>
      </c>
      <c r="V373" s="112"/>
      <c r="W373" s="79"/>
      <c r="X373" s="79"/>
      <c r="Y373" s="79"/>
      <c r="Z373" s="79"/>
      <c r="AA373" s="79"/>
      <c r="AB373" s="171"/>
      <c r="AD373" s="171"/>
      <c r="AE373" s="171"/>
      <c r="AF373" s="171"/>
      <c r="AG373" s="171"/>
      <c r="AH373" s="171"/>
      <c r="AI373" s="171"/>
      <c r="AJ373" s="171"/>
      <c r="BL373" s="287" t="s">
        <v>575</v>
      </c>
      <c r="BV373" s="171"/>
      <c r="BW373" s="171"/>
      <c r="CB373" s="134"/>
    </row>
    <row r="374" spans="1:986" ht="12" x14ac:dyDescent="0.2">
      <c r="A374" s="249"/>
      <c r="B374" s="242" t="s">
        <v>875</v>
      </c>
      <c r="C374" s="170" t="str">
        <f>_xlfn.CONCAT(Leverancespecifikation6[[#This Row],[ID]],Leverancespecifikation6[[#This Row],[BYGNINGSDEL]])</f>
        <v>370Systemer - Afløb og Sanitet</v>
      </c>
      <c r="E374" s="171" t="s">
        <v>103</v>
      </c>
      <c r="I374" s="171"/>
      <c r="J374" s="171">
        <v>4</v>
      </c>
      <c r="K374" s="175" t="s">
        <v>907</v>
      </c>
      <c r="L374" s="172" t="s">
        <v>103</v>
      </c>
      <c r="M374" s="80" t="str">
        <f>IFERROR(VLOOKUP(Leverancespecifikation6[[#This Row],[ID-Bygningsdel]],'Data ændringslog'!A:G,7,FALSE),"P")</f>
        <v/>
      </c>
      <c r="N374" s="321" t="s">
        <v>103</v>
      </c>
      <c r="O374" s="121" t="str">
        <f>VLOOKUP(Leverancespecifikation6[[#This Row],[ID-Bygningsdel]],'Data aktør'!A:H,2,FALSE)</f>
        <v/>
      </c>
      <c r="P374" s="78" t="str">
        <f>VLOOKUP(Leverancespecifikation6[[#This Row],[ID-Bygningsdel]],'Data aktør'!A:H,3,FALSE)</f>
        <v/>
      </c>
      <c r="Q374" s="78" t="str">
        <f>VLOOKUP(Leverancespecifikation6[[#This Row],[ID-Bygningsdel]],'Data aktør'!A:H,4,FALSE)</f>
        <v/>
      </c>
      <c r="R374" s="78" t="str">
        <f>VLOOKUP(Leverancespecifikation6[[#This Row],[ID-Bygningsdel]],'Data aktør'!A:H,5,FALSE)</f>
        <v/>
      </c>
      <c r="S374" s="78" t="str">
        <f>VLOOKUP(Leverancespecifikation6[[#This Row],[ID-Bygningsdel]],'Data aktør'!A:H,6,FALSE)</f>
        <v/>
      </c>
      <c r="T374" s="78" t="str">
        <f>VLOOKUP(Leverancespecifikation6[[#This Row],[ID-Bygningsdel]],'Data aktør'!A:H,7,FALSE)</f>
        <v/>
      </c>
      <c r="U374" s="122" t="str">
        <f>VLOOKUP(Leverancespecifikation6[[#This Row],[ID-Bygningsdel]],'Data aktør'!A:H,8,FALSE)</f>
        <v/>
      </c>
      <c r="V374" s="112"/>
      <c r="W374" s="79"/>
      <c r="X374" s="79"/>
      <c r="Y374" s="79"/>
      <c r="Z374" s="79"/>
      <c r="AA374" s="79"/>
      <c r="AB374" s="171"/>
      <c r="AD374" s="171"/>
      <c r="AE374" s="171"/>
      <c r="AF374" s="171"/>
      <c r="AG374" s="171"/>
      <c r="AH374" s="171"/>
      <c r="AI374" s="171"/>
      <c r="AJ374" s="171"/>
      <c r="BV374" s="171"/>
      <c r="BW374" s="171"/>
      <c r="CB374" s="134"/>
    </row>
    <row r="375" spans="1:986" ht="12" x14ac:dyDescent="0.2">
      <c r="A375" s="249"/>
      <c r="B375" s="242" t="s">
        <v>877</v>
      </c>
      <c r="C375" s="170" t="str">
        <f>_xlfn.CONCAT(Leverancespecifikation6[[#This Row],[ID]],Leverancespecifikation6[[#This Row],[BYGNINGSDEL]])</f>
        <v>371Systemer - Vand</v>
      </c>
      <c r="E375" s="171" t="s">
        <v>103</v>
      </c>
      <c r="I375" s="171"/>
      <c r="J375" s="171">
        <v>4</v>
      </c>
      <c r="K375" s="175" t="s">
        <v>909</v>
      </c>
      <c r="L375" s="172" t="s">
        <v>103</v>
      </c>
      <c r="M375" s="80" t="str">
        <f>IFERROR(VLOOKUP(Leverancespecifikation6[[#This Row],[ID-Bygningsdel]],'Data ændringslog'!A:G,7,FALSE),"P")</f>
        <v/>
      </c>
      <c r="N375" s="321" t="s">
        <v>103</v>
      </c>
      <c r="O375" s="121" t="str">
        <f>VLOOKUP(Leverancespecifikation6[[#This Row],[ID-Bygningsdel]],'Data aktør'!A:H,2,FALSE)</f>
        <v/>
      </c>
      <c r="P375" s="78" t="str">
        <f>VLOOKUP(Leverancespecifikation6[[#This Row],[ID-Bygningsdel]],'Data aktør'!A:H,3,FALSE)</f>
        <v/>
      </c>
      <c r="Q375" s="78" t="str">
        <f>VLOOKUP(Leverancespecifikation6[[#This Row],[ID-Bygningsdel]],'Data aktør'!A:H,4,FALSE)</f>
        <v/>
      </c>
      <c r="R375" s="78" t="str">
        <f>VLOOKUP(Leverancespecifikation6[[#This Row],[ID-Bygningsdel]],'Data aktør'!A:H,5,FALSE)</f>
        <v/>
      </c>
      <c r="S375" s="78" t="str">
        <f>VLOOKUP(Leverancespecifikation6[[#This Row],[ID-Bygningsdel]],'Data aktør'!A:H,6,FALSE)</f>
        <v/>
      </c>
      <c r="T375" s="78" t="str">
        <f>VLOOKUP(Leverancespecifikation6[[#This Row],[ID-Bygningsdel]],'Data aktør'!A:H,7,FALSE)</f>
        <v/>
      </c>
      <c r="U375" s="122" t="str">
        <f>VLOOKUP(Leverancespecifikation6[[#This Row],[ID-Bygningsdel]],'Data aktør'!A:H,8,FALSE)</f>
        <v/>
      </c>
      <c r="V375" s="112"/>
      <c r="W375" s="79"/>
      <c r="X375" s="79"/>
      <c r="Y375" s="79"/>
      <c r="Z375" s="79"/>
      <c r="AA375" s="79"/>
      <c r="AB375" s="171"/>
      <c r="AD375" s="171"/>
      <c r="AE375" s="171"/>
      <c r="AF375" s="171"/>
      <c r="AG375" s="171"/>
      <c r="AH375" s="171"/>
      <c r="AI375" s="171"/>
      <c r="AJ375" s="171"/>
      <c r="BV375" s="171"/>
      <c r="BW375" s="171"/>
      <c r="CB375" s="134"/>
    </row>
    <row r="376" spans="1:986" ht="12" x14ac:dyDescent="0.2">
      <c r="A376" s="249"/>
      <c r="B376" s="242" t="s">
        <v>879</v>
      </c>
      <c r="C376" s="170" t="str">
        <f>_xlfn.CONCAT(Leverancespecifikation6[[#This Row],[ID]],Leverancespecifikation6[[#This Row],[BYGNINGSDEL]])</f>
        <v>372Systemer - Luftarter</v>
      </c>
      <c r="E376" s="171" t="s">
        <v>103</v>
      </c>
      <c r="I376" s="171"/>
      <c r="J376" s="171">
        <v>4</v>
      </c>
      <c r="K376" s="175" t="s">
        <v>911</v>
      </c>
      <c r="L376" s="172" t="s">
        <v>103</v>
      </c>
      <c r="M376" s="80" t="str">
        <f>IFERROR(VLOOKUP(Leverancespecifikation6[[#This Row],[ID-Bygningsdel]],'Data ændringslog'!A:G,7,FALSE),"P")</f>
        <v/>
      </c>
      <c r="N376" s="321" t="s">
        <v>103</v>
      </c>
      <c r="O376" s="121" t="str">
        <f>VLOOKUP(Leverancespecifikation6[[#This Row],[ID-Bygningsdel]],'Data aktør'!A:H,2,FALSE)</f>
        <v/>
      </c>
      <c r="P376" s="78" t="str">
        <f>VLOOKUP(Leverancespecifikation6[[#This Row],[ID-Bygningsdel]],'Data aktør'!A:H,3,FALSE)</f>
        <v/>
      </c>
      <c r="Q376" s="78" t="str">
        <f>VLOOKUP(Leverancespecifikation6[[#This Row],[ID-Bygningsdel]],'Data aktør'!A:H,4,FALSE)</f>
        <v/>
      </c>
      <c r="R376" s="78" t="str">
        <f>VLOOKUP(Leverancespecifikation6[[#This Row],[ID-Bygningsdel]],'Data aktør'!A:H,5,FALSE)</f>
        <v/>
      </c>
      <c r="S376" s="78" t="str">
        <f>VLOOKUP(Leverancespecifikation6[[#This Row],[ID-Bygningsdel]],'Data aktør'!A:H,6,FALSE)</f>
        <v/>
      </c>
      <c r="T376" s="78" t="str">
        <f>VLOOKUP(Leverancespecifikation6[[#This Row],[ID-Bygningsdel]],'Data aktør'!A:H,7,FALSE)</f>
        <v/>
      </c>
      <c r="U376" s="122" t="str">
        <f>VLOOKUP(Leverancespecifikation6[[#This Row],[ID-Bygningsdel]],'Data aktør'!A:H,8,FALSE)</f>
        <v/>
      </c>
      <c r="V376" s="112"/>
      <c r="W376" s="79"/>
      <c r="X376" s="79"/>
      <c r="Y376" s="79"/>
      <c r="Z376" s="79"/>
      <c r="AA376" s="79"/>
      <c r="AB376" s="171"/>
      <c r="AD376" s="171"/>
      <c r="AE376" s="171"/>
      <c r="AF376" s="171"/>
      <c r="AG376" s="171"/>
      <c r="AH376" s="171"/>
      <c r="AI376" s="171"/>
      <c r="AJ376" s="171"/>
      <c r="BV376" s="171"/>
      <c r="BW376" s="171"/>
      <c r="CB376" s="134"/>
    </row>
    <row r="377" spans="1:986" ht="12" x14ac:dyDescent="0.2">
      <c r="A377" s="249"/>
      <c r="B377" s="242" t="s">
        <v>880</v>
      </c>
      <c r="C377" s="170" t="str">
        <f>_xlfn.CONCAT(Leverancespecifikation6[[#This Row],[ID]],Leverancespecifikation6[[#This Row],[BYGNINGSDEL]])</f>
        <v>373Systemer - Køling</v>
      </c>
      <c r="E377" s="171" t="s">
        <v>103</v>
      </c>
      <c r="I377" s="171"/>
      <c r="J377" s="171">
        <v>4</v>
      </c>
      <c r="K377" s="175" t="s">
        <v>913</v>
      </c>
      <c r="L377" s="172" t="s">
        <v>103</v>
      </c>
      <c r="M377" s="80" t="str">
        <f>IFERROR(VLOOKUP(Leverancespecifikation6[[#This Row],[ID-Bygningsdel]],'Data ændringslog'!A:G,7,FALSE),"P")</f>
        <v/>
      </c>
      <c r="N377" s="321" t="s">
        <v>103</v>
      </c>
      <c r="O377" s="121" t="str">
        <f>VLOOKUP(Leverancespecifikation6[[#This Row],[ID-Bygningsdel]],'Data aktør'!A:H,2,FALSE)</f>
        <v/>
      </c>
      <c r="P377" s="78" t="str">
        <f>VLOOKUP(Leverancespecifikation6[[#This Row],[ID-Bygningsdel]],'Data aktør'!A:H,3,FALSE)</f>
        <v/>
      </c>
      <c r="Q377" s="78" t="str">
        <f>VLOOKUP(Leverancespecifikation6[[#This Row],[ID-Bygningsdel]],'Data aktør'!A:H,4,FALSE)</f>
        <v/>
      </c>
      <c r="R377" s="78" t="str">
        <f>VLOOKUP(Leverancespecifikation6[[#This Row],[ID-Bygningsdel]],'Data aktør'!A:H,5,FALSE)</f>
        <v/>
      </c>
      <c r="S377" s="78" t="str">
        <f>VLOOKUP(Leverancespecifikation6[[#This Row],[ID-Bygningsdel]],'Data aktør'!A:H,6,FALSE)</f>
        <v/>
      </c>
      <c r="T377" s="78" t="str">
        <f>VLOOKUP(Leverancespecifikation6[[#This Row],[ID-Bygningsdel]],'Data aktør'!A:H,7,FALSE)</f>
        <v/>
      </c>
      <c r="U377" s="122" t="str">
        <f>VLOOKUP(Leverancespecifikation6[[#This Row],[ID-Bygningsdel]],'Data aktør'!A:H,8,FALSE)</f>
        <v/>
      </c>
      <c r="V377" s="112"/>
      <c r="W377" s="79"/>
      <c r="X377" s="79"/>
      <c r="Y377" s="79"/>
      <c r="Z377" s="79"/>
      <c r="AA377" s="79"/>
      <c r="AB377" s="171"/>
      <c r="AD377" s="171"/>
      <c r="AE377" s="171"/>
      <c r="AF377" s="171"/>
      <c r="AG377" s="171"/>
      <c r="AH377" s="171"/>
      <c r="AI377" s="171"/>
      <c r="AJ377" s="171"/>
      <c r="BV377" s="171"/>
      <c r="BW377" s="171"/>
      <c r="CB377" s="134"/>
    </row>
    <row r="378" spans="1:986" ht="12" x14ac:dyDescent="0.2">
      <c r="A378" s="249"/>
      <c r="B378" s="242" t="s">
        <v>882</v>
      </c>
      <c r="C378" s="170" t="str">
        <f>_xlfn.CONCAT(Leverancespecifikation6[[#This Row],[ID]],Leverancespecifikation6[[#This Row],[BYGNINGSDEL]])</f>
        <v>374Systemer - Varme</v>
      </c>
      <c r="E378" s="171" t="s">
        <v>103</v>
      </c>
      <c r="I378" s="171"/>
      <c r="J378" s="171">
        <v>4</v>
      </c>
      <c r="K378" s="175" t="s">
        <v>915</v>
      </c>
      <c r="L378" s="172" t="s">
        <v>103</v>
      </c>
      <c r="M378" s="80" t="str">
        <f>IFERROR(VLOOKUP(Leverancespecifikation6[[#This Row],[ID-Bygningsdel]],'Data ændringslog'!A:G,7,FALSE),"P")</f>
        <v/>
      </c>
      <c r="N378" s="321" t="s">
        <v>103</v>
      </c>
      <c r="O378" s="121" t="str">
        <f>VLOOKUP(Leverancespecifikation6[[#This Row],[ID-Bygningsdel]],'Data aktør'!A:H,2,FALSE)</f>
        <v/>
      </c>
      <c r="P378" s="78" t="str">
        <f>VLOOKUP(Leverancespecifikation6[[#This Row],[ID-Bygningsdel]],'Data aktør'!A:H,3,FALSE)</f>
        <v/>
      </c>
      <c r="Q378" s="78" t="str">
        <f>VLOOKUP(Leverancespecifikation6[[#This Row],[ID-Bygningsdel]],'Data aktør'!A:H,4,FALSE)</f>
        <v/>
      </c>
      <c r="R378" s="78" t="str">
        <f>VLOOKUP(Leverancespecifikation6[[#This Row],[ID-Bygningsdel]],'Data aktør'!A:H,5,FALSE)</f>
        <v/>
      </c>
      <c r="S378" s="78" t="str">
        <f>VLOOKUP(Leverancespecifikation6[[#This Row],[ID-Bygningsdel]],'Data aktør'!A:H,6,FALSE)</f>
        <v/>
      </c>
      <c r="T378" s="78" t="str">
        <f>VLOOKUP(Leverancespecifikation6[[#This Row],[ID-Bygningsdel]],'Data aktør'!A:H,7,FALSE)</f>
        <v/>
      </c>
      <c r="U378" s="122" t="str">
        <f>VLOOKUP(Leverancespecifikation6[[#This Row],[ID-Bygningsdel]],'Data aktør'!A:H,8,FALSE)</f>
        <v/>
      </c>
      <c r="V378" s="112"/>
      <c r="W378" s="79"/>
      <c r="X378" s="79"/>
      <c r="Y378" s="79"/>
      <c r="Z378" s="79"/>
      <c r="AA378" s="79"/>
      <c r="AB378" s="171"/>
      <c r="AD378" s="171"/>
      <c r="AE378" s="171"/>
      <c r="AF378" s="171"/>
      <c r="AG378" s="171"/>
      <c r="AH378" s="171"/>
      <c r="AI378" s="171"/>
      <c r="AJ378" s="171"/>
      <c r="BV378" s="171"/>
      <c r="BW378" s="171"/>
      <c r="CB378" s="134"/>
    </row>
    <row r="379" spans="1:986" ht="12" x14ac:dyDescent="0.2">
      <c r="A379" s="249"/>
      <c r="B379" s="242" t="s">
        <v>884</v>
      </c>
      <c r="C379" s="170" t="str">
        <f>_xlfn.CONCAT(Leverancespecifikation6[[#This Row],[ID]],Leverancespecifikation6[[#This Row],[BYGNINGSDEL]])</f>
        <v>375Systemer - Ventilation</v>
      </c>
      <c r="E379" s="171" t="s">
        <v>103</v>
      </c>
      <c r="I379" s="171"/>
      <c r="J379" s="171">
        <v>4</v>
      </c>
      <c r="K379" s="175" t="s">
        <v>917</v>
      </c>
      <c r="L379" s="172" t="s">
        <v>103</v>
      </c>
      <c r="M379" s="80" t="str">
        <f>IFERROR(VLOOKUP(Leverancespecifikation6[[#This Row],[ID-Bygningsdel]],'Data ændringslog'!A:G,7,FALSE),"P")</f>
        <v/>
      </c>
      <c r="N379" s="321" t="s">
        <v>103</v>
      </c>
      <c r="O379" s="121" t="str">
        <f>VLOOKUP(Leverancespecifikation6[[#This Row],[ID-Bygningsdel]],'Data aktør'!A:H,2,FALSE)</f>
        <v/>
      </c>
      <c r="P379" s="78" t="str">
        <f>VLOOKUP(Leverancespecifikation6[[#This Row],[ID-Bygningsdel]],'Data aktør'!A:H,3,FALSE)</f>
        <v/>
      </c>
      <c r="Q379" s="78" t="str">
        <f>VLOOKUP(Leverancespecifikation6[[#This Row],[ID-Bygningsdel]],'Data aktør'!A:H,4,FALSE)</f>
        <v/>
      </c>
      <c r="R379" s="78" t="str">
        <f>VLOOKUP(Leverancespecifikation6[[#This Row],[ID-Bygningsdel]],'Data aktør'!A:H,5,FALSE)</f>
        <v/>
      </c>
      <c r="S379" s="78" t="str">
        <f>VLOOKUP(Leverancespecifikation6[[#This Row],[ID-Bygningsdel]],'Data aktør'!A:H,6,FALSE)</f>
        <v/>
      </c>
      <c r="T379" s="78" t="str">
        <f>VLOOKUP(Leverancespecifikation6[[#This Row],[ID-Bygningsdel]],'Data aktør'!A:H,7,FALSE)</f>
        <v/>
      </c>
      <c r="U379" s="122" t="str">
        <f>VLOOKUP(Leverancespecifikation6[[#This Row],[ID-Bygningsdel]],'Data aktør'!A:H,8,FALSE)</f>
        <v/>
      </c>
      <c r="V379" s="112"/>
      <c r="W379" s="79"/>
      <c r="X379" s="79"/>
      <c r="Y379" s="79"/>
      <c r="Z379" s="79"/>
      <c r="AA379" s="79"/>
      <c r="AB379" s="171"/>
      <c r="AD379" s="171"/>
      <c r="AE379" s="171"/>
      <c r="AF379" s="171"/>
      <c r="AG379" s="171"/>
      <c r="AH379" s="171"/>
      <c r="AI379" s="171"/>
      <c r="AJ379" s="171"/>
      <c r="BV379" s="171"/>
      <c r="BW379" s="171"/>
      <c r="CB379" s="134"/>
    </row>
    <row r="380" spans="1:986" ht="12" x14ac:dyDescent="0.2">
      <c r="A380" s="249"/>
      <c r="B380" s="242" t="s">
        <v>886</v>
      </c>
      <c r="C380" s="170" t="str">
        <f>_xlfn.CONCAT(Leverancespecifikation6[[#This Row],[ID]],Leverancespecifikation6[[#This Row],[BYGNINGSDEL]])</f>
        <v>376Systemer - Sprinkling</v>
      </c>
      <c r="E380" s="171" t="s">
        <v>103</v>
      </c>
      <c r="I380" s="171"/>
      <c r="J380" s="171">
        <v>4</v>
      </c>
      <c r="K380" s="175" t="s">
        <v>919</v>
      </c>
      <c r="L380" s="172" t="s">
        <v>103</v>
      </c>
      <c r="M380" s="80" t="str">
        <f>IFERROR(VLOOKUP(Leverancespecifikation6[[#This Row],[ID-Bygningsdel]],'Data ændringslog'!A:G,7,FALSE),"P")</f>
        <v/>
      </c>
      <c r="N380" s="321" t="s">
        <v>103</v>
      </c>
      <c r="O380" s="121" t="str">
        <f>VLOOKUP(Leverancespecifikation6[[#This Row],[ID-Bygningsdel]],'Data aktør'!A:H,2,FALSE)</f>
        <v/>
      </c>
      <c r="P380" s="78" t="str">
        <f>VLOOKUP(Leverancespecifikation6[[#This Row],[ID-Bygningsdel]],'Data aktør'!A:H,3,FALSE)</f>
        <v/>
      </c>
      <c r="Q380" s="78" t="str">
        <f>VLOOKUP(Leverancespecifikation6[[#This Row],[ID-Bygningsdel]],'Data aktør'!A:H,4,FALSE)</f>
        <v/>
      </c>
      <c r="R380" s="78" t="str">
        <f>VLOOKUP(Leverancespecifikation6[[#This Row],[ID-Bygningsdel]],'Data aktør'!A:H,5,FALSE)</f>
        <v/>
      </c>
      <c r="S380" s="78" t="str">
        <f>VLOOKUP(Leverancespecifikation6[[#This Row],[ID-Bygningsdel]],'Data aktør'!A:H,6,FALSE)</f>
        <v/>
      </c>
      <c r="T380" s="78" t="str">
        <f>VLOOKUP(Leverancespecifikation6[[#This Row],[ID-Bygningsdel]],'Data aktør'!A:H,7,FALSE)</f>
        <v/>
      </c>
      <c r="U380" s="122" t="str">
        <f>VLOOKUP(Leverancespecifikation6[[#This Row],[ID-Bygningsdel]],'Data aktør'!A:H,8,FALSE)</f>
        <v/>
      </c>
      <c r="V380" s="112"/>
      <c r="W380" s="79"/>
      <c r="X380" s="79"/>
      <c r="Y380" s="79"/>
      <c r="Z380" s="79"/>
      <c r="AA380" s="79"/>
      <c r="AB380" s="171"/>
      <c r="AD380" s="171"/>
      <c r="AE380" s="171"/>
      <c r="AF380" s="171"/>
      <c r="AG380" s="171"/>
      <c r="AH380" s="171"/>
      <c r="AI380" s="171"/>
      <c r="AJ380" s="171"/>
      <c r="BV380" s="171"/>
      <c r="BW380" s="171"/>
      <c r="CB380" s="134"/>
    </row>
    <row r="381" spans="1:986" s="104" customFormat="1" x14ac:dyDescent="0.2">
      <c r="A381" s="248"/>
      <c r="B381" s="240" t="s">
        <v>888</v>
      </c>
      <c r="C381" s="161" t="str">
        <f>_xlfn.CONCAT(Leverancespecifikation6[[#This Row],[ID]],Leverancespecifikation6[[#This Row],[BYGNINGSDEL]])</f>
        <v>377Føringsveje</v>
      </c>
      <c r="D381" s="162"/>
      <c r="E381" s="162"/>
      <c r="F381" s="162"/>
      <c r="G381" s="162"/>
      <c r="H381" s="162"/>
      <c r="I381" s="162"/>
      <c r="J381" s="163">
        <v>2</v>
      </c>
      <c r="K381" s="164" t="s">
        <v>579</v>
      </c>
      <c r="L381" s="165"/>
      <c r="M381" s="100" t="str">
        <f>IFERROR(VLOOKUP(Leverancespecifikation6[[#This Row],[ID-Bygningsdel]],'Data ændringslog'!A:G,7,FALSE),"P")</f>
        <v/>
      </c>
      <c r="N381" s="201" t="s">
        <v>99</v>
      </c>
      <c r="O381" s="119"/>
      <c r="P381" s="101"/>
      <c r="Q381" s="101"/>
      <c r="R381" s="101"/>
      <c r="S381" s="101"/>
      <c r="T381" s="101"/>
      <c r="U381" s="120"/>
      <c r="V381" s="111"/>
      <c r="W381" s="102"/>
      <c r="X381" s="102"/>
      <c r="Y381" s="102"/>
      <c r="Z381" s="102"/>
      <c r="AA381" s="10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285"/>
      <c r="BM381" s="162"/>
      <c r="BN381" s="162"/>
      <c r="BO381" s="162"/>
      <c r="BP381" s="162"/>
      <c r="BQ381" s="162"/>
      <c r="BR381" s="162"/>
      <c r="BS381" s="162"/>
      <c r="BT381" s="162"/>
      <c r="BU381" s="162"/>
      <c r="BV381" s="162"/>
      <c r="BW381" s="162"/>
      <c r="BX381" s="162"/>
      <c r="BY381" s="162"/>
      <c r="BZ381" s="162"/>
      <c r="CA381" s="206"/>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c r="EO381" s="98"/>
      <c r="EP381" s="98"/>
      <c r="EQ381" s="98"/>
      <c r="ER381" s="98"/>
      <c r="ES381" s="98"/>
      <c r="ET381" s="98"/>
      <c r="EU381" s="98"/>
      <c r="EV381" s="98"/>
      <c r="EW381" s="98"/>
      <c r="EX381" s="98"/>
      <c r="EY381" s="98"/>
      <c r="EZ381" s="98"/>
      <c r="FA381" s="98"/>
      <c r="FB381" s="98"/>
      <c r="FC381" s="98"/>
      <c r="FD381" s="98"/>
      <c r="FE381" s="98"/>
      <c r="FF381" s="98"/>
      <c r="FG381" s="98"/>
      <c r="FH381" s="98"/>
      <c r="FI381" s="98"/>
      <c r="FJ381" s="98"/>
      <c r="FK381" s="98"/>
      <c r="FL381" s="98"/>
      <c r="FM381" s="98"/>
      <c r="FN381" s="98"/>
      <c r="FO381" s="98"/>
      <c r="FP381" s="98"/>
      <c r="FQ381" s="98"/>
      <c r="FR381" s="98"/>
      <c r="FS381" s="98"/>
      <c r="FT381" s="98"/>
      <c r="FU381" s="98"/>
      <c r="FV381" s="98"/>
      <c r="FW381" s="98"/>
      <c r="FX381" s="98"/>
      <c r="FY381" s="98"/>
      <c r="FZ381" s="98"/>
      <c r="GA381" s="98"/>
      <c r="GB381" s="98"/>
      <c r="GC381" s="98"/>
      <c r="GD381" s="98"/>
      <c r="GE381" s="98"/>
      <c r="GF381" s="98"/>
      <c r="GG381" s="98"/>
      <c r="GH381" s="98"/>
      <c r="GI381" s="98"/>
      <c r="GJ381" s="98"/>
      <c r="GK381" s="98"/>
      <c r="GL381" s="98"/>
      <c r="GM381" s="98"/>
      <c r="GN381" s="98"/>
      <c r="GO381" s="98"/>
      <c r="GP381" s="98"/>
      <c r="GQ381" s="98"/>
      <c r="GR381" s="98"/>
      <c r="GS381" s="98"/>
      <c r="GT381" s="98"/>
      <c r="GU381" s="98"/>
      <c r="GV381" s="98"/>
      <c r="GW381" s="98"/>
      <c r="GX381" s="98"/>
      <c r="GY381" s="98"/>
      <c r="GZ381" s="98"/>
      <c r="HA381" s="98"/>
      <c r="HB381" s="98"/>
      <c r="HC381" s="98"/>
      <c r="HD381" s="98"/>
      <c r="HE381" s="98"/>
      <c r="HF381" s="98"/>
      <c r="HG381" s="98"/>
      <c r="HH381" s="98"/>
      <c r="HI381" s="98"/>
      <c r="HJ381" s="98"/>
      <c r="HK381" s="98"/>
      <c r="HL381" s="98"/>
      <c r="HM381" s="98"/>
      <c r="HN381" s="98"/>
      <c r="HO381" s="98"/>
      <c r="HP381" s="98"/>
      <c r="HQ381" s="98"/>
      <c r="HR381" s="98"/>
      <c r="HS381" s="98"/>
      <c r="HT381" s="98"/>
      <c r="HU381" s="98"/>
      <c r="HV381" s="98"/>
      <c r="HW381" s="98"/>
      <c r="HX381" s="98"/>
      <c r="HY381" s="98"/>
      <c r="HZ381" s="98"/>
      <c r="IA381" s="98"/>
      <c r="IB381" s="98"/>
      <c r="IC381" s="98"/>
      <c r="ID381" s="98"/>
      <c r="IE381" s="98"/>
      <c r="IF381" s="98"/>
      <c r="IG381" s="98"/>
      <c r="IH381" s="98"/>
      <c r="II381" s="98"/>
      <c r="IJ381" s="98"/>
      <c r="IK381" s="98"/>
      <c r="IL381" s="98"/>
      <c r="IM381" s="98"/>
      <c r="IN381" s="98"/>
      <c r="IO381" s="98"/>
      <c r="IP381" s="98"/>
      <c r="IQ381" s="98"/>
      <c r="IR381" s="98"/>
      <c r="IS381" s="98"/>
      <c r="IT381" s="98"/>
      <c r="IU381" s="98"/>
      <c r="IV381" s="98"/>
      <c r="IW381" s="98"/>
      <c r="IX381" s="98"/>
      <c r="IY381" s="98"/>
      <c r="IZ381" s="98"/>
      <c r="JA381" s="98"/>
      <c r="JB381" s="98"/>
      <c r="JC381" s="98"/>
      <c r="JD381" s="98"/>
      <c r="JE381" s="98"/>
      <c r="JF381" s="98"/>
      <c r="JG381" s="98"/>
      <c r="JH381" s="98"/>
      <c r="JI381" s="98"/>
      <c r="JJ381" s="98"/>
      <c r="JK381" s="98"/>
      <c r="JL381" s="98"/>
      <c r="JM381" s="98"/>
      <c r="JN381" s="98"/>
      <c r="JO381" s="98"/>
      <c r="JP381" s="98"/>
      <c r="JQ381" s="98"/>
      <c r="JR381" s="98"/>
      <c r="JS381" s="98"/>
      <c r="JT381" s="98"/>
      <c r="JU381" s="98"/>
      <c r="JV381" s="98"/>
      <c r="JW381" s="98"/>
      <c r="JX381" s="98"/>
      <c r="JY381" s="98"/>
      <c r="JZ381" s="98"/>
      <c r="KA381" s="98"/>
      <c r="KB381" s="98"/>
      <c r="KC381" s="98"/>
      <c r="KD381" s="98"/>
      <c r="KE381" s="98"/>
      <c r="KF381" s="98"/>
      <c r="KG381" s="98"/>
      <c r="KH381" s="98"/>
      <c r="KI381" s="98"/>
      <c r="KJ381" s="98"/>
      <c r="KK381" s="98"/>
      <c r="KL381" s="98"/>
      <c r="KM381" s="98"/>
      <c r="KN381" s="98"/>
      <c r="KO381" s="98"/>
      <c r="KP381" s="98"/>
      <c r="KQ381" s="98"/>
      <c r="KR381" s="98"/>
      <c r="KS381" s="98"/>
      <c r="KT381" s="98"/>
      <c r="KU381" s="98"/>
      <c r="KV381" s="98"/>
      <c r="KW381" s="98"/>
      <c r="KX381" s="98"/>
      <c r="KY381" s="98"/>
      <c r="KZ381" s="98"/>
      <c r="LA381" s="98"/>
      <c r="LB381" s="98"/>
      <c r="LC381" s="98"/>
      <c r="LD381" s="98"/>
      <c r="LE381" s="98"/>
      <c r="LF381" s="98"/>
      <c r="LG381" s="98"/>
      <c r="LH381" s="98"/>
      <c r="LI381" s="98"/>
      <c r="LJ381" s="98"/>
      <c r="LK381" s="98"/>
      <c r="LL381" s="98"/>
      <c r="LM381" s="98"/>
      <c r="LN381" s="98"/>
      <c r="LO381" s="98"/>
      <c r="LP381" s="98"/>
      <c r="LQ381" s="98"/>
      <c r="LR381" s="98"/>
      <c r="LS381" s="98"/>
      <c r="LT381" s="98"/>
      <c r="LU381" s="98"/>
      <c r="LV381" s="98"/>
      <c r="LW381" s="98"/>
      <c r="LX381" s="98"/>
      <c r="LY381" s="98"/>
      <c r="LZ381" s="98"/>
      <c r="MA381" s="98"/>
      <c r="MB381" s="98"/>
      <c r="MC381" s="98"/>
      <c r="MD381" s="98"/>
      <c r="ME381" s="98"/>
      <c r="MF381" s="98"/>
      <c r="MG381" s="98"/>
      <c r="MH381" s="98"/>
      <c r="MI381" s="98"/>
      <c r="MJ381" s="98"/>
      <c r="MK381" s="98"/>
      <c r="ML381" s="98"/>
      <c r="MM381" s="98"/>
      <c r="MN381" s="98"/>
      <c r="MO381" s="98"/>
      <c r="MP381" s="98"/>
      <c r="MQ381" s="98"/>
      <c r="MR381" s="98"/>
      <c r="MS381" s="98"/>
      <c r="MT381" s="98"/>
      <c r="MU381" s="98"/>
      <c r="MV381" s="98"/>
      <c r="MW381" s="98"/>
      <c r="MX381" s="98"/>
      <c r="MY381" s="98"/>
      <c r="MZ381" s="98"/>
      <c r="NA381" s="98"/>
      <c r="NB381" s="98"/>
      <c r="NC381" s="98"/>
      <c r="ND381" s="98"/>
      <c r="NE381" s="98"/>
      <c r="NF381" s="98"/>
      <c r="NG381" s="98"/>
      <c r="NH381" s="98"/>
      <c r="NI381" s="98"/>
      <c r="NJ381" s="98"/>
      <c r="NK381" s="98"/>
      <c r="NL381" s="98"/>
      <c r="NM381" s="98"/>
      <c r="NN381" s="98"/>
      <c r="NO381" s="98"/>
      <c r="NP381" s="98"/>
      <c r="NQ381" s="98"/>
      <c r="NR381" s="98"/>
      <c r="NS381" s="98"/>
      <c r="NT381" s="98"/>
      <c r="NU381" s="98"/>
      <c r="NV381" s="98"/>
      <c r="NW381" s="98"/>
      <c r="NX381" s="98"/>
      <c r="NY381" s="98"/>
      <c r="NZ381" s="98"/>
      <c r="OA381" s="98"/>
      <c r="OB381" s="98"/>
      <c r="OC381" s="98"/>
      <c r="OD381" s="98"/>
      <c r="OE381" s="98"/>
      <c r="OF381" s="98"/>
      <c r="OG381" s="98"/>
      <c r="OH381" s="98"/>
      <c r="OI381" s="98"/>
      <c r="OJ381" s="98"/>
      <c r="OK381" s="98"/>
      <c r="OL381" s="98"/>
      <c r="OM381" s="98"/>
      <c r="ON381" s="98"/>
      <c r="OO381" s="98"/>
      <c r="OP381" s="98"/>
      <c r="OQ381" s="98"/>
      <c r="OR381" s="98"/>
      <c r="OS381" s="98"/>
      <c r="OT381" s="98"/>
      <c r="OU381" s="98"/>
      <c r="OV381" s="98"/>
      <c r="OW381" s="98"/>
      <c r="OX381" s="98"/>
      <c r="OY381" s="98"/>
      <c r="OZ381" s="98"/>
      <c r="PA381" s="98"/>
      <c r="PB381" s="98"/>
      <c r="PC381" s="98"/>
      <c r="PD381" s="98"/>
      <c r="PE381" s="98"/>
      <c r="PF381" s="98"/>
      <c r="PG381" s="98"/>
      <c r="PH381" s="98"/>
      <c r="PI381" s="98"/>
      <c r="PJ381" s="98"/>
      <c r="PK381" s="98"/>
      <c r="PL381" s="98"/>
      <c r="PM381" s="98"/>
      <c r="PN381" s="98"/>
      <c r="PO381" s="98"/>
      <c r="PP381" s="98"/>
      <c r="PQ381" s="98"/>
      <c r="PR381" s="98"/>
      <c r="PS381" s="98"/>
      <c r="PT381" s="98"/>
      <c r="PU381" s="98"/>
      <c r="PV381" s="98"/>
      <c r="PW381" s="98"/>
      <c r="PX381" s="98"/>
      <c r="PY381" s="98"/>
      <c r="PZ381" s="98"/>
      <c r="QA381" s="98"/>
      <c r="QB381" s="98"/>
      <c r="QC381" s="98"/>
      <c r="QD381" s="98"/>
      <c r="QE381" s="98"/>
      <c r="QF381" s="98"/>
      <c r="QG381" s="98"/>
      <c r="QH381" s="98"/>
      <c r="QI381" s="98"/>
      <c r="QJ381" s="98"/>
      <c r="QK381" s="98"/>
      <c r="QL381" s="98"/>
      <c r="QM381" s="98"/>
      <c r="QN381" s="98"/>
      <c r="QO381" s="98"/>
      <c r="QP381" s="98"/>
      <c r="QQ381" s="98"/>
      <c r="QR381" s="98"/>
      <c r="QS381" s="98"/>
      <c r="QT381" s="98"/>
      <c r="QU381" s="98"/>
      <c r="QV381" s="98"/>
      <c r="QW381" s="98"/>
      <c r="QX381" s="98"/>
      <c r="QY381" s="98"/>
      <c r="QZ381" s="98"/>
      <c r="RA381" s="98"/>
      <c r="RB381" s="98"/>
      <c r="RC381" s="98"/>
      <c r="RD381" s="98"/>
      <c r="RE381" s="98"/>
      <c r="RF381" s="98"/>
      <c r="RG381" s="98"/>
      <c r="RH381" s="98"/>
      <c r="RI381" s="98"/>
      <c r="RJ381" s="98"/>
      <c r="RK381" s="98"/>
      <c r="RL381" s="98"/>
      <c r="RM381" s="98"/>
      <c r="RN381" s="98"/>
      <c r="RO381" s="98"/>
      <c r="RP381" s="98"/>
      <c r="RQ381" s="98"/>
      <c r="RR381" s="98"/>
      <c r="RS381" s="98"/>
      <c r="RT381" s="98"/>
      <c r="RU381" s="98"/>
      <c r="RV381" s="98"/>
      <c r="RW381" s="98"/>
      <c r="RX381" s="98"/>
      <c r="RY381" s="98"/>
      <c r="RZ381" s="98"/>
      <c r="SA381" s="98"/>
      <c r="SB381" s="98"/>
      <c r="SC381" s="98"/>
      <c r="SD381" s="98"/>
      <c r="SE381" s="98"/>
      <c r="SF381" s="98"/>
      <c r="SG381" s="98"/>
      <c r="SH381" s="98"/>
      <c r="SI381" s="98"/>
      <c r="SJ381" s="98"/>
      <c r="SK381" s="98"/>
      <c r="SL381" s="98"/>
      <c r="SM381" s="98"/>
      <c r="SN381" s="98"/>
      <c r="SO381" s="98"/>
      <c r="SP381" s="98"/>
      <c r="SQ381" s="98"/>
      <c r="SR381" s="98"/>
      <c r="SS381" s="98"/>
      <c r="ST381" s="98"/>
      <c r="SU381" s="98"/>
      <c r="SV381" s="98"/>
      <c r="SW381" s="98"/>
      <c r="SX381" s="98"/>
      <c r="SY381" s="98"/>
      <c r="SZ381" s="98"/>
      <c r="TA381" s="98"/>
      <c r="TB381" s="98"/>
      <c r="TC381" s="98"/>
      <c r="TD381" s="98"/>
      <c r="TE381" s="98"/>
      <c r="TF381" s="98"/>
      <c r="TG381" s="98"/>
      <c r="TH381" s="98"/>
      <c r="TI381" s="98"/>
      <c r="TJ381" s="98"/>
      <c r="TK381" s="98"/>
      <c r="TL381" s="98"/>
      <c r="TM381" s="98"/>
      <c r="TN381" s="98"/>
      <c r="TO381" s="98"/>
      <c r="TP381" s="98"/>
      <c r="TQ381" s="98"/>
      <c r="TR381" s="98"/>
      <c r="TS381" s="98"/>
      <c r="TT381" s="98"/>
      <c r="TU381" s="98"/>
      <c r="TV381" s="98"/>
      <c r="TW381" s="98"/>
      <c r="TX381" s="98"/>
      <c r="TY381" s="98"/>
      <c r="TZ381" s="98"/>
      <c r="UA381" s="98"/>
      <c r="UB381" s="98"/>
      <c r="UC381" s="98"/>
      <c r="UD381" s="98"/>
      <c r="UE381" s="98"/>
      <c r="UF381" s="98"/>
      <c r="UG381" s="98"/>
      <c r="UH381" s="98"/>
      <c r="UI381" s="98"/>
      <c r="UJ381" s="98"/>
      <c r="UK381" s="98"/>
      <c r="UL381" s="98"/>
      <c r="UM381" s="98"/>
      <c r="UN381" s="98"/>
      <c r="UO381" s="98"/>
      <c r="UP381" s="98"/>
      <c r="UQ381" s="98"/>
      <c r="UR381" s="98"/>
      <c r="US381" s="98"/>
      <c r="UT381" s="98"/>
      <c r="UU381" s="98"/>
      <c r="UV381" s="98"/>
      <c r="UW381" s="98"/>
      <c r="UX381" s="98"/>
      <c r="UY381" s="98"/>
      <c r="UZ381" s="98"/>
      <c r="VA381" s="98"/>
      <c r="VB381" s="98"/>
      <c r="VC381" s="98"/>
      <c r="VD381" s="98"/>
      <c r="VE381" s="98"/>
      <c r="VF381" s="98"/>
      <c r="VG381" s="98"/>
      <c r="VH381" s="98"/>
      <c r="VI381" s="98"/>
      <c r="VJ381" s="98"/>
      <c r="VK381" s="98"/>
      <c r="VL381" s="98"/>
      <c r="VM381" s="98"/>
      <c r="VN381" s="98"/>
      <c r="VO381" s="98"/>
      <c r="VP381" s="98"/>
      <c r="VQ381" s="98"/>
      <c r="VR381" s="98"/>
      <c r="VS381" s="98"/>
      <c r="VT381" s="98"/>
      <c r="VU381" s="98"/>
      <c r="VV381" s="98"/>
      <c r="VW381" s="98"/>
      <c r="VX381" s="98"/>
      <c r="VY381" s="98"/>
      <c r="VZ381" s="98"/>
      <c r="WA381" s="98"/>
      <c r="WB381" s="98"/>
      <c r="WC381" s="98"/>
      <c r="WD381" s="98"/>
      <c r="WE381" s="98"/>
      <c r="WF381" s="98"/>
      <c r="WG381" s="98"/>
      <c r="WH381" s="98"/>
      <c r="WI381" s="98"/>
      <c r="WJ381" s="98"/>
      <c r="WK381" s="98"/>
      <c r="WL381" s="98"/>
      <c r="WM381" s="98"/>
      <c r="WN381" s="98"/>
      <c r="WO381" s="98"/>
      <c r="WP381" s="98"/>
      <c r="WQ381" s="98"/>
      <c r="WR381" s="98"/>
      <c r="WS381" s="98"/>
      <c r="WT381" s="98"/>
      <c r="WU381" s="98"/>
      <c r="WV381" s="98"/>
      <c r="WW381" s="98"/>
      <c r="WX381" s="98"/>
      <c r="WY381" s="98"/>
      <c r="WZ381" s="98"/>
      <c r="XA381" s="98"/>
      <c r="XB381" s="98"/>
      <c r="XC381" s="98"/>
      <c r="XD381" s="98"/>
      <c r="XE381" s="98"/>
      <c r="XF381" s="98"/>
      <c r="XG381" s="98"/>
      <c r="XH381" s="98"/>
      <c r="XI381" s="98"/>
      <c r="XJ381" s="98"/>
      <c r="XK381" s="98"/>
      <c r="XL381" s="98"/>
      <c r="XM381" s="98"/>
      <c r="XN381" s="98"/>
      <c r="XO381" s="98"/>
      <c r="XP381" s="98"/>
      <c r="XQ381" s="98"/>
      <c r="XR381" s="98"/>
      <c r="XS381" s="98"/>
      <c r="XT381" s="98"/>
      <c r="XU381" s="98"/>
      <c r="XV381" s="98"/>
      <c r="XW381" s="98"/>
      <c r="XX381" s="98"/>
      <c r="XY381" s="98"/>
      <c r="XZ381" s="98"/>
      <c r="YA381" s="98"/>
      <c r="YB381" s="98"/>
      <c r="YC381" s="98"/>
      <c r="YD381" s="98"/>
      <c r="YE381" s="98"/>
      <c r="YF381" s="98"/>
      <c r="YG381" s="98"/>
      <c r="YH381" s="98"/>
      <c r="YI381" s="98"/>
      <c r="YJ381" s="98"/>
      <c r="YK381" s="98"/>
      <c r="YL381" s="98"/>
      <c r="YM381" s="98"/>
      <c r="YN381" s="98"/>
      <c r="YO381" s="98"/>
      <c r="YP381" s="98"/>
      <c r="YQ381" s="98"/>
      <c r="YR381" s="98"/>
      <c r="YS381" s="98"/>
      <c r="YT381" s="98"/>
      <c r="YU381" s="98"/>
      <c r="YV381" s="98"/>
      <c r="YW381" s="98"/>
      <c r="YX381" s="98"/>
      <c r="YY381" s="98"/>
      <c r="YZ381" s="98"/>
      <c r="ZA381" s="98"/>
      <c r="ZB381" s="98"/>
      <c r="ZC381" s="98"/>
      <c r="ZD381" s="98"/>
      <c r="ZE381" s="98"/>
      <c r="ZF381" s="98"/>
      <c r="ZG381" s="98"/>
      <c r="ZH381" s="98"/>
      <c r="ZI381" s="98"/>
      <c r="ZJ381" s="98"/>
      <c r="ZK381" s="98"/>
      <c r="ZL381" s="98"/>
      <c r="ZM381" s="98"/>
      <c r="ZN381" s="98"/>
      <c r="ZO381" s="98"/>
      <c r="ZP381" s="98"/>
      <c r="ZQ381" s="98"/>
      <c r="ZR381" s="98"/>
      <c r="ZS381" s="98"/>
      <c r="ZT381" s="98"/>
      <c r="ZU381" s="98"/>
      <c r="ZV381" s="98"/>
      <c r="ZW381" s="98"/>
      <c r="ZX381" s="98"/>
      <c r="ZY381" s="98"/>
      <c r="ZZ381" s="98"/>
      <c r="AAA381" s="98"/>
      <c r="AAB381" s="98"/>
      <c r="AAC381" s="98"/>
      <c r="AAD381" s="98"/>
      <c r="AAE381" s="98"/>
      <c r="AAF381" s="98"/>
      <c r="AAG381" s="98"/>
      <c r="AAH381" s="98"/>
      <c r="AAI381" s="98"/>
      <c r="AAJ381" s="98"/>
      <c r="AAK381" s="98"/>
      <c r="AAL381" s="98"/>
      <c r="AAM381" s="98"/>
      <c r="AAN381" s="98"/>
      <c r="AAO381" s="98"/>
      <c r="AAP381" s="98"/>
      <c r="AAQ381" s="98"/>
      <c r="AAR381" s="98"/>
      <c r="AAS381" s="98"/>
      <c r="AAT381" s="98"/>
      <c r="AAU381" s="98"/>
      <c r="AAV381" s="98"/>
      <c r="AAW381" s="98"/>
      <c r="AAX381" s="98"/>
      <c r="AAY381" s="98"/>
      <c r="AAZ381" s="98"/>
      <c r="ABA381" s="98"/>
      <c r="ABB381" s="98"/>
      <c r="ABC381" s="98"/>
      <c r="ABD381" s="98"/>
      <c r="ABE381" s="98"/>
      <c r="ABF381" s="98"/>
      <c r="ABG381" s="98"/>
      <c r="ABH381" s="98"/>
      <c r="ABI381" s="98"/>
      <c r="ABJ381" s="98"/>
      <c r="ABK381" s="98"/>
      <c r="ABL381" s="98"/>
      <c r="ABM381" s="98"/>
      <c r="ABN381" s="98"/>
      <c r="ABO381" s="98"/>
      <c r="ABP381" s="98"/>
      <c r="ABQ381" s="98"/>
      <c r="ABR381" s="98"/>
      <c r="ABS381" s="98"/>
      <c r="ABT381" s="98"/>
      <c r="ABU381" s="98"/>
      <c r="ABV381" s="98"/>
      <c r="ABW381" s="98"/>
      <c r="ABX381" s="98"/>
      <c r="ABY381" s="98"/>
      <c r="ABZ381" s="98"/>
      <c r="ACA381" s="98"/>
      <c r="ACB381" s="98"/>
      <c r="ACC381" s="98"/>
      <c r="ACD381" s="98"/>
      <c r="ACE381" s="98"/>
      <c r="ACF381" s="98"/>
      <c r="ACG381" s="98"/>
      <c r="ACH381" s="98"/>
      <c r="ACI381" s="98"/>
      <c r="ACJ381" s="98"/>
      <c r="ACK381" s="98"/>
      <c r="ACL381" s="98"/>
      <c r="ACM381" s="98"/>
      <c r="ACN381" s="98"/>
      <c r="ACO381" s="98"/>
      <c r="ACP381" s="98"/>
      <c r="ACQ381" s="98"/>
      <c r="ACR381" s="98"/>
      <c r="ACS381" s="98"/>
      <c r="ACT381" s="98"/>
      <c r="ACU381" s="98"/>
      <c r="ACV381" s="98"/>
      <c r="ACW381" s="98"/>
      <c r="ACX381" s="98"/>
      <c r="ACY381" s="98"/>
      <c r="ACZ381" s="98"/>
      <c r="ADA381" s="98"/>
      <c r="ADB381" s="98"/>
      <c r="ADC381" s="98"/>
      <c r="ADD381" s="98"/>
      <c r="ADE381" s="98"/>
      <c r="ADF381" s="98"/>
      <c r="ADG381" s="98"/>
      <c r="ADH381" s="98"/>
      <c r="ADI381" s="98"/>
      <c r="ADJ381" s="98"/>
      <c r="ADK381" s="98"/>
      <c r="ADL381" s="98"/>
      <c r="ADM381" s="98"/>
      <c r="ADN381" s="98"/>
      <c r="ADO381" s="98"/>
      <c r="ADP381" s="98"/>
      <c r="ADQ381" s="98"/>
      <c r="ADR381" s="98"/>
      <c r="ADS381" s="98"/>
      <c r="ADT381" s="98"/>
      <c r="ADU381" s="98"/>
      <c r="ADV381" s="98"/>
      <c r="ADW381" s="98"/>
      <c r="ADX381" s="98"/>
      <c r="ADY381" s="98"/>
      <c r="ADZ381" s="98"/>
      <c r="AEA381" s="98"/>
      <c r="AEB381" s="98"/>
      <c r="AEC381" s="98"/>
      <c r="AED381" s="98"/>
      <c r="AEE381" s="98"/>
      <c r="AEF381" s="98"/>
      <c r="AEG381" s="98"/>
      <c r="AEH381" s="98"/>
      <c r="AEI381" s="98"/>
      <c r="AEJ381" s="98"/>
      <c r="AEK381" s="98"/>
      <c r="AEL381" s="98"/>
      <c r="AEM381" s="98"/>
      <c r="AEN381" s="98"/>
      <c r="AEO381" s="98"/>
      <c r="AEP381" s="98"/>
      <c r="AEQ381" s="98"/>
      <c r="AER381" s="98"/>
      <c r="AES381" s="98"/>
      <c r="AET381" s="98"/>
      <c r="AEU381" s="98"/>
      <c r="AEV381" s="98"/>
      <c r="AEW381" s="98"/>
      <c r="AEX381" s="98"/>
      <c r="AEY381" s="98"/>
      <c r="AEZ381" s="98"/>
      <c r="AFA381" s="98"/>
      <c r="AFB381" s="98"/>
      <c r="AFC381" s="98"/>
      <c r="AFD381" s="98"/>
      <c r="AFE381" s="98"/>
      <c r="AFF381" s="98"/>
      <c r="AFG381" s="98"/>
      <c r="AFH381" s="98"/>
      <c r="AFI381" s="98"/>
      <c r="AFJ381" s="98"/>
      <c r="AFK381" s="98"/>
      <c r="AFL381" s="98"/>
      <c r="AFM381" s="98"/>
      <c r="AFN381" s="98"/>
      <c r="AFO381" s="98"/>
      <c r="AFP381" s="98"/>
      <c r="AFQ381" s="98"/>
      <c r="AFR381" s="98"/>
      <c r="AFS381" s="98"/>
      <c r="AFT381" s="98"/>
      <c r="AFU381" s="98"/>
      <c r="AFV381" s="98"/>
      <c r="AFW381" s="98"/>
      <c r="AFX381" s="98"/>
      <c r="AFY381" s="98"/>
      <c r="AFZ381" s="98"/>
      <c r="AGA381" s="98"/>
      <c r="AGB381" s="98"/>
      <c r="AGC381" s="98"/>
      <c r="AGD381" s="98"/>
      <c r="AGE381" s="98"/>
      <c r="AGF381" s="98"/>
      <c r="AGG381" s="98"/>
      <c r="AGH381" s="98"/>
      <c r="AGI381" s="98"/>
      <c r="AGJ381" s="98"/>
      <c r="AGK381" s="98"/>
      <c r="AGL381" s="98"/>
      <c r="AGM381" s="98"/>
      <c r="AGN381" s="98"/>
      <c r="AGO381" s="98"/>
      <c r="AGP381" s="98"/>
      <c r="AGQ381" s="98"/>
      <c r="AGR381" s="98"/>
      <c r="AGS381" s="98"/>
      <c r="AGT381" s="98"/>
      <c r="AGU381" s="98"/>
      <c r="AGV381" s="98"/>
      <c r="AGW381" s="98"/>
      <c r="AGX381" s="98"/>
      <c r="AGY381" s="98"/>
      <c r="AGZ381" s="98"/>
      <c r="AHA381" s="98"/>
      <c r="AHB381" s="98"/>
      <c r="AHC381" s="98"/>
      <c r="AHD381" s="98"/>
      <c r="AHE381" s="98"/>
      <c r="AHF381" s="98"/>
      <c r="AHG381" s="98"/>
      <c r="AHH381" s="98"/>
      <c r="AHI381" s="98"/>
      <c r="AHJ381" s="98"/>
      <c r="AHK381" s="98"/>
      <c r="AHL381" s="98"/>
      <c r="AHM381" s="98"/>
      <c r="AHN381" s="98"/>
      <c r="AHO381" s="98"/>
      <c r="AHP381" s="98"/>
      <c r="AHQ381" s="98"/>
      <c r="AHR381" s="98"/>
      <c r="AHS381" s="98"/>
      <c r="AHT381" s="98"/>
      <c r="AHU381" s="98"/>
      <c r="AHV381" s="98"/>
      <c r="AHW381" s="98"/>
      <c r="AHX381" s="98"/>
      <c r="AHY381" s="98"/>
      <c r="AHZ381" s="98"/>
      <c r="AIA381" s="98"/>
      <c r="AIB381" s="98"/>
      <c r="AIC381" s="98"/>
      <c r="AID381" s="98"/>
      <c r="AIE381" s="98"/>
      <c r="AIF381" s="98"/>
      <c r="AIG381" s="98"/>
      <c r="AIH381" s="98"/>
      <c r="AII381" s="98"/>
      <c r="AIJ381" s="98"/>
      <c r="AIK381" s="98"/>
      <c r="AIL381" s="98"/>
      <c r="AIM381" s="98"/>
      <c r="AIN381" s="98"/>
      <c r="AIO381" s="98"/>
      <c r="AIP381" s="98"/>
      <c r="AIQ381" s="98"/>
      <c r="AIR381" s="98"/>
      <c r="AIS381" s="98"/>
      <c r="AIT381" s="98"/>
      <c r="AIU381" s="98"/>
      <c r="AIV381" s="98"/>
      <c r="AIW381" s="98"/>
      <c r="AIX381" s="98"/>
      <c r="AIY381" s="98"/>
      <c r="AIZ381" s="98"/>
      <c r="AJA381" s="98"/>
      <c r="AJB381" s="98"/>
      <c r="AJC381" s="98"/>
      <c r="AJD381" s="98"/>
      <c r="AJE381" s="98"/>
      <c r="AJF381" s="98"/>
      <c r="AJG381" s="98"/>
      <c r="AJH381" s="98"/>
      <c r="AJI381" s="98"/>
      <c r="AJJ381" s="98"/>
      <c r="AJK381" s="98"/>
      <c r="AJL381" s="98"/>
      <c r="AJM381" s="98"/>
      <c r="AJN381" s="98"/>
      <c r="AJO381" s="98"/>
      <c r="AJP381" s="98"/>
      <c r="AJQ381" s="98"/>
      <c r="AJR381" s="98"/>
      <c r="AJS381" s="98"/>
      <c r="AJT381" s="98"/>
      <c r="AJU381" s="98"/>
      <c r="AJV381" s="98"/>
      <c r="AJW381" s="98"/>
      <c r="AJX381" s="98"/>
      <c r="AJY381" s="98"/>
      <c r="AJZ381" s="98"/>
      <c r="AKA381" s="98"/>
      <c r="AKB381" s="98"/>
      <c r="AKC381" s="98"/>
      <c r="AKD381" s="98"/>
      <c r="AKE381" s="98"/>
      <c r="AKF381" s="98"/>
      <c r="AKG381" s="98"/>
      <c r="AKH381" s="98"/>
      <c r="AKI381" s="98"/>
      <c r="AKJ381" s="98"/>
      <c r="AKK381" s="98"/>
      <c r="AKL381" s="98"/>
      <c r="AKM381" s="98"/>
      <c r="AKN381" s="98"/>
      <c r="AKO381" s="98"/>
      <c r="AKP381" s="98"/>
      <c r="AKQ381" s="98"/>
      <c r="AKR381" s="98"/>
      <c r="AKS381" s="98"/>
      <c r="AKT381" s="98"/>
      <c r="AKU381" s="98"/>
      <c r="AKV381" s="98"/>
      <c r="AKW381" s="98"/>
      <c r="AKX381" s="98"/>
    </row>
    <row r="382" spans="1:986" s="88" customFormat="1" ht="12" x14ac:dyDescent="0.2">
      <c r="A382" s="249"/>
      <c r="B382" s="241" t="s">
        <v>890</v>
      </c>
      <c r="C382" s="166" t="str">
        <f>_xlfn.CONCAT(Leverancespecifikation6[[#This Row],[ID]],Leverancespecifikation6[[#This Row],[BYGNINGSDEL]])</f>
        <v xml:space="preserve">378Kloak/LAR systemer udenfor fundament </v>
      </c>
      <c r="D382" s="167"/>
      <c r="E382" s="167" t="s">
        <v>103</v>
      </c>
      <c r="F382" s="167"/>
      <c r="G382" s="167"/>
      <c r="H382" s="167"/>
      <c r="I382" s="167"/>
      <c r="J382" s="167">
        <v>3</v>
      </c>
      <c r="K382" s="332" t="s">
        <v>922</v>
      </c>
      <c r="L382" s="169"/>
      <c r="M382" s="86" t="str">
        <f>IFERROR(VLOOKUP(Leverancespecifikation6[[#This Row],[ID-Bygningsdel]],'Data ændringslog'!A:G,7,FALSE),"P")</f>
        <v/>
      </c>
      <c r="N382" s="320" t="s">
        <v>103</v>
      </c>
      <c r="O382" s="117" t="str">
        <f>VLOOKUP(Leverancespecifikation6[[#This Row],[ID-Bygningsdel]],'Data aktør'!A:H,2,FALSE)</f>
        <v/>
      </c>
      <c r="P382" s="87" t="str">
        <f>VLOOKUP(Leverancespecifikation6[[#This Row],[ID-Bygningsdel]],'Data aktør'!A:H,3,FALSE)</f>
        <v/>
      </c>
      <c r="Q382" s="87" t="str">
        <f>VLOOKUP(Leverancespecifikation6[[#This Row],[ID-Bygningsdel]],'Data aktør'!A:H,4,FALSE)</f>
        <v/>
      </c>
      <c r="R382" s="87" t="str">
        <f>VLOOKUP(Leverancespecifikation6[[#This Row],[ID-Bygningsdel]],'Data aktør'!A:H,5,FALSE)</f>
        <v/>
      </c>
      <c r="S382" s="87" t="str">
        <f>VLOOKUP(Leverancespecifikation6[[#This Row],[ID-Bygningsdel]],'Data aktør'!A:H,6,FALSE)</f>
        <v/>
      </c>
      <c r="T382" s="87" t="str">
        <f>VLOOKUP(Leverancespecifikation6[[#This Row],[ID-Bygningsdel]],'Data aktør'!A:H,7,FALSE)</f>
        <v/>
      </c>
      <c r="U382" s="118" t="str">
        <f>VLOOKUP(Leverancespecifikation6[[#This Row],[ID-Bygningsdel]],'Data aktør'!A:H,8,FALSE)</f>
        <v/>
      </c>
      <c r="V382" s="110"/>
      <c r="W382" s="85"/>
      <c r="X382" s="85"/>
      <c r="Y382" s="85"/>
      <c r="Z382" s="85"/>
      <c r="AA382" s="85"/>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c r="BF382" s="167"/>
      <c r="BG382" s="167"/>
      <c r="BH382" s="167"/>
      <c r="BI382" s="167"/>
      <c r="BJ382" s="167"/>
      <c r="BK382" s="167"/>
      <c r="BL382" s="286"/>
      <c r="BM382" s="167"/>
      <c r="BN382" s="167"/>
      <c r="BO382" s="167"/>
      <c r="BP382" s="167"/>
      <c r="BQ382" s="167"/>
      <c r="BR382" s="167"/>
      <c r="BS382" s="167"/>
      <c r="BT382" s="167"/>
      <c r="BU382" s="167"/>
      <c r="BV382" s="167"/>
      <c r="BW382" s="167"/>
      <c r="BX382" s="167"/>
      <c r="BY382" s="167"/>
      <c r="BZ382" s="167"/>
      <c r="CA382" s="207"/>
      <c r="CB382" s="134"/>
      <c r="CC382" s="134"/>
      <c r="CD382" s="134"/>
      <c r="CE382" s="134"/>
      <c r="CF382" s="134"/>
      <c r="CG382" s="134"/>
      <c r="CH382" s="134"/>
      <c r="CI382" s="134"/>
      <c r="CJ382" s="134"/>
      <c r="CK382" s="134"/>
      <c r="CL382" s="134"/>
      <c r="CM382" s="134"/>
      <c r="CN382" s="134"/>
      <c r="CO382" s="134"/>
      <c r="CP382" s="134"/>
      <c r="CQ382" s="134"/>
      <c r="CR382" s="134"/>
      <c r="CS382" s="134"/>
      <c r="CT382" s="134"/>
      <c r="CU382" s="134"/>
      <c r="CV382" s="134"/>
      <c r="CW382" s="134"/>
      <c r="CX382" s="134"/>
      <c r="CY382" s="134"/>
      <c r="CZ382" s="134"/>
      <c r="DA382" s="134"/>
      <c r="DB382" s="134"/>
      <c r="DC382" s="134"/>
      <c r="DD382" s="134"/>
      <c r="DE382" s="134"/>
      <c r="DF382" s="134"/>
      <c r="DG382" s="134"/>
      <c r="DH382" s="134"/>
      <c r="DI382" s="134"/>
      <c r="DJ382" s="134"/>
      <c r="DK382" s="134"/>
      <c r="DL382" s="134"/>
      <c r="DM382" s="134"/>
      <c r="DN382" s="134"/>
      <c r="DO382" s="134"/>
      <c r="DP382" s="134"/>
      <c r="DQ382" s="134"/>
      <c r="DR382" s="134"/>
      <c r="DS382" s="134"/>
      <c r="DT382" s="134"/>
      <c r="DU382" s="134"/>
      <c r="DV382" s="134"/>
      <c r="DW382" s="134"/>
      <c r="DX382" s="134"/>
      <c r="DY382" s="134"/>
      <c r="DZ382" s="134"/>
      <c r="EA382" s="134"/>
      <c r="EB382" s="134"/>
      <c r="EC382" s="134"/>
      <c r="ED382" s="134"/>
      <c r="EE382" s="134"/>
      <c r="EF382" s="134"/>
      <c r="EG382" s="134"/>
      <c r="EH382" s="134"/>
      <c r="EI382" s="134"/>
      <c r="EJ382" s="134"/>
      <c r="EK382" s="134"/>
      <c r="EL382" s="134"/>
      <c r="EM382" s="134"/>
      <c r="EN382" s="134"/>
      <c r="EO382" s="134"/>
      <c r="EP382" s="134"/>
      <c r="EQ382" s="134"/>
      <c r="ER382" s="134"/>
      <c r="ES382" s="134"/>
      <c r="ET382" s="134"/>
      <c r="EU382" s="134"/>
      <c r="EV382" s="134"/>
      <c r="EW382" s="134"/>
      <c r="EX382" s="134"/>
      <c r="EY382" s="134"/>
      <c r="EZ382" s="134"/>
      <c r="FA382" s="134"/>
      <c r="FB382" s="134"/>
      <c r="FC382" s="134"/>
      <c r="FD382" s="134"/>
      <c r="FE382" s="134"/>
      <c r="FF382" s="134"/>
      <c r="FG382" s="134"/>
      <c r="FH382" s="134"/>
      <c r="FI382" s="134"/>
      <c r="FJ382" s="134"/>
      <c r="FK382" s="134"/>
      <c r="FL382" s="134"/>
      <c r="FM382" s="134"/>
      <c r="FN382" s="134"/>
      <c r="FO382" s="134"/>
      <c r="FP382" s="134"/>
      <c r="FQ382" s="134"/>
      <c r="FR382" s="134"/>
      <c r="FS382" s="134"/>
      <c r="FT382" s="134"/>
      <c r="FU382" s="134"/>
      <c r="FV382" s="134"/>
      <c r="FW382" s="134"/>
      <c r="FX382" s="134"/>
      <c r="FY382" s="134"/>
      <c r="FZ382" s="134"/>
      <c r="GA382" s="134"/>
      <c r="GB382" s="134"/>
      <c r="GC382" s="134"/>
      <c r="GD382" s="134"/>
      <c r="GE382" s="134"/>
      <c r="GF382" s="134"/>
      <c r="GG382" s="134"/>
      <c r="GH382" s="134"/>
      <c r="GI382" s="134"/>
      <c r="GJ382" s="134"/>
      <c r="GK382" s="134"/>
      <c r="GL382" s="134"/>
      <c r="GM382" s="134"/>
      <c r="GN382" s="134"/>
      <c r="GO382" s="134"/>
      <c r="GP382" s="134"/>
      <c r="GQ382" s="134"/>
      <c r="GR382" s="134"/>
      <c r="GS382" s="134"/>
      <c r="GT382" s="134"/>
      <c r="GU382" s="134"/>
      <c r="GV382" s="134"/>
      <c r="GW382" s="134"/>
      <c r="GX382" s="134"/>
      <c r="GY382" s="134"/>
      <c r="GZ382" s="134"/>
      <c r="HA382" s="134"/>
      <c r="HB382" s="134"/>
      <c r="HC382" s="134"/>
      <c r="HD382" s="134"/>
      <c r="HE382" s="134"/>
      <c r="HF382" s="134"/>
      <c r="HG382" s="134"/>
      <c r="HH382" s="134"/>
      <c r="HI382" s="134"/>
      <c r="HJ382" s="134"/>
      <c r="HK382" s="134"/>
      <c r="HL382" s="134"/>
      <c r="HM382" s="134"/>
      <c r="HN382" s="134"/>
      <c r="HO382" s="134"/>
      <c r="HP382" s="134"/>
      <c r="HQ382" s="134"/>
      <c r="HR382" s="134"/>
      <c r="HS382" s="134"/>
      <c r="HT382" s="134"/>
      <c r="HU382" s="134"/>
      <c r="HV382" s="134"/>
      <c r="HW382" s="134"/>
      <c r="HX382" s="134"/>
      <c r="HY382" s="134"/>
      <c r="HZ382" s="134"/>
      <c r="IA382" s="134"/>
      <c r="IB382" s="134"/>
      <c r="IC382" s="134"/>
      <c r="ID382" s="134"/>
      <c r="IE382" s="134"/>
      <c r="IF382" s="134"/>
      <c r="IG382" s="134"/>
      <c r="IH382" s="134"/>
      <c r="II382" s="134"/>
      <c r="IJ382" s="134"/>
      <c r="IK382" s="134"/>
      <c r="IL382" s="134"/>
      <c r="IM382" s="134"/>
      <c r="IN382" s="134"/>
      <c r="IO382" s="134"/>
      <c r="IP382" s="134"/>
      <c r="IQ382" s="134"/>
      <c r="IR382" s="134"/>
      <c r="IS382" s="134"/>
      <c r="IT382" s="134"/>
      <c r="IU382" s="134"/>
      <c r="IV382" s="134"/>
      <c r="IW382" s="134"/>
      <c r="IX382" s="134"/>
      <c r="IY382" s="134"/>
      <c r="IZ382" s="134"/>
      <c r="JA382" s="134"/>
      <c r="JB382" s="134"/>
      <c r="JC382" s="134"/>
      <c r="JD382" s="134"/>
      <c r="JE382" s="134"/>
      <c r="JF382" s="134"/>
      <c r="JG382" s="134"/>
      <c r="JH382" s="134"/>
      <c r="JI382" s="134"/>
      <c r="JJ382" s="134"/>
      <c r="JK382" s="134"/>
      <c r="JL382" s="134"/>
      <c r="JM382" s="134"/>
      <c r="JN382" s="134"/>
      <c r="JO382" s="134"/>
      <c r="JP382" s="134"/>
      <c r="JQ382" s="134"/>
      <c r="JR382" s="134"/>
      <c r="JS382" s="134"/>
      <c r="JT382" s="134"/>
      <c r="JU382" s="134"/>
      <c r="JV382" s="134"/>
      <c r="JW382" s="134"/>
      <c r="JX382" s="134"/>
      <c r="JY382" s="134"/>
      <c r="JZ382" s="134"/>
      <c r="KA382" s="134"/>
      <c r="KB382" s="134"/>
      <c r="KC382" s="134"/>
      <c r="KD382" s="134"/>
      <c r="KE382" s="134"/>
      <c r="KF382" s="134"/>
      <c r="KG382" s="134"/>
      <c r="KH382" s="134"/>
      <c r="KI382" s="134"/>
      <c r="KJ382" s="134"/>
      <c r="KK382" s="134"/>
      <c r="KL382" s="134"/>
      <c r="KM382" s="134"/>
      <c r="KN382" s="134"/>
      <c r="KO382" s="134"/>
      <c r="KP382" s="134"/>
      <c r="KQ382" s="134"/>
      <c r="KR382" s="134"/>
      <c r="KS382" s="134"/>
      <c r="KT382" s="134"/>
      <c r="KU382" s="134"/>
      <c r="KV382" s="134"/>
      <c r="KW382" s="134"/>
      <c r="KX382" s="134"/>
      <c r="KY382" s="134"/>
      <c r="KZ382" s="134"/>
      <c r="LA382" s="134"/>
      <c r="LB382" s="134"/>
      <c r="LC382" s="134"/>
      <c r="LD382" s="134"/>
      <c r="LE382" s="134"/>
      <c r="LF382" s="134"/>
      <c r="LG382" s="134"/>
      <c r="LH382" s="134"/>
      <c r="LI382" s="134"/>
      <c r="LJ382" s="134"/>
      <c r="LK382" s="134"/>
      <c r="LL382" s="134"/>
      <c r="LM382" s="134"/>
      <c r="LN382" s="134"/>
      <c r="LO382" s="134"/>
      <c r="LP382" s="134"/>
      <c r="LQ382" s="134"/>
      <c r="LR382" s="134"/>
      <c r="LS382" s="134"/>
      <c r="LT382" s="134"/>
      <c r="LU382" s="134"/>
      <c r="LV382" s="134"/>
      <c r="LW382" s="134"/>
      <c r="LX382" s="134"/>
      <c r="LY382" s="134"/>
      <c r="LZ382" s="134"/>
      <c r="MA382" s="134"/>
      <c r="MB382" s="134"/>
      <c r="MC382" s="134"/>
      <c r="MD382" s="134"/>
      <c r="ME382" s="134"/>
      <c r="MF382" s="134"/>
      <c r="MG382" s="134"/>
      <c r="MH382" s="134"/>
      <c r="MI382" s="134"/>
      <c r="MJ382" s="134"/>
      <c r="MK382" s="134"/>
      <c r="ML382" s="134"/>
      <c r="MM382" s="134"/>
      <c r="MN382" s="134"/>
      <c r="MO382" s="134"/>
      <c r="MP382" s="134"/>
      <c r="MQ382" s="134"/>
      <c r="MR382" s="134"/>
      <c r="MS382" s="134"/>
      <c r="MT382" s="134"/>
      <c r="MU382" s="134"/>
      <c r="MV382" s="134"/>
      <c r="MW382" s="134"/>
      <c r="MX382" s="134"/>
      <c r="MY382" s="134"/>
      <c r="MZ382" s="134"/>
      <c r="NA382" s="134"/>
      <c r="NB382" s="134"/>
      <c r="NC382" s="134"/>
      <c r="ND382" s="134"/>
      <c r="NE382" s="134"/>
      <c r="NF382" s="134"/>
      <c r="NG382" s="134"/>
      <c r="NH382" s="134"/>
      <c r="NI382" s="134"/>
      <c r="NJ382" s="134"/>
      <c r="NK382" s="134"/>
      <c r="NL382" s="134"/>
      <c r="NM382" s="134"/>
      <c r="NN382" s="134"/>
      <c r="NO382" s="134"/>
      <c r="NP382" s="134"/>
      <c r="NQ382" s="134"/>
      <c r="NR382" s="134"/>
      <c r="NS382" s="134"/>
      <c r="NT382" s="134"/>
      <c r="NU382" s="134"/>
      <c r="NV382" s="134"/>
      <c r="NW382" s="134"/>
      <c r="NX382" s="134"/>
      <c r="NY382" s="134"/>
      <c r="NZ382" s="134"/>
      <c r="OA382" s="134"/>
      <c r="OB382" s="134"/>
      <c r="OC382" s="134"/>
      <c r="OD382" s="134"/>
      <c r="OE382" s="134"/>
      <c r="OF382" s="134"/>
      <c r="OG382" s="134"/>
      <c r="OH382" s="134"/>
      <c r="OI382" s="134"/>
      <c r="OJ382" s="134"/>
      <c r="OK382" s="134"/>
      <c r="OL382" s="134"/>
      <c r="OM382" s="134"/>
      <c r="ON382" s="134"/>
      <c r="OO382" s="134"/>
      <c r="OP382" s="134"/>
      <c r="OQ382" s="134"/>
      <c r="OR382" s="134"/>
      <c r="OS382" s="134"/>
      <c r="OT382" s="134"/>
      <c r="OU382" s="134"/>
      <c r="OV382" s="134"/>
      <c r="OW382" s="134"/>
      <c r="OX382" s="134"/>
      <c r="OY382" s="134"/>
      <c r="OZ382" s="134"/>
      <c r="PA382" s="134"/>
      <c r="PB382" s="134"/>
      <c r="PC382" s="134"/>
      <c r="PD382" s="134"/>
      <c r="PE382" s="134"/>
      <c r="PF382" s="134"/>
      <c r="PG382" s="134"/>
      <c r="PH382" s="134"/>
      <c r="PI382" s="134"/>
      <c r="PJ382" s="134"/>
      <c r="PK382" s="134"/>
      <c r="PL382" s="134"/>
      <c r="PM382" s="134"/>
      <c r="PN382" s="134"/>
      <c r="PO382" s="134"/>
      <c r="PP382" s="134"/>
      <c r="PQ382" s="134"/>
      <c r="PR382" s="134"/>
      <c r="PS382" s="134"/>
      <c r="PT382" s="134"/>
      <c r="PU382" s="134"/>
      <c r="PV382" s="134"/>
      <c r="PW382" s="134"/>
      <c r="PX382" s="134"/>
      <c r="PY382" s="134"/>
      <c r="PZ382" s="134"/>
      <c r="QA382" s="134"/>
      <c r="QB382" s="134"/>
      <c r="QC382" s="134"/>
      <c r="QD382" s="134"/>
      <c r="QE382" s="134"/>
      <c r="QF382" s="134"/>
      <c r="QG382" s="134"/>
      <c r="QH382" s="134"/>
      <c r="QI382" s="134"/>
      <c r="QJ382" s="134"/>
      <c r="QK382" s="134"/>
      <c r="QL382" s="134"/>
      <c r="QM382" s="134"/>
      <c r="QN382" s="134"/>
      <c r="QO382" s="134"/>
      <c r="QP382" s="134"/>
      <c r="QQ382" s="134"/>
      <c r="QR382" s="134"/>
      <c r="QS382" s="134"/>
      <c r="QT382" s="134"/>
      <c r="QU382" s="134"/>
      <c r="QV382" s="134"/>
      <c r="QW382" s="134"/>
      <c r="QX382" s="134"/>
      <c r="QY382" s="134"/>
      <c r="QZ382" s="134"/>
      <c r="RA382" s="134"/>
      <c r="RB382" s="134"/>
      <c r="RC382" s="134"/>
      <c r="RD382" s="134"/>
      <c r="RE382" s="134"/>
      <c r="RF382" s="134"/>
      <c r="RG382" s="134"/>
      <c r="RH382" s="134"/>
      <c r="RI382" s="134"/>
      <c r="RJ382" s="134"/>
      <c r="RK382" s="134"/>
      <c r="RL382" s="134"/>
      <c r="RM382" s="134"/>
      <c r="RN382" s="134"/>
      <c r="RO382" s="134"/>
      <c r="RP382" s="134"/>
      <c r="RQ382" s="134"/>
      <c r="RR382" s="134"/>
      <c r="RS382" s="134"/>
      <c r="RT382" s="134"/>
      <c r="RU382" s="134"/>
      <c r="RV382" s="134"/>
      <c r="RW382" s="134"/>
      <c r="RX382" s="134"/>
      <c r="RY382" s="134"/>
      <c r="RZ382" s="134"/>
      <c r="SA382" s="134"/>
      <c r="SB382" s="134"/>
      <c r="SC382" s="134"/>
      <c r="SD382" s="134"/>
      <c r="SE382" s="134"/>
      <c r="SF382" s="134"/>
      <c r="SG382" s="134"/>
      <c r="SH382" s="134"/>
      <c r="SI382" s="134"/>
      <c r="SJ382" s="134"/>
      <c r="SK382" s="134"/>
      <c r="SL382" s="134"/>
      <c r="SM382" s="134"/>
      <c r="SN382" s="134"/>
      <c r="SO382" s="134"/>
      <c r="SP382" s="134"/>
      <c r="SQ382" s="134"/>
      <c r="SR382" s="134"/>
      <c r="SS382" s="134"/>
      <c r="ST382" s="134"/>
      <c r="SU382" s="134"/>
      <c r="SV382" s="134"/>
      <c r="SW382" s="134"/>
      <c r="SX382" s="134"/>
      <c r="SY382" s="134"/>
      <c r="SZ382" s="134"/>
      <c r="TA382" s="134"/>
      <c r="TB382" s="134"/>
      <c r="TC382" s="134"/>
      <c r="TD382" s="134"/>
      <c r="TE382" s="134"/>
      <c r="TF382" s="134"/>
      <c r="TG382" s="134"/>
      <c r="TH382" s="134"/>
      <c r="TI382" s="134"/>
      <c r="TJ382" s="134"/>
      <c r="TK382" s="134"/>
      <c r="TL382" s="134"/>
      <c r="TM382" s="134"/>
      <c r="TN382" s="134"/>
      <c r="TO382" s="134"/>
      <c r="TP382" s="134"/>
      <c r="TQ382" s="134"/>
      <c r="TR382" s="134"/>
      <c r="TS382" s="134"/>
      <c r="TT382" s="134"/>
      <c r="TU382" s="134"/>
      <c r="TV382" s="134"/>
      <c r="TW382" s="134"/>
      <c r="TX382" s="134"/>
      <c r="TY382" s="134"/>
      <c r="TZ382" s="134"/>
      <c r="UA382" s="134"/>
      <c r="UB382" s="134"/>
      <c r="UC382" s="134"/>
      <c r="UD382" s="134"/>
      <c r="UE382" s="134"/>
      <c r="UF382" s="134"/>
      <c r="UG382" s="134"/>
      <c r="UH382" s="134"/>
      <c r="UI382" s="134"/>
      <c r="UJ382" s="134"/>
      <c r="UK382" s="134"/>
      <c r="UL382" s="134"/>
      <c r="UM382" s="134"/>
      <c r="UN382" s="134"/>
      <c r="UO382" s="134"/>
      <c r="UP382" s="134"/>
      <c r="UQ382" s="134"/>
      <c r="UR382" s="134"/>
      <c r="US382" s="134"/>
      <c r="UT382" s="134"/>
      <c r="UU382" s="134"/>
      <c r="UV382" s="134"/>
      <c r="UW382" s="134"/>
      <c r="UX382" s="134"/>
      <c r="UY382" s="134"/>
      <c r="UZ382" s="134"/>
      <c r="VA382" s="134"/>
      <c r="VB382" s="134"/>
      <c r="VC382" s="134"/>
      <c r="VD382" s="134"/>
      <c r="VE382" s="134"/>
      <c r="VF382" s="134"/>
      <c r="VG382" s="134"/>
      <c r="VH382" s="134"/>
      <c r="VI382" s="134"/>
      <c r="VJ382" s="134"/>
      <c r="VK382" s="134"/>
      <c r="VL382" s="134"/>
      <c r="VM382" s="134"/>
      <c r="VN382" s="134"/>
      <c r="VO382" s="134"/>
      <c r="VP382" s="134"/>
      <c r="VQ382" s="134"/>
      <c r="VR382" s="134"/>
      <c r="VS382" s="134"/>
      <c r="VT382" s="134"/>
      <c r="VU382" s="134"/>
      <c r="VV382" s="134"/>
      <c r="VW382" s="134"/>
      <c r="VX382" s="134"/>
      <c r="VY382" s="134"/>
      <c r="VZ382" s="134"/>
      <c r="WA382" s="134"/>
      <c r="WB382" s="134"/>
      <c r="WC382" s="134"/>
      <c r="WD382" s="134"/>
      <c r="WE382" s="134"/>
      <c r="WF382" s="134"/>
      <c r="WG382" s="134"/>
      <c r="WH382" s="134"/>
      <c r="WI382" s="134"/>
      <c r="WJ382" s="134"/>
      <c r="WK382" s="134"/>
      <c r="WL382" s="134"/>
      <c r="WM382" s="134"/>
      <c r="WN382" s="134"/>
      <c r="WO382" s="134"/>
      <c r="WP382" s="134"/>
      <c r="WQ382" s="134"/>
      <c r="WR382" s="134"/>
      <c r="WS382" s="134"/>
      <c r="WT382" s="134"/>
      <c r="WU382" s="134"/>
      <c r="WV382" s="134"/>
      <c r="WW382" s="134"/>
      <c r="WX382" s="134"/>
      <c r="WY382" s="134"/>
      <c r="WZ382" s="134"/>
      <c r="XA382" s="134"/>
      <c r="XB382" s="134"/>
      <c r="XC382" s="134"/>
      <c r="XD382" s="134"/>
      <c r="XE382" s="134"/>
      <c r="XF382" s="134"/>
      <c r="XG382" s="134"/>
      <c r="XH382" s="134"/>
      <c r="XI382" s="134"/>
      <c r="XJ382" s="134"/>
      <c r="XK382" s="134"/>
      <c r="XL382" s="134"/>
      <c r="XM382" s="134"/>
      <c r="XN382" s="134"/>
      <c r="XO382" s="134"/>
      <c r="XP382" s="134"/>
      <c r="XQ382" s="134"/>
      <c r="XR382" s="134"/>
      <c r="XS382" s="134"/>
      <c r="XT382" s="134"/>
      <c r="XU382" s="134"/>
      <c r="XV382" s="134"/>
      <c r="XW382" s="134"/>
      <c r="XX382" s="134"/>
      <c r="XY382" s="134"/>
      <c r="XZ382" s="134"/>
      <c r="YA382" s="134"/>
      <c r="YB382" s="134"/>
      <c r="YC382" s="134"/>
      <c r="YD382" s="134"/>
      <c r="YE382" s="134"/>
      <c r="YF382" s="134"/>
      <c r="YG382" s="134"/>
      <c r="YH382" s="134"/>
      <c r="YI382" s="134"/>
      <c r="YJ382" s="134"/>
      <c r="YK382" s="134"/>
      <c r="YL382" s="134"/>
      <c r="YM382" s="134"/>
      <c r="YN382" s="134"/>
      <c r="YO382" s="134"/>
      <c r="YP382" s="134"/>
      <c r="YQ382" s="134"/>
      <c r="YR382" s="134"/>
      <c r="YS382" s="134"/>
      <c r="YT382" s="134"/>
      <c r="YU382" s="134"/>
      <c r="YV382" s="134"/>
      <c r="YW382" s="134"/>
      <c r="YX382" s="134"/>
      <c r="YY382" s="134"/>
      <c r="YZ382" s="134"/>
      <c r="ZA382" s="134"/>
      <c r="ZB382" s="134"/>
      <c r="ZC382" s="134"/>
      <c r="ZD382" s="134"/>
      <c r="ZE382" s="134"/>
      <c r="ZF382" s="134"/>
      <c r="ZG382" s="134"/>
      <c r="ZH382" s="134"/>
      <c r="ZI382" s="134"/>
      <c r="ZJ382" s="134"/>
      <c r="ZK382" s="134"/>
      <c r="ZL382" s="134"/>
      <c r="ZM382" s="134"/>
      <c r="ZN382" s="134"/>
      <c r="ZO382" s="134"/>
      <c r="ZP382" s="134"/>
      <c r="ZQ382" s="134"/>
      <c r="ZR382" s="134"/>
      <c r="ZS382" s="134"/>
      <c r="ZT382" s="134"/>
      <c r="ZU382" s="134"/>
      <c r="ZV382" s="134"/>
      <c r="ZW382" s="134"/>
      <c r="ZX382" s="134"/>
      <c r="ZY382" s="134"/>
      <c r="ZZ382" s="134"/>
      <c r="AAA382" s="134"/>
      <c r="AAB382" s="134"/>
      <c r="AAC382" s="134"/>
      <c r="AAD382" s="134"/>
      <c r="AAE382" s="134"/>
      <c r="AAF382" s="134"/>
      <c r="AAG382" s="134"/>
      <c r="AAH382" s="134"/>
      <c r="AAI382" s="134"/>
      <c r="AAJ382" s="134"/>
      <c r="AAK382" s="134"/>
      <c r="AAL382" s="134"/>
      <c r="AAM382" s="134"/>
      <c r="AAN382" s="134"/>
      <c r="AAO382" s="134"/>
      <c r="AAP382" s="134"/>
      <c r="AAQ382" s="134"/>
      <c r="AAR382" s="134"/>
      <c r="AAS382" s="134"/>
      <c r="AAT382" s="134"/>
      <c r="AAU382" s="134"/>
      <c r="AAV382" s="134"/>
      <c r="AAW382" s="134"/>
      <c r="AAX382" s="134"/>
      <c r="AAY382" s="134"/>
      <c r="AAZ382" s="134"/>
      <c r="ABA382" s="134"/>
      <c r="ABB382" s="134"/>
      <c r="ABC382" s="134"/>
      <c r="ABD382" s="134"/>
      <c r="ABE382" s="134"/>
      <c r="ABF382" s="134"/>
      <c r="ABG382" s="134"/>
      <c r="ABH382" s="134"/>
      <c r="ABI382" s="134"/>
      <c r="ABJ382" s="134"/>
      <c r="ABK382" s="134"/>
      <c r="ABL382" s="134"/>
      <c r="ABM382" s="134"/>
      <c r="ABN382" s="134"/>
      <c r="ABO382" s="134"/>
      <c r="ABP382" s="134"/>
      <c r="ABQ382" s="134"/>
      <c r="ABR382" s="134"/>
      <c r="ABS382" s="134"/>
      <c r="ABT382" s="134"/>
      <c r="ABU382" s="134"/>
      <c r="ABV382" s="134"/>
      <c r="ABW382" s="134"/>
      <c r="ABX382" s="134"/>
      <c r="ABY382" s="134"/>
      <c r="ABZ382" s="134"/>
      <c r="ACA382" s="134"/>
      <c r="ACB382" s="134"/>
      <c r="ACC382" s="134"/>
      <c r="ACD382" s="134"/>
      <c r="ACE382" s="134"/>
      <c r="ACF382" s="134"/>
      <c r="ACG382" s="134"/>
      <c r="ACH382" s="134"/>
      <c r="ACI382" s="134"/>
      <c r="ACJ382" s="134"/>
      <c r="ACK382" s="134"/>
      <c r="ACL382" s="134"/>
      <c r="ACM382" s="134"/>
      <c r="ACN382" s="134"/>
      <c r="ACO382" s="134"/>
      <c r="ACP382" s="134"/>
      <c r="ACQ382" s="134"/>
      <c r="ACR382" s="134"/>
      <c r="ACS382" s="134"/>
      <c r="ACT382" s="134"/>
      <c r="ACU382" s="134"/>
      <c r="ACV382" s="134"/>
      <c r="ACW382" s="134"/>
      <c r="ACX382" s="134"/>
      <c r="ACY382" s="134"/>
      <c r="ACZ382" s="134"/>
      <c r="ADA382" s="134"/>
      <c r="ADB382" s="134"/>
      <c r="ADC382" s="134"/>
      <c r="ADD382" s="134"/>
      <c r="ADE382" s="134"/>
      <c r="ADF382" s="134"/>
      <c r="ADG382" s="134"/>
      <c r="ADH382" s="134"/>
      <c r="ADI382" s="134"/>
      <c r="ADJ382" s="134"/>
      <c r="ADK382" s="134"/>
      <c r="ADL382" s="134"/>
      <c r="ADM382" s="134"/>
      <c r="ADN382" s="134"/>
      <c r="ADO382" s="134"/>
      <c r="ADP382" s="134"/>
      <c r="ADQ382" s="134"/>
      <c r="ADR382" s="134"/>
      <c r="ADS382" s="134"/>
      <c r="ADT382" s="134"/>
      <c r="ADU382" s="134"/>
      <c r="ADV382" s="134"/>
      <c r="ADW382" s="134"/>
      <c r="ADX382" s="134"/>
      <c r="ADY382" s="134"/>
      <c r="ADZ382" s="134"/>
      <c r="AEA382" s="134"/>
      <c r="AEB382" s="134"/>
      <c r="AEC382" s="134"/>
      <c r="AED382" s="134"/>
      <c r="AEE382" s="134"/>
      <c r="AEF382" s="134"/>
      <c r="AEG382" s="134"/>
      <c r="AEH382" s="134"/>
      <c r="AEI382" s="134"/>
      <c r="AEJ382" s="134"/>
      <c r="AEK382" s="134"/>
      <c r="AEL382" s="134"/>
      <c r="AEM382" s="134"/>
      <c r="AEN382" s="134"/>
      <c r="AEO382" s="134"/>
      <c r="AEP382" s="134"/>
      <c r="AEQ382" s="134"/>
      <c r="AER382" s="134"/>
      <c r="AES382" s="134"/>
      <c r="AET382" s="134"/>
      <c r="AEU382" s="134"/>
      <c r="AEV382" s="134"/>
      <c r="AEW382" s="134"/>
      <c r="AEX382" s="134"/>
      <c r="AEY382" s="134"/>
      <c r="AEZ382" s="134"/>
      <c r="AFA382" s="134"/>
      <c r="AFB382" s="134"/>
      <c r="AFC382" s="134"/>
      <c r="AFD382" s="134"/>
      <c r="AFE382" s="134"/>
      <c r="AFF382" s="134"/>
      <c r="AFG382" s="134"/>
      <c r="AFH382" s="134"/>
      <c r="AFI382" s="134"/>
      <c r="AFJ382" s="134"/>
      <c r="AFK382" s="134"/>
      <c r="AFL382" s="134"/>
      <c r="AFM382" s="134"/>
      <c r="AFN382" s="134"/>
      <c r="AFO382" s="134"/>
      <c r="AFP382" s="134"/>
      <c r="AFQ382" s="134"/>
      <c r="AFR382" s="134"/>
      <c r="AFS382" s="134"/>
      <c r="AFT382" s="134"/>
      <c r="AFU382" s="134"/>
      <c r="AFV382" s="134"/>
      <c r="AFW382" s="134"/>
      <c r="AFX382" s="134"/>
      <c r="AFY382" s="134"/>
      <c r="AFZ382" s="134"/>
      <c r="AGA382" s="134"/>
      <c r="AGB382" s="134"/>
      <c r="AGC382" s="134"/>
      <c r="AGD382" s="134"/>
      <c r="AGE382" s="134"/>
      <c r="AGF382" s="134"/>
      <c r="AGG382" s="134"/>
      <c r="AGH382" s="134"/>
      <c r="AGI382" s="134"/>
      <c r="AGJ382" s="134"/>
      <c r="AGK382" s="134"/>
      <c r="AGL382" s="134"/>
      <c r="AGM382" s="134"/>
      <c r="AGN382" s="134"/>
      <c r="AGO382" s="134"/>
      <c r="AGP382" s="134"/>
      <c r="AGQ382" s="134"/>
      <c r="AGR382" s="134"/>
      <c r="AGS382" s="134"/>
      <c r="AGT382" s="134"/>
      <c r="AGU382" s="134"/>
      <c r="AGV382" s="134"/>
      <c r="AGW382" s="134"/>
      <c r="AGX382" s="134"/>
      <c r="AGY382" s="134"/>
      <c r="AGZ382" s="134"/>
      <c r="AHA382" s="134"/>
      <c r="AHB382" s="134"/>
      <c r="AHC382" s="134"/>
      <c r="AHD382" s="134"/>
      <c r="AHE382" s="134"/>
      <c r="AHF382" s="134"/>
      <c r="AHG382" s="134"/>
      <c r="AHH382" s="134"/>
      <c r="AHI382" s="134"/>
      <c r="AHJ382" s="134"/>
      <c r="AHK382" s="134"/>
      <c r="AHL382" s="134"/>
      <c r="AHM382" s="134"/>
      <c r="AHN382" s="134"/>
      <c r="AHO382" s="134"/>
      <c r="AHP382" s="134"/>
      <c r="AHQ382" s="134"/>
      <c r="AHR382" s="134"/>
      <c r="AHS382" s="134"/>
      <c r="AHT382" s="134"/>
      <c r="AHU382" s="134"/>
      <c r="AHV382" s="134"/>
      <c r="AHW382" s="134"/>
      <c r="AHX382" s="134"/>
      <c r="AHY382" s="134"/>
      <c r="AHZ382" s="134"/>
      <c r="AIA382" s="134"/>
      <c r="AIB382" s="134"/>
      <c r="AIC382" s="134"/>
      <c r="AID382" s="134"/>
      <c r="AIE382" s="134"/>
      <c r="AIF382" s="134"/>
      <c r="AIG382" s="134"/>
      <c r="AIH382" s="134"/>
      <c r="AII382" s="134"/>
      <c r="AIJ382" s="134"/>
      <c r="AIK382" s="134"/>
      <c r="AIL382" s="134"/>
      <c r="AIM382" s="134"/>
      <c r="AIN382" s="134"/>
      <c r="AIO382" s="134"/>
      <c r="AIP382" s="134"/>
      <c r="AIQ382" s="134"/>
      <c r="AIR382" s="134"/>
      <c r="AIS382" s="134"/>
      <c r="AIT382" s="134"/>
      <c r="AIU382" s="134"/>
      <c r="AIV382" s="134"/>
      <c r="AIW382" s="134"/>
      <c r="AIX382" s="134"/>
      <c r="AIY382" s="134"/>
      <c r="AIZ382" s="134"/>
      <c r="AJA382" s="134"/>
      <c r="AJB382" s="134"/>
      <c r="AJC382" s="134"/>
      <c r="AJD382" s="134"/>
      <c r="AJE382" s="134"/>
      <c r="AJF382" s="134"/>
      <c r="AJG382" s="134"/>
      <c r="AJH382" s="134"/>
      <c r="AJI382" s="134"/>
      <c r="AJJ382" s="134"/>
      <c r="AJK382" s="134"/>
      <c r="AJL382" s="134"/>
      <c r="AJM382" s="134"/>
      <c r="AJN382" s="134"/>
      <c r="AJO382" s="134"/>
      <c r="AJP382" s="134"/>
      <c r="AJQ382" s="134"/>
      <c r="AJR382" s="134"/>
      <c r="AJS382" s="134"/>
      <c r="AJT382" s="134"/>
      <c r="AJU382" s="134"/>
      <c r="AJV382" s="134"/>
      <c r="AJW382" s="134"/>
      <c r="AJX382" s="134"/>
      <c r="AJY382" s="134"/>
      <c r="AJZ382" s="134"/>
      <c r="AKA382" s="134"/>
      <c r="AKB382" s="134"/>
      <c r="AKC382" s="134"/>
      <c r="AKD382" s="134"/>
      <c r="AKE382" s="134"/>
      <c r="AKF382" s="134"/>
      <c r="AKG382" s="134"/>
      <c r="AKH382" s="134"/>
      <c r="AKI382" s="134"/>
      <c r="AKJ382" s="134"/>
      <c r="AKK382" s="134"/>
      <c r="AKL382" s="134"/>
      <c r="AKM382" s="134"/>
      <c r="AKN382" s="134"/>
      <c r="AKO382" s="134"/>
      <c r="AKP382" s="134"/>
      <c r="AKQ382" s="134"/>
      <c r="AKR382" s="134"/>
      <c r="AKS382" s="134"/>
      <c r="AKT382" s="134"/>
      <c r="AKU382" s="134"/>
      <c r="AKV382" s="134"/>
      <c r="AKW382" s="134"/>
      <c r="AKX382" s="134"/>
    </row>
    <row r="383" spans="1:986" ht="12" x14ac:dyDescent="0.2">
      <c r="A383" s="249"/>
      <c r="B383" s="242" t="s">
        <v>891</v>
      </c>
      <c r="C383" s="170" t="str">
        <f>_xlfn.CONCAT(Leverancespecifikation6[[#This Row],[ID]],Leverancespecifikation6[[#This Row],[BYGNINGSDEL]])</f>
        <v>379Hoved- og fordelingsføringsveje</v>
      </c>
      <c r="E383" s="171">
        <v>501</v>
      </c>
      <c r="I383" s="171"/>
      <c r="J383" s="171">
        <v>4</v>
      </c>
      <c r="K383" s="175" t="s">
        <v>924</v>
      </c>
      <c r="L383" s="172" t="s">
        <v>925</v>
      </c>
      <c r="M383" s="80" t="str">
        <f>IFERROR(VLOOKUP(Leverancespecifikation6[[#This Row],[ID-Bygningsdel]],'Data ændringslog'!A:G,7,FALSE),"P")</f>
        <v/>
      </c>
      <c r="N383" s="321" t="s">
        <v>103</v>
      </c>
      <c r="O383" s="121" t="str">
        <f>VLOOKUP(Leverancespecifikation6[[#This Row],[ID-Bygningsdel]],'Data aktør'!A:H,2,FALSE)</f>
        <v/>
      </c>
      <c r="P383" s="78" t="str">
        <f>VLOOKUP(Leverancespecifikation6[[#This Row],[ID-Bygningsdel]],'Data aktør'!A:H,3,FALSE)</f>
        <v/>
      </c>
      <c r="Q383" s="78" t="str">
        <f>VLOOKUP(Leverancespecifikation6[[#This Row],[ID-Bygningsdel]],'Data aktør'!A:H,4,FALSE)</f>
        <v/>
      </c>
      <c r="R383" s="78" t="str">
        <f>VLOOKUP(Leverancespecifikation6[[#This Row],[ID-Bygningsdel]],'Data aktør'!A:H,5,FALSE)</f>
        <v/>
      </c>
      <c r="S383" s="78" t="str">
        <f>VLOOKUP(Leverancespecifikation6[[#This Row],[ID-Bygningsdel]],'Data aktør'!A:H,6,FALSE)</f>
        <v/>
      </c>
      <c r="T383" s="78" t="str">
        <f>VLOOKUP(Leverancespecifikation6[[#This Row],[ID-Bygningsdel]],'Data aktør'!A:H,7,FALSE)</f>
        <v/>
      </c>
      <c r="U383" s="122" t="str">
        <f>VLOOKUP(Leverancespecifikation6[[#This Row],[ID-Bygningsdel]],'Data aktør'!A:H,8,FALSE)</f>
        <v/>
      </c>
      <c r="V383" s="112"/>
      <c r="W383" s="79"/>
      <c r="X383" s="79"/>
      <c r="Y383" s="79"/>
      <c r="Z383" s="79"/>
      <c r="AA383" s="79"/>
      <c r="AB383" s="171"/>
      <c r="AD383" s="171"/>
      <c r="AE383" s="171"/>
      <c r="AF383" s="171"/>
      <c r="AG383" s="171"/>
      <c r="AH383" s="171"/>
      <c r="AI383" s="171"/>
      <c r="AJ383" s="171"/>
      <c r="BV383" s="171"/>
      <c r="BW383" s="171"/>
      <c r="CB383" s="134"/>
    </row>
    <row r="384" spans="1:986" ht="24" x14ac:dyDescent="0.2">
      <c r="A384" s="249"/>
      <c r="B384" s="242" t="s">
        <v>892</v>
      </c>
      <c r="C384" s="170" t="str">
        <f>_xlfn.CONCAT(Leverancespecifikation6[[#This Row],[ID]],Leverancespecifikation6[[#This Row],[BYGNINGSDEL]])</f>
        <v>380Kloak/LAR systemer under bygning (Fra terrændæk og ned)</v>
      </c>
      <c r="E384" s="171" t="s">
        <v>103</v>
      </c>
      <c r="I384" s="171"/>
      <c r="J384" s="171">
        <v>3</v>
      </c>
      <c r="K384" s="333" t="s">
        <v>927</v>
      </c>
      <c r="M384" s="80" t="str">
        <f>IFERROR(VLOOKUP(Leverancespecifikation6[[#This Row],[ID-Bygningsdel]],'Data ændringslog'!A:G,7,FALSE),"P")</f>
        <v/>
      </c>
      <c r="N384" s="321" t="s">
        <v>99</v>
      </c>
      <c r="O384" s="121" t="str">
        <f>VLOOKUP(Leverancespecifikation6[[#This Row],[ID-Bygningsdel]],'Data aktør'!A:H,2,FALSE)</f>
        <v/>
      </c>
      <c r="P384" s="78" t="str">
        <f>VLOOKUP(Leverancespecifikation6[[#This Row],[ID-Bygningsdel]],'Data aktør'!A:H,3,FALSE)</f>
        <v/>
      </c>
      <c r="Q384" s="78" t="str">
        <f>VLOOKUP(Leverancespecifikation6[[#This Row],[ID-Bygningsdel]],'Data aktør'!A:H,4,FALSE)</f>
        <v/>
      </c>
      <c r="R384" s="78" t="str">
        <f>VLOOKUP(Leverancespecifikation6[[#This Row],[ID-Bygningsdel]],'Data aktør'!A:H,5,FALSE)</f>
        <v/>
      </c>
      <c r="S384" s="78" t="str">
        <f>VLOOKUP(Leverancespecifikation6[[#This Row],[ID-Bygningsdel]],'Data aktør'!A:H,6,FALSE)</f>
        <v/>
      </c>
      <c r="T384" s="78" t="str">
        <f>VLOOKUP(Leverancespecifikation6[[#This Row],[ID-Bygningsdel]],'Data aktør'!A:H,7,FALSE)</f>
        <v/>
      </c>
      <c r="U384" s="122" t="str">
        <f>VLOOKUP(Leverancespecifikation6[[#This Row],[ID-Bygningsdel]],'Data aktør'!A:H,8,FALSE)</f>
        <v/>
      </c>
      <c r="V384" s="112"/>
      <c r="W384" s="79"/>
      <c r="X384" s="79"/>
      <c r="Y384" s="79"/>
      <c r="Z384" s="79"/>
      <c r="AA384" s="79"/>
      <c r="AB384" s="171"/>
      <c r="AD384" s="171"/>
      <c r="AE384" s="171"/>
      <c r="AF384" s="171"/>
      <c r="AG384" s="171"/>
      <c r="AH384" s="171"/>
      <c r="AI384" s="171"/>
      <c r="AJ384" s="171"/>
      <c r="BV384" s="171"/>
      <c r="BW384" s="171"/>
      <c r="CB384" s="134"/>
    </row>
    <row r="385" spans="1:80" ht="12" x14ac:dyDescent="0.2">
      <c r="A385" s="249"/>
      <c r="B385" s="242" t="s">
        <v>894</v>
      </c>
      <c r="C385" s="170" t="str">
        <f>_xlfn.CONCAT(Leverancespecifikation6[[#This Row],[ID]],Leverancespecifikation6[[#This Row],[BYGNINGSDEL]])</f>
        <v>381Hoved- og fordelingsføringsveje</v>
      </c>
      <c r="E385" s="171">
        <v>501</v>
      </c>
      <c r="I385" s="171"/>
      <c r="J385" s="171">
        <v>4</v>
      </c>
      <c r="K385" s="175" t="s">
        <v>924</v>
      </c>
      <c r="L385" s="172" t="s">
        <v>925</v>
      </c>
      <c r="M385" s="80" t="str">
        <f>IFERROR(VLOOKUP(Leverancespecifikation6[[#This Row],[ID-Bygningsdel]],'Data ændringslog'!A:G,7,FALSE),"P")</f>
        <v/>
      </c>
      <c r="N385" s="321" t="s">
        <v>99</v>
      </c>
      <c r="O385" s="121" t="str">
        <f>VLOOKUP(Leverancespecifikation6[[#This Row],[ID-Bygningsdel]],'Data aktør'!A:H,2,FALSE)</f>
        <v/>
      </c>
      <c r="P385" s="78" t="str">
        <f>VLOOKUP(Leverancespecifikation6[[#This Row],[ID-Bygningsdel]],'Data aktør'!A:H,3,FALSE)</f>
        <v/>
      </c>
      <c r="Q385" s="78" t="str">
        <f>VLOOKUP(Leverancespecifikation6[[#This Row],[ID-Bygningsdel]],'Data aktør'!A:H,4,FALSE)</f>
        <v/>
      </c>
      <c r="R385" s="78" t="str">
        <f>VLOOKUP(Leverancespecifikation6[[#This Row],[ID-Bygningsdel]],'Data aktør'!A:H,5,FALSE)</f>
        <v>X</v>
      </c>
      <c r="S385" s="78" t="str">
        <f>VLOOKUP(Leverancespecifikation6[[#This Row],[ID-Bygningsdel]],'Data aktør'!A:H,6,FALSE)</f>
        <v/>
      </c>
      <c r="T385" s="78" t="str">
        <f>VLOOKUP(Leverancespecifikation6[[#This Row],[ID-Bygningsdel]],'Data aktør'!A:H,7,FALSE)</f>
        <v/>
      </c>
      <c r="U385" s="122" t="str">
        <f>VLOOKUP(Leverancespecifikation6[[#This Row],[ID-Bygningsdel]],'Data aktør'!A:H,8,FALSE)</f>
        <v/>
      </c>
      <c r="V385" s="112"/>
      <c r="W385" s="79"/>
      <c r="X385" s="79"/>
      <c r="Y385" s="79"/>
      <c r="Z385" s="79"/>
      <c r="AA385" s="79"/>
      <c r="AB385" s="171" t="s">
        <v>36</v>
      </c>
      <c r="AC385" s="171">
        <v>200</v>
      </c>
      <c r="AD385" s="171"/>
      <c r="AE385" s="171"/>
      <c r="AF385" s="171"/>
      <c r="AG385" s="171"/>
      <c r="AH385" s="171"/>
      <c r="AI385" s="171"/>
      <c r="AJ385" s="171" t="s">
        <v>36</v>
      </c>
      <c r="AK385" s="171">
        <v>300</v>
      </c>
      <c r="AT385" s="171" t="s">
        <v>36</v>
      </c>
      <c r="AU385" s="171">
        <v>325</v>
      </c>
      <c r="BB385" s="171" t="s">
        <v>36</v>
      </c>
      <c r="BC385" s="171">
        <v>325</v>
      </c>
      <c r="BV385" s="171"/>
      <c r="BW385" s="171"/>
      <c r="CB385" s="134"/>
    </row>
    <row r="386" spans="1:80" ht="12" x14ac:dyDescent="0.2">
      <c r="A386" s="249"/>
      <c r="B386" s="242" t="s">
        <v>896</v>
      </c>
      <c r="C386" s="170" t="str">
        <f>_xlfn.CONCAT(Leverancespecifikation6[[#This Row],[ID]],Leverancespecifikation6[[#This Row],[BYGNINGSDEL]])</f>
        <v>382Føring til komponenter og tilslutninger</v>
      </c>
      <c r="E386" s="171">
        <v>501</v>
      </c>
      <c r="I386" s="171"/>
      <c r="J386" s="171">
        <v>4</v>
      </c>
      <c r="K386" s="175" t="s">
        <v>930</v>
      </c>
      <c r="L386" s="172" t="s">
        <v>925</v>
      </c>
      <c r="M386" s="80" t="str">
        <f>IFERROR(VLOOKUP(Leverancespecifikation6[[#This Row],[ID-Bygningsdel]],'Data ændringslog'!A:G,7,FALSE),"P")</f>
        <v/>
      </c>
      <c r="N386" s="321" t="s">
        <v>99</v>
      </c>
      <c r="O386" s="121" t="str">
        <f>VLOOKUP(Leverancespecifikation6[[#This Row],[ID-Bygningsdel]],'Data aktør'!A:H,2,FALSE)</f>
        <v/>
      </c>
      <c r="P386" s="78" t="str">
        <f>VLOOKUP(Leverancespecifikation6[[#This Row],[ID-Bygningsdel]],'Data aktør'!A:H,3,FALSE)</f>
        <v/>
      </c>
      <c r="Q386" s="78" t="str">
        <f>VLOOKUP(Leverancespecifikation6[[#This Row],[ID-Bygningsdel]],'Data aktør'!A:H,4,FALSE)</f>
        <v/>
      </c>
      <c r="R386" s="78" t="str">
        <f>VLOOKUP(Leverancespecifikation6[[#This Row],[ID-Bygningsdel]],'Data aktør'!A:H,5,FALSE)</f>
        <v>X</v>
      </c>
      <c r="S386" s="78" t="str">
        <f>VLOOKUP(Leverancespecifikation6[[#This Row],[ID-Bygningsdel]],'Data aktør'!A:H,6,FALSE)</f>
        <v/>
      </c>
      <c r="T386" s="78" t="str">
        <f>VLOOKUP(Leverancespecifikation6[[#This Row],[ID-Bygningsdel]],'Data aktør'!A:H,7,FALSE)</f>
        <v/>
      </c>
      <c r="U386" s="122" t="str">
        <f>VLOOKUP(Leverancespecifikation6[[#This Row],[ID-Bygningsdel]],'Data aktør'!A:H,8,FALSE)</f>
        <v/>
      </c>
      <c r="V386" s="112"/>
      <c r="W386" s="79"/>
      <c r="X386" s="79"/>
      <c r="Y386" s="79"/>
      <c r="Z386" s="79"/>
      <c r="AA386" s="79"/>
      <c r="AB386" s="171" t="s">
        <v>36</v>
      </c>
      <c r="AC386" s="171">
        <v>200</v>
      </c>
      <c r="AD386" s="171"/>
      <c r="AE386" s="171"/>
      <c r="AF386" s="171"/>
      <c r="AG386" s="171"/>
      <c r="AH386" s="171"/>
      <c r="AI386" s="171"/>
      <c r="AJ386" s="171" t="s">
        <v>36</v>
      </c>
      <c r="AK386" s="171">
        <v>300</v>
      </c>
      <c r="AT386" s="171" t="s">
        <v>36</v>
      </c>
      <c r="AU386" s="171">
        <v>325</v>
      </c>
      <c r="BB386" s="171" t="s">
        <v>36</v>
      </c>
      <c r="BC386" s="171">
        <v>325</v>
      </c>
      <c r="BV386" s="171"/>
      <c r="BW386" s="171"/>
      <c r="CB386" s="134"/>
    </row>
    <row r="387" spans="1:80" ht="12" x14ac:dyDescent="0.2">
      <c r="A387" s="249"/>
      <c r="B387" s="242" t="s">
        <v>898</v>
      </c>
      <c r="C387" s="170" t="str">
        <f>_xlfn.CONCAT(Leverancespecifikation6[[#This Row],[ID]],Leverancespecifikation6[[#This Row],[BYGNINGSDEL]])</f>
        <v>383Afløb /Tagvand (i bygning)</v>
      </c>
      <c r="E387" s="171" t="s">
        <v>1560</v>
      </c>
      <c r="I387" s="171"/>
      <c r="J387" s="171">
        <v>3</v>
      </c>
      <c r="K387" s="333" t="s">
        <v>932</v>
      </c>
      <c r="M387" s="80" t="str">
        <f>IFERROR(VLOOKUP(Leverancespecifikation6[[#This Row],[ID-Bygningsdel]],'Data ændringslog'!A:G,7,FALSE),"P")</f>
        <v/>
      </c>
      <c r="N387" s="321" t="s">
        <v>99</v>
      </c>
      <c r="O387" s="121" t="str">
        <f>VLOOKUP(Leverancespecifikation6[[#This Row],[ID-Bygningsdel]],'Data aktør'!A:H,2,FALSE)</f>
        <v/>
      </c>
      <c r="P387" s="78" t="str">
        <f>VLOOKUP(Leverancespecifikation6[[#This Row],[ID-Bygningsdel]],'Data aktør'!A:H,3,FALSE)</f>
        <v/>
      </c>
      <c r="Q387" s="78" t="str">
        <f>VLOOKUP(Leverancespecifikation6[[#This Row],[ID-Bygningsdel]],'Data aktør'!A:H,4,FALSE)</f>
        <v/>
      </c>
      <c r="R387" s="78" t="str">
        <f>VLOOKUP(Leverancespecifikation6[[#This Row],[ID-Bygningsdel]],'Data aktør'!A:H,5,FALSE)</f>
        <v/>
      </c>
      <c r="S387" s="78" t="str">
        <f>VLOOKUP(Leverancespecifikation6[[#This Row],[ID-Bygningsdel]],'Data aktør'!A:H,6,FALSE)</f>
        <v/>
      </c>
      <c r="T387" s="78" t="str">
        <f>VLOOKUP(Leverancespecifikation6[[#This Row],[ID-Bygningsdel]],'Data aktør'!A:H,7,FALSE)</f>
        <v/>
      </c>
      <c r="U387" s="122" t="str">
        <f>VLOOKUP(Leverancespecifikation6[[#This Row],[ID-Bygningsdel]],'Data aktør'!A:H,8,FALSE)</f>
        <v/>
      </c>
      <c r="V387" s="112"/>
      <c r="W387" s="79"/>
      <c r="X387" s="79"/>
      <c r="Y387" s="79"/>
      <c r="Z387" s="79"/>
      <c r="AA387" s="79"/>
      <c r="AB387" s="171"/>
      <c r="AD387" s="171"/>
      <c r="AE387" s="171"/>
      <c r="AF387" s="171"/>
      <c r="AG387" s="171"/>
      <c r="AH387" s="171"/>
      <c r="AI387" s="171"/>
      <c r="AJ387" s="171"/>
      <c r="BV387" s="171"/>
      <c r="BW387" s="171"/>
      <c r="CB387" s="134"/>
    </row>
    <row r="388" spans="1:80" ht="12" x14ac:dyDescent="0.2">
      <c r="A388" s="249"/>
      <c r="B388" s="242" t="s">
        <v>900</v>
      </c>
      <c r="C388" s="170" t="str">
        <f>_xlfn.CONCAT(Leverancespecifikation6[[#This Row],[ID]],Leverancespecifikation6[[#This Row],[BYGNINGSDEL]])</f>
        <v>384Teknikrum/Teknikområder</v>
      </c>
      <c r="E388" s="171" t="s">
        <v>1560</v>
      </c>
      <c r="I388" s="171"/>
      <c r="J388" s="171">
        <v>4</v>
      </c>
      <c r="K388" s="175" t="s">
        <v>583</v>
      </c>
      <c r="L388" s="172" t="s">
        <v>925</v>
      </c>
      <c r="M388" s="80" t="str">
        <f>IFERROR(VLOOKUP(Leverancespecifikation6[[#This Row],[ID-Bygningsdel]],'Data ændringslog'!A:G,7,FALSE),"P")</f>
        <v/>
      </c>
      <c r="N388" s="321" t="s">
        <v>99</v>
      </c>
      <c r="O388" s="121" t="str">
        <f>VLOOKUP(Leverancespecifikation6[[#This Row],[ID-Bygningsdel]],'Data aktør'!A:H,2,FALSE)</f>
        <v/>
      </c>
      <c r="P388" s="78" t="str">
        <f>VLOOKUP(Leverancespecifikation6[[#This Row],[ID-Bygningsdel]],'Data aktør'!A:H,3,FALSE)</f>
        <v/>
      </c>
      <c r="Q388" s="78" t="str">
        <f>VLOOKUP(Leverancespecifikation6[[#This Row],[ID-Bygningsdel]],'Data aktør'!A:H,4,FALSE)</f>
        <v/>
      </c>
      <c r="R388" s="78" t="str">
        <f>VLOOKUP(Leverancespecifikation6[[#This Row],[ID-Bygningsdel]],'Data aktør'!A:H,5,FALSE)</f>
        <v>X</v>
      </c>
      <c r="S388" s="78" t="str">
        <f>VLOOKUP(Leverancespecifikation6[[#This Row],[ID-Bygningsdel]],'Data aktør'!A:H,6,FALSE)</f>
        <v/>
      </c>
      <c r="T388" s="78" t="str">
        <f>VLOOKUP(Leverancespecifikation6[[#This Row],[ID-Bygningsdel]],'Data aktør'!A:H,7,FALSE)</f>
        <v/>
      </c>
      <c r="U388" s="122" t="str">
        <f>VLOOKUP(Leverancespecifikation6[[#This Row],[ID-Bygningsdel]],'Data aktør'!A:H,8,FALSE)</f>
        <v/>
      </c>
      <c r="V388" s="112"/>
      <c r="W388" s="79"/>
      <c r="X388" s="79"/>
      <c r="Y388" s="79"/>
      <c r="Z388" s="79"/>
      <c r="AA388" s="79"/>
      <c r="AB388" s="171" t="s">
        <v>36</v>
      </c>
      <c r="AC388" s="171">
        <v>200</v>
      </c>
      <c r="AD388" s="171"/>
      <c r="AE388" s="171"/>
      <c r="AF388" s="171"/>
      <c r="AG388" s="171"/>
      <c r="AH388" s="171"/>
      <c r="AI388" s="171"/>
      <c r="AJ388" s="171" t="s">
        <v>36</v>
      </c>
      <c r="AK388" s="171">
        <v>300</v>
      </c>
      <c r="AT388" s="171" t="s">
        <v>36</v>
      </c>
      <c r="AU388" s="171">
        <v>325</v>
      </c>
      <c r="BB388" s="171" t="s">
        <v>36</v>
      </c>
      <c r="BC388" s="171">
        <v>325</v>
      </c>
      <c r="BV388" s="171"/>
      <c r="BW388" s="171"/>
      <c r="CB388" s="134"/>
    </row>
    <row r="389" spans="1:80" ht="12" x14ac:dyDescent="0.2">
      <c r="A389" s="249"/>
      <c r="B389" s="242" t="s">
        <v>902</v>
      </c>
      <c r="C389" s="170" t="str">
        <f>_xlfn.CONCAT(Leverancespecifikation6[[#This Row],[ID]],Leverancespecifikation6[[#This Row],[BYGNINGSDEL]])</f>
        <v>385Skakte (lodrette hovedføringsveje)</v>
      </c>
      <c r="E389" s="171" t="s">
        <v>1560</v>
      </c>
      <c r="I389" s="171"/>
      <c r="J389" s="171">
        <v>4</v>
      </c>
      <c r="K389" s="175" t="s">
        <v>586</v>
      </c>
      <c r="L389" s="172" t="s">
        <v>925</v>
      </c>
      <c r="M389" s="80" t="str">
        <f>IFERROR(VLOOKUP(Leverancespecifikation6[[#This Row],[ID-Bygningsdel]],'Data ændringslog'!A:G,7,FALSE),"P")</f>
        <v/>
      </c>
      <c r="N389" s="321" t="s">
        <v>99</v>
      </c>
      <c r="O389" s="121" t="str">
        <f>VLOOKUP(Leverancespecifikation6[[#This Row],[ID-Bygningsdel]],'Data aktør'!A:H,2,FALSE)</f>
        <v/>
      </c>
      <c r="P389" s="78" t="str">
        <f>VLOOKUP(Leverancespecifikation6[[#This Row],[ID-Bygningsdel]],'Data aktør'!A:H,3,FALSE)</f>
        <v/>
      </c>
      <c r="Q389" s="78" t="str">
        <f>VLOOKUP(Leverancespecifikation6[[#This Row],[ID-Bygningsdel]],'Data aktør'!A:H,4,FALSE)</f>
        <v/>
      </c>
      <c r="R389" s="78" t="str">
        <f>VLOOKUP(Leverancespecifikation6[[#This Row],[ID-Bygningsdel]],'Data aktør'!A:H,5,FALSE)</f>
        <v>X</v>
      </c>
      <c r="S389" s="78" t="str">
        <f>VLOOKUP(Leverancespecifikation6[[#This Row],[ID-Bygningsdel]],'Data aktør'!A:H,6,FALSE)</f>
        <v/>
      </c>
      <c r="T389" s="78" t="str">
        <f>VLOOKUP(Leverancespecifikation6[[#This Row],[ID-Bygningsdel]],'Data aktør'!A:H,7,FALSE)</f>
        <v/>
      </c>
      <c r="U389" s="122" t="str">
        <f>VLOOKUP(Leverancespecifikation6[[#This Row],[ID-Bygningsdel]],'Data aktør'!A:H,8,FALSE)</f>
        <v/>
      </c>
      <c r="V389" s="112"/>
      <c r="W389" s="79"/>
      <c r="X389" s="79"/>
      <c r="Y389" s="79"/>
      <c r="Z389" s="79"/>
      <c r="AA389" s="79"/>
      <c r="AB389" s="171" t="s">
        <v>36</v>
      </c>
      <c r="AC389" s="171">
        <v>200</v>
      </c>
      <c r="AD389" s="171"/>
      <c r="AE389" s="171"/>
      <c r="AF389" s="171"/>
      <c r="AG389" s="171"/>
      <c r="AH389" s="171"/>
      <c r="AI389" s="171"/>
      <c r="AJ389" s="171" t="s">
        <v>36</v>
      </c>
      <c r="AK389" s="171">
        <v>300</v>
      </c>
      <c r="AT389" s="171" t="s">
        <v>36</v>
      </c>
      <c r="AU389" s="171">
        <v>325</v>
      </c>
      <c r="BB389" s="171" t="s">
        <v>36</v>
      </c>
      <c r="BC389" s="171">
        <v>325</v>
      </c>
      <c r="BV389" s="171"/>
      <c r="BW389" s="171"/>
      <c r="CB389" s="134"/>
    </row>
    <row r="390" spans="1:80" ht="12" x14ac:dyDescent="0.2">
      <c r="A390" s="249"/>
      <c r="B390" s="242" t="s">
        <v>904</v>
      </c>
      <c r="C390" s="170" t="str">
        <f>_xlfn.CONCAT(Leverancespecifikation6[[#This Row],[ID]],Leverancespecifikation6[[#This Row],[BYGNINGSDEL]])</f>
        <v>386Vandrette hoved- og fordelingsføringsveje</v>
      </c>
      <c r="E390" s="171" t="s">
        <v>1560</v>
      </c>
      <c r="I390" s="171"/>
      <c r="J390" s="171">
        <v>4</v>
      </c>
      <c r="K390" s="175" t="s">
        <v>588</v>
      </c>
      <c r="L390" s="172" t="s">
        <v>925</v>
      </c>
      <c r="M390" s="80" t="str">
        <f>IFERROR(VLOOKUP(Leverancespecifikation6[[#This Row],[ID-Bygningsdel]],'Data ændringslog'!A:G,7,FALSE),"P")</f>
        <v/>
      </c>
      <c r="N390" s="321" t="s">
        <v>99</v>
      </c>
      <c r="O390" s="121" t="str">
        <f>VLOOKUP(Leverancespecifikation6[[#This Row],[ID-Bygningsdel]],'Data aktør'!A:H,2,FALSE)</f>
        <v/>
      </c>
      <c r="P390" s="78" t="str">
        <f>VLOOKUP(Leverancespecifikation6[[#This Row],[ID-Bygningsdel]],'Data aktør'!A:H,3,FALSE)</f>
        <v/>
      </c>
      <c r="Q390" s="78" t="str">
        <f>VLOOKUP(Leverancespecifikation6[[#This Row],[ID-Bygningsdel]],'Data aktør'!A:H,4,FALSE)</f>
        <v/>
      </c>
      <c r="R390" s="78" t="str">
        <f>VLOOKUP(Leverancespecifikation6[[#This Row],[ID-Bygningsdel]],'Data aktør'!A:H,5,FALSE)</f>
        <v>X</v>
      </c>
      <c r="S390" s="78" t="str">
        <f>VLOOKUP(Leverancespecifikation6[[#This Row],[ID-Bygningsdel]],'Data aktør'!A:H,6,FALSE)</f>
        <v/>
      </c>
      <c r="T390" s="78" t="str">
        <f>VLOOKUP(Leverancespecifikation6[[#This Row],[ID-Bygningsdel]],'Data aktør'!A:H,7,FALSE)</f>
        <v/>
      </c>
      <c r="U390" s="122" t="str">
        <f>VLOOKUP(Leverancespecifikation6[[#This Row],[ID-Bygningsdel]],'Data aktør'!A:H,8,FALSE)</f>
        <v/>
      </c>
      <c r="V390" s="112"/>
      <c r="W390" s="79"/>
      <c r="X390" s="79"/>
      <c r="Y390" s="79"/>
      <c r="Z390" s="79"/>
      <c r="AA390" s="79"/>
      <c r="AB390" s="171" t="s">
        <v>36</v>
      </c>
      <c r="AC390" s="171">
        <v>200</v>
      </c>
      <c r="AD390" s="171"/>
      <c r="AE390" s="171"/>
      <c r="AF390" s="171"/>
      <c r="AG390" s="171"/>
      <c r="AH390" s="171"/>
      <c r="AI390" s="171"/>
      <c r="AJ390" s="171" t="s">
        <v>36</v>
      </c>
      <c r="AK390" s="171">
        <v>300</v>
      </c>
      <c r="AT390" s="171" t="s">
        <v>36</v>
      </c>
      <c r="AU390" s="171">
        <v>325</v>
      </c>
      <c r="BB390" s="171" t="s">
        <v>36</v>
      </c>
      <c r="BC390" s="171">
        <v>325</v>
      </c>
      <c r="BV390" s="171"/>
      <c r="BW390" s="171"/>
      <c r="CB390" s="134"/>
    </row>
    <row r="391" spans="1:80" ht="12" x14ac:dyDescent="0.2">
      <c r="A391" s="249"/>
      <c r="B391" s="242" t="s">
        <v>906</v>
      </c>
      <c r="C391" s="170" t="str">
        <f>_xlfn.CONCAT(Leverancespecifikation6[[#This Row],[ID]],Leverancespecifikation6[[#This Row],[BYGNINGSDEL]])</f>
        <v>387Føring til komponenter og tilslutninger i rum</v>
      </c>
      <c r="I391" s="171"/>
      <c r="J391" s="171">
        <v>4</v>
      </c>
      <c r="K391" s="175" t="s">
        <v>937</v>
      </c>
      <c r="L391" s="172" t="s">
        <v>925</v>
      </c>
      <c r="M391" s="80" t="str">
        <f>IFERROR(VLOOKUP(Leverancespecifikation6[[#This Row],[ID-Bygningsdel]],'Data ændringslog'!A:G,7,FALSE),"P")</f>
        <v/>
      </c>
      <c r="N391" s="321" t="s">
        <v>103</v>
      </c>
      <c r="O391" s="121" t="str">
        <f>VLOOKUP(Leverancespecifikation6[[#This Row],[ID-Bygningsdel]],'Data aktør'!A:H,2,FALSE)</f>
        <v/>
      </c>
      <c r="P391" s="78" t="str">
        <f>VLOOKUP(Leverancespecifikation6[[#This Row],[ID-Bygningsdel]],'Data aktør'!A:H,3,FALSE)</f>
        <v/>
      </c>
      <c r="Q391" s="78" t="str">
        <f>VLOOKUP(Leverancespecifikation6[[#This Row],[ID-Bygningsdel]],'Data aktør'!A:H,4,FALSE)</f>
        <v/>
      </c>
      <c r="R391" s="78" t="str">
        <f>VLOOKUP(Leverancespecifikation6[[#This Row],[ID-Bygningsdel]],'Data aktør'!A:H,5,FALSE)</f>
        <v/>
      </c>
      <c r="S391" s="78" t="str">
        <f>VLOOKUP(Leverancespecifikation6[[#This Row],[ID-Bygningsdel]],'Data aktør'!A:H,6,FALSE)</f>
        <v/>
      </c>
      <c r="T391" s="78" t="str">
        <f>VLOOKUP(Leverancespecifikation6[[#This Row],[ID-Bygningsdel]],'Data aktør'!A:H,7,FALSE)</f>
        <v/>
      </c>
      <c r="U391" s="122" t="str">
        <f>VLOOKUP(Leverancespecifikation6[[#This Row],[ID-Bygningsdel]],'Data aktør'!A:H,8,FALSE)</f>
        <v/>
      </c>
      <c r="V391" s="112"/>
      <c r="W391" s="79"/>
      <c r="X391" s="79"/>
      <c r="Y391" s="79"/>
      <c r="Z391" s="79"/>
      <c r="AA391" s="79"/>
      <c r="AB391" s="171"/>
      <c r="AD391" s="171"/>
      <c r="AE391" s="171"/>
      <c r="AF391" s="171"/>
      <c r="AG391" s="171"/>
      <c r="AH391" s="171"/>
      <c r="AI391" s="171"/>
      <c r="AJ391" s="171"/>
      <c r="BV391" s="171"/>
      <c r="BW391" s="171"/>
      <c r="CB391" s="134"/>
    </row>
    <row r="392" spans="1:80" ht="12" x14ac:dyDescent="0.2">
      <c r="A392" s="249"/>
      <c r="B392" s="242" t="s">
        <v>908</v>
      </c>
      <c r="C392" s="170" t="str">
        <f>_xlfn.CONCAT(Leverancespecifikation6[[#This Row],[ID]],Leverancespecifikation6[[#This Row],[BYGNINGSDEL]])</f>
        <v>388Koblingsledninger (Pexrør) i gulv</v>
      </c>
      <c r="I392" s="171"/>
      <c r="J392" s="171">
        <v>4</v>
      </c>
      <c r="K392" s="175" t="s">
        <v>939</v>
      </c>
      <c r="L392" s="172" t="s">
        <v>925</v>
      </c>
      <c r="M392" s="80" t="str">
        <f>IFERROR(VLOOKUP(Leverancespecifikation6[[#This Row],[ID-Bygningsdel]],'Data ændringslog'!A:G,7,FALSE),"P")</f>
        <v/>
      </c>
      <c r="N392" s="321" t="s">
        <v>103</v>
      </c>
      <c r="O392" s="121" t="str">
        <f>VLOOKUP(Leverancespecifikation6[[#This Row],[ID-Bygningsdel]],'Data aktør'!A:H,2,FALSE)</f>
        <v/>
      </c>
      <c r="P392" s="78" t="str">
        <f>VLOOKUP(Leverancespecifikation6[[#This Row],[ID-Bygningsdel]],'Data aktør'!A:H,3,FALSE)</f>
        <v/>
      </c>
      <c r="Q392" s="78" t="str">
        <f>VLOOKUP(Leverancespecifikation6[[#This Row],[ID-Bygningsdel]],'Data aktør'!A:H,4,FALSE)</f>
        <v/>
      </c>
      <c r="R392" s="78" t="str">
        <f>VLOOKUP(Leverancespecifikation6[[#This Row],[ID-Bygningsdel]],'Data aktør'!A:H,5,FALSE)</f>
        <v/>
      </c>
      <c r="S392" s="78" t="str">
        <f>VLOOKUP(Leverancespecifikation6[[#This Row],[ID-Bygningsdel]],'Data aktør'!A:H,6,FALSE)</f>
        <v/>
      </c>
      <c r="T392" s="78" t="str">
        <f>VLOOKUP(Leverancespecifikation6[[#This Row],[ID-Bygningsdel]],'Data aktør'!A:H,7,FALSE)</f>
        <v/>
      </c>
      <c r="U392" s="122" t="str">
        <f>VLOOKUP(Leverancespecifikation6[[#This Row],[ID-Bygningsdel]],'Data aktør'!A:H,8,FALSE)</f>
        <v/>
      </c>
      <c r="V392" s="112"/>
      <c r="W392" s="79"/>
      <c r="X392" s="79"/>
      <c r="Y392" s="79"/>
      <c r="Z392" s="79"/>
      <c r="AA392" s="79"/>
      <c r="AB392" s="171"/>
      <c r="AD392" s="171"/>
      <c r="AE392" s="171"/>
      <c r="AF392" s="171"/>
      <c r="AG392" s="171"/>
      <c r="AH392" s="171"/>
      <c r="AI392" s="171"/>
      <c r="AJ392" s="171"/>
      <c r="BV392" s="171"/>
      <c r="BW392" s="171"/>
      <c r="CB392" s="134"/>
    </row>
    <row r="393" spans="1:80" ht="12" x14ac:dyDescent="0.2">
      <c r="A393" s="249"/>
      <c r="B393" s="242" t="s">
        <v>910</v>
      </c>
      <c r="C393" s="170" t="str">
        <f>_xlfn.CONCAT(Leverancespecifikation6[[#This Row],[ID]],Leverancespecifikation6[[#This Row],[BYGNINGSDEL]])</f>
        <v>389Koblingsledninger (Pexrør) i vægge</v>
      </c>
      <c r="I393" s="171"/>
      <c r="J393" s="171">
        <v>4</v>
      </c>
      <c r="K393" s="175" t="s">
        <v>941</v>
      </c>
      <c r="L393" s="172" t="s">
        <v>925</v>
      </c>
      <c r="M393" s="80" t="str">
        <f>IFERROR(VLOOKUP(Leverancespecifikation6[[#This Row],[ID-Bygningsdel]],'Data ændringslog'!A:G,7,FALSE),"P")</f>
        <v/>
      </c>
      <c r="N393" s="321" t="s">
        <v>103</v>
      </c>
      <c r="O393" s="121" t="str">
        <f>VLOOKUP(Leverancespecifikation6[[#This Row],[ID-Bygningsdel]],'Data aktør'!A:H,2,FALSE)</f>
        <v/>
      </c>
      <c r="P393" s="78" t="str">
        <f>VLOOKUP(Leverancespecifikation6[[#This Row],[ID-Bygningsdel]],'Data aktør'!A:H,3,FALSE)</f>
        <v/>
      </c>
      <c r="Q393" s="78" t="str">
        <f>VLOOKUP(Leverancespecifikation6[[#This Row],[ID-Bygningsdel]],'Data aktør'!A:H,4,FALSE)</f>
        <v/>
      </c>
      <c r="R393" s="78" t="str">
        <f>VLOOKUP(Leverancespecifikation6[[#This Row],[ID-Bygningsdel]],'Data aktør'!A:H,5,FALSE)</f>
        <v/>
      </c>
      <c r="S393" s="78" t="str">
        <f>VLOOKUP(Leverancespecifikation6[[#This Row],[ID-Bygningsdel]],'Data aktør'!A:H,6,FALSE)</f>
        <v/>
      </c>
      <c r="T393" s="78" t="str">
        <f>VLOOKUP(Leverancespecifikation6[[#This Row],[ID-Bygningsdel]],'Data aktør'!A:H,7,FALSE)</f>
        <v/>
      </c>
      <c r="U393" s="122" t="str">
        <f>VLOOKUP(Leverancespecifikation6[[#This Row],[ID-Bygningsdel]],'Data aktør'!A:H,8,FALSE)</f>
        <v/>
      </c>
      <c r="V393" s="112"/>
      <c r="W393" s="79"/>
      <c r="X393" s="79"/>
      <c r="Y393" s="79"/>
      <c r="Z393" s="79"/>
      <c r="AA393" s="79"/>
      <c r="AB393" s="171"/>
      <c r="AD393" s="171"/>
      <c r="AE393" s="171"/>
      <c r="AF393" s="171"/>
      <c r="AG393" s="171"/>
      <c r="AH393" s="171"/>
      <c r="AI393" s="171"/>
      <c r="AJ393" s="171"/>
      <c r="BV393" s="171"/>
      <c r="BW393" s="171"/>
      <c r="CB393" s="134"/>
    </row>
    <row r="394" spans="1:80" ht="12" x14ac:dyDescent="0.2">
      <c r="A394" s="249"/>
      <c r="B394" s="242" t="s">
        <v>912</v>
      </c>
      <c r="C394" s="170" t="str">
        <f>_xlfn.CONCAT(Leverancespecifikation6[[#This Row],[ID]],Leverancespecifikation6[[#This Row],[BYGNINGSDEL]])</f>
        <v>390Teknisk isolering</v>
      </c>
      <c r="E394" s="171">
        <v>598</v>
      </c>
      <c r="I394" s="171"/>
      <c r="J394" s="171">
        <v>4</v>
      </c>
      <c r="K394" s="175" t="s">
        <v>943</v>
      </c>
      <c r="L394" s="172" t="s">
        <v>925</v>
      </c>
      <c r="M394" s="80" t="str">
        <f>IFERROR(VLOOKUP(Leverancespecifikation6[[#This Row],[ID-Bygningsdel]],'Data ændringslog'!A:G,7,FALSE),"P")</f>
        <v/>
      </c>
      <c r="N394" s="321" t="s">
        <v>99</v>
      </c>
      <c r="O394" s="121" t="str">
        <f>VLOOKUP(Leverancespecifikation6[[#This Row],[ID-Bygningsdel]],'Data aktør'!A:H,2,FALSE)</f>
        <v/>
      </c>
      <c r="P394" s="78" t="str">
        <f>VLOOKUP(Leverancespecifikation6[[#This Row],[ID-Bygningsdel]],'Data aktør'!A:H,3,FALSE)</f>
        <v/>
      </c>
      <c r="Q394" s="78" t="str">
        <f>VLOOKUP(Leverancespecifikation6[[#This Row],[ID-Bygningsdel]],'Data aktør'!A:H,4,FALSE)</f>
        <v/>
      </c>
      <c r="R394" s="78" t="str">
        <f>VLOOKUP(Leverancespecifikation6[[#This Row],[ID-Bygningsdel]],'Data aktør'!A:H,5,FALSE)</f>
        <v>X</v>
      </c>
      <c r="S394" s="78" t="str">
        <f>VLOOKUP(Leverancespecifikation6[[#This Row],[ID-Bygningsdel]],'Data aktør'!A:H,6,FALSE)</f>
        <v/>
      </c>
      <c r="T394" s="78" t="str">
        <f>VLOOKUP(Leverancespecifikation6[[#This Row],[ID-Bygningsdel]],'Data aktør'!A:H,7,FALSE)</f>
        <v/>
      </c>
      <c r="U394" s="122" t="str">
        <f>VLOOKUP(Leverancespecifikation6[[#This Row],[ID-Bygningsdel]],'Data aktør'!A:H,8,FALSE)</f>
        <v/>
      </c>
      <c r="V394" s="112"/>
      <c r="W394" s="79"/>
      <c r="X394" s="79"/>
      <c r="Y394" s="79"/>
      <c r="Z394" s="79"/>
      <c r="AA394" s="79"/>
      <c r="AB394" s="171" t="s">
        <v>36</v>
      </c>
      <c r="AC394" s="171">
        <v>200</v>
      </c>
      <c r="AD394" s="171"/>
      <c r="AE394" s="171"/>
      <c r="AF394" s="171"/>
      <c r="AG394" s="171"/>
      <c r="AH394" s="171"/>
      <c r="AI394" s="171"/>
      <c r="AJ394" s="171" t="s">
        <v>36</v>
      </c>
      <c r="AK394" s="171">
        <v>300</v>
      </c>
      <c r="AT394" s="171" t="s">
        <v>36</v>
      </c>
      <c r="AU394" s="171">
        <v>325</v>
      </c>
      <c r="BB394" s="171" t="s">
        <v>36</v>
      </c>
      <c r="BC394" s="171">
        <v>325</v>
      </c>
      <c r="BV394" s="171"/>
      <c r="BW394" s="171"/>
      <c r="CB394" s="134"/>
    </row>
    <row r="395" spans="1:80" ht="12" x14ac:dyDescent="0.2">
      <c r="A395" s="249"/>
      <c r="B395" s="242" t="s">
        <v>914</v>
      </c>
      <c r="C395" s="170" t="str">
        <f>_xlfn.CONCAT(Leverancespecifikation6[[#This Row],[ID]],Leverancespecifikation6[[#This Row],[BYGNINGSDEL]])</f>
        <v>391Bæringer</v>
      </c>
      <c r="E395" s="171">
        <v>599</v>
      </c>
      <c r="I395" s="171"/>
      <c r="J395" s="171">
        <v>4</v>
      </c>
      <c r="K395" s="175" t="s">
        <v>596</v>
      </c>
      <c r="L395" s="172" t="s">
        <v>103</v>
      </c>
      <c r="M395" s="80" t="str">
        <f>IFERROR(VLOOKUP(Leverancespecifikation6[[#This Row],[ID-Bygningsdel]],'Data ændringslog'!A:G,7,FALSE),"P")</f>
        <v/>
      </c>
      <c r="N395" s="321" t="s">
        <v>103</v>
      </c>
      <c r="O395" s="121" t="str">
        <f>VLOOKUP(Leverancespecifikation6[[#This Row],[ID-Bygningsdel]],'Data aktør'!A:H,2,FALSE)</f>
        <v/>
      </c>
      <c r="P395" s="78" t="str">
        <f>VLOOKUP(Leverancespecifikation6[[#This Row],[ID-Bygningsdel]],'Data aktør'!A:H,3,FALSE)</f>
        <v/>
      </c>
      <c r="Q395" s="78" t="str">
        <f>VLOOKUP(Leverancespecifikation6[[#This Row],[ID-Bygningsdel]],'Data aktør'!A:H,4,FALSE)</f>
        <v/>
      </c>
      <c r="R395" s="78" t="str">
        <f>VLOOKUP(Leverancespecifikation6[[#This Row],[ID-Bygningsdel]],'Data aktør'!A:H,5,FALSE)</f>
        <v/>
      </c>
      <c r="S395" s="78" t="str">
        <f>VLOOKUP(Leverancespecifikation6[[#This Row],[ID-Bygningsdel]],'Data aktør'!A:H,6,FALSE)</f>
        <v/>
      </c>
      <c r="T395" s="78" t="str">
        <f>VLOOKUP(Leverancespecifikation6[[#This Row],[ID-Bygningsdel]],'Data aktør'!A:H,7,FALSE)</f>
        <v/>
      </c>
      <c r="U395" s="122" t="str">
        <f>VLOOKUP(Leverancespecifikation6[[#This Row],[ID-Bygningsdel]],'Data aktør'!A:H,8,FALSE)</f>
        <v/>
      </c>
      <c r="V395" s="112"/>
      <c r="W395" s="79"/>
      <c r="X395" s="79"/>
      <c r="Y395" s="79"/>
      <c r="Z395" s="79"/>
      <c r="AA395" s="79"/>
      <c r="AB395" s="171"/>
      <c r="AD395" s="171"/>
      <c r="AE395" s="171"/>
      <c r="AF395" s="171"/>
      <c r="AG395" s="171"/>
      <c r="AH395" s="171"/>
      <c r="AI395" s="171"/>
      <c r="AJ395" s="171"/>
      <c r="BV395" s="171"/>
      <c r="BW395" s="171"/>
      <c r="CB395" s="134"/>
    </row>
    <row r="396" spans="1:80" ht="12" x14ac:dyDescent="0.2">
      <c r="A396" s="249"/>
      <c r="B396" s="242" t="s">
        <v>916</v>
      </c>
      <c r="C396" s="170" t="str">
        <f>_xlfn.CONCAT(Leverancespecifikation6[[#This Row],[ID]],Leverancespecifikation6[[#This Row],[BYGNINGSDEL]])</f>
        <v>392Konsoller</v>
      </c>
      <c r="E396" s="171">
        <v>599</v>
      </c>
      <c r="I396" s="171"/>
      <c r="J396" s="171">
        <v>4</v>
      </c>
      <c r="K396" s="175" t="s">
        <v>598</v>
      </c>
      <c r="L396" s="172" t="s">
        <v>103</v>
      </c>
      <c r="M396" s="80" t="str">
        <f>IFERROR(VLOOKUP(Leverancespecifikation6[[#This Row],[ID-Bygningsdel]],'Data ændringslog'!A:G,7,FALSE),"P")</f>
        <v/>
      </c>
      <c r="N396" s="321" t="s">
        <v>103</v>
      </c>
      <c r="O396" s="121" t="str">
        <f>VLOOKUP(Leverancespecifikation6[[#This Row],[ID-Bygningsdel]],'Data aktør'!A:H,2,FALSE)</f>
        <v/>
      </c>
      <c r="P396" s="78" t="str">
        <f>VLOOKUP(Leverancespecifikation6[[#This Row],[ID-Bygningsdel]],'Data aktør'!A:H,3,FALSE)</f>
        <v/>
      </c>
      <c r="Q396" s="78" t="str">
        <f>VLOOKUP(Leverancespecifikation6[[#This Row],[ID-Bygningsdel]],'Data aktør'!A:H,4,FALSE)</f>
        <v/>
      </c>
      <c r="R396" s="78" t="str">
        <f>VLOOKUP(Leverancespecifikation6[[#This Row],[ID-Bygningsdel]],'Data aktør'!A:H,5,FALSE)</f>
        <v/>
      </c>
      <c r="S396" s="78" t="str">
        <f>VLOOKUP(Leverancespecifikation6[[#This Row],[ID-Bygningsdel]],'Data aktør'!A:H,6,FALSE)</f>
        <v/>
      </c>
      <c r="T396" s="78" t="str">
        <f>VLOOKUP(Leverancespecifikation6[[#This Row],[ID-Bygningsdel]],'Data aktør'!A:H,7,FALSE)</f>
        <v/>
      </c>
      <c r="U396" s="122" t="str">
        <f>VLOOKUP(Leverancespecifikation6[[#This Row],[ID-Bygningsdel]],'Data aktør'!A:H,8,FALSE)</f>
        <v/>
      </c>
      <c r="V396" s="112"/>
      <c r="W396" s="79"/>
      <c r="X396" s="79"/>
      <c r="Y396" s="79"/>
      <c r="Z396" s="79"/>
      <c r="AA396" s="79"/>
      <c r="AB396" s="171"/>
      <c r="AD396" s="171"/>
      <c r="AE396" s="171"/>
      <c r="AF396" s="171"/>
      <c r="AG396" s="171"/>
      <c r="AH396" s="171"/>
      <c r="AI396" s="171"/>
      <c r="AJ396" s="171"/>
      <c r="BV396" s="171"/>
      <c r="BW396" s="171"/>
      <c r="CB396" s="134"/>
    </row>
    <row r="397" spans="1:80" ht="12" x14ac:dyDescent="0.2">
      <c r="A397" s="249"/>
      <c r="B397" s="242" t="s">
        <v>918</v>
      </c>
      <c r="C397" s="170" t="str">
        <f>_xlfn.CONCAT(Leverancespecifikation6[[#This Row],[ID]],Leverancespecifikation6[[#This Row],[BYGNINGSDEL]])</f>
        <v>393Stativer</v>
      </c>
      <c r="E397" s="171">
        <v>599</v>
      </c>
      <c r="I397" s="171"/>
      <c r="J397" s="171">
        <v>4</v>
      </c>
      <c r="K397" s="175" t="s">
        <v>600</v>
      </c>
      <c r="L397" s="172" t="s">
        <v>103</v>
      </c>
      <c r="M397" s="80" t="str">
        <f>IFERROR(VLOOKUP(Leverancespecifikation6[[#This Row],[ID-Bygningsdel]],'Data ændringslog'!A:G,7,FALSE),"P")</f>
        <v/>
      </c>
      <c r="N397" s="321" t="s">
        <v>103</v>
      </c>
      <c r="O397" s="121" t="str">
        <f>VLOOKUP(Leverancespecifikation6[[#This Row],[ID-Bygningsdel]],'Data aktør'!A:H,2,FALSE)</f>
        <v/>
      </c>
      <c r="P397" s="78" t="str">
        <f>VLOOKUP(Leverancespecifikation6[[#This Row],[ID-Bygningsdel]],'Data aktør'!A:H,3,FALSE)</f>
        <v/>
      </c>
      <c r="Q397" s="78" t="str">
        <f>VLOOKUP(Leverancespecifikation6[[#This Row],[ID-Bygningsdel]],'Data aktør'!A:H,4,FALSE)</f>
        <v/>
      </c>
      <c r="R397" s="78" t="str">
        <f>VLOOKUP(Leverancespecifikation6[[#This Row],[ID-Bygningsdel]],'Data aktør'!A:H,5,FALSE)</f>
        <v/>
      </c>
      <c r="S397" s="78" t="str">
        <f>VLOOKUP(Leverancespecifikation6[[#This Row],[ID-Bygningsdel]],'Data aktør'!A:H,6,FALSE)</f>
        <v/>
      </c>
      <c r="T397" s="78" t="str">
        <f>VLOOKUP(Leverancespecifikation6[[#This Row],[ID-Bygningsdel]],'Data aktør'!A:H,7,FALSE)</f>
        <v/>
      </c>
      <c r="U397" s="122" t="str">
        <f>VLOOKUP(Leverancespecifikation6[[#This Row],[ID-Bygningsdel]],'Data aktør'!A:H,8,FALSE)</f>
        <v/>
      </c>
      <c r="V397" s="112"/>
      <c r="W397" s="79"/>
      <c r="X397" s="79"/>
      <c r="Y397" s="79"/>
      <c r="Z397" s="79"/>
      <c r="AA397" s="79"/>
      <c r="AB397" s="171"/>
      <c r="AD397" s="171"/>
      <c r="AE397" s="171"/>
      <c r="AF397" s="171"/>
      <c r="AG397" s="171"/>
      <c r="AH397" s="171"/>
      <c r="AI397" s="171"/>
      <c r="AJ397" s="171"/>
      <c r="BV397" s="171"/>
      <c r="BW397" s="171"/>
      <c r="CB397" s="134"/>
    </row>
    <row r="398" spans="1:80" ht="12" x14ac:dyDescent="0.2">
      <c r="A398" s="249"/>
      <c r="B398" s="242" t="s">
        <v>920</v>
      </c>
      <c r="C398" s="170" t="str">
        <f>_xlfn.CONCAT(Leverancespecifikation6[[#This Row],[ID]],Leverancespecifikation6[[#This Row],[BYGNINGSDEL]])</f>
        <v>394Hul- og recesobjekter</v>
      </c>
      <c r="E398" s="171">
        <v>599</v>
      </c>
      <c r="I398" s="171"/>
      <c r="J398" s="171">
        <v>4</v>
      </c>
      <c r="K398" s="175" t="s">
        <v>602</v>
      </c>
      <c r="L398" s="172" t="s">
        <v>603</v>
      </c>
      <c r="M398" s="80" t="str">
        <f>IFERROR(VLOOKUP(Leverancespecifikation6[[#This Row],[ID-Bygningsdel]],'Data ændringslog'!A:G,7,FALSE),"P")</f>
        <v/>
      </c>
      <c r="N398" s="321" t="s">
        <v>103</v>
      </c>
      <c r="O398" s="121" t="str">
        <f>VLOOKUP(Leverancespecifikation6[[#This Row],[ID-Bygningsdel]],'Data aktør'!A:H,2,FALSE)</f>
        <v/>
      </c>
      <c r="P398" s="78" t="str">
        <f>VLOOKUP(Leverancespecifikation6[[#This Row],[ID-Bygningsdel]],'Data aktør'!A:H,3,FALSE)</f>
        <v/>
      </c>
      <c r="Q398" s="78" t="str">
        <f>VLOOKUP(Leverancespecifikation6[[#This Row],[ID-Bygningsdel]],'Data aktør'!A:H,4,FALSE)</f>
        <v/>
      </c>
      <c r="R398" s="78" t="str">
        <f>VLOOKUP(Leverancespecifikation6[[#This Row],[ID-Bygningsdel]],'Data aktør'!A:H,5,FALSE)</f>
        <v/>
      </c>
      <c r="S398" s="78" t="str">
        <f>VLOOKUP(Leverancespecifikation6[[#This Row],[ID-Bygningsdel]],'Data aktør'!A:H,6,FALSE)</f>
        <v/>
      </c>
      <c r="T398" s="78" t="str">
        <f>VLOOKUP(Leverancespecifikation6[[#This Row],[ID-Bygningsdel]],'Data aktør'!A:H,7,FALSE)</f>
        <v/>
      </c>
      <c r="U398" s="122" t="str">
        <f>VLOOKUP(Leverancespecifikation6[[#This Row],[ID-Bygningsdel]],'Data aktør'!A:H,8,FALSE)</f>
        <v/>
      </c>
      <c r="V398" s="112"/>
      <c r="W398" s="79"/>
      <c r="X398" s="79"/>
      <c r="Y398" s="79"/>
      <c r="Z398" s="79"/>
      <c r="AA398" s="79"/>
      <c r="AB398" s="171"/>
      <c r="AD398" s="171"/>
      <c r="AE398" s="171"/>
      <c r="AF398" s="171"/>
      <c r="AG398" s="171"/>
      <c r="AH398" s="171"/>
      <c r="AI398" s="171"/>
      <c r="AJ398" s="171"/>
      <c r="BV398" s="171"/>
      <c r="BW398" s="171"/>
      <c r="CB398" s="134"/>
    </row>
    <row r="399" spans="1:80" ht="12" x14ac:dyDescent="0.2">
      <c r="A399" s="249"/>
      <c r="B399" s="242" t="s">
        <v>921</v>
      </c>
      <c r="C399" s="170" t="str">
        <f>_xlfn.CONCAT(Leverancespecifikation6[[#This Row],[ID]],Leverancespecifikation6[[#This Row],[BYGNINGSDEL]])</f>
        <v>395Hullukninger</v>
      </c>
      <c r="E399" s="171">
        <v>599</v>
      </c>
      <c r="I399" s="171"/>
      <c r="J399" s="171">
        <v>4</v>
      </c>
      <c r="K399" s="175" t="s">
        <v>605</v>
      </c>
      <c r="L399" s="172" t="s">
        <v>103</v>
      </c>
      <c r="M399" s="80" t="str">
        <f>IFERROR(VLOOKUP(Leverancespecifikation6[[#This Row],[ID-Bygningsdel]],'Data ændringslog'!A:G,7,FALSE),"P")</f>
        <v/>
      </c>
      <c r="N399" s="321" t="s">
        <v>103</v>
      </c>
      <c r="O399" s="121" t="str">
        <f>VLOOKUP(Leverancespecifikation6[[#This Row],[ID-Bygningsdel]],'Data aktør'!A:H,2,FALSE)</f>
        <v/>
      </c>
      <c r="P399" s="78" t="str">
        <f>VLOOKUP(Leverancespecifikation6[[#This Row],[ID-Bygningsdel]],'Data aktør'!A:H,3,FALSE)</f>
        <v/>
      </c>
      <c r="Q399" s="78" t="str">
        <f>VLOOKUP(Leverancespecifikation6[[#This Row],[ID-Bygningsdel]],'Data aktør'!A:H,4,FALSE)</f>
        <v/>
      </c>
      <c r="R399" s="78" t="str">
        <f>VLOOKUP(Leverancespecifikation6[[#This Row],[ID-Bygningsdel]],'Data aktør'!A:H,5,FALSE)</f>
        <v/>
      </c>
      <c r="S399" s="78" t="str">
        <f>VLOOKUP(Leverancespecifikation6[[#This Row],[ID-Bygningsdel]],'Data aktør'!A:H,6,FALSE)</f>
        <v/>
      </c>
      <c r="T399" s="78" t="str">
        <f>VLOOKUP(Leverancespecifikation6[[#This Row],[ID-Bygningsdel]],'Data aktør'!A:H,7,FALSE)</f>
        <v/>
      </c>
      <c r="U399" s="122" t="str">
        <f>VLOOKUP(Leverancespecifikation6[[#This Row],[ID-Bygningsdel]],'Data aktør'!A:H,8,FALSE)</f>
        <v/>
      </c>
      <c r="V399" s="112"/>
      <c r="W399" s="79"/>
      <c r="X399" s="79"/>
      <c r="Y399" s="79"/>
      <c r="Z399" s="79"/>
      <c r="AA399" s="79"/>
      <c r="AB399" s="171"/>
      <c r="AD399" s="171"/>
      <c r="AE399" s="171"/>
      <c r="AF399" s="171"/>
      <c r="AG399" s="171"/>
      <c r="AH399" s="171"/>
      <c r="AI399" s="171"/>
      <c r="AJ399" s="171"/>
      <c r="BL399" s="287" t="s">
        <v>606</v>
      </c>
      <c r="BV399" s="171"/>
      <c r="BW399" s="171"/>
      <c r="CB399" s="134"/>
    </row>
    <row r="400" spans="1:80" ht="12" x14ac:dyDescent="0.2">
      <c r="A400" s="249"/>
      <c r="B400" s="242" t="s">
        <v>923</v>
      </c>
      <c r="C400" s="170" t="str">
        <f>_xlfn.CONCAT(Leverancespecifikation6[[#This Row],[ID]],Leverancespecifikation6[[#This Row],[BYGNINGSDEL]])</f>
        <v>396Vand</v>
      </c>
      <c r="E400" s="171" t="s">
        <v>1560</v>
      </c>
      <c r="I400" s="171"/>
      <c r="J400" s="171">
        <v>3</v>
      </c>
      <c r="K400" s="333" t="s">
        <v>950</v>
      </c>
      <c r="M400" s="80" t="str">
        <f>IFERROR(VLOOKUP(Leverancespecifikation6[[#This Row],[ID-Bygningsdel]],'Data ændringslog'!A:G,7,FALSE),"P")</f>
        <v/>
      </c>
      <c r="N400" s="321" t="s">
        <v>99</v>
      </c>
      <c r="O400" s="121" t="str">
        <f>VLOOKUP(Leverancespecifikation6[[#This Row],[ID-Bygningsdel]],'Data aktør'!A:H,2,FALSE)</f>
        <v/>
      </c>
      <c r="P400" s="78" t="str">
        <f>VLOOKUP(Leverancespecifikation6[[#This Row],[ID-Bygningsdel]],'Data aktør'!A:H,3,FALSE)</f>
        <v/>
      </c>
      <c r="Q400" s="78" t="str">
        <f>VLOOKUP(Leverancespecifikation6[[#This Row],[ID-Bygningsdel]],'Data aktør'!A:H,4,FALSE)</f>
        <v/>
      </c>
      <c r="R400" s="78" t="str">
        <f>VLOOKUP(Leverancespecifikation6[[#This Row],[ID-Bygningsdel]],'Data aktør'!A:H,5,FALSE)</f>
        <v/>
      </c>
      <c r="S400" s="78" t="str">
        <f>VLOOKUP(Leverancespecifikation6[[#This Row],[ID-Bygningsdel]],'Data aktør'!A:H,6,FALSE)</f>
        <v/>
      </c>
      <c r="T400" s="78" t="str">
        <f>VLOOKUP(Leverancespecifikation6[[#This Row],[ID-Bygningsdel]],'Data aktør'!A:H,7,FALSE)</f>
        <v/>
      </c>
      <c r="U400" s="122" t="str">
        <f>VLOOKUP(Leverancespecifikation6[[#This Row],[ID-Bygningsdel]],'Data aktør'!A:H,8,FALSE)</f>
        <v/>
      </c>
      <c r="V400" s="112"/>
      <c r="W400" s="79"/>
      <c r="X400" s="79"/>
      <c r="Y400" s="79"/>
      <c r="Z400" s="79"/>
      <c r="AA400" s="79"/>
      <c r="AB400" s="171"/>
      <c r="AD400" s="171"/>
      <c r="AE400" s="171"/>
      <c r="AF400" s="171"/>
      <c r="AG400" s="171"/>
      <c r="AH400" s="171"/>
      <c r="AI400" s="171"/>
      <c r="AJ400" s="171"/>
      <c r="BV400" s="171"/>
      <c r="BW400" s="171"/>
      <c r="CB400" s="134"/>
    </row>
    <row r="401" spans="1:80" ht="12" x14ac:dyDescent="0.2">
      <c r="A401" s="249"/>
      <c r="B401" s="242" t="s">
        <v>926</v>
      </c>
      <c r="C401" s="170" t="str">
        <f>_xlfn.CONCAT(Leverancespecifikation6[[#This Row],[ID]],Leverancespecifikation6[[#This Row],[BYGNINGSDEL]])</f>
        <v>397Teknikrum/Teknikområder</v>
      </c>
      <c r="E401" s="171" t="s">
        <v>1560</v>
      </c>
      <c r="I401" s="171"/>
      <c r="J401" s="171">
        <v>4</v>
      </c>
      <c r="K401" s="175" t="s">
        <v>583</v>
      </c>
      <c r="L401" s="172" t="s">
        <v>925</v>
      </c>
      <c r="M401" s="80" t="str">
        <f>IFERROR(VLOOKUP(Leverancespecifikation6[[#This Row],[ID-Bygningsdel]],'Data ændringslog'!A:G,7,FALSE),"P")</f>
        <v/>
      </c>
      <c r="N401" s="321" t="s">
        <v>99</v>
      </c>
      <c r="O401" s="121" t="str">
        <f>VLOOKUP(Leverancespecifikation6[[#This Row],[ID-Bygningsdel]],'Data aktør'!A:H,2,FALSE)</f>
        <v/>
      </c>
      <c r="P401" s="78" t="str">
        <f>VLOOKUP(Leverancespecifikation6[[#This Row],[ID-Bygningsdel]],'Data aktør'!A:H,3,FALSE)</f>
        <v/>
      </c>
      <c r="Q401" s="78" t="str">
        <f>VLOOKUP(Leverancespecifikation6[[#This Row],[ID-Bygningsdel]],'Data aktør'!A:H,4,FALSE)</f>
        <v/>
      </c>
      <c r="R401" s="78" t="str">
        <f>VLOOKUP(Leverancespecifikation6[[#This Row],[ID-Bygningsdel]],'Data aktør'!A:H,5,FALSE)</f>
        <v>X</v>
      </c>
      <c r="S401" s="78" t="str">
        <f>VLOOKUP(Leverancespecifikation6[[#This Row],[ID-Bygningsdel]],'Data aktør'!A:H,6,FALSE)</f>
        <v/>
      </c>
      <c r="T401" s="78" t="str">
        <f>VLOOKUP(Leverancespecifikation6[[#This Row],[ID-Bygningsdel]],'Data aktør'!A:H,7,FALSE)</f>
        <v/>
      </c>
      <c r="U401" s="122" t="str">
        <f>VLOOKUP(Leverancespecifikation6[[#This Row],[ID-Bygningsdel]],'Data aktør'!A:H,8,FALSE)</f>
        <v/>
      </c>
      <c r="V401" s="112"/>
      <c r="W401" s="79"/>
      <c r="X401" s="79"/>
      <c r="Y401" s="79"/>
      <c r="Z401" s="79"/>
      <c r="AA401" s="79"/>
      <c r="AB401" s="171" t="s">
        <v>36</v>
      </c>
      <c r="AC401" s="171">
        <v>200</v>
      </c>
      <c r="AD401" s="171"/>
      <c r="AE401" s="171"/>
      <c r="AF401" s="171"/>
      <c r="AG401" s="171"/>
      <c r="AH401" s="171"/>
      <c r="AI401" s="171"/>
      <c r="AJ401" s="171" t="s">
        <v>36</v>
      </c>
      <c r="AK401" s="171">
        <v>300</v>
      </c>
      <c r="AT401" s="171" t="s">
        <v>36</v>
      </c>
      <c r="AU401" s="171">
        <v>325</v>
      </c>
      <c r="BB401" s="171" t="s">
        <v>36</v>
      </c>
      <c r="BC401" s="171">
        <v>325</v>
      </c>
      <c r="BV401" s="171"/>
      <c r="BW401" s="171"/>
      <c r="CB401" s="134"/>
    </row>
    <row r="402" spans="1:80" ht="12" x14ac:dyDescent="0.2">
      <c r="A402" s="249"/>
      <c r="B402" s="242" t="s">
        <v>928</v>
      </c>
      <c r="C402" s="170" t="str">
        <f>_xlfn.CONCAT(Leverancespecifikation6[[#This Row],[ID]],Leverancespecifikation6[[#This Row],[BYGNINGSDEL]])</f>
        <v>398Skakte (lodrette hovedføringsveje)</v>
      </c>
      <c r="E402" s="171" t="s">
        <v>1560</v>
      </c>
      <c r="I402" s="171"/>
      <c r="J402" s="171">
        <v>4</v>
      </c>
      <c r="K402" s="175" t="s">
        <v>586</v>
      </c>
      <c r="L402" s="172" t="s">
        <v>925</v>
      </c>
      <c r="M402" s="80" t="str">
        <f>IFERROR(VLOOKUP(Leverancespecifikation6[[#This Row],[ID-Bygningsdel]],'Data ændringslog'!A:G,7,FALSE),"P")</f>
        <v/>
      </c>
      <c r="N402" s="321" t="s">
        <v>99</v>
      </c>
      <c r="O402" s="121" t="str">
        <f>VLOOKUP(Leverancespecifikation6[[#This Row],[ID-Bygningsdel]],'Data aktør'!A:H,2,FALSE)</f>
        <v/>
      </c>
      <c r="P402" s="78" t="str">
        <f>VLOOKUP(Leverancespecifikation6[[#This Row],[ID-Bygningsdel]],'Data aktør'!A:H,3,FALSE)</f>
        <v/>
      </c>
      <c r="Q402" s="78" t="str">
        <f>VLOOKUP(Leverancespecifikation6[[#This Row],[ID-Bygningsdel]],'Data aktør'!A:H,4,FALSE)</f>
        <v/>
      </c>
      <c r="R402" s="78" t="str">
        <f>VLOOKUP(Leverancespecifikation6[[#This Row],[ID-Bygningsdel]],'Data aktør'!A:H,5,FALSE)</f>
        <v>X</v>
      </c>
      <c r="S402" s="78" t="str">
        <f>VLOOKUP(Leverancespecifikation6[[#This Row],[ID-Bygningsdel]],'Data aktør'!A:H,6,FALSE)</f>
        <v/>
      </c>
      <c r="T402" s="78" t="str">
        <f>VLOOKUP(Leverancespecifikation6[[#This Row],[ID-Bygningsdel]],'Data aktør'!A:H,7,FALSE)</f>
        <v/>
      </c>
      <c r="U402" s="122" t="str">
        <f>VLOOKUP(Leverancespecifikation6[[#This Row],[ID-Bygningsdel]],'Data aktør'!A:H,8,FALSE)</f>
        <v/>
      </c>
      <c r="V402" s="112"/>
      <c r="W402" s="79"/>
      <c r="X402" s="79"/>
      <c r="Y402" s="79"/>
      <c r="Z402" s="79"/>
      <c r="AA402" s="79"/>
      <c r="AB402" s="171" t="s">
        <v>36</v>
      </c>
      <c r="AC402" s="171">
        <v>200</v>
      </c>
      <c r="AD402" s="171"/>
      <c r="AE402" s="171"/>
      <c r="AF402" s="171"/>
      <c r="AG402" s="171"/>
      <c r="AH402" s="171"/>
      <c r="AI402" s="171"/>
      <c r="AJ402" s="171" t="s">
        <v>36</v>
      </c>
      <c r="AK402" s="171">
        <v>300</v>
      </c>
      <c r="AT402" s="171" t="s">
        <v>36</v>
      </c>
      <c r="AU402" s="171">
        <v>325</v>
      </c>
      <c r="BB402" s="171" t="s">
        <v>36</v>
      </c>
      <c r="BC402" s="171">
        <v>325</v>
      </c>
      <c r="BV402" s="171"/>
      <c r="BW402" s="171"/>
      <c r="CB402" s="134"/>
    </row>
    <row r="403" spans="1:80" ht="12" x14ac:dyDescent="0.2">
      <c r="A403" s="249"/>
      <c r="B403" s="242" t="s">
        <v>929</v>
      </c>
      <c r="C403" s="170" t="str">
        <f>_xlfn.CONCAT(Leverancespecifikation6[[#This Row],[ID]],Leverancespecifikation6[[#This Row],[BYGNINGSDEL]])</f>
        <v>399Vandrette hoved- og fordelingsføringsveje</v>
      </c>
      <c r="E403" s="171" t="s">
        <v>1560</v>
      </c>
      <c r="I403" s="171"/>
      <c r="J403" s="171">
        <v>4</v>
      </c>
      <c r="K403" s="175" t="s">
        <v>588</v>
      </c>
      <c r="L403" s="172" t="s">
        <v>925</v>
      </c>
      <c r="M403" s="80" t="str">
        <f>IFERROR(VLOOKUP(Leverancespecifikation6[[#This Row],[ID-Bygningsdel]],'Data ændringslog'!A:G,7,FALSE),"P")</f>
        <v/>
      </c>
      <c r="N403" s="321" t="s">
        <v>99</v>
      </c>
      <c r="O403" s="121" t="str">
        <f>VLOOKUP(Leverancespecifikation6[[#This Row],[ID-Bygningsdel]],'Data aktør'!A:H,2,FALSE)</f>
        <v/>
      </c>
      <c r="P403" s="78" t="str">
        <f>VLOOKUP(Leverancespecifikation6[[#This Row],[ID-Bygningsdel]],'Data aktør'!A:H,3,FALSE)</f>
        <v/>
      </c>
      <c r="Q403" s="78" t="str">
        <f>VLOOKUP(Leverancespecifikation6[[#This Row],[ID-Bygningsdel]],'Data aktør'!A:H,4,FALSE)</f>
        <v/>
      </c>
      <c r="R403" s="78" t="str">
        <f>VLOOKUP(Leverancespecifikation6[[#This Row],[ID-Bygningsdel]],'Data aktør'!A:H,5,FALSE)</f>
        <v>X</v>
      </c>
      <c r="S403" s="78" t="str">
        <f>VLOOKUP(Leverancespecifikation6[[#This Row],[ID-Bygningsdel]],'Data aktør'!A:H,6,FALSE)</f>
        <v/>
      </c>
      <c r="T403" s="78" t="str">
        <f>VLOOKUP(Leverancespecifikation6[[#This Row],[ID-Bygningsdel]],'Data aktør'!A:H,7,FALSE)</f>
        <v/>
      </c>
      <c r="U403" s="122" t="str">
        <f>VLOOKUP(Leverancespecifikation6[[#This Row],[ID-Bygningsdel]],'Data aktør'!A:H,8,FALSE)</f>
        <v/>
      </c>
      <c r="V403" s="112"/>
      <c r="W403" s="79"/>
      <c r="X403" s="79"/>
      <c r="Y403" s="79"/>
      <c r="Z403" s="79"/>
      <c r="AA403" s="79"/>
      <c r="AB403" s="171" t="s">
        <v>36</v>
      </c>
      <c r="AC403" s="171">
        <v>200</v>
      </c>
      <c r="AD403" s="171"/>
      <c r="AE403" s="171"/>
      <c r="AF403" s="171"/>
      <c r="AG403" s="171"/>
      <c r="AH403" s="171"/>
      <c r="AI403" s="171"/>
      <c r="AJ403" s="171" t="s">
        <v>36</v>
      </c>
      <c r="AK403" s="171">
        <v>300</v>
      </c>
      <c r="AT403" s="171" t="s">
        <v>36</v>
      </c>
      <c r="AU403" s="171">
        <v>325</v>
      </c>
      <c r="BB403" s="171" t="s">
        <v>36</v>
      </c>
      <c r="BC403" s="171">
        <v>325</v>
      </c>
      <c r="BV403" s="171"/>
      <c r="BW403" s="171"/>
      <c r="CB403" s="134"/>
    </row>
    <row r="404" spans="1:80" ht="12" x14ac:dyDescent="0.2">
      <c r="A404" s="249"/>
      <c r="B404" s="242" t="s">
        <v>931</v>
      </c>
      <c r="C404" s="170" t="str">
        <f>_xlfn.CONCAT(Leverancespecifikation6[[#This Row],[ID]],Leverancespecifikation6[[#This Row],[BYGNINGSDEL]])</f>
        <v>400Føring til Komponenter og tilslutninger i rum</v>
      </c>
      <c r="I404" s="171"/>
      <c r="J404" s="171">
        <v>4</v>
      </c>
      <c r="K404" s="175" t="s">
        <v>590</v>
      </c>
      <c r="L404" s="172" t="s">
        <v>925</v>
      </c>
      <c r="M404" s="80" t="str">
        <f>IFERROR(VLOOKUP(Leverancespecifikation6[[#This Row],[ID-Bygningsdel]],'Data ændringslog'!A:G,7,FALSE),"P")</f>
        <v/>
      </c>
      <c r="N404" s="321" t="s">
        <v>103</v>
      </c>
      <c r="O404" s="121" t="str">
        <f>VLOOKUP(Leverancespecifikation6[[#This Row],[ID-Bygningsdel]],'Data aktør'!A:H,2,FALSE)</f>
        <v/>
      </c>
      <c r="P404" s="78" t="str">
        <f>VLOOKUP(Leverancespecifikation6[[#This Row],[ID-Bygningsdel]],'Data aktør'!A:H,3,FALSE)</f>
        <v/>
      </c>
      <c r="Q404" s="78" t="str">
        <f>VLOOKUP(Leverancespecifikation6[[#This Row],[ID-Bygningsdel]],'Data aktør'!A:H,4,FALSE)</f>
        <v/>
      </c>
      <c r="R404" s="78" t="str">
        <f>VLOOKUP(Leverancespecifikation6[[#This Row],[ID-Bygningsdel]],'Data aktør'!A:H,5,FALSE)</f>
        <v/>
      </c>
      <c r="S404" s="78" t="str">
        <f>VLOOKUP(Leverancespecifikation6[[#This Row],[ID-Bygningsdel]],'Data aktør'!A:H,6,FALSE)</f>
        <v/>
      </c>
      <c r="T404" s="78" t="str">
        <f>VLOOKUP(Leverancespecifikation6[[#This Row],[ID-Bygningsdel]],'Data aktør'!A:H,7,FALSE)</f>
        <v/>
      </c>
      <c r="U404" s="122" t="str">
        <f>VLOOKUP(Leverancespecifikation6[[#This Row],[ID-Bygningsdel]],'Data aktør'!A:H,8,FALSE)</f>
        <v/>
      </c>
      <c r="V404" s="112"/>
      <c r="W404" s="79"/>
      <c r="X404" s="79"/>
      <c r="Y404" s="79"/>
      <c r="Z404" s="79"/>
      <c r="AA404" s="79"/>
      <c r="AB404" s="171"/>
      <c r="AD404" s="171"/>
      <c r="AE404" s="171"/>
      <c r="AF404" s="171"/>
      <c r="AG404" s="171"/>
      <c r="AH404" s="171"/>
      <c r="AI404" s="171"/>
      <c r="AJ404" s="171"/>
      <c r="BV404" s="171"/>
      <c r="BW404" s="171"/>
      <c r="CB404" s="134"/>
    </row>
    <row r="405" spans="1:80" ht="12" x14ac:dyDescent="0.2">
      <c r="A405" s="249"/>
      <c r="B405" s="242" t="s">
        <v>933</v>
      </c>
      <c r="C405" s="170" t="str">
        <f>_xlfn.CONCAT(Leverancespecifikation6[[#This Row],[ID]],Leverancespecifikation6[[#This Row],[BYGNINGSDEL]])</f>
        <v>401Koblingsledninger (Pexrør) i gulv</v>
      </c>
      <c r="I405" s="171"/>
      <c r="J405" s="171">
        <v>4</v>
      </c>
      <c r="K405" s="175" t="s">
        <v>939</v>
      </c>
      <c r="L405" s="172" t="s">
        <v>925</v>
      </c>
      <c r="M405" s="80" t="str">
        <f>IFERROR(VLOOKUP(Leverancespecifikation6[[#This Row],[ID-Bygningsdel]],'Data ændringslog'!A:G,7,FALSE),"P")</f>
        <v/>
      </c>
      <c r="N405" s="321" t="s">
        <v>103</v>
      </c>
      <c r="O405" s="121" t="str">
        <f>VLOOKUP(Leverancespecifikation6[[#This Row],[ID-Bygningsdel]],'Data aktør'!A:H,2,FALSE)</f>
        <v/>
      </c>
      <c r="P405" s="78" t="str">
        <f>VLOOKUP(Leverancespecifikation6[[#This Row],[ID-Bygningsdel]],'Data aktør'!A:H,3,FALSE)</f>
        <v/>
      </c>
      <c r="Q405" s="78" t="str">
        <f>VLOOKUP(Leverancespecifikation6[[#This Row],[ID-Bygningsdel]],'Data aktør'!A:H,4,FALSE)</f>
        <v/>
      </c>
      <c r="R405" s="78" t="str">
        <f>VLOOKUP(Leverancespecifikation6[[#This Row],[ID-Bygningsdel]],'Data aktør'!A:H,5,FALSE)</f>
        <v/>
      </c>
      <c r="S405" s="78" t="str">
        <f>VLOOKUP(Leverancespecifikation6[[#This Row],[ID-Bygningsdel]],'Data aktør'!A:H,6,FALSE)</f>
        <v/>
      </c>
      <c r="T405" s="78" t="str">
        <f>VLOOKUP(Leverancespecifikation6[[#This Row],[ID-Bygningsdel]],'Data aktør'!A:H,7,FALSE)</f>
        <v/>
      </c>
      <c r="U405" s="122" t="str">
        <f>VLOOKUP(Leverancespecifikation6[[#This Row],[ID-Bygningsdel]],'Data aktør'!A:H,8,FALSE)</f>
        <v/>
      </c>
      <c r="V405" s="112"/>
      <c r="W405" s="79"/>
      <c r="X405" s="79"/>
      <c r="Y405" s="79"/>
      <c r="Z405" s="79"/>
      <c r="AA405" s="79"/>
      <c r="AB405" s="171"/>
      <c r="AD405" s="171"/>
      <c r="AE405" s="171"/>
      <c r="AF405" s="171"/>
      <c r="AG405" s="171"/>
      <c r="AH405" s="171"/>
      <c r="AI405" s="171"/>
      <c r="AJ405" s="171"/>
      <c r="BV405" s="171"/>
      <c r="BW405" s="171"/>
      <c r="CB405" s="134"/>
    </row>
    <row r="406" spans="1:80" ht="12" x14ac:dyDescent="0.2">
      <c r="A406" s="249"/>
      <c r="B406" s="242" t="s">
        <v>934</v>
      </c>
      <c r="C406" s="170" t="str">
        <f>_xlfn.CONCAT(Leverancespecifikation6[[#This Row],[ID]],Leverancespecifikation6[[#This Row],[BYGNINGSDEL]])</f>
        <v>402Koblingsledninger (Pexrør) i vægge</v>
      </c>
      <c r="I406" s="171"/>
      <c r="J406" s="171">
        <v>4</v>
      </c>
      <c r="K406" s="175" t="s">
        <v>941</v>
      </c>
      <c r="L406" s="172" t="s">
        <v>925</v>
      </c>
      <c r="M406" s="80" t="str">
        <f>IFERROR(VLOOKUP(Leverancespecifikation6[[#This Row],[ID-Bygningsdel]],'Data ændringslog'!A:G,7,FALSE),"P")</f>
        <v/>
      </c>
      <c r="N406" s="321" t="s">
        <v>103</v>
      </c>
      <c r="O406" s="121" t="str">
        <f>VLOOKUP(Leverancespecifikation6[[#This Row],[ID-Bygningsdel]],'Data aktør'!A:H,2,FALSE)</f>
        <v/>
      </c>
      <c r="P406" s="78" t="str">
        <f>VLOOKUP(Leverancespecifikation6[[#This Row],[ID-Bygningsdel]],'Data aktør'!A:H,3,FALSE)</f>
        <v/>
      </c>
      <c r="Q406" s="78" t="str">
        <f>VLOOKUP(Leverancespecifikation6[[#This Row],[ID-Bygningsdel]],'Data aktør'!A:H,4,FALSE)</f>
        <v/>
      </c>
      <c r="R406" s="78" t="str">
        <f>VLOOKUP(Leverancespecifikation6[[#This Row],[ID-Bygningsdel]],'Data aktør'!A:H,5,FALSE)</f>
        <v/>
      </c>
      <c r="S406" s="78" t="str">
        <f>VLOOKUP(Leverancespecifikation6[[#This Row],[ID-Bygningsdel]],'Data aktør'!A:H,6,FALSE)</f>
        <v/>
      </c>
      <c r="T406" s="78" t="str">
        <f>VLOOKUP(Leverancespecifikation6[[#This Row],[ID-Bygningsdel]],'Data aktør'!A:H,7,FALSE)</f>
        <v/>
      </c>
      <c r="U406" s="122" t="str">
        <f>VLOOKUP(Leverancespecifikation6[[#This Row],[ID-Bygningsdel]],'Data aktør'!A:H,8,FALSE)</f>
        <v/>
      </c>
      <c r="V406" s="112"/>
      <c r="W406" s="79"/>
      <c r="X406" s="79"/>
      <c r="Y406" s="79"/>
      <c r="Z406" s="79"/>
      <c r="AA406" s="79"/>
      <c r="AB406" s="171"/>
      <c r="AD406" s="171"/>
      <c r="AE406" s="171"/>
      <c r="AF406" s="171"/>
      <c r="AG406" s="171"/>
      <c r="AH406" s="171"/>
      <c r="AI406" s="171"/>
      <c r="AJ406" s="171"/>
      <c r="BV406" s="171"/>
      <c r="BW406" s="171"/>
      <c r="CB406" s="134"/>
    </row>
    <row r="407" spans="1:80" ht="12" x14ac:dyDescent="0.2">
      <c r="A407" s="249"/>
      <c r="B407" s="242" t="s">
        <v>935</v>
      </c>
      <c r="C407" s="170" t="str">
        <f>_xlfn.CONCAT(Leverancespecifikation6[[#This Row],[ID]],Leverancespecifikation6[[#This Row],[BYGNINGSDEL]])</f>
        <v>403Teknisk isolering</v>
      </c>
      <c r="E407" s="171">
        <v>598</v>
      </c>
      <c r="I407" s="171"/>
      <c r="J407" s="171">
        <v>4</v>
      </c>
      <c r="K407" s="175" t="s">
        <v>943</v>
      </c>
      <c r="L407" s="172" t="s">
        <v>925</v>
      </c>
      <c r="M407" s="80" t="str">
        <f>IFERROR(VLOOKUP(Leverancespecifikation6[[#This Row],[ID-Bygningsdel]],'Data ændringslog'!A:G,7,FALSE),"P")</f>
        <v/>
      </c>
      <c r="N407" s="321" t="s">
        <v>99</v>
      </c>
      <c r="O407" s="121" t="str">
        <f>VLOOKUP(Leverancespecifikation6[[#This Row],[ID-Bygningsdel]],'Data aktør'!A:H,2,FALSE)</f>
        <v/>
      </c>
      <c r="P407" s="78" t="str">
        <f>VLOOKUP(Leverancespecifikation6[[#This Row],[ID-Bygningsdel]],'Data aktør'!A:H,3,FALSE)</f>
        <v/>
      </c>
      <c r="Q407" s="78" t="str">
        <f>VLOOKUP(Leverancespecifikation6[[#This Row],[ID-Bygningsdel]],'Data aktør'!A:H,4,FALSE)</f>
        <v/>
      </c>
      <c r="R407" s="78" t="str">
        <f>VLOOKUP(Leverancespecifikation6[[#This Row],[ID-Bygningsdel]],'Data aktør'!A:H,5,FALSE)</f>
        <v>X</v>
      </c>
      <c r="S407" s="78" t="str">
        <f>VLOOKUP(Leverancespecifikation6[[#This Row],[ID-Bygningsdel]],'Data aktør'!A:H,6,FALSE)</f>
        <v/>
      </c>
      <c r="T407" s="78" t="str">
        <f>VLOOKUP(Leverancespecifikation6[[#This Row],[ID-Bygningsdel]],'Data aktør'!A:H,7,FALSE)</f>
        <v/>
      </c>
      <c r="U407" s="122" t="str">
        <f>VLOOKUP(Leverancespecifikation6[[#This Row],[ID-Bygningsdel]],'Data aktør'!A:H,8,FALSE)</f>
        <v/>
      </c>
      <c r="V407" s="112"/>
      <c r="W407" s="79"/>
      <c r="X407" s="79"/>
      <c r="Y407" s="79"/>
      <c r="Z407" s="79"/>
      <c r="AA407" s="79"/>
      <c r="AB407" s="171" t="s">
        <v>36</v>
      </c>
      <c r="AC407" s="171">
        <v>200</v>
      </c>
      <c r="AD407" s="171"/>
      <c r="AE407" s="171"/>
      <c r="AF407" s="171"/>
      <c r="AG407" s="171"/>
      <c r="AH407" s="171"/>
      <c r="AI407" s="171"/>
      <c r="AJ407" s="171" t="s">
        <v>36</v>
      </c>
      <c r="AK407" s="171">
        <v>300</v>
      </c>
      <c r="AT407" s="171" t="s">
        <v>36</v>
      </c>
      <c r="AU407" s="171">
        <v>325</v>
      </c>
      <c r="BB407" s="171" t="s">
        <v>36</v>
      </c>
      <c r="BC407" s="171">
        <v>325</v>
      </c>
      <c r="BV407" s="171"/>
      <c r="BW407" s="171"/>
      <c r="CB407" s="134"/>
    </row>
    <row r="408" spans="1:80" ht="12" x14ac:dyDescent="0.2">
      <c r="A408" s="249"/>
      <c r="B408" s="242" t="s">
        <v>936</v>
      </c>
      <c r="C408" s="170" t="str">
        <f>_xlfn.CONCAT(Leverancespecifikation6[[#This Row],[ID]],Leverancespecifikation6[[#This Row],[BYGNINGSDEL]])</f>
        <v>404Bæringer</v>
      </c>
      <c r="E408" s="171">
        <v>599</v>
      </c>
      <c r="I408" s="171"/>
      <c r="J408" s="171">
        <v>4</v>
      </c>
      <c r="K408" s="175" t="s">
        <v>596</v>
      </c>
      <c r="L408" s="172" t="s">
        <v>103</v>
      </c>
      <c r="M408" s="80" t="str">
        <f>IFERROR(VLOOKUP(Leverancespecifikation6[[#This Row],[ID-Bygningsdel]],'Data ændringslog'!A:G,7,FALSE),"P")</f>
        <v/>
      </c>
      <c r="N408" s="321" t="s">
        <v>103</v>
      </c>
      <c r="O408" s="121" t="str">
        <f>VLOOKUP(Leverancespecifikation6[[#This Row],[ID-Bygningsdel]],'Data aktør'!A:H,2,FALSE)</f>
        <v/>
      </c>
      <c r="P408" s="78" t="str">
        <f>VLOOKUP(Leverancespecifikation6[[#This Row],[ID-Bygningsdel]],'Data aktør'!A:H,3,FALSE)</f>
        <v/>
      </c>
      <c r="Q408" s="78" t="str">
        <f>VLOOKUP(Leverancespecifikation6[[#This Row],[ID-Bygningsdel]],'Data aktør'!A:H,4,FALSE)</f>
        <v/>
      </c>
      <c r="R408" s="78" t="str">
        <f>VLOOKUP(Leverancespecifikation6[[#This Row],[ID-Bygningsdel]],'Data aktør'!A:H,5,FALSE)</f>
        <v/>
      </c>
      <c r="S408" s="78" t="str">
        <f>VLOOKUP(Leverancespecifikation6[[#This Row],[ID-Bygningsdel]],'Data aktør'!A:H,6,FALSE)</f>
        <v/>
      </c>
      <c r="T408" s="78" t="str">
        <f>VLOOKUP(Leverancespecifikation6[[#This Row],[ID-Bygningsdel]],'Data aktør'!A:H,7,FALSE)</f>
        <v/>
      </c>
      <c r="U408" s="122" t="str">
        <f>VLOOKUP(Leverancespecifikation6[[#This Row],[ID-Bygningsdel]],'Data aktør'!A:H,8,FALSE)</f>
        <v/>
      </c>
      <c r="V408" s="112"/>
      <c r="W408" s="79"/>
      <c r="X408" s="79"/>
      <c r="Y408" s="79"/>
      <c r="Z408" s="79"/>
      <c r="AA408" s="79"/>
      <c r="AB408" s="171"/>
      <c r="AD408" s="171"/>
      <c r="AE408" s="171"/>
      <c r="AF408" s="171"/>
      <c r="AG408" s="171"/>
      <c r="AH408" s="171"/>
      <c r="AI408" s="171"/>
      <c r="AJ408" s="171"/>
      <c r="BV408" s="171"/>
      <c r="BW408" s="171"/>
      <c r="CB408" s="134"/>
    </row>
    <row r="409" spans="1:80" ht="12" x14ac:dyDescent="0.2">
      <c r="A409" s="249"/>
      <c r="B409" s="242" t="s">
        <v>938</v>
      </c>
      <c r="C409" s="170" t="str">
        <f>_xlfn.CONCAT(Leverancespecifikation6[[#This Row],[ID]],Leverancespecifikation6[[#This Row],[BYGNINGSDEL]])</f>
        <v>405Konsoller</v>
      </c>
      <c r="E409" s="171">
        <v>599</v>
      </c>
      <c r="I409" s="171"/>
      <c r="J409" s="171">
        <v>4</v>
      </c>
      <c r="K409" s="175" t="s">
        <v>598</v>
      </c>
      <c r="L409" s="172" t="s">
        <v>103</v>
      </c>
      <c r="M409" s="80" t="str">
        <f>IFERROR(VLOOKUP(Leverancespecifikation6[[#This Row],[ID-Bygningsdel]],'Data ændringslog'!A:G,7,FALSE),"P")</f>
        <v/>
      </c>
      <c r="N409" s="321" t="s">
        <v>103</v>
      </c>
      <c r="O409" s="121" t="str">
        <f>VLOOKUP(Leverancespecifikation6[[#This Row],[ID-Bygningsdel]],'Data aktør'!A:H,2,FALSE)</f>
        <v/>
      </c>
      <c r="P409" s="78" t="str">
        <f>VLOOKUP(Leverancespecifikation6[[#This Row],[ID-Bygningsdel]],'Data aktør'!A:H,3,FALSE)</f>
        <v/>
      </c>
      <c r="Q409" s="78" t="str">
        <f>VLOOKUP(Leverancespecifikation6[[#This Row],[ID-Bygningsdel]],'Data aktør'!A:H,4,FALSE)</f>
        <v/>
      </c>
      <c r="R409" s="78" t="str">
        <f>VLOOKUP(Leverancespecifikation6[[#This Row],[ID-Bygningsdel]],'Data aktør'!A:H,5,FALSE)</f>
        <v/>
      </c>
      <c r="S409" s="78" t="str">
        <f>VLOOKUP(Leverancespecifikation6[[#This Row],[ID-Bygningsdel]],'Data aktør'!A:H,6,FALSE)</f>
        <v/>
      </c>
      <c r="T409" s="78" t="str">
        <f>VLOOKUP(Leverancespecifikation6[[#This Row],[ID-Bygningsdel]],'Data aktør'!A:H,7,FALSE)</f>
        <v/>
      </c>
      <c r="U409" s="122" t="str">
        <f>VLOOKUP(Leverancespecifikation6[[#This Row],[ID-Bygningsdel]],'Data aktør'!A:H,8,FALSE)</f>
        <v/>
      </c>
      <c r="V409" s="112"/>
      <c r="W409" s="79"/>
      <c r="X409" s="79"/>
      <c r="Y409" s="79"/>
      <c r="Z409" s="79"/>
      <c r="AA409" s="79"/>
      <c r="AB409" s="171"/>
      <c r="AD409" s="171"/>
      <c r="AE409" s="171"/>
      <c r="AF409" s="171"/>
      <c r="AG409" s="171"/>
      <c r="AH409" s="171"/>
      <c r="AI409" s="171"/>
      <c r="AJ409" s="171"/>
      <c r="BV409" s="171"/>
      <c r="BW409" s="171"/>
      <c r="CB409" s="134"/>
    </row>
    <row r="410" spans="1:80" ht="12" x14ac:dyDescent="0.2">
      <c r="A410" s="249"/>
      <c r="B410" s="242" t="s">
        <v>940</v>
      </c>
      <c r="C410" s="170" t="str">
        <f>_xlfn.CONCAT(Leverancespecifikation6[[#This Row],[ID]],Leverancespecifikation6[[#This Row],[BYGNINGSDEL]])</f>
        <v>406Stativer</v>
      </c>
      <c r="E410" s="171">
        <v>599</v>
      </c>
      <c r="I410" s="171"/>
      <c r="J410" s="171">
        <v>4</v>
      </c>
      <c r="K410" s="175" t="s">
        <v>600</v>
      </c>
      <c r="L410" s="172" t="s">
        <v>103</v>
      </c>
      <c r="M410" s="80" t="str">
        <f>IFERROR(VLOOKUP(Leverancespecifikation6[[#This Row],[ID-Bygningsdel]],'Data ændringslog'!A:G,7,FALSE),"P")</f>
        <v/>
      </c>
      <c r="N410" s="321" t="s">
        <v>103</v>
      </c>
      <c r="O410" s="121" t="str">
        <f>VLOOKUP(Leverancespecifikation6[[#This Row],[ID-Bygningsdel]],'Data aktør'!A:H,2,FALSE)</f>
        <v/>
      </c>
      <c r="P410" s="78" t="str">
        <f>VLOOKUP(Leverancespecifikation6[[#This Row],[ID-Bygningsdel]],'Data aktør'!A:H,3,FALSE)</f>
        <v/>
      </c>
      <c r="Q410" s="78" t="str">
        <f>VLOOKUP(Leverancespecifikation6[[#This Row],[ID-Bygningsdel]],'Data aktør'!A:H,4,FALSE)</f>
        <v/>
      </c>
      <c r="R410" s="78" t="str">
        <f>VLOOKUP(Leverancespecifikation6[[#This Row],[ID-Bygningsdel]],'Data aktør'!A:H,5,FALSE)</f>
        <v/>
      </c>
      <c r="S410" s="78" t="str">
        <f>VLOOKUP(Leverancespecifikation6[[#This Row],[ID-Bygningsdel]],'Data aktør'!A:H,6,FALSE)</f>
        <v/>
      </c>
      <c r="T410" s="78" t="str">
        <f>VLOOKUP(Leverancespecifikation6[[#This Row],[ID-Bygningsdel]],'Data aktør'!A:H,7,FALSE)</f>
        <v/>
      </c>
      <c r="U410" s="122" t="str">
        <f>VLOOKUP(Leverancespecifikation6[[#This Row],[ID-Bygningsdel]],'Data aktør'!A:H,8,FALSE)</f>
        <v/>
      </c>
      <c r="V410" s="112"/>
      <c r="W410" s="79"/>
      <c r="X410" s="79"/>
      <c r="Y410" s="79"/>
      <c r="Z410" s="79"/>
      <c r="AA410" s="79"/>
      <c r="AB410" s="171"/>
      <c r="AD410" s="171"/>
      <c r="AE410" s="171"/>
      <c r="AF410" s="171"/>
      <c r="AG410" s="171"/>
      <c r="AH410" s="171"/>
      <c r="AI410" s="171"/>
      <c r="AJ410" s="171"/>
      <c r="BV410" s="171"/>
      <c r="BW410" s="171"/>
      <c r="CB410" s="134"/>
    </row>
    <row r="411" spans="1:80" ht="12" x14ac:dyDescent="0.2">
      <c r="A411" s="249"/>
      <c r="B411" s="242" t="s">
        <v>942</v>
      </c>
      <c r="C411" s="170" t="str">
        <f>_xlfn.CONCAT(Leverancespecifikation6[[#This Row],[ID]],Leverancespecifikation6[[#This Row],[BYGNINGSDEL]])</f>
        <v>407Hul- og recesobjekter</v>
      </c>
      <c r="E411" s="171">
        <v>599</v>
      </c>
      <c r="I411" s="171"/>
      <c r="J411" s="171">
        <v>4</v>
      </c>
      <c r="K411" s="175" t="s">
        <v>602</v>
      </c>
      <c r="L411" s="172" t="s">
        <v>603</v>
      </c>
      <c r="M411" s="80" t="str">
        <f>IFERROR(VLOOKUP(Leverancespecifikation6[[#This Row],[ID-Bygningsdel]],'Data ændringslog'!A:G,7,FALSE),"P")</f>
        <v/>
      </c>
      <c r="N411" s="321" t="s">
        <v>103</v>
      </c>
      <c r="O411" s="121" t="str">
        <f>VLOOKUP(Leverancespecifikation6[[#This Row],[ID-Bygningsdel]],'Data aktør'!A:H,2,FALSE)</f>
        <v/>
      </c>
      <c r="P411" s="78" t="str">
        <f>VLOOKUP(Leverancespecifikation6[[#This Row],[ID-Bygningsdel]],'Data aktør'!A:H,3,FALSE)</f>
        <v/>
      </c>
      <c r="Q411" s="78" t="str">
        <f>VLOOKUP(Leverancespecifikation6[[#This Row],[ID-Bygningsdel]],'Data aktør'!A:H,4,FALSE)</f>
        <v/>
      </c>
      <c r="R411" s="78" t="str">
        <f>VLOOKUP(Leverancespecifikation6[[#This Row],[ID-Bygningsdel]],'Data aktør'!A:H,5,FALSE)</f>
        <v/>
      </c>
      <c r="S411" s="78" t="str">
        <f>VLOOKUP(Leverancespecifikation6[[#This Row],[ID-Bygningsdel]],'Data aktør'!A:H,6,FALSE)</f>
        <v/>
      </c>
      <c r="T411" s="78" t="str">
        <f>VLOOKUP(Leverancespecifikation6[[#This Row],[ID-Bygningsdel]],'Data aktør'!A:H,7,FALSE)</f>
        <v/>
      </c>
      <c r="U411" s="122" t="str">
        <f>VLOOKUP(Leverancespecifikation6[[#This Row],[ID-Bygningsdel]],'Data aktør'!A:H,8,FALSE)</f>
        <v/>
      </c>
      <c r="V411" s="112"/>
      <c r="W411" s="79"/>
      <c r="X411" s="79"/>
      <c r="Y411" s="79"/>
      <c r="Z411" s="79"/>
      <c r="AA411" s="79"/>
      <c r="AB411" s="171"/>
      <c r="AD411" s="171"/>
      <c r="AE411" s="171"/>
      <c r="AF411" s="171"/>
      <c r="AG411" s="171"/>
      <c r="AH411" s="171"/>
      <c r="AI411" s="171"/>
      <c r="AJ411" s="171"/>
      <c r="BV411" s="171"/>
      <c r="BW411" s="171"/>
      <c r="CB411" s="134"/>
    </row>
    <row r="412" spans="1:80" ht="12" x14ac:dyDescent="0.2">
      <c r="A412" s="249"/>
      <c r="B412" s="242" t="s">
        <v>944</v>
      </c>
      <c r="C412" s="170" t="str">
        <f>_xlfn.CONCAT(Leverancespecifikation6[[#This Row],[ID]],Leverancespecifikation6[[#This Row],[BYGNINGSDEL]])</f>
        <v>408Hullukninger</v>
      </c>
      <c r="E412" s="171">
        <v>599</v>
      </c>
      <c r="I412" s="171"/>
      <c r="J412" s="171">
        <v>4</v>
      </c>
      <c r="K412" s="175" t="s">
        <v>605</v>
      </c>
      <c r="L412" s="172" t="s">
        <v>103</v>
      </c>
      <c r="M412" s="80" t="str">
        <f>IFERROR(VLOOKUP(Leverancespecifikation6[[#This Row],[ID-Bygningsdel]],'Data ændringslog'!A:G,7,FALSE),"P")</f>
        <v/>
      </c>
      <c r="N412" s="321" t="s">
        <v>103</v>
      </c>
      <c r="O412" s="121" t="str">
        <f>VLOOKUP(Leverancespecifikation6[[#This Row],[ID-Bygningsdel]],'Data aktør'!A:H,2,FALSE)</f>
        <v/>
      </c>
      <c r="P412" s="78" t="str">
        <f>VLOOKUP(Leverancespecifikation6[[#This Row],[ID-Bygningsdel]],'Data aktør'!A:H,3,FALSE)</f>
        <v/>
      </c>
      <c r="Q412" s="78" t="str">
        <f>VLOOKUP(Leverancespecifikation6[[#This Row],[ID-Bygningsdel]],'Data aktør'!A:H,4,FALSE)</f>
        <v/>
      </c>
      <c r="R412" s="78" t="str">
        <f>VLOOKUP(Leverancespecifikation6[[#This Row],[ID-Bygningsdel]],'Data aktør'!A:H,5,FALSE)</f>
        <v/>
      </c>
      <c r="S412" s="78" t="str">
        <f>VLOOKUP(Leverancespecifikation6[[#This Row],[ID-Bygningsdel]],'Data aktør'!A:H,6,FALSE)</f>
        <v/>
      </c>
      <c r="T412" s="78" t="str">
        <f>VLOOKUP(Leverancespecifikation6[[#This Row],[ID-Bygningsdel]],'Data aktør'!A:H,7,FALSE)</f>
        <v/>
      </c>
      <c r="U412" s="122" t="str">
        <f>VLOOKUP(Leverancespecifikation6[[#This Row],[ID-Bygningsdel]],'Data aktør'!A:H,8,FALSE)</f>
        <v/>
      </c>
      <c r="V412" s="112"/>
      <c r="W412" s="79"/>
      <c r="X412" s="79"/>
      <c r="Y412" s="79"/>
      <c r="Z412" s="79"/>
      <c r="AA412" s="79"/>
      <c r="AB412" s="171"/>
      <c r="AD412" s="171"/>
      <c r="AE412" s="171"/>
      <c r="AF412" s="171"/>
      <c r="AG412" s="171"/>
      <c r="AH412" s="171"/>
      <c r="AI412" s="171"/>
      <c r="AJ412" s="171"/>
      <c r="BL412" s="287" t="s">
        <v>606</v>
      </c>
      <c r="BV412" s="171"/>
      <c r="BW412" s="171"/>
      <c r="CB412" s="134"/>
    </row>
    <row r="413" spans="1:80" ht="12" x14ac:dyDescent="0.2">
      <c r="A413" s="249"/>
      <c r="B413" s="242" t="s">
        <v>945</v>
      </c>
      <c r="C413" s="170" t="str">
        <f>_xlfn.CONCAT(Leverancespecifikation6[[#This Row],[ID]],Leverancespecifikation6[[#This Row],[BYGNINGSDEL]])</f>
        <v>409Luftarter</v>
      </c>
      <c r="E413" s="171" t="s">
        <v>1560</v>
      </c>
      <c r="I413" s="171"/>
      <c r="J413" s="171">
        <v>3</v>
      </c>
      <c r="K413" s="333" t="s">
        <v>964</v>
      </c>
      <c r="M413" s="80" t="str">
        <f>IFERROR(VLOOKUP(Leverancespecifikation6[[#This Row],[ID-Bygningsdel]],'Data ændringslog'!A:G,7,FALSE),"P")</f>
        <v/>
      </c>
      <c r="N413" s="321" t="s">
        <v>99</v>
      </c>
      <c r="O413" s="121" t="str">
        <f>VLOOKUP(Leverancespecifikation6[[#This Row],[ID-Bygningsdel]],'Data aktør'!A:H,2,FALSE)</f>
        <v/>
      </c>
      <c r="P413" s="78" t="str">
        <f>VLOOKUP(Leverancespecifikation6[[#This Row],[ID-Bygningsdel]],'Data aktør'!A:H,3,FALSE)</f>
        <v/>
      </c>
      <c r="Q413" s="78" t="str">
        <f>VLOOKUP(Leverancespecifikation6[[#This Row],[ID-Bygningsdel]],'Data aktør'!A:H,4,FALSE)</f>
        <v/>
      </c>
      <c r="R413" s="78" t="str">
        <f>VLOOKUP(Leverancespecifikation6[[#This Row],[ID-Bygningsdel]],'Data aktør'!A:H,5,FALSE)</f>
        <v/>
      </c>
      <c r="S413" s="78" t="str">
        <f>VLOOKUP(Leverancespecifikation6[[#This Row],[ID-Bygningsdel]],'Data aktør'!A:H,6,FALSE)</f>
        <v/>
      </c>
      <c r="T413" s="78" t="str">
        <f>VLOOKUP(Leverancespecifikation6[[#This Row],[ID-Bygningsdel]],'Data aktør'!A:H,7,FALSE)</f>
        <v/>
      </c>
      <c r="U413" s="122" t="str">
        <f>VLOOKUP(Leverancespecifikation6[[#This Row],[ID-Bygningsdel]],'Data aktør'!A:H,8,FALSE)</f>
        <v/>
      </c>
      <c r="V413" s="112"/>
      <c r="W413" s="79"/>
      <c r="X413" s="79"/>
      <c r="Y413" s="79"/>
      <c r="Z413" s="79"/>
      <c r="AA413" s="79"/>
      <c r="AB413" s="171"/>
      <c r="AD413" s="171"/>
      <c r="AE413" s="171"/>
      <c r="AF413" s="171"/>
      <c r="AG413" s="171"/>
      <c r="AH413" s="171"/>
      <c r="AI413" s="171"/>
      <c r="AJ413" s="171"/>
      <c r="BV413" s="171"/>
      <c r="BW413" s="171"/>
      <c r="CB413" s="134"/>
    </row>
    <row r="414" spans="1:80" ht="12" x14ac:dyDescent="0.2">
      <c r="A414" s="249"/>
      <c r="B414" s="242" t="s">
        <v>946</v>
      </c>
      <c r="C414" s="170" t="str">
        <f>_xlfn.CONCAT(Leverancespecifikation6[[#This Row],[ID]],Leverancespecifikation6[[#This Row],[BYGNINGSDEL]])</f>
        <v>410Teknikrum/Teknikområder</v>
      </c>
      <c r="E414" s="171" t="s">
        <v>1560</v>
      </c>
      <c r="I414" s="171"/>
      <c r="J414" s="171">
        <v>4</v>
      </c>
      <c r="K414" s="175" t="s">
        <v>583</v>
      </c>
      <c r="L414" s="172" t="s">
        <v>925</v>
      </c>
      <c r="M414" s="80" t="str">
        <f>IFERROR(VLOOKUP(Leverancespecifikation6[[#This Row],[ID-Bygningsdel]],'Data ændringslog'!A:G,7,FALSE),"P")</f>
        <v/>
      </c>
      <c r="N414" s="321" t="s">
        <v>99</v>
      </c>
      <c r="O414" s="121" t="str">
        <f>VLOOKUP(Leverancespecifikation6[[#This Row],[ID-Bygningsdel]],'Data aktør'!A:H,2,FALSE)</f>
        <v/>
      </c>
      <c r="P414" s="78" t="str">
        <f>VLOOKUP(Leverancespecifikation6[[#This Row],[ID-Bygningsdel]],'Data aktør'!A:H,3,FALSE)</f>
        <v/>
      </c>
      <c r="Q414" s="78" t="str">
        <f>VLOOKUP(Leverancespecifikation6[[#This Row],[ID-Bygningsdel]],'Data aktør'!A:H,4,FALSE)</f>
        <v/>
      </c>
      <c r="R414" s="78" t="str">
        <f>VLOOKUP(Leverancespecifikation6[[#This Row],[ID-Bygningsdel]],'Data aktør'!A:H,5,FALSE)</f>
        <v>X</v>
      </c>
      <c r="S414" s="78" t="str">
        <f>VLOOKUP(Leverancespecifikation6[[#This Row],[ID-Bygningsdel]],'Data aktør'!A:H,6,FALSE)</f>
        <v/>
      </c>
      <c r="T414" s="78" t="str">
        <f>VLOOKUP(Leverancespecifikation6[[#This Row],[ID-Bygningsdel]],'Data aktør'!A:H,7,FALSE)</f>
        <v/>
      </c>
      <c r="U414" s="122" t="str">
        <f>VLOOKUP(Leverancespecifikation6[[#This Row],[ID-Bygningsdel]],'Data aktør'!A:H,8,FALSE)</f>
        <v/>
      </c>
      <c r="V414" s="112"/>
      <c r="W414" s="79"/>
      <c r="X414" s="79"/>
      <c r="Y414" s="79"/>
      <c r="Z414" s="79"/>
      <c r="AA414" s="79"/>
      <c r="AB414" s="171" t="s">
        <v>36</v>
      </c>
      <c r="AC414" s="171">
        <v>200</v>
      </c>
      <c r="AD414" s="171"/>
      <c r="AE414" s="171"/>
      <c r="AF414" s="171"/>
      <c r="AG414" s="171"/>
      <c r="AH414" s="171"/>
      <c r="AI414" s="171"/>
      <c r="AJ414" s="171" t="s">
        <v>36</v>
      </c>
      <c r="AK414" s="171">
        <v>300</v>
      </c>
      <c r="AT414" s="171" t="s">
        <v>36</v>
      </c>
      <c r="AU414" s="171">
        <v>325</v>
      </c>
      <c r="BB414" s="171" t="s">
        <v>36</v>
      </c>
      <c r="BC414" s="171">
        <v>325</v>
      </c>
      <c r="BV414" s="171"/>
      <c r="BW414" s="171"/>
      <c r="CB414" s="134"/>
    </row>
    <row r="415" spans="1:80" ht="12" x14ac:dyDescent="0.2">
      <c r="A415" s="249"/>
      <c r="B415" s="242" t="s">
        <v>947</v>
      </c>
      <c r="C415" s="170" t="str">
        <f>_xlfn.CONCAT(Leverancespecifikation6[[#This Row],[ID]],Leverancespecifikation6[[#This Row],[BYGNINGSDEL]])</f>
        <v>411Skakte (lodrette hovedføringsveje)</v>
      </c>
      <c r="E415" s="171" t="s">
        <v>1560</v>
      </c>
      <c r="I415" s="171"/>
      <c r="J415" s="171">
        <v>4</v>
      </c>
      <c r="K415" s="175" t="s">
        <v>586</v>
      </c>
      <c r="L415" s="172" t="s">
        <v>925</v>
      </c>
      <c r="M415" s="80" t="str">
        <f>IFERROR(VLOOKUP(Leverancespecifikation6[[#This Row],[ID-Bygningsdel]],'Data ændringslog'!A:G,7,FALSE),"P")</f>
        <v/>
      </c>
      <c r="N415" s="321" t="s">
        <v>99</v>
      </c>
      <c r="O415" s="121" t="str">
        <f>VLOOKUP(Leverancespecifikation6[[#This Row],[ID-Bygningsdel]],'Data aktør'!A:H,2,FALSE)</f>
        <v/>
      </c>
      <c r="P415" s="78" t="str">
        <f>VLOOKUP(Leverancespecifikation6[[#This Row],[ID-Bygningsdel]],'Data aktør'!A:H,3,FALSE)</f>
        <v/>
      </c>
      <c r="Q415" s="78" t="str">
        <f>VLOOKUP(Leverancespecifikation6[[#This Row],[ID-Bygningsdel]],'Data aktør'!A:H,4,FALSE)</f>
        <v/>
      </c>
      <c r="R415" s="78" t="str">
        <f>VLOOKUP(Leverancespecifikation6[[#This Row],[ID-Bygningsdel]],'Data aktør'!A:H,5,FALSE)</f>
        <v>X</v>
      </c>
      <c r="S415" s="78" t="str">
        <f>VLOOKUP(Leverancespecifikation6[[#This Row],[ID-Bygningsdel]],'Data aktør'!A:H,6,FALSE)</f>
        <v/>
      </c>
      <c r="T415" s="78" t="str">
        <f>VLOOKUP(Leverancespecifikation6[[#This Row],[ID-Bygningsdel]],'Data aktør'!A:H,7,FALSE)</f>
        <v/>
      </c>
      <c r="U415" s="122" t="str">
        <f>VLOOKUP(Leverancespecifikation6[[#This Row],[ID-Bygningsdel]],'Data aktør'!A:H,8,FALSE)</f>
        <v/>
      </c>
      <c r="V415" s="112"/>
      <c r="W415" s="79"/>
      <c r="X415" s="79"/>
      <c r="Y415" s="79"/>
      <c r="Z415" s="79"/>
      <c r="AA415" s="79"/>
      <c r="AB415" s="171" t="s">
        <v>36</v>
      </c>
      <c r="AC415" s="171">
        <v>200</v>
      </c>
      <c r="AD415" s="171"/>
      <c r="AE415" s="171"/>
      <c r="AF415" s="171"/>
      <c r="AG415" s="171"/>
      <c r="AH415" s="171"/>
      <c r="AI415" s="171"/>
      <c r="AJ415" s="171" t="s">
        <v>36</v>
      </c>
      <c r="AK415" s="171">
        <v>300</v>
      </c>
      <c r="AT415" s="171" t="s">
        <v>36</v>
      </c>
      <c r="AU415" s="171">
        <v>325</v>
      </c>
      <c r="BB415" s="171" t="s">
        <v>36</v>
      </c>
      <c r="BC415" s="171">
        <v>325</v>
      </c>
      <c r="BV415" s="171"/>
      <c r="BW415" s="171"/>
      <c r="CB415" s="134"/>
    </row>
    <row r="416" spans="1:80" ht="12" x14ac:dyDescent="0.2">
      <c r="A416" s="249"/>
      <c r="B416" s="242" t="s">
        <v>948</v>
      </c>
      <c r="C416" s="170" t="str">
        <f>_xlfn.CONCAT(Leverancespecifikation6[[#This Row],[ID]],Leverancespecifikation6[[#This Row],[BYGNINGSDEL]])</f>
        <v>412Vandrette hoved- og fordelingsføringsveje</v>
      </c>
      <c r="E416" s="171" t="s">
        <v>1560</v>
      </c>
      <c r="I416" s="171"/>
      <c r="J416" s="171">
        <v>4</v>
      </c>
      <c r="K416" s="175" t="s">
        <v>588</v>
      </c>
      <c r="L416" s="172" t="s">
        <v>925</v>
      </c>
      <c r="M416" s="80" t="str">
        <f>IFERROR(VLOOKUP(Leverancespecifikation6[[#This Row],[ID-Bygningsdel]],'Data ændringslog'!A:G,7,FALSE),"P")</f>
        <v/>
      </c>
      <c r="N416" s="321" t="s">
        <v>99</v>
      </c>
      <c r="O416" s="121" t="str">
        <f>VLOOKUP(Leverancespecifikation6[[#This Row],[ID-Bygningsdel]],'Data aktør'!A:H,2,FALSE)</f>
        <v/>
      </c>
      <c r="P416" s="78" t="str">
        <f>VLOOKUP(Leverancespecifikation6[[#This Row],[ID-Bygningsdel]],'Data aktør'!A:H,3,FALSE)</f>
        <v/>
      </c>
      <c r="Q416" s="78" t="str">
        <f>VLOOKUP(Leverancespecifikation6[[#This Row],[ID-Bygningsdel]],'Data aktør'!A:H,4,FALSE)</f>
        <v/>
      </c>
      <c r="R416" s="78" t="str">
        <f>VLOOKUP(Leverancespecifikation6[[#This Row],[ID-Bygningsdel]],'Data aktør'!A:H,5,FALSE)</f>
        <v>X</v>
      </c>
      <c r="S416" s="78" t="str">
        <f>VLOOKUP(Leverancespecifikation6[[#This Row],[ID-Bygningsdel]],'Data aktør'!A:H,6,FALSE)</f>
        <v/>
      </c>
      <c r="T416" s="78" t="str">
        <f>VLOOKUP(Leverancespecifikation6[[#This Row],[ID-Bygningsdel]],'Data aktør'!A:H,7,FALSE)</f>
        <v/>
      </c>
      <c r="U416" s="122" t="str">
        <f>VLOOKUP(Leverancespecifikation6[[#This Row],[ID-Bygningsdel]],'Data aktør'!A:H,8,FALSE)</f>
        <v/>
      </c>
      <c r="V416" s="112"/>
      <c r="W416" s="79"/>
      <c r="X416" s="79"/>
      <c r="Y416" s="79"/>
      <c r="Z416" s="79"/>
      <c r="AA416" s="79"/>
      <c r="AB416" s="171" t="s">
        <v>36</v>
      </c>
      <c r="AC416" s="171">
        <v>200</v>
      </c>
      <c r="AD416" s="171"/>
      <c r="AE416" s="171"/>
      <c r="AF416" s="171"/>
      <c r="AG416" s="171"/>
      <c r="AH416" s="171"/>
      <c r="AI416" s="171"/>
      <c r="AJ416" s="171" t="s">
        <v>36</v>
      </c>
      <c r="AK416" s="171">
        <v>300</v>
      </c>
      <c r="AT416" s="171" t="s">
        <v>36</v>
      </c>
      <c r="AU416" s="171">
        <v>325</v>
      </c>
      <c r="BB416" s="171" t="s">
        <v>36</v>
      </c>
      <c r="BC416" s="171">
        <v>325</v>
      </c>
      <c r="BV416" s="171"/>
      <c r="BW416" s="171"/>
      <c r="CB416" s="134"/>
    </row>
    <row r="417" spans="1:80" ht="12" x14ac:dyDescent="0.2">
      <c r="A417" s="249"/>
      <c r="B417" s="242" t="s">
        <v>949</v>
      </c>
      <c r="C417" s="170" t="str">
        <f>_xlfn.CONCAT(Leverancespecifikation6[[#This Row],[ID]],Leverancespecifikation6[[#This Row],[BYGNINGSDEL]])</f>
        <v>413føring til Komponenter og tilslutninger i rum</v>
      </c>
      <c r="I417" s="171"/>
      <c r="J417" s="171">
        <v>4</v>
      </c>
      <c r="K417" s="175" t="s">
        <v>969</v>
      </c>
      <c r="L417" s="172" t="s">
        <v>925</v>
      </c>
      <c r="M417" s="80" t="str">
        <f>IFERROR(VLOOKUP(Leverancespecifikation6[[#This Row],[ID-Bygningsdel]],'Data ændringslog'!A:G,7,FALSE),"P")</f>
        <v/>
      </c>
      <c r="N417" s="321" t="s">
        <v>103</v>
      </c>
      <c r="O417" s="121" t="str">
        <f>VLOOKUP(Leverancespecifikation6[[#This Row],[ID-Bygningsdel]],'Data aktør'!A:H,2,FALSE)</f>
        <v/>
      </c>
      <c r="P417" s="78" t="str">
        <f>VLOOKUP(Leverancespecifikation6[[#This Row],[ID-Bygningsdel]],'Data aktør'!A:H,3,FALSE)</f>
        <v/>
      </c>
      <c r="Q417" s="78" t="str">
        <f>VLOOKUP(Leverancespecifikation6[[#This Row],[ID-Bygningsdel]],'Data aktør'!A:H,4,FALSE)</f>
        <v/>
      </c>
      <c r="R417" s="78" t="str">
        <f>VLOOKUP(Leverancespecifikation6[[#This Row],[ID-Bygningsdel]],'Data aktør'!A:H,5,FALSE)</f>
        <v/>
      </c>
      <c r="S417" s="78" t="str">
        <f>VLOOKUP(Leverancespecifikation6[[#This Row],[ID-Bygningsdel]],'Data aktør'!A:H,6,FALSE)</f>
        <v/>
      </c>
      <c r="T417" s="78" t="str">
        <f>VLOOKUP(Leverancespecifikation6[[#This Row],[ID-Bygningsdel]],'Data aktør'!A:H,7,FALSE)</f>
        <v/>
      </c>
      <c r="U417" s="122" t="str">
        <f>VLOOKUP(Leverancespecifikation6[[#This Row],[ID-Bygningsdel]],'Data aktør'!A:H,8,FALSE)</f>
        <v/>
      </c>
      <c r="V417" s="112"/>
      <c r="W417" s="79"/>
      <c r="X417" s="79"/>
      <c r="Y417" s="79"/>
      <c r="Z417" s="79"/>
      <c r="AA417" s="79"/>
      <c r="AB417" s="171"/>
      <c r="AD417" s="171"/>
      <c r="AE417" s="171"/>
      <c r="AF417" s="171"/>
      <c r="AG417" s="171"/>
      <c r="AH417" s="171"/>
      <c r="AI417" s="171"/>
      <c r="AJ417" s="171"/>
      <c r="BV417" s="171"/>
      <c r="BW417" s="171"/>
      <c r="CB417" s="134"/>
    </row>
    <row r="418" spans="1:80" ht="12" x14ac:dyDescent="0.2">
      <c r="A418" s="249"/>
      <c r="B418" s="242" t="s">
        <v>951</v>
      </c>
      <c r="C418" s="170" t="str">
        <f>_xlfn.CONCAT(Leverancespecifikation6[[#This Row],[ID]],Leverancespecifikation6[[#This Row],[BYGNINGSDEL]])</f>
        <v>414Koblingsledninger (Pexrør) i gulv</v>
      </c>
      <c r="I418" s="171"/>
      <c r="J418" s="171">
        <v>4</v>
      </c>
      <c r="K418" s="175" t="s">
        <v>939</v>
      </c>
      <c r="L418" s="172" t="s">
        <v>925</v>
      </c>
      <c r="M418" s="80" t="str">
        <f>IFERROR(VLOOKUP(Leverancespecifikation6[[#This Row],[ID-Bygningsdel]],'Data ændringslog'!A:G,7,FALSE),"P")</f>
        <v/>
      </c>
      <c r="N418" s="321" t="s">
        <v>103</v>
      </c>
      <c r="O418" s="121" t="str">
        <f>VLOOKUP(Leverancespecifikation6[[#This Row],[ID-Bygningsdel]],'Data aktør'!A:H,2,FALSE)</f>
        <v/>
      </c>
      <c r="P418" s="78" t="str">
        <f>VLOOKUP(Leverancespecifikation6[[#This Row],[ID-Bygningsdel]],'Data aktør'!A:H,3,FALSE)</f>
        <v/>
      </c>
      <c r="Q418" s="78" t="str">
        <f>VLOOKUP(Leverancespecifikation6[[#This Row],[ID-Bygningsdel]],'Data aktør'!A:H,4,FALSE)</f>
        <v/>
      </c>
      <c r="R418" s="78" t="str">
        <f>VLOOKUP(Leverancespecifikation6[[#This Row],[ID-Bygningsdel]],'Data aktør'!A:H,5,FALSE)</f>
        <v/>
      </c>
      <c r="S418" s="78" t="str">
        <f>VLOOKUP(Leverancespecifikation6[[#This Row],[ID-Bygningsdel]],'Data aktør'!A:H,6,FALSE)</f>
        <v/>
      </c>
      <c r="T418" s="78" t="str">
        <f>VLOOKUP(Leverancespecifikation6[[#This Row],[ID-Bygningsdel]],'Data aktør'!A:H,7,FALSE)</f>
        <v/>
      </c>
      <c r="U418" s="122" t="str">
        <f>VLOOKUP(Leverancespecifikation6[[#This Row],[ID-Bygningsdel]],'Data aktør'!A:H,8,FALSE)</f>
        <v/>
      </c>
      <c r="V418" s="112"/>
      <c r="W418" s="79"/>
      <c r="X418" s="79"/>
      <c r="Y418" s="79"/>
      <c r="Z418" s="79"/>
      <c r="AA418" s="79"/>
      <c r="AB418" s="171"/>
      <c r="AD418" s="171"/>
      <c r="AE418" s="171"/>
      <c r="AF418" s="171"/>
      <c r="AG418" s="171"/>
      <c r="AH418" s="171"/>
      <c r="AI418" s="171"/>
      <c r="AJ418" s="171"/>
      <c r="BV418" s="171"/>
      <c r="BW418" s="171"/>
      <c r="CB418" s="134"/>
    </row>
    <row r="419" spans="1:80" ht="12" x14ac:dyDescent="0.2">
      <c r="A419" s="249"/>
      <c r="B419" s="242" t="s">
        <v>952</v>
      </c>
      <c r="C419" s="170" t="str">
        <f>_xlfn.CONCAT(Leverancespecifikation6[[#This Row],[ID]],Leverancespecifikation6[[#This Row],[BYGNINGSDEL]])</f>
        <v>415Koblingsledninger (Pexrør) i vægge</v>
      </c>
      <c r="I419" s="171"/>
      <c r="J419" s="171">
        <v>4</v>
      </c>
      <c r="K419" s="175" t="s">
        <v>941</v>
      </c>
      <c r="L419" s="172" t="s">
        <v>925</v>
      </c>
      <c r="M419" s="80" t="str">
        <f>IFERROR(VLOOKUP(Leverancespecifikation6[[#This Row],[ID-Bygningsdel]],'Data ændringslog'!A:G,7,FALSE),"P")</f>
        <v/>
      </c>
      <c r="N419" s="321" t="s">
        <v>103</v>
      </c>
      <c r="O419" s="121" t="str">
        <f>VLOOKUP(Leverancespecifikation6[[#This Row],[ID-Bygningsdel]],'Data aktør'!A:H,2,FALSE)</f>
        <v/>
      </c>
      <c r="P419" s="78" t="str">
        <f>VLOOKUP(Leverancespecifikation6[[#This Row],[ID-Bygningsdel]],'Data aktør'!A:H,3,FALSE)</f>
        <v/>
      </c>
      <c r="Q419" s="78" t="str">
        <f>VLOOKUP(Leverancespecifikation6[[#This Row],[ID-Bygningsdel]],'Data aktør'!A:H,4,FALSE)</f>
        <v/>
      </c>
      <c r="R419" s="78" t="str">
        <f>VLOOKUP(Leverancespecifikation6[[#This Row],[ID-Bygningsdel]],'Data aktør'!A:H,5,FALSE)</f>
        <v/>
      </c>
      <c r="S419" s="78" t="str">
        <f>VLOOKUP(Leverancespecifikation6[[#This Row],[ID-Bygningsdel]],'Data aktør'!A:H,6,FALSE)</f>
        <v/>
      </c>
      <c r="T419" s="78" t="str">
        <f>VLOOKUP(Leverancespecifikation6[[#This Row],[ID-Bygningsdel]],'Data aktør'!A:H,7,FALSE)</f>
        <v/>
      </c>
      <c r="U419" s="122" t="str">
        <f>VLOOKUP(Leverancespecifikation6[[#This Row],[ID-Bygningsdel]],'Data aktør'!A:H,8,FALSE)</f>
        <v/>
      </c>
      <c r="V419" s="112"/>
      <c r="W419" s="79"/>
      <c r="X419" s="79"/>
      <c r="Y419" s="79"/>
      <c r="Z419" s="79"/>
      <c r="AA419" s="79"/>
      <c r="AB419" s="171"/>
      <c r="AD419" s="171"/>
      <c r="AE419" s="171"/>
      <c r="AF419" s="171"/>
      <c r="AG419" s="171"/>
      <c r="AH419" s="171"/>
      <c r="AI419" s="171"/>
      <c r="AJ419" s="171"/>
      <c r="BV419" s="171"/>
      <c r="BW419" s="171"/>
      <c r="CB419" s="134"/>
    </row>
    <row r="420" spans="1:80" ht="12" x14ac:dyDescent="0.2">
      <c r="A420" s="249"/>
      <c r="B420" s="242" t="s">
        <v>953</v>
      </c>
      <c r="C420" s="170" t="str">
        <f>_xlfn.CONCAT(Leverancespecifikation6[[#This Row],[ID]],Leverancespecifikation6[[#This Row],[BYGNINGSDEL]])</f>
        <v>416Teknisk isolering</v>
      </c>
      <c r="E420" s="171">
        <v>598</v>
      </c>
      <c r="I420" s="171"/>
      <c r="J420" s="171">
        <v>4</v>
      </c>
      <c r="K420" s="175" t="s">
        <v>943</v>
      </c>
      <c r="L420" s="172" t="s">
        <v>925</v>
      </c>
      <c r="M420" s="80" t="str">
        <f>IFERROR(VLOOKUP(Leverancespecifikation6[[#This Row],[ID-Bygningsdel]],'Data ændringslog'!A:G,7,FALSE),"P")</f>
        <v/>
      </c>
      <c r="N420" s="321" t="s">
        <v>99</v>
      </c>
      <c r="O420" s="121" t="str">
        <f>VLOOKUP(Leverancespecifikation6[[#This Row],[ID-Bygningsdel]],'Data aktør'!A:H,2,FALSE)</f>
        <v/>
      </c>
      <c r="P420" s="78" t="str">
        <f>VLOOKUP(Leverancespecifikation6[[#This Row],[ID-Bygningsdel]],'Data aktør'!A:H,3,FALSE)</f>
        <v/>
      </c>
      <c r="Q420" s="78" t="str">
        <f>VLOOKUP(Leverancespecifikation6[[#This Row],[ID-Bygningsdel]],'Data aktør'!A:H,4,FALSE)</f>
        <v/>
      </c>
      <c r="R420" s="78" t="str">
        <f>VLOOKUP(Leverancespecifikation6[[#This Row],[ID-Bygningsdel]],'Data aktør'!A:H,5,FALSE)</f>
        <v>X</v>
      </c>
      <c r="S420" s="78" t="str">
        <f>VLOOKUP(Leverancespecifikation6[[#This Row],[ID-Bygningsdel]],'Data aktør'!A:H,6,FALSE)</f>
        <v/>
      </c>
      <c r="T420" s="78" t="str">
        <f>VLOOKUP(Leverancespecifikation6[[#This Row],[ID-Bygningsdel]],'Data aktør'!A:H,7,FALSE)</f>
        <v/>
      </c>
      <c r="U420" s="122" t="str">
        <f>VLOOKUP(Leverancespecifikation6[[#This Row],[ID-Bygningsdel]],'Data aktør'!A:H,8,FALSE)</f>
        <v/>
      </c>
      <c r="V420" s="112"/>
      <c r="W420" s="79"/>
      <c r="X420" s="79"/>
      <c r="Y420" s="79"/>
      <c r="Z420" s="79"/>
      <c r="AA420" s="79"/>
      <c r="AB420" s="171" t="s">
        <v>36</v>
      </c>
      <c r="AC420" s="171">
        <v>200</v>
      </c>
      <c r="AD420" s="171"/>
      <c r="AE420" s="171"/>
      <c r="AF420" s="171"/>
      <c r="AG420" s="171"/>
      <c r="AH420" s="171"/>
      <c r="AI420" s="171"/>
      <c r="AJ420" s="171" t="s">
        <v>36</v>
      </c>
      <c r="AK420" s="171">
        <v>300</v>
      </c>
      <c r="AT420" s="171" t="s">
        <v>36</v>
      </c>
      <c r="AU420" s="171">
        <v>325</v>
      </c>
      <c r="BB420" s="171" t="s">
        <v>36</v>
      </c>
      <c r="BC420" s="171">
        <v>325</v>
      </c>
      <c r="BV420" s="171"/>
      <c r="BW420" s="171"/>
      <c r="CB420" s="134"/>
    </row>
    <row r="421" spans="1:80" ht="12" x14ac:dyDescent="0.2">
      <c r="A421" s="249"/>
      <c r="B421" s="242" t="s">
        <v>954</v>
      </c>
      <c r="C421" s="170" t="str">
        <f>_xlfn.CONCAT(Leverancespecifikation6[[#This Row],[ID]],Leverancespecifikation6[[#This Row],[BYGNINGSDEL]])</f>
        <v>417Bæringer</v>
      </c>
      <c r="E421" s="171">
        <v>599</v>
      </c>
      <c r="I421" s="171"/>
      <c r="J421" s="171">
        <v>4</v>
      </c>
      <c r="K421" s="175" t="s">
        <v>596</v>
      </c>
      <c r="L421" s="172" t="s">
        <v>103</v>
      </c>
      <c r="M421" s="80" t="str">
        <f>IFERROR(VLOOKUP(Leverancespecifikation6[[#This Row],[ID-Bygningsdel]],'Data ændringslog'!A:G,7,FALSE),"P")</f>
        <v/>
      </c>
      <c r="N421" s="321" t="s">
        <v>103</v>
      </c>
      <c r="O421" s="121" t="str">
        <f>VLOOKUP(Leverancespecifikation6[[#This Row],[ID-Bygningsdel]],'Data aktør'!A:H,2,FALSE)</f>
        <v/>
      </c>
      <c r="P421" s="78" t="str">
        <f>VLOOKUP(Leverancespecifikation6[[#This Row],[ID-Bygningsdel]],'Data aktør'!A:H,3,FALSE)</f>
        <v/>
      </c>
      <c r="Q421" s="78" t="str">
        <f>VLOOKUP(Leverancespecifikation6[[#This Row],[ID-Bygningsdel]],'Data aktør'!A:H,4,FALSE)</f>
        <v/>
      </c>
      <c r="R421" s="78" t="str">
        <f>VLOOKUP(Leverancespecifikation6[[#This Row],[ID-Bygningsdel]],'Data aktør'!A:H,5,FALSE)</f>
        <v/>
      </c>
      <c r="S421" s="78" t="str">
        <f>VLOOKUP(Leverancespecifikation6[[#This Row],[ID-Bygningsdel]],'Data aktør'!A:H,6,FALSE)</f>
        <v/>
      </c>
      <c r="T421" s="78" t="str">
        <f>VLOOKUP(Leverancespecifikation6[[#This Row],[ID-Bygningsdel]],'Data aktør'!A:H,7,FALSE)</f>
        <v/>
      </c>
      <c r="U421" s="122" t="str">
        <f>VLOOKUP(Leverancespecifikation6[[#This Row],[ID-Bygningsdel]],'Data aktør'!A:H,8,FALSE)</f>
        <v/>
      </c>
      <c r="V421" s="112"/>
      <c r="W421" s="79"/>
      <c r="X421" s="79"/>
      <c r="Y421" s="79"/>
      <c r="Z421" s="79"/>
      <c r="AA421" s="79"/>
      <c r="AB421" s="171"/>
      <c r="AD421" s="171"/>
      <c r="AE421" s="171"/>
      <c r="AF421" s="171"/>
      <c r="AG421" s="171"/>
      <c r="AH421" s="171"/>
      <c r="AI421" s="171"/>
      <c r="AJ421" s="171"/>
      <c r="BV421" s="171"/>
      <c r="BW421" s="171"/>
      <c r="CB421" s="134"/>
    </row>
    <row r="422" spans="1:80" ht="12" x14ac:dyDescent="0.2">
      <c r="A422" s="249"/>
      <c r="B422" s="242" t="s">
        <v>955</v>
      </c>
      <c r="C422" s="170" t="str">
        <f>_xlfn.CONCAT(Leverancespecifikation6[[#This Row],[ID]],Leverancespecifikation6[[#This Row],[BYGNINGSDEL]])</f>
        <v>418Konsoller</v>
      </c>
      <c r="E422" s="171">
        <v>599</v>
      </c>
      <c r="I422" s="171"/>
      <c r="J422" s="171">
        <v>4</v>
      </c>
      <c r="K422" s="175" t="s">
        <v>598</v>
      </c>
      <c r="L422" s="172" t="s">
        <v>103</v>
      </c>
      <c r="M422" s="80" t="str">
        <f>IFERROR(VLOOKUP(Leverancespecifikation6[[#This Row],[ID-Bygningsdel]],'Data ændringslog'!A:G,7,FALSE),"P")</f>
        <v/>
      </c>
      <c r="N422" s="321" t="s">
        <v>103</v>
      </c>
      <c r="O422" s="121" t="str">
        <f>VLOOKUP(Leverancespecifikation6[[#This Row],[ID-Bygningsdel]],'Data aktør'!A:H,2,FALSE)</f>
        <v/>
      </c>
      <c r="P422" s="78" t="str">
        <f>VLOOKUP(Leverancespecifikation6[[#This Row],[ID-Bygningsdel]],'Data aktør'!A:H,3,FALSE)</f>
        <v/>
      </c>
      <c r="Q422" s="78" t="str">
        <f>VLOOKUP(Leverancespecifikation6[[#This Row],[ID-Bygningsdel]],'Data aktør'!A:H,4,FALSE)</f>
        <v/>
      </c>
      <c r="R422" s="78" t="str">
        <f>VLOOKUP(Leverancespecifikation6[[#This Row],[ID-Bygningsdel]],'Data aktør'!A:H,5,FALSE)</f>
        <v/>
      </c>
      <c r="S422" s="78" t="str">
        <f>VLOOKUP(Leverancespecifikation6[[#This Row],[ID-Bygningsdel]],'Data aktør'!A:H,6,FALSE)</f>
        <v/>
      </c>
      <c r="T422" s="78" t="str">
        <f>VLOOKUP(Leverancespecifikation6[[#This Row],[ID-Bygningsdel]],'Data aktør'!A:H,7,FALSE)</f>
        <v/>
      </c>
      <c r="U422" s="122" t="str">
        <f>VLOOKUP(Leverancespecifikation6[[#This Row],[ID-Bygningsdel]],'Data aktør'!A:H,8,FALSE)</f>
        <v/>
      </c>
      <c r="V422" s="112"/>
      <c r="W422" s="79"/>
      <c r="X422" s="79"/>
      <c r="Y422" s="79"/>
      <c r="Z422" s="79"/>
      <c r="AA422" s="79"/>
      <c r="AB422" s="171"/>
      <c r="AD422" s="171"/>
      <c r="AE422" s="171"/>
      <c r="AF422" s="171"/>
      <c r="AG422" s="171"/>
      <c r="AH422" s="171"/>
      <c r="AI422" s="171"/>
      <c r="AJ422" s="171"/>
      <c r="BV422" s="171"/>
      <c r="BW422" s="171"/>
      <c r="CB422" s="134"/>
    </row>
    <row r="423" spans="1:80" ht="12" x14ac:dyDescent="0.2">
      <c r="A423" s="249"/>
      <c r="B423" s="242" t="s">
        <v>956</v>
      </c>
      <c r="C423" s="170" t="str">
        <f>_xlfn.CONCAT(Leverancespecifikation6[[#This Row],[ID]],Leverancespecifikation6[[#This Row],[BYGNINGSDEL]])</f>
        <v>419Stativer</v>
      </c>
      <c r="E423" s="171">
        <v>599</v>
      </c>
      <c r="I423" s="171"/>
      <c r="J423" s="171">
        <v>4</v>
      </c>
      <c r="K423" s="175" t="s">
        <v>600</v>
      </c>
      <c r="L423" s="172" t="s">
        <v>103</v>
      </c>
      <c r="M423" s="80" t="str">
        <f>IFERROR(VLOOKUP(Leverancespecifikation6[[#This Row],[ID-Bygningsdel]],'Data ændringslog'!A:G,7,FALSE),"P")</f>
        <v/>
      </c>
      <c r="N423" s="321" t="s">
        <v>103</v>
      </c>
      <c r="O423" s="121" t="str">
        <f>VLOOKUP(Leverancespecifikation6[[#This Row],[ID-Bygningsdel]],'Data aktør'!A:H,2,FALSE)</f>
        <v/>
      </c>
      <c r="P423" s="78" t="str">
        <f>VLOOKUP(Leverancespecifikation6[[#This Row],[ID-Bygningsdel]],'Data aktør'!A:H,3,FALSE)</f>
        <v/>
      </c>
      <c r="Q423" s="78" t="str">
        <f>VLOOKUP(Leverancespecifikation6[[#This Row],[ID-Bygningsdel]],'Data aktør'!A:H,4,FALSE)</f>
        <v/>
      </c>
      <c r="R423" s="78" t="str">
        <f>VLOOKUP(Leverancespecifikation6[[#This Row],[ID-Bygningsdel]],'Data aktør'!A:H,5,FALSE)</f>
        <v/>
      </c>
      <c r="S423" s="78" t="str">
        <f>VLOOKUP(Leverancespecifikation6[[#This Row],[ID-Bygningsdel]],'Data aktør'!A:H,6,FALSE)</f>
        <v/>
      </c>
      <c r="T423" s="78" t="str">
        <f>VLOOKUP(Leverancespecifikation6[[#This Row],[ID-Bygningsdel]],'Data aktør'!A:H,7,FALSE)</f>
        <v/>
      </c>
      <c r="U423" s="122" t="str">
        <f>VLOOKUP(Leverancespecifikation6[[#This Row],[ID-Bygningsdel]],'Data aktør'!A:H,8,FALSE)</f>
        <v/>
      </c>
      <c r="V423" s="112"/>
      <c r="W423" s="79"/>
      <c r="X423" s="79"/>
      <c r="Y423" s="79"/>
      <c r="Z423" s="79"/>
      <c r="AA423" s="79"/>
      <c r="AB423" s="171"/>
      <c r="AD423" s="171"/>
      <c r="AE423" s="171"/>
      <c r="AF423" s="171"/>
      <c r="AG423" s="171"/>
      <c r="AH423" s="171"/>
      <c r="AI423" s="171"/>
      <c r="AJ423" s="171"/>
      <c r="BV423" s="171"/>
      <c r="BW423" s="171"/>
      <c r="CB423" s="134"/>
    </row>
    <row r="424" spans="1:80" ht="12" x14ac:dyDescent="0.2">
      <c r="A424" s="249"/>
      <c r="B424" s="242" t="s">
        <v>957</v>
      </c>
      <c r="C424" s="170" t="str">
        <f>_xlfn.CONCAT(Leverancespecifikation6[[#This Row],[ID]],Leverancespecifikation6[[#This Row],[BYGNINGSDEL]])</f>
        <v>420Hul- og recesobjekter</v>
      </c>
      <c r="E424" s="171">
        <v>599</v>
      </c>
      <c r="I424" s="171"/>
      <c r="J424" s="171">
        <v>4</v>
      </c>
      <c r="K424" s="175" t="s">
        <v>602</v>
      </c>
      <c r="L424" s="172" t="s">
        <v>603</v>
      </c>
      <c r="M424" s="80" t="str">
        <f>IFERROR(VLOOKUP(Leverancespecifikation6[[#This Row],[ID-Bygningsdel]],'Data ændringslog'!A:G,7,FALSE),"P")</f>
        <v/>
      </c>
      <c r="N424" s="321" t="s">
        <v>103</v>
      </c>
      <c r="O424" s="121" t="str">
        <f>VLOOKUP(Leverancespecifikation6[[#This Row],[ID-Bygningsdel]],'Data aktør'!A:H,2,FALSE)</f>
        <v/>
      </c>
      <c r="P424" s="78" t="str">
        <f>VLOOKUP(Leverancespecifikation6[[#This Row],[ID-Bygningsdel]],'Data aktør'!A:H,3,FALSE)</f>
        <v/>
      </c>
      <c r="Q424" s="78" t="str">
        <f>VLOOKUP(Leverancespecifikation6[[#This Row],[ID-Bygningsdel]],'Data aktør'!A:H,4,FALSE)</f>
        <v/>
      </c>
      <c r="R424" s="78" t="str">
        <f>VLOOKUP(Leverancespecifikation6[[#This Row],[ID-Bygningsdel]],'Data aktør'!A:H,5,FALSE)</f>
        <v/>
      </c>
      <c r="S424" s="78" t="str">
        <f>VLOOKUP(Leverancespecifikation6[[#This Row],[ID-Bygningsdel]],'Data aktør'!A:H,6,FALSE)</f>
        <v/>
      </c>
      <c r="T424" s="78" t="str">
        <f>VLOOKUP(Leverancespecifikation6[[#This Row],[ID-Bygningsdel]],'Data aktør'!A:H,7,FALSE)</f>
        <v/>
      </c>
      <c r="U424" s="122" t="str">
        <f>VLOOKUP(Leverancespecifikation6[[#This Row],[ID-Bygningsdel]],'Data aktør'!A:H,8,FALSE)</f>
        <v/>
      </c>
      <c r="V424" s="112"/>
      <c r="W424" s="79"/>
      <c r="X424" s="79"/>
      <c r="Y424" s="79"/>
      <c r="Z424" s="79"/>
      <c r="AA424" s="79"/>
      <c r="AB424" s="171"/>
      <c r="AD424" s="171"/>
      <c r="AE424" s="171"/>
      <c r="AF424" s="171"/>
      <c r="AG424" s="171"/>
      <c r="AH424" s="171"/>
      <c r="AI424" s="171"/>
      <c r="AJ424" s="171"/>
      <c r="BV424" s="171"/>
      <c r="BW424" s="171"/>
      <c r="CB424" s="134"/>
    </row>
    <row r="425" spans="1:80" ht="12" x14ac:dyDescent="0.2">
      <c r="A425" s="249"/>
      <c r="B425" s="242" t="s">
        <v>958</v>
      </c>
      <c r="C425" s="170" t="str">
        <f>_xlfn.CONCAT(Leverancespecifikation6[[#This Row],[ID]],Leverancespecifikation6[[#This Row],[BYGNINGSDEL]])</f>
        <v>421Hullukninger</v>
      </c>
      <c r="E425" s="171">
        <v>599</v>
      </c>
      <c r="I425" s="171"/>
      <c r="J425" s="171">
        <v>4</v>
      </c>
      <c r="K425" s="175" t="s">
        <v>605</v>
      </c>
      <c r="L425" s="172" t="s">
        <v>103</v>
      </c>
      <c r="M425" s="80" t="str">
        <f>IFERROR(VLOOKUP(Leverancespecifikation6[[#This Row],[ID-Bygningsdel]],'Data ændringslog'!A:G,7,FALSE),"P")</f>
        <v/>
      </c>
      <c r="N425" s="321" t="s">
        <v>103</v>
      </c>
      <c r="O425" s="121" t="str">
        <f>VLOOKUP(Leverancespecifikation6[[#This Row],[ID-Bygningsdel]],'Data aktør'!A:H,2,FALSE)</f>
        <v/>
      </c>
      <c r="P425" s="78" t="str">
        <f>VLOOKUP(Leverancespecifikation6[[#This Row],[ID-Bygningsdel]],'Data aktør'!A:H,3,FALSE)</f>
        <v/>
      </c>
      <c r="Q425" s="78" t="str">
        <f>VLOOKUP(Leverancespecifikation6[[#This Row],[ID-Bygningsdel]],'Data aktør'!A:H,4,FALSE)</f>
        <v/>
      </c>
      <c r="R425" s="78" t="str">
        <f>VLOOKUP(Leverancespecifikation6[[#This Row],[ID-Bygningsdel]],'Data aktør'!A:H,5,FALSE)</f>
        <v/>
      </c>
      <c r="S425" s="78" t="str">
        <f>VLOOKUP(Leverancespecifikation6[[#This Row],[ID-Bygningsdel]],'Data aktør'!A:H,6,FALSE)</f>
        <v/>
      </c>
      <c r="T425" s="78" t="str">
        <f>VLOOKUP(Leverancespecifikation6[[#This Row],[ID-Bygningsdel]],'Data aktør'!A:H,7,FALSE)</f>
        <v/>
      </c>
      <c r="U425" s="122" t="str">
        <f>VLOOKUP(Leverancespecifikation6[[#This Row],[ID-Bygningsdel]],'Data aktør'!A:H,8,FALSE)</f>
        <v/>
      </c>
      <c r="V425" s="112"/>
      <c r="W425" s="79"/>
      <c r="X425" s="79"/>
      <c r="Y425" s="79"/>
      <c r="Z425" s="79"/>
      <c r="AA425" s="79"/>
      <c r="AB425" s="171"/>
      <c r="AD425" s="171"/>
      <c r="AE425" s="171"/>
      <c r="AF425" s="171"/>
      <c r="AG425" s="171"/>
      <c r="AH425" s="171"/>
      <c r="AI425" s="171"/>
      <c r="AJ425" s="171"/>
      <c r="BL425" s="287" t="s">
        <v>606</v>
      </c>
      <c r="BV425" s="171"/>
      <c r="BW425" s="171"/>
      <c r="CB425" s="134"/>
    </row>
    <row r="426" spans="1:80" ht="12" x14ac:dyDescent="0.2">
      <c r="A426" s="249"/>
      <c r="B426" s="242" t="s">
        <v>959</v>
      </c>
      <c r="C426" s="170" t="str">
        <f>_xlfn.CONCAT(Leverancespecifikation6[[#This Row],[ID]],Leverancespecifikation6[[#This Row],[BYGNINGSDEL]])</f>
        <v>422Køling</v>
      </c>
      <c r="E426" s="171" t="s">
        <v>1560</v>
      </c>
      <c r="I426" s="171"/>
      <c r="J426" s="171">
        <v>3</v>
      </c>
      <c r="K426" s="333" t="s">
        <v>979</v>
      </c>
      <c r="M426" s="80" t="str">
        <f>IFERROR(VLOOKUP(Leverancespecifikation6[[#This Row],[ID-Bygningsdel]],'Data ændringslog'!A:G,7,FALSE),"P")</f>
        <v/>
      </c>
      <c r="N426" s="321" t="s">
        <v>99</v>
      </c>
      <c r="O426" s="121" t="str">
        <f>VLOOKUP(Leverancespecifikation6[[#This Row],[ID-Bygningsdel]],'Data aktør'!A:H,2,FALSE)</f>
        <v/>
      </c>
      <c r="P426" s="78" t="str">
        <f>VLOOKUP(Leverancespecifikation6[[#This Row],[ID-Bygningsdel]],'Data aktør'!A:H,3,FALSE)</f>
        <v/>
      </c>
      <c r="Q426" s="78" t="str">
        <f>VLOOKUP(Leverancespecifikation6[[#This Row],[ID-Bygningsdel]],'Data aktør'!A:H,4,FALSE)</f>
        <v/>
      </c>
      <c r="R426" s="78" t="str">
        <f>VLOOKUP(Leverancespecifikation6[[#This Row],[ID-Bygningsdel]],'Data aktør'!A:H,5,FALSE)</f>
        <v/>
      </c>
      <c r="S426" s="78" t="str">
        <f>VLOOKUP(Leverancespecifikation6[[#This Row],[ID-Bygningsdel]],'Data aktør'!A:H,6,FALSE)</f>
        <v/>
      </c>
      <c r="T426" s="78" t="str">
        <f>VLOOKUP(Leverancespecifikation6[[#This Row],[ID-Bygningsdel]],'Data aktør'!A:H,7,FALSE)</f>
        <v/>
      </c>
      <c r="U426" s="122" t="str">
        <f>VLOOKUP(Leverancespecifikation6[[#This Row],[ID-Bygningsdel]],'Data aktør'!A:H,8,FALSE)</f>
        <v/>
      </c>
      <c r="V426" s="112"/>
      <c r="W426" s="79"/>
      <c r="X426" s="79"/>
      <c r="Y426" s="79"/>
      <c r="Z426" s="79"/>
      <c r="AA426" s="79"/>
      <c r="AB426" s="171"/>
      <c r="AD426" s="171"/>
      <c r="AE426" s="171"/>
      <c r="AF426" s="171"/>
      <c r="AG426" s="171"/>
      <c r="AH426" s="171"/>
      <c r="AI426" s="171"/>
      <c r="AJ426" s="171"/>
      <c r="BV426" s="171"/>
      <c r="BW426" s="171"/>
      <c r="CB426" s="134"/>
    </row>
    <row r="427" spans="1:80" ht="12" x14ac:dyDescent="0.2">
      <c r="A427" s="249"/>
      <c r="B427" s="242" t="s">
        <v>960</v>
      </c>
      <c r="C427" s="170" t="str">
        <f>_xlfn.CONCAT(Leverancespecifikation6[[#This Row],[ID]],Leverancespecifikation6[[#This Row],[BYGNINGSDEL]])</f>
        <v>423Teknikrum/Teknikområder</v>
      </c>
      <c r="E427" s="171" t="s">
        <v>1560</v>
      </c>
      <c r="I427" s="171"/>
      <c r="J427" s="171">
        <v>4</v>
      </c>
      <c r="K427" s="175" t="s">
        <v>583</v>
      </c>
      <c r="L427" s="172" t="s">
        <v>925</v>
      </c>
      <c r="M427" s="80" t="str">
        <f>IFERROR(VLOOKUP(Leverancespecifikation6[[#This Row],[ID-Bygningsdel]],'Data ændringslog'!A:G,7,FALSE),"P")</f>
        <v/>
      </c>
      <c r="N427" s="321" t="s">
        <v>99</v>
      </c>
      <c r="O427" s="121" t="str">
        <f>VLOOKUP(Leverancespecifikation6[[#This Row],[ID-Bygningsdel]],'Data aktør'!A:H,2,FALSE)</f>
        <v/>
      </c>
      <c r="P427" s="78" t="str">
        <f>VLOOKUP(Leverancespecifikation6[[#This Row],[ID-Bygningsdel]],'Data aktør'!A:H,3,FALSE)</f>
        <v/>
      </c>
      <c r="Q427" s="78" t="str">
        <f>VLOOKUP(Leverancespecifikation6[[#This Row],[ID-Bygningsdel]],'Data aktør'!A:H,4,FALSE)</f>
        <v/>
      </c>
      <c r="R427" s="78" t="str">
        <f>VLOOKUP(Leverancespecifikation6[[#This Row],[ID-Bygningsdel]],'Data aktør'!A:H,5,FALSE)</f>
        <v>X</v>
      </c>
      <c r="S427" s="78" t="str">
        <f>VLOOKUP(Leverancespecifikation6[[#This Row],[ID-Bygningsdel]],'Data aktør'!A:H,6,FALSE)</f>
        <v/>
      </c>
      <c r="T427" s="78" t="str">
        <f>VLOOKUP(Leverancespecifikation6[[#This Row],[ID-Bygningsdel]],'Data aktør'!A:H,7,FALSE)</f>
        <v/>
      </c>
      <c r="U427" s="122" t="str">
        <f>VLOOKUP(Leverancespecifikation6[[#This Row],[ID-Bygningsdel]],'Data aktør'!A:H,8,FALSE)</f>
        <v/>
      </c>
      <c r="V427" s="112"/>
      <c r="W427" s="79"/>
      <c r="X427" s="79"/>
      <c r="Y427" s="79"/>
      <c r="Z427" s="79"/>
      <c r="AA427" s="79"/>
      <c r="AB427" s="171" t="s">
        <v>36</v>
      </c>
      <c r="AC427" s="171">
        <v>200</v>
      </c>
      <c r="AD427" s="171"/>
      <c r="AE427" s="171"/>
      <c r="AF427" s="171"/>
      <c r="AG427" s="171"/>
      <c r="AH427" s="171"/>
      <c r="AI427" s="171"/>
      <c r="AJ427" s="171" t="s">
        <v>36</v>
      </c>
      <c r="AK427" s="171">
        <v>300</v>
      </c>
      <c r="AT427" s="171" t="s">
        <v>36</v>
      </c>
      <c r="AU427" s="171">
        <v>325</v>
      </c>
      <c r="BB427" s="171" t="s">
        <v>36</v>
      </c>
      <c r="BC427" s="171">
        <v>325</v>
      </c>
      <c r="BV427" s="171"/>
      <c r="BW427" s="171"/>
      <c r="CB427" s="134"/>
    </row>
    <row r="428" spans="1:80" ht="12" x14ac:dyDescent="0.2">
      <c r="A428" s="249"/>
      <c r="B428" s="242" t="s">
        <v>961</v>
      </c>
      <c r="C428" s="170" t="str">
        <f>_xlfn.CONCAT(Leverancespecifikation6[[#This Row],[ID]],Leverancespecifikation6[[#This Row],[BYGNINGSDEL]])</f>
        <v>424Skakte (lodrette hovedføringsveje)</v>
      </c>
      <c r="E428" s="171" t="s">
        <v>1560</v>
      </c>
      <c r="I428" s="171"/>
      <c r="J428" s="171">
        <v>4</v>
      </c>
      <c r="K428" s="175" t="s">
        <v>586</v>
      </c>
      <c r="L428" s="172" t="s">
        <v>925</v>
      </c>
      <c r="M428" s="80" t="str">
        <f>IFERROR(VLOOKUP(Leverancespecifikation6[[#This Row],[ID-Bygningsdel]],'Data ændringslog'!A:G,7,FALSE),"P")</f>
        <v/>
      </c>
      <c r="N428" s="321" t="s">
        <v>99</v>
      </c>
      <c r="O428" s="121" t="str">
        <f>VLOOKUP(Leverancespecifikation6[[#This Row],[ID-Bygningsdel]],'Data aktør'!A:H,2,FALSE)</f>
        <v/>
      </c>
      <c r="P428" s="78" t="str">
        <f>VLOOKUP(Leverancespecifikation6[[#This Row],[ID-Bygningsdel]],'Data aktør'!A:H,3,FALSE)</f>
        <v/>
      </c>
      <c r="Q428" s="78" t="str">
        <f>VLOOKUP(Leverancespecifikation6[[#This Row],[ID-Bygningsdel]],'Data aktør'!A:H,4,FALSE)</f>
        <v/>
      </c>
      <c r="R428" s="78" t="str">
        <f>VLOOKUP(Leverancespecifikation6[[#This Row],[ID-Bygningsdel]],'Data aktør'!A:H,5,FALSE)</f>
        <v>X</v>
      </c>
      <c r="S428" s="78" t="str">
        <f>VLOOKUP(Leverancespecifikation6[[#This Row],[ID-Bygningsdel]],'Data aktør'!A:H,6,FALSE)</f>
        <v/>
      </c>
      <c r="T428" s="78" t="str">
        <f>VLOOKUP(Leverancespecifikation6[[#This Row],[ID-Bygningsdel]],'Data aktør'!A:H,7,FALSE)</f>
        <v/>
      </c>
      <c r="U428" s="122" t="str">
        <f>VLOOKUP(Leverancespecifikation6[[#This Row],[ID-Bygningsdel]],'Data aktør'!A:H,8,FALSE)</f>
        <v/>
      </c>
      <c r="V428" s="112"/>
      <c r="W428" s="79"/>
      <c r="X428" s="79"/>
      <c r="Y428" s="79"/>
      <c r="Z428" s="79"/>
      <c r="AA428" s="79"/>
      <c r="AB428" s="171" t="s">
        <v>36</v>
      </c>
      <c r="AC428" s="171">
        <v>200</v>
      </c>
      <c r="AD428" s="171"/>
      <c r="AE428" s="171"/>
      <c r="AF428" s="171"/>
      <c r="AG428" s="171"/>
      <c r="AH428" s="171"/>
      <c r="AI428" s="171"/>
      <c r="AJ428" s="171" t="s">
        <v>36</v>
      </c>
      <c r="AK428" s="171">
        <v>300</v>
      </c>
      <c r="AT428" s="171" t="s">
        <v>36</v>
      </c>
      <c r="AU428" s="171">
        <v>325</v>
      </c>
      <c r="BB428" s="171" t="s">
        <v>36</v>
      </c>
      <c r="BC428" s="171">
        <v>325</v>
      </c>
      <c r="BV428" s="171"/>
      <c r="BW428" s="171"/>
      <c r="CB428" s="134"/>
    </row>
    <row r="429" spans="1:80" ht="12" x14ac:dyDescent="0.2">
      <c r="A429" s="249"/>
      <c r="B429" s="242" t="s">
        <v>962</v>
      </c>
      <c r="C429" s="170" t="str">
        <f>_xlfn.CONCAT(Leverancespecifikation6[[#This Row],[ID]],Leverancespecifikation6[[#This Row],[BYGNINGSDEL]])</f>
        <v>425Vandrette hoved- og fordelingsføringsveje</v>
      </c>
      <c r="E429" s="171" t="s">
        <v>1560</v>
      </c>
      <c r="I429" s="171"/>
      <c r="J429" s="171">
        <v>4</v>
      </c>
      <c r="K429" s="175" t="s">
        <v>588</v>
      </c>
      <c r="L429" s="172" t="s">
        <v>925</v>
      </c>
      <c r="M429" s="80" t="str">
        <f>IFERROR(VLOOKUP(Leverancespecifikation6[[#This Row],[ID-Bygningsdel]],'Data ændringslog'!A:G,7,FALSE),"P")</f>
        <v/>
      </c>
      <c r="N429" s="321" t="s">
        <v>99</v>
      </c>
      <c r="O429" s="121" t="str">
        <f>VLOOKUP(Leverancespecifikation6[[#This Row],[ID-Bygningsdel]],'Data aktør'!A:H,2,FALSE)</f>
        <v/>
      </c>
      <c r="P429" s="78" t="str">
        <f>VLOOKUP(Leverancespecifikation6[[#This Row],[ID-Bygningsdel]],'Data aktør'!A:H,3,FALSE)</f>
        <v/>
      </c>
      <c r="Q429" s="78" t="str">
        <f>VLOOKUP(Leverancespecifikation6[[#This Row],[ID-Bygningsdel]],'Data aktør'!A:H,4,FALSE)</f>
        <v/>
      </c>
      <c r="R429" s="78" t="str">
        <f>VLOOKUP(Leverancespecifikation6[[#This Row],[ID-Bygningsdel]],'Data aktør'!A:H,5,FALSE)</f>
        <v>X</v>
      </c>
      <c r="S429" s="78" t="str">
        <f>VLOOKUP(Leverancespecifikation6[[#This Row],[ID-Bygningsdel]],'Data aktør'!A:H,6,FALSE)</f>
        <v/>
      </c>
      <c r="T429" s="78" t="str">
        <f>VLOOKUP(Leverancespecifikation6[[#This Row],[ID-Bygningsdel]],'Data aktør'!A:H,7,FALSE)</f>
        <v/>
      </c>
      <c r="U429" s="122" t="str">
        <f>VLOOKUP(Leverancespecifikation6[[#This Row],[ID-Bygningsdel]],'Data aktør'!A:H,8,FALSE)</f>
        <v/>
      </c>
      <c r="V429" s="112"/>
      <c r="W429" s="79"/>
      <c r="X429" s="79"/>
      <c r="Y429" s="79"/>
      <c r="Z429" s="79"/>
      <c r="AA429" s="79"/>
      <c r="AB429" s="171" t="s">
        <v>36</v>
      </c>
      <c r="AC429" s="171">
        <v>200</v>
      </c>
      <c r="AD429" s="171"/>
      <c r="AE429" s="171"/>
      <c r="AF429" s="171"/>
      <c r="AG429" s="171"/>
      <c r="AH429" s="171"/>
      <c r="AI429" s="171"/>
      <c r="AJ429" s="171" t="s">
        <v>36</v>
      </c>
      <c r="AK429" s="171">
        <v>300</v>
      </c>
      <c r="AT429" s="171" t="s">
        <v>36</v>
      </c>
      <c r="AU429" s="171">
        <v>325</v>
      </c>
      <c r="BB429" s="171" t="s">
        <v>36</v>
      </c>
      <c r="BC429" s="171">
        <v>325</v>
      </c>
      <c r="BV429" s="171"/>
      <c r="BW429" s="171"/>
      <c r="CB429" s="134"/>
    </row>
    <row r="430" spans="1:80" ht="12" x14ac:dyDescent="0.2">
      <c r="A430" s="249"/>
      <c r="B430" s="242" t="s">
        <v>963</v>
      </c>
      <c r="C430" s="170" t="str">
        <f>_xlfn.CONCAT(Leverancespecifikation6[[#This Row],[ID]],Leverancespecifikation6[[#This Row],[BYGNINGSDEL]])</f>
        <v>426føring til Komponenter og tilslutninger i rum</v>
      </c>
      <c r="I430" s="171"/>
      <c r="J430" s="171">
        <v>4</v>
      </c>
      <c r="K430" s="175" t="s">
        <v>969</v>
      </c>
      <c r="L430" s="172" t="s">
        <v>925</v>
      </c>
      <c r="M430" s="80" t="str">
        <f>IFERROR(VLOOKUP(Leverancespecifikation6[[#This Row],[ID-Bygningsdel]],'Data ændringslog'!A:G,7,FALSE),"P")</f>
        <v/>
      </c>
      <c r="N430" s="321" t="s">
        <v>103</v>
      </c>
      <c r="O430" s="121" t="str">
        <f>VLOOKUP(Leverancespecifikation6[[#This Row],[ID-Bygningsdel]],'Data aktør'!A:H,2,FALSE)</f>
        <v/>
      </c>
      <c r="P430" s="78" t="str">
        <f>VLOOKUP(Leverancespecifikation6[[#This Row],[ID-Bygningsdel]],'Data aktør'!A:H,3,FALSE)</f>
        <v/>
      </c>
      <c r="Q430" s="78" t="str">
        <f>VLOOKUP(Leverancespecifikation6[[#This Row],[ID-Bygningsdel]],'Data aktør'!A:H,4,FALSE)</f>
        <v/>
      </c>
      <c r="R430" s="78" t="str">
        <f>VLOOKUP(Leverancespecifikation6[[#This Row],[ID-Bygningsdel]],'Data aktør'!A:H,5,FALSE)</f>
        <v/>
      </c>
      <c r="S430" s="78" t="str">
        <f>VLOOKUP(Leverancespecifikation6[[#This Row],[ID-Bygningsdel]],'Data aktør'!A:H,6,FALSE)</f>
        <v/>
      </c>
      <c r="T430" s="78" t="str">
        <f>VLOOKUP(Leverancespecifikation6[[#This Row],[ID-Bygningsdel]],'Data aktør'!A:H,7,FALSE)</f>
        <v/>
      </c>
      <c r="U430" s="122" t="str">
        <f>VLOOKUP(Leverancespecifikation6[[#This Row],[ID-Bygningsdel]],'Data aktør'!A:H,8,FALSE)</f>
        <v/>
      </c>
      <c r="V430" s="112"/>
      <c r="W430" s="79"/>
      <c r="X430" s="79"/>
      <c r="Y430" s="79"/>
      <c r="Z430" s="79"/>
      <c r="AA430" s="79"/>
      <c r="AB430" s="171"/>
      <c r="AD430" s="171"/>
      <c r="AE430" s="171"/>
      <c r="AF430" s="171"/>
      <c r="AG430" s="171"/>
      <c r="AH430" s="171"/>
      <c r="AI430" s="171"/>
      <c r="AJ430" s="171"/>
      <c r="BV430" s="171"/>
      <c r="BW430" s="171"/>
      <c r="CB430" s="134"/>
    </row>
    <row r="431" spans="1:80" ht="12" x14ac:dyDescent="0.2">
      <c r="A431" s="249"/>
      <c r="B431" s="242" t="s">
        <v>965</v>
      </c>
      <c r="C431" s="170" t="str">
        <f>_xlfn.CONCAT(Leverancespecifikation6[[#This Row],[ID]],Leverancespecifikation6[[#This Row],[BYGNINGSDEL]])</f>
        <v>427Koblingsledninger (Pexrør) i gulv</v>
      </c>
      <c r="I431" s="171"/>
      <c r="J431" s="171">
        <v>4</v>
      </c>
      <c r="K431" s="175" t="s">
        <v>939</v>
      </c>
      <c r="L431" s="172" t="s">
        <v>925</v>
      </c>
      <c r="M431" s="80" t="str">
        <f>IFERROR(VLOOKUP(Leverancespecifikation6[[#This Row],[ID-Bygningsdel]],'Data ændringslog'!A:G,7,FALSE),"P")</f>
        <v/>
      </c>
      <c r="N431" s="321" t="s">
        <v>103</v>
      </c>
      <c r="O431" s="121" t="str">
        <f>VLOOKUP(Leverancespecifikation6[[#This Row],[ID-Bygningsdel]],'Data aktør'!A:H,2,FALSE)</f>
        <v/>
      </c>
      <c r="P431" s="78" t="str">
        <f>VLOOKUP(Leverancespecifikation6[[#This Row],[ID-Bygningsdel]],'Data aktør'!A:H,3,FALSE)</f>
        <v/>
      </c>
      <c r="Q431" s="78" t="str">
        <f>VLOOKUP(Leverancespecifikation6[[#This Row],[ID-Bygningsdel]],'Data aktør'!A:H,4,FALSE)</f>
        <v/>
      </c>
      <c r="R431" s="78" t="str">
        <f>VLOOKUP(Leverancespecifikation6[[#This Row],[ID-Bygningsdel]],'Data aktør'!A:H,5,FALSE)</f>
        <v/>
      </c>
      <c r="S431" s="78" t="str">
        <f>VLOOKUP(Leverancespecifikation6[[#This Row],[ID-Bygningsdel]],'Data aktør'!A:H,6,FALSE)</f>
        <v/>
      </c>
      <c r="T431" s="78" t="str">
        <f>VLOOKUP(Leverancespecifikation6[[#This Row],[ID-Bygningsdel]],'Data aktør'!A:H,7,FALSE)</f>
        <v/>
      </c>
      <c r="U431" s="122" t="str">
        <f>VLOOKUP(Leverancespecifikation6[[#This Row],[ID-Bygningsdel]],'Data aktør'!A:H,8,FALSE)</f>
        <v/>
      </c>
      <c r="V431" s="112"/>
      <c r="W431" s="79"/>
      <c r="X431" s="79"/>
      <c r="Y431" s="79"/>
      <c r="Z431" s="79"/>
      <c r="AA431" s="79"/>
      <c r="AB431" s="171"/>
      <c r="AD431" s="171"/>
      <c r="AE431" s="171"/>
      <c r="AF431" s="171"/>
      <c r="AG431" s="171"/>
      <c r="AH431" s="171"/>
      <c r="AI431" s="171"/>
      <c r="AJ431" s="171"/>
      <c r="BV431" s="171"/>
      <c r="BW431" s="171"/>
      <c r="CB431" s="134"/>
    </row>
    <row r="432" spans="1:80" ht="12" x14ac:dyDescent="0.2">
      <c r="A432" s="249"/>
      <c r="B432" s="242" t="s">
        <v>966</v>
      </c>
      <c r="C432" s="170" t="str">
        <f>_xlfn.CONCAT(Leverancespecifikation6[[#This Row],[ID]],Leverancespecifikation6[[#This Row],[BYGNINGSDEL]])</f>
        <v>428Koblingsledninger (Pexrør) i vægge</v>
      </c>
      <c r="I432" s="171"/>
      <c r="J432" s="171">
        <v>4</v>
      </c>
      <c r="K432" s="175" t="s">
        <v>941</v>
      </c>
      <c r="L432" s="172" t="s">
        <v>925</v>
      </c>
      <c r="M432" s="80" t="str">
        <f>IFERROR(VLOOKUP(Leverancespecifikation6[[#This Row],[ID-Bygningsdel]],'Data ændringslog'!A:G,7,FALSE),"P")</f>
        <v/>
      </c>
      <c r="N432" s="321" t="s">
        <v>103</v>
      </c>
      <c r="O432" s="121" t="str">
        <f>VLOOKUP(Leverancespecifikation6[[#This Row],[ID-Bygningsdel]],'Data aktør'!A:H,2,FALSE)</f>
        <v/>
      </c>
      <c r="P432" s="78" t="str">
        <f>VLOOKUP(Leverancespecifikation6[[#This Row],[ID-Bygningsdel]],'Data aktør'!A:H,3,FALSE)</f>
        <v/>
      </c>
      <c r="Q432" s="78" t="str">
        <f>VLOOKUP(Leverancespecifikation6[[#This Row],[ID-Bygningsdel]],'Data aktør'!A:H,4,FALSE)</f>
        <v/>
      </c>
      <c r="R432" s="78" t="str">
        <f>VLOOKUP(Leverancespecifikation6[[#This Row],[ID-Bygningsdel]],'Data aktør'!A:H,5,FALSE)</f>
        <v/>
      </c>
      <c r="S432" s="78" t="str">
        <f>VLOOKUP(Leverancespecifikation6[[#This Row],[ID-Bygningsdel]],'Data aktør'!A:H,6,FALSE)</f>
        <v/>
      </c>
      <c r="T432" s="78" t="str">
        <f>VLOOKUP(Leverancespecifikation6[[#This Row],[ID-Bygningsdel]],'Data aktør'!A:H,7,FALSE)</f>
        <v/>
      </c>
      <c r="U432" s="122" t="str">
        <f>VLOOKUP(Leverancespecifikation6[[#This Row],[ID-Bygningsdel]],'Data aktør'!A:H,8,FALSE)</f>
        <v/>
      </c>
      <c r="V432" s="112"/>
      <c r="W432" s="79"/>
      <c r="X432" s="79"/>
      <c r="Y432" s="79"/>
      <c r="Z432" s="79"/>
      <c r="AA432" s="79"/>
      <c r="AB432" s="171"/>
      <c r="AD432" s="171"/>
      <c r="AE432" s="171"/>
      <c r="AF432" s="171"/>
      <c r="AG432" s="171"/>
      <c r="AH432" s="171"/>
      <c r="AI432" s="171"/>
      <c r="AJ432" s="171"/>
      <c r="BV432" s="171"/>
      <c r="BW432" s="171"/>
      <c r="CB432" s="134"/>
    </row>
    <row r="433" spans="1:80" ht="12" x14ac:dyDescent="0.2">
      <c r="A433" s="249"/>
      <c r="B433" s="242" t="s">
        <v>967</v>
      </c>
      <c r="C433" s="170" t="str">
        <f>_xlfn.CONCAT(Leverancespecifikation6[[#This Row],[ID]],Leverancespecifikation6[[#This Row],[BYGNINGSDEL]])</f>
        <v>429Teknisk isolering</v>
      </c>
      <c r="E433" s="171">
        <v>598</v>
      </c>
      <c r="I433" s="171"/>
      <c r="J433" s="171">
        <v>4</v>
      </c>
      <c r="K433" s="175" t="s">
        <v>943</v>
      </c>
      <c r="L433" s="172" t="s">
        <v>925</v>
      </c>
      <c r="M433" s="80" t="str">
        <f>IFERROR(VLOOKUP(Leverancespecifikation6[[#This Row],[ID-Bygningsdel]],'Data ændringslog'!A:G,7,FALSE),"P")</f>
        <v/>
      </c>
      <c r="N433" s="321" t="s">
        <v>99</v>
      </c>
      <c r="O433" s="121" t="str">
        <f>VLOOKUP(Leverancespecifikation6[[#This Row],[ID-Bygningsdel]],'Data aktør'!A:H,2,FALSE)</f>
        <v/>
      </c>
      <c r="P433" s="78" t="str">
        <f>VLOOKUP(Leverancespecifikation6[[#This Row],[ID-Bygningsdel]],'Data aktør'!A:H,3,FALSE)</f>
        <v/>
      </c>
      <c r="Q433" s="78" t="str">
        <f>VLOOKUP(Leverancespecifikation6[[#This Row],[ID-Bygningsdel]],'Data aktør'!A:H,4,FALSE)</f>
        <v/>
      </c>
      <c r="R433" s="78" t="str">
        <f>VLOOKUP(Leverancespecifikation6[[#This Row],[ID-Bygningsdel]],'Data aktør'!A:H,5,FALSE)</f>
        <v>X</v>
      </c>
      <c r="S433" s="78" t="str">
        <f>VLOOKUP(Leverancespecifikation6[[#This Row],[ID-Bygningsdel]],'Data aktør'!A:H,6,FALSE)</f>
        <v/>
      </c>
      <c r="T433" s="78" t="str">
        <f>VLOOKUP(Leverancespecifikation6[[#This Row],[ID-Bygningsdel]],'Data aktør'!A:H,7,FALSE)</f>
        <v/>
      </c>
      <c r="U433" s="122" t="str">
        <f>VLOOKUP(Leverancespecifikation6[[#This Row],[ID-Bygningsdel]],'Data aktør'!A:H,8,FALSE)</f>
        <v/>
      </c>
      <c r="V433" s="112"/>
      <c r="W433" s="79"/>
      <c r="X433" s="79"/>
      <c r="Y433" s="79"/>
      <c r="Z433" s="79"/>
      <c r="AA433" s="79"/>
      <c r="AB433" s="171" t="s">
        <v>36</v>
      </c>
      <c r="AC433" s="171">
        <v>200</v>
      </c>
      <c r="AD433" s="171"/>
      <c r="AE433" s="171"/>
      <c r="AF433" s="171"/>
      <c r="AG433" s="171"/>
      <c r="AH433" s="171"/>
      <c r="AI433" s="171"/>
      <c r="AJ433" s="171" t="s">
        <v>36</v>
      </c>
      <c r="AK433" s="171">
        <v>300</v>
      </c>
      <c r="AT433" s="171" t="s">
        <v>36</v>
      </c>
      <c r="AU433" s="171">
        <v>325</v>
      </c>
      <c r="BB433" s="171" t="s">
        <v>36</v>
      </c>
      <c r="BC433" s="171">
        <v>325</v>
      </c>
      <c r="BV433" s="171"/>
      <c r="BW433" s="171"/>
      <c r="CB433" s="134"/>
    </row>
    <row r="434" spans="1:80" ht="12" x14ac:dyDescent="0.2">
      <c r="A434" s="249"/>
      <c r="B434" s="242" t="s">
        <v>968</v>
      </c>
      <c r="C434" s="170" t="str">
        <f>_xlfn.CONCAT(Leverancespecifikation6[[#This Row],[ID]],Leverancespecifikation6[[#This Row],[BYGNINGSDEL]])</f>
        <v>430Bæringer</v>
      </c>
      <c r="E434" s="171">
        <v>599</v>
      </c>
      <c r="I434" s="171"/>
      <c r="J434" s="171">
        <v>4</v>
      </c>
      <c r="K434" s="175" t="s">
        <v>596</v>
      </c>
      <c r="L434" s="172" t="s">
        <v>103</v>
      </c>
      <c r="M434" s="80" t="str">
        <f>IFERROR(VLOOKUP(Leverancespecifikation6[[#This Row],[ID-Bygningsdel]],'Data ændringslog'!A:G,7,FALSE),"P")</f>
        <v/>
      </c>
      <c r="N434" s="321" t="s">
        <v>103</v>
      </c>
      <c r="O434" s="121" t="str">
        <f>VLOOKUP(Leverancespecifikation6[[#This Row],[ID-Bygningsdel]],'Data aktør'!A:H,2,FALSE)</f>
        <v/>
      </c>
      <c r="P434" s="78" t="str">
        <f>VLOOKUP(Leverancespecifikation6[[#This Row],[ID-Bygningsdel]],'Data aktør'!A:H,3,FALSE)</f>
        <v/>
      </c>
      <c r="Q434" s="78" t="str">
        <f>VLOOKUP(Leverancespecifikation6[[#This Row],[ID-Bygningsdel]],'Data aktør'!A:H,4,FALSE)</f>
        <v/>
      </c>
      <c r="R434" s="78" t="str">
        <f>VLOOKUP(Leverancespecifikation6[[#This Row],[ID-Bygningsdel]],'Data aktør'!A:H,5,FALSE)</f>
        <v/>
      </c>
      <c r="S434" s="78" t="str">
        <f>VLOOKUP(Leverancespecifikation6[[#This Row],[ID-Bygningsdel]],'Data aktør'!A:H,6,FALSE)</f>
        <v/>
      </c>
      <c r="T434" s="78" t="str">
        <f>VLOOKUP(Leverancespecifikation6[[#This Row],[ID-Bygningsdel]],'Data aktør'!A:H,7,FALSE)</f>
        <v/>
      </c>
      <c r="U434" s="122" t="str">
        <f>VLOOKUP(Leverancespecifikation6[[#This Row],[ID-Bygningsdel]],'Data aktør'!A:H,8,FALSE)</f>
        <v/>
      </c>
      <c r="V434" s="112"/>
      <c r="W434" s="79"/>
      <c r="X434" s="79"/>
      <c r="Y434" s="79"/>
      <c r="Z434" s="79"/>
      <c r="AA434" s="79"/>
      <c r="AB434" s="171"/>
      <c r="AD434" s="171"/>
      <c r="AE434" s="171"/>
      <c r="AF434" s="171"/>
      <c r="AG434" s="171"/>
      <c r="AH434" s="171"/>
      <c r="AI434" s="171"/>
      <c r="AJ434" s="171"/>
      <c r="BV434" s="171"/>
      <c r="BW434" s="171"/>
      <c r="CB434" s="134"/>
    </row>
    <row r="435" spans="1:80" ht="12" x14ac:dyDescent="0.2">
      <c r="A435" s="249"/>
      <c r="B435" s="242" t="s">
        <v>970</v>
      </c>
      <c r="C435" s="170" t="str">
        <f>_xlfn.CONCAT(Leverancespecifikation6[[#This Row],[ID]],Leverancespecifikation6[[#This Row],[BYGNINGSDEL]])</f>
        <v>431Konsoller</v>
      </c>
      <c r="E435" s="171">
        <v>599</v>
      </c>
      <c r="I435" s="171"/>
      <c r="J435" s="171">
        <v>4</v>
      </c>
      <c r="K435" s="175" t="s">
        <v>598</v>
      </c>
      <c r="L435" s="172" t="s">
        <v>103</v>
      </c>
      <c r="M435" s="80" t="str">
        <f>IFERROR(VLOOKUP(Leverancespecifikation6[[#This Row],[ID-Bygningsdel]],'Data ændringslog'!A:G,7,FALSE),"P")</f>
        <v/>
      </c>
      <c r="N435" s="321" t="s">
        <v>103</v>
      </c>
      <c r="O435" s="121" t="str">
        <f>VLOOKUP(Leverancespecifikation6[[#This Row],[ID-Bygningsdel]],'Data aktør'!A:H,2,FALSE)</f>
        <v/>
      </c>
      <c r="P435" s="78" t="str">
        <f>VLOOKUP(Leverancespecifikation6[[#This Row],[ID-Bygningsdel]],'Data aktør'!A:H,3,FALSE)</f>
        <v/>
      </c>
      <c r="Q435" s="78" t="str">
        <f>VLOOKUP(Leverancespecifikation6[[#This Row],[ID-Bygningsdel]],'Data aktør'!A:H,4,FALSE)</f>
        <v/>
      </c>
      <c r="R435" s="78" t="str">
        <f>VLOOKUP(Leverancespecifikation6[[#This Row],[ID-Bygningsdel]],'Data aktør'!A:H,5,FALSE)</f>
        <v/>
      </c>
      <c r="S435" s="78" t="str">
        <f>VLOOKUP(Leverancespecifikation6[[#This Row],[ID-Bygningsdel]],'Data aktør'!A:H,6,FALSE)</f>
        <v/>
      </c>
      <c r="T435" s="78" t="str">
        <f>VLOOKUP(Leverancespecifikation6[[#This Row],[ID-Bygningsdel]],'Data aktør'!A:H,7,FALSE)</f>
        <v/>
      </c>
      <c r="U435" s="122" t="str">
        <f>VLOOKUP(Leverancespecifikation6[[#This Row],[ID-Bygningsdel]],'Data aktør'!A:H,8,FALSE)</f>
        <v/>
      </c>
      <c r="V435" s="112"/>
      <c r="W435" s="79"/>
      <c r="X435" s="79"/>
      <c r="Y435" s="79"/>
      <c r="Z435" s="79"/>
      <c r="AA435" s="79"/>
      <c r="AB435" s="171"/>
      <c r="AD435" s="171"/>
      <c r="AE435" s="171"/>
      <c r="AF435" s="171"/>
      <c r="AG435" s="171"/>
      <c r="AH435" s="171"/>
      <c r="AI435" s="171"/>
      <c r="AJ435" s="171"/>
      <c r="BV435" s="171"/>
      <c r="BW435" s="171"/>
      <c r="CB435" s="134"/>
    </row>
    <row r="436" spans="1:80" ht="12" x14ac:dyDescent="0.2">
      <c r="A436" s="249"/>
      <c r="B436" s="242" t="s">
        <v>971</v>
      </c>
      <c r="C436" s="170" t="str">
        <f>_xlfn.CONCAT(Leverancespecifikation6[[#This Row],[ID]],Leverancespecifikation6[[#This Row],[BYGNINGSDEL]])</f>
        <v>432Stativer</v>
      </c>
      <c r="E436" s="171">
        <v>599</v>
      </c>
      <c r="I436" s="171"/>
      <c r="J436" s="171">
        <v>4</v>
      </c>
      <c r="K436" s="175" t="s">
        <v>600</v>
      </c>
      <c r="L436" s="172" t="s">
        <v>103</v>
      </c>
      <c r="M436" s="80" t="str">
        <f>IFERROR(VLOOKUP(Leverancespecifikation6[[#This Row],[ID-Bygningsdel]],'Data ændringslog'!A:G,7,FALSE),"P")</f>
        <v/>
      </c>
      <c r="N436" s="321" t="s">
        <v>103</v>
      </c>
      <c r="O436" s="121" t="str">
        <f>VLOOKUP(Leverancespecifikation6[[#This Row],[ID-Bygningsdel]],'Data aktør'!A:H,2,FALSE)</f>
        <v/>
      </c>
      <c r="P436" s="78" t="str">
        <f>VLOOKUP(Leverancespecifikation6[[#This Row],[ID-Bygningsdel]],'Data aktør'!A:H,3,FALSE)</f>
        <v/>
      </c>
      <c r="Q436" s="78" t="str">
        <f>VLOOKUP(Leverancespecifikation6[[#This Row],[ID-Bygningsdel]],'Data aktør'!A:H,4,FALSE)</f>
        <v/>
      </c>
      <c r="R436" s="78" t="str">
        <f>VLOOKUP(Leverancespecifikation6[[#This Row],[ID-Bygningsdel]],'Data aktør'!A:H,5,FALSE)</f>
        <v/>
      </c>
      <c r="S436" s="78" t="str">
        <f>VLOOKUP(Leverancespecifikation6[[#This Row],[ID-Bygningsdel]],'Data aktør'!A:H,6,FALSE)</f>
        <v/>
      </c>
      <c r="T436" s="78" t="str">
        <f>VLOOKUP(Leverancespecifikation6[[#This Row],[ID-Bygningsdel]],'Data aktør'!A:H,7,FALSE)</f>
        <v/>
      </c>
      <c r="U436" s="122" t="str">
        <f>VLOOKUP(Leverancespecifikation6[[#This Row],[ID-Bygningsdel]],'Data aktør'!A:H,8,FALSE)</f>
        <v/>
      </c>
      <c r="V436" s="112"/>
      <c r="W436" s="79"/>
      <c r="X436" s="79"/>
      <c r="Y436" s="79"/>
      <c r="Z436" s="79"/>
      <c r="AA436" s="79"/>
      <c r="AB436" s="171"/>
      <c r="AD436" s="171"/>
      <c r="AE436" s="171"/>
      <c r="AF436" s="171"/>
      <c r="AG436" s="171"/>
      <c r="AH436" s="171"/>
      <c r="AI436" s="171"/>
      <c r="AJ436" s="171"/>
      <c r="BV436" s="171"/>
      <c r="BW436" s="171"/>
      <c r="CB436" s="134"/>
    </row>
    <row r="437" spans="1:80" ht="12" x14ac:dyDescent="0.2">
      <c r="A437" s="249"/>
      <c r="B437" s="242" t="s">
        <v>972</v>
      </c>
      <c r="C437" s="170" t="str">
        <f>_xlfn.CONCAT(Leverancespecifikation6[[#This Row],[ID]],Leverancespecifikation6[[#This Row],[BYGNINGSDEL]])</f>
        <v>433Hul- og recesobjekter</v>
      </c>
      <c r="E437" s="171">
        <v>599</v>
      </c>
      <c r="I437" s="171"/>
      <c r="J437" s="171">
        <v>4</v>
      </c>
      <c r="K437" s="175" t="s">
        <v>602</v>
      </c>
      <c r="L437" s="172" t="s">
        <v>603</v>
      </c>
      <c r="M437" s="80" t="str">
        <f>IFERROR(VLOOKUP(Leverancespecifikation6[[#This Row],[ID-Bygningsdel]],'Data ændringslog'!A:G,7,FALSE),"P")</f>
        <v/>
      </c>
      <c r="N437" s="321" t="s">
        <v>103</v>
      </c>
      <c r="O437" s="121" t="str">
        <f>VLOOKUP(Leverancespecifikation6[[#This Row],[ID-Bygningsdel]],'Data aktør'!A:H,2,FALSE)</f>
        <v/>
      </c>
      <c r="P437" s="78" t="str">
        <f>VLOOKUP(Leverancespecifikation6[[#This Row],[ID-Bygningsdel]],'Data aktør'!A:H,3,FALSE)</f>
        <v/>
      </c>
      <c r="Q437" s="78" t="str">
        <f>VLOOKUP(Leverancespecifikation6[[#This Row],[ID-Bygningsdel]],'Data aktør'!A:H,4,FALSE)</f>
        <v/>
      </c>
      <c r="R437" s="78" t="str">
        <f>VLOOKUP(Leverancespecifikation6[[#This Row],[ID-Bygningsdel]],'Data aktør'!A:H,5,FALSE)</f>
        <v/>
      </c>
      <c r="S437" s="78" t="str">
        <f>VLOOKUP(Leverancespecifikation6[[#This Row],[ID-Bygningsdel]],'Data aktør'!A:H,6,FALSE)</f>
        <v/>
      </c>
      <c r="T437" s="78" t="str">
        <f>VLOOKUP(Leverancespecifikation6[[#This Row],[ID-Bygningsdel]],'Data aktør'!A:H,7,FALSE)</f>
        <v/>
      </c>
      <c r="U437" s="122" t="str">
        <f>VLOOKUP(Leverancespecifikation6[[#This Row],[ID-Bygningsdel]],'Data aktør'!A:H,8,FALSE)</f>
        <v/>
      </c>
      <c r="V437" s="112"/>
      <c r="W437" s="79"/>
      <c r="X437" s="79"/>
      <c r="Y437" s="79"/>
      <c r="Z437" s="79"/>
      <c r="AA437" s="79"/>
      <c r="AB437" s="171"/>
      <c r="AD437" s="171"/>
      <c r="AE437" s="171"/>
      <c r="AF437" s="171"/>
      <c r="AG437" s="171"/>
      <c r="AH437" s="171"/>
      <c r="AI437" s="171"/>
      <c r="AJ437" s="171"/>
      <c r="BV437" s="171"/>
      <c r="BW437" s="171"/>
      <c r="CB437" s="134"/>
    </row>
    <row r="438" spans="1:80" ht="12" x14ac:dyDescent="0.2">
      <c r="A438" s="249"/>
      <c r="B438" s="242" t="s">
        <v>973</v>
      </c>
      <c r="C438" s="170" t="str">
        <f>_xlfn.CONCAT(Leverancespecifikation6[[#This Row],[ID]],Leverancespecifikation6[[#This Row],[BYGNINGSDEL]])</f>
        <v>434Hullukninger</v>
      </c>
      <c r="E438" s="171">
        <v>599</v>
      </c>
      <c r="I438" s="171"/>
      <c r="J438" s="171">
        <v>4</v>
      </c>
      <c r="K438" s="175" t="s">
        <v>605</v>
      </c>
      <c r="L438" s="172" t="s">
        <v>103</v>
      </c>
      <c r="M438" s="80" t="str">
        <f>IFERROR(VLOOKUP(Leverancespecifikation6[[#This Row],[ID-Bygningsdel]],'Data ændringslog'!A:G,7,FALSE),"P")</f>
        <v/>
      </c>
      <c r="N438" s="321" t="s">
        <v>103</v>
      </c>
      <c r="O438" s="121" t="str">
        <f>VLOOKUP(Leverancespecifikation6[[#This Row],[ID-Bygningsdel]],'Data aktør'!A:H,2,FALSE)</f>
        <v/>
      </c>
      <c r="P438" s="78" t="str">
        <f>VLOOKUP(Leverancespecifikation6[[#This Row],[ID-Bygningsdel]],'Data aktør'!A:H,3,FALSE)</f>
        <v/>
      </c>
      <c r="Q438" s="78" t="str">
        <f>VLOOKUP(Leverancespecifikation6[[#This Row],[ID-Bygningsdel]],'Data aktør'!A:H,4,FALSE)</f>
        <v/>
      </c>
      <c r="R438" s="78" t="str">
        <f>VLOOKUP(Leverancespecifikation6[[#This Row],[ID-Bygningsdel]],'Data aktør'!A:H,5,FALSE)</f>
        <v/>
      </c>
      <c r="S438" s="78" t="str">
        <f>VLOOKUP(Leverancespecifikation6[[#This Row],[ID-Bygningsdel]],'Data aktør'!A:H,6,FALSE)</f>
        <v/>
      </c>
      <c r="T438" s="78" t="str">
        <f>VLOOKUP(Leverancespecifikation6[[#This Row],[ID-Bygningsdel]],'Data aktør'!A:H,7,FALSE)</f>
        <v/>
      </c>
      <c r="U438" s="122" t="str">
        <f>VLOOKUP(Leverancespecifikation6[[#This Row],[ID-Bygningsdel]],'Data aktør'!A:H,8,FALSE)</f>
        <v/>
      </c>
      <c r="V438" s="112"/>
      <c r="W438" s="79"/>
      <c r="X438" s="79"/>
      <c r="Y438" s="79"/>
      <c r="Z438" s="79"/>
      <c r="AA438" s="79"/>
      <c r="AB438" s="171"/>
      <c r="AD438" s="171"/>
      <c r="AE438" s="171"/>
      <c r="AF438" s="171"/>
      <c r="AG438" s="171"/>
      <c r="AH438" s="171"/>
      <c r="AI438" s="171"/>
      <c r="AJ438" s="171"/>
      <c r="BL438" s="287" t="s">
        <v>606</v>
      </c>
      <c r="BV438" s="171"/>
      <c r="BW438" s="171"/>
      <c r="CB438" s="134"/>
    </row>
    <row r="439" spans="1:80" ht="12" x14ac:dyDescent="0.2">
      <c r="A439" s="249"/>
      <c r="B439" s="242" t="s">
        <v>974</v>
      </c>
      <c r="C439" s="170" t="str">
        <f>_xlfn.CONCAT(Leverancespecifikation6[[#This Row],[ID]],Leverancespecifikation6[[#This Row],[BYGNINGSDEL]])</f>
        <v>435Varme</v>
      </c>
      <c r="E439" s="171" t="s">
        <v>1560</v>
      </c>
      <c r="I439" s="171"/>
      <c r="J439" s="171">
        <v>3</v>
      </c>
      <c r="K439" s="333" t="s">
        <v>993</v>
      </c>
      <c r="M439" s="80" t="str">
        <f>IFERROR(VLOOKUP(Leverancespecifikation6[[#This Row],[ID-Bygningsdel]],'Data ændringslog'!A:G,7,FALSE),"P")</f>
        <v/>
      </c>
      <c r="N439" s="321" t="s">
        <v>99</v>
      </c>
      <c r="O439" s="121" t="str">
        <f>VLOOKUP(Leverancespecifikation6[[#This Row],[ID-Bygningsdel]],'Data aktør'!A:H,2,FALSE)</f>
        <v/>
      </c>
      <c r="P439" s="78" t="str">
        <f>VLOOKUP(Leverancespecifikation6[[#This Row],[ID-Bygningsdel]],'Data aktør'!A:H,3,FALSE)</f>
        <v/>
      </c>
      <c r="Q439" s="78" t="str">
        <f>VLOOKUP(Leverancespecifikation6[[#This Row],[ID-Bygningsdel]],'Data aktør'!A:H,4,FALSE)</f>
        <v/>
      </c>
      <c r="R439" s="78" t="str">
        <f>VLOOKUP(Leverancespecifikation6[[#This Row],[ID-Bygningsdel]],'Data aktør'!A:H,5,FALSE)</f>
        <v/>
      </c>
      <c r="S439" s="78" t="str">
        <f>VLOOKUP(Leverancespecifikation6[[#This Row],[ID-Bygningsdel]],'Data aktør'!A:H,6,FALSE)</f>
        <v/>
      </c>
      <c r="T439" s="78" t="str">
        <f>VLOOKUP(Leverancespecifikation6[[#This Row],[ID-Bygningsdel]],'Data aktør'!A:H,7,FALSE)</f>
        <v/>
      </c>
      <c r="U439" s="122" t="str">
        <f>VLOOKUP(Leverancespecifikation6[[#This Row],[ID-Bygningsdel]],'Data aktør'!A:H,8,FALSE)</f>
        <v/>
      </c>
      <c r="V439" s="112"/>
      <c r="W439" s="79"/>
      <c r="X439" s="79"/>
      <c r="Y439" s="79"/>
      <c r="Z439" s="79"/>
      <c r="AA439" s="79"/>
      <c r="AB439" s="171"/>
      <c r="AD439" s="171"/>
      <c r="AE439" s="171"/>
      <c r="AF439" s="171"/>
      <c r="AG439" s="171"/>
      <c r="AH439" s="171"/>
      <c r="AI439" s="171"/>
      <c r="AJ439" s="171"/>
      <c r="BV439" s="171"/>
      <c r="BW439" s="171"/>
      <c r="CB439" s="134"/>
    </row>
    <row r="440" spans="1:80" ht="12" x14ac:dyDescent="0.2">
      <c r="A440" s="249"/>
      <c r="B440" s="242" t="s">
        <v>975</v>
      </c>
      <c r="C440" s="170" t="str">
        <f>_xlfn.CONCAT(Leverancespecifikation6[[#This Row],[ID]],Leverancespecifikation6[[#This Row],[BYGNINGSDEL]])</f>
        <v>436Teknikrum/Teknikområder</v>
      </c>
      <c r="E440" s="171" t="s">
        <v>1560</v>
      </c>
      <c r="I440" s="171"/>
      <c r="J440" s="171">
        <v>4</v>
      </c>
      <c r="K440" s="175" t="s">
        <v>583</v>
      </c>
      <c r="L440" s="172" t="s">
        <v>925</v>
      </c>
      <c r="M440" s="80" t="str">
        <f>IFERROR(VLOOKUP(Leverancespecifikation6[[#This Row],[ID-Bygningsdel]],'Data ændringslog'!A:G,7,FALSE),"P")</f>
        <v/>
      </c>
      <c r="N440" s="321" t="s">
        <v>99</v>
      </c>
      <c r="O440" s="121" t="str">
        <f>VLOOKUP(Leverancespecifikation6[[#This Row],[ID-Bygningsdel]],'Data aktør'!A:H,2,FALSE)</f>
        <v/>
      </c>
      <c r="P440" s="78" t="str">
        <f>VLOOKUP(Leverancespecifikation6[[#This Row],[ID-Bygningsdel]],'Data aktør'!A:H,3,FALSE)</f>
        <v/>
      </c>
      <c r="Q440" s="78" t="str">
        <f>VLOOKUP(Leverancespecifikation6[[#This Row],[ID-Bygningsdel]],'Data aktør'!A:H,4,FALSE)</f>
        <v/>
      </c>
      <c r="R440" s="78" t="str">
        <f>VLOOKUP(Leverancespecifikation6[[#This Row],[ID-Bygningsdel]],'Data aktør'!A:H,5,FALSE)</f>
        <v>X</v>
      </c>
      <c r="S440" s="78" t="str">
        <f>VLOOKUP(Leverancespecifikation6[[#This Row],[ID-Bygningsdel]],'Data aktør'!A:H,6,FALSE)</f>
        <v/>
      </c>
      <c r="T440" s="78" t="str">
        <f>VLOOKUP(Leverancespecifikation6[[#This Row],[ID-Bygningsdel]],'Data aktør'!A:H,7,FALSE)</f>
        <v/>
      </c>
      <c r="U440" s="122" t="str">
        <f>VLOOKUP(Leverancespecifikation6[[#This Row],[ID-Bygningsdel]],'Data aktør'!A:H,8,FALSE)</f>
        <v/>
      </c>
      <c r="V440" s="112"/>
      <c r="W440" s="79"/>
      <c r="X440" s="79"/>
      <c r="Y440" s="79"/>
      <c r="Z440" s="79"/>
      <c r="AA440" s="79"/>
      <c r="AB440" s="171" t="s">
        <v>36</v>
      </c>
      <c r="AC440" s="171">
        <v>200</v>
      </c>
      <c r="AD440" s="171"/>
      <c r="AE440" s="171"/>
      <c r="AF440" s="171"/>
      <c r="AG440" s="171"/>
      <c r="AH440" s="171"/>
      <c r="AI440" s="171"/>
      <c r="AJ440" s="171" t="s">
        <v>36</v>
      </c>
      <c r="AK440" s="171">
        <v>300</v>
      </c>
      <c r="AT440" s="171" t="s">
        <v>36</v>
      </c>
      <c r="AU440" s="171">
        <v>325</v>
      </c>
      <c r="BB440" s="171" t="s">
        <v>36</v>
      </c>
      <c r="BC440" s="171">
        <v>325</v>
      </c>
      <c r="BV440" s="171"/>
      <c r="BW440" s="171"/>
      <c r="CB440" s="134"/>
    </row>
    <row r="441" spans="1:80" ht="12" x14ac:dyDescent="0.2">
      <c r="A441" s="249"/>
      <c r="B441" s="242" t="s">
        <v>976</v>
      </c>
      <c r="C441" s="170" t="str">
        <f>_xlfn.CONCAT(Leverancespecifikation6[[#This Row],[ID]],Leverancespecifikation6[[#This Row],[BYGNINGSDEL]])</f>
        <v>437Skakte (lodrette hovedføringsveje)</v>
      </c>
      <c r="E441" s="171" t="s">
        <v>1560</v>
      </c>
      <c r="I441" s="171"/>
      <c r="J441" s="171">
        <v>4</v>
      </c>
      <c r="K441" s="175" t="s">
        <v>586</v>
      </c>
      <c r="L441" s="172" t="s">
        <v>925</v>
      </c>
      <c r="M441" s="80" t="str">
        <f>IFERROR(VLOOKUP(Leverancespecifikation6[[#This Row],[ID-Bygningsdel]],'Data ændringslog'!A:G,7,FALSE),"P")</f>
        <v/>
      </c>
      <c r="N441" s="321" t="s">
        <v>99</v>
      </c>
      <c r="O441" s="121" t="str">
        <f>VLOOKUP(Leverancespecifikation6[[#This Row],[ID-Bygningsdel]],'Data aktør'!A:H,2,FALSE)</f>
        <v/>
      </c>
      <c r="P441" s="78" t="str">
        <f>VLOOKUP(Leverancespecifikation6[[#This Row],[ID-Bygningsdel]],'Data aktør'!A:H,3,FALSE)</f>
        <v/>
      </c>
      <c r="Q441" s="78" t="str">
        <f>VLOOKUP(Leverancespecifikation6[[#This Row],[ID-Bygningsdel]],'Data aktør'!A:H,4,FALSE)</f>
        <v/>
      </c>
      <c r="R441" s="78" t="str">
        <f>VLOOKUP(Leverancespecifikation6[[#This Row],[ID-Bygningsdel]],'Data aktør'!A:H,5,FALSE)</f>
        <v>X</v>
      </c>
      <c r="S441" s="78" t="str">
        <f>VLOOKUP(Leverancespecifikation6[[#This Row],[ID-Bygningsdel]],'Data aktør'!A:H,6,FALSE)</f>
        <v/>
      </c>
      <c r="T441" s="78" t="str">
        <f>VLOOKUP(Leverancespecifikation6[[#This Row],[ID-Bygningsdel]],'Data aktør'!A:H,7,FALSE)</f>
        <v/>
      </c>
      <c r="U441" s="122" t="str">
        <f>VLOOKUP(Leverancespecifikation6[[#This Row],[ID-Bygningsdel]],'Data aktør'!A:H,8,FALSE)</f>
        <v/>
      </c>
      <c r="V441" s="112"/>
      <c r="W441" s="79"/>
      <c r="X441" s="79"/>
      <c r="Y441" s="79"/>
      <c r="Z441" s="79"/>
      <c r="AA441" s="79"/>
      <c r="AB441" s="171" t="s">
        <v>36</v>
      </c>
      <c r="AC441" s="171">
        <v>200</v>
      </c>
      <c r="AD441" s="171"/>
      <c r="AE441" s="171"/>
      <c r="AF441" s="171"/>
      <c r="AG441" s="171"/>
      <c r="AH441" s="171"/>
      <c r="AI441" s="171"/>
      <c r="AJ441" s="171" t="s">
        <v>36</v>
      </c>
      <c r="AK441" s="171">
        <v>300</v>
      </c>
      <c r="AT441" s="171" t="s">
        <v>36</v>
      </c>
      <c r="AU441" s="171">
        <v>325</v>
      </c>
      <c r="BB441" s="171" t="s">
        <v>36</v>
      </c>
      <c r="BC441" s="171">
        <v>325</v>
      </c>
      <c r="BV441" s="171"/>
      <c r="BW441" s="171"/>
      <c r="CB441" s="134"/>
    </row>
    <row r="442" spans="1:80" ht="12" x14ac:dyDescent="0.2">
      <c r="A442" s="249"/>
      <c r="B442" s="242" t="s">
        <v>977</v>
      </c>
      <c r="C442" s="170" t="str">
        <f>_xlfn.CONCAT(Leverancespecifikation6[[#This Row],[ID]],Leverancespecifikation6[[#This Row],[BYGNINGSDEL]])</f>
        <v>438Vandrette hoved- og fordelingsføringsveje</v>
      </c>
      <c r="E442" s="171" t="s">
        <v>1560</v>
      </c>
      <c r="I442" s="171"/>
      <c r="J442" s="171">
        <v>4</v>
      </c>
      <c r="K442" s="175" t="s">
        <v>588</v>
      </c>
      <c r="L442" s="172" t="s">
        <v>925</v>
      </c>
      <c r="M442" s="80" t="str">
        <f>IFERROR(VLOOKUP(Leverancespecifikation6[[#This Row],[ID-Bygningsdel]],'Data ændringslog'!A:G,7,FALSE),"P")</f>
        <v/>
      </c>
      <c r="N442" s="321" t="s">
        <v>99</v>
      </c>
      <c r="O442" s="121" t="str">
        <f>VLOOKUP(Leverancespecifikation6[[#This Row],[ID-Bygningsdel]],'Data aktør'!A:H,2,FALSE)</f>
        <v/>
      </c>
      <c r="P442" s="78" t="str">
        <f>VLOOKUP(Leverancespecifikation6[[#This Row],[ID-Bygningsdel]],'Data aktør'!A:H,3,FALSE)</f>
        <v/>
      </c>
      <c r="Q442" s="78" t="str">
        <f>VLOOKUP(Leverancespecifikation6[[#This Row],[ID-Bygningsdel]],'Data aktør'!A:H,4,FALSE)</f>
        <v/>
      </c>
      <c r="R442" s="78" t="str">
        <f>VLOOKUP(Leverancespecifikation6[[#This Row],[ID-Bygningsdel]],'Data aktør'!A:H,5,FALSE)</f>
        <v>X</v>
      </c>
      <c r="S442" s="78" t="str">
        <f>VLOOKUP(Leverancespecifikation6[[#This Row],[ID-Bygningsdel]],'Data aktør'!A:H,6,FALSE)</f>
        <v/>
      </c>
      <c r="T442" s="78" t="str">
        <f>VLOOKUP(Leverancespecifikation6[[#This Row],[ID-Bygningsdel]],'Data aktør'!A:H,7,FALSE)</f>
        <v/>
      </c>
      <c r="U442" s="122" t="str">
        <f>VLOOKUP(Leverancespecifikation6[[#This Row],[ID-Bygningsdel]],'Data aktør'!A:H,8,FALSE)</f>
        <v/>
      </c>
      <c r="V442" s="112"/>
      <c r="W442" s="79"/>
      <c r="X442" s="79"/>
      <c r="Y442" s="79"/>
      <c r="Z442" s="79"/>
      <c r="AA442" s="79"/>
      <c r="AB442" s="171" t="s">
        <v>36</v>
      </c>
      <c r="AC442" s="171">
        <v>200</v>
      </c>
      <c r="AD442" s="171"/>
      <c r="AE442" s="171"/>
      <c r="AF442" s="171"/>
      <c r="AG442" s="171"/>
      <c r="AH442" s="171"/>
      <c r="AI442" s="171"/>
      <c r="AJ442" s="171" t="s">
        <v>36</v>
      </c>
      <c r="AK442" s="171">
        <v>300</v>
      </c>
      <c r="AT442" s="171" t="s">
        <v>36</v>
      </c>
      <c r="AU442" s="171">
        <v>325</v>
      </c>
      <c r="BB442" s="171" t="s">
        <v>36</v>
      </c>
      <c r="BC442" s="171">
        <v>325</v>
      </c>
      <c r="BV442" s="171"/>
      <c r="BW442" s="171"/>
      <c r="CB442" s="134"/>
    </row>
    <row r="443" spans="1:80" ht="12" x14ac:dyDescent="0.2">
      <c r="A443" s="249"/>
      <c r="B443" s="242" t="s">
        <v>978</v>
      </c>
      <c r="C443" s="170" t="str">
        <f>_xlfn.CONCAT(Leverancespecifikation6[[#This Row],[ID]],Leverancespecifikation6[[#This Row],[BYGNINGSDEL]])</f>
        <v>439føring til Komponenter og tilslutninger i rum</v>
      </c>
      <c r="I443" s="171"/>
      <c r="J443" s="171">
        <v>4</v>
      </c>
      <c r="K443" s="175" t="s">
        <v>969</v>
      </c>
      <c r="L443" s="172" t="s">
        <v>925</v>
      </c>
      <c r="M443" s="80" t="str">
        <f>IFERROR(VLOOKUP(Leverancespecifikation6[[#This Row],[ID-Bygningsdel]],'Data ændringslog'!A:G,7,FALSE),"P")</f>
        <v/>
      </c>
      <c r="N443" s="321" t="s">
        <v>103</v>
      </c>
      <c r="O443" s="121" t="str">
        <f>VLOOKUP(Leverancespecifikation6[[#This Row],[ID-Bygningsdel]],'Data aktør'!A:H,2,FALSE)</f>
        <v/>
      </c>
      <c r="P443" s="78" t="str">
        <f>VLOOKUP(Leverancespecifikation6[[#This Row],[ID-Bygningsdel]],'Data aktør'!A:H,3,FALSE)</f>
        <v/>
      </c>
      <c r="Q443" s="78" t="str">
        <f>VLOOKUP(Leverancespecifikation6[[#This Row],[ID-Bygningsdel]],'Data aktør'!A:H,4,FALSE)</f>
        <v/>
      </c>
      <c r="R443" s="78" t="str">
        <f>VLOOKUP(Leverancespecifikation6[[#This Row],[ID-Bygningsdel]],'Data aktør'!A:H,5,FALSE)</f>
        <v/>
      </c>
      <c r="S443" s="78" t="str">
        <f>VLOOKUP(Leverancespecifikation6[[#This Row],[ID-Bygningsdel]],'Data aktør'!A:H,6,FALSE)</f>
        <v/>
      </c>
      <c r="T443" s="78" t="str">
        <f>VLOOKUP(Leverancespecifikation6[[#This Row],[ID-Bygningsdel]],'Data aktør'!A:H,7,FALSE)</f>
        <v/>
      </c>
      <c r="U443" s="122" t="str">
        <f>VLOOKUP(Leverancespecifikation6[[#This Row],[ID-Bygningsdel]],'Data aktør'!A:H,8,FALSE)</f>
        <v/>
      </c>
      <c r="V443" s="112"/>
      <c r="W443" s="79"/>
      <c r="X443" s="79"/>
      <c r="Y443" s="79"/>
      <c r="Z443" s="79"/>
      <c r="AA443" s="79"/>
      <c r="AB443" s="171"/>
      <c r="AD443" s="171"/>
      <c r="AE443" s="171"/>
      <c r="AF443" s="171"/>
      <c r="AG443" s="171"/>
      <c r="AH443" s="171"/>
      <c r="AI443" s="171"/>
      <c r="AJ443" s="171"/>
      <c r="BV443" s="171"/>
      <c r="BW443" s="171"/>
      <c r="CB443" s="134"/>
    </row>
    <row r="444" spans="1:80" ht="12" x14ac:dyDescent="0.2">
      <c r="A444" s="249"/>
      <c r="B444" s="242" t="s">
        <v>980</v>
      </c>
      <c r="C444" s="170" t="str">
        <f>_xlfn.CONCAT(Leverancespecifikation6[[#This Row],[ID]],Leverancespecifikation6[[#This Row],[BYGNINGSDEL]])</f>
        <v>440Koblingsledninger (Pexrør) i gulv</v>
      </c>
      <c r="I444" s="171"/>
      <c r="J444" s="171">
        <v>4</v>
      </c>
      <c r="K444" s="175" t="s">
        <v>939</v>
      </c>
      <c r="L444" s="172" t="s">
        <v>925</v>
      </c>
      <c r="M444" s="80" t="str">
        <f>IFERROR(VLOOKUP(Leverancespecifikation6[[#This Row],[ID-Bygningsdel]],'Data ændringslog'!A:G,7,FALSE),"P")</f>
        <v/>
      </c>
      <c r="N444" s="321" t="s">
        <v>103</v>
      </c>
      <c r="O444" s="121" t="str">
        <f>VLOOKUP(Leverancespecifikation6[[#This Row],[ID-Bygningsdel]],'Data aktør'!A:H,2,FALSE)</f>
        <v/>
      </c>
      <c r="P444" s="78" t="str">
        <f>VLOOKUP(Leverancespecifikation6[[#This Row],[ID-Bygningsdel]],'Data aktør'!A:H,3,FALSE)</f>
        <v/>
      </c>
      <c r="Q444" s="78" t="str">
        <f>VLOOKUP(Leverancespecifikation6[[#This Row],[ID-Bygningsdel]],'Data aktør'!A:H,4,FALSE)</f>
        <v/>
      </c>
      <c r="R444" s="78" t="str">
        <f>VLOOKUP(Leverancespecifikation6[[#This Row],[ID-Bygningsdel]],'Data aktør'!A:H,5,FALSE)</f>
        <v/>
      </c>
      <c r="S444" s="78" t="str">
        <f>VLOOKUP(Leverancespecifikation6[[#This Row],[ID-Bygningsdel]],'Data aktør'!A:H,6,FALSE)</f>
        <v/>
      </c>
      <c r="T444" s="78" t="str">
        <f>VLOOKUP(Leverancespecifikation6[[#This Row],[ID-Bygningsdel]],'Data aktør'!A:H,7,FALSE)</f>
        <v/>
      </c>
      <c r="U444" s="122" t="str">
        <f>VLOOKUP(Leverancespecifikation6[[#This Row],[ID-Bygningsdel]],'Data aktør'!A:H,8,FALSE)</f>
        <v/>
      </c>
      <c r="V444" s="112"/>
      <c r="W444" s="79"/>
      <c r="X444" s="79"/>
      <c r="Y444" s="79"/>
      <c r="Z444" s="79"/>
      <c r="AA444" s="79"/>
      <c r="AB444" s="171"/>
      <c r="AD444" s="171"/>
      <c r="AE444" s="171"/>
      <c r="AF444" s="171"/>
      <c r="AG444" s="171"/>
      <c r="AH444" s="171"/>
      <c r="AI444" s="171"/>
      <c r="AJ444" s="171"/>
      <c r="BV444" s="171"/>
      <c r="BW444" s="171"/>
      <c r="CB444" s="134"/>
    </row>
    <row r="445" spans="1:80" ht="12" x14ac:dyDescent="0.2">
      <c r="A445" s="249"/>
      <c r="B445" s="242" t="s">
        <v>981</v>
      </c>
      <c r="C445" s="170" t="str">
        <f>_xlfn.CONCAT(Leverancespecifikation6[[#This Row],[ID]],Leverancespecifikation6[[#This Row],[BYGNINGSDEL]])</f>
        <v>441Koblingsledninger (Pexrør) i vægge</v>
      </c>
      <c r="I445" s="171"/>
      <c r="J445" s="171">
        <v>4</v>
      </c>
      <c r="K445" s="175" t="s">
        <v>941</v>
      </c>
      <c r="L445" s="172" t="s">
        <v>925</v>
      </c>
      <c r="M445" s="80" t="str">
        <f>IFERROR(VLOOKUP(Leverancespecifikation6[[#This Row],[ID-Bygningsdel]],'Data ændringslog'!A:G,7,FALSE),"P")</f>
        <v/>
      </c>
      <c r="N445" s="321" t="s">
        <v>103</v>
      </c>
      <c r="O445" s="121" t="str">
        <f>VLOOKUP(Leverancespecifikation6[[#This Row],[ID-Bygningsdel]],'Data aktør'!A:H,2,FALSE)</f>
        <v/>
      </c>
      <c r="P445" s="78" t="str">
        <f>VLOOKUP(Leverancespecifikation6[[#This Row],[ID-Bygningsdel]],'Data aktør'!A:H,3,FALSE)</f>
        <v/>
      </c>
      <c r="Q445" s="78" t="str">
        <f>VLOOKUP(Leverancespecifikation6[[#This Row],[ID-Bygningsdel]],'Data aktør'!A:H,4,FALSE)</f>
        <v/>
      </c>
      <c r="R445" s="78" t="str">
        <f>VLOOKUP(Leverancespecifikation6[[#This Row],[ID-Bygningsdel]],'Data aktør'!A:H,5,FALSE)</f>
        <v/>
      </c>
      <c r="S445" s="78" t="str">
        <f>VLOOKUP(Leverancespecifikation6[[#This Row],[ID-Bygningsdel]],'Data aktør'!A:H,6,FALSE)</f>
        <v/>
      </c>
      <c r="T445" s="78" t="str">
        <f>VLOOKUP(Leverancespecifikation6[[#This Row],[ID-Bygningsdel]],'Data aktør'!A:H,7,FALSE)</f>
        <v/>
      </c>
      <c r="U445" s="122" t="str">
        <f>VLOOKUP(Leverancespecifikation6[[#This Row],[ID-Bygningsdel]],'Data aktør'!A:H,8,FALSE)</f>
        <v/>
      </c>
      <c r="V445" s="112"/>
      <c r="W445" s="79"/>
      <c r="X445" s="79"/>
      <c r="Y445" s="79"/>
      <c r="Z445" s="79"/>
      <c r="AA445" s="79"/>
      <c r="AB445" s="171"/>
      <c r="AD445" s="171"/>
      <c r="AE445" s="171"/>
      <c r="AF445" s="171"/>
      <c r="AG445" s="171"/>
      <c r="AH445" s="171"/>
      <c r="AI445" s="171"/>
      <c r="AJ445" s="171"/>
      <c r="BV445" s="171"/>
      <c r="BW445" s="171"/>
      <c r="CB445" s="134"/>
    </row>
    <row r="446" spans="1:80" ht="12" x14ac:dyDescent="0.2">
      <c r="A446" s="249"/>
      <c r="B446" s="242" t="s">
        <v>982</v>
      </c>
      <c r="C446" s="170" t="str">
        <f>_xlfn.CONCAT(Leverancespecifikation6[[#This Row],[ID]],Leverancespecifikation6[[#This Row],[BYGNINGSDEL]])</f>
        <v>442Teknisk isolering</v>
      </c>
      <c r="E446" s="171">
        <v>598</v>
      </c>
      <c r="I446" s="171"/>
      <c r="J446" s="171">
        <v>4</v>
      </c>
      <c r="K446" s="175" t="s">
        <v>943</v>
      </c>
      <c r="L446" s="172" t="s">
        <v>925</v>
      </c>
      <c r="M446" s="80" t="str">
        <f>IFERROR(VLOOKUP(Leverancespecifikation6[[#This Row],[ID-Bygningsdel]],'Data ændringslog'!A:G,7,FALSE),"P")</f>
        <v/>
      </c>
      <c r="N446" s="321" t="s">
        <v>99</v>
      </c>
      <c r="O446" s="121" t="str">
        <f>VLOOKUP(Leverancespecifikation6[[#This Row],[ID-Bygningsdel]],'Data aktør'!A:H,2,FALSE)</f>
        <v/>
      </c>
      <c r="P446" s="78" t="str">
        <f>VLOOKUP(Leverancespecifikation6[[#This Row],[ID-Bygningsdel]],'Data aktør'!A:H,3,FALSE)</f>
        <v/>
      </c>
      <c r="Q446" s="78" t="str">
        <f>VLOOKUP(Leverancespecifikation6[[#This Row],[ID-Bygningsdel]],'Data aktør'!A:H,4,FALSE)</f>
        <v/>
      </c>
      <c r="R446" s="78" t="str">
        <f>VLOOKUP(Leverancespecifikation6[[#This Row],[ID-Bygningsdel]],'Data aktør'!A:H,5,FALSE)</f>
        <v>X</v>
      </c>
      <c r="S446" s="78" t="str">
        <f>VLOOKUP(Leverancespecifikation6[[#This Row],[ID-Bygningsdel]],'Data aktør'!A:H,6,FALSE)</f>
        <v/>
      </c>
      <c r="T446" s="78" t="str">
        <f>VLOOKUP(Leverancespecifikation6[[#This Row],[ID-Bygningsdel]],'Data aktør'!A:H,7,FALSE)</f>
        <v/>
      </c>
      <c r="U446" s="122" t="str">
        <f>VLOOKUP(Leverancespecifikation6[[#This Row],[ID-Bygningsdel]],'Data aktør'!A:H,8,FALSE)</f>
        <v/>
      </c>
      <c r="V446" s="112"/>
      <c r="W446" s="79"/>
      <c r="X446" s="79"/>
      <c r="Y446" s="79"/>
      <c r="Z446" s="79"/>
      <c r="AA446" s="79"/>
      <c r="AB446" s="171" t="s">
        <v>36</v>
      </c>
      <c r="AC446" s="171">
        <v>200</v>
      </c>
      <c r="AD446" s="171"/>
      <c r="AE446" s="171"/>
      <c r="AF446" s="171"/>
      <c r="AG446" s="171"/>
      <c r="AH446" s="171"/>
      <c r="AI446" s="171"/>
      <c r="AJ446" s="171" t="s">
        <v>36</v>
      </c>
      <c r="AK446" s="171">
        <v>300</v>
      </c>
      <c r="AT446" s="171" t="s">
        <v>36</v>
      </c>
      <c r="AU446" s="171">
        <v>325</v>
      </c>
      <c r="BB446" s="171" t="s">
        <v>36</v>
      </c>
      <c r="BC446" s="171">
        <v>325</v>
      </c>
      <c r="BV446" s="171"/>
      <c r="BW446" s="171"/>
      <c r="CB446" s="134"/>
    </row>
    <row r="447" spans="1:80" ht="12" x14ac:dyDescent="0.2">
      <c r="A447" s="249"/>
      <c r="B447" s="242" t="s">
        <v>983</v>
      </c>
      <c r="C447" s="170" t="str">
        <f>_xlfn.CONCAT(Leverancespecifikation6[[#This Row],[ID]],Leverancespecifikation6[[#This Row],[BYGNINGSDEL]])</f>
        <v>443Bæringer</v>
      </c>
      <c r="E447" s="171">
        <v>599</v>
      </c>
      <c r="I447" s="171"/>
      <c r="J447" s="171">
        <v>4</v>
      </c>
      <c r="K447" s="175" t="s">
        <v>596</v>
      </c>
      <c r="L447" s="172" t="s">
        <v>103</v>
      </c>
      <c r="M447" s="80" t="str">
        <f>IFERROR(VLOOKUP(Leverancespecifikation6[[#This Row],[ID-Bygningsdel]],'Data ændringslog'!A:G,7,FALSE),"P")</f>
        <v/>
      </c>
      <c r="N447" s="321" t="s">
        <v>103</v>
      </c>
      <c r="O447" s="121" t="str">
        <f>VLOOKUP(Leverancespecifikation6[[#This Row],[ID-Bygningsdel]],'Data aktør'!A:H,2,FALSE)</f>
        <v/>
      </c>
      <c r="P447" s="78" t="str">
        <f>VLOOKUP(Leverancespecifikation6[[#This Row],[ID-Bygningsdel]],'Data aktør'!A:H,3,FALSE)</f>
        <v/>
      </c>
      <c r="Q447" s="78" t="str">
        <f>VLOOKUP(Leverancespecifikation6[[#This Row],[ID-Bygningsdel]],'Data aktør'!A:H,4,FALSE)</f>
        <v/>
      </c>
      <c r="R447" s="78" t="str">
        <f>VLOOKUP(Leverancespecifikation6[[#This Row],[ID-Bygningsdel]],'Data aktør'!A:H,5,FALSE)</f>
        <v/>
      </c>
      <c r="S447" s="78" t="str">
        <f>VLOOKUP(Leverancespecifikation6[[#This Row],[ID-Bygningsdel]],'Data aktør'!A:H,6,FALSE)</f>
        <v/>
      </c>
      <c r="T447" s="78" t="str">
        <f>VLOOKUP(Leverancespecifikation6[[#This Row],[ID-Bygningsdel]],'Data aktør'!A:H,7,FALSE)</f>
        <v/>
      </c>
      <c r="U447" s="122" t="str">
        <f>VLOOKUP(Leverancespecifikation6[[#This Row],[ID-Bygningsdel]],'Data aktør'!A:H,8,FALSE)</f>
        <v/>
      </c>
      <c r="V447" s="112"/>
      <c r="W447" s="79"/>
      <c r="X447" s="79"/>
      <c r="Y447" s="79"/>
      <c r="Z447" s="79"/>
      <c r="AA447" s="79"/>
      <c r="AB447" s="171"/>
      <c r="AD447" s="171"/>
      <c r="AE447" s="171"/>
      <c r="AF447" s="171"/>
      <c r="AG447" s="171"/>
      <c r="AH447" s="171"/>
      <c r="AI447" s="171"/>
      <c r="AJ447" s="171"/>
      <c r="BV447" s="171"/>
      <c r="BW447" s="171"/>
      <c r="CB447" s="134"/>
    </row>
    <row r="448" spans="1:80" ht="12" x14ac:dyDescent="0.2">
      <c r="A448" s="249"/>
      <c r="B448" s="242" t="s">
        <v>984</v>
      </c>
      <c r="C448" s="170" t="str">
        <f>_xlfn.CONCAT(Leverancespecifikation6[[#This Row],[ID]],Leverancespecifikation6[[#This Row],[BYGNINGSDEL]])</f>
        <v>444Konsoller</v>
      </c>
      <c r="E448" s="171">
        <v>599</v>
      </c>
      <c r="I448" s="171"/>
      <c r="J448" s="171">
        <v>4</v>
      </c>
      <c r="K448" s="175" t="s">
        <v>598</v>
      </c>
      <c r="L448" s="172" t="s">
        <v>103</v>
      </c>
      <c r="M448" s="80" t="str">
        <f>IFERROR(VLOOKUP(Leverancespecifikation6[[#This Row],[ID-Bygningsdel]],'Data ændringslog'!A:G,7,FALSE),"P")</f>
        <v/>
      </c>
      <c r="N448" s="321" t="s">
        <v>103</v>
      </c>
      <c r="O448" s="121" t="str">
        <f>VLOOKUP(Leverancespecifikation6[[#This Row],[ID-Bygningsdel]],'Data aktør'!A:H,2,FALSE)</f>
        <v/>
      </c>
      <c r="P448" s="78" t="str">
        <f>VLOOKUP(Leverancespecifikation6[[#This Row],[ID-Bygningsdel]],'Data aktør'!A:H,3,FALSE)</f>
        <v/>
      </c>
      <c r="Q448" s="78" t="str">
        <f>VLOOKUP(Leverancespecifikation6[[#This Row],[ID-Bygningsdel]],'Data aktør'!A:H,4,FALSE)</f>
        <v/>
      </c>
      <c r="R448" s="78" t="str">
        <f>VLOOKUP(Leverancespecifikation6[[#This Row],[ID-Bygningsdel]],'Data aktør'!A:H,5,FALSE)</f>
        <v/>
      </c>
      <c r="S448" s="78" t="str">
        <f>VLOOKUP(Leverancespecifikation6[[#This Row],[ID-Bygningsdel]],'Data aktør'!A:H,6,FALSE)</f>
        <v/>
      </c>
      <c r="T448" s="78" t="str">
        <f>VLOOKUP(Leverancespecifikation6[[#This Row],[ID-Bygningsdel]],'Data aktør'!A:H,7,FALSE)</f>
        <v/>
      </c>
      <c r="U448" s="122" t="str">
        <f>VLOOKUP(Leverancespecifikation6[[#This Row],[ID-Bygningsdel]],'Data aktør'!A:H,8,FALSE)</f>
        <v/>
      </c>
      <c r="V448" s="112"/>
      <c r="W448" s="79"/>
      <c r="X448" s="79"/>
      <c r="Y448" s="79"/>
      <c r="Z448" s="79"/>
      <c r="AA448" s="79"/>
      <c r="AB448" s="171"/>
      <c r="AD448" s="171"/>
      <c r="AE448" s="171"/>
      <c r="AF448" s="171"/>
      <c r="AG448" s="171"/>
      <c r="AH448" s="171"/>
      <c r="AI448" s="171"/>
      <c r="AJ448" s="171"/>
      <c r="BV448" s="171"/>
      <c r="BW448" s="171"/>
      <c r="CB448" s="134"/>
    </row>
    <row r="449" spans="1:986" ht="12" x14ac:dyDescent="0.2">
      <c r="A449" s="249"/>
      <c r="B449" s="242" t="s">
        <v>985</v>
      </c>
      <c r="C449" s="170" t="str">
        <f>_xlfn.CONCAT(Leverancespecifikation6[[#This Row],[ID]],Leverancespecifikation6[[#This Row],[BYGNINGSDEL]])</f>
        <v>445Stativer</v>
      </c>
      <c r="E449" s="171">
        <v>599</v>
      </c>
      <c r="I449" s="171"/>
      <c r="J449" s="171">
        <v>4</v>
      </c>
      <c r="K449" s="175" t="s">
        <v>600</v>
      </c>
      <c r="L449" s="172" t="s">
        <v>103</v>
      </c>
      <c r="M449" s="80" t="str">
        <f>IFERROR(VLOOKUP(Leverancespecifikation6[[#This Row],[ID-Bygningsdel]],'Data ændringslog'!A:G,7,FALSE),"P")</f>
        <v/>
      </c>
      <c r="N449" s="321" t="s">
        <v>103</v>
      </c>
      <c r="O449" s="121" t="str">
        <f>VLOOKUP(Leverancespecifikation6[[#This Row],[ID-Bygningsdel]],'Data aktør'!A:H,2,FALSE)</f>
        <v/>
      </c>
      <c r="P449" s="78" t="str">
        <f>VLOOKUP(Leverancespecifikation6[[#This Row],[ID-Bygningsdel]],'Data aktør'!A:H,3,FALSE)</f>
        <v/>
      </c>
      <c r="Q449" s="78" t="str">
        <f>VLOOKUP(Leverancespecifikation6[[#This Row],[ID-Bygningsdel]],'Data aktør'!A:H,4,FALSE)</f>
        <v/>
      </c>
      <c r="R449" s="78" t="str">
        <f>VLOOKUP(Leverancespecifikation6[[#This Row],[ID-Bygningsdel]],'Data aktør'!A:H,5,FALSE)</f>
        <v/>
      </c>
      <c r="S449" s="78" t="str">
        <f>VLOOKUP(Leverancespecifikation6[[#This Row],[ID-Bygningsdel]],'Data aktør'!A:H,6,FALSE)</f>
        <v/>
      </c>
      <c r="T449" s="78" t="str">
        <f>VLOOKUP(Leverancespecifikation6[[#This Row],[ID-Bygningsdel]],'Data aktør'!A:H,7,FALSE)</f>
        <v/>
      </c>
      <c r="U449" s="122" t="str">
        <f>VLOOKUP(Leverancespecifikation6[[#This Row],[ID-Bygningsdel]],'Data aktør'!A:H,8,FALSE)</f>
        <v/>
      </c>
      <c r="V449" s="112"/>
      <c r="W449" s="79"/>
      <c r="X449" s="79"/>
      <c r="Y449" s="79"/>
      <c r="Z449" s="79"/>
      <c r="AA449" s="79"/>
      <c r="AB449" s="171"/>
      <c r="AD449" s="171"/>
      <c r="AE449" s="171"/>
      <c r="AF449" s="171"/>
      <c r="AG449" s="171"/>
      <c r="AH449" s="171"/>
      <c r="AI449" s="171"/>
      <c r="AJ449" s="171"/>
      <c r="BV449" s="171"/>
      <c r="BW449" s="171"/>
      <c r="CB449" s="134"/>
    </row>
    <row r="450" spans="1:986" ht="12" x14ac:dyDescent="0.2">
      <c r="A450" s="249"/>
      <c r="B450" s="242" t="s">
        <v>986</v>
      </c>
      <c r="C450" s="170" t="str">
        <f>_xlfn.CONCAT(Leverancespecifikation6[[#This Row],[ID]],Leverancespecifikation6[[#This Row],[BYGNINGSDEL]])</f>
        <v>446Hul- og recesobjekter</v>
      </c>
      <c r="E450" s="171">
        <v>599</v>
      </c>
      <c r="I450" s="171"/>
      <c r="J450" s="171">
        <v>4</v>
      </c>
      <c r="K450" s="175" t="s">
        <v>602</v>
      </c>
      <c r="L450" s="172" t="s">
        <v>603</v>
      </c>
      <c r="M450" s="80" t="str">
        <f>IFERROR(VLOOKUP(Leverancespecifikation6[[#This Row],[ID-Bygningsdel]],'Data ændringslog'!A:G,7,FALSE),"P")</f>
        <v/>
      </c>
      <c r="N450" s="321" t="s">
        <v>103</v>
      </c>
      <c r="O450" s="121" t="str">
        <f>VLOOKUP(Leverancespecifikation6[[#This Row],[ID-Bygningsdel]],'Data aktør'!A:H,2,FALSE)</f>
        <v/>
      </c>
      <c r="P450" s="78" t="str">
        <f>VLOOKUP(Leverancespecifikation6[[#This Row],[ID-Bygningsdel]],'Data aktør'!A:H,3,FALSE)</f>
        <v/>
      </c>
      <c r="Q450" s="78" t="str">
        <f>VLOOKUP(Leverancespecifikation6[[#This Row],[ID-Bygningsdel]],'Data aktør'!A:H,4,FALSE)</f>
        <v/>
      </c>
      <c r="R450" s="78" t="str">
        <f>VLOOKUP(Leverancespecifikation6[[#This Row],[ID-Bygningsdel]],'Data aktør'!A:H,5,FALSE)</f>
        <v/>
      </c>
      <c r="S450" s="78" t="str">
        <f>VLOOKUP(Leverancespecifikation6[[#This Row],[ID-Bygningsdel]],'Data aktør'!A:H,6,FALSE)</f>
        <v/>
      </c>
      <c r="T450" s="78" t="str">
        <f>VLOOKUP(Leverancespecifikation6[[#This Row],[ID-Bygningsdel]],'Data aktør'!A:H,7,FALSE)</f>
        <v/>
      </c>
      <c r="U450" s="122" t="str">
        <f>VLOOKUP(Leverancespecifikation6[[#This Row],[ID-Bygningsdel]],'Data aktør'!A:H,8,FALSE)</f>
        <v/>
      </c>
      <c r="V450" s="112"/>
      <c r="W450" s="79"/>
      <c r="X450" s="79"/>
      <c r="Y450" s="79"/>
      <c r="Z450" s="79"/>
      <c r="AA450" s="79"/>
      <c r="AB450" s="171"/>
      <c r="AD450" s="171"/>
      <c r="AE450" s="171"/>
      <c r="AF450" s="171"/>
      <c r="AG450" s="171"/>
      <c r="AH450" s="171"/>
      <c r="AI450" s="171"/>
      <c r="AJ450" s="171"/>
      <c r="BV450" s="171"/>
      <c r="BW450" s="171"/>
      <c r="CB450" s="134"/>
    </row>
    <row r="451" spans="1:986" ht="12" x14ac:dyDescent="0.2">
      <c r="A451" s="249"/>
      <c r="B451" s="242" t="s">
        <v>987</v>
      </c>
      <c r="C451" s="170" t="str">
        <f>_xlfn.CONCAT(Leverancespecifikation6[[#This Row],[ID]],Leverancespecifikation6[[#This Row],[BYGNINGSDEL]])</f>
        <v>447Hullukninger</v>
      </c>
      <c r="E451" s="171">
        <v>599</v>
      </c>
      <c r="I451" s="171"/>
      <c r="J451" s="171">
        <v>4</v>
      </c>
      <c r="K451" s="175" t="s">
        <v>605</v>
      </c>
      <c r="L451" s="172" t="s">
        <v>103</v>
      </c>
      <c r="M451" s="80" t="str">
        <f>IFERROR(VLOOKUP(Leverancespecifikation6[[#This Row],[ID-Bygningsdel]],'Data ændringslog'!A:G,7,FALSE),"P")</f>
        <v/>
      </c>
      <c r="N451" s="321" t="s">
        <v>103</v>
      </c>
      <c r="O451" s="121" t="str">
        <f>VLOOKUP(Leverancespecifikation6[[#This Row],[ID-Bygningsdel]],'Data aktør'!A:H,2,FALSE)</f>
        <v/>
      </c>
      <c r="P451" s="78" t="str">
        <f>VLOOKUP(Leverancespecifikation6[[#This Row],[ID-Bygningsdel]],'Data aktør'!A:H,3,FALSE)</f>
        <v/>
      </c>
      <c r="Q451" s="78" t="str">
        <f>VLOOKUP(Leverancespecifikation6[[#This Row],[ID-Bygningsdel]],'Data aktør'!A:H,4,FALSE)</f>
        <v/>
      </c>
      <c r="R451" s="78" t="str">
        <f>VLOOKUP(Leverancespecifikation6[[#This Row],[ID-Bygningsdel]],'Data aktør'!A:H,5,FALSE)</f>
        <v/>
      </c>
      <c r="S451" s="78" t="str">
        <f>VLOOKUP(Leverancespecifikation6[[#This Row],[ID-Bygningsdel]],'Data aktør'!A:H,6,FALSE)</f>
        <v/>
      </c>
      <c r="T451" s="78" t="str">
        <f>VLOOKUP(Leverancespecifikation6[[#This Row],[ID-Bygningsdel]],'Data aktør'!A:H,7,FALSE)</f>
        <v/>
      </c>
      <c r="U451" s="122" t="str">
        <f>VLOOKUP(Leverancespecifikation6[[#This Row],[ID-Bygningsdel]],'Data aktør'!A:H,8,FALSE)</f>
        <v/>
      </c>
      <c r="V451" s="112"/>
      <c r="W451" s="79"/>
      <c r="X451" s="79"/>
      <c r="Y451" s="79"/>
      <c r="Z451" s="79"/>
      <c r="AA451" s="79"/>
      <c r="AB451" s="171"/>
      <c r="AD451" s="171"/>
      <c r="AE451" s="171"/>
      <c r="AF451" s="171"/>
      <c r="AG451" s="171"/>
      <c r="AH451" s="171"/>
      <c r="AI451" s="171"/>
      <c r="AJ451" s="171"/>
      <c r="BL451" s="287" t="s">
        <v>606</v>
      </c>
      <c r="BV451" s="171"/>
      <c r="BW451" s="171"/>
      <c r="CB451" s="134"/>
    </row>
    <row r="452" spans="1:986" ht="12" x14ac:dyDescent="0.2">
      <c r="A452" s="249"/>
      <c r="B452" s="242" t="s">
        <v>988</v>
      </c>
      <c r="C452" s="170" t="str">
        <f>_xlfn.CONCAT(Leverancespecifikation6[[#This Row],[ID]],Leverancespecifikation6[[#This Row],[BYGNINGSDEL]])</f>
        <v>448Sprinkler</v>
      </c>
      <c r="E452" s="171" t="s">
        <v>1560</v>
      </c>
      <c r="I452" s="171"/>
      <c r="J452" s="171">
        <v>3</v>
      </c>
      <c r="K452" s="333" t="s">
        <v>1007</v>
      </c>
      <c r="M452" s="80" t="str">
        <f>IFERROR(VLOOKUP(Leverancespecifikation6[[#This Row],[ID-Bygningsdel]],'Data ændringslog'!A:G,7,FALSE),"P")</f>
        <v/>
      </c>
      <c r="N452" s="321" t="s">
        <v>99</v>
      </c>
      <c r="O452" s="121" t="str">
        <f>VLOOKUP(Leverancespecifikation6[[#This Row],[ID-Bygningsdel]],'Data aktør'!A:H,2,FALSE)</f>
        <v/>
      </c>
      <c r="P452" s="78" t="str">
        <f>VLOOKUP(Leverancespecifikation6[[#This Row],[ID-Bygningsdel]],'Data aktør'!A:H,3,FALSE)</f>
        <v/>
      </c>
      <c r="Q452" s="78" t="str">
        <f>VLOOKUP(Leverancespecifikation6[[#This Row],[ID-Bygningsdel]],'Data aktør'!A:H,4,FALSE)</f>
        <v/>
      </c>
      <c r="R452" s="78" t="str">
        <f>VLOOKUP(Leverancespecifikation6[[#This Row],[ID-Bygningsdel]],'Data aktør'!A:H,5,FALSE)</f>
        <v/>
      </c>
      <c r="S452" s="78" t="str">
        <f>VLOOKUP(Leverancespecifikation6[[#This Row],[ID-Bygningsdel]],'Data aktør'!A:H,6,FALSE)</f>
        <v/>
      </c>
      <c r="T452" s="78" t="str">
        <f>VLOOKUP(Leverancespecifikation6[[#This Row],[ID-Bygningsdel]],'Data aktør'!A:H,7,FALSE)</f>
        <v/>
      </c>
      <c r="U452" s="122" t="str">
        <f>VLOOKUP(Leverancespecifikation6[[#This Row],[ID-Bygningsdel]],'Data aktør'!A:H,8,FALSE)</f>
        <v/>
      </c>
      <c r="V452" s="112"/>
      <c r="W452" s="79"/>
      <c r="X452" s="79"/>
      <c r="Y452" s="79"/>
      <c r="Z452" s="79"/>
      <c r="AA452" s="79"/>
      <c r="AB452" s="171"/>
      <c r="AD452" s="171"/>
      <c r="AE452" s="171"/>
      <c r="AF452" s="171"/>
      <c r="AG452" s="171"/>
      <c r="AH452" s="171"/>
      <c r="AI452" s="171"/>
      <c r="AJ452" s="171"/>
      <c r="BV452" s="171"/>
      <c r="BW452" s="171"/>
      <c r="CB452" s="134"/>
    </row>
    <row r="453" spans="1:986" ht="12" x14ac:dyDescent="0.2">
      <c r="A453" s="249"/>
      <c r="B453" s="242" t="s">
        <v>989</v>
      </c>
      <c r="C453" s="170" t="str">
        <f>_xlfn.CONCAT(Leverancespecifikation6[[#This Row],[ID]],Leverancespecifikation6[[#This Row],[BYGNINGSDEL]])</f>
        <v>449Teknikrum/Teknikområder</v>
      </c>
      <c r="E453" s="171" t="s">
        <v>1560</v>
      </c>
      <c r="I453" s="171"/>
      <c r="J453" s="171">
        <v>4</v>
      </c>
      <c r="K453" s="175" t="s">
        <v>583</v>
      </c>
      <c r="L453" s="172" t="s">
        <v>925</v>
      </c>
      <c r="M453" s="80" t="str">
        <f>IFERROR(VLOOKUP(Leverancespecifikation6[[#This Row],[ID-Bygningsdel]],'Data ændringslog'!A:G,7,FALSE),"P")</f>
        <v/>
      </c>
      <c r="N453" s="321" t="s">
        <v>99</v>
      </c>
      <c r="O453" s="121" t="str">
        <f>VLOOKUP(Leverancespecifikation6[[#This Row],[ID-Bygningsdel]],'Data aktør'!A:H,2,FALSE)</f>
        <v/>
      </c>
      <c r="P453" s="78" t="str">
        <f>VLOOKUP(Leverancespecifikation6[[#This Row],[ID-Bygningsdel]],'Data aktør'!A:H,3,FALSE)</f>
        <v/>
      </c>
      <c r="Q453" s="78" t="str">
        <f>VLOOKUP(Leverancespecifikation6[[#This Row],[ID-Bygningsdel]],'Data aktør'!A:H,4,FALSE)</f>
        <v/>
      </c>
      <c r="R453" s="78" t="str">
        <f>VLOOKUP(Leverancespecifikation6[[#This Row],[ID-Bygningsdel]],'Data aktør'!A:H,5,FALSE)</f>
        <v>X</v>
      </c>
      <c r="S453" s="78" t="str">
        <f>VLOOKUP(Leverancespecifikation6[[#This Row],[ID-Bygningsdel]],'Data aktør'!A:H,6,FALSE)</f>
        <v/>
      </c>
      <c r="T453" s="78" t="str">
        <f>VLOOKUP(Leverancespecifikation6[[#This Row],[ID-Bygningsdel]],'Data aktør'!A:H,7,FALSE)</f>
        <v>X</v>
      </c>
      <c r="U453" s="122" t="str">
        <f>VLOOKUP(Leverancespecifikation6[[#This Row],[ID-Bygningsdel]],'Data aktør'!A:H,8,FALSE)</f>
        <v/>
      </c>
      <c r="V453" s="112"/>
      <c r="W453" s="79"/>
      <c r="X453" s="79"/>
      <c r="Y453" s="79"/>
      <c r="Z453" s="79"/>
      <c r="AA453" s="79"/>
      <c r="AB453" s="171" t="s">
        <v>36</v>
      </c>
      <c r="AC453" s="171">
        <v>200</v>
      </c>
      <c r="AD453" s="171"/>
      <c r="AE453" s="171"/>
      <c r="AF453" s="171"/>
      <c r="AG453" s="171"/>
      <c r="AH453" s="171"/>
      <c r="AI453" s="171"/>
      <c r="AJ453" s="171" t="s">
        <v>36</v>
      </c>
      <c r="AK453" s="171">
        <v>300</v>
      </c>
      <c r="AT453" s="171" t="s">
        <v>36</v>
      </c>
      <c r="AU453" s="171">
        <v>300</v>
      </c>
      <c r="BB453" s="171" t="s">
        <v>38</v>
      </c>
      <c r="BC453" s="171">
        <v>325</v>
      </c>
      <c r="BV453" s="171"/>
      <c r="BW453" s="171"/>
      <c r="CB453" s="134"/>
    </row>
    <row r="454" spans="1:986" ht="12" x14ac:dyDescent="0.2">
      <c r="A454" s="249"/>
      <c r="B454" s="242" t="s">
        <v>990</v>
      </c>
      <c r="C454" s="170" t="str">
        <f>_xlfn.CONCAT(Leverancespecifikation6[[#This Row],[ID]],Leverancespecifikation6[[#This Row],[BYGNINGSDEL]])</f>
        <v>450Skakte (lodrette hovedføringsveje)</v>
      </c>
      <c r="E454" s="171" t="s">
        <v>1560</v>
      </c>
      <c r="I454" s="171"/>
      <c r="J454" s="171">
        <v>4</v>
      </c>
      <c r="K454" s="175" t="s">
        <v>586</v>
      </c>
      <c r="L454" s="172" t="s">
        <v>925</v>
      </c>
      <c r="M454" s="80" t="str">
        <f>IFERROR(VLOOKUP(Leverancespecifikation6[[#This Row],[ID-Bygningsdel]],'Data ændringslog'!A:G,7,FALSE),"P")</f>
        <v/>
      </c>
      <c r="N454" s="321" t="s">
        <v>99</v>
      </c>
      <c r="O454" s="121" t="str">
        <f>VLOOKUP(Leverancespecifikation6[[#This Row],[ID-Bygningsdel]],'Data aktør'!A:H,2,FALSE)</f>
        <v/>
      </c>
      <c r="P454" s="78" t="str">
        <f>VLOOKUP(Leverancespecifikation6[[#This Row],[ID-Bygningsdel]],'Data aktør'!A:H,3,FALSE)</f>
        <v/>
      </c>
      <c r="Q454" s="78" t="str">
        <f>VLOOKUP(Leverancespecifikation6[[#This Row],[ID-Bygningsdel]],'Data aktør'!A:H,4,FALSE)</f>
        <v/>
      </c>
      <c r="R454" s="78" t="str">
        <f>VLOOKUP(Leverancespecifikation6[[#This Row],[ID-Bygningsdel]],'Data aktør'!A:H,5,FALSE)</f>
        <v>X</v>
      </c>
      <c r="S454" s="78" t="str">
        <f>VLOOKUP(Leverancespecifikation6[[#This Row],[ID-Bygningsdel]],'Data aktør'!A:H,6,FALSE)</f>
        <v/>
      </c>
      <c r="T454" s="78" t="str">
        <f>VLOOKUP(Leverancespecifikation6[[#This Row],[ID-Bygningsdel]],'Data aktør'!A:H,7,FALSE)</f>
        <v>X</v>
      </c>
      <c r="U454" s="122" t="str">
        <f>VLOOKUP(Leverancespecifikation6[[#This Row],[ID-Bygningsdel]],'Data aktør'!A:H,8,FALSE)</f>
        <v/>
      </c>
      <c r="V454" s="112"/>
      <c r="W454" s="79"/>
      <c r="X454" s="79"/>
      <c r="Y454" s="79"/>
      <c r="Z454" s="79"/>
      <c r="AA454" s="79"/>
      <c r="AB454" s="171" t="s">
        <v>36</v>
      </c>
      <c r="AC454" s="171">
        <v>200</v>
      </c>
      <c r="AD454" s="171"/>
      <c r="AE454" s="171"/>
      <c r="AF454" s="171"/>
      <c r="AG454" s="171"/>
      <c r="AH454" s="171"/>
      <c r="AI454" s="171"/>
      <c r="AJ454" s="171" t="s">
        <v>36</v>
      </c>
      <c r="AK454" s="171">
        <v>300</v>
      </c>
      <c r="AT454" s="171" t="s">
        <v>36</v>
      </c>
      <c r="AU454" s="171">
        <v>300</v>
      </c>
      <c r="BB454" s="171" t="s">
        <v>38</v>
      </c>
      <c r="BC454" s="171">
        <v>325</v>
      </c>
      <c r="BV454" s="171"/>
      <c r="BW454" s="171"/>
      <c r="CB454" s="134"/>
    </row>
    <row r="455" spans="1:986" ht="12" x14ac:dyDescent="0.2">
      <c r="A455" s="249"/>
      <c r="B455" s="242" t="s">
        <v>991</v>
      </c>
      <c r="C455" s="170" t="str">
        <f>_xlfn.CONCAT(Leverancespecifikation6[[#This Row],[ID]],Leverancespecifikation6[[#This Row],[BYGNINGSDEL]])</f>
        <v>451Vandrette hoved- og fordelingsføringsveje</v>
      </c>
      <c r="E455" s="171" t="s">
        <v>1560</v>
      </c>
      <c r="I455" s="171"/>
      <c r="J455" s="171">
        <v>4</v>
      </c>
      <c r="K455" s="175" t="s">
        <v>588</v>
      </c>
      <c r="L455" s="172" t="s">
        <v>925</v>
      </c>
      <c r="M455" s="80" t="str">
        <f>IFERROR(VLOOKUP(Leverancespecifikation6[[#This Row],[ID-Bygningsdel]],'Data ændringslog'!A:G,7,FALSE),"P")</f>
        <v/>
      </c>
      <c r="N455" s="321" t="s">
        <v>99</v>
      </c>
      <c r="O455" s="121" t="str">
        <f>VLOOKUP(Leverancespecifikation6[[#This Row],[ID-Bygningsdel]],'Data aktør'!A:H,2,FALSE)</f>
        <v/>
      </c>
      <c r="P455" s="78" t="str">
        <f>VLOOKUP(Leverancespecifikation6[[#This Row],[ID-Bygningsdel]],'Data aktør'!A:H,3,FALSE)</f>
        <v/>
      </c>
      <c r="Q455" s="78" t="str">
        <f>VLOOKUP(Leverancespecifikation6[[#This Row],[ID-Bygningsdel]],'Data aktør'!A:H,4,FALSE)</f>
        <v/>
      </c>
      <c r="R455" s="78" t="str">
        <f>VLOOKUP(Leverancespecifikation6[[#This Row],[ID-Bygningsdel]],'Data aktør'!A:H,5,FALSE)</f>
        <v>X</v>
      </c>
      <c r="S455" s="78" t="str">
        <f>VLOOKUP(Leverancespecifikation6[[#This Row],[ID-Bygningsdel]],'Data aktør'!A:H,6,FALSE)</f>
        <v/>
      </c>
      <c r="T455" s="78" t="str">
        <f>VLOOKUP(Leverancespecifikation6[[#This Row],[ID-Bygningsdel]],'Data aktør'!A:H,7,FALSE)</f>
        <v>X</v>
      </c>
      <c r="U455" s="122" t="str">
        <f>VLOOKUP(Leverancespecifikation6[[#This Row],[ID-Bygningsdel]],'Data aktør'!A:H,8,FALSE)</f>
        <v/>
      </c>
      <c r="V455" s="112"/>
      <c r="W455" s="79"/>
      <c r="X455" s="79"/>
      <c r="Y455" s="79"/>
      <c r="Z455" s="79"/>
      <c r="AA455" s="79"/>
      <c r="AB455" s="171" t="s">
        <v>36</v>
      </c>
      <c r="AC455" s="171">
        <v>200</v>
      </c>
      <c r="AD455" s="171"/>
      <c r="AE455" s="171"/>
      <c r="AF455" s="171"/>
      <c r="AG455" s="171"/>
      <c r="AH455" s="171"/>
      <c r="AI455" s="171"/>
      <c r="AJ455" s="171" t="s">
        <v>36</v>
      </c>
      <c r="AK455" s="171">
        <v>300</v>
      </c>
      <c r="AT455" s="171" t="s">
        <v>36</v>
      </c>
      <c r="AU455" s="171">
        <v>300</v>
      </c>
      <c r="BB455" s="171" t="s">
        <v>38</v>
      </c>
      <c r="BC455" s="171">
        <v>325</v>
      </c>
      <c r="BV455" s="171"/>
      <c r="BW455" s="171"/>
      <c r="CB455" s="134"/>
    </row>
    <row r="456" spans="1:986" ht="12" x14ac:dyDescent="0.2">
      <c r="A456" s="249"/>
      <c r="B456" s="242" t="s">
        <v>992</v>
      </c>
      <c r="C456" s="170" t="str">
        <f>_xlfn.CONCAT(Leverancespecifikation6[[#This Row],[ID]],Leverancespecifikation6[[#This Row],[BYGNINGSDEL]])</f>
        <v>452føring til Komponenter og tilslutninger i rum</v>
      </c>
      <c r="I456" s="171"/>
      <c r="J456" s="171">
        <v>4</v>
      </c>
      <c r="K456" s="175" t="s">
        <v>969</v>
      </c>
      <c r="L456" s="172" t="s">
        <v>925</v>
      </c>
      <c r="M456" s="80" t="str">
        <f>IFERROR(VLOOKUP(Leverancespecifikation6[[#This Row],[ID-Bygningsdel]],'Data ændringslog'!A:G,7,FALSE),"P")</f>
        <v/>
      </c>
      <c r="N456" s="321" t="s">
        <v>103</v>
      </c>
      <c r="O456" s="121" t="str">
        <f>VLOOKUP(Leverancespecifikation6[[#This Row],[ID-Bygningsdel]],'Data aktør'!A:H,2,FALSE)</f>
        <v/>
      </c>
      <c r="P456" s="78" t="str">
        <f>VLOOKUP(Leverancespecifikation6[[#This Row],[ID-Bygningsdel]],'Data aktør'!A:H,3,FALSE)</f>
        <v/>
      </c>
      <c r="Q456" s="78" t="str">
        <f>VLOOKUP(Leverancespecifikation6[[#This Row],[ID-Bygningsdel]],'Data aktør'!A:H,4,FALSE)</f>
        <v/>
      </c>
      <c r="R456" s="78" t="str">
        <f>VLOOKUP(Leverancespecifikation6[[#This Row],[ID-Bygningsdel]],'Data aktør'!A:H,5,FALSE)</f>
        <v/>
      </c>
      <c r="S456" s="78" t="str">
        <f>VLOOKUP(Leverancespecifikation6[[#This Row],[ID-Bygningsdel]],'Data aktør'!A:H,6,FALSE)</f>
        <v/>
      </c>
      <c r="T456" s="78" t="str">
        <f>VLOOKUP(Leverancespecifikation6[[#This Row],[ID-Bygningsdel]],'Data aktør'!A:H,7,FALSE)</f>
        <v/>
      </c>
      <c r="U456" s="122" t="str">
        <f>VLOOKUP(Leverancespecifikation6[[#This Row],[ID-Bygningsdel]],'Data aktør'!A:H,8,FALSE)</f>
        <v/>
      </c>
      <c r="V456" s="112"/>
      <c r="W456" s="79"/>
      <c r="X456" s="79"/>
      <c r="Y456" s="79"/>
      <c r="Z456" s="79"/>
      <c r="AA456" s="79"/>
      <c r="AB456" s="171"/>
      <c r="AD456" s="171"/>
      <c r="AE456" s="171"/>
      <c r="AF456" s="171"/>
      <c r="AG456" s="171"/>
      <c r="AH456" s="171"/>
      <c r="AI456" s="171"/>
      <c r="AJ456" s="171"/>
      <c r="BV456" s="171"/>
      <c r="BW456" s="171"/>
      <c r="CB456" s="134"/>
    </row>
    <row r="457" spans="1:986" ht="12" x14ac:dyDescent="0.2">
      <c r="A457" s="249"/>
      <c r="B457" s="242" t="s">
        <v>994</v>
      </c>
      <c r="C457" s="170" t="str">
        <f>_xlfn.CONCAT(Leverancespecifikation6[[#This Row],[ID]],Leverancespecifikation6[[#This Row],[BYGNINGSDEL]])</f>
        <v>453Teknisk isolering</v>
      </c>
      <c r="E457" s="171">
        <v>598</v>
      </c>
      <c r="I457" s="171"/>
      <c r="J457" s="171">
        <v>4</v>
      </c>
      <c r="K457" s="175" t="s">
        <v>943</v>
      </c>
      <c r="L457" s="172" t="s">
        <v>925</v>
      </c>
      <c r="M457" s="80" t="str">
        <f>IFERROR(VLOOKUP(Leverancespecifikation6[[#This Row],[ID-Bygningsdel]],'Data ændringslog'!A:G,7,FALSE),"P")</f>
        <v/>
      </c>
      <c r="N457" s="321" t="s">
        <v>99</v>
      </c>
      <c r="O457" s="121" t="str">
        <f>VLOOKUP(Leverancespecifikation6[[#This Row],[ID-Bygningsdel]],'Data aktør'!A:H,2,FALSE)</f>
        <v/>
      </c>
      <c r="P457" s="78" t="str">
        <f>VLOOKUP(Leverancespecifikation6[[#This Row],[ID-Bygningsdel]],'Data aktør'!A:H,3,FALSE)</f>
        <v/>
      </c>
      <c r="Q457" s="78" t="str">
        <f>VLOOKUP(Leverancespecifikation6[[#This Row],[ID-Bygningsdel]],'Data aktør'!A:H,4,FALSE)</f>
        <v/>
      </c>
      <c r="R457" s="78" t="str">
        <f>VLOOKUP(Leverancespecifikation6[[#This Row],[ID-Bygningsdel]],'Data aktør'!A:H,5,FALSE)</f>
        <v>X</v>
      </c>
      <c r="S457" s="78" t="str">
        <f>VLOOKUP(Leverancespecifikation6[[#This Row],[ID-Bygningsdel]],'Data aktør'!A:H,6,FALSE)</f>
        <v/>
      </c>
      <c r="T457" s="78" t="str">
        <f>VLOOKUP(Leverancespecifikation6[[#This Row],[ID-Bygningsdel]],'Data aktør'!A:H,7,FALSE)</f>
        <v>X</v>
      </c>
      <c r="U457" s="122" t="str">
        <f>VLOOKUP(Leverancespecifikation6[[#This Row],[ID-Bygningsdel]],'Data aktør'!A:H,8,FALSE)</f>
        <v/>
      </c>
      <c r="V457" s="112"/>
      <c r="W457" s="79"/>
      <c r="X457" s="79"/>
      <c r="Y457" s="79"/>
      <c r="Z457" s="79"/>
      <c r="AA457" s="79"/>
      <c r="AB457" s="171" t="s">
        <v>36</v>
      </c>
      <c r="AC457" s="171">
        <v>200</v>
      </c>
      <c r="AD457" s="171"/>
      <c r="AE457" s="171"/>
      <c r="AF457" s="171"/>
      <c r="AG457" s="171"/>
      <c r="AH457" s="171"/>
      <c r="AI457" s="171"/>
      <c r="AJ457" s="171" t="s">
        <v>36</v>
      </c>
      <c r="AK457" s="171">
        <v>300</v>
      </c>
      <c r="AT457" s="171" t="s">
        <v>36</v>
      </c>
      <c r="AU457" s="171">
        <v>300</v>
      </c>
      <c r="BB457" s="171" t="s">
        <v>38</v>
      </c>
      <c r="BC457" s="171">
        <v>325</v>
      </c>
      <c r="BV457" s="171"/>
      <c r="BW457" s="171"/>
      <c r="CB457" s="134"/>
    </row>
    <row r="458" spans="1:986" ht="12" x14ac:dyDescent="0.2">
      <c r="A458" s="249"/>
      <c r="B458" s="242" t="s">
        <v>995</v>
      </c>
      <c r="C458" s="170" t="str">
        <f>_xlfn.CONCAT(Leverancespecifikation6[[#This Row],[ID]],Leverancespecifikation6[[#This Row],[BYGNINGSDEL]])</f>
        <v>454Bæringer</v>
      </c>
      <c r="E458" s="171">
        <v>599</v>
      </c>
      <c r="I458" s="171"/>
      <c r="J458" s="171">
        <v>4</v>
      </c>
      <c r="K458" s="175" t="s">
        <v>596</v>
      </c>
      <c r="L458" s="172" t="s">
        <v>103</v>
      </c>
      <c r="M458" s="80" t="str">
        <f>IFERROR(VLOOKUP(Leverancespecifikation6[[#This Row],[ID-Bygningsdel]],'Data ændringslog'!A:G,7,FALSE),"P")</f>
        <v/>
      </c>
      <c r="N458" s="321" t="s">
        <v>103</v>
      </c>
      <c r="O458" s="121" t="str">
        <f>VLOOKUP(Leverancespecifikation6[[#This Row],[ID-Bygningsdel]],'Data aktør'!A:H,2,FALSE)</f>
        <v/>
      </c>
      <c r="P458" s="78" t="str">
        <f>VLOOKUP(Leverancespecifikation6[[#This Row],[ID-Bygningsdel]],'Data aktør'!A:H,3,FALSE)</f>
        <v/>
      </c>
      <c r="Q458" s="78" t="str">
        <f>VLOOKUP(Leverancespecifikation6[[#This Row],[ID-Bygningsdel]],'Data aktør'!A:H,4,FALSE)</f>
        <v/>
      </c>
      <c r="R458" s="78" t="str">
        <f>VLOOKUP(Leverancespecifikation6[[#This Row],[ID-Bygningsdel]],'Data aktør'!A:H,5,FALSE)</f>
        <v/>
      </c>
      <c r="S458" s="78" t="str">
        <f>VLOOKUP(Leverancespecifikation6[[#This Row],[ID-Bygningsdel]],'Data aktør'!A:H,6,FALSE)</f>
        <v/>
      </c>
      <c r="T458" s="78" t="str">
        <f>VLOOKUP(Leverancespecifikation6[[#This Row],[ID-Bygningsdel]],'Data aktør'!A:H,7,FALSE)</f>
        <v/>
      </c>
      <c r="U458" s="122" t="str">
        <f>VLOOKUP(Leverancespecifikation6[[#This Row],[ID-Bygningsdel]],'Data aktør'!A:H,8,FALSE)</f>
        <v/>
      </c>
      <c r="V458" s="112"/>
      <c r="W458" s="79"/>
      <c r="X458" s="79"/>
      <c r="Y458" s="79"/>
      <c r="Z458" s="79"/>
      <c r="AA458" s="79"/>
      <c r="AB458" s="171"/>
      <c r="AD458" s="171"/>
      <c r="AE458" s="171"/>
      <c r="AF458" s="171"/>
      <c r="AG458" s="171"/>
      <c r="AH458" s="171"/>
      <c r="AI458" s="171"/>
      <c r="AJ458" s="171"/>
      <c r="BV458" s="171"/>
      <c r="BW458" s="171"/>
      <c r="CB458" s="134"/>
    </row>
    <row r="459" spans="1:986" ht="12" x14ac:dyDescent="0.2">
      <c r="A459" s="249"/>
      <c r="B459" s="242" t="s">
        <v>996</v>
      </c>
      <c r="C459" s="170" t="str">
        <f>_xlfn.CONCAT(Leverancespecifikation6[[#This Row],[ID]],Leverancespecifikation6[[#This Row],[BYGNINGSDEL]])</f>
        <v>455Konsoller</v>
      </c>
      <c r="E459" s="171">
        <v>599</v>
      </c>
      <c r="I459" s="171"/>
      <c r="J459" s="171">
        <v>4</v>
      </c>
      <c r="K459" s="175" t="s">
        <v>598</v>
      </c>
      <c r="L459" s="172" t="s">
        <v>103</v>
      </c>
      <c r="M459" s="80" t="str">
        <f>IFERROR(VLOOKUP(Leverancespecifikation6[[#This Row],[ID-Bygningsdel]],'Data ændringslog'!A:G,7,FALSE),"P")</f>
        <v/>
      </c>
      <c r="N459" s="321" t="s">
        <v>103</v>
      </c>
      <c r="O459" s="121" t="str">
        <f>VLOOKUP(Leverancespecifikation6[[#This Row],[ID-Bygningsdel]],'Data aktør'!A:H,2,FALSE)</f>
        <v/>
      </c>
      <c r="P459" s="78" t="str">
        <f>VLOOKUP(Leverancespecifikation6[[#This Row],[ID-Bygningsdel]],'Data aktør'!A:H,3,FALSE)</f>
        <v/>
      </c>
      <c r="Q459" s="78" t="str">
        <f>VLOOKUP(Leverancespecifikation6[[#This Row],[ID-Bygningsdel]],'Data aktør'!A:H,4,FALSE)</f>
        <v/>
      </c>
      <c r="R459" s="78" t="str">
        <f>VLOOKUP(Leverancespecifikation6[[#This Row],[ID-Bygningsdel]],'Data aktør'!A:H,5,FALSE)</f>
        <v/>
      </c>
      <c r="S459" s="78" t="str">
        <f>VLOOKUP(Leverancespecifikation6[[#This Row],[ID-Bygningsdel]],'Data aktør'!A:H,6,FALSE)</f>
        <v/>
      </c>
      <c r="T459" s="78" t="str">
        <f>VLOOKUP(Leverancespecifikation6[[#This Row],[ID-Bygningsdel]],'Data aktør'!A:H,7,FALSE)</f>
        <v/>
      </c>
      <c r="U459" s="122" t="str">
        <f>VLOOKUP(Leverancespecifikation6[[#This Row],[ID-Bygningsdel]],'Data aktør'!A:H,8,FALSE)</f>
        <v/>
      </c>
      <c r="V459" s="112"/>
      <c r="W459" s="79"/>
      <c r="X459" s="79"/>
      <c r="Y459" s="79"/>
      <c r="Z459" s="79"/>
      <c r="AA459" s="79"/>
      <c r="AB459" s="171"/>
      <c r="AD459" s="171"/>
      <c r="AE459" s="171"/>
      <c r="AF459" s="171"/>
      <c r="AG459" s="171"/>
      <c r="AH459" s="171"/>
      <c r="AI459" s="171"/>
      <c r="AJ459" s="171"/>
      <c r="BV459" s="171"/>
      <c r="BW459" s="171"/>
      <c r="CB459" s="134"/>
    </row>
    <row r="460" spans="1:986" ht="12" x14ac:dyDescent="0.2">
      <c r="A460" s="249"/>
      <c r="B460" s="242" t="s">
        <v>997</v>
      </c>
      <c r="C460" s="170" t="str">
        <f>_xlfn.CONCAT(Leverancespecifikation6[[#This Row],[ID]],Leverancespecifikation6[[#This Row],[BYGNINGSDEL]])</f>
        <v>456Stativer</v>
      </c>
      <c r="E460" s="171">
        <v>599</v>
      </c>
      <c r="I460" s="171"/>
      <c r="J460" s="171">
        <v>4</v>
      </c>
      <c r="K460" s="175" t="s">
        <v>600</v>
      </c>
      <c r="L460" s="172" t="s">
        <v>103</v>
      </c>
      <c r="M460" s="80" t="str">
        <f>IFERROR(VLOOKUP(Leverancespecifikation6[[#This Row],[ID-Bygningsdel]],'Data ændringslog'!A:G,7,FALSE),"P")</f>
        <v/>
      </c>
      <c r="N460" s="321" t="s">
        <v>103</v>
      </c>
      <c r="O460" s="121" t="str">
        <f>VLOOKUP(Leverancespecifikation6[[#This Row],[ID-Bygningsdel]],'Data aktør'!A:H,2,FALSE)</f>
        <v/>
      </c>
      <c r="P460" s="78" t="str">
        <f>VLOOKUP(Leverancespecifikation6[[#This Row],[ID-Bygningsdel]],'Data aktør'!A:H,3,FALSE)</f>
        <v/>
      </c>
      <c r="Q460" s="78" t="str">
        <f>VLOOKUP(Leverancespecifikation6[[#This Row],[ID-Bygningsdel]],'Data aktør'!A:H,4,FALSE)</f>
        <v/>
      </c>
      <c r="R460" s="78" t="str">
        <f>VLOOKUP(Leverancespecifikation6[[#This Row],[ID-Bygningsdel]],'Data aktør'!A:H,5,FALSE)</f>
        <v/>
      </c>
      <c r="S460" s="78" t="str">
        <f>VLOOKUP(Leverancespecifikation6[[#This Row],[ID-Bygningsdel]],'Data aktør'!A:H,6,FALSE)</f>
        <v/>
      </c>
      <c r="T460" s="78" t="str">
        <f>VLOOKUP(Leverancespecifikation6[[#This Row],[ID-Bygningsdel]],'Data aktør'!A:H,7,FALSE)</f>
        <v/>
      </c>
      <c r="U460" s="122" t="str">
        <f>VLOOKUP(Leverancespecifikation6[[#This Row],[ID-Bygningsdel]],'Data aktør'!A:H,8,FALSE)</f>
        <v/>
      </c>
      <c r="V460" s="112"/>
      <c r="W460" s="79"/>
      <c r="X460" s="79"/>
      <c r="Y460" s="79"/>
      <c r="Z460" s="79"/>
      <c r="AA460" s="79"/>
      <c r="AB460" s="171"/>
      <c r="AD460" s="171"/>
      <c r="AE460" s="171"/>
      <c r="AF460" s="171"/>
      <c r="AG460" s="171"/>
      <c r="AH460" s="171"/>
      <c r="AI460" s="171"/>
      <c r="AJ460" s="171"/>
      <c r="BV460" s="171"/>
      <c r="BW460" s="171"/>
      <c r="CB460" s="134"/>
    </row>
    <row r="461" spans="1:986" ht="12" x14ac:dyDescent="0.2">
      <c r="A461" s="249"/>
      <c r="B461" s="242" t="s">
        <v>998</v>
      </c>
      <c r="C461" s="170" t="str">
        <f>_xlfn.CONCAT(Leverancespecifikation6[[#This Row],[ID]],Leverancespecifikation6[[#This Row],[BYGNINGSDEL]])</f>
        <v>457Hul- og recesobjekter</v>
      </c>
      <c r="E461" s="171">
        <v>599</v>
      </c>
      <c r="I461" s="171"/>
      <c r="J461" s="171">
        <v>4</v>
      </c>
      <c r="K461" s="175" t="s">
        <v>602</v>
      </c>
      <c r="L461" s="172" t="s">
        <v>603</v>
      </c>
      <c r="M461" s="80" t="str">
        <f>IFERROR(VLOOKUP(Leverancespecifikation6[[#This Row],[ID-Bygningsdel]],'Data ændringslog'!A:G,7,FALSE),"P")</f>
        <v/>
      </c>
      <c r="N461" s="321" t="s">
        <v>103</v>
      </c>
      <c r="O461" s="121" t="str">
        <f>VLOOKUP(Leverancespecifikation6[[#This Row],[ID-Bygningsdel]],'Data aktør'!A:H,2,FALSE)</f>
        <v/>
      </c>
      <c r="P461" s="78" t="str">
        <f>VLOOKUP(Leverancespecifikation6[[#This Row],[ID-Bygningsdel]],'Data aktør'!A:H,3,FALSE)</f>
        <v/>
      </c>
      <c r="Q461" s="78" t="str">
        <f>VLOOKUP(Leverancespecifikation6[[#This Row],[ID-Bygningsdel]],'Data aktør'!A:H,4,FALSE)</f>
        <v/>
      </c>
      <c r="R461" s="78" t="str">
        <f>VLOOKUP(Leverancespecifikation6[[#This Row],[ID-Bygningsdel]],'Data aktør'!A:H,5,FALSE)</f>
        <v/>
      </c>
      <c r="S461" s="78" t="str">
        <f>VLOOKUP(Leverancespecifikation6[[#This Row],[ID-Bygningsdel]],'Data aktør'!A:H,6,FALSE)</f>
        <v/>
      </c>
      <c r="T461" s="78" t="str">
        <f>VLOOKUP(Leverancespecifikation6[[#This Row],[ID-Bygningsdel]],'Data aktør'!A:H,7,FALSE)</f>
        <v/>
      </c>
      <c r="U461" s="122" t="str">
        <f>VLOOKUP(Leverancespecifikation6[[#This Row],[ID-Bygningsdel]],'Data aktør'!A:H,8,FALSE)</f>
        <v/>
      </c>
      <c r="V461" s="112"/>
      <c r="W461" s="79"/>
      <c r="X461" s="79"/>
      <c r="Y461" s="79"/>
      <c r="Z461" s="79"/>
      <c r="AA461" s="79"/>
      <c r="AB461" s="171"/>
      <c r="AD461" s="171"/>
      <c r="AE461" s="171"/>
      <c r="AF461" s="171"/>
      <c r="AG461" s="171"/>
      <c r="AH461" s="171"/>
      <c r="AI461" s="171"/>
      <c r="AJ461" s="171"/>
      <c r="BV461" s="171"/>
      <c r="BW461" s="171"/>
      <c r="CB461" s="134"/>
    </row>
    <row r="462" spans="1:986" ht="12" x14ac:dyDescent="0.2">
      <c r="A462" s="249"/>
      <c r="B462" s="242" t="s">
        <v>999</v>
      </c>
      <c r="C462" s="170" t="str">
        <f>_xlfn.CONCAT(Leverancespecifikation6[[#This Row],[ID]],Leverancespecifikation6[[#This Row],[BYGNINGSDEL]])</f>
        <v>458Hullukninger</v>
      </c>
      <c r="E462" s="171">
        <v>599</v>
      </c>
      <c r="I462" s="171"/>
      <c r="J462" s="171">
        <v>4</v>
      </c>
      <c r="K462" s="175" t="s">
        <v>605</v>
      </c>
      <c r="L462" s="172" t="s">
        <v>103</v>
      </c>
      <c r="M462" s="80" t="str">
        <f>IFERROR(VLOOKUP(Leverancespecifikation6[[#This Row],[ID-Bygningsdel]],'Data ændringslog'!A:G,7,FALSE),"P")</f>
        <v/>
      </c>
      <c r="N462" s="321" t="s">
        <v>103</v>
      </c>
      <c r="O462" s="121" t="str">
        <f>VLOOKUP(Leverancespecifikation6[[#This Row],[ID-Bygningsdel]],'Data aktør'!A:H,2,FALSE)</f>
        <v/>
      </c>
      <c r="P462" s="78" t="str">
        <f>VLOOKUP(Leverancespecifikation6[[#This Row],[ID-Bygningsdel]],'Data aktør'!A:H,3,FALSE)</f>
        <v/>
      </c>
      <c r="Q462" s="78" t="str">
        <f>VLOOKUP(Leverancespecifikation6[[#This Row],[ID-Bygningsdel]],'Data aktør'!A:H,4,FALSE)</f>
        <v/>
      </c>
      <c r="R462" s="78" t="str">
        <f>VLOOKUP(Leverancespecifikation6[[#This Row],[ID-Bygningsdel]],'Data aktør'!A:H,5,FALSE)</f>
        <v/>
      </c>
      <c r="S462" s="78" t="str">
        <f>VLOOKUP(Leverancespecifikation6[[#This Row],[ID-Bygningsdel]],'Data aktør'!A:H,6,FALSE)</f>
        <v/>
      </c>
      <c r="T462" s="78" t="str">
        <f>VLOOKUP(Leverancespecifikation6[[#This Row],[ID-Bygningsdel]],'Data aktør'!A:H,7,FALSE)</f>
        <v/>
      </c>
      <c r="U462" s="122" t="str">
        <f>VLOOKUP(Leverancespecifikation6[[#This Row],[ID-Bygningsdel]],'Data aktør'!A:H,8,FALSE)</f>
        <v/>
      </c>
      <c r="V462" s="112"/>
      <c r="W462" s="79"/>
      <c r="X462" s="79"/>
      <c r="Y462" s="79"/>
      <c r="Z462" s="79"/>
      <c r="AA462" s="79"/>
      <c r="AB462" s="171"/>
      <c r="AD462" s="171"/>
      <c r="AE462" s="171"/>
      <c r="AF462" s="171"/>
      <c r="AG462" s="171"/>
      <c r="AH462" s="171"/>
      <c r="AI462" s="171"/>
      <c r="AJ462" s="171"/>
      <c r="BL462" s="287" t="s">
        <v>606</v>
      </c>
      <c r="BV462" s="171"/>
      <c r="BW462" s="171"/>
      <c r="CB462" s="134"/>
    </row>
    <row r="463" spans="1:986" s="104" customFormat="1" x14ac:dyDescent="0.2">
      <c r="A463" s="248"/>
      <c r="B463" s="240" t="s">
        <v>1000</v>
      </c>
      <c r="C463" s="161" t="str">
        <f>_xlfn.CONCAT(Leverancespecifikation6[[#This Row],[ID]],Leverancespecifikation6[[#This Row],[BYGNINGSDEL]])</f>
        <v>459Mekanisk udstyr</v>
      </c>
      <c r="D463" s="162"/>
      <c r="E463" s="162"/>
      <c r="F463" s="162"/>
      <c r="G463" s="162"/>
      <c r="H463" s="162"/>
      <c r="I463" s="162"/>
      <c r="J463" s="163">
        <v>2</v>
      </c>
      <c r="K463" s="164" t="s">
        <v>1019</v>
      </c>
      <c r="L463" s="165"/>
      <c r="M463" s="100" t="str">
        <f>IFERROR(VLOOKUP(Leverancespecifikation6[[#This Row],[ID-Bygningsdel]],'Data ændringslog'!A:G,7,FALSE),"P")</f>
        <v/>
      </c>
      <c r="N463" s="201" t="s">
        <v>99</v>
      </c>
      <c r="O463" s="119"/>
      <c r="P463" s="101"/>
      <c r="Q463" s="101"/>
      <c r="R463" s="101"/>
      <c r="S463" s="101"/>
      <c r="T463" s="101"/>
      <c r="U463" s="120"/>
      <c r="V463" s="111"/>
      <c r="W463" s="102"/>
      <c r="X463" s="102"/>
      <c r="Y463" s="102"/>
      <c r="Z463" s="102"/>
      <c r="AA463" s="10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285"/>
      <c r="BM463" s="162"/>
      <c r="BN463" s="162"/>
      <c r="BO463" s="162"/>
      <c r="BP463" s="162"/>
      <c r="BQ463" s="162"/>
      <c r="BR463" s="162"/>
      <c r="BS463" s="162"/>
      <c r="BT463" s="162"/>
      <c r="BU463" s="162"/>
      <c r="BV463" s="162"/>
      <c r="BW463" s="162"/>
      <c r="BX463" s="162"/>
      <c r="BY463" s="162"/>
      <c r="BZ463" s="162"/>
      <c r="CA463" s="206"/>
      <c r="CB463" s="98"/>
      <c r="CC463" s="98"/>
      <c r="CD463" s="98"/>
      <c r="CE463" s="98"/>
      <c r="CF463" s="98"/>
      <c r="CG463" s="98"/>
      <c r="CH463" s="98"/>
      <c r="CI463" s="98"/>
      <c r="CJ463" s="98"/>
      <c r="CK463" s="98"/>
      <c r="CL463" s="98"/>
      <c r="CM463" s="98"/>
      <c r="CN463" s="98"/>
      <c r="CO463" s="98"/>
      <c r="CP463" s="98"/>
      <c r="CQ463" s="98"/>
      <c r="CR463" s="98"/>
      <c r="CS463" s="98"/>
      <c r="CT463" s="98"/>
      <c r="CU463" s="98"/>
      <c r="CV463" s="98"/>
      <c r="CW463" s="98"/>
      <c r="CX463" s="98"/>
      <c r="CY463" s="98"/>
      <c r="CZ463" s="98"/>
      <c r="DA463" s="98"/>
      <c r="DB463" s="98"/>
      <c r="DC463" s="98"/>
      <c r="DD463" s="98"/>
      <c r="DE463" s="98"/>
      <c r="DF463" s="98"/>
      <c r="DG463" s="98"/>
      <c r="DH463" s="98"/>
      <c r="DI463" s="98"/>
      <c r="DJ463" s="98"/>
      <c r="DK463" s="98"/>
      <c r="DL463" s="98"/>
      <c r="DM463" s="98"/>
      <c r="DN463" s="98"/>
      <c r="DO463" s="98"/>
      <c r="DP463" s="98"/>
      <c r="DQ463" s="98"/>
      <c r="DR463" s="98"/>
      <c r="DS463" s="98"/>
      <c r="DT463" s="98"/>
      <c r="DU463" s="98"/>
      <c r="DV463" s="98"/>
      <c r="DW463" s="98"/>
      <c r="DX463" s="98"/>
      <c r="DY463" s="98"/>
      <c r="DZ463" s="98"/>
      <c r="EA463" s="98"/>
      <c r="EB463" s="98"/>
      <c r="EC463" s="98"/>
      <c r="ED463" s="98"/>
      <c r="EE463" s="98"/>
      <c r="EF463" s="98"/>
      <c r="EG463" s="98"/>
      <c r="EH463" s="98"/>
      <c r="EI463" s="98"/>
      <c r="EJ463" s="98"/>
      <c r="EK463" s="98"/>
      <c r="EL463" s="98"/>
      <c r="EM463" s="98"/>
      <c r="EN463" s="98"/>
      <c r="EO463" s="98"/>
      <c r="EP463" s="98"/>
      <c r="EQ463" s="98"/>
      <c r="ER463" s="98"/>
      <c r="ES463" s="98"/>
      <c r="ET463" s="98"/>
      <c r="EU463" s="98"/>
      <c r="EV463" s="98"/>
      <c r="EW463" s="98"/>
      <c r="EX463" s="98"/>
      <c r="EY463" s="98"/>
      <c r="EZ463" s="98"/>
      <c r="FA463" s="98"/>
      <c r="FB463" s="98"/>
      <c r="FC463" s="98"/>
      <c r="FD463" s="98"/>
      <c r="FE463" s="98"/>
      <c r="FF463" s="98"/>
      <c r="FG463" s="98"/>
      <c r="FH463" s="98"/>
      <c r="FI463" s="98"/>
      <c r="FJ463" s="98"/>
      <c r="FK463" s="98"/>
      <c r="FL463" s="98"/>
      <c r="FM463" s="98"/>
      <c r="FN463" s="98"/>
      <c r="FO463" s="98"/>
      <c r="FP463" s="98"/>
      <c r="FQ463" s="98"/>
      <c r="FR463" s="98"/>
      <c r="FS463" s="98"/>
      <c r="FT463" s="98"/>
      <c r="FU463" s="98"/>
      <c r="FV463" s="98"/>
      <c r="FW463" s="98"/>
      <c r="FX463" s="98"/>
      <c r="FY463" s="98"/>
      <c r="FZ463" s="98"/>
      <c r="GA463" s="98"/>
      <c r="GB463" s="98"/>
      <c r="GC463" s="98"/>
      <c r="GD463" s="98"/>
      <c r="GE463" s="98"/>
      <c r="GF463" s="98"/>
      <c r="GG463" s="98"/>
      <c r="GH463" s="98"/>
      <c r="GI463" s="98"/>
      <c r="GJ463" s="98"/>
      <c r="GK463" s="98"/>
      <c r="GL463" s="98"/>
      <c r="GM463" s="98"/>
      <c r="GN463" s="98"/>
      <c r="GO463" s="98"/>
      <c r="GP463" s="98"/>
      <c r="GQ463" s="98"/>
      <c r="GR463" s="98"/>
      <c r="GS463" s="98"/>
      <c r="GT463" s="98"/>
      <c r="GU463" s="98"/>
      <c r="GV463" s="98"/>
      <c r="GW463" s="98"/>
      <c r="GX463" s="98"/>
      <c r="GY463" s="98"/>
      <c r="GZ463" s="98"/>
      <c r="HA463" s="98"/>
      <c r="HB463" s="98"/>
      <c r="HC463" s="98"/>
      <c r="HD463" s="98"/>
      <c r="HE463" s="98"/>
      <c r="HF463" s="98"/>
      <c r="HG463" s="98"/>
      <c r="HH463" s="98"/>
      <c r="HI463" s="98"/>
      <c r="HJ463" s="98"/>
      <c r="HK463" s="98"/>
      <c r="HL463" s="98"/>
      <c r="HM463" s="98"/>
      <c r="HN463" s="98"/>
      <c r="HO463" s="98"/>
      <c r="HP463" s="98"/>
      <c r="HQ463" s="98"/>
      <c r="HR463" s="98"/>
      <c r="HS463" s="98"/>
      <c r="HT463" s="98"/>
      <c r="HU463" s="98"/>
      <c r="HV463" s="98"/>
      <c r="HW463" s="98"/>
      <c r="HX463" s="98"/>
      <c r="HY463" s="98"/>
      <c r="HZ463" s="98"/>
      <c r="IA463" s="98"/>
      <c r="IB463" s="98"/>
      <c r="IC463" s="98"/>
      <c r="ID463" s="98"/>
      <c r="IE463" s="98"/>
      <c r="IF463" s="98"/>
      <c r="IG463" s="98"/>
      <c r="IH463" s="98"/>
      <c r="II463" s="98"/>
      <c r="IJ463" s="98"/>
      <c r="IK463" s="98"/>
      <c r="IL463" s="98"/>
      <c r="IM463" s="98"/>
      <c r="IN463" s="98"/>
      <c r="IO463" s="98"/>
      <c r="IP463" s="98"/>
      <c r="IQ463" s="98"/>
      <c r="IR463" s="98"/>
      <c r="IS463" s="98"/>
      <c r="IT463" s="98"/>
      <c r="IU463" s="98"/>
      <c r="IV463" s="98"/>
      <c r="IW463" s="98"/>
      <c r="IX463" s="98"/>
      <c r="IY463" s="98"/>
      <c r="IZ463" s="98"/>
      <c r="JA463" s="98"/>
      <c r="JB463" s="98"/>
      <c r="JC463" s="98"/>
      <c r="JD463" s="98"/>
      <c r="JE463" s="98"/>
      <c r="JF463" s="98"/>
      <c r="JG463" s="98"/>
      <c r="JH463" s="98"/>
      <c r="JI463" s="98"/>
      <c r="JJ463" s="98"/>
      <c r="JK463" s="98"/>
      <c r="JL463" s="98"/>
      <c r="JM463" s="98"/>
      <c r="JN463" s="98"/>
      <c r="JO463" s="98"/>
      <c r="JP463" s="98"/>
      <c r="JQ463" s="98"/>
      <c r="JR463" s="98"/>
      <c r="JS463" s="98"/>
      <c r="JT463" s="98"/>
      <c r="JU463" s="98"/>
      <c r="JV463" s="98"/>
      <c r="JW463" s="98"/>
      <c r="JX463" s="98"/>
      <c r="JY463" s="98"/>
      <c r="JZ463" s="98"/>
      <c r="KA463" s="98"/>
      <c r="KB463" s="98"/>
      <c r="KC463" s="98"/>
      <c r="KD463" s="98"/>
      <c r="KE463" s="98"/>
      <c r="KF463" s="98"/>
      <c r="KG463" s="98"/>
      <c r="KH463" s="98"/>
      <c r="KI463" s="98"/>
      <c r="KJ463" s="98"/>
      <c r="KK463" s="98"/>
      <c r="KL463" s="98"/>
      <c r="KM463" s="98"/>
      <c r="KN463" s="98"/>
      <c r="KO463" s="98"/>
      <c r="KP463" s="98"/>
      <c r="KQ463" s="98"/>
      <c r="KR463" s="98"/>
      <c r="KS463" s="98"/>
      <c r="KT463" s="98"/>
      <c r="KU463" s="98"/>
      <c r="KV463" s="98"/>
      <c r="KW463" s="98"/>
      <c r="KX463" s="98"/>
      <c r="KY463" s="98"/>
      <c r="KZ463" s="98"/>
      <c r="LA463" s="98"/>
      <c r="LB463" s="98"/>
      <c r="LC463" s="98"/>
      <c r="LD463" s="98"/>
      <c r="LE463" s="98"/>
      <c r="LF463" s="98"/>
      <c r="LG463" s="98"/>
      <c r="LH463" s="98"/>
      <c r="LI463" s="98"/>
      <c r="LJ463" s="98"/>
      <c r="LK463" s="98"/>
      <c r="LL463" s="98"/>
      <c r="LM463" s="98"/>
      <c r="LN463" s="98"/>
      <c r="LO463" s="98"/>
      <c r="LP463" s="98"/>
      <c r="LQ463" s="98"/>
      <c r="LR463" s="98"/>
      <c r="LS463" s="98"/>
      <c r="LT463" s="98"/>
      <c r="LU463" s="98"/>
      <c r="LV463" s="98"/>
      <c r="LW463" s="98"/>
      <c r="LX463" s="98"/>
      <c r="LY463" s="98"/>
      <c r="LZ463" s="98"/>
      <c r="MA463" s="98"/>
      <c r="MB463" s="98"/>
      <c r="MC463" s="98"/>
      <c r="MD463" s="98"/>
      <c r="ME463" s="98"/>
      <c r="MF463" s="98"/>
      <c r="MG463" s="98"/>
      <c r="MH463" s="98"/>
      <c r="MI463" s="98"/>
      <c r="MJ463" s="98"/>
      <c r="MK463" s="98"/>
      <c r="ML463" s="98"/>
      <c r="MM463" s="98"/>
      <c r="MN463" s="98"/>
      <c r="MO463" s="98"/>
      <c r="MP463" s="98"/>
      <c r="MQ463" s="98"/>
      <c r="MR463" s="98"/>
      <c r="MS463" s="98"/>
      <c r="MT463" s="98"/>
      <c r="MU463" s="98"/>
      <c r="MV463" s="98"/>
      <c r="MW463" s="98"/>
      <c r="MX463" s="98"/>
      <c r="MY463" s="98"/>
      <c r="MZ463" s="98"/>
      <c r="NA463" s="98"/>
      <c r="NB463" s="98"/>
      <c r="NC463" s="98"/>
      <c r="ND463" s="98"/>
      <c r="NE463" s="98"/>
      <c r="NF463" s="98"/>
      <c r="NG463" s="98"/>
      <c r="NH463" s="98"/>
      <c r="NI463" s="98"/>
      <c r="NJ463" s="98"/>
      <c r="NK463" s="98"/>
      <c r="NL463" s="98"/>
      <c r="NM463" s="98"/>
      <c r="NN463" s="98"/>
      <c r="NO463" s="98"/>
      <c r="NP463" s="98"/>
      <c r="NQ463" s="98"/>
      <c r="NR463" s="98"/>
      <c r="NS463" s="98"/>
      <c r="NT463" s="98"/>
      <c r="NU463" s="98"/>
      <c r="NV463" s="98"/>
      <c r="NW463" s="98"/>
      <c r="NX463" s="98"/>
      <c r="NY463" s="98"/>
      <c r="NZ463" s="98"/>
      <c r="OA463" s="98"/>
      <c r="OB463" s="98"/>
      <c r="OC463" s="98"/>
      <c r="OD463" s="98"/>
      <c r="OE463" s="98"/>
      <c r="OF463" s="98"/>
      <c r="OG463" s="98"/>
      <c r="OH463" s="98"/>
      <c r="OI463" s="98"/>
      <c r="OJ463" s="98"/>
      <c r="OK463" s="98"/>
      <c r="OL463" s="98"/>
      <c r="OM463" s="98"/>
      <c r="ON463" s="98"/>
      <c r="OO463" s="98"/>
      <c r="OP463" s="98"/>
      <c r="OQ463" s="98"/>
      <c r="OR463" s="98"/>
      <c r="OS463" s="98"/>
      <c r="OT463" s="98"/>
      <c r="OU463" s="98"/>
      <c r="OV463" s="98"/>
      <c r="OW463" s="98"/>
      <c r="OX463" s="98"/>
      <c r="OY463" s="98"/>
      <c r="OZ463" s="98"/>
      <c r="PA463" s="98"/>
      <c r="PB463" s="98"/>
      <c r="PC463" s="98"/>
      <c r="PD463" s="98"/>
      <c r="PE463" s="98"/>
      <c r="PF463" s="98"/>
      <c r="PG463" s="98"/>
      <c r="PH463" s="98"/>
      <c r="PI463" s="98"/>
      <c r="PJ463" s="98"/>
      <c r="PK463" s="98"/>
      <c r="PL463" s="98"/>
      <c r="PM463" s="98"/>
      <c r="PN463" s="98"/>
      <c r="PO463" s="98"/>
      <c r="PP463" s="98"/>
      <c r="PQ463" s="98"/>
      <c r="PR463" s="98"/>
      <c r="PS463" s="98"/>
      <c r="PT463" s="98"/>
      <c r="PU463" s="98"/>
      <c r="PV463" s="98"/>
      <c r="PW463" s="98"/>
      <c r="PX463" s="98"/>
      <c r="PY463" s="98"/>
      <c r="PZ463" s="98"/>
      <c r="QA463" s="98"/>
      <c r="QB463" s="98"/>
      <c r="QC463" s="98"/>
      <c r="QD463" s="98"/>
      <c r="QE463" s="98"/>
      <c r="QF463" s="98"/>
      <c r="QG463" s="98"/>
      <c r="QH463" s="98"/>
      <c r="QI463" s="98"/>
      <c r="QJ463" s="98"/>
      <c r="QK463" s="98"/>
      <c r="QL463" s="98"/>
      <c r="QM463" s="98"/>
      <c r="QN463" s="98"/>
      <c r="QO463" s="98"/>
      <c r="QP463" s="98"/>
      <c r="QQ463" s="98"/>
      <c r="QR463" s="98"/>
      <c r="QS463" s="98"/>
      <c r="QT463" s="98"/>
      <c r="QU463" s="98"/>
      <c r="QV463" s="98"/>
      <c r="QW463" s="98"/>
      <c r="QX463" s="98"/>
      <c r="QY463" s="98"/>
      <c r="QZ463" s="98"/>
      <c r="RA463" s="98"/>
      <c r="RB463" s="98"/>
      <c r="RC463" s="98"/>
      <c r="RD463" s="98"/>
      <c r="RE463" s="98"/>
      <c r="RF463" s="98"/>
      <c r="RG463" s="98"/>
      <c r="RH463" s="98"/>
      <c r="RI463" s="98"/>
      <c r="RJ463" s="98"/>
      <c r="RK463" s="98"/>
      <c r="RL463" s="98"/>
      <c r="RM463" s="98"/>
      <c r="RN463" s="98"/>
      <c r="RO463" s="98"/>
      <c r="RP463" s="98"/>
      <c r="RQ463" s="98"/>
      <c r="RR463" s="98"/>
      <c r="RS463" s="98"/>
      <c r="RT463" s="98"/>
      <c r="RU463" s="98"/>
      <c r="RV463" s="98"/>
      <c r="RW463" s="98"/>
      <c r="RX463" s="98"/>
      <c r="RY463" s="98"/>
      <c r="RZ463" s="98"/>
      <c r="SA463" s="98"/>
      <c r="SB463" s="98"/>
      <c r="SC463" s="98"/>
      <c r="SD463" s="98"/>
      <c r="SE463" s="98"/>
      <c r="SF463" s="98"/>
      <c r="SG463" s="98"/>
      <c r="SH463" s="98"/>
      <c r="SI463" s="98"/>
      <c r="SJ463" s="98"/>
      <c r="SK463" s="98"/>
      <c r="SL463" s="98"/>
      <c r="SM463" s="98"/>
      <c r="SN463" s="98"/>
      <c r="SO463" s="98"/>
      <c r="SP463" s="98"/>
      <c r="SQ463" s="98"/>
      <c r="SR463" s="98"/>
      <c r="SS463" s="98"/>
      <c r="ST463" s="98"/>
      <c r="SU463" s="98"/>
      <c r="SV463" s="98"/>
      <c r="SW463" s="98"/>
      <c r="SX463" s="98"/>
      <c r="SY463" s="98"/>
      <c r="SZ463" s="98"/>
      <c r="TA463" s="98"/>
      <c r="TB463" s="98"/>
      <c r="TC463" s="98"/>
      <c r="TD463" s="98"/>
      <c r="TE463" s="98"/>
      <c r="TF463" s="98"/>
      <c r="TG463" s="98"/>
      <c r="TH463" s="98"/>
      <c r="TI463" s="98"/>
      <c r="TJ463" s="98"/>
      <c r="TK463" s="98"/>
      <c r="TL463" s="98"/>
      <c r="TM463" s="98"/>
      <c r="TN463" s="98"/>
      <c r="TO463" s="98"/>
      <c r="TP463" s="98"/>
      <c r="TQ463" s="98"/>
      <c r="TR463" s="98"/>
      <c r="TS463" s="98"/>
      <c r="TT463" s="98"/>
      <c r="TU463" s="98"/>
      <c r="TV463" s="98"/>
      <c r="TW463" s="98"/>
      <c r="TX463" s="98"/>
      <c r="TY463" s="98"/>
      <c r="TZ463" s="98"/>
      <c r="UA463" s="98"/>
      <c r="UB463" s="98"/>
      <c r="UC463" s="98"/>
      <c r="UD463" s="98"/>
      <c r="UE463" s="98"/>
      <c r="UF463" s="98"/>
      <c r="UG463" s="98"/>
      <c r="UH463" s="98"/>
      <c r="UI463" s="98"/>
      <c r="UJ463" s="98"/>
      <c r="UK463" s="98"/>
      <c r="UL463" s="98"/>
      <c r="UM463" s="98"/>
      <c r="UN463" s="98"/>
      <c r="UO463" s="98"/>
      <c r="UP463" s="98"/>
      <c r="UQ463" s="98"/>
      <c r="UR463" s="98"/>
      <c r="US463" s="98"/>
      <c r="UT463" s="98"/>
      <c r="UU463" s="98"/>
      <c r="UV463" s="98"/>
      <c r="UW463" s="98"/>
      <c r="UX463" s="98"/>
      <c r="UY463" s="98"/>
      <c r="UZ463" s="98"/>
      <c r="VA463" s="98"/>
      <c r="VB463" s="98"/>
      <c r="VC463" s="98"/>
      <c r="VD463" s="98"/>
      <c r="VE463" s="98"/>
      <c r="VF463" s="98"/>
      <c r="VG463" s="98"/>
      <c r="VH463" s="98"/>
      <c r="VI463" s="98"/>
      <c r="VJ463" s="98"/>
      <c r="VK463" s="98"/>
      <c r="VL463" s="98"/>
      <c r="VM463" s="98"/>
      <c r="VN463" s="98"/>
      <c r="VO463" s="98"/>
      <c r="VP463" s="98"/>
      <c r="VQ463" s="98"/>
      <c r="VR463" s="98"/>
      <c r="VS463" s="98"/>
      <c r="VT463" s="98"/>
      <c r="VU463" s="98"/>
      <c r="VV463" s="98"/>
      <c r="VW463" s="98"/>
      <c r="VX463" s="98"/>
      <c r="VY463" s="98"/>
      <c r="VZ463" s="98"/>
      <c r="WA463" s="98"/>
      <c r="WB463" s="98"/>
      <c r="WC463" s="98"/>
      <c r="WD463" s="98"/>
      <c r="WE463" s="98"/>
      <c r="WF463" s="98"/>
      <c r="WG463" s="98"/>
      <c r="WH463" s="98"/>
      <c r="WI463" s="98"/>
      <c r="WJ463" s="98"/>
      <c r="WK463" s="98"/>
      <c r="WL463" s="98"/>
      <c r="WM463" s="98"/>
      <c r="WN463" s="98"/>
      <c r="WO463" s="98"/>
      <c r="WP463" s="98"/>
      <c r="WQ463" s="98"/>
      <c r="WR463" s="98"/>
      <c r="WS463" s="98"/>
      <c r="WT463" s="98"/>
      <c r="WU463" s="98"/>
      <c r="WV463" s="98"/>
      <c r="WW463" s="98"/>
      <c r="WX463" s="98"/>
      <c r="WY463" s="98"/>
      <c r="WZ463" s="98"/>
      <c r="XA463" s="98"/>
      <c r="XB463" s="98"/>
      <c r="XC463" s="98"/>
      <c r="XD463" s="98"/>
      <c r="XE463" s="98"/>
      <c r="XF463" s="98"/>
      <c r="XG463" s="98"/>
      <c r="XH463" s="98"/>
      <c r="XI463" s="98"/>
      <c r="XJ463" s="98"/>
      <c r="XK463" s="98"/>
      <c r="XL463" s="98"/>
      <c r="XM463" s="98"/>
      <c r="XN463" s="98"/>
      <c r="XO463" s="98"/>
      <c r="XP463" s="98"/>
      <c r="XQ463" s="98"/>
      <c r="XR463" s="98"/>
      <c r="XS463" s="98"/>
      <c r="XT463" s="98"/>
      <c r="XU463" s="98"/>
      <c r="XV463" s="98"/>
      <c r="XW463" s="98"/>
      <c r="XX463" s="98"/>
      <c r="XY463" s="98"/>
      <c r="XZ463" s="98"/>
      <c r="YA463" s="98"/>
      <c r="YB463" s="98"/>
      <c r="YC463" s="98"/>
      <c r="YD463" s="98"/>
      <c r="YE463" s="98"/>
      <c r="YF463" s="98"/>
      <c r="YG463" s="98"/>
      <c r="YH463" s="98"/>
      <c r="YI463" s="98"/>
      <c r="YJ463" s="98"/>
      <c r="YK463" s="98"/>
      <c r="YL463" s="98"/>
      <c r="YM463" s="98"/>
      <c r="YN463" s="98"/>
      <c r="YO463" s="98"/>
      <c r="YP463" s="98"/>
      <c r="YQ463" s="98"/>
      <c r="YR463" s="98"/>
      <c r="YS463" s="98"/>
      <c r="YT463" s="98"/>
      <c r="YU463" s="98"/>
      <c r="YV463" s="98"/>
      <c r="YW463" s="98"/>
      <c r="YX463" s="98"/>
      <c r="YY463" s="98"/>
      <c r="YZ463" s="98"/>
      <c r="ZA463" s="98"/>
      <c r="ZB463" s="98"/>
      <c r="ZC463" s="98"/>
      <c r="ZD463" s="98"/>
      <c r="ZE463" s="98"/>
      <c r="ZF463" s="98"/>
      <c r="ZG463" s="98"/>
      <c r="ZH463" s="98"/>
      <c r="ZI463" s="98"/>
      <c r="ZJ463" s="98"/>
      <c r="ZK463" s="98"/>
      <c r="ZL463" s="98"/>
      <c r="ZM463" s="98"/>
      <c r="ZN463" s="98"/>
      <c r="ZO463" s="98"/>
      <c r="ZP463" s="98"/>
      <c r="ZQ463" s="98"/>
      <c r="ZR463" s="98"/>
      <c r="ZS463" s="98"/>
      <c r="ZT463" s="98"/>
      <c r="ZU463" s="98"/>
      <c r="ZV463" s="98"/>
      <c r="ZW463" s="98"/>
      <c r="ZX463" s="98"/>
      <c r="ZY463" s="98"/>
      <c r="ZZ463" s="98"/>
      <c r="AAA463" s="98"/>
      <c r="AAB463" s="98"/>
      <c r="AAC463" s="98"/>
      <c r="AAD463" s="98"/>
      <c r="AAE463" s="98"/>
      <c r="AAF463" s="98"/>
      <c r="AAG463" s="98"/>
      <c r="AAH463" s="98"/>
      <c r="AAI463" s="98"/>
      <c r="AAJ463" s="98"/>
      <c r="AAK463" s="98"/>
      <c r="AAL463" s="98"/>
      <c r="AAM463" s="98"/>
      <c r="AAN463" s="98"/>
      <c r="AAO463" s="98"/>
      <c r="AAP463" s="98"/>
      <c r="AAQ463" s="98"/>
      <c r="AAR463" s="98"/>
      <c r="AAS463" s="98"/>
      <c r="AAT463" s="98"/>
      <c r="AAU463" s="98"/>
      <c r="AAV463" s="98"/>
      <c r="AAW463" s="98"/>
      <c r="AAX463" s="98"/>
      <c r="AAY463" s="98"/>
      <c r="AAZ463" s="98"/>
      <c r="ABA463" s="98"/>
      <c r="ABB463" s="98"/>
      <c r="ABC463" s="98"/>
      <c r="ABD463" s="98"/>
      <c r="ABE463" s="98"/>
      <c r="ABF463" s="98"/>
      <c r="ABG463" s="98"/>
      <c r="ABH463" s="98"/>
      <c r="ABI463" s="98"/>
      <c r="ABJ463" s="98"/>
      <c r="ABK463" s="98"/>
      <c r="ABL463" s="98"/>
      <c r="ABM463" s="98"/>
      <c r="ABN463" s="98"/>
      <c r="ABO463" s="98"/>
      <c r="ABP463" s="98"/>
      <c r="ABQ463" s="98"/>
      <c r="ABR463" s="98"/>
      <c r="ABS463" s="98"/>
      <c r="ABT463" s="98"/>
      <c r="ABU463" s="98"/>
      <c r="ABV463" s="98"/>
      <c r="ABW463" s="98"/>
      <c r="ABX463" s="98"/>
      <c r="ABY463" s="98"/>
      <c r="ABZ463" s="98"/>
      <c r="ACA463" s="98"/>
      <c r="ACB463" s="98"/>
      <c r="ACC463" s="98"/>
      <c r="ACD463" s="98"/>
      <c r="ACE463" s="98"/>
      <c r="ACF463" s="98"/>
      <c r="ACG463" s="98"/>
      <c r="ACH463" s="98"/>
      <c r="ACI463" s="98"/>
      <c r="ACJ463" s="98"/>
      <c r="ACK463" s="98"/>
      <c r="ACL463" s="98"/>
      <c r="ACM463" s="98"/>
      <c r="ACN463" s="98"/>
      <c r="ACO463" s="98"/>
      <c r="ACP463" s="98"/>
      <c r="ACQ463" s="98"/>
      <c r="ACR463" s="98"/>
      <c r="ACS463" s="98"/>
      <c r="ACT463" s="98"/>
      <c r="ACU463" s="98"/>
      <c r="ACV463" s="98"/>
      <c r="ACW463" s="98"/>
      <c r="ACX463" s="98"/>
      <c r="ACY463" s="98"/>
      <c r="ACZ463" s="98"/>
      <c r="ADA463" s="98"/>
      <c r="ADB463" s="98"/>
      <c r="ADC463" s="98"/>
      <c r="ADD463" s="98"/>
      <c r="ADE463" s="98"/>
      <c r="ADF463" s="98"/>
      <c r="ADG463" s="98"/>
      <c r="ADH463" s="98"/>
      <c r="ADI463" s="98"/>
      <c r="ADJ463" s="98"/>
      <c r="ADK463" s="98"/>
      <c r="ADL463" s="98"/>
      <c r="ADM463" s="98"/>
      <c r="ADN463" s="98"/>
      <c r="ADO463" s="98"/>
      <c r="ADP463" s="98"/>
      <c r="ADQ463" s="98"/>
      <c r="ADR463" s="98"/>
      <c r="ADS463" s="98"/>
      <c r="ADT463" s="98"/>
      <c r="ADU463" s="98"/>
      <c r="ADV463" s="98"/>
      <c r="ADW463" s="98"/>
      <c r="ADX463" s="98"/>
      <c r="ADY463" s="98"/>
      <c r="ADZ463" s="98"/>
      <c r="AEA463" s="98"/>
      <c r="AEB463" s="98"/>
      <c r="AEC463" s="98"/>
      <c r="AED463" s="98"/>
      <c r="AEE463" s="98"/>
      <c r="AEF463" s="98"/>
      <c r="AEG463" s="98"/>
      <c r="AEH463" s="98"/>
      <c r="AEI463" s="98"/>
      <c r="AEJ463" s="98"/>
      <c r="AEK463" s="98"/>
      <c r="AEL463" s="98"/>
      <c r="AEM463" s="98"/>
      <c r="AEN463" s="98"/>
      <c r="AEO463" s="98"/>
      <c r="AEP463" s="98"/>
      <c r="AEQ463" s="98"/>
      <c r="AER463" s="98"/>
      <c r="AES463" s="98"/>
      <c r="AET463" s="98"/>
      <c r="AEU463" s="98"/>
      <c r="AEV463" s="98"/>
      <c r="AEW463" s="98"/>
      <c r="AEX463" s="98"/>
      <c r="AEY463" s="98"/>
      <c r="AEZ463" s="98"/>
      <c r="AFA463" s="98"/>
      <c r="AFB463" s="98"/>
      <c r="AFC463" s="98"/>
      <c r="AFD463" s="98"/>
      <c r="AFE463" s="98"/>
      <c r="AFF463" s="98"/>
      <c r="AFG463" s="98"/>
      <c r="AFH463" s="98"/>
      <c r="AFI463" s="98"/>
      <c r="AFJ463" s="98"/>
      <c r="AFK463" s="98"/>
      <c r="AFL463" s="98"/>
      <c r="AFM463" s="98"/>
      <c r="AFN463" s="98"/>
      <c r="AFO463" s="98"/>
      <c r="AFP463" s="98"/>
      <c r="AFQ463" s="98"/>
      <c r="AFR463" s="98"/>
      <c r="AFS463" s="98"/>
      <c r="AFT463" s="98"/>
      <c r="AFU463" s="98"/>
      <c r="AFV463" s="98"/>
      <c r="AFW463" s="98"/>
      <c r="AFX463" s="98"/>
      <c r="AFY463" s="98"/>
      <c r="AFZ463" s="98"/>
      <c r="AGA463" s="98"/>
      <c r="AGB463" s="98"/>
      <c r="AGC463" s="98"/>
      <c r="AGD463" s="98"/>
      <c r="AGE463" s="98"/>
      <c r="AGF463" s="98"/>
      <c r="AGG463" s="98"/>
      <c r="AGH463" s="98"/>
      <c r="AGI463" s="98"/>
      <c r="AGJ463" s="98"/>
      <c r="AGK463" s="98"/>
      <c r="AGL463" s="98"/>
      <c r="AGM463" s="98"/>
      <c r="AGN463" s="98"/>
      <c r="AGO463" s="98"/>
      <c r="AGP463" s="98"/>
      <c r="AGQ463" s="98"/>
      <c r="AGR463" s="98"/>
      <c r="AGS463" s="98"/>
      <c r="AGT463" s="98"/>
      <c r="AGU463" s="98"/>
      <c r="AGV463" s="98"/>
      <c r="AGW463" s="98"/>
      <c r="AGX463" s="98"/>
      <c r="AGY463" s="98"/>
      <c r="AGZ463" s="98"/>
      <c r="AHA463" s="98"/>
      <c r="AHB463" s="98"/>
      <c r="AHC463" s="98"/>
      <c r="AHD463" s="98"/>
      <c r="AHE463" s="98"/>
      <c r="AHF463" s="98"/>
      <c r="AHG463" s="98"/>
      <c r="AHH463" s="98"/>
      <c r="AHI463" s="98"/>
      <c r="AHJ463" s="98"/>
      <c r="AHK463" s="98"/>
      <c r="AHL463" s="98"/>
      <c r="AHM463" s="98"/>
      <c r="AHN463" s="98"/>
      <c r="AHO463" s="98"/>
      <c r="AHP463" s="98"/>
      <c r="AHQ463" s="98"/>
      <c r="AHR463" s="98"/>
      <c r="AHS463" s="98"/>
      <c r="AHT463" s="98"/>
      <c r="AHU463" s="98"/>
      <c r="AHV463" s="98"/>
      <c r="AHW463" s="98"/>
      <c r="AHX463" s="98"/>
      <c r="AHY463" s="98"/>
      <c r="AHZ463" s="98"/>
      <c r="AIA463" s="98"/>
      <c r="AIB463" s="98"/>
      <c r="AIC463" s="98"/>
      <c r="AID463" s="98"/>
      <c r="AIE463" s="98"/>
      <c r="AIF463" s="98"/>
      <c r="AIG463" s="98"/>
      <c r="AIH463" s="98"/>
      <c r="AII463" s="98"/>
      <c r="AIJ463" s="98"/>
      <c r="AIK463" s="98"/>
      <c r="AIL463" s="98"/>
      <c r="AIM463" s="98"/>
      <c r="AIN463" s="98"/>
      <c r="AIO463" s="98"/>
      <c r="AIP463" s="98"/>
      <c r="AIQ463" s="98"/>
      <c r="AIR463" s="98"/>
      <c r="AIS463" s="98"/>
      <c r="AIT463" s="98"/>
      <c r="AIU463" s="98"/>
      <c r="AIV463" s="98"/>
      <c r="AIW463" s="98"/>
      <c r="AIX463" s="98"/>
      <c r="AIY463" s="98"/>
      <c r="AIZ463" s="98"/>
      <c r="AJA463" s="98"/>
      <c r="AJB463" s="98"/>
      <c r="AJC463" s="98"/>
      <c r="AJD463" s="98"/>
      <c r="AJE463" s="98"/>
      <c r="AJF463" s="98"/>
      <c r="AJG463" s="98"/>
      <c r="AJH463" s="98"/>
      <c r="AJI463" s="98"/>
      <c r="AJJ463" s="98"/>
      <c r="AJK463" s="98"/>
      <c r="AJL463" s="98"/>
      <c r="AJM463" s="98"/>
      <c r="AJN463" s="98"/>
      <c r="AJO463" s="98"/>
      <c r="AJP463" s="98"/>
      <c r="AJQ463" s="98"/>
      <c r="AJR463" s="98"/>
      <c r="AJS463" s="98"/>
      <c r="AJT463" s="98"/>
      <c r="AJU463" s="98"/>
      <c r="AJV463" s="98"/>
      <c r="AJW463" s="98"/>
      <c r="AJX463" s="98"/>
      <c r="AJY463" s="98"/>
      <c r="AJZ463" s="98"/>
      <c r="AKA463" s="98"/>
      <c r="AKB463" s="98"/>
      <c r="AKC463" s="98"/>
      <c r="AKD463" s="98"/>
      <c r="AKE463" s="98"/>
      <c r="AKF463" s="98"/>
      <c r="AKG463" s="98"/>
      <c r="AKH463" s="98"/>
      <c r="AKI463" s="98"/>
      <c r="AKJ463" s="98"/>
      <c r="AKK463" s="98"/>
      <c r="AKL463" s="98"/>
      <c r="AKM463" s="98"/>
      <c r="AKN463" s="98"/>
      <c r="AKO463" s="98"/>
      <c r="AKP463" s="98"/>
      <c r="AKQ463" s="98"/>
      <c r="AKR463" s="98"/>
      <c r="AKS463" s="98"/>
      <c r="AKT463" s="98"/>
      <c r="AKU463" s="98"/>
      <c r="AKV463" s="98"/>
      <c r="AKW463" s="98"/>
      <c r="AKX463" s="98"/>
    </row>
    <row r="464" spans="1:986" s="88" customFormat="1" ht="12" x14ac:dyDescent="0.2">
      <c r="A464" s="249"/>
      <c r="B464" s="241" t="s">
        <v>1001</v>
      </c>
      <c r="C464" s="166" t="str">
        <f>_xlfn.CONCAT(Leverancespecifikation6[[#This Row],[ID]],Leverancespecifikation6[[#This Row],[BYGNINGSDEL]])</f>
        <v>460Kloak / LAR systemer undenfor fundament</v>
      </c>
      <c r="D464" s="167"/>
      <c r="E464" s="167" t="s">
        <v>103</v>
      </c>
      <c r="F464" s="167"/>
      <c r="G464" s="167"/>
      <c r="H464" s="167"/>
      <c r="I464" s="167"/>
      <c r="J464" s="167">
        <v>3</v>
      </c>
      <c r="K464" s="332" t="s">
        <v>1021</v>
      </c>
      <c r="L464" s="169"/>
      <c r="M464" s="86" t="str">
        <f>IFERROR(VLOOKUP(Leverancespecifikation6[[#This Row],[ID-Bygningsdel]],'Data ændringslog'!A:G,7,FALSE),"P")</f>
        <v/>
      </c>
      <c r="N464" s="320" t="s">
        <v>103</v>
      </c>
      <c r="O464" s="117" t="str">
        <f>VLOOKUP(Leverancespecifikation6[[#This Row],[ID-Bygningsdel]],'Data aktør'!A:H,2,FALSE)</f>
        <v/>
      </c>
      <c r="P464" s="87" t="str">
        <f>VLOOKUP(Leverancespecifikation6[[#This Row],[ID-Bygningsdel]],'Data aktør'!A:H,3,FALSE)</f>
        <v/>
      </c>
      <c r="Q464" s="87" t="str">
        <f>VLOOKUP(Leverancespecifikation6[[#This Row],[ID-Bygningsdel]],'Data aktør'!A:H,4,FALSE)</f>
        <v/>
      </c>
      <c r="R464" s="87" t="str">
        <f>VLOOKUP(Leverancespecifikation6[[#This Row],[ID-Bygningsdel]],'Data aktør'!A:H,5,FALSE)</f>
        <v/>
      </c>
      <c r="S464" s="87" t="str">
        <f>VLOOKUP(Leverancespecifikation6[[#This Row],[ID-Bygningsdel]],'Data aktør'!A:H,6,FALSE)</f>
        <v/>
      </c>
      <c r="T464" s="87" t="str">
        <f>VLOOKUP(Leverancespecifikation6[[#This Row],[ID-Bygningsdel]],'Data aktør'!A:H,7,FALSE)</f>
        <v/>
      </c>
      <c r="U464" s="118" t="str">
        <f>VLOOKUP(Leverancespecifikation6[[#This Row],[ID-Bygningsdel]],'Data aktør'!A:H,8,FALSE)</f>
        <v/>
      </c>
      <c r="V464" s="110"/>
      <c r="W464" s="85"/>
      <c r="X464" s="85"/>
      <c r="Y464" s="85"/>
      <c r="Z464" s="85"/>
      <c r="AA464" s="85"/>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c r="BF464" s="167"/>
      <c r="BG464" s="167"/>
      <c r="BH464" s="167"/>
      <c r="BI464" s="167"/>
      <c r="BJ464" s="167"/>
      <c r="BK464" s="167"/>
      <c r="BL464" s="286"/>
      <c r="BM464" s="167"/>
      <c r="BN464" s="167"/>
      <c r="BO464" s="167"/>
      <c r="BP464" s="167"/>
      <c r="BQ464" s="167"/>
      <c r="BR464" s="167"/>
      <c r="BS464" s="167"/>
      <c r="BT464" s="167"/>
      <c r="BU464" s="167"/>
      <c r="BV464" s="167"/>
      <c r="BW464" s="167"/>
      <c r="BX464" s="167"/>
      <c r="BY464" s="167"/>
      <c r="BZ464" s="167"/>
      <c r="CA464" s="207"/>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c r="EG464" s="134"/>
      <c r="EH464" s="134"/>
      <c r="EI464" s="134"/>
      <c r="EJ464" s="134"/>
      <c r="EK464" s="134"/>
      <c r="EL464" s="134"/>
      <c r="EM464" s="134"/>
      <c r="EN464" s="134"/>
      <c r="EO464" s="134"/>
      <c r="EP464" s="134"/>
      <c r="EQ464" s="134"/>
      <c r="ER464" s="134"/>
      <c r="ES464" s="134"/>
      <c r="ET464" s="134"/>
      <c r="EU464" s="134"/>
      <c r="EV464" s="134"/>
      <c r="EW464" s="134"/>
      <c r="EX464" s="134"/>
      <c r="EY464" s="134"/>
      <c r="EZ464" s="134"/>
      <c r="FA464" s="134"/>
      <c r="FB464" s="134"/>
      <c r="FC464" s="134"/>
      <c r="FD464" s="134"/>
      <c r="FE464" s="134"/>
      <c r="FF464" s="134"/>
      <c r="FG464" s="134"/>
      <c r="FH464" s="134"/>
      <c r="FI464" s="134"/>
      <c r="FJ464" s="134"/>
      <c r="FK464" s="134"/>
      <c r="FL464" s="134"/>
      <c r="FM464" s="134"/>
      <c r="FN464" s="134"/>
      <c r="FO464" s="134"/>
      <c r="FP464" s="134"/>
      <c r="FQ464" s="134"/>
      <c r="FR464" s="134"/>
      <c r="FS464" s="134"/>
      <c r="FT464" s="134"/>
      <c r="FU464" s="134"/>
      <c r="FV464" s="134"/>
      <c r="FW464" s="134"/>
      <c r="FX464" s="134"/>
      <c r="FY464" s="134"/>
      <c r="FZ464" s="134"/>
      <c r="GA464" s="134"/>
      <c r="GB464" s="134"/>
      <c r="GC464" s="134"/>
      <c r="GD464" s="134"/>
      <c r="GE464" s="134"/>
      <c r="GF464" s="134"/>
      <c r="GG464" s="134"/>
      <c r="GH464" s="134"/>
      <c r="GI464" s="134"/>
      <c r="GJ464" s="134"/>
      <c r="GK464" s="134"/>
      <c r="GL464" s="134"/>
      <c r="GM464" s="134"/>
      <c r="GN464" s="134"/>
      <c r="GO464" s="134"/>
      <c r="GP464" s="134"/>
      <c r="GQ464" s="134"/>
      <c r="GR464" s="134"/>
      <c r="GS464" s="134"/>
      <c r="GT464" s="134"/>
      <c r="GU464" s="134"/>
      <c r="GV464" s="134"/>
      <c r="GW464" s="134"/>
      <c r="GX464" s="134"/>
      <c r="GY464" s="134"/>
      <c r="GZ464" s="134"/>
      <c r="HA464" s="134"/>
      <c r="HB464" s="134"/>
      <c r="HC464" s="134"/>
      <c r="HD464" s="134"/>
      <c r="HE464" s="134"/>
      <c r="HF464" s="134"/>
      <c r="HG464" s="134"/>
      <c r="HH464" s="134"/>
      <c r="HI464" s="134"/>
      <c r="HJ464" s="134"/>
      <c r="HK464" s="134"/>
      <c r="HL464" s="134"/>
      <c r="HM464" s="134"/>
      <c r="HN464" s="134"/>
      <c r="HO464" s="134"/>
      <c r="HP464" s="134"/>
      <c r="HQ464" s="134"/>
      <c r="HR464" s="134"/>
      <c r="HS464" s="134"/>
      <c r="HT464" s="134"/>
      <c r="HU464" s="134"/>
      <c r="HV464" s="134"/>
      <c r="HW464" s="134"/>
      <c r="HX464" s="134"/>
      <c r="HY464" s="134"/>
      <c r="HZ464" s="134"/>
      <c r="IA464" s="134"/>
      <c r="IB464" s="134"/>
      <c r="IC464" s="134"/>
      <c r="ID464" s="134"/>
      <c r="IE464" s="134"/>
      <c r="IF464" s="134"/>
      <c r="IG464" s="134"/>
      <c r="IH464" s="134"/>
      <c r="II464" s="134"/>
      <c r="IJ464" s="134"/>
      <c r="IK464" s="134"/>
      <c r="IL464" s="134"/>
      <c r="IM464" s="134"/>
      <c r="IN464" s="134"/>
      <c r="IO464" s="134"/>
      <c r="IP464" s="134"/>
      <c r="IQ464" s="134"/>
      <c r="IR464" s="134"/>
      <c r="IS464" s="134"/>
      <c r="IT464" s="134"/>
      <c r="IU464" s="134"/>
      <c r="IV464" s="134"/>
      <c r="IW464" s="134"/>
      <c r="IX464" s="134"/>
      <c r="IY464" s="134"/>
      <c r="IZ464" s="134"/>
      <c r="JA464" s="134"/>
      <c r="JB464" s="134"/>
      <c r="JC464" s="134"/>
      <c r="JD464" s="134"/>
      <c r="JE464" s="134"/>
      <c r="JF464" s="134"/>
      <c r="JG464" s="134"/>
      <c r="JH464" s="134"/>
      <c r="JI464" s="134"/>
      <c r="JJ464" s="134"/>
      <c r="JK464" s="134"/>
      <c r="JL464" s="134"/>
      <c r="JM464" s="134"/>
      <c r="JN464" s="134"/>
      <c r="JO464" s="134"/>
      <c r="JP464" s="134"/>
      <c r="JQ464" s="134"/>
      <c r="JR464" s="134"/>
      <c r="JS464" s="134"/>
      <c r="JT464" s="134"/>
      <c r="JU464" s="134"/>
      <c r="JV464" s="134"/>
      <c r="JW464" s="134"/>
      <c r="JX464" s="134"/>
      <c r="JY464" s="134"/>
      <c r="JZ464" s="134"/>
      <c r="KA464" s="134"/>
      <c r="KB464" s="134"/>
      <c r="KC464" s="134"/>
      <c r="KD464" s="134"/>
      <c r="KE464" s="134"/>
      <c r="KF464" s="134"/>
      <c r="KG464" s="134"/>
      <c r="KH464" s="134"/>
      <c r="KI464" s="134"/>
      <c r="KJ464" s="134"/>
      <c r="KK464" s="134"/>
      <c r="KL464" s="134"/>
      <c r="KM464" s="134"/>
      <c r="KN464" s="134"/>
      <c r="KO464" s="134"/>
      <c r="KP464" s="134"/>
      <c r="KQ464" s="134"/>
      <c r="KR464" s="134"/>
      <c r="KS464" s="134"/>
      <c r="KT464" s="134"/>
      <c r="KU464" s="134"/>
      <c r="KV464" s="134"/>
      <c r="KW464" s="134"/>
      <c r="KX464" s="134"/>
      <c r="KY464" s="134"/>
      <c r="KZ464" s="134"/>
      <c r="LA464" s="134"/>
      <c r="LB464" s="134"/>
      <c r="LC464" s="134"/>
      <c r="LD464" s="134"/>
      <c r="LE464" s="134"/>
      <c r="LF464" s="134"/>
      <c r="LG464" s="134"/>
      <c r="LH464" s="134"/>
      <c r="LI464" s="134"/>
      <c r="LJ464" s="134"/>
      <c r="LK464" s="134"/>
      <c r="LL464" s="134"/>
      <c r="LM464" s="134"/>
      <c r="LN464" s="134"/>
      <c r="LO464" s="134"/>
      <c r="LP464" s="134"/>
      <c r="LQ464" s="134"/>
      <c r="LR464" s="134"/>
      <c r="LS464" s="134"/>
      <c r="LT464" s="134"/>
      <c r="LU464" s="134"/>
      <c r="LV464" s="134"/>
      <c r="LW464" s="134"/>
      <c r="LX464" s="134"/>
      <c r="LY464" s="134"/>
      <c r="LZ464" s="134"/>
      <c r="MA464" s="134"/>
      <c r="MB464" s="134"/>
      <c r="MC464" s="134"/>
      <c r="MD464" s="134"/>
      <c r="ME464" s="134"/>
      <c r="MF464" s="134"/>
      <c r="MG464" s="134"/>
      <c r="MH464" s="134"/>
      <c r="MI464" s="134"/>
      <c r="MJ464" s="134"/>
      <c r="MK464" s="134"/>
      <c r="ML464" s="134"/>
      <c r="MM464" s="134"/>
      <c r="MN464" s="134"/>
      <c r="MO464" s="134"/>
      <c r="MP464" s="134"/>
      <c r="MQ464" s="134"/>
      <c r="MR464" s="134"/>
      <c r="MS464" s="134"/>
      <c r="MT464" s="134"/>
      <c r="MU464" s="134"/>
      <c r="MV464" s="134"/>
      <c r="MW464" s="134"/>
      <c r="MX464" s="134"/>
      <c r="MY464" s="134"/>
      <c r="MZ464" s="134"/>
      <c r="NA464" s="134"/>
      <c r="NB464" s="134"/>
      <c r="NC464" s="134"/>
      <c r="ND464" s="134"/>
      <c r="NE464" s="134"/>
      <c r="NF464" s="134"/>
      <c r="NG464" s="134"/>
      <c r="NH464" s="134"/>
      <c r="NI464" s="134"/>
      <c r="NJ464" s="134"/>
      <c r="NK464" s="134"/>
      <c r="NL464" s="134"/>
      <c r="NM464" s="134"/>
      <c r="NN464" s="134"/>
      <c r="NO464" s="134"/>
      <c r="NP464" s="134"/>
      <c r="NQ464" s="134"/>
      <c r="NR464" s="134"/>
      <c r="NS464" s="134"/>
      <c r="NT464" s="134"/>
      <c r="NU464" s="134"/>
      <c r="NV464" s="134"/>
      <c r="NW464" s="134"/>
      <c r="NX464" s="134"/>
      <c r="NY464" s="134"/>
      <c r="NZ464" s="134"/>
      <c r="OA464" s="134"/>
      <c r="OB464" s="134"/>
      <c r="OC464" s="134"/>
      <c r="OD464" s="134"/>
      <c r="OE464" s="134"/>
      <c r="OF464" s="134"/>
      <c r="OG464" s="134"/>
      <c r="OH464" s="134"/>
      <c r="OI464" s="134"/>
      <c r="OJ464" s="134"/>
      <c r="OK464" s="134"/>
      <c r="OL464" s="134"/>
      <c r="OM464" s="134"/>
      <c r="ON464" s="134"/>
      <c r="OO464" s="134"/>
      <c r="OP464" s="134"/>
      <c r="OQ464" s="134"/>
      <c r="OR464" s="134"/>
      <c r="OS464" s="134"/>
      <c r="OT464" s="134"/>
      <c r="OU464" s="134"/>
      <c r="OV464" s="134"/>
      <c r="OW464" s="134"/>
      <c r="OX464" s="134"/>
      <c r="OY464" s="134"/>
      <c r="OZ464" s="134"/>
      <c r="PA464" s="134"/>
      <c r="PB464" s="134"/>
      <c r="PC464" s="134"/>
      <c r="PD464" s="134"/>
      <c r="PE464" s="134"/>
      <c r="PF464" s="134"/>
      <c r="PG464" s="134"/>
      <c r="PH464" s="134"/>
      <c r="PI464" s="134"/>
      <c r="PJ464" s="134"/>
      <c r="PK464" s="134"/>
      <c r="PL464" s="134"/>
      <c r="PM464" s="134"/>
      <c r="PN464" s="134"/>
      <c r="PO464" s="134"/>
      <c r="PP464" s="134"/>
      <c r="PQ464" s="134"/>
      <c r="PR464" s="134"/>
      <c r="PS464" s="134"/>
      <c r="PT464" s="134"/>
      <c r="PU464" s="134"/>
      <c r="PV464" s="134"/>
      <c r="PW464" s="134"/>
      <c r="PX464" s="134"/>
      <c r="PY464" s="134"/>
      <c r="PZ464" s="134"/>
      <c r="QA464" s="134"/>
      <c r="QB464" s="134"/>
      <c r="QC464" s="134"/>
      <c r="QD464" s="134"/>
      <c r="QE464" s="134"/>
      <c r="QF464" s="134"/>
      <c r="QG464" s="134"/>
      <c r="QH464" s="134"/>
      <c r="QI464" s="134"/>
      <c r="QJ464" s="134"/>
      <c r="QK464" s="134"/>
      <c r="QL464" s="134"/>
      <c r="QM464" s="134"/>
      <c r="QN464" s="134"/>
      <c r="QO464" s="134"/>
      <c r="QP464" s="134"/>
      <c r="QQ464" s="134"/>
      <c r="QR464" s="134"/>
      <c r="QS464" s="134"/>
      <c r="QT464" s="134"/>
      <c r="QU464" s="134"/>
      <c r="QV464" s="134"/>
      <c r="QW464" s="134"/>
      <c r="QX464" s="134"/>
      <c r="QY464" s="134"/>
      <c r="QZ464" s="134"/>
      <c r="RA464" s="134"/>
      <c r="RB464" s="134"/>
      <c r="RC464" s="134"/>
      <c r="RD464" s="134"/>
      <c r="RE464" s="134"/>
      <c r="RF464" s="134"/>
      <c r="RG464" s="134"/>
      <c r="RH464" s="134"/>
      <c r="RI464" s="134"/>
      <c r="RJ464" s="134"/>
      <c r="RK464" s="134"/>
      <c r="RL464" s="134"/>
      <c r="RM464" s="134"/>
      <c r="RN464" s="134"/>
      <c r="RO464" s="134"/>
      <c r="RP464" s="134"/>
      <c r="RQ464" s="134"/>
      <c r="RR464" s="134"/>
      <c r="RS464" s="134"/>
      <c r="RT464" s="134"/>
      <c r="RU464" s="134"/>
      <c r="RV464" s="134"/>
      <c r="RW464" s="134"/>
      <c r="RX464" s="134"/>
      <c r="RY464" s="134"/>
      <c r="RZ464" s="134"/>
      <c r="SA464" s="134"/>
      <c r="SB464" s="134"/>
      <c r="SC464" s="134"/>
      <c r="SD464" s="134"/>
      <c r="SE464" s="134"/>
      <c r="SF464" s="134"/>
      <c r="SG464" s="134"/>
      <c r="SH464" s="134"/>
      <c r="SI464" s="134"/>
      <c r="SJ464" s="134"/>
      <c r="SK464" s="134"/>
      <c r="SL464" s="134"/>
      <c r="SM464" s="134"/>
      <c r="SN464" s="134"/>
      <c r="SO464" s="134"/>
      <c r="SP464" s="134"/>
      <c r="SQ464" s="134"/>
      <c r="SR464" s="134"/>
      <c r="SS464" s="134"/>
      <c r="ST464" s="134"/>
      <c r="SU464" s="134"/>
      <c r="SV464" s="134"/>
      <c r="SW464" s="134"/>
      <c r="SX464" s="134"/>
      <c r="SY464" s="134"/>
      <c r="SZ464" s="134"/>
      <c r="TA464" s="134"/>
      <c r="TB464" s="134"/>
      <c r="TC464" s="134"/>
      <c r="TD464" s="134"/>
      <c r="TE464" s="134"/>
      <c r="TF464" s="134"/>
      <c r="TG464" s="134"/>
      <c r="TH464" s="134"/>
      <c r="TI464" s="134"/>
      <c r="TJ464" s="134"/>
      <c r="TK464" s="134"/>
      <c r="TL464" s="134"/>
      <c r="TM464" s="134"/>
      <c r="TN464" s="134"/>
      <c r="TO464" s="134"/>
      <c r="TP464" s="134"/>
      <c r="TQ464" s="134"/>
      <c r="TR464" s="134"/>
      <c r="TS464" s="134"/>
      <c r="TT464" s="134"/>
      <c r="TU464" s="134"/>
      <c r="TV464" s="134"/>
      <c r="TW464" s="134"/>
      <c r="TX464" s="134"/>
      <c r="TY464" s="134"/>
      <c r="TZ464" s="134"/>
      <c r="UA464" s="134"/>
      <c r="UB464" s="134"/>
      <c r="UC464" s="134"/>
      <c r="UD464" s="134"/>
      <c r="UE464" s="134"/>
      <c r="UF464" s="134"/>
      <c r="UG464" s="134"/>
      <c r="UH464" s="134"/>
      <c r="UI464" s="134"/>
      <c r="UJ464" s="134"/>
      <c r="UK464" s="134"/>
      <c r="UL464" s="134"/>
      <c r="UM464" s="134"/>
      <c r="UN464" s="134"/>
      <c r="UO464" s="134"/>
      <c r="UP464" s="134"/>
      <c r="UQ464" s="134"/>
      <c r="UR464" s="134"/>
      <c r="US464" s="134"/>
      <c r="UT464" s="134"/>
      <c r="UU464" s="134"/>
      <c r="UV464" s="134"/>
      <c r="UW464" s="134"/>
      <c r="UX464" s="134"/>
      <c r="UY464" s="134"/>
      <c r="UZ464" s="134"/>
      <c r="VA464" s="134"/>
      <c r="VB464" s="134"/>
      <c r="VC464" s="134"/>
      <c r="VD464" s="134"/>
      <c r="VE464" s="134"/>
      <c r="VF464" s="134"/>
      <c r="VG464" s="134"/>
      <c r="VH464" s="134"/>
      <c r="VI464" s="134"/>
      <c r="VJ464" s="134"/>
      <c r="VK464" s="134"/>
      <c r="VL464" s="134"/>
      <c r="VM464" s="134"/>
      <c r="VN464" s="134"/>
      <c r="VO464" s="134"/>
      <c r="VP464" s="134"/>
      <c r="VQ464" s="134"/>
      <c r="VR464" s="134"/>
      <c r="VS464" s="134"/>
      <c r="VT464" s="134"/>
      <c r="VU464" s="134"/>
      <c r="VV464" s="134"/>
      <c r="VW464" s="134"/>
      <c r="VX464" s="134"/>
      <c r="VY464" s="134"/>
      <c r="VZ464" s="134"/>
      <c r="WA464" s="134"/>
      <c r="WB464" s="134"/>
      <c r="WC464" s="134"/>
      <c r="WD464" s="134"/>
      <c r="WE464" s="134"/>
      <c r="WF464" s="134"/>
      <c r="WG464" s="134"/>
      <c r="WH464" s="134"/>
      <c r="WI464" s="134"/>
      <c r="WJ464" s="134"/>
      <c r="WK464" s="134"/>
      <c r="WL464" s="134"/>
      <c r="WM464" s="134"/>
      <c r="WN464" s="134"/>
      <c r="WO464" s="134"/>
      <c r="WP464" s="134"/>
      <c r="WQ464" s="134"/>
      <c r="WR464" s="134"/>
      <c r="WS464" s="134"/>
      <c r="WT464" s="134"/>
      <c r="WU464" s="134"/>
      <c r="WV464" s="134"/>
      <c r="WW464" s="134"/>
      <c r="WX464" s="134"/>
      <c r="WY464" s="134"/>
      <c r="WZ464" s="134"/>
      <c r="XA464" s="134"/>
      <c r="XB464" s="134"/>
      <c r="XC464" s="134"/>
      <c r="XD464" s="134"/>
      <c r="XE464" s="134"/>
      <c r="XF464" s="134"/>
      <c r="XG464" s="134"/>
      <c r="XH464" s="134"/>
      <c r="XI464" s="134"/>
      <c r="XJ464" s="134"/>
      <c r="XK464" s="134"/>
      <c r="XL464" s="134"/>
      <c r="XM464" s="134"/>
      <c r="XN464" s="134"/>
      <c r="XO464" s="134"/>
      <c r="XP464" s="134"/>
      <c r="XQ464" s="134"/>
      <c r="XR464" s="134"/>
      <c r="XS464" s="134"/>
      <c r="XT464" s="134"/>
      <c r="XU464" s="134"/>
      <c r="XV464" s="134"/>
      <c r="XW464" s="134"/>
      <c r="XX464" s="134"/>
      <c r="XY464" s="134"/>
      <c r="XZ464" s="134"/>
      <c r="YA464" s="134"/>
      <c r="YB464" s="134"/>
      <c r="YC464" s="134"/>
      <c r="YD464" s="134"/>
      <c r="YE464" s="134"/>
      <c r="YF464" s="134"/>
      <c r="YG464" s="134"/>
      <c r="YH464" s="134"/>
      <c r="YI464" s="134"/>
      <c r="YJ464" s="134"/>
      <c r="YK464" s="134"/>
      <c r="YL464" s="134"/>
      <c r="YM464" s="134"/>
      <c r="YN464" s="134"/>
      <c r="YO464" s="134"/>
      <c r="YP464" s="134"/>
      <c r="YQ464" s="134"/>
      <c r="YR464" s="134"/>
      <c r="YS464" s="134"/>
      <c r="YT464" s="134"/>
      <c r="YU464" s="134"/>
      <c r="YV464" s="134"/>
      <c r="YW464" s="134"/>
      <c r="YX464" s="134"/>
      <c r="YY464" s="134"/>
      <c r="YZ464" s="134"/>
      <c r="ZA464" s="134"/>
      <c r="ZB464" s="134"/>
      <c r="ZC464" s="134"/>
      <c r="ZD464" s="134"/>
      <c r="ZE464" s="134"/>
      <c r="ZF464" s="134"/>
      <c r="ZG464" s="134"/>
      <c r="ZH464" s="134"/>
      <c r="ZI464" s="134"/>
      <c r="ZJ464" s="134"/>
      <c r="ZK464" s="134"/>
      <c r="ZL464" s="134"/>
      <c r="ZM464" s="134"/>
      <c r="ZN464" s="134"/>
      <c r="ZO464" s="134"/>
      <c r="ZP464" s="134"/>
      <c r="ZQ464" s="134"/>
      <c r="ZR464" s="134"/>
      <c r="ZS464" s="134"/>
      <c r="ZT464" s="134"/>
      <c r="ZU464" s="134"/>
      <c r="ZV464" s="134"/>
      <c r="ZW464" s="134"/>
      <c r="ZX464" s="134"/>
      <c r="ZY464" s="134"/>
      <c r="ZZ464" s="134"/>
      <c r="AAA464" s="134"/>
      <c r="AAB464" s="134"/>
      <c r="AAC464" s="134"/>
      <c r="AAD464" s="134"/>
      <c r="AAE464" s="134"/>
      <c r="AAF464" s="134"/>
      <c r="AAG464" s="134"/>
      <c r="AAH464" s="134"/>
      <c r="AAI464" s="134"/>
      <c r="AAJ464" s="134"/>
      <c r="AAK464" s="134"/>
      <c r="AAL464" s="134"/>
      <c r="AAM464" s="134"/>
      <c r="AAN464" s="134"/>
      <c r="AAO464" s="134"/>
      <c r="AAP464" s="134"/>
      <c r="AAQ464" s="134"/>
      <c r="AAR464" s="134"/>
      <c r="AAS464" s="134"/>
      <c r="AAT464" s="134"/>
      <c r="AAU464" s="134"/>
      <c r="AAV464" s="134"/>
      <c r="AAW464" s="134"/>
      <c r="AAX464" s="134"/>
      <c r="AAY464" s="134"/>
      <c r="AAZ464" s="134"/>
      <c r="ABA464" s="134"/>
      <c r="ABB464" s="134"/>
      <c r="ABC464" s="134"/>
      <c r="ABD464" s="134"/>
      <c r="ABE464" s="134"/>
      <c r="ABF464" s="134"/>
      <c r="ABG464" s="134"/>
      <c r="ABH464" s="134"/>
      <c r="ABI464" s="134"/>
      <c r="ABJ464" s="134"/>
      <c r="ABK464" s="134"/>
      <c r="ABL464" s="134"/>
      <c r="ABM464" s="134"/>
      <c r="ABN464" s="134"/>
      <c r="ABO464" s="134"/>
      <c r="ABP464" s="134"/>
      <c r="ABQ464" s="134"/>
      <c r="ABR464" s="134"/>
      <c r="ABS464" s="134"/>
      <c r="ABT464" s="134"/>
      <c r="ABU464" s="134"/>
      <c r="ABV464" s="134"/>
      <c r="ABW464" s="134"/>
      <c r="ABX464" s="134"/>
      <c r="ABY464" s="134"/>
      <c r="ABZ464" s="134"/>
      <c r="ACA464" s="134"/>
      <c r="ACB464" s="134"/>
      <c r="ACC464" s="134"/>
      <c r="ACD464" s="134"/>
      <c r="ACE464" s="134"/>
      <c r="ACF464" s="134"/>
      <c r="ACG464" s="134"/>
      <c r="ACH464" s="134"/>
      <c r="ACI464" s="134"/>
      <c r="ACJ464" s="134"/>
      <c r="ACK464" s="134"/>
      <c r="ACL464" s="134"/>
      <c r="ACM464" s="134"/>
      <c r="ACN464" s="134"/>
      <c r="ACO464" s="134"/>
      <c r="ACP464" s="134"/>
      <c r="ACQ464" s="134"/>
      <c r="ACR464" s="134"/>
      <c r="ACS464" s="134"/>
      <c r="ACT464" s="134"/>
      <c r="ACU464" s="134"/>
      <c r="ACV464" s="134"/>
      <c r="ACW464" s="134"/>
      <c r="ACX464" s="134"/>
      <c r="ACY464" s="134"/>
      <c r="ACZ464" s="134"/>
      <c r="ADA464" s="134"/>
      <c r="ADB464" s="134"/>
      <c r="ADC464" s="134"/>
      <c r="ADD464" s="134"/>
      <c r="ADE464" s="134"/>
      <c r="ADF464" s="134"/>
      <c r="ADG464" s="134"/>
      <c r="ADH464" s="134"/>
      <c r="ADI464" s="134"/>
      <c r="ADJ464" s="134"/>
      <c r="ADK464" s="134"/>
      <c r="ADL464" s="134"/>
      <c r="ADM464" s="134"/>
      <c r="ADN464" s="134"/>
      <c r="ADO464" s="134"/>
      <c r="ADP464" s="134"/>
      <c r="ADQ464" s="134"/>
      <c r="ADR464" s="134"/>
      <c r="ADS464" s="134"/>
      <c r="ADT464" s="134"/>
      <c r="ADU464" s="134"/>
      <c r="ADV464" s="134"/>
      <c r="ADW464" s="134"/>
      <c r="ADX464" s="134"/>
      <c r="ADY464" s="134"/>
      <c r="ADZ464" s="134"/>
      <c r="AEA464" s="134"/>
      <c r="AEB464" s="134"/>
      <c r="AEC464" s="134"/>
      <c r="AED464" s="134"/>
      <c r="AEE464" s="134"/>
      <c r="AEF464" s="134"/>
      <c r="AEG464" s="134"/>
      <c r="AEH464" s="134"/>
      <c r="AEI464" s="134"/>
      <c r="AEJ464" s="134"/>
      <c r="AEK464" s="134"/>
      <c r="AEL464" s="134"/>
      <c r="AEM464" s="134"/>
      <c r="AEN464" s="134"/>
      <c r="AEO464" s="134"/>
      <c r="AEP464" s="134"/>
      <c r="AEQ464" s="134"/>
      <c r="AER464" s="134"/>
      <c r="AES464" s="134"/>
      <c r="AET464" s="134"/>
      <c r="AEU464" s="134"/>
      <c r="AEV464" s="134"/>
      <c r="AEW464" s="134"/>
      <c r="AEX464" s="134"/>
      <c r="AEY464" s="134"/>
      <c r="AEZ464" s="134"/>
      <c r="AFA464" s="134"/>
      <c r="AFB464" s="134"/>
      <c r="AFC464" s="134"/>
      <c r="AFD464" s="134"/>
      <c r="AFE464" s="134"/>
      <c r="AFF464" s="134"/>
      <c r="AFG464" s="134"/>
      <c r="AFH464" s="134"/>
      <c r="AFI464" s="134"/>
      <c r="AFJ464" s="134"/>
      <c r="AFK464" s="134"/>
      <c r="AFL464" s="134"/>
      <c r="AFM464" s="134"/>
      <c r="AFN464" s="134"/>
      <c r="AFO464" s="134"/>
      <c r="AFP464" s="134"/>
      <c r="AFQ464" s="134"/>
      <c r="AFR464" s="134"/>
      <c r="AFS464" s="134"/>
      <c r="AFT464" s="134"/>
      <c r="AFU464" s="134"/>
      <c r="AFV464" s="134"/>
      <c r="AFW464" s="134"/>
      <c r="AFX464" s="134"/>
      <c r="AFY464" s="134"/>
      <c r="AFZ464" s="134"/>
      <c r="AGA464" s="134"/>
      <c r="AGB464" s="134"/>
      <c r="AGC464" s="134"/>
      <c r="AGD464" s="134"/>
      <c r="AGE464" s="134"/>
      <c r="AGF464" s="134"/>
      <c r="AGG464" s="134"/>
      <c r="AGH464" s="134"/>
      <c r="AGI464" s="134"/>
      <c r="AGJ464" s="134"/>
      <c r="AGK464" s="134"/>
      <c r="AGL464" s="134"/>
      <c r="AGM464" s="134"/>
      <c r="AGN464" s="134"/>
      <c r="AGO464" s="134"/>
      <c r="AGP464" s="134"/>
      <c r="AGQ464" s="134"/>
      <c r="AGR464" s="134"/>
      <c r="AGS464" s="134"/>
      <c r="AGT464" s="134"/>
      <c r="AGU464" s="134"/>
      <c r="AGV464" s="134"/>
      <c r="AGW464" s="134"/>
      <c r="AGX464" s="134"/>
      <c r="AGY464" s="134"/>
      <c r="AGZ464" s="134"/>
      <c r="AHA464" s="134"/>
      <c r="AHB464" s="134"/>
      <c r="AHC464" s="134"/>
      <c r="AHD464" s="134"/>
      <c r="AHE464" s="134"/>
      <c r="AHF464" s="134"/>
      <c r="AHG464" s="134"/>
      <c r="AHH464" s="134"/>
      <c r="AHI464" s="134"/>
      <c r="AHJ464" s="134"/>
      <c r="AHK464" s="134"/>
      <c r="AHL464" s="134"/>
      <c r="AHM464" s="134"/>
      <c r="AHN464" s="134"/>
      <c r="AHO464" s="134"/>
      <c r="AHP464" s="134"/>
      <c r="AHQ464" s="134"/>
      <c r="AHR464" s="134"/>
      <c r="AHS464" s="134"/>
      <c r="AHT464" s="134"/>
      <c r="AHU464" s="134"/>
      <c r="AHV464" s="134"/>
      <c r="AHW464" s="134"/>
      <c r="AHX464" s="134"/>
      <c r="AHY464" s="134"/>
      <c r="AHZ464" s="134"/>
      <c r="AIA464" s="134"/>
      <c r="AIB464" s="134"/>
      <c r="AIC464" s="134"/>
      <c r="AID464" s="134"/>
      <c r="AIE464" s="134"/>
      <c r="AIF464" s="134"/>
      <c r="AIG464" s="134"/>
      <c r="AIH464" s="134"/>
      <c r="AII464" s="134"/>
      <c r="AIJ464" s="134"/>
      <c r="AIK464" s="134"/>
      <c r="AIL464" s="134"/>
      <c r="AIM464" s="134"/>
      <c r="AIN464" s="134"/>
      <c r="AIO464" s="134"/>
      <c r="AIP464" s="134"/>
      <c r="AIQ464" s="134"/>
      <c r="AIR464" s="134"/>
      <c r="AIS464" s="134"/>
      <c r="AIT464" s="134"/>
      <c r="AIU464" s="134"/>
      <c r="AIV464" s="134"/>
      <c r="AIW464" s="134"/>
      <c r="AIX464" s="134"/>
      <c r="AIY464" s="134"/>
      <c r="AIZ464" s="134"/>
      <c r="AJA464" s="134"/>
      <c r="AJB464" s="134"/>
      <c r="AJC464" s="134"/>
      <c r="AJD464" s="134"/>
      <c r="AJE464" s="134"/>
      <c r="AJF464" s="134"/>
      <c r="AJG464" s="134"/>
      <c r="AJH464" s="134"/>
      <c r="AJI464" s="134"/>
      <c r="AJJ464" s="134"/>
      <c r="AJK464" s="134"/>
      <c r="AJL464" s="134"/>
      <c r="AJM464" s="134"/>
      <c r="AJN464" s="134"/>
      <c r="AJO464" s="134"/>
      <c r="AJP464" s="134"/>
      <c r="AJQ464" s="134"/>
      <c r="AJR464" s="134"/>
      <c r="AJS464" s="134"/>
      <c r="AJT464" s="134"/>
      <c r="AJU464" s="134"/>
      <c r="AJV464" s="134"/>
      <c r="AJW464" s="134"/>
      <c r="AJX464" s="134"/>
      <c r="AJY464" s="134"/>
      <c r="AJZ464" s="134"/>
      <c r="AKA464" s="134"/>
      <c r="AKB464" s="134"/>
      <c r="AKC464" s="134"/>
      <c r="AKD464" s="134"/>
      <c r="AKE464" s="134"/>
      <c r="AKF464" s="134"/>
      <c r="AKG464" s="134"/>
      <c r="AKH464" s="134"/>
      <c r="AKI464" s="134"/>
      <c r="AKJ464" s="134"/>
      <c r="AKK464" s="134"/>
      <c r="AKL464" s="134"/>
      <c r="AKM464" s="134"/>
      <c r="AKN464" s="134"/>
      <c r="AKO464" s="134"/>
      <c r="AKP464" s="134"/>
      <c r="AKQ464" s="134"/>
      <c r="AKR464" s="134"/>
      <c r="AKS464" s="134"/>
      <c r="AKT464" s="134"/>
      <c r="AKU464" s="134"/>
      <c r="AKV464" s="134"/>
      <c r="AKW464" s="134"/>
      <c r="AKX464" s="134"/>
    </row>
    <row r="465" spans="1:80" ht="12" x14ac:dyDescent="0.2">
      <c r="A465" s="249"/>
      <c r="B465" s="242" t="s">
        <v>1002</v>
      </c>
      <c r="C465" s="170" t="str">
        <f>_xlfn.CONCAT(Leverancespecifikation6[[#This Row],[ID]],Leverancespecifikation6[[#This Row],[BYGNINGSDEL]])</f>
        <v>461Brønde</v>
      </c>
      <c r="E465" s="171">
        <v>504</v>
      </c>
      <c r="I465" s="171"/>
      <c r="J465" s="171">
        <v>4</v>
      </c>
      <c r="K465" s="175" t="s">
        <v>1023</v>
      </c>
      <c r="L465" s="172" t="s">
        <v>1024</v>
      </c>
      <c r="M465" s="80" t="str">
        <f>IFERROR(VLOOKUP(Leverancespecifikation6[[#This Row],[ID-Bygningsdel]],'Data ændringslog'!A:G,7,FALSE),"P")</f>
        <v/>
      </c>
      <c r="N465" s="321" t="s">
        <v>103</v>
      </c>
      <c r="O465" s="121" t="str">
        <f>VLOOKUP(Leverancespecifikation6[[#This Row],[ID-Bygningsdel]],'Data aktør'!A:H,2,FALSE)</f>
        <v/>
      </c>
      <c r="P465" s="78" t="str">
        <f>VLOOKUP(Leverancespecifikation6[[#This Row],[ID-Bygningsdel]],'Data aktør'!A:H,3,FALSE)</f>
        <v/>
      </c>
      <c r="Q465" s="78" t="str">
        <f>VLOOKUP(Leverancespecifikation6[[#This Row],[ID-Bygningsdel]],'Data aktør'!A:H,4,FALSE)</f>
        <v/>
      </c>
      <c r="R465" s="78" t="str">
        <f>VLOOKUP(Leverancespecifikation6[[#This Row],[ID-Bygningsdel]],'Data aktør'!A:H,5,FALSE)</f>
        <v/>
      </c>
      <c r="S465" s="78" t="str">
        <f>VLOOKUP(Leverancespecifikation6[[#This Row],[ID-Bygningsdel]],'Data aktør'!A:H,6,FALSE)</f>
        <v/>
      </c>
      <c r="T465" s="78" t="str">
        <f>VLOOKUP(Leverancespecifikation6[[#This Row],[ID-Bygningsdel]],'Data aktør'!A:H,7,FALSE)</f>
        <v/>
      </c>
      <c r="U465" s="122" t="str">
        <f>VLOOKUP(Leverancespecifikation6[[#This Row],[ID-Bygningsdel]],'Data aktør'!A:H,8,FALSE)</f>
        <v/>
      </c>
      <c r="V465" s="112"/>
      <c r="W465" s="79"/>
      <c r="X465" s="79"/>
      <c r="Y465" s="79"/>
      <c r="Z465" s="79"/>
      <c r="AA465" s="79"/>
      <c r="AB465" s="171"/>
      <c r="AD465" s="171"/>
      <c r="AE465" s="171"/>
      <c r="AF465" s="171"/>
      <c r="AG465" s="171"/>
      <c r="AH465" s="171"/>
      <c r="AI465" s="171"/>
      <c r="AJ465" s="171"/>
      <c r="BV465" s="171"/>
      <c r="BW465" s="171"/>
      <c r="CB465" s="134"/>
    </row>
    <row r="466" spans="1:80" ht="12" x14ac:dyDescent="0.2">
      <c r="A466" s="249"/>
      <c r="B466" s="242" t="s">
        <v>1003</v>
      </c>
      <c r="C466" s="170" t="str">
        <f>_xlfn.CONCAT(Leverancespecifikation6[[#This Row],[ID]],Leverancespecifikation6[[#This Row],[BYGNINGSDEL]])</f>
        <v>462Udskillere (Olie, fedt, benzin o.l.)</v>
      </c>
      <c r="E466" s="171">
        <v>506</v>
      </c>
      <c r="I466" s="171"/>
      <c r="J466" s="171">
        <v>4</v>
      </c>
      <c r="K466" s="175" t="s">
        <v>1026</v>
      </c>
      <c r="L466" s="172" t="s">
        <v>1024</v>
      </c>
      <c r="M466" s="80" t="str">
        <f>IFERROR(VLOOKUP(Leverancespecifikation6[[#This Row],[ID-Bygningsdel]],'Data ændringslog'!A:G,7,FALSE),"P")</f>
        <v/>
      </c>
      <c r="N466" s="321" t="s">
        <v>103</v>
      </c>
      <c r="O466" s="121" t="str">
        <f>VLOOKUP(Leverancespecifikation6[[#This Row],[ID-Bygningsdel]],'Data aktør'!A:H,2,FALSE)</f>
        <v/>
      </c>
      <c r="P466" s="78" t="str">
        <f>VLOOKUP(Leverancespecifikation6[[#This Row],[ID-Bygningsdel]],'Data aktør'!A:H,3,FALSE)</f>
        <v/>
      </c>
      <c r="Q466" s="78" t="str">
        <f>VLOOKUP(Leverancespecifikation6[[#This Row],[ID-Bygningsdel]],'Data aktør'!A:H,4,FALSE)</f>
        <v/>
      </c>
      <c r="R466" s="78" t="str">
        <f>VLOOKUP(Leverancespecifikation6[[#This Row],[ID-Bygningsdel]],'Data aktør'!A:H,5,FALSE)</f>
        <v/>
      </c>
      <c r="S466" s="78" t="str">
        <f>VLOOKUP(Leverancespecifikation6[[#This Row],[ID-Bygningsdel]],'Data aktør'!A:H,6,FALSE)</f>
        <v/>
      </c>
      <c r="T466" s="78" t="str">
        <f>VLOOKUP(Leverancespecifikation6[[#This Row],[ID-Bygningsdel]],'Data aktør'!A:H,7,FALSE)</f>
        <v/>
      </c>
      <c r="U466" s="122" t="str">
        <f>VLOOKUP(Leverancespecifikation6[[#This Row],[ID-Bygningsdel]],'Data aktør'!A:H,8,FALSE)</f>
        <v/>
      </c>
      <c r="V466" s="112"/>
      <c r="W466" s="79"/>
      <c r="X466" s="79"/>
      <c r="Y466" s="79"/>
      <c r="Z466" s="79"/>
      <c r="AA466" s="79"/>
      <c r="AB466" s="171"/>
      <c r="AD466" s="171"/>
      <c r="AE466" s="171"/>
      <c r="AF466" s="171"/>
      <c r="AG466" s="171"/>
      <c r="AH466" s="171"/>
      <c r="AI466" s="171"/>
      <c r="AJ466" s="171"/>
      <c r="BV466" s="171"/>
      <c r="BW466" s="171"/>
      <c r="CB466" s="134"/>
    </row>
    <row r="467" spans="1:80" ht="12" x14ac:dyDescent="0.2">
      <c r="A467" s="249"/>
      <c r="B467" s="242" t="s">
        <v>1004</v>
      </c>
      <c r="C467" s="170" t="str">
        <f>_xlfn.CONCAT(Leverancespecifikation6[[#This Row],[ID]],Leverancespecifikation6[[#This Row],[BYGNINGSDEL]])</f>
        <v>463Bassiner</v>
      </c>
      <c r="E467" s="171">
        <v>509</v>
      </c>
      <c r="I467" s="171"/>
      <c r="J467" s="171">
        <v>4</v>
      </c>
      <c r="K467" s="175" t="s">
        <v>1028</v>
      </c>
      <c r="L467" s="172" t="s">
        <v>103</v>
      </c>
      <c r="M467" s="80" t="str">
        <f>IFERROR(VLOOKUP(Leverancespecifikation6[[#This Row],[ID-Bygningsdel]],'Data ændringslog'!A:G,7,FALSE),"P")</f>
        <v/>
      </c>
      <c r="N467" s="321" t="s">
        <v>103</v>
      </c>
      <c r="O467" s="121" t="str">
        <f>VLOOKUP(Leverancespecifikation6[[#This Row],[ID-Bygningsdel]],'Data aktør'!A:H,2,FALSE)</f>
        <v/>
      </c>
      <c r="P467" s="78" t="str">
        <f>VLOOKUP(Leverancespecifikation6[[#This Row],[ID-Bygningsdel]],'Data aktør'!A:H,3,FALSE)</f>
        <v/>
      </c>
      <c r="Q467" s="78" t="str">
        <f>VLOOKUP(Leverancespecifikation6[[#This Row],[ID-Bygningsdel]],'Data aktør'!A:H,4,FALSE)</f>
        <v/>
      </c>
      <c r="R467" s="78" t="str">
        <f>VLOOKUP(Leverancespecifikation6[[#This Row],[ID-Bygningsdel]],'Data aktør'!A:H,5,FALSE)</f>
        <v/>
      </c>
      <c r="S467" s="78" t="str">
        <f>VLOOKUP(Leverancespecifikation6[[#This Row],[ID-Bygningsdel]],'Data aktør'!A:H,6,FALSE)</f>
        <v/>
      </c>
      <c r="T467" s="78" t="str">
        <f>VLOOKUP(Leverancespecifikation6[[#This Row],[ID-Bygningsdel]],'Data aktør'!A:H,7,FALSE)</f>
        <v/>
      </c>
      <c r="U467" s="122" t="str">
        <f>VLOOKUP(Leverancespecifikation6[[#This Row],[ID-Bygningsdel]],'Data aktør'!A:H,8,FALSE)</f>
        <v/>
      </c>
      <c r="V467" s="112"/>
      <c r="W467" s="79"/>
      <c r="X467" s="79"/>
      <c r="Y467" s="79"/>
      <c r="Z467" s="79"/>
      <c r="AA467" s="79"/>
      <c r="AB467" s="171"/>
      <c r="AD467" s="171"/>
      <c r="AE467" s="171"/>
      <c r="AF467" s="171"/>
      <c r="AG467" s="171"/>
      <c r="AH467" s="171"/>
      <c r="AI467" s="171"/>
      <c r="AJ467" s="171"/>
      <c r="BV467" s="171"/>
      <c r="BW467" s="171"/>
      <c r="CB467" s="134"/>
    </row>
    <row r="468" spans="1:80" ht="12" x14ac:dyDescent="0.2">
      <c r="A468" s="249"/>
      <c r="B468" s="242" t="s">
        <v>1005</v>
      </c>
      <c r="C468" s="170" t="str">
        <f>_xlfn.CONCAT(Leverancespecifikation6[[#This Row],[ID]],Leverancespecifikation6[[#This Row],[BYGNINGSDEL]])</f>
        <v>464Spejlbassiner</v>
      </c>
      <c r="E468" s="171">
        <v>509</v>
      </c>
      <c r="I468" s="171"/>
      <c r="J468" s="171">
        <v>4</v>
      </c>
      <c r="K468" s="175" t="s">
        <v>1030</v>
      </c>
      <c r="L468" s="172" t="s">
        <v>103</v>
      </c>
      <c r="M468" s="80" t="str">
        <f>IFERROR(VLOOKUP(Leverancespecifikation6[[#This Row],[ID-Bygningsdel]],'Data ændringslog'!A:G,7,FALSE),"P")</f>
        <v/>
      </c>
      <c r="N468" s="321" t="s">
        <v>103</v>
      </c>
      <c r="O468" s="121" t="str">
        <f>VLOOKUP(Leverancespecifikation6[[#This Row],[ID-Bygningsdel]],'Data aktør'!A:H,2,FALSE)</f>
        <v/>
      </c>
      <c r="P468" s="78" t="str">
        <f>VLOOKUP(Leverancespecifikation6[[#This Row],[ID-Bygningsdel]],'Data aktør'!A:H,3,FALSE)</f>
        <v/>
      </c>
      <c r="Q468" s="78" t="str">
        <f>VLOOKUP(Leverancespecifikation6[[#This Row],[ID-Bygningsdel]],'Data aktør'!A:H,4,FALSE)</f>
        <v/>
      </c>
      <c r="R468" s="78" t="str">
        <f>VLOOKUP(Leverancespecifikation6[[#This Row],[ID-Bygningsdel]],'Data aktør'!A:H,5,FALSE)</f>
        <v/>
      </c>
      <c r="S468" s="78" t="str">
        <f>VLOOKUP(Leverancespecifikation6[[#This Row],[ID-Bygningsdel]],'Data aktør'!A:H,6,FALSE)</f>
        <v/>
      </c>
      <c r="T468" s="78" t="str">
        <f>VLOOKUP(Leverancespecifikation6[[#This Row],[ID-Bygningsdel]],'Data aktør'!A:H,7,FALSE)</f>
        <v/>
      </c>
      <c r="U468" s="122" t="str">
        <f>VLOOKUP(Leverancespecifikation6[[#This Row],[ID-Bygningsdel]],'Data aktør'!A:H,8,FALSE)</f>
        <v/>
      </c>
      <c r="V468" s="112"/>
      <c r="W468" s="79"/>
      <c r="X468" s="79"/>
      <c r="Y468" s="79"/>
      <c r="Z468" s="79"/>
      <c r="AA468" s="79"/>
      <c r="AB468" s="171"/>
      <c r="AD468" s="171"/>
      <c r="AE468" s="171"/>
      <c r="AF468" s="171"/>
      <c r="AG468" s="171"/>
      <c r="AH468" s="171"/>
      <c r="AI468" s="171"/>
      <c r="AJ468" s="171"/>
      <c r="BV468" s="171"/>
      <c r="BW468" s="171"/>
      <c r="CB468" s="134"/>
    </row>
    <row r="469" spans="1:80" ht="12" x14ac:dyDescent="0.2">
      <c r="A469" s="249"/>
      <c r="B469" s="242" t="s">
        <v>1006</v>
      </c>
      <c r="C469" s="170" t="str">
        <f>_xlfn.CONCAT(Leverancespecifikation6[[#This Row],[ID]],Leverancespecifikation6[[#This Row],[BYGNINGSDEL]])</f>
        <v>465Overløbsbassiner</v>
      </c>
      <c r="E469" s="171">
        <v>509</v>
      </c>
      <c r="I469" s="171"/>
      <c r="J469" s="171">
        <v>4</v>
      </c>
      <c r="K469" s="175" t="s">
        <v>1032</v>
      </c>
      <c r="L469" s="172" t="s">
        <v>103</v>
      </c>
      <c r="M469" s="80" t="str">
        <f>IFERROR(VLOOKUP(Leverancespecifikation6[[#This Row],[ID-Bygningsdel]],'Data ændringslog'!A:G,7,FALSE),"P")</f>
        <v/>
      </c>
      <c r="N469" s="321" t="s">
        <v>103</v>
      </c>
      <c r="O469" s="121" t="str">
        <f>VLOOKUP(Leverancespecifikation6[[#This Row],[ID-Bygningsdel]],'Data aktør'!A:H,2,FALSE)</f>
        <v/>
      </c>
      <c r="P469" s="78" t="str">
        <f>VLOOKUP(Leverancespecifikation6[[#This Row],[ID-Bygningsdel]],'Data aktør'!A:H,3,FALSE)</f>
        <v/>
      </c>
      <c r="Q469" s="78" t="str">
        <f>VLOOKUP(Leverancespecifikation6[[#This Row],[ID-Bygningsdel]],'Data aktør'!A:H,4,FALSE)</f>
        <v/>
      </c>
      <c r="R469" s="78" t="str">
        <f>VLOOKUP(Leverancespecifikation6[[#This Row],[ID-Bygningsdel]],'Data aktør'!A:H,5,FALSE)</f>
        <v/>
      </c>
      <c r="S469" s="78" t="str">
        <f>VLOOKUP(Leverancespecifikation6[[#This Row],[ID-Bygningsdel]],'Data aktør'!A:H,6,FALSE)</f>
        <v/>
      </c>
      <c r="T469" s="78" t="str">
        <f>VLOOKUP(Leverancespecifikation6[[#This Row],[ID-Bygningsdel]],'Data aktør'!A:H,7,FALSE)</f>
        <v/>
      </c>
      <c r="U469" s="122" t="str">
        <f>VLOOKUP(Leverancespecifikation6[[#This Row],[ID-Bygningsdel]],'Data aktør'!A:H,8,FALSE)</f>
        <v/>
      </c>
      <c r="V469" s="112"/>
      <c r="W469" s="79"/>
      <c r="X469" s="79"/>
      <c r="Y469" s="79"/>
      <c r="Z469" s="79"/>
      <c r="AA469" s="79"/>
      <c r="AB469" s="171"/>
      <c r="AD469" s="171"/>
      <c r="AE469" s="171"/>
      <c r="AF469" s="171"/>
      <c r="AG469" s="171"/>
      <c r="AH469" s="171"/>
      <c r="AI469" s="171"/>
      <c r="AJ469" s="171"/>
      <c r="BV469" s="171"/>
      <c r="BW469" s="171"/>
      <c r="CB469" s="134"/>
    </row>
    <row r="470" spans="1:80" ht="12" x14ac:dyDescent="0.2">
      <c r="A470" s="249"/>
      <c r="B470" s="242" t="s">
        <v>1008</v>
      </c>
      <c r="C470" s="170" t="str">
        <f>_xlfn.CONCAT(Leverancespecifikation6[[#This Row],[ID]],Leverancespecifikation6[[#This Row],[BYGNINGSDEL]])</f>
        <v>466Springvand</v>
      </c>
      <c r="E470" s="171">
        <v>509</v>
      </c>
      <c r="I470" s="171"/>
      <c r="J470" s="171">
        <v>4</v>
      </c>
      <c r="K470" s="175" t="s">
        <v>1034</v>
      </c>
      <c r="L470" s="172" t="s">
        <v>103</v>
      </c>
      <c r="M470" s="80" t="str">
        <f>IFERROR(VLOOKUP(Leverancespecifikation6[[#This Row],[ID-Bygningsdel]],'Data ændringslog'!A:G,7,FALSE),"P")</f>
        <v/>
      </c>
      <c r="N470" s="321" t="s">
        <v>103</v>
      </c>
      <c r="O470" s="121" t="str">
        <f>VLOOKUP(Leverancespecifikation6[[#This Row],[ID-Bygningsdel]],'Data aktør'!A:H,2,FALSE)</f>
        <v/>
      </c>
      <c r="P470" s="78" t="str">
        <f>VLOOKUP(Leverancespecifikation6[[#This Row],[ID-Bygningsdel]],'Data aktør'!A:H,3,FALSE)</f>
        <v/>
      </c>
      <c r="Q470" s="78" t="str">
        <f>VLOOKUP(Leverancespecifikation6[[#This Row],[ID-Bygningsdel]],'Data aktør'!A:H,4,FALSE)</f>
        <v/>
      </c>
      <c r="R470" s="78" t="str">
        <f>VLOOKUP(Leverancespecifikation6[[#This Row],[ID-Bygningsdel]],'Data aktør'!A:H,5,FALSE)</f>
        <v/>
      </c>
      <c r="S470" s="78" t="str">
        <f>VLOOKUP(Leverancespecifikation6[[#This Row],[ID-Bygningsdel]],'Data aktør'!A:H,6,FALSE)</f>
        <v/>
      </c>
      <c r="T470" s="78" t="str">
        <f>VLOOKUP(Leverancespecifikation6[[#This Row],[ID-Bygningsdel]],'Data aktør'!A:H,7,FALSE)</f>
        <v/>
      </c>
      <c r="U470" s="122" t="str">
        <f>VLOOKUP(Leverancespecifikation6[[#This Row],[ID-Bygningsdel]],'Data aktør'!A:H,8,FALSE)</f>
        <v/>
      </c>
      <c r="V470" s="112"/>
      <c r="W470" s="79"/>
      <c r="X470" s="79"/>
      <c r="Y470" s="79"/>
      <c r="Z470" s="79"/>
      <c r="AA470" s="79"/>
      <c r="AB470" s="171"/>
      <c r="AD470" s="171"/>
      <c r="AE470" s="171"/>
      <c r="AF470" s="171"/>
      <c r="AG470" s="171"/>
      <c r="AH470" s="171"/>
      <c r="AI470" s="171"/>
      <c r="AJ470" s="171"/>
      <c r="BV470" s="171"/>
      <c r="BW470" s="171"/>
      <c r="CB470" s="134"/>
    </row>
    <row r="471" spans="1:80" ht="24" x14ac:dyDescent="0.2">
      <c r="A471" s="249"/>
      <c r="B471" s="242" t="s">
        <v>1009</v>
      </c>
      <c r="C471" s="170" t="str">
        <f>_xlfn.CONCAT(Leverancespecifikation6[[#This Row],[ID]],Leverancespecifikation6[[#This Row],[BYGNINGSDEL]])</f>
        <v>467Kloak / LAR systemer under bygning (Fra terrændæk og ned)</v>
      </c>
      <c r="E471" s="171" t="s">
        <v>103</v>
      </c>
      <c r="I471" s="171"/>
      <c r="J471" s="171">
        <v>3</v>
      </c>
      <c r="K471" s="333" t="s">
        <v>1036</v>
      </c>
      <c r="M471" s="80" t="str">
        <f>IFERROR(VLOOKUP(Leverancespecifikation6[[#This Row],[ID-Bygningsdel]],'Data ændringslog'!A:G,7,FALSE),"P")</f>
        <v/>
      </c>
      <c r="N471" s="321" t="s">
        <v>99</v>
      </c>
      <c r="O471" s="121" t="str">
        <f>VLOOKUP(Leverancespecifikation6[[#This Row],[ID-Bygningsdel]],'Data aktør'!A:H,2,FALSE)</f>
        <v/>
      </c>
      <c r="P471" s="78" t="str">
        <f>VLOOKUP(Leverancespecifikation6[[#This Row],[ID-Bygningsdel]],'Data aktør'!A:H,3,FALSE)</f>
        <v/>
      </c>
      <c r="Q471" s="78" t="str">
        <f>VLOOKUP(Leverancespecifikation6[[#This Row],[ID-Bygningsdel]],'Data aktør'!A:H,4,FALSE)</f>
        <v/>
      </c>
      <c r="R471" s="78" t="str">
        <f>VLOOKUP(Leverancespecifikation6[[#This Row],[ID-Bygningsdel]],'Data aktør'!A:H,5,FALSE)</f>
        <v/>
      </c>
      <c r="S471" s="78" t="str">
        <f>VLOOKUP(Leverancespecifikation6[[#This Row],[ID-Bygningsdel]],'Data aktør'!A:H,6,FALSE)</f>
        <v/>
      </c>
      <c r="T471" s="78" t="str">
        <f>VLOOKUP(Leverancespecifikation6[[#This Row],[ID-Bygningsdel]],'Data aktør'!A:H,7,FALSE)</f>
        <v/>
      </c>
      <c r="U471" s="122" t="str">
        <f>VLOOKUP(Leverancespecifikation6[[#This Row],[ID-Bygningsdel]],'Data aktør'!A:H,8,FALSE)</f>
        <v/>
      </c>
      <c r="V471" s="112"/>
      <c r="W471" s="79"/>
      <c r="X471" s="79"/>
      <c r="Y471" s="79"/>
      <c r="Z471" s="79"/>
      <c r="AA471" s="79"/>
      <c r="AB471" s="171"/>
      <c r="AD471" s="171"/>
      <c r="AE471" s="171"/>
      <c r="AF471" s="171"/>
      <c r="AG471" s="171"/>
      <c r="AH471" s="171"/>
      <c r="AI471" s="171"/>
      <c r="AJ471" s="171"/>
      <c r="BV471" s="171"/>
      <c r="BW471" s="171"/>
      <c r="CB471" s="134"/>
    </row>
    <row r="472" spans="1:80" ht="12" x14ac:dyDescent="0.2">
      <c r="A472" s="249"/>
      <c r="B472" s="242" t="s">
        <v>1010</v>
      </c>
      <c r="C472" s="170" t="str">
        <f>_xlfn.CONCAT(Leverancespecifikation6[[#This Row],[ID]],Leverancespecifikation6[[#This Row],[BYGNINGSDEL]])</f>
        <v>468Brønde</v>
      </c>
      <c r="E472" s="171">
        <v>504</v>
      </c>
      <c r="I472" s="171"/>
      <c r="J472" s="171">
        <v>4</v>
      </c>
      <c r="K472" s="175" t="s">
        <v>1023</v>
      </c>
      <c r="L472" s="172" t="s">
        <v>1024</v>
      </c>
      <c r="M472" s="80" t="str">
        <f>IFERROR(VLOOKUP(Leverancespecifikation6[[#This Row],[ID-Bygningsdel]],'Data ændringslog'!A:G,7,FALSE),"P")</f>
        <v/>
      </c>
      <c r="N472" s="321" t="s">
        <v>99</v>
      </c>
      <c r="O472" s="121" t="str">
        <f>VLOOKUP(Leverancespecifikation6[[#This Row],[ID-Bygningsdel]],'Data aktør'!A:H,2,FALSE)</f>
        <v/>
      </c>
      <c r="P472" s="78" t="str">
        <f>VLOOKUP(Leverancespecifikation6[[#This Row],[ID-Bygningsdel]],'Data aktør'!A:H,3,FALSE)</f>
        <v/>
      </c>
      <c r="Q472" s="78" t="str">
        <f>VLOOKUP(Leverancespecifikation6[[#This Row],[ID-Bygningsdel]],'Data aktør'!A:H,4,FALSE)</f>
        <v/>
      </c>
      <c r="R472" s="78" t="str">
        <f>VLOOKUP(Leverancespecifikation6[[#This Row],[ID-Bygningsdel]],'Data aktør'!A:H,5,FALSE)</f>
        <v>X</v>
      </c>
      <c r="S472" s="78" t="str">
        <f>VLOOKUP(Leverancespecifikation6[[#This Row],[ID-Bygningsdel]],'Data aktør'!A:H,6,FALSE)</f>
        <v/>
      </c>
      <c r="T472" s="78" t="str">
        <f>VLOOKUP(Leverancespecifikation6[[#This Row],[ID-Bygningsdel]],'Data aktør'!A:H,7,FALSE)</f>
        <v/>
      </c>
      <c r="U472" s="122" t="str">
        <f>VLOOKUP(Leverancespecifikation6[[#This Row],[ID-Bygningsdel]],'Data aktør'!A:H,8,FALSE)</f>
        <v/>
      </c>
      <c r="V472" s="112"/>
      <c r="W472" s="79"/>
      <c r="X472" s="79"/>
      <c r="Y472" s="79"/>
      <c r="Z472" s="79"/>
      <c r="AA472" s="79"/>
      <c r="AB472" s="171" t="s">
        <v>36</v>
      </c>
      <c r="AC472" s="171">
        <v>200</v>
      </c>
      <c r="AD472" s="171"/>
      <c r="AE472" s="171"/>
      <c r="AF472" s="171"/>
      <c r="AG472" s="171"/>
      <c r="AH472" s="171"/>
      <c r="AI472" s="171"/>
      <c r="AJ472" s="171" t="s">
        <v>36</v>
      </c>
      <c r="AK472" s="171">
        <v>300</v>
      </c>
      <c r="AT472" s="171" t="s">
        <v>36</v>
      </c>
      <c r="AU472" s="171">
        <v>325</v>
      </c>
      <c r="BB472" s="171" t="s">
        <v>36</v>
      </c>
      <c r="BC472" s="171">
        <v>325</v>
      </c>
      <c r="BV472" s="171"/>
      <c r="BW472" s="171"/>
      <c r="CB472" s="134"/>
    </row>
    <row r="473" spans="1:80" ht="12" x14ac:dyDescent="0.2">
      <c r="A473" s="249"/>
      <c r="B473" s="242" t="s">
        <v>1011</v>
      </c>
      <c r="C473" s="170" t="str">
        <f>_xlfn.CONCAT(Leverancespecifikation6[[#This Row],[ID]],Leverancespecifikation6[[#This Row],[BYGNINGSDEL]])</f>
        <v>469Udskillere (Olie, fedt, benzin o.l.)</v>
      </c>
      <c r="E473" s="171">
        <v>506</v>
      </c>
      <c r="I473" s="171"/>
      <c r="J473" s="171">
        <v>4</v>
      </c>
      <c r="K473" s="175" t="s">
        <v>1026</v>
      </c>
      <c r="L473" s="172" t="s">
        <v>1024</v>
      </c>
      <c r="M473" s="80" t="str">
        <f>IFERROR(VLOOKUP(Leverancespecifikation6[[#This Row],[ID-Bygningsdel]],'Data ændringslog'!A:G,7,FALSE),"P")</f>
        <v/>
      </c>
      <c r="N473" s="321" t="s">
        <v>99</v>
      </c>
      <c r="O473" s="121" t="str">
        <f>VLOOKUP(Leverancespecifikation6[[#This Row],[ID-Bygningsdel]],'Data aktør'!A:H,2,FALSE)</f>
        <v/>
      </c>
      <c r="P473" s="78" t="str">
        <f>VLOOKUP(Leverancespecifikation6[[#This Row],[ID-Bygningsdel]],'Data aktør'!A:H,3,FALSE)</f>
        <v/>
      </c>
      <c r="Q473" s="78" t="str">
        <f>VLOOKUP(Leverancespecifikation6[[#This Row],[ID-Bygningsdel]],'Data aktør'!A:H,4,FALSE)</f>
        <v/>
      </c>
      <c r="R473" s="78" t="str">
        <f>VLOOKUP(Leverancespecifikation6[[#This Row],[ID-Bygningsdel]],'Data aktør'!A:H,5,FALSE)</f>
        <v>X</v>
      </c>
      <c r="S473" s="78" t="str">
        <f>VLOOKUP(Leverancespecifikation6[[#This Row],[ID-Bygningsdel]],'Data aktør'!A:H,6,FALSE)</f>
        <v/>
      </c>
      <c r="T473" s="78" t="str">
        <f>VLOOKUP(Leverancespecifikation6[[#This Row],[ID-Bygningsdel]],'Data aktør'!A:H,7,FALSE)</f>
        <v/>
      </c>
      <c r="U473" s="122" t="str">
        <f>VLOOKUP(Leverancespecifikation6[[#This Row],[ID-Bygningsdel]],'Data aktør'!A:H,8,FALSE)</f>
        <v/>
      </c>
      <c r="V473" s="112"/>
      <c r="W473" s="79"/>
      <c r="X473" s="79"/>
      <c r="Y473" s="79"/>
      <c r="Z473" s="79"/>
      <c r="AA473" s="79"/>
      <c r="AB473" s="171" t="s">
        <v>36</v>
      </c>
      <c r="AC473" s="171">
        <v>200</v>
      </c>
      <c r="AD473" s="171"/>
      <c r="AE473" s="171"/>
      <c r="AF473" s="171"/>
      <c r="AG473" s="171"/>
      <c r="AH473" s="171"/>
      <c r="AI473" s="171"/>
      <c r="AJ473" s="171" t="s">
        <v>36</v>
      </c>
      <c r="AK473" s="171">
        <v>300</v>
      </c>
      <c r="AT473" s="171" t="s">
        <v>36</v>
      </c>
      <c r="AU473" s="171">
        <v>325</v>
      </c>
      <c r="BB473" s="171" t="s">
        <v>36</v>
      </c>
      <c r="BC473" s="171">
        <v>325</v>
      </c>
      <c r="BV473" s="171"/>
      <c r="BW473" s="171"/>
      <c r="CB473" s="134"/>
    </row>
    <row r="474" spans="1:80" ht="12" x14ac:dyDescent="0.2">
      <c r="A474" s="249"/>
      <c r="B474" s="242" t="s">
        <v>1012</v>
      </c>
      <c r="C474" s="170" t="str">
        <f>_xlfn.CONCAT(Leverancespecifikation6[[#This Row],[ID]],Leverancespecifikation6[[#This Row],[BYGNINGSDEL]])</f>
        <v>470Vand</v>
      </c>
      <c r="E474" s="171">
        <v>531</v>
      </c>
      <c r="I474" s="171"/>
      <c r="J474" s="171">
        <v>3</v>
      </c>
      <c r="K474" s="333" t="s">
        <v>950</v>
      </c>
      <c r="M474" s="80" t="str">
        <f>IFERROR(VLOOKUP(Leverancespecifikation6[[#This Row],[ID-Bygningsdel]],'Data ændringslog'!A:G,7,FALSE),"P")</f>
        <v/>
      </c>
      <c r="N474" s="321" t="s">
        <v>99</v>
      </c>
      <c r="O474" s="121" t="str">
        <f>VLOOKUP(Leverancespecifikation6[[#This Row],[ID-Bygningsdel]],'Data aktør'!A:H,2,FALSE)</f>
        <v/>
      </c>
      <c r="P474" s="78" t="str">
        <f>VLOOKUP(Leverancespecifikation6[[#This Row],[ID-Bygningsdel]],'Data aktør'!A:H,3,FALSE)</f>
        <v/>
      </c>
      <c r="Q474" s="78" t="str">
        <f>VLOOKUP(Leverancespecifikation6[[#This Row],[ID-Bygningsdel]],'Data aktør'!A:H,4,FALSE)</f>
        <v/>
      </c>
      <c r="R474" s="78" t="str">
        <f>VLOOKUP(Leverancespecifikation6[[#This Row],[ID-Bygningsdel]],'Data aktør'!A:H,5,FALSE)</f>
        <v/>
      </c>
      <c r="S474" s="78" t="str">
        <f>VLOOKUP(Leverancespecifikation6[[#This Row],[ID-Bygningsdel]],'Data aktør'!A:H,6,FALSE)</f>
        <v/>
      </c>
      <c r="T474" s="78" t="str">
        <f>VLOOKUP(Leverancespecifikation6[[#This Row],[ID-Bygningsdel]],'Data aktør'!A:H,7,FALSE)</f>
        <v/>
      </c>
      <c r="U474" s="122" t="str">
        <f>VLOOKUP(Leverancespecifikation6[[#This Row],[ID-Bygningsdel]],'Data aktør'!A:H,8,FALSE)</f>
        <v/>
      </c>
      <c r="V474" s="112"/>
      <c r="W474" s="79"/>
      <c r="X474" s="79"/>
      <c r="Y474" s="79"/>
      <c r="Z474" s="79"/>
      <c r="AA474" s="79"/>
      <c r="AB474" s="171"/>
      <c r="AD474" s="171"/>
      <c r="AE474" s="171"/>
      <c r="AF474" s="171"/>
      <c r="AG474" s="171"/>
      <c r="AH474" s="171"/>
      <c r="AI474" s="171"/>
      <c r="AJ474" s="171"/>
      <c r="BV474" s="171"/>
      <c r="BW474" s="171"/>
      <c r="CB474" s="134"/>
    </row>
    <row r="475" spans="1:80" ht="12" x14ac:dyDescent="0.2">
      <c r="A475" s="249"/>
      <c r="B475" s="242" t="s">
        <v>1013</v>
      </c>
      <c r="C475" s="170" t="str">
        <f>_xlfn.CONCAT(Leverancespecifikation6[[#This Row],[ID]],Leverancespecifikation6[[#This Row],[BYGNINGSDEL]])</f>
        <v>471Målerarrangement</v>
      </c>
      <c r="E475" s="171">
        <v>531</v>
      </c>
      <c r="I475" s="171"/>
      <c r="J475" s="171">
        <v>4</v>
      </c>
      <c r="K475" s="175" t="s">
        <v>1041</v>
      </c>
      <c r="L475" s="172" t="s">
        <v>1042</v>
      </c>
      <c r="M475" s="80" t="str">
        <f>IFERROR(VLOOKUP(Leverancespecifikation6[[#This Row],[ID-Bygningsdel]],'Data ændringslog'!A:G,7,FALSE),"P")</f>
        <v/>
      </c>
      <c r="N475" s="321" t="s">
        <v>99</v>
      </c>
      <c r="O475" s="121" t="str">
        <f>VLOOKUP(Leverancespecifikation6[[#This Row],[ID-Bygningsdel]],'Data aktør'!A:H,2,FALSE)</f>
        <v/>
      </c>
      <c r="P475" s="78" t="str">
        <f>VLOOKUP(Leverancespecifikation6[[#This Row],[ID-Bygningsdel]],'Data aktør'!A:H,3,FALSE)</f>
        <v/>
      </c>
      <c r="Q475" s="78" t="str">
        <f>VLOOKUP(Leverancespecifikation6[[#This Row],[ID-Bygningsdel]],'Data aktør'!A:H,4,FALSE)</f>
        <v/>
      </c>
      <c r="R475" s="78" t="str">
        <f>VLOOKUP(Leverancespecifikation6[[#This Row],[ID-Bygningsdel]],'Data aktør'!A:H,5,FALSE)</f>
        <v>X</v>
      </c>
      <c r="S475" s="78" t="str">
        <f>VLOOKUP(Leverancespecifikation6[[#This Row],[ID-Bygningsdel]],'Data aktør'!A:H,6,FALSE)</f>
        <v/>
      </c>
      <c r="T475" s="78" t="str">
        <f>VLOOKUP(Leverancespecifikation6[[#This Row],[ID-Bygningsdel]],'Data aktør'!A:H,7,FALSE)</f>
        <v/>
      </c>
      <c r="U475" s="122" t="str">
        <f>VLOOKUP(Leverancespecifikation6[[#This Row],[ID-Bygningsdel]],'Data aktør'!A:H,8,FALSE)</f>
        <v/>
      </c>
      <c r="V475" s="112"/>
      <c r="W475" s="79"/>
      <c r="X475" s="79"/>
      <c r="Y475" s="79"/>
      <c r="Z475" s="79"/>
      <c r="AA475" s="79"/>
      <c r="AB475" s="171" t="s">
        <v>36</v>
      </c>
      <c r="AC475" s="171">
        <v>200</v>
      </c>
      <c r="AD475" s="171"/>
      <c r="AE475" s="171"/>
      <c r="AF475" s="171"/>
      <c r="AG475" s="171"/>
      <c r="AH475" s="171"/>
      <c r="AI475" s="171"/>
      <c r="AJ475" s="171" t="s">
        <v>36</v>
      </c>
      <c r="AK475" s="171">
        <v>300</v>
      </c>
      <c r="AT475" s="171" t="s">
        <v>36</v>
      </c>
      <c r="AU475" s="171">
        <v>325</v>
      </c>
      <c r="BB475" s="171" t="s">
        <v>36</v>
      </c>
      <c r="BC475" s="171">
        <v>325</v>
      </c>
      <c r="BV475" s="171"/>
      <c r="BW475" s="171"/>
      <c r="CB475" s="134"/>
    </row>
    <row r="476" spans="1:80" ht="12" x14ac:dyDescent="0.2">
      <c r="A476" s="249"/>
      <c r="B476" s="242" t="s">
        <v>1014</v>
      </c>
      <c r="C476" s="170" t="str">
        <f>_xlfn.CONCAT(Leverancespecifikation6[[#This Row],[ID]],Leverancespecifikation6[[#This Row],[BYGNINGSDEL]])</f>
        <v>472Cirkulationspumper</v>
      </c>
      <c r="E476" s="171">
        <v>531</v>
      </c>
      <c r="I476" s="171"/>
      <c r="J476" s="171">
        <v>4</v>
      </c>
      <c r="K476" s="175" t="s">
        <v>1044</v>
      </c>
      <c r="L476" s="172" t="s">
        <v>1042</v>
      </c>
      <c r="M476" s="80" t="str">
        <f>IFERROR(VLOOKUP(Leverancespecifikation6[[#This Row],[ID-Bygningsdel]],'Data ændringslog'!A:G,7,FALSE),"P")</f>
        <v/>
      </c>
      <c r="N476" s="321" t="s">
        <v>103</v>
      </c>
      <c r="O476" s="121" t="str">
        <f>VLOOKUP(Leverancespecifikation6[[#This Row],[ID-Bygningsdel]],'Data aktør'!A:H,2,FALSE)</f>
        <v/>
      </c>
      <c r="P476" s="78" t="str">
        <f>VLOOKUP(Leverancespecifikation6[[#This Row],[ID-Bygningsdel]],'Data aktør'!A:H,3,FALSE)</f>
        <v/>
      </c>
      <c r="Q476" s="78" t="str">
        <f>VLOOKUP(Leverancespecifikation6[[#This Row],[ID-Bygningsdel]],'Data aktør'!A:H,4,FALSE)</f>
        <v/>
      </c>
      <c r="R476" s="78" t="str">
        <f>VLOOKUP(Leverancespecifikation6[[#This Row],[ID-Bygningsdel]],'Data aktør'!A:H,5,FALSE)</f>
        <v/>
      </c>
      <c r="S476" s="78" t="str">
        <f>VLOOKUP(Leverancespecifikation6[[#This Row],[ID-Bygningsdel]],'Data aktør'!A:H,6,FALSE)</f>
        <v/>
      </c>
      <c r="T476" s="78" t="str">
        <f>VLOOKUP(Leverancespecifikation6[[#This Row],[ID-Bygningsdel]],'Data aktør'!A:H,7,FALSE)</f>
        <v/>
      </c>
      <c r="U476" s="122" t="str">
        <f>VLOOKUP(Leverancespecifikation6[[#This Row],[ID-Bygningsdel]],'Data aktør'!A:H,8,FALSE)</f>
        <v/>
      </c>
      <c r="V476" s="112"/>
      <c r="W476" s="79"/>
      <c r="X476" s="79"/>
      <c r="Y476" s="79"/>
      <c r="Z476" s="79"/>
      <c r="AA476" s="79"/>
      <c r="AB476" s="171"/>
      <c r="AD476" s="171"/>
      <c r="AE476" s="171"/>
      <c r="AF476" s="171"/>
      <c r="AG476" s="171"/>
      <c r="AH476" s="171"/>
      <c r="AI476" s="171"/>
      <c r="AJ476" s="171"/>
      <c r="BV476" s="171"/>
      <c r="BW476" s="171"/>
      <c r="CB476" s="134"/>
    </row>
    <row r="477" spans="1:80" ht="12" x14ac:dyDescent="0.2">
      <c r="A477" s="249"/>
      <c r="B477" s="242" t="s">
        <v>1015</v>
      </c>
      <c r="C477" s="170" t="str">
        <f>_xlfn.CONCAT(Leverancespecifikation6[[#This Row],[ID]],Leverancespecifikation6[[#This Row],[BYGNINGSDEL]])</f>
        <v>473Fordelerrør til vand</v>
      </c>
      <c r="E477" s="171">
        <v>531</v>
      </c>
      <c r="I477" s="171"/>
      <c r="J477" s="171">
        <v>4</v>
      </c>
      <c r="K477" s="175" t="s">
        <v>1046</v>
      </c>
      <c r="L477" s="172" t="s">
        <v>1042</v>
      </c>
      <c r="M477" s="80" t="str">
        <f>IFERROR(VLOOKUP(Leverancespecifikation6[[#This Row],[ID-Bygningsdel]],'Data ændringslog'!A:G,7,FALSE),"P")</f>
        <v/>
      </c>
      <c r="N477" s="321" t="s">
        <v>99</v>
      </c>
      <c r="O477" s="121" t="str">
        <f>VLOOKUP(Leverancespecifikation6[[#This Row],[ID-Bygningsdel]],'Data aktør'!A:H,2,FALSE)</f>
        <v/>
      </c>
      <c r="P477" s="78" t="str">
        <f>VLOOKUP(Leverancespecifikation6[[#This Row],[ID-Bygningsdel]],'Data aktør'!A:H,3,FALSE)</f>
        <v/>
      </c>
      <c r="Q477" s="78" t="str">
        <f>VLOOKUP(Leverancespecifikation6[[#This Row],[ID-Bygningsdel]],'Data aktør'!A:H,4,FALSE)</f>
        <v/>
      </c>
      <c r="R477" s="78" t="str">
        <f>VLOOKUP(Leverancespecifikation6[[#This Row],[ID-Bygningsdel]],'Data aktør'!A:H,5,FALSE)</f>
        <v>X</v>
      </c>
      <c r="S477" s="78" t="str">
        <f>VLOOKUP(Leverancespecifikation6[[#This Row],[ID-Bygningsdel]],'Data aktør'!A:H,6,FALSE)</f>
        <v/>
      </c>
      <c r="T477" s="78" t="str">
        <f>VLOOKUP(Leverancespecifikation6[[#This Row],[ID-Bygningsdel]],'Data aktør'!A:H,7,FALSE)</f>
        <v/>
      </c>
      <c r="U477" s="122" t="str">
        <f>VLOOKUP(Leverancespecifikation6[[#This Row],[ID-Bygningsdel]],'Data aktør'!A:H,8,FALSE)</f>
        <v/>
      </c>
      <c r="V477" s="112"/>
      <c r="W477" s="79"/>
      <c r="X477" s="79"/>
      <c r="Y477" s="79"/>
      <c r="Z477" s="79"/>
      <c r="AA477" s="79"/>
      <c r="AB477" s="171"/>
      <c r="AD477" s="171"/>
      <c r="AE477" s="171"/>
      <c r="AF477" s="171"/>
      <c r="AG477" s="171"/>
      <c r="AH477" s="171"/>
      <c r="AI477" s="171"/>
      <c r="AJ477" s="171"/>
      <c r="AT477" s="171" t="s">
        <v>36</v>
      </c>
      <c r="AU477" s="171">
        <v>325</v>
      </c>
      <c r="BB477" s="171" t="s">
        <v>36</v>
      </c>
      <c r="BC477" s="171">
        <v>325</v>
      </c>
      <c r="BV477" s="171"/>
      <c r="BW477" s="171"/>
      <c r="CB477" s="134"/>
    </row>
    <row r="478" spans="1:80" ht="12" x14ac:dyDescent="0.2">
      <c r="A478" s="249"/>
      <c r="B478" s="242" t="s">
        <v>1016</v>
      </c>
      <c r="C478" s="170" t="str">
        <f>_xlfn.CONCAT(Leverancespecifikation6[[#This Row],[ID]],Leverancespecifikation6[[#This Row],[BYGNINGSDEL]])</f>
        <v>474Trykforøgeranlæg</v>
      </c>
      <c r="E478" s="171">
        <v>531</v>
      </c>
      <c r="I478" s="171"/>
      <c r="J478" s="171">
        <v>4</v>
      </c>
      <c r="K478" s="175" t="s">
        <v>1048</v>
      </c>
      <c r="L478" s="172" t="s">
        <v>1042</v>
      </c>
      <c r="M478" s="80" t="str">
        <f>IFERROR(VLOOKUP(Leverancespecifikation6[[#This Row],[ID-Bygningsdel]],'Data ændringslog'!A:G,7,FALSE),"P")</f>
        <v/>
      </c>
      <c r="N478" s="321" t="s">
        <v>99</v>
      </c>
      <c r="O478" s="121" t="str">
        <f>VLOOKUP(Leverancespecifikation6[[#This Row],[ID-Bygningsdel]],'Data aktør'!A:H,2,FALSE)</f>
        <v/>
      </c>
      <c r="P478" s="78" t="str">
        <f>VLOOKUP(Leverancespecifikation6[[#This Row],[ID-Bygningsdel]],'Data aktør'!A:H,3,FALSE)</f>
        <v/>
      </c>
      <c r="Q478" s="78" t="str">
        <f>VLOOKUP(Leverancespecifikation6[[#This Row],[ID-Bygningsdel]],'Data aktør'!A:H,4,FALSE)</f>
        <v/>
      </c>
      <c r="R478" s="78" t="str">
        <f>VLOOKUP(Leverancespecifikation6[[#This Row],[ID-Bygningsdel]],'Data aktør'!A:H,5,FALSE)</f>
        <v>X</v>
      </c>
      <c r="S478" s="78" t="str">
        <f>VLOOKUP(Leverancespecifikation6[[#This Row],[ID-Bygningsdel]],'Data aktør'!A:H,6,FALSE)</f>
        <v/>
      </c>
      <c r="T478" s="78" t="str">
        <f>VLOOKUP(Leverancespecifikation6[[#This Row],[ID-Bygningsdel]],'Data aktør'!A:H,7,FALSE)</f>
        <v/>
      </c>
      <c r="U478" s="122" t="str">
        <f>VLOOKUP(Leverancespecifikation6[[#This Row],[ID-Bygningsdel]],'Data aktør'!A:H,8,FALSE)</f>
        <v/>
      </c>
      <c r="V478" s="112"/>
      <c r="W478" s="79"/>
      <c r="X478" s="79"/>
      <c r="Y478" s="79"/>
      <c r="Z478" s="79"/>
      <c r="AA478" s="79"/>
      <c r="AB478" s="171" t="s">
        <v>36</v>
      </c>
      <c r="AC478" s="171">
        <v>200</v>
      </c>
      <c r="AD478" s="171"/>
      <c r="AE478" s="171"/>
      <c r="AF478" s="171"/>
      <c r="AG478" s="171"/>
      <c r="AH478" s="171"/>
      <c r="AI478" s="171"/>
      <c r="AJ478" s="171" t="s">
        <v>36</v>
      </c>
      <c r="AK478" s="171">
        <v>300</v>
      </c>
      <c r="AT478" s="171" t="s">
        <v>36</v>
      </c>
      <c r="AU478" s="171">
        <v>325</v>
      </c>
      <c r="BB478" s="171" t="s">
        <v>36</v>
      </c>
      <c r="BC478" s="171">
        <v>325</v>
      </c>
      <c r="BV478" s="171"/>
      <c r="BW478" s="171"/>
      <c r="CB478" s="134"/>
    </row>
    <row r="479" spans="1:80" ht="12" x14ac:dyDescent="0.2">
      <c r="A479" s="249"/>
      <c r="B479" s="242" t="s">
        <v>1017</v>
      </c>
      <c r="C479" s="170" t="str">
        <f>_xlfn.CONCAT(Leverancespecifikation6[[#This Row],[ID]],Leverancespecifikation6[[#This Row],[BYGNINGSDEL]])</f>
        <v>475Produktionsanlæg</v>
      </c>
      <c r="E479" s="171">
        <v>539</v>
      </c>
      <c r="I479" s="171"/>
      <c r="J479" s="171">
        <v>4</v>
      </c>
      <c r="K479" s="175" t="s">
        <v>1050</v>
      </c>
      <c r="L479" s="172" t="s">
        <v>1042</v>
      </c>
      <c r="M479" s="80" t="str">
        <f>IFERROR(VLOOKUP(Leverancespecifikation6[[#This Row],[ID-Bygningsdel]],'Data ændringslog'!A:G,7,FALSE),"P")</f>
        <v/>
      </c>
      <c r="N479" s="321" t="s">
        <v>99</v>
      </c>
      <c r="O479" s="121" t="str">
        <f>VLOOKUP(Leverancespecifikation6[[#This Row],[ID-Bygningsdel]],'Data aktør'!A:H,2,FALSE)</f>
        <v/>
      </c>
      <c r="P479" s="78" t="str">
        <f>VLOOKUP(Leverancespecifikation6[[#This Row],[ID-Bygningsdel]],'Data aktør'!A:H,3,FALSE)</f>
        <v/>
      </c>
      <c r="Q479" s="78" t="str">
        <f>VLOOKUP(Leverancespecifikation6[[#This Row],[ID-Bygningsdel]],'Data aktør'!A:H,4,FALSE)</f>
        <v/>
      </c>
      <c r="R479" s="78" t="str">
        <f>VLOOKUP(Leverancespecifikation6[[#This Row],[ID-Bygningsdel]],'Data aktør'!A:H,5,FALSE)</f>
        <v>X</v>
      </c>
      <c r="S479" s="78" t="str">
        <f>VLOOKUP(Leverancespecifikation6[[#This Row],[ID-Bygningsdel]],'Data aktør'!A:H,6,FALSE)</f>
        <v/>
      </c>
      <c r="T479" s="78" t="str">
        <f>VLOOKUP(Leverancespecifikation6[[#This Row],[ID-Bygningsdel]],'Data aktør'!A:H,7,FALSE)</f>
        <v/>
      </c>
      <c r="U479" s="122" t="str">
        <f>VLOOKUP(Leverancespecifikation6[[#This Row],[ID-Bygningsdel]],'Data aktør'!A:H,8,FALSE)</f>
        <v/>
      </c>
      <c r="V479" s="112"/>
      <c r="W479" s="79"/>
      <c r="X479" s="79"/>
      <c r="Y479" s="79"/>
      <c r="Z479" s="79"/>
      <c r="AA479" s="79"/>
      <c r="AB479" s="171" t="s">
        <v>36</v>
      </c>
      <c r="AC479" s="171">
        <v>200</v>
      </c>
      <c r="AD479" s="171"/>
      <c r="AE479" s="171"/>
      <c r="AF479" s="171"/>
      <c r="AG479" s="171"/>
      <c r="AH479" s="171"/>
      <c r="AI479" s="171"/>
      <c r="AJ479" s="171" t="s">
        <v>36</v>
      </c>
      <c r="AK479" s="171">
        <v>300</v>
      </c>
      <c r="AT479" s="171" t="s">
        <v>36</v>
      </c>
      <c r="AU479" s="171">
        <v>325</v>
      </c>
      <c r="BB479" s="171" t="s">
        <v>36</v>
      </c>
      <c r="BC479" s="171">
        <v>325</v>
      </c>
      <c r="BV479" s="171"/>
      <c r="BW479" s="171"/>
      <c r="CB479" s="134"/>
    </row>
    <row r="480" spans="1:80" ht="12" x14ac:dyDescent="0.2">
      <c r="A480" s="249"/>
      <c r="B480" s="242" t="s">
        <v>1018</v>
      </c>
      <c r="C480" s="170" t="str">
        <f>_xlfn.CONCAT(Leverancespecifikation6[[#This Row],[ID]],Leverancespecifikation6[[#This Row],[BYGNINGSDEL]])</f>
        <v>476Filtreringsanlæg</v>
      </c>
      <c r="E480" s="171">
        <v>539</v>
      </c>
      <c r="I480" s="171"/>
      <c r="J480" s="171">
        <v>4</v>
      </c>
      <c r="K480" s="175" t="s">
        <v>1052</v>
      </c>
      <c r="L480" s="172" t="s">
        <v>1042</v>
      </c>
      <c r="M480" s="80" t="str">
        <f>IFERROR(VLOOKUP(Leverancespecifikation6[[#This Row],[ID-Bygningsdel]],'Data ændringslog'!A:G,7,FALSE),"P")</f>
        <v/>
      </c>
      <c r="N480" s="321" t="s">
        <v>99</v>
      </c>
      <c r="O480" s="121" t="str">
        <f>VLOOKUP(Leverancespecifikation6[[#This Row],[ID-Bygningsdel]],'Data aktør'!A:H,2,FALSE)</f>
        <v/>
      </c>
      <c r="P480" s="78" t="str">
        <f>VLOOKUP(Leverancespecifikation6[[#This Row],[ID-Bygningsdel]],'Data aktør'!A:H,3,FALSE)</f>
        <v/>
      </c>
      <c r="Q480" s="78" t="str">
        <f>VLOOKUP(Leverancespecifikation6[[#This Row],[ID-Bygningsdel]],'Data aktør'!A:H,4,FALSE)</f>
        <v/>
      </c>
      <c r="R480" s="78" t="str">
        <f>VLOOKUP(Leverancespecifikation6[[#This Row],[ID-Bygningsdel]],'Data aktør'!A:H,5,FALSE)</f>
        <v>X</v>
      </c>
      <c r="S480" s="78" t="str">
        <f>VLOOKUP(Leverancespecifikation6[[#This Row],[ID-Bygningsdel]],'Data aktør'!A:H,6,FALSE)</f>
        <v/>
      </c>
      <c r="T480" s="78" t="str">
        <f>VLOOKUP(Leverancespecifikation6[[#This Row],[ID-Bygningsdel]],'Data aktør'!A:H,7,FALSE)</f>
        <v/>
      </c>
      <c r="U480" s="122" t="str">
        <f>VLOOKUP(Leverancespecifikation6[[#This Row],[ID-Bygningsdel]],'Data aktør'!A:H,8,FALSE)</f>
        <v/>
      </c>
      <c r="V480" s="112"/>
      <c r="W480" s="79"/>
      <c r="X480" s="79"/>
      <c r="Y480" s="79"/>
      <c r="Z480" s="79"/>
      <c r="AA480" s="79"/>
      <c r="AB480" s="171" t="s">
        <v>36</v>
      </c>
      <c r="AC480" s="171">
        <v>200</v>
      </c>
      <c r="AD480" s="171"/>
      <c r="AE480" s="171"/>
      <c r="AF480" s="171"/>
      <c r="AG480" s="171"/>
      <c r="AH480" s="171"/>
      <c r="AI480" s="171"/>
      <c r="AJ480" s="171" t="s">
        <v>36</v>
      </c>
      <c r="AK480" s="171">
        <v>300</v>
      </c>
      <c r="AT480" s="171" t="s">
        <v>36</v>
      </c>
      <c r="AU480" s="171">
        <v>325</v>
      </c>
      <c r="BB480" s="171" t="s">
        <v>36</v>
      </c>
      <c r="BC480" s="171">
        <v>325</v>
      </c>
      <c r="BV480" s="171"/>
      <c r="BW480" s="171"/>
      <c r="CB480" s="134"/>
    </row>
    <row r="481" spans="1:80" ht="12" x14ac:dyDescent="0.2">
      <c r="A481" s="249"/>
      <c r="B481" s="242" t="s">
        <v>1020</v>
      </c>
      <c r="C481" s="170" t="str">
        <f>_xlfn.CONCAT(Leverancespecifikation6[[#This Row],[ID]],Leverancespecifikation6[[#This Row],[BYGNINGSDEL]])</f>
        <v>477Vandbehandlingsanlæg</v>
      </c>
      <c r="E481" s="171">
        <v>539</v>
      </c>
      <c r="I481" s="171"/>
      <c r="J481" s="171">
        <v>4</v>
      </c>
      <c r="K481" s="175" t="s">
        <v>1054</v>
      </c>
      <c r="L481" s="172" t="s">
        <v>1042</v>
      </c>
      <c r="M481" s="80" t="str">
        <f>IFERROR(VLOOKUP(Leverancespecifikation6[[#This Row],[ID-Bygningsdel]],'Data ændringslog'!A:G,7,FALSE),"P")</f>
        <v/>
      </c>
      <c r="N481" s="321" t="s">
        <v>99</v>
      </c>
      <c r="O481" s="121" t="str">
        <f>VLOOKUP(Leverancespecifikation6[[#This Row],[ID-Bygningsdel]],'Data aktør'!A:H,2,FALSE)</f>
        <v/>
      </c>
      <c r="P481" s="78" t="str">
        <f>VLOOKUP(Leverancespecifikation6[[#This Row],[ID-Bygningsdel]],'Data aktør'!A:H,3,FALSE)</f>
        <v/>
      </c>
      <c r="Q481" s="78" t="str">
        <f>VLOOKUP(Leverancespecifikation6[[#This Row],[ID-Bygningsdel]],'Data aktør'!A:H,4,FALSE)</f>
        <v/>
      </c>
      <c r="R481" s="78" t="str">
        <f>VLOOKUP(Leverancespecifikation6[[#This Row],[ID-Bygningsdel]],'Data aktør'!A:H,5,FALSE)</f>
        <v>X</v>
      </c>
      <c r="S481" s="78" t="str">
        <f>VLOOKUP(Leverancespecifikation6[[#This Row],[ID-Bygningsdel]],'Data aktør'!A:H,6,FALSE)</f>
        <v/>
      </c>
      <c r="T481" s="78" t="str">
        <f>VLOOKUP(Leverancespecifikation6[[#This Row],[ID-Bygningsdel]],'Data aktør'!A:H,7,FALSE)</f>
        <v/>
      </c>
      <c r="U481" s="122" t="str">
        <f>VLOOKUP(Leverancespecifikation6[[#This Row],[ID-Bygningsdel]],'Data aktør'!A:H,8,FALSE)</f>
        <v/>
      </c>
      <c r="V481" s="112"/>
      <c r="W481" s="79"/>
      <c r="X481" s="79"/>
      <c r="Y481" s="79"/>
      <c r="Z481" s="79"/>
      <c r="AA481" s="79"/>
      <c r="AB481" s="171" t="s">
        <v>36</v>
      </c>
      <c r="AC481" s="171">
        <v>200</v>
      </c>
      <c r="AD481" s="171"/>
      <c r="AE481" s="171"/>
      <c r="AF481" s="171"/>
      <c r="AG481" s="171"/>
      <c r="AH481" s="171"/>
      <c r="AI481" s="171"/>
      <c r="AJ481" s="171" t="s">
        <v>36</v>
      </c>
      <c r="AK481" s="171">
        <v>300</v>
      </c>
      <c r="AT481" s="171" t="s">
        <v>36</v>
      </c>
      <c r="AU481" s="171">
        <v>325</v>
      </c>
      <c r="BB481" s="171" t="s">
        <v>36</v>
      </c>
      <c r="BC481" s="171">
        <v>325</v>
      </c>
      <c r="BV481" s="171"/>
      <c r="BW481" s="171"/>
      <c r="CB481" s="134"/>
    </row>
    <row r="482" spans="1:80" ht="12" x14ac:dyDescent="0.2">
      <c r="A482" s="249"/>
      <c r="B482" s="242" t="s">
        <v>1022</v>
      </c>
      <c r="C482" s="170" t="str">
        <f>_xlfn.CONCAT(Leverancespecifikation6[[#This Row],[ID]],Leverancespecifikation6[[#This Row],[BYGNINGSDEL]])</f>
        <v>478Luftarter</v>
      </c>
      <c r="E482" s="171">
        <v>541</v>
      </c>
      <c r="I482" s="171"/>
      <c r="J482" s="171">
        <v>3</v>
      </c>
      <c r="K482" s="333" t="s">
        <v>964</v>
      </c>
      <c r="M482" s="80" t="str">
        <f>IFERROR(VLOOKUP(Leverancespecifikation6[[#This Row],[ID-Bygningsdel]],'Data ændringslog'!A:G,7,FALSE),"P")</f>
        <v/>
      </c>
      <c r="N482" s="321" t="s">
        <v>99</v>
      </c>
      <c r="O482" s="121" t="str">
        <f>VLOOKUP(Leverancespecifikation6[[#This Row],[ID-Bygningsdel]],'Data aktør'!A:H,2,FALSE)</f>
        <v/>
      </c>
      <c r="P482" s="78" t="str">
        <f>VLOOKUP(Leverancespecifikation6[[#This Row],[ID-Bygningsdel]],'Data aktør'!A:H,3,FALSE)</f>
        <v/>
      </c>
      <c r="Q482" s="78" t="str">
        <f>VLOOKUP(Leverancespecifikation6[[#This Row],[ID-Bygningsdel]],'Data aktør'!A:H,4,FALSE)</f>
        <v/>
      </c>
      <c r="R482" s="78" t="str">
        <f>VLOOKUP(Leverancespecifikation6[[#This Row],[ID-Bygningsdel]],'Data aktør'!A:H,5,FALSE)</f>
        <v/>
      </c>
      <c r="S482" s="78" t="str">
        <f>VLOOKUP(Leverancespecifikation6[[#This Row],[ID-Bygningsdel]],'Data aktør'!A:H,6,FALSE)</f>
        <v/>
      </c>
      <c r="T482" s="78" t="str">
        <f>VLOOKUP(Leverancespecifikation6[[#This Row],[ID-Bygningsdel]],'Data aktør'!A:H,7,FALSE)</f>
        <v/>
      </c>
      <c r="U482" s="122" t="str">
        <f>VLOOKUP(Leverancespecifikation6[[#This Row],[ID-Bygningsdel]],'Data aktør'!A:H,8,FALSE)</f>
        <v/>
      </c>
      <c r="V482" s="112"/>
      <c r="W482" s="79"/>
      <c r="X482" s="79"/>
      <c r="Y482" s="79"/>
      <c r="Z482" s="79"/>
      <c r="AA482" s="79"/>
      <c r="AB482" s="171"/>
      <c r="AD482" s="171"/>
      <c r="AE482" s="171"/>
      <c r="AF482" s="171"/>
      <c r="AG482" s="171"/>
      <c r="AH482" s="171"/>
      <c r="AI482" s="171"/>
      <c r="AJ482" s="171"/>
      <c r="BV482" s="171"/>
      <c r="BW482" s="171"/>
      <c r="CB482" s="134"/>
    </row>
    <row r="483" spans="1:80" ht="12" x14ac:dyDescent="0.2">
      <c r="A483" s="249"/>
      <c r="B483" s="242" t="s">
        <v>1025</v>
      </c>
      <c r="C483" s="170" t="str">
        <f>_xlfn.CONCAT(Leverancespecifikation6[[#This Row],[ID]],Leverancespecifikation6[[#This Row],[BYGNINGSDEL]])</f>
        <v xml:space="preserve">479Overvågningsenheder </v>
      </c>
      <c r="E483" s="171">
        <v>541</v>
      </c>
      <c r="I483" s="171"/>
      <c r="J483" s="171">
        <v>4</v>
      </c>
      <c r="K483" s="175" t="s">
        <v>1057</v>
      </c>
      <c r="L483" s="172" t="s">
        <v>1042</v>
      </c>
      <c r="M483" s="80" t="str">
        <f>IFERROR(VLOOKUP(Leverancespecifikation6[[#This Row],[ID-Bygningsdel]],'Data ændringslog'!A:G,7,FALSE),"P")</f>
        <v/>
      </c>
      <c r="N483" s="321" t="s">
        <v>99</v>
      </c>
      <c r="O483" s="121" t="str">
        <f>VLOOKUP(Leverancespecifikation6[[#This Row],[ID-Bygningsdel]],'Data aktør'!A:H,2,FALSE)</f>
        <v/>
      </c>
      <c r="P483" s="78" t="str">
        <f>VLOOKUP(Leverancespecifikation6[[#This Row],[ID-Bygningsdel]],'Data aktør'!A:H,3,FALSE)</f>
        <v/>
      </c>
      <c r="Q483" s="78" t="str">
        <f>VLOOKUP(Leverancespecifikation6[[#This Row],[ID-Bygningsdel]],'Data aktør'!A:H,4,FALSE)</f>
        <v/>
      </c>
      <c r="R483" s="78" t="str">
        <f>VLOOKUP(Leverancespecifikation6[[#This Row],[ID-Bygningsdel]],'Data aktør'!A:H,5,FALSE)</f>
        <v>X</v>
      </c>
      <c r="S483" s="78" t="str">
        <f>VLOOKUP(Leverancespecifikation6[[#This Row],[ID-Bygningsdel]],'Data aktør'!A:H,6,FALSE)</f>
        <v/>
      </c>
      <c r="T483" s="78" t="str">
        <f>VLOOKUP(Leverancespecifikation6[[#This Row],[ID-Bygningsdel]],'Data aktør'!A:H,7,FALSE)</f>
        <v/>
      </c>
      <c r="U483" s="122" t="str">
        <f>VLOOKUP(Leverancespecifikation6[[#This Row],[ID-Bygningsdel]],'Data aktør'!A:H,8,FALSE)</f>
        <v/>
      </c>
      <c r="V483" s="112"/>
      <c r="W483" s="79"/>
      <c r="X483" s="79"/>
      <c r="Y483" s="79"/>
      <c r="Z483" s="79"/>
      <c r="AA483" s="79"/>
      <c r="AB483" s="171"/>
      <c r="AD483" s="171"/>
      <c r="AE483" s="171"/>
      <c r="AF483" s="171"/>
      <c r="AG483" s="171"/>
      <c r="AH483" s="171"/>
      <c r="AI483" s="171"/>
      <c r="AJ483" s="171" t="s">
        <v>36</v>
      </c>
      <c r="AK483" s="171">
        <v>300</v>
      </c>
      <c r="AT483" s="171" t="s">
        <v>36</v>
      </c>
      <c r="AU483" s="171">
        <v>325</v>
      </c>
      <c r="BB483" s="171" t="s">
        <v>36</v>
      </c>
      <c r="BC483" s="171">
        <v>325</v>
      </c>
      <c r="BV483" s="171"/>
      <c r="BW483" s="171"/>
      <c r="CB483" s="134"/>
    </row>
    <row r="484" spans="1:80" ht="12" x14ac:dyDescent="0.2">
      <c r="A484" s="249"/>
      <c r="B484" s="242" t="s">
        <v>1027</v>
      </c>
      <c r="C484" s="170" t="str">
        <f>_xlfn.CONCAT(Leverancespecifikation6[[#This Row],[ID]],Leverancespecifikation6[[#This Row],[BYGNINGSDEL]])</f>
        <v xml:space="preserve">480Nødafspærringsbokse </v>
      </c>
      <c r="E484" s="171">
        <v>541</v>
      </c>
      <c r="I484" s="171"/>
      <c r="J484" s="171">
        <v>4</v>
      </c>
      <c r="K484" s="175" t="s">
        <v>1059</v>
      </c>
      <c r="L484" s="172" t="s">
        <v>1042</v>
      </c>
      <c r="M484" s="80" t="str">
        <f>IFERROR(VLOOKUP(Leverancespecifikation6[[#This Row],[ID-Bygningsdel]],'Data ændringslog'!A:G,7,FALSE),"P")</f>
        <v/>
      </c>
      <c r="N484" s="321" t="s">
        <v>99</v>
      </c>
      <c r="O484" s="121" t="str">
        <f>VLOOKUP(Leverancespecifikation6[[#This Row],[ID-Bygningsdel]],'Data aktør'!A:H,2,FALSE)</f>
        <v/>
      </c>
      <c r="P484" s="78" t="str">
        <f>VLOOKUP(Leverancespecifikation6[[#This Row],[ID-Bygningsdel]],'Data aktør'!A:H,3,FALSE)</f>
        <v/>
      </c>
      <c r="Q484" s="78" t="str">
        <f>VLOOKUP(Leverancespecifikation6[[#This Row],[ID-Bygningsdel]],'Data aktør'!A:H,4,FALSE)</f>
        <v/>
      </c>
      <c r="R484" s="78" t="str">
        <f>VLOOKUP(Leverancespecifikation6[[#This Row],[ID-Bygningsdel]],'Data aktør'!A:H,5,FALSE)</f>
        <v>X</v>
      </c>
      <c r="S484" s="78" t="str">
        <f>VLOOKUP(Leverancespecifikation6[[#This Row],[ID-Bygningsdel]],'Data aktør'!A:H,6,FALSE)</f>
        <v/>
      </c>
      <c r="T484" s="78" t="str">
        <f>VLOOKUP(Leverancespecifikation6[[#This Row],[ID-Bygningsdel]],'Data aktør'!A:H,7,FALSE)</f>
        <v/>
      </c>
      <c r="U484" s="122" t="str">
        <f>VLOOKUP(Leverancespecifikation6[[#This Row],[ID-Bygningsdel]],'Data aktør'!A:H,8,FALSE)</f>
        <v/>
      </c>
      <c r="V484" s="112"/>
      <c r="W484" s="79"/>
      <c r="X484" s="79"/>
      <c r="Y484" s="79"/>
      <c r="Z484" s="79"/>
      <c r="AA484" s="79"/>
      <c r="AB484" s="171"/>
      <c r="AD484" s="171"/>
      <c r="AE484" s="171"/>
      <c r="AF484" s="171"/>
      <c r="AG484" s="171"/>
      <c r="AH484" s="171"/>
      <c r="AI484" s="171"/>
      <c r="AJ484" s="171" t="s">
        <v>36</v>
      </c>
      <c r="AK484" s="171">
        <v>300</v>
      </c>
      <c r="AT484" s="171" t="s">
        <v>36</v>
      </c>
      <c r="AU484" s="171">
        <v>325</v>
      </c>
      <c r="BB484" s="171" t="s">
        <v>36</v>
      </c>
      <c r="BC484" s="171">
        <v>325</v>
      </c>
      <c r="BV484" s="171"/>
      <c r="BW484" s="171"/>
      <c r="CB484" s="134"/>
    </row>
    <row r="485" spans="1:80" ht="12" x14ac:dyDescent="0.2">
      <c r="A485" s="249"/>
      <c r="B485" s="242" t="s">
        <v>1029</v>
      </c>
      <c r="C485" s="170" t="str">
        <f>_xlfn.CONCAT(Leverancespecifikation6[[#This Row],[ID]],Leverancespecifikation6[[#This Row],[BYGNINGSDEL]])</f>
        <v xml:space="preserve">481Nødforsyningsenheder </v>
      </c>
      <c r="E485" s="171">
        <v>541</v>
      </c>
      <c r="I485" s="171"/>
      <c r="J485" s="171">
        <v>4</v>
      </c>
      <c r="K485" s="175" t="s">
        <v>1061</v>
      </c>
      <c r="L485" s="172" t="s">
        <v>1042</v>
      </c>
      <c r="M485" s="80" t="str">
        <f>IFERROR(VLOOKUP(Leverancespecifikation6[[#This Row],[ID-Bygningsdel]],'Data ændringslog'!A:G,7,FALSE),"P")</f>
        <v/>
      </c>
      <c r="N485" s="321" t="s">
        <v>99</v>
      </c>
      <c r="O485" s="121" t="str">
        <f>VLOOKUP(Leverancespecifikation6[[#This Row],[ID-Bygningsdel]],'Data aktør'!A:H,2,FALSE)</f>
        <v/>
      </c>
      <c r="P485" s="78" t="str">
        <f>VLOOKUP(Leverancespecifikation6[[#This Row],[ID-Bygningsdel]],'Data aktør'!A:H,3,FALSE)</f>
        <v/>
      </c>
      <c r="Q485" s="78" t="str">
        <f>VLOOKUP(Leverancespecifikation6[[#This Row],[ID-Bygningsdel]],'Data aktør'!A:H,4,FALSE)</f>
        <v/>
      </c>
      <c r="R485" s="78" t="str">
        <f>VLOOKUP(Leverancespecifikation6[[#This Row],[ID-Bygningsdel]],'Data aktør'!A:H,5,FALSE)</f>
        <v>X</v>
      </c>
      <c r="S485" s="78" t="str">
        <f>VLOOKUP(Leverancespecifikation6[[#This Row],[ID-Bygningsdel]],'Data aktør'!A:H,6,FALSE)</f>
        <v/>
      </c>
      <c r="T485" s="78" t="str">
        <f>VLOOKUP(Leverancespecifikation6[[#This Row],[ID-Bygningsdel]],'Data aktør'!A:H,7,FALSE)</f>
        <v/>
      </c>
      <c r="U485" s="122" t="str">
        <f>VLOOKUP(Leverancespecifikation6[[#This Row],[ID-Bygningsdel]],'Data aktør'!A:H,8,FALSE)</f>
        <v/>
      </c>
      <c r="V485" s="112"/>
      <c r="W485" s="79"/>
      <c r="X485" s="79"/>
      <c r="Y485" s="79"/>
      <c r="Z485" s="79"/>
      <c r="AA485" s="79"/>
      <c r="AB485" s="171"/>
      <c r="AD485" s="171"/>
      <c r="AE485" s="171"/>
      <c r="AF485" s="171"/>
      <c r="AG485" s="171"/>
      <c r="AH485" s="171"/>
      <c r="AI485" s="171"/>
      <c r="AJ485" s="171" t="s">
        <v>36</v>
      </c>
      <c r="AK485" s="171">
        <v>300</v>
      </c>
      <c r="AT485" s="171" t="s">
        <v>36</v>
      </c>
      <c r="AU485" s="171">
        <v>325</v>
      </c>
      <c r="BB485" s="171" t="s">
        <v>36</v>
      </c>
      <c r="BC485" s="171">
        <v>325</v>
      </c>
      <c r="BV485" s="171"/>
      <c r="BW485" s="171"/>
      <c r="CB485" s="134"/>
    </row>
    <row r="486" spans="1:80" ht="12" x14ac:dyDescent="0.2">
      <c r="A486" s="249"/>
      <c r="B486" s="242" t="s">
        <v>1031</v>
      </c>
      <c r="C486" s="170" t="str">
        <f>_xlfn.CONCAT(Leverancespecifikation6[[#This Row],[ID]],Leverancespecifikation6[[#This Row],[BYGNINGSDEL]])</f>
        <v xml:space="preserve">482Gasregulatorer </v>
      </c>
      <c r="E486" s="171">
        <v>541</v>
      </c>
      <c r="I486" s="171"/>
      <c r="J486" s="171">
        <v>4</v>
      </c>
      <c r="K486" s="175" t="s">
        <v>1063</v>
      </c>
      <c r="L486" s="172" t="s">
        <v>1042</v>
      </c>
      <c r="M486" s="80" t="str">
        <f>IFERROR(VLOOKUP(Leverancespecifikation6[[#This Row],[ID-Bygningsdel]],'Data ændringslog'!A:G,7,FALSE),"P")</f>
        <v/>
      </c>
      <c r="N486" s="321" t="s">
        <v>99</v>
      </c>
      <c r="O486" s="121" t="str">
        <f>VLOOKUP(Leverancespecifikation6[[#This Row],[ID-Bygningsdel]],'Data aktør'!A:H,2,FALSE)</f>
        <v/>
      </c>
      <c r="P486" s="78" t="str">
        <f>VLOOKUP(Leverancespecifikation6[[#This Row],[ID-Bygningsdel]],'Data aktør'!A:H,3,FALSE)</f>
        <v/>
      </c>
      <c r="Q486" s="78" t="str">
        <f>VLOOKUP(Leverancespecifikation6[[#This Row],[ID-Bygningsdel]],'Data aktør'!A:H,4,FALSE)</f>
        <v/>
      </c>
      <c r="R486" s="78" t="str">
        <f>VLOOKUP(Leverancespecifikation6[[#This Row],[ID-Bygningsdel]],'Data aktør'!A:H,5,FALSE)</f>
        <v>X</v>
      </c>
      <c r="S486" s="78" t="str">
        <f>VLOOKUP(Leverancespecifikation6[[#This Row],[ID-Bygningsdel]],'Data aktør'!A:H,6,FALSE)</f>
        <v/>
      </c>
      <c r="T486" s="78" t="str">
        <f>VLOOKUP(Leverancespecifikation6[[#This Row],[ID-Bygningsdel]],'Data aktør'!A:H,7,FALSE)</f>
        <v/>
      </c>
      <c r="U486" s="122" t="str">
        <f>VLOOKUP(Leverancespecifikation6[[#This Row],[ID-Bygningsdel]],'Data aktør'!A:H,8,FALSE)</f>
        <v/>
      </c>
      <c r="V486" s="112"/>
      <c r="W486" s="79"/>
      <c r="X486" s="79"/>
      <c r="Y486" s="79"/>
      <c r="Z486" s="79"/>
      <c r="AA486" s="79"/>
      <c r="AB486" s="171"/>
      <c r="AD486" s="171"/>
      <c r="AE486" s="171"/>
      <c r="AF486" s="171"/>
      <c r="AG486" s="171"/>
      <c r="AH486" s="171"/>
      <c r="AI486" s="171"/>
      <c r="AJ486" s="171"/>
      <c r="AT486" s="171" t="s">
        <v>36</v>
      </c>
      <c r="AU486" s="171">
        <v>325</v>
      </c>
      <c r="BB486" s="171" t="s">
        <v>36</v>
      </c>
      <c r="BC486" s="171">
        <v>325</v>
      </c>
      <c r="BV486" s="171"/>
      <c r="BW486" s="171"/>
      <c r="CB486" s="134"/>
    </row>
    <row r="487" spans="1:80" ht="12" x14ac:dyDescent="0.2">
      <c r="A487" s="249"/>
      <c r="B487" s="242" t="s">
        <v>1033</v>
      </c>
      <c r="C487" s="170" t="str">
        <f>_xlfn.CONCAT(Leverancespecifikation6[[#This Row],[ID]],Leverancespecifikation6[[#This Row],[BYGNINGSDEL]])</f>
        <v>483Målerarrangementer</v>
      </c>
      <c r="E487" s="171">
        <v>541</v>
      </c>
      <c r="I487" s="171"/>
      <c r="J487" s="171">
        <v>4</v>
      </c>
      <c r="K487" s="175" t="s">
        <v>1065</v>
      </c>
      <c r="L487" s="172" t="s">
        <v>1042</v>
      </c>
      <c r="M487" s="80" t="str">
        <f>IFERROR(VLOOKUP(Leverancespecifikation6[[#This Row],[ID-Bygningsdel]],'Data ændringslog'!A:G,7,FALSE),"P")</f>
        <v/>
      </c>
      <c r="N487" s="321" t="s">
        <v>99</v>
      </c>
      <c r="O487" s="121" t="str">
        <f>VLOOKUP(Leverancespecifikation6[[#This Row],[ID-Bygningsdel]],'Data aktør'!A:H,2,FALSE)</f>
        <v/>
      </c>
      <c r="P487" s="78" t="str">
        <f>VLOOKUP(Leverancespecifikation6[[#This Row],[ID-Bygningsdel]],'Data aktør'!A:H,3,FALSE)</f>
        <v/>
      </c>
      <c r="Q487" s="78" t="str">
        <f>VLOOKUP(Leverancespecifikation6[[#This Row],[ID-Bygningsdel]],'Data aktør'!A:H,4,FALSE)</f>
        <v/>
      </c>
      <c r="R487" s="78" t="str">
        <f>VLOOKUP(Leverancespecifikation6[[#This Row],[ID-Bygningsdel]],'Data aktør'!A:H,5,FALSE)</f>
        <v>X</v>
      </c>
      <c r="S487" s="78" t="str">
        <f>VLOOKUP(Leverancespecifikation6[[#This Row],[ID-Bygningsdel]],'Data aktør'!A:H,6,FALSE)</f>
        <v/>
      </c>
      <c r="T487" s="78" t="str">
        <f>VLOOKUP(Leverancespecifikation6[[#This Row],[ID-Bygningsdel]],'Data aktør'!A:H,7,FALSE)</f>
        <v/>
      </c>
      <c r="U487" s="122" t="str">
        <f>VLOOKUP(Leverancespecifikation6[[#This Row],[ID-Bygningsdel]],'Data aktør'!A:H,8,FALSE)</f>
        <v/>
      </c>
      <c r="V487" s="112"/>
      <c r="W487" s="79"/>
      <c r="X487" s="79"/>
      <c r="Y487" s="79"/>
      <c r="Z487" s="79"/>
      <c r="AA487" s="79"/>
      <c r="AB487" s="171" t="s">
        <v>36</v>
      </c>
      <c r="AC487" s="171">
        <v>200</v>
      </c>
      <c r="AD487" s="171"/>
      <c r="AE487" s="171"/>
      <c r="AF487" s="171"/>
      <c r="AG487" s="171"/>
      <c r="AH487" s="171"/>
      <c r="AI487" s="171"/>
      <c r="AJ487" s="171" t="s">
        <v>36</v>
      </c>
      <c r="AK487" s="171">
        <v>300</v>
      </c>
      <c r="AT487" s="171" t="s">
        <v>36</v>
      </c>
      <c r="AU487" s="171">
        <v>325</v>
      </c>
      <c r="BB487" s="171" t="s">
        <v>36</v>
      </c>
      <c r="BC487" s="171">
        <v>325</v>
      </c>
      <c r="BV487" s="171"/>
      <c r="BW487" s="171"/>
      <c r="CB487" s="134"/>
    </row>
    <row r="488" spans="1:80" ht="12" x14ac:dyDescent="0.2">
      <c r="A488" s="249"/>
      <c r="B488" s="242" t="s">
        <v>1035</v>
      </c>
      <c r="C488" s="170" t="str">
        <f>_xlfn.CONCAT(Leverancespecifikation6[[#This Row],[ID]],Leverancespecifikation6[[#This Row],[BYGNINGSDEL]])</f>
        <v xml:space="preserve">484Trykluftskompressorer </v>
      </c>
      <c r="E488" s="171">
        <v>543</v>
      </c>
      <c r="I488" s="171"/>
      <c r="J488" s="171">
        <v>4</v>
      </c>
      <c r="K488" s="175" t="s">
        <v>1067</v>
      </c>
      <c r="L488" s="172" t="s">
        <v>1042</v>
      </c>
      <c r="M488" s="80" t="str">
        <f>IFERROR(VLOOKUP(Leverancespecifikation6[[#This Row],[ID-Bygningsdel]],'Data ændringslog'!A:G,7,FALSE),"P")</f>
        <v/>
      </c>
      <c r="N488" s="321" t="s">
        <v>99</v>
      </c>
      <c r="O488" s="121" t="str">
        <f>VLOOKUP(Leverancespecifikation6[[#This Row],[ID-Bygningsdel]],'Data aktør'!A:H,2,FALSE)</f>
        <v/>
      </c>
      <c r="P488" s="78" t="str">
        <f>VLOOKUP(Leverancespecifikation6[[#This Row],[ID-Bygningsdel]],'Data aktør'!A:H,3,FALSE)</f>
        <v/>
      </c>
      <c r="Q488" s="78" t="str">
        <f>VLOOKUP(Leverancespecifikation6[[#This Row],[ID-Bygningsdel]],'Data aktør'!A:H,4,FALSE)</f>
        <v/>
      </c>
      <c r="R488" s="78" t="str">
        <f>VLOOKUP(Leverancespecifikation6[[#This Row],[ID-Bygningsdel]],'Data aktør'!A:H,5,FALSE)</f>
        <v>X</v>
      </c>
      <c r="S488" s="78" t="str">
        <f>VLOOKUP(Leverancespecifikation6[[#This Row],[ID-Bygningsdel]],'Data aktør'!A:H,6,FALSE)</f>
        <v/>
      </c>
      <c r="T488" s="78" t="str">
        <f>VLOOKUP(Leverancespecifikation6[[#This Row],[ID-Bygningsdel]],'Data aktør'!A:H,7,FALSE)</f>
        <v/>
      </c>
      <c r="U488" s="122" t="str">
        <f>VLOOKUP(Leverancespecifikation6[[#This Row],[ID-Bygningsdel]],'Data aktør'!A:H,8,FALSE)</f>
        <v/>
      </c>
      <c r="V488" s="112"/>
      <c r="W488" s="79"/>
      <c r="X488" s="79"/>
      <c r="Y488" s="79"/>
      <c r="Z488" s="79"/>
      <c r="AA488" s="79"/>
      <c r="AB488" s="171" t="s">
        <v>36</v>
      </c>
      <c r="AC488" s="171">
        <v>200</v>
      </c>
      <c r="AD488" s="171"/>
      <c r="AE488" s="171"/>
      <c r="AF488" s="171"/>
      <c r="AG488" s="171"/>
      <c r="AH488" s="171"/>
      <c r="AI488" s="171"/>
      <c r="AJ488" s="171" t="s">
        <v>36</v>
      </c>
      <c r="AK488" s="171">
        <v>300</v>
      </c>
      <c r="AT488" s="171" t="s">
        <v>36</v>
      </c>
      <c r="AU488" s="171">
        <v>325</v>
      </c>
      <c r="BB488" s="171" t="s">
        <v>36</v>
      </c>
      <c r="BC488" s="171">
        <v>325</v>
      </c>
      <c r="BV488" s="171"/>
      <c r="BW488" s="171"/>
      <c r="CB488" s="134"/>
    </row>
    <row r="489" spans="1:80" ht="12" x14ac:dyDescent="0.2">
      <c r="A489" s="249"/>
      <c r="B489" s="242" t="s">
        <v>1037</v>
      </c>
      <c r="C489" s="170" t="str">
        <f>_xlfn.CONCAT(Leverancespecifikation6[[#This Row],[ID]],Leverancespecifikation6[[#This Row],[BYGNINGSDEL]])</f>
        <v>485Vakumanlæg</v>
      </c>
      <c r="E489" s="171">
        <v>543</v>
      </c>
      <c r="I489" s="171"/>
      <c r="J489" s="171">
        <v>4</v>
      </c>
      <c r="K489" s="175" t="s">
        <v>1069</v>
      </c>
      <c r="L489" s="172" t="s">
        <v>1042</v>
      </c>
      <c r="M489" s="80" t="str">
        <f>IFERROR(VLOOKUP(Leverancespecifikation6[[#This Row],[ID-Bygningsdel]],'Data ændringslog'!A:G,7,FALSE),"P")</f>
        <v/>
      </c>
      <c r="N489" s="321" t="s">
        <v>99</v>
      </c>
      <c r="O489" s="121" t="str">
        <f>VLOOKUP(Leverancespecifikation6[[#This Row],[ID-Bygningsdel]],'Data aktør'!A:H,2,FALSE)</f>
        <v/>
      </c>
      <c r="P489" s="78" t="str">
        <f>VLOOKUP(Leverancespecifikation6[[#This Row],[ID-Bygningsdel]],'Data aktør'!A:H,3,FALSE)</f>
        <v/>
      </c>
      <c r="Q489" s="78" t="str">
        <f>VLOOKUP(Leverancespecifikation6[[#This Row],[ID-Bygningsdel]],'Data aktør'!A:H,4,FALSE)</f>
        <v/>
      </c>
      <c r="R489" s="78" t="str">
        <f>VLOOKUP(Leverancespecifikation6[[#This Row],[ID-Bygningsdel]],'Data aktør'!A:H,5,FALSE)</f>
        <v>X</v>
      </c>
      <c r="S489" s="78" t="str">
        <f>VLOOKUP(Leverancespecifikation6[[#This Row],[ID-Bygningsdel]],'Data aktør'!A:H,6,FALSE)</f>
        <v/>
      </c>
      <c r="T489" s="78" t="str">
        <f>VLOOKUP(Leverancespecifikation6[[#This Row],[ID-Bygningsdel]],'Data aktør'!A:H,7,FALSE)</f>
        <v/>
      </c>
      <c r="U489" s="122" t="str">
        <f>VLOOKUP(Leverancespecifikation6[[#This Row],[ID-Bygningsdel]],'Data aktør'!A:H,8,FALSE)</f>
        <v/>
      </c>
      <c r="V489" s="112"/>
      <c r="W489" s="79"/>
      <c r="X489" s="79"/>
      <c r="Y489" s="79"/>
      <c r="Z489" s="79"/>
      <c r="AA489" s="79"/>
      <c r="AB489" s="171" t="s">
        <v>36</v>
      </c>
      <c r="AC489" s="171">
        <v>200</v>
      </c>
      <c r="AD489" s="171"/>
      <c r="AE489" s="171"/>
      <c r="AF489" s="171"/>
      <c r="AG489" s="171"/>
      <c r="AH489" s="171"/>
      <c r="AI489" s="171"/>
      <c r="AJ489" s="171" t="s">
        <v>36</v>
      </c>
      <c r="AK489" s="171">
        <v>300</v>
      </c>
      <c r="AT489" s="171" t="s">
        <v>36</v>
      </c>
      <c r="AU489" s="171">
        <v>325</v>
      </c>
      <c r="BB489" s="171" t="s">
        <v>36</v>
      </c>
      <c r="BC489" s="171">
        <v>325</v>
      </c>
      <c r="BV489" s="171"/>
      <c r="BW489" s="171"/>
      <c r="CB489" s="134"/>
    </row>
    <row r="490" spans="1:80" ht="12" x14ac:dyDescent="0.2">
      <c r="A490" s="249"/>
      <c r="B490" s="242" t="s">
        <v>1038</v>
      </c>
      <c r="C490" s="170" t="str">
        <f>_xlfn.CONCAT(Leverancespecifikation6[[#This Row],[ID]],Leverancespecifikation6[[#This Row],[BYGNINGSDEL]])</f>
        <v>486Gasflasker</v>
      </c>
      <c r="E490" s="171">
        <v>543</v>
      </c>
      <c r="I490" s="171"/>
      <c r="J490" s="171">
        <v>4</v>
      </c>
      <c r="K490" s="175" t="s">
        <v>1071</v>
      </c>
      <c r="L490" s="172" t="s">
        <v>1042</v>
      </c>
      <c r="M490" s="80" t="str">
        <f>IFERROR(VLOOKUP(Leverancespecifikation6[[#This Row],[ID-Bygningsdel]],'Data ændringslog'!A:G,7,FALSE),"P")</f>
        <v/>
      </c>
      <c r="N490" s="321" t="s">
        <v>99</v>
      </c>
      <c r="O490" s="121" t="str">
        <f>VLOOKUP(Leverancespecifikation6[[#This Row],[ID-Bygningsdel]],'Data aktør'!A:H,2,FALSE)</f>
        <v/>
      </c>
      <c r="P490" s="78" t="str">
        <f>VLOOKUP(Leverancespecifikation6[[#This Row],[ID-Bygningsdel]],'Data aktør'!A:H,3,FALSE)</f>
        <v/>
      </c>
      <c r="Q490" s="78" t="str">
        <f>VLOOKUP(Leverancespecifikation6[[#This Row],[ID-Bygningsdel]],'Data aktør'!A:H,4,FALSE)</f>
        <v/>
      </c>
      <c r="R490" s="78" t="str">
        <f>VLOOKUP(Leverancespecifikation6[[#This Row],[ID-Bygningsdel]],'Data aktør'!A:H,5,FALSE)</f>
        <v>X</v>
      </c>
      <c r="S490" s="78" t="str">
        <f>VLOOKUP(Leverancespecifikation6[[#This Row],[ID-Bygningsdel]],'Data aktør'!A:H,6,FALSE)</f>
        <v/>
      </c>
      <c r="T490" s="78" t="str">
        <f>VLOOKUP(Leverancespecifikation6[[#This Row],[ID-Bygningsdel]],'Data aktør'!A:H,7,FALSE)</f>
        <v/>
      </c>
      <c r="U490" s="122" t="str">
        <f>VLOOKUP(Leverancespecifikation6[[#This Row],[ID-Bygningsdel]],'Data aktør'!A:H,8,FALSE)</f>
        <v/>
      </c>
      <c r="V490" s="112"/>
      <c r="W490" s="79"/>
      <c r="X490" s="79"/>
      <c r="Y490" s="79"/>
      <c r="Z490" s="79"/>
      <c r="AA490" s="79"/>
      <c r="AB490" s="171"/>
      <c r="AD490" s="171"/>
      <c r="AE490" s="171"/>
      <c r="AF490" s="171"/>
      <c r="AG490" s="171"/>
      <c r="AH490" s="171"/>
      <c r="AI490" s="171"/>
      <c r="AJ490" s="171"/>
      <c r="AT490" s="171" t="s">
        <v>36</v>
      </c>
      <c r="AU490" s="171">
        <v>325</v>
      </c>
      <c r="BB490" s="171" t="s">
        <v>36</v>
      </c>
      <c r="BC490" s="171">
        <v>325</v>
      </c>
      <c r="BV490" s="171"/>
      <c r="BW490" s="171"/>
      <c r="CB490" s="134"/>
    </row>
    <row r="491" spans="1:80" ht="12" x14ac:dyDescent="0.2">
      <c r="A491" s="249"/>
      <c r="B491" s="242" t="s">
        <v>1039</v>
      </c>
      <c r="C491" s="170" t="str">
        <f>_xlfn.CONCAT(Leverancespecifikation6[[#This Row],[ID]],Leverancespecifikation6[[#This Row],[BYGNINGSDEL]])</f>
        <v>487Tanke</v>
      </c>
      <c r="E491" s="171">
        <v>543</v>
      </c>
      <c r="I491" s="171"/>
      <c r="J491" s="171">
        <v>4</v>
      </c>
      <c r="K491" s="175" t="s">
        <v>1073</v>
      </c>
      <c r="L491" s="172" t="s">
        <v>1042</v>
      </c>
      <c r="M491" s="80" t="str">
        <f>IFERROR(VLOOKUP(Leverancespecifikation6[[#This Row],[ID-Bygningsdel]],'Data ændringslog'!A:G,7,FALSE),"P")</f>
        <v/>
      </c>
      <c r="N491" s="321" t="s">
        <v>99</v>
      </c>
      <c r="O491" s="121" t="str">
        <f>VLOOKUP(Leverancespecifikation6[[#This Row],[ID-Bygningsdel]],'Data aktør'!A:H,2,FALSE)</f>
        <v/>
      </c>
      <c r="P491" s="78" t="str">
        <f>VLOOKUP(Leverancespecifikation6[[#This Row],[ID-Bygningsdel]],'Data aktør'!A:H,3,FALSE)</f>
        <v/>
      </c>
      <c r="Q491" s="78" t="str">
        <f>VLOOKUP(Leverancespecifikation6[[#This Row],[ID-Bygningsdel]],'Data aktør'!A:H,4,FALSE)</f>
        <v/>
      </c>
      <c r="R491" s="78" t="str">
        <f>VLOOKUP(Leverancespecifikation6[[#This Row],[ID-Bygningsdel]],'Data aktør'!A:H,5,FALSE)</f>
        <v>X</v>
      </c>
      <c r="S491" s="78" t="str">
        <f>VLOOKUP(Leverancespecifikation6[[#This Row],[ID-Bygningsdel]],'Data aktør'!A:H,6,FALSE)</f>
        <v/>
      </c>
      <c r="T491" s="78" t="str">
        <f>VLOOKUP(Leverancespecifikation6[[#This Row],[ID-Bygningsdel]],'Data aktør'!A:H,7,FALSE)</f>
        <v/>
      </c>
      <c r="U491" s="122" t="str">
        <f>VLOOKUP(Leverancespecifikation6[[#This Row],[ID-Bygningsdel]],'Data aktør'!A:H,8,FALSE)</f>
        <v/>
      </c>
      <c r="V491" s="112"/>
      <c r="W491" s="79"/>
      <c r="X491" s="79"/>
      <c r="Y491" s="79"/>
      <c r="Z491" s="79"/>
      <c r="AA491" s="79"/>
      <c r="AB491" s="171" t="s">
        <v>36</v>
      </c>
      <c r="AC491" s="171">
        <v>200</v>
      </c>
      <c r="AD491" s="171"/>
      <c r="AE491" s="171"/>
      <c r="AF491" s="171"/>
      <c r="AG491" s="171"/>
      <c r="AH491" s="171"/>
      <c r="AI491" s="171"/>
      <c r="AJ491" s="171" t="s">
        <v>36</v>
      </c>
      <c r="AK491" s="171">
        <v>300</v>
      </c>
      <c r="AT491" s="171" t="s">
        <v>36</v>
      </c>
      <c r="AU491" s="171">
        <v>325</v>
      </c>
      <c r="BB491" s="171" t="s">
        <v>36</v>
      </c>
      <c r="BC491" s="171">
        <v>325</v>
      </c>
      <c r="BV491" s="171"/>
      <c r="BW491" s="171"/>
      <c r="CB491" s="134"/>
    </row>
    <row r="492" spans="1:80" ht="12" x14ac:dyDescent="0.2">
      <c r="A492" s="249"/>
      <c r="B492" s="242" t="s">
        <v>1040</v>
      </c>
      <c r="C492" s="170" t="str">
        <f>_xlfn.CONCAT(Leverancespecifikation6[[#This Row],[ID]],Leverancespecifikation6[[#This Row],[BYGNINGSDEL]])</f>
        <v>488Kedler</v>
      </c>
      <c r="E492" s="171">
        <v>543</v>
      </c>
      <c r="I492" s="171"/>
      <c r="J492" s="171">
        <v>4</v>
      </c>
      <c r="K492" s="175" t="s">
        <v>1075</v>
      </c>
      <c r="L492" s="172" t="s">
        <v>1042</v>
      </c>
      <c r="M492" s="80" t="str">
        <f>IFERROR(VLOOKUP(Leverancespecifikation6[[#This Row],[ID-Bygningsdel]],'Data ændringslog'!A:G,7,FALSE),"P")</f>
        <v/>
      </c>
      <c r="N492" s="321" t="s">
        <v>99</v>
      </c>
      <c r="O492" s="121" t="str">
        <f>VLOOKUP(Leverancespecifikation6[[#This Row],[ID-Bygningsdel]],'Data aktør'!A:H,2,FALSE)</f>
        <v/>
      </c>
      <c r="P492" s="78" t="str">
        <f>VLOOKUP(Leverancespecifikation6[[#This Row],[ID-Bygningsdel]],'Data aktør'!A:H,3,FALSE)</f>
        <v/>
      </c>
      <c r="Q492" s="78" t="str">
        <f>VLOOKUP(Leverancespecifikation6[[#This Row],[ID-Bygningsdel]],'Data aktør'!A:H,4,FALSE)</f>
        <v/>
      </c>
      <c r="R492" s="78" t="str">
        <f>VLOOKUP(Leverancespecifikation6[[#This Row],[ID-Bygningsdel]],'Data aktør'!A:H,5,FALSE)</f>
        <v>X</v>
      </c>
      <c r="S492" s="78" t="str">
        <f>VLOOKUP(Leverancespecifikation6[[#This Row],[ID-Bygningsdel]],'Data aktør'!A:H,6,FALSE)</f>
        <v/>
      </c>
      <c r="T492" s="78" t="str">
        <f>VLOOKUP(Leverancespecifikation6[[#This Row],[ID-Bygningsdel]],'Data aktør'!A:H,7,FALSE)</f>
        <v/>
      </c>
      <c r="U492" s="122" t="str">
        <f>VLOOKUP(Leverancespecifikation6[[#This Row],[ID-Bygningsdel]],'Data aktør'!A:H,8,FALSE)</f>
        <v/>
      </c>
      <c r="V492" s="112"/>
      <c r="W492" s="79"/>
      <c r="X492" s="79"/>
      <c r="Y492" s="79"/>
      <c r="Z492" s="79"/>
      <c r="AA492" s="79"/>
      <c r="AB492" s="171" t="s">
        <v>36</v>
      </c>
      <c r="AC492" s="171">
        <v>200</v>
      </c>
      <c r="AD492" s="171"/>
      <c r="AE492" s="171"/>
      <c r="AF492" s="171"/>
      <c r="AG492" s="171"/>
      <c r="AH492" s="171"/>
      <c r="AI492" s="171"/>
      <c r="AJ492" s="171" t="s">
        <v>36</v>
      </c>
      <c r="AK492" s="171">
        <v>300</v>
      </c>
      <c r="AT492" s="171" t="s">
        <v>36</v>
      </c>
      <c r="AU492" s="171">
        <v>325</v>
      </c>
      <c r="BB492" s="171" t="s">
        <v>36</v>
      </c>
      <c r="BC492" s="171">
        <v>325</v>
      </c>
      <c r="BV492" s="171"/>
      <c r="BW492" s="171"/>
      <c r="CB492" s="134"/>
    </row>
    <row r="493" spans="1:80" ht="12" x14ac:dyDescent="0.2">
      <c r="A493" s="249"/>
      <c r="B493" s="242" t="s">
        <v>1043</v>
      </c>
      <c r="C493" s="170" t="str">
        <f>_xlfn.CONCAT(Leverancespecifikation6[[#This Row],[ID]],Leverancespecifikation6[[#This Row],[BYGNINGSDEL]])</f>
        <v>489Kondensater</v>
      </c>
      <c r="E493" s="171">
        <v>543</v>
      </c>
      <c r="I493" s="171"/>
      <c r="J493" s="171">
        <v>4</v>
      </c>
      <c r="K493" s="175" t="s">
        <v>1077</v>
      </c>
      <c r="L493" s="172" t="s">
        <v>1042</v>
      </c>
      <c r="M493" s="80" t="str">
        <f>IFERROR(VLOOKUP(Leverancespecifikation6[[#This Row],[ID-Bygningsdel]],'Data ændringslog'!A:G,7,FALSE),"P")</f>
        <v/>
      </c>
      <c r="N493" s="321" t="s">
        <v>99</v>
      </c>
      <c r="O493" s="121" t="str">
        <f>VLOOKUP(Leverancespecifikation6[[#This Row],[ID-Bygningsdel]],'Data aktør'!A:H,2,FALSE)</f>
        <v/>
      </c>
      <c r="P493" s="78" t="str">
        <f>VLOOKUP(Leverancespecifikation6[[#This Row],[ID-Bygningsdel]],'Data aktør'!A:H,3,FALSE)</f>
        <v/>
      </c>
      <c r="Q493" s="78" t="str">
        <f>VLOOKUP(Leverancespecifikation6[[#This Row],[ID-Bygningsdel]],'Data aktør'!A:H,4,FALSE)</f>
        <v/>
      </c>
      <c r="R493" s="78" t="str">
        <f>VLOOKUP(Leverancespecifikation6[[#This Row],[ID-Bygningsdel]],'Data aktør'!A:H,5,FALSE)</f>
        <v>X</v>
      </c>
      <c r="S493" s="78" t="str">
        <f>VLOOKUP(Leverancespecifikation6[[#This Row],[ID-Bygningsdel]],'Data aktør'!A:H,6,FALSE)</f>
        <v/>
      </c>
      <c r="T493" s="78" t="str">
        <f>VLOOKUP(Leverancespecifikation6[[#This Row],[ID-Bygningsdel]],'Data aktør'!A:H,7,FALSE)</f>
        <v/>
      </c>
      <c r="U493" s="122" t="str">
        <f>VLOOKUP(Leverancespecifikation6[[#This Row],[ID-Bygningsdel]],'Data aktør'!A:H,8,FALSE)</f>
        <v/>
      </c>
      <c r="V493" s="112"/>
      <c r="W493" s="79"/>
      <c r="X493" s="79"/>
      <c r="Y493" s="79"/>
      <c r="Z493" s="79"/>
      <c r="AA493" s="79"/>
      <c r="AB493" s="171" t="s">
        <v>36</v>
      </c>
      <c r="AC493" s="171">
        <v>200</v>
      </c>
      <c r="AD493" s="171"/>
      <c r="AE493" s="171"/>
      <c r="AF493" s="171"/>
      <c r="AG493" s="171"/>
      <c r="AH493" s="171"/>
      <c r="AI493" s="171"/>
      <c r="AJ493" s="171" t="s">
        <v>36</v>
      </c>
      <c r="AK493" s="171">
        <v>300</v>
      </c>
      <c r="AT493" s="171" t="s">
        <v>36</v>
      </c>
      <c r="AU493" s="171">
        <v>325</v>
      </c>
      <c r="BB493" s="171" t="s">
        <v>36</v>
      </c>
      <c r="BC493" s="171">
        <v>325</v>
      </c>
      <c r="BV493" s="171"/>
      <c r="BW493" s="171"/>
      <c r="CB493" s="134"/>
    </row>
    <row r="494" spans="1:80" ht="12" x14ac:dyDescent="0.2">
      <c r="A494" s="249"/>
      <c r="B494" s="242" t="s">
        <v>1045</v>
      </c>
      <c r="C494" s="170" t="str">
        <f>_xlfn.CONCAT(Leverancespecifikation6[[#This Row],[ID]],Leverancespecifikation6[[#This Row],[BYGNINGSDEL]])</f>
        <v>490Køling</v>
      </c>
      <c r="E494" s="171">
        <v>551</v>
      </c>
      <c r="I494" s="171"/>
      <c r="J494" s="171">
        <v>3</v>
      </c>
      <c r="K494" s="333" t="s">
        <v>979</v>
      </c>
      <c r="M494" s="80" t="str">
        <f>IFERROR(VLOOKUP(Leverancespecifikation6[[#This Row],[ID-Bygningsdel]],'Data ændringslog'!A:G,7,FALSE),"P")</f>
        <v/>
      </c>
      <c r="N494" s="321" t="s">
        <v>99</v>
      </c>
      <c r="O494" s="121" t="str">
        <f>VLOOKUP(Leverancespecifikation6[[#This Row],[ID-Bygningsdel]],'Data aktør'!A:H,2,FALSE)</f>
        <v/>
      </c>
      <c r="P494" s="78" t="str">
        <f>VLOOKUP(Leverancespecifikation6[[#This Row],[ID-Bygningsdel]],'Data aktør'!A:H,3,FALSE)</f>
        <v/>
      </c>
      <c r="Q494" s="78" t="str">
        <f>VLOOKUP(Leverancespecifikation6[[#This Row],[ID-Bygningsdel]],'Data aktør'!A:H,4,FALSE)</f>
        <v/>
      </c>
      <c r="R494" s="78" t="str">
        <f>VLOOKUP(Leverancespecifikation6[[#This Row],[ID-Bygningsdel]],'Data aktør'!A:H,5,FALSE)</f>
        <v/>
      </c>
      <c r="S494" s="78" t="str">
        <f>VLOOKUP(Leverancespecifikation6[[#This Row],[ID-Bygningsdel]],'Data aktør'!A:H,6,FALSE)</f>
        <v/>
      </c>
      <c r="T494" s="78" t="str">
        <f>VLOOKUP(Leverancespecifikation6[[#This Row],[ID-Bygningsdel]],'Data aktør'!A:H,7,FALSE)</f>
        <v/>
      </c>
      <c r="U494" s="122" t="str">
        <f>VLOOKUP(Leverancespecifikation6[[#This Row],[ID-Bygningsdel]],'Data aktør'!A:H,8,FALSE)</f>
        <v/>
      </c>
      <c r="V494" s="112"/>
      <c r="W494" s="79"/>
      <c r="X494" s="79"/>
      <c r="Y494" s="79"/>
      <c r="Z494" s="79"/>
      <c r="AA494" s="79"/>
      <c r="AB494" s="171"/>
      <c r="AD494" s="171"/>
      <c r="AE494" s="171"/>
      <c r="AF494" s="171"/>
      <c r="AG494" s="171"/>
      <c r="AH494" s="171"/>
      <c r="AI494" s="171"/>
      <c r="AJ494" s="171"/>
      <c r="BV494" s="171"/>
      <c r="BW494" s="171"/>
      <c r="CB494" s="134"/>
    </row>
    <row r="495" spans="1:80" ht="12" x14ac:dyDescent="0.2">
      <c r="A495" s="249"/>
      <c r="B495" s="242" t="s">
        <v>1047</v>
      </c>
      <c r="C495" s="170" t="str">
        <f>_xlfn.CONCAT(Leverancespecifikation6[[#This Row],[ID]],Leverancespecifikation6[[#This Row],[BYGNINGSDEL]])</f>
        <v>491Målerarrangement</v>
      </c>
      <c r="E495" s="171">
        <v>551</v>
      </c>
      <c r="I495" s="171"/>
      <c r="J495" s="171">
        <v>4</v>
      </c>
      <c r="K495" s="175" t="s">
        <v>1041</v>
      </c>
      <c r="L495" s="172" t="s">
        <v>1042</v>
      </c>
      <c r="M495" s="80" t="str">
        <f>IFERROR(VLOOKUP(Leverancespecifikation6[[#This Row],[ID-Bygningsdel]],'Data ændringslog'!A:G,7,FALSE),"P")</f>
        <v/>
      </c>
      <c r="N495" s="321" t="s">
        <v>99</v>
      </c>
      <c r="O495" s="121" t="str">
        <f>VLOOKUP(Leverancespecifikation6[[#This Row],[ID-Bygningsdel]],'Data aktør'!A:H,2,FALSE)</f>
        <v/>
      </c>
      <c r="P495" s="78" t="str">
        <f>VLOOKUP(Leverancespecifikation6[[#This Row],[ID-Bygningsdel]],'Data aktør'!A:H,3,FALSE)</f>
        <v/>
      </c>
      <c r="Q495" s="78" t="str">
        <f>VLOOKUP(Leverancespecifikation6[[#This Row],[ID-Bygningsdel]],'Data aktør'!A:H,4,FALSE)</f>
        <v/>
      </c>
      <c r="R495" s="78" t="str">
        <f>VLOOKUP(Leverancespecifikation6[[#This Row],[ID-Bygningsdel]],'Data aktør'!A:H,5,FALSE)</f>
        <v>X</v>
      </c>
      <c r="S495" s="78" t="str">
        <f>VLOOKUP(Leverancespecifikation6[[#This Row],[ID-Bygningsdel]],'Data aktør'!A:H,6,FALSE)</f>
        <v/>
      </c>
      <c r="T495" s="78" t="str">
        <f>VLOOKUP(Leverancespecifikation6[[#This Row],[ID-Bygningsdel]],'Data aktør'!A:H,7,FALSE)</f>
        <v/>
      </c>
      <c r="U495" s="122" t="str">
        <f>VLOOKUP(Leverancespecifikation6[[#This Row],[ID-Bygningsdel]],'Data aktør'!A:H,8,FALSE)</f>
        <v/>
      </c>
      <c r="V495" s="112"/>
      <c r="W495" s="79"/>
      <c r="X495" s="79"/>
      <c r="Y495" s="79"/>
      <c r="Z495" s="79"/>
      <c r="AA495" s="79"/>
      <c r="AB495" s="171" t="s">
        <v>36</v>
      </c>
      <c r="AC495" s="171">
        <v>200</v>
      </c>
      <c r="AD495" s="171"/>
      <c r="AE495" s="171"/>
      <c r="AF495" s="171"/>
      <c r="AG495" s="171"/>
      <c r="AH495" s="171"/>
      <c r="AI495" s="171"/>
      <c r="AJ495" s="171" t="s">
        <v>36</v>
      </c>
      <c r="AK495" s="171">
        <v>300</v>
      </c>
      <c r="AT495" s="171" t="s">
        <v>36</v>
      </c>
      <c r="AU495" s="171">
        <v>325</v>
      </c>
      <c r="BB495" s="171" t="s">
        <v>36</v>
      </c>
      <c r="BC495" s="171">
        <v>325</v>
      </c>
      <c r="BV495" s="171"/>
      <c r="BW495" s="171"/>
      <c r="CB495" s="134"/>
    </row>
    <row r="496" spans="1:80" ht="12" x14ac:dyDescent="0.2">
      <c r="A496" s="249"/>
      <c r="B496" s="242" t="s">
        <v>1049</v>
      </c>
      <c r="C496" s="170" t="str">
        <f>_xlfn.CONCAT(Leverancespecifikation6[[#This Row],[ID]],Leverancespecifikation6[[#This Row],[BYGNINGSDEL]])</f>
        <v xml:space="preserve">492Cirkulationspumper </v>
      </c>
      <c r="E496" s="171">
        <v>551</v>
      </c>
      <c r="I496" s="171"/>
      <c r="J496" s="171">
        <v>4</v>
      </c>
      <c r="K496" s="175" t="s">
        <v>1081</v>
      </c>
      <c r="L496" s="172" t="s">
        <v>1042</v>
      </c>
      <c r="M496" s="80" t="str">
        <f>IFERROR(VLOOKUP(Leverancespecifikation6[[#This Row],[ID-Bygningsdel]],'Data ændringslog'!A:G,7,FALSE),"P")</f>
        <v/>
      </c>
      <c r="N496" s="321" t="s">
        <v>103</v>
      </c>
      <c r="O496" s="121" t="str">
        <f>VLOOKUP(Leverancespecifikation6[[#This Row],[ID-Bygningsdel]],'Data aktør'!A:H,2,FALSE)</f>
        <v/>
      </c>
      <c r="P496" s="78" t="str">
        <f>VLOOKUP(Leverancespecifikation6[[#This Row],[ID-Bygningsdel]],'Data aktør'!A:H,3,FALSE)</f>
        <v/>
      </c>
      <c r="Q496" s="78" t="str">
        <f>VLOOKUP(Leverancespecifikation6[[#This Row],[ID-Bygningsdel]],'Data aktør'!A:H,4,FALSE)</f>
        <v/>
      </c>
      <c r="R496" s="78" t="str">
        <f>VLOOKUP(Leverancespecifikation6[[#This Row],[ID-Bygningsdel]],'Data aktør'!A:H,5,FALSE)</f>
        <v/>
      </c>
      <c r="S496" s="78" t="str">
        <f>VLOOKUP(Leverancespecifikation6[[#This Row],[ID-Bygningsdel]],'Data aktør'!A:H,6,FALSE)</f>
        <v/>
      </c>
      <c r="T496" s="78" t="str">
        <f>VLOOKUP(Leverancespecifikation6[[#This Row],[ID-Bygningsdel]],'Data aktør'!A:H,7,FALSE)</f>
        <v/>
      </c>
      <c r="U496" s="122" t="str">
        <f>VLOOKUP(Leverancespecifikation6[[#This Row],[ID-Bygningsdel]],'Data aktør'!A:H,8,FALSE)</f>
        <v/>
      </c>
      <c r="V496" s="112"/>
      <c r="W496" s="79"/>
      <c r="X496" s="79"/>
      <c r="Y496" s="79"/>
      <c r="Z496" s="79"/>
      <c r="AA496" s="79"/>
      <c r="AB496" s="171"/>
      <c r="AD496" s="171"/>
      <c r="AE496" s="171"/>
      <c r="AF496" s="171"/>
      <c r="AG496" s="171"/>
      <c r="AH496" s="171"/>
      <c r="AI496" s="171"/>
      <c r="AJ496" s="171"/>
      <c r="BV496" s="171"/>
      <c r="BW496" s="171"/>
      <c r="CB496" s="134"/>
    </row>
    <row r="497" spans="1:80" ht="12" x14ac:dyDescent="0.2">
      <c r="A497" s="249"/>
      <c r="B497" s="242" t="s">
        <v>1051</v>
      </c>
      <c r="C497" s="170" t="str">
        <f>_xlfn.CONCAT(Leverancespecifikation6[[#This Row],[ID]],Leverancespecifikation6[[#This Row],[BYGNINGSDEL]])</f>
        <v xml:space="preserve">493Fordelerrør til køling </v>
      </c>
      <c r="E497" s="171">
        <v>551</v>
      </c>
      <c r="I497" s="171"/>
      <c r="J497" s="171">
        <v>4</v>
      </c>
      <c r="K497" s="175" t="s">
        <v>1083</v>
      </c>
      <c r="L497" s="172" t="s">
        <v>1042</v>
      </c>
      <c r="M497" s="80" t="str">
        <f>IFERROR(VLOOKUP(Leverancespecifikation6[[#This Row],[ID-Bygningsdel]],'Data ændringslog'!A:G,7,FALSE),"P")</f>
        <v/>
      </c>
      <c r="N497" s="321" t="s">
        <v>99</v>
      </c>
      <c r="O497" s="121" t="str">
        <f>VLOOKUP(Leverancespecifikation6[[#This Row],[ID-Bygningsdel]],'Data aktør'!A:H,2,FALSE)</f>
        <v/>
      </c>
      <c r="P497" s="78" t="str">
        <f>VLOOKUP(Leverancespecifikation6[[#This Row],[ID-Bygningsdel]],'Data aktør'!A:H,3,FALSE)</f>
        <v/>
      </c>
      <c r="Q497" s="78" t="str">
        <f>VLOOKUP(Leverancespecifikation6[[#This Row],[ID-Bygningsdel]],'Data aktør'!A:H,4,FALSE)</f>
        <v/>
      </c>
      <c r="R497" s="78" t="str">
        <f>VLOOKUP(Leverancespecifikation6[[#This Row],[ID-Bygningsdel]],'Data aktør'!A:H,5,FALSE)</f>
        <v>X</v>
      </c>
      <c r="S497" s="78" t="str">
        <f>VLOOKUP(Leverancespecifikation6[[#This Row],[ID-Bygningsdel]],'Data aktør'!A:H,6,FALSE)</f>
        <v/>
      </c>
      <c r="T497" s="78" t="str">
        <f>VLOOKUP(Leverancespecifikation6[[#This Row],[ID-Bygningsdel]],'Data aktør'!A:H,7,FALSE)</f>
        <v/>
      </c>
      <c r="U497" s="122" t="str">
        <f>VLOOKUP(Leverancespecifikation6[[#This Row],[ID-Bygningsdel]],'Data aktør'!A:H,8,FALSE)</f>
        <v/>
      </c>
      <c r="V497" s="112"/>
      <c r="W497" s="79"/>
      <c r="X497" s="79"/>
      <c r="Y497" s="79"/>
      <c r="Z497" s="79"/>
      <c r="AA497" s="79"/>
      <c r="AB497" s="171"/>
      <c r="AD497" s="171"/>
      <c r="AE497" s="171"/>
      <c r="AF497" s="171"/>
      <c r="AG497" s="171"/>
      <c r="AH497" s="171"/>
      <c r="AI497" s="171"/>
      <c r="AJ497" s="171"/>
      <c r="AT497" s="171" t="s">
        <v>36</v>
      </c>
      <c r="AU497" s="171">
        <v>325</v>
      </c>
      <c r="BB497" s="171" t="s">
        <v>36</v>
      </c>
      <c r="BC497" s="171">
        <v>325</v>
      </c>
      <c r="BV497" s="171"/>
      <c r="BW497" s="171"/>
      <c r="CB497" s="134"/>
    </row>
    <row r="498" spans="1:80" ht="12" x14ac:dyDescent="0.2">
      <c r="A498" s="249"/>
      <c r="B498" s="242" t="s">
        <v>1053</v>
      </c>
      <c r="C498" s="170" t="str">
        <f>_xlfn.CONCAT(Leverancespecifikation6[[#This Row],[ID]],Leverancespecifikation6[[#This Row],[BYGNINGSDEL]])</f>
        <v>494Køleblandesløjfer</v>
      </c>
      <c r="E498" s="171">
        <v>551</v>
      </c>
      <c r="I498" s="171"/>
      <c r="J498" s="171">
        <v>4</v>
      </c>
      <c r="K498" s="175" t="s">
        <v>1085</v>
      </c>
      <c r="L498" s="172" t="s">
        <v>1042</v>
      </c>
      <c r="M498" s="80" t="str">
        <f>IFERROR(VLOOKUP(Leverancespecifikation6[[#This Row],[ID-Bygningsdel]],'Data ændringslog'!A:G,7,FALSE),"P")</f>
        <v/>
      </c>
      <c r="N498" s="321" t="s">
        <v>99</v>
      </c>
      <c r="O498" s="121" t="str">
        <f>VLOOKUP(Leverancespecifikation6[[#This Row],[ID-Bygningsdel]],'Data aktør'!A:H,2,FALSE)</f>
        <v/>
      </c>
      <c r="P498" s="78" t="str">
        <f>VLOOKUP(Leverancespecifikation6[[#This Row],[ID-Bygningsdel]],'Data aktør'!A:H,3,FALSE)</f>
        <v/>
      </c>
      <c r="Q498" s="78" t="str">
        <f>VLOOKUP(Leverancespecifikation6[[#This Row],[ID-Bygningsdel]],'Data aktør'!A:H,4,FALSE)</f>
        <v/>
      </c>
      <c r="R498" s="78" t="str">
        <f>VLOOKUP(Leverancespecifikation6[[#This Row],[ID-Bygningsdel]],'Data aktør'!A:H,5,FALSE)</f>
        <v>X</v>
      </c>
      <c r="S498" s="78" t="str">
        <f>VLOOKUP(Leverancespecifikation6[[#This Row],[ID-Bygningsdel]],'Data aktør'!A:H,6,FALSE)</f>
        <v/>
      </c>
      <c r="T498" s="78" t="str">
        <f>VLOOKUP(Leverancespecifikation6[[#This Row],[ID-Bygningsdel]],'Data aktør'!A:H,7,FALSE)</f>
        <v/>
      </c>
      <c r="U498" s="122" t="str">
        <f>VLOOKUP(Leverancespecifikation6[[#This Row],[ID-Bygningsdel]],'Data aktør'!A:H,8,FALSE)</f>
        <v/>
      </c>
      <c r="V498" s="112"/>
      <c r="W498" s="79"/>
      <c r="X498" s="79"/>
      <c r="Y498" s="79"/>
      <c r="Z498" s="79"/>
      <c r="AA498" s="79"/>
      <c r="AB498" s="171" t="s">
        <v>36</v>
      </c>
      <c r="AC498" s="171">
        <v>200</v>
      </c>
      <c r="AD498" s="171"/>
      <c r="AE498" s="171"/>
      <c r="AF498" s="171"/>
      <c r="AG498" s="171"/>
      <c r="AH498" s="171"/>
      <c r="AI498" s="171"/>
      <c r="AJ498" s="171" t="s">
        <v>36</v>
      </c>
      <c r="AK498" s="171">
        <v>300</v>
      </c>
      <c r="AT498" s="171" t="s">
        <v>36</v>
      </c>
      <c r="AU498" s="171">
        <v>325</v>
      </c>
      <c r="BB498" s="171" t="s">
        <v>36</v>
      </c>
      <c r="BC498" s="171">
        <v>325</v>
      </c>
      <c r="BV498" s="171"/>
      <c r="BW498" s="171"/>
      <c r="CB498" s="134"/>
    </row>
    <row r="499" spans="1:80" ht="12" x14ac:dyDescent="0.2">
      <c r="A499" s="249"/>
      <c r="B499" s="242" t="s">
        <v>1055</v>
      </c>
      <c r="C499" s="170" t="str">
        <f>_xlfn.CONCAT(Leverancespecifikation6[[#This Row],[ID]],Leverancespecifikation6[[#This Row],[BYGNINGSDEL]])</f>
        <v>495Kølevekslere</v>
      </c>
      <c r="E499" s="171">
        <v>551</v>
      </c>
      <c r="I499" s="171"/>
      <c r="J499" s="171">
        <v>4</v>
      </c>
      <c r="K499" s="175" t="s">
        <v>1087</v>
      </c>
      <c r="L499" s="172" t="s">
        <v>1042</v>
      </c>
      <c r="M499" s="80" t="str">
        <f>IFERROR(VLOOKUP(Leverancespecifikation6[[#This Row],[ID-Bygningsdel]],'Data ændringslog'!A:G,7,FALSE),"P")</f>
        <v/>
      </c>
      <c r="N499" s="321" t="s">
        <v>99</v>
      </c>
      <c r="O499" s="121" t="str">
        <f>VLOOKUP(Leverancespecifikation6[[#This Row],[ID-Bygningsdel]],'Data aktør'!A:H,2,FALSE)</f>
        <v/>
      </c>
      <c r="P499" s="78" t="str">
        <f>VLOOKUP(Leverancespecifikation6[[#This Row],[ID-Bygningsdel]],'Data aktør'!A:H,3,FALSE)</f>
        <v/>
      </c>
      <c r="Q499" s="78" t="str">
        <f>VLOOKUP(Leverancespecifikation6[[#This Row],[ID-Bygningsdel]],'Data aktør'!A:H,4,FALSE)</f>
        <v/>
      </c>
      <c r="R499" s="78" t="str">
        <f>VLOOKUP(Leverancespecifikation6[[#This Row],[ID-Bygningsdel]],'Data aktør'!A:H,5,FALSE)</f>
        <v>X</v>
      </c>
      <c r="S499" s="78" t="str">
        <f>VLOOKUP(Leverancespecifikation6[[#This Row],[ID-Bygningsdel]],'Data aktør'!A:H,6,FALSE)</f>
        <v/>
      </c>
      <c r="T499" s="78" t="str">
        <f>VLOOKUP(Leverancespecifikation6[[#This Row],[ID-Bygningsdel]],'Data aktør'!A:H,7,FALSE)</f>
        <v/>
      </c>
      <c r="U499" s="122" t="str">
        <f>VLOOKUP(Leverancespecifikation6[[#This Row],[ID-Bygningsdel]],'Data aktør'!A:H,8,FALSE)</f>
        <v/>
      </c>
      <c r="V499" s="112"/>
      <c r="W499" s="79"/>
      <c r="X499" s="79"/>
      <c r="Y499" s="79"/>
      <c r="Z499" s="79"/>
      <c r="AA499" s="79"/>
      <c r="AB499" s="171" t="s">
        <v>36</v>
      </c>
      <c r="AC499" s="171">
        <v>200</v>
      </c>
      <c r="AD499" s="171"/>
      <c r="AE499" s="171"/>
      <c r="AF499" s="171"/>
      <c r="AG499" s="171"/>
      <c r="AH499" s="171"/>
      <c r="AI499" s="171"/>
      <c r="AJ499" s="171" t="s">
        <v>36</v>
      </c>
      <c r="AK499" s="171">
        <v>300</v>
      </c>
      <c r="AT499" s="171" t="s">
        <v>36</v>
      </c>
      <c r="AU499" s="171">
        <v>325</v>
      </c>
      <c r="BB499" s="171" t="s">
        <v>36</v>
      </c>
      <c r="BC499" s="171">
        <v>325</v>
      </c>
      <c r="BV499" s="171"/>
      <c r="BW499" s="171"/>
      <c r="CB499" s="134"/>
    </row>
    <row r="500" spans="1:80" ht="12" x14ac:dyDescent="0.2">
      <c r="A500" s="249"/>
      <c r="B500" s="242" t="s">
        <v>1056</v>
      </c>
      <c r="C500" s="170" t="str">
        <f>_xlfn.CONCAT(Leverancespecifikation6[[#This Row],[ID]],Leverancespecifikation6[[#This Row],[BYGNINGSDEL]])</f>
        <v>496Beholdere/Tanke</v>
      </c>
      <c r="E500" s="171">
        <v>551</v>
      </c>
      <c r="I500" s="171"/>
      <c r="J500" s="171">
        <v>4</v>
      </c>
      <c r="K500" s="175" t="s">
        <v>1089</v>
      </c>
      <c r="L500" s="172" t="s">
        <v>1042</v>
      </c>
      <c r="M500" s="80" t="str">
        <f>IFERROR(VLOOKUP(Leverancespecifikation6[[#This Row],[ID-Bygningsdel]],'Data ændringslog'!A:G,7,FALSE),"P")</f>
        <v/>
      </c>
      <c r="N500" s="321" t="s">
        <v>99</v>
      </c>
      <c r="O500" s="121" t="str">
        <f>VLOOKUP(Leverancespecifikation6[[#This Row],[ID-Bygningsdel]],'Data aktør'!A:H,2,FALSE)</f>
        <v/>
      </c>
      <c r="P500" s="78" t="str">
        <f>VLOOKUP(Leverancespecifikation6[[#This Row],[ID-Bygningsdel]],'Data aktør'!A:H,3,FALSE)</f>
        <v/>
      </c>
      <c r="Q500" s="78" t="str">
        <f>VLOOKUP(Leverancespecifikation6[[#This Row],[ID-Bygningsdel]],'Data aktør'!A:H,4,FALSE)</f>
        <v/>
      </c>
      <c r="R500" s="78" t="str">
        <f>VLOOKUP(Leverancespecifikation6[[#This Row],[ID-Bygningsdel]],'Data aktør'!A:H,5,FALSE)</f>
        <v>X</v>
      </c>
      <c r="S500" s="78" t="str">
        <f>VLOOKUP(Leverancespecifikation6[[#This Row],[ID-Bygningsdel]],'Data aktør'!A:H,6,FALSE)</f>
        <v/>
      </c>
      <c r="T500" s="78" t="str">
        <f>VLOOKUP(Leverancespecifikation6[[#This Row],[ID-Bygningsdel]],'Data aktør'!A:H,7,FALSE)</f>
        <v/>
      </c>
      <c r="U500" s="122" t="str">
        <f>VLOOKUP(Leverancespecifikation6[[#This Row],[ID-Bygningsdel]],'Data aktør'!A:H,8,FALSE)</f>
        <v/>
      </c>
      <c r="V500" s="112"/>
      <c r="W500" s="79"/>
      <c r="X500" s="79"/>
      <c r="Y500" s="79"/>
      <c r="Z500" s="79"/>
      <c r="AA500" s="79"/>
      <c r="AB500" s="171" t="s">
        <v>36</v>
      </c>
      <c r="AC500" s="171">
        <v>200</v>
      </c>
      <c r="AD500" s="171"/>
      <c r="AE500" s="171"/>
      <c r="AF500" s="171"/>
      <c r="AG500" s="171"/>
      <c r="AH500" s="171"/>
      <c r="AI500" s="171"/>
      <c r="AJ500" s="171" t="s">
        <v>36</v>
      </c>
      <c r="AK500" s="171">
        <v>300</v>
      </c>
      <c r="AT500" s="171" t="s">
        <v>36</v>
      </c>
      <c r="AU500" s="171">
        <v>325</v>
      </c>
      <c r="BB500" s="171" t="s">
        <v>36</v>
      </c>
      <c r="BC500" s="171">
        <v>325</v>
      </c>
      <c r="BV500" s="171"/>
      <c r="BW500" s="171"/>
      <c r="CB500" s="134"/>
    </row>
    <row r="501" spans="1:80" ht="12" x14ac:dyDescent="0.2">
      <c r="A501" s="249"/>
      <c r="B501" s="242" t="s">
        <v>1058</v>
      </c>
      <c r="C501" s="170" t="str">
        <f>_xlfn.CONCAT(Leverancespecifikation6[[#This Row],[ID]],Leverancespecifikation6[[#This Row],[BYGNINGSDEL]])</f>
        <v xml:space="preserve">497Kølecentraler </v>
      </c>
      <c r="E501" s="171">
        <v>553</v>
      </c>
      <c r="I501" s="171"/>
      <c r="J501" s="171">
        <v>4</v>
      </c>
      <c r="K501" s="175" t="s">
        <v>1091</v>
      </c>
      <c r="L501" s="172" t="s">
        <v>1042</v>
      </c>
      <c r="M501" s="80" t="str">
        <f>IFERROR(VLOOKUP(Leverancespecifikation6[[#This Row],[ID-Bygningsdel]],'Data ændringslog'!A:G,7,FALSE),"P")</f>
        <v/>
      </c>
      <c r="N501" s="321" t="s">
        <v>99</v>
      </c>
      <c r="O501" s="121" t="str">
        <f>VLOOKUP(Leverancespecifikation6[[#This Row],[ID-Bygningsdel]],'Data aktør'!A:H,2,FALSE)</f>
        <v/>
      </c>
      <c r="P501" s="78" t="str">
        <f>VLOOKUP(Leverancespecifikation6[[#This Row],[ID-Bygningsdel]],'Data aktør'!A:H,3,FALSE)</f>
        <v/>
      </c>
      <c r="Q501" s="78" t="str">
        <f>VLOOKUP(Leverancespecifikation6[[#This Row],[ID-Bygningsdel]],'Data aktør'!A:H,4,FALSE)</f>
        <v/>
      </c>
      <c r="R501" s="78" t="str">
        <f>VLOOKUP(Leverancespecifikation6[[#This Row],[ID-Bygningsdel]],'Data aktør'!A:H,5,FALSE)</f>
        <v>X</v>
      </c>
      <c r="S501" s="78" t="str">
        <f>VLOOKUP(Leverancespecifikation6[[#This Row],[ID-Bygningsdel]],'Data aktør'!A:H,6,FALSE)</f>
        <v/>
      </c>
      <c r="T501" s="78" t="str">
        <f>VLOOKUP(Leverancespecifikation6[[#This Row],[ID-Bygningsdel]],'Data aktør'!A:H,7,FALSE)</f>
        <v/>
      </c>
      <c r="U501" s="122" t="str">
        <f>VLOOKUP(Leverancespecifikation6[[#This Row],[ID-Bygningsdel]],'Data aktør'!A:H,8,FALSE)</f>
        <v/>
      </c>
      <c r="V501" s="112"/>
      <c r="W501" s="79"/>
      <c r="X501" s="79"/>
      <c r="Y501" s="79"/>
      <c r="Z501" s="79"/>
      <c r="AA501" s="79"/>
      <c r="AB501" s="171" t="s">
        <v>36</v>
      </c>
      <c r="AC501" s="171">
        <v>200</v>
      </c>
      <c r="AD501" s="171"/>
      <c r="AE501" s="171"/>
      <c r="AF501" s="171"/>
      <c r="AG501" s="171"/>
      <c r="AH501" s="171"/>
      <c r="AI501" s="171"/>
      <c r="AJ501" s="171" t="s">
        <v>36</v>
      </c>
      <c r="AK501" s="171">
        <v>300</v>
      </c>
      <c r="AT501" s="171" t="s">
        <v>36</v>
      </c>
      <c r="AU501" s="171">
        <v>325</v>
      </c>
      <c r="BB501" s="171" t="s">
        <v>36</v>
      </c>
      <c r="BC501" s="171">
        <v>325</v>
      </c>
      <c r="BV501" s="171"/>
      <c r="BW501" s="171"/>
      <c r="CB501" s="134"/>
    </row>
    <row r="502" spans="1:80" ht="12" x14ac:dyDescent="0.2">
      <c r="A502" s="249"/>
      <c r="B502" s="242" t="s">
        <v>1060</v>
      </c>
      <c r="C502" s="170" t="str">
        <f>_xlfn.CONCAT(Leverancespecifikation6[[#This Row],[ID]],Leverancespecifikation6[[#This Row],[BYGNINGSDEL]])</f>
        <v>498Chillere</v>
      </c>
      <c r="E502" s="171">
        <v>553</v>
      </c>
      <c r="I502" s="171"/>
      <c r="J502" s="171">
        <v>4</v>
      </c>
      <c r="K502" s="175" t="s">
        <v>1093</v>
      </c>
      <c r="L502" s="172" t="s">
        <v>1042</v>
      </c>
      <c r="M502" s="80" t="str">
        <f>IFERROR(VLOOKUP(Leverancespecifikation6[[#This Row],[ID-Bygningsdel]],'Data ændringslog'!A:G,7,FALSE),"P")</f>
        <v/>
      </c>
      <c r="N502" s="321" t="s">
        <v>99</v>
      </c>
      <c r="O502" s="121" t="str">
        <f>VLOOKUP(Leverancespecifikation6[[#This Row],[ID-Bygningsdel]],'Data aktør'!A:H,2,FALSE)</f>
        <v/>
      </c>
      <c r="P502" s="78" t="str">
        <f>VLOOKUP(Leverancespecifikation6[[#This Row],[ID-Bygningsdel]],'Data aktør'!A:H,3,FALSE)</f>
        <v/>
      </c>
      <c r="Q502" s="78" t="str">
        <f>VLOOKUP(Leverancespecifikation6[[#This Row],[ID-Bygningsdel]],'Data aktør'!A:H,4,FALSE)</f>
        <v/>
      </c>
      <c r="R502" s="78" t="str">
        <f>VLOOKUP(Leverancespecifikation6[[#This Row],[ID-Bygningsdel]],'Data aktør'!A:H,5,FALSE)</f>
        <v>X</v>
      </c>
      <c r="S502" s="78" t="str">
        <f>VLOOKUP(Leverancespecifikation6[[#This Row],[ID-Bygningsdel]],'Data aktør'!A:H,6,FALSE)</f>
        <v/>
      </c>
      <c r="T502" s="78" t="str">
        <f>VLOOKUP(Leverancespecifikation6[[#This Row],[ID-Bygningsdel]],'Data aktør'!A:H,7,FALSE)</f>
        <v/>
      </c>
      <c r="U502" s="122" t="str">
        <f>VLOOKUP(Leverancespecifikation6[[#This Row],[ID-Bygningsdel]],'Data aktør'!A:H,8,FALSE)</f>
        <v/>
      </c>
      <c r="V502" s="112"/>
      <c r="W502" s="79"/>
      <c r="X502" s="79"/>
      <c r="Y502" s="79"/>
      <c r="Z502" s="79"/>
      <c r="AA502" s="79"/>
      <c r="AB502" s="171" t="s">
        <v>36</v>
      </c>
      <c r="AC502" s="171">
        <v>200</v>
      </c>
      <c r="AD502" s="171"/>
      <c r="AE502" s="171"/>
      <c r="AF502" s="171"/>
      <c r="AG502" s="171"/>
      <c r="AH502" s="171"/>
      <c r="AI502" s="171"/>
      <c r="AJ502" s="171" t="s">
        <v>36</v>
      </c>
      <c r="AK502" s="171">
        <v>300</v>
      </c>
      <c r="AT502" s="171" t="s">
        <v>36</v>
      </c>
      <c r="AU502" s="171">
        <v>325</v>
      </c>
      <c r="BB502" s="171" t="s">
        <v>36</v>
      </c>
      <c r="BC502" s="171">
        <v>325</v>
      </c>
      <c r="BV502" s="171"/>
      <c r="BW502" s="171"/>
      <c r="CB502" s="134"/>
    </row>
    <row r="503" spans="1:80" ht="12" x14ac:dyDescent="0.2">
      <c r="A503" s="249"/>
      <c r="B503" s="242" t="s">
        <v>1062</v>
      </c>
      <c r="C503" s="170" t="str">
        <f>_xlfn.CONCAT(Leverancespecifikation6[[#This Row],[ID]],Leverancespecifikation6[[#This Row],[BYGNINGSDEL]])</f>
        <v>499Frikølere</v>
      </c>
      <c r="E503" s="171">
        <v>553</v>
      </c>
      <c r="I503" s="171"/>
      <c r="J503" s="171">
        <v>4</v>
      </c>
      <c r="K503" s="175" t="s">
        <v>1095</v>
      </c>
      <c r="L503" s="172" t="s">
        <v>1042</v>
      </c>
      <c r="M503" s="80" t="str">
        <f>IFERROR(VLOOKUP(Leverancespecifikation6[[#This Row],[ID-Bygningsdel]],'Data ændringslog'!A:G,7,FALSE),"P")</f>
        <v/>
      </c>
      <c r="N503" s="321" t="s">
        <v>99</v>
      </c>
      <c r="O503" s="121" t="str">
        <f>VLOOKUP(Leverancespecifikation6[[#This Row],[ID-Bygningsdel]],'Data aktør'!A:H,2,FALSE)</f>
        <v/>
      </c>
      <c r="P503" s="78" t="str">
        <f>VLOOKUP(Leverancespecifikation6[[#This Row],[ID-Bygningsdel]],'Data aktør'!A:H,3,FALSE)</f>
        <v/>
      </c>
      <c r="Q503" s="78" t="str">
        <f>VLOOKUP(Leverancespecifikation6[[#This Row],[ID-Bygningsdel]],'Data aktør'!A:H,4,FALSE)</f>
        <v/>
      </c>
      <c r="R503" s="78" t="str">
        <f>VLOOKUP(Leverancespecifikation6[[#This Row],[ID-Bygningsdel]],'Data aktør'!A:H,5,FALSE)</f>
        <v>X</v>
      </c>
      <c r="S503" s="78" t="str">
        <f>VLOOKUP(Leverancespecifikation6[[#This Row],[ID-Bygningsdel]],'Data aktør'!A:H,6,FALSE)</f>
        <v/>
      </c>
      <c r="T503" s="78" t="str">
        <f>VLOOKUP(Leverancespecifikation6[[#This Row],[ID-Bygningsdel]],'Data aktør'!A:H,7,FALSE)</f>
        <v/>
      </c>
      <c r="U503" s="122" t="str">
        <f>VLOOKUP(Leverancespecifikation6[[#This Row],[ID-Bygningsdel]],'Data aktør'!A:H,8,FALSE)</f>
        <v/>
      </c>
      <c r="V503" s="112"/>
      <c r="W503" s="79"/>
      <c r="X503" s="79"/>
      <c r="Y503" s="79"/>
      <c r="Z503" s="79"/>
      <c r="AA503" s="79"/>
      <c r="AB503" s="171" t="s">
        <v>36</v>
      </c>
      <c r="AC503" s="171">
        <v>200</v>
      </c>
      <c r="AD503" s="171"/>
      <c r="AE503" s="171"/>
      <c r="AF503" s="171"/>
      <c r="AG503" s="171"/>
      <c r="AH503" s="171"/>
      <c r="AI503" s="171"/>
      <c r="AJ503" s="171" t="s">
        <v>36</v>
      </c>
      <c r="AK503" s="171">
        <v>300</v>
      </c>
      <c r="AT503" s="171" t="s">
        <v>36</v>
      </c>
      <c r="AU503" s="171">
        <v>325</v>
      </c>
      <c r="BB503" s="171" t="s">
        <v>36</v>
      </c>
      <c r="BC503" s="171">
        <v>325</v>
      </c>
      <c r="BV503" s="171"/>
      <c r="BW503" s="171"/>
      <c r="CB503" s="134"/>
    </row>
    <row r="504" spans="1:80" ht="12" x14ac:dyDescent="0.2">
      <c r="A504" s="249"/>
      <c r="B504" s="242" t="s">
        <v>1064</v>
      </c>
      <c r="C504" s="170" t="str">
        <f>_xlfn.CONCAT(Leverancespecifikation6[[#This Row],[ID]],Leverancespecifikation6[[#This Row],[BYGNINGSDEL]])</f>
        <v>500Tørkølere</v>
      </c>
      <c r="E504" s="171">
        <v>553</v>
      </c>
      <c r="I504" s="171"/>
      <c r="J504" s="171">
        <v>4</v>
      </c>
      <c r="K504" s="175" t="s">
        <v>1097</v>
      </c>
      <c r="L504" s="172" t="s">
        <v>1042</v>
      </c>
      <c r="M504" s="80" t="str">
        <f>IFERROR(VLOOKUP(Leverancespecifikation6[[#This Row],[ID-Bygningsdel]],'Data ændringslog'!A:G,7,FALSE),"P")</f>
        <v/>
      </c>
      <c r="N504" s="321" t="s">
        <v>99</v>
      </c>
      <c r="O504" s="121" t="str">
        <f>VLOOKUP(Leverancespecifikation6[[#This Row],[ID-Bygningsdel]],'Data aktør'!A:H,2,FALSE)</f>
        <v/>
      </c>
      <c r="P504" s="78" t="str">
        <f>VLOOKUP(Leverancespecifikation6[[#This Row],[ID-Bygningsdel]],'Data aktør'!A:H,3,FALSE)</f>
        <v/>
      </c>
      <c r="Q504" s="78" t="str">
        <f>VLOOKUP(Leverancespecifikation6[[#This Row],[ID-Bygningsdel]],'Data aktør'!A:H,4,FALSE)</f>
        <v/>
      </c>
      <c r="R504" s="78" t="str">
        <f>VLOOKUP(Leverancespecifikation6[[#This Row],[ID-Bygningsdel]],'Data aktør'!A:H,5,FALSE)</f>
        <v>X</v>
      </c>
      <c r="S504" s="78" t="str">
        <f>VLOOKUP(Leverancespecifikation6[[#This Row],[ID-Bygningsdel]],'Data aktør'!A:H,6,FALSE)</f>
        <v/>
      </c>
      <c r="T504" s="78" t="str">
        <f>VLOOKUP(Leverancespecifikation6[[#This Row],[ID-Bygningsdel]],'Data aktør'!A:H,7,FALSE)</f>
        <v/>
      </c>
      <c r="U504" s="122" t="str">
        <f>VLOOKUP(Leverancespecifikation6[[#This Row],[ID-Bygningsdel]],'Data aktør'!A:H,8,FALSE)</f>
        <v/>
      </c>
      <c r="V504" s="112"/>
      <c r="W504" s="79"/>
      <c r="X504" s="79"/>
      <c r="Y504" s="79"/>
      <c r="Z504" s="79"/>
      <c r="AA504" s="79"/>
      <c r="AB504" s="171" t="s">
        <v>36</v>
      </c>
      <c r="AC504" s="171">
        <v>200</v>
      </c>
      <c r="AD504" s="171"/>
      <c r="AE504" s="171"/>
      <c r="AF504" s="171"/>
      <c r="AG504" s="171"/>
      <c r="AH504" s="171"/>
      <c r="AI504" s="171"/>
      <c r="AJ504" s="171" t="s">
        <v>36</v>
      </c>
      <c r="AK504" s="171">
        <v>300</v>
      </c>
      <c r="AT504" s="171" t="s">
        <v>36</v>
      </c>
      <c r="AU504" s="171">
        <v>325</v>
      </c>
      <c r="BB504" s="171" t="s">
        <v>36</v>
      </c>
      <c r="BC504" s="171">
        <v>325</v>
      </c>
      <c r="BV504" s="171"/>
      <c r="BW504" s="171"/>
      <c r="CB504" s="134"/>
    </row>
    <row r="505" spans="1:80" ht="12" x14ac:dyDescent="0.2">
      <c r="A505" s="249"/>
      <c r="B505" s="242" t="s">
        <v>1066</v>
      </c>
      <c r="C505" s="170" t="str">
        <f>_xlfn.CONCAT(Leverancespecifikation6[[#This Row],[ID]],Leverancespecifikation6[[#This Row],[BYGNINGSDEL]])</f>
        <v>501Kølekompressorer</v>
      </c>
      <c r="E505" s="171">
        <v>553</v>
      </c>
      <c r="I505" s="171"/>
      <c r="J505" s="171">
        <v>4</v>
      </c>
      <c r="K505" s="175" t="s">
        <v>1099</v>
      </c>
      <c r="L505" s="172" t="s">
        <v>1042</v>
      </c>
      <c r="M505" s="80" t="str">
        <f>IFERROR(VLOOKUP(Leverancespecifikation6[[#This Row],[ID-Bygningsdel]],'Data ændringslog'!A:G,7,FALSE),"P")</f>
        <v/>
      </c>
      <c r="N505" s="321" t="s">
        <v>99</v>
      </c>
      <c r="O505" s="121" t="str">
        <f>VLOOKUP(Leverancespecifikation6[[#This Row],[ID-Bygningsdel]],'Data aktør'!A:H,2,FALSE)</f>
        <v/>
      </c>
      <c r="P505" s="78" t="str">
        <f>VLOOKUP(Leverancespecifikation6[[#This Row],[ID-Bygningsdel]],'Data aktør'!A:H,3,FALSE)</f>
        <v/>
      </c>
      <c r="Q505" s="78" t="str">
        <f>VLOOKUP(Leverancespecifikation6[[#This Row],[ID-Bygningsdel]],'Data aktør'!A:H,4,FALSE)</f>
        <v/>
      </c>
      <c r="R505" s="78" t="str">
        <f>VLOOKUP(Leverancespecifikation6[[#This Row],[ID-Bygningsdel]],'Data aktør'!A:H,5,FALSE)</f>
        <v>X</v>
      </c>
      <c r="S505" s="78" t="str">
        <f>VLOOKUP(Leverancespecifikation6[[#This Row],[ID-Bygningsdel]],'Data aktør'!A:H,6,FALSE)</f>
        <v/>
      </c>
      <c r="T505" s="78" t="str">
        <f>VLOOKUP(Leverancespecifikation6[[#This Row],[ID-Bygningsdel]],'Data aktør'!A:H,7,FALSE)</f>
        <v/>
      </c>
      <c r="U505" s="122" t="str">
        <f>VLOOKUP(Leverancespecifikation6[[#This Row],[ID-Bygningsdel]],'Data aktør'!A:H,8,FALSE)</f>
        <v/>
      </c>
      <c r="V505" s="112"/>
      <c r="W505" s="79"/>
      <c r="X505" s="79"/>
      <c r="Y505" s="79"/>
      <c r="Z505" s="79"/>
      <c r="AA505" s="79"/>
      <c r="AB505" s="171" t="s">
        <v>36</v>
      </c>
      <c r="AC505" s="171">
        <v>200</v>
      </c>
      <c r="AD505" s="171"/>
      <c r="AE505" s="171"/>
      <c r="AF505" s="171"/>
      <c r="AG505" s="171"/>
      <c r="AH505" s="171"/>
      <c r="AI505" s="171"/>
      <c r="AJ505" s="171" t="s">
        <v>36</v>
      </c>
      <c r="AK505" s="171">
        <v>300</v>
      </c>
      <c r="AT505" s="171" t="s">
        <v>36</v>
      </c>
      <c r="AU505" s="171">
        <v>325</v>
      </c>
      <c r="BB505" s="171" t="s">
        <v>36</v>
      </c>
      <c r="BC505" s="171">
        <v>325</v>
      </c>
      <c r="BV505" s="171"/>
      <c r="BW505" s="171"/>
      <c r="CB505" s="134"/>
    </row>
    <row r="506" spans="1:80" ht="12" x14ac:dyDescent="0.2">
      <c r="A506" s="249"/>
      <c r="B506" s="242" t="s">
        <v>1068</v>
      </c>
      <c r="C506" s="170" t="str">
        <f>_xlfn.CONCAT(Leverancespecifikation6[[#This Row],[ID]],Leverancespecifikation6[[#This Row],[BYGNINGSDEL]])</f>
        <v>502Varme</v>
      </c>
      <c r="E506" s="171">
        <v>561</v>
      </c>
      <c r="I506" s="171"/>
      <c r="J506" s="171">
        <v>3</v>
      </c>
      <c r="K506" s="333" t="s">
        <v>993</v>
      </c>
      <c r="M506" s="80" t="str">
        <f>IFERROR(VLOOKUP(Leverancespecifikation6[[#This Row],[ID-Bygningsdel]],'Data ændringslog'!A:G,7,FALSE),"P")</f>
        <v/>
      </c>
      <c r="N506" s="321" t="s">
        <v>99</v>
      </c>
      <c r="O506" s="121" t="str">
        <f>VLOOKUP(Leverancespecifikation6[[#This Row],[ID-Bygningsdel]],'Data aktør'!A:H,2,FALSE)</f>
        <v/>
      </c>
      <c r="P506" s="78" t="str">
        <f>VLOOKUP(Leverancespecifikation6[[#This Row],[ID-Bygningsdel]],'Data aktør'!A:H,3,FALSE)</f>
        <v/>
      </c>
      <c r="Q506" s="78" t="str">
        <f>VLOOKUP(Leverancespecifikation6[[#This Row],[ID-Bygningsdel]],'Data aktør'!A:H,4,FALSE)</f>
        <v/>
      </c>
      <c r="R506" s="78" t="str">
        <f>VLOOKUP(Leverancespecifikation6[[#This Row],[ID-Bygningsdel]],'Data aktør'!A:H,5,FALSE)</f>
        <v/>
      </c>
      <c r="S506" s="78" t="str">
        <f>VLOOKUP(Leverancespecifikation6[[#This Row],[ID-Bygningsdel]],'Data aktør'!A:H,6,FALSE)</f>
        <v/>
      </c>
      <c r="T506" s="78" t="str">
        <f>VLOOKUP(Leverancespecifikation6[[#This Row],[ID-Bygningsdel]],'Data aktør'!A:H,7,FALSE)</f>
        <v/>
      </c>
      <c r="U506" s="122" t="str">
        <f>VLOOKUP(Leverancespecifikation6[[#This Row],[ID-Bygningsdel]],'Data aktør'!A:H,8,FALSE)</f>
        <v/>
      </c>
      <c r="V506" s="112"/>
      <c r="W506" s="79"/>
      <c r="X506" s="79"/>
      <c r="Y506" s="79"/>
      <c r="Z506" s="79"/>
      <c r="AA506" s="79"/>
      <c r="AB506" s="171"/>
      <c r="AD506" s="171"/>
      <c r="AE506" s="171"/>
      <c r="AF506" s="171"/>
      <c r="AG506" s="171"/>
      <c r="AH506" s="171"/>
      <c r="AI506" s="171"/>
      <c r="AJ506" s="171"/>
      <c r="BV506" s="171"/>
      <c r="BW506" s="171"/>
      <c r="CB506" s="134"/>
    </row>
    <row r="507" spans="1:80" ht="12" x14ac:dyDescent="0.2">
      <c r="A507" s="249"/>
      <c r="B507" s="242" t="s">
        <v>1070</v>
      </c>
      <c r="C507" s="170" t="str">
        <f>_xlfn.CONCAT(Leverancespecifikation6[[#This Row],[ID]],Leverancespecifikation6[[#This Row],[BYGNINGSDEL]])</f>
        <v>503Målerarrangement</v>
      </c>
      <c r="E507" s="171">
        <v>561</v>
      </c>
      <c r="I507" s="171"/>
      <c r="J507" s="171">
        <v>4</v>
      </c>
      <c r="K507" s="175" t="s">
        <v>1041</v>
      </c>
      <c r="L507" s="172" t="s">
        <v>1042</v>
      </c>
      <c r="M507" s="80" t="str">
        <f>IFERROR(VLOOKUP(Leverancespecifikation6[[#This Row],[ID-Bygningsdel]],'Data ændringslog'!A:G,7,FALSE),"P")</f>
        <v/>
      </c>
      <c r="N507" s="321" t="s">
        <v>99</v>
      </c>
      <c r="O507" s="121" t="str">
        <f>VLOOKUP(Leverancespecifikation6[[#This Row],[ID-Bygningsdel]],'Data aktør'!A:H,2,FALSE)</f>
        <v/>
      </c>
      <c r="P507" s="78" t="str">
        <f>VLOOKUP(Leverancespecifikation6[[#This Row],[ID-Bygningsdel]],'Data aktør'!A:H,3,FALSE)</f>
        <v/>
      </c>
      <c r="Q507" s="78" t="str">
        <f>VLOOKUP(Leverancespecifikation6[[#This Row],[ID-Bygningsdel]],'Data aktør'!A:H,4,FALSE)</f>
        <v/>
      </c>
      <c r="R507" s="78" t="str">
        <f>VLOOKUP(Leverancespecifikation6[[#This Row],[ID-Bygningsdel]],'Data aktør'!A:H,5,FALSE)</f>
        <v>X</v>
      </c>
      <c r="S507" s="78" t="str">
        <f>VLOOKUP(Leverancespecifikation6[[#This Row],[ID-Bygningsdel]],'Data aktør'!A:H,6,FALSE)</f>
        <v/>
      </c>
      <c r="T507" s="78" t="str">
        <f>VLOOKUP(Leverancespecifikation6[[#This Row],[ID-Bygningsdel]],'Data aktør'!A:H,7,FALSE)</f>
        <v/>
      </c>
      <c r="U507" s="122" t="str">
        <f>VLOOKUP(Leverancespecifikation6[[#This Row],[ID-Bygningsdel]],'Data aktør'!A:H,8,FALSE)</f>
        <v/>
      </c>
      <c r="V507" s="112"/>
      <c r="W507" s="79"/>
      <c r="X507" s="79"/>
      <c r="Y507" s="79"/>
      <c r="Z507" s="79"/>
      <c r="AA507" s="79"/>
      <c r="AB507" s="171" t="s">
        <v>36</v>
      </c>
      <c r="AC507" s="171">
        <v>200</v>
      </c>
      <c r="AD507" s="171"/>
      <c r="AE507" s="171"/>
      <c r="AF507" s="171"/>
      <c r="AG507" s="171"/>
      <c r="AH507" s="171"/>
      <c r="AI507" s="171"/>
      <c r="AJ507" s="171" t="s">
        <v>36</v>
      </c>
      <c r="AK507" s="171">
        <v>300</v>
      </c>
      <c r="AT507" s="171" t="s">
        <v>36</v>
      </c>
      <c r="AU507" s="171">
        <v>325</v>
      </c>
      <c r="BB507" s="171" t="s">
        <v>36</v>
      </c>
      <c r="BC507" s="171">
        <v>325</v>
      </c>
      <c r="BV507" s="171"/>
      <c r="BW507" s="171"/>
      <c r="CB507" s="134"/>
    </row>
    <row r="508" spans="1:80" ht="12" x14ac:dyDescent="0.2">
      <c r="A508" s="249"/>
      <c r="B508" s="242" t="s">
        <v>1072</v>
      </c>
      <c r="C508" s="170" t="str">
        <f>_xlfn.CONCAT(Leverancespecifikation6[[#This Row],[ID]],Leverancespecifikation6[[#This Row],[BYGNINGSDEL]])</f>
        <v>504Pumper</v>
      </c>
      <c r="E508" s="171">
        <v>561</v>
      </c>
      <c r="I508" s="171"/>
      <c r="J508" s="171">
        <v>4</v>
      </c>
      <c r="K508" s="175" t="s">
        <v>1103</v>
      </c>
      <c r="L508" s="172" t="s">
        <v>1042</v>
      </c>
      <c r="M508" s="80" t="str">
        <f>IFERROR(VLOOKUP(Leverancespecifikation6[[#This Row],[ID-Bygningsdel]],'Data ændringslog'!A:G,7,FALSE),"P")</f>
        <v/>
      </c>
      <c r="N508" s="321" t="s">
        <v>103</v>
      </c>
      <c r="O508" s="121" t="str">
        <f>VLOOKUP(Leverancespecifikation6[[#This Row],[ID-Bygningsdel]],'Data aktør'!A:H,2,FALSE)</f>
        <v/>
      </c>
      <c r="P508" s="78" t="str">
        <f>VLOOKUP(Leverancespecifikation6[[#This Row],[ID-Bygningsdel]],'Data aktør'!A:H,3,FALSE)</f>
        <v/>
      </c>
      <c r="Q508" s="78" t="str">
        <f>VLOOKUP(Leverancespecifikation6[[#This Row],[ID-Bygningsdel]],'Data aktør'!A:H,4,FALSE)</f>
        <v/>
      </c>
      <c r="R508" s="78" t="str">
        <f>VLOOKUP(Leverancespecifikation6[[#This Row],[ID-Bygningsdel]],'Data aktør'!A:H,5,FALSE)</f>
        <v/>
      </c>
      <c r="S508" s="78" t="str">
        <f>VLOOKUP(Leverancespecifikation6[[#This Row],[ID-Bygningsdel]],'Data aktør'!A:H,6,FALSE)</f>
        <v/>
      </c>
      <c r="T508" s="78" t="str">
        <f>VLOOKUP(Leverancespecifikation6[[#This Row],[ID-Bygningsdel]],'Data aktør'!A:H,7,FALSE)</f>
        <v/>
      </c>
      <c r="U508" s="122" t="str">
        <f>VLOOKUP(Leverancespecifikation6[[#This Row],[ID-Bygningsdel]],'Data aktør'!A:H,8,FALSE)</f>
        <v/>
      </c>
      <c r="V508" s="112"/>
      <c r="W508" s="79"/>
      <c r="X508" s="79"/>
      <c r="Y508" s="79"/>
      <c r="Z508" s="79"/>
      <c r="AA508" s="79"/>
      <c r="AB508" s="171"/>
      <c r="AD508" s="171"/>
      <c r="AE508" s="171"/>
      <c r="AF508" s="171"/>
      <c r="AG508" s="171"/>
      <c r="AH508" s="171"/>
      <c r="AI508" s="171"/>
      <c r="AJ508" s="171"/>
      <c r="BV508" s="171"/>
      <c r="BW508" s="171"/>
      <c r="CB508" s="134"/>
    </row>
    <row r="509" spans="1:80" ht="12" x14ac:dyDescent="0.2">
      <c r="A509" s="249"/>
      <c r="B509" s="242" t="s">
        <v>1074</v>
      </c>
      <c r="C509" s="170" t="str">
        <f>_xlfn.CONCAT(Leverancespecifikation6[[#This Row],[ID]],Leverancespecifikation6[[#This Row],[BYGNINGSDEL]])</f>
        <v xml:space="preserve">505Fordelerrør til varme/Gulvvarmeshunt o.l. </v>
      </c>
      <c r="E509" s="171">
        <v>561</v>
      </c>
      <c r="I509" s="171"/>
      <c r="J509" s="171">
        <v>4</v>
      </c>
      <c r="K509" s="175" t="s">
        <v>1105</v>
      </c>
      <c r="L509" s="172" t="s">
        <v>1042</v>
      </c>
      <c r="M509" s="80" t="str">
        <f>IFERROR(VLOOKUP(Leverancespecifikation6[[#This Row],[ID-Bygningsdel]],'Data ændringslog'!A:G,7,FALSE),"P")</f>
        <v/>
      </c>
      <c r="N509" s="321" t="s">
        <v>99</v>
      </c>
      <c r="O509" s="121" t="str">
        <f>VLOOKUP(Leverancespecifikation6[[#This Row],[ID-Bygningsdel]],'Data aktør'!A:H,2,FALSE)</f>
        <v/>
      </c>
      <c r="P509" s="78" t="str">
        <f>VLOOKUP(Leverancespecifikation6[[#This Row],[ID-Bygningsdel]],'Data aktør'!A:H,3,FALSE)</f>
        <v/>
      </c>
      <c r="Q509" s="78" t="str">
        <f>VLOOKUP(Leverancespecifikation6[[#This Row],[ID-Bygningsdel]],'Data aktør'!A:H,4,FALSE)</f>
        <v/>
      </c>
      <c r="R509" s="78" t="str">
        <f>VLOOKUP(Leverancespecifikation6[[#This Row],[ID-Bygningsdel]],'Data aktør'!A:H,5,FALSE)</f>
        <v>X</v>
      </c>
      <c r="S509" s="78" t="str">
        <f>VLOOKUP(Leverancespecifikation6[[#This Row],[ID-Bygningsdel]],'Data aktør'!A:H,6,FALSE)</f>
        <v/>
      </c>
      <c r="T509" s="78" t="str">
        <f>VLOOKUP(Leverancespecifikation6[[#This Row],[ID-Bygningsdel]],'Data aktør'!A:H,7,FALSE)</f>
        <v/>
      </c>
      <c r="U509" s="122" t="str">
        <f>VLOOKUP(Leverancespecifikation6[[#This Row],[ID-Bygningsdel]],'Data aktør'!A:H,8,FALSE)</f>
        <v/>
      </c>
      <c r="V509" s="112"/>
      <c r="W509" s="79"/>
      <c r="X509" s="79"/>
      <c r="Y509" s="79"/>
      <c r="Z509" s="79"/>
      <c r="AA509" s="79"/>
      <c r="AB509" s="171"/>
      <c r="AD509" s="171"/>
      <c r="AE509" s="171"/>
      <c r="AF509" s="171"/>
      <c r="AG509" s="171"/>
      <c r="AH509" s="171"/>
      <c r="AI509" s="171"/>
      <c r="AJ509" s="171"/>
      <c r="AT509" s="171" t="s">
        <v>36</v>
      </c>
      <c r="AU509" s="171">
        <v>325</v>
      </c>
      <c r="BB509" s="171" t="s">
        <v>36</v>
      </c>
      <c r="BC509" s="171">
        <v>325</v>
      </c>
      <c r="BV509" s="171"/>
      <c r="BW509" s="171"/>
      <c r="CB509" s="134"/>
    </row>
    <row r="510" spans="1:80" ht="12" x14ac:dyDescent="0.2">
      <c r="A510" s="249"/>
      <c r="B510" s="242" t="s">
        <v>1076</v>
      </c>
      <c r="C510" s="170" t="str">
        <f>_xlfn.CONCAT(Leverancespecifikation6[[#This Row],[ID]],Leverancespecifikation6[[#This Row],[BYGNINGSDEL]])</f>
        <v>506Varmeblandesløjfer</v>
      </c>
      <c r="E510" s="171">
        <v>561</v>
      </c>
      <c r="I510" s="171"/>
      <c r="J510" s="171">
        <v>4</v>
      </c>
      <c r="K510" s="175" t="s">
        <v>1107</v>
      </c>
      <c r="L510" s="172" t="s">
        <v>1042</v>
      </c>
      <c r="M510" s="80" t="str">
        <f>IFERROR(VLOOKUP(Leverancespecifikation6[[#This Row],[ID-Bygningsdel]],'Data ændringslog'!A:G,7,FALSE),"P")</f>
        <v/>
      </c>
      <c r="N510" s="321" t="s">
        <v>99</v>
      </c>
      <c r="O510" s="121" t="str">
        <f>VLOOKUP(Leverancespecifikation6[[#This Row],[ID-Bygningsdel]],'Data aktør'!A:H,2,FALSE)</f>
        <v/>
      </c>
      <c r="P510" s="78" t="str">
        <f>VLOOKUP(Leverancespecifikation6[[#This Row],[ID-Bygningsdel]],'Data aktør'!A:H,3,FALSE)</f>
        <v/>
      </c>
      <c r="Q510" s="78" t="str">
        <f>VLOOKUP(Leverancespecifikation6[[#This Row],[ID-Bygningsdel]],'Data aktør'!A:H,4,FALSE)</f>
        <v/>
      </c>
      <c r="R510" s="78" t="str">
        <f>VLOOKUP(Leverancespecifikation6[[#This Row],[ID-Bygningsdel]],'Data aktør'!A:H,5,FALSE)</f>
        <v>X</v>
      </c>
      <c r="S510" s="78" t="str">
        <f>VLOOKUP(Leverancespecifikation6[[#This Row],[ID-Bygningsdel]],'Data aktør'!A:H,6,FALSE)</f>
        <v/>
      </c>
      <c r="T510" s="78" t="str">
        <f>VLOOKUP(Leverancespecifikation6[[#This Row],[ID-Bygningsdel]],'Data aktør'!A:H,7,FALSE)</f>
        <v/>
      </c>
      <c r="U510" s="122" t="str">
        <f>VLOOKUP(Leverancespecifikation6[[#This Row],[ID-Bygningsdel]],'Data aktør'!A:H,8,FALSE)</f>
        <v/>
      </c>
      <c r="V510" s="112"/>
      <c r="W510" s="79"/>
      <c r="X510" s="79"/>
      <c r="Y510" s="79"/>
      <c r="Z510" s="79"/>
      <c r="AA510" s="79"/>
      <c r="AB510" s="171" t="s">
        <v>36</v>
      </c>
      <c r="AC510" s="171">
        <v>200</v>
      </c>
      <c r="AD510" s="171"/>
      <c r="AE510" s="171"/>
      <c r="AF510" s="171"/>
      <c r="AG510" s="171"/>
      <c r="AH510" s="171"/>
      <c r="AI510" s="171"/>
      <c r="AJ510" s="171" t="s">
        <v>36</v>
      </c>
      <c r="AK510" s="171">
        <v>300</v>
      </c>
      <c r="AT510" s="171" t="s">
        <v>36</v>
      </c>
      <c r="AU510" s="171">
        <v>325</v>
      </c>
      <c r="BB510" s="171" t="s">
        <v>36</v>
      </c>
      <c r="BC510" s="171">
        <v>325</v>
      </c>
      <c r="BV510" s="171"/>
      <c r="BW510" s="171"/>
      <c r="CB510" s="134"/>
    </row>
    <row r="511" spans="1:80" ht="12" x14ac:dyDescent="0.2">
      <c r="A511" s="249"/>
      <c r="B511" s="242" t="s">
        <v>1078</v>
      </c>
      <c r="C511" s="170" t="str">
        <f>_xlfn.CONCAT(Leverancespecifikation6[[#This Row],[ID]],Leverancespecifikation6[[#This Row],[BYGNINGSDEL]])</f>
        <v>507Varmevekslere</v>
      </c>
      <c r="E511" s="171">
        <v>561</v>
      </c>
      <c r="I511" s="171"/>
      <c r="J511" s="171">
        <v>4</v>
      </c>
      <c r="K511" s="175" t="s">
        <v>1109</v>
      </c>
      <c r="L511" s="172" t="s">
        <v>1042</v>
      </c>
      <c r="M511" s="80" t="str">
        <f>IFERROR(VLOOKUP(Leverancespecifikation6[[#This Row],[ID-Bygningsdel]],'Data ændringslog'!A:G,7,FALSE),"P")</f>
        <v/>
      </c>
      <c r="N511" s="321" t="s">
        <v>99</v>
      </c>
      <c r="O511" s="121" t="str">
        <f>VLOOKUP(Leverancespecifikation6[[#This Row],[ID-Bygningsdel]],'Data aktør'!A:H,2,FALSE)</f>
        <v/>
      </c>
      <c r="P511" s="78" t="str">
        <f>VLOOKUP(Leverancespecifikation6[[#This Row],[ID-Bygningsdel]],'Data aktør'!A:H,3,FALSE)</f>
        <v/>
      </c>
      <c r="Q511" s="78" t="str">
        <f>VLOOKUP(Leverancespecifikation6[[#This Row],[ID-Bygningsdel]],'Data aktør'!A:H,4,FALSE)</f>
        <v/>
      </c>
      <c r="R511" s="78" t="str">
        <f>VLOOKUP(Leverancespecifikation6[[#This Row],[ID-Bygningsdel]],'Data aktør'!A:H,5,FALSE)</f>
        <v>X</v>
      </c>
      <c r="S511" s="78" t="str">
        <f>VLOOKUP(Leverancespecifikation6[[#This Row],[ID-Bygningsdel]],'Data aktør'!A:H,6,FALSE)</f>
        <v/>
      </c>
      <c r="T511" s="78" t="str">
        <f>VLOOKUP(Leverancespecifikation6[[#This Row],[ID-Bygningsdel]],'Data aktør'!A:H,7,FALSE)</f>
        <v/>
      </c>
      <c r="U511" s="122" t="str">
        <f>VLOOKUP(Leverancespecifikation6[[#This Row],[ID-Bygningsdel]],'Data aktør'!A:H,8,FALSE)</f>
        <v/>
      </c>
      <c r="V511" s="112"/>
      <c r="W511" s="79"/>
      <c r="X511" s="79"/>
      <c r="Y511" s="79"/>
      <c r="Z511" s="79"/>
      <c r="AA511" s="79"/>
      <c r="AB511" s="171" t="s">
        <v>36</v>
      </c>
      <c r="AC511" s="171">
        <v>200</v>
      </c>
      <c r="AD511" s="171"/>
      <c r="AE511" s="171"/>
      <c r="AF511" s="171"/>
      <c r="AG511" s="171"/>
      <c r="AH511" s="171"/>
      <c r="AI511" s="171"/>
      <c r="AJ511" s="171" t="s">
        <v>36</v>
      </c>
      <c r="AK511" s="171">
        <v>300</v>
      </c>
      <c r="AT511" s="171" t="s">
        <v>36</v>
      </c>
      <c r="AU511" s="171">
        <v>325</v>
      </c>
      <c r="BB511" s="171" t="s">
        <v>36</v>
      </c>
      <c r="BC511" s="171">
        <v>325</v>
      </c>
      <c r="BV511" s="171"/>
      <c r="BW511" s="171"/>
      <c r="CB511" s="134"/>
    </row>
    <row r="512" spans="1:80" ht="12" x14ac:dyDescent="0.2">
      <c r="A512" s="249"/>
      <c r="B512" s="242" t="s">
        <v>1079</v>
      </c>
      <c r="C512" s="170" t="str">
        <f>_xlfn.CONCAT(Leverancespecifikation6[[#This Row],[ID]],Leverancespecifikation6[[#This Row],[BYGNINGSDEL]])</f>
        <v>508Ekspansionsbeholdere</v>
      </c>
      <c r="E512" s="171">
        <v>561</v>
      </c>
      <c r="I512" s="171"/>
      <c r="J512" s="171">
        <v>4</v>
      </c>
      <c r="K512" s="175" t="s">
        <v>1111</v>
      </c>
      <c r="L512" s="172" t="s">
        <v>1042</v>
      </c>
      <c r="M512" s="80" t="str">
        <f>IFERROR(VLOOKUP(Leverancespecifikation6[[#This Row],[ID-Bygningsdel]],'Data ændringslog'!A:G,7,FALSE),"P")</f>
        <v/>
      </c>
      <c r="N512" s="321" t="s">
        <v>99</v>
      </c>
      <c r="O512" s="121" t="str">
        <f>VLOOKUP(Leverancespecifikation6[[#This Row],[ID-Bygningsdel]],'Data aktør'!A:H,2,FALSE)</f>
        <v/>
      </c>
      <c r="P512" s="78" t="str">
        <f>VLOOKUP(Leverancespecifikation6[[#This Row],[ID-Bygningsdel]],'Data aktør'!A:H,3,FALSE)</f>
        <v/>
      </c>
      <c r="Q512" s="78" t="str">
        <f>VLOOKUP(Leverancespecifikation6[[#This Row],[ID-Bygningsdel]],'Data aktør'!A:H,4,FALSE)</f>
        <v/>
      </c>
      <c r="R512" s="78" t="str">
        <f>VLOOKUP(Leverancespecifikation6[[#This Row],[ID-Bygningsdel]],'Data aktør'!A:H,5,FALSE)</f>
        <v>X</v>
      </c>
      <c r="S512" s="78" t="str">
        <f>VLOOKUP(Leverancespecifikation6[[#This Row],[ID-Bygningsdel]],'Data aktør'!A:H,6,FALSE)</f>
        <v/>
      </c>
      <c r="T512" s="78" t="str">
        <f>VLOOKUP(Leverancespecifikation6[[#This Row],[ID-Bygningsdel]],'Data aktør'!A:H,7,FALSE)</f>
        <v/>
      </c>
      <c r="U512" s="122" t="str">
        <f>VLOOKUP(Leverancespecifikation6[[#This Row],[ID-Bygningsdel]],'Data aktør'!A:H,8,FALSE)</f>
        <v/>
      </c>
      <c r="V512" s="112"/>
      <c r="W512" s="79"/>
      <c r="X512" s="79"/>
      <c r="Y512" s="79"/>
      <c r="Z512" s="79"/>
      <c r="AA512" s="79"/>
      <c r="AB512" s="171" t="s">
        <v>36</v>
      </c>
      <c r="AC512" s="171">
        <v>200</v>
      </c>
      <c r="AD512" s="171"/>
      <c r="AE512" s="171"/>
      <c r="AF512" s="171"/>
      <c r="AG512" s="171"/>
      <c r="AH512" s="171"/>
      <c r="AI512" s="171"/>
      <c r="AJ512" s="171" t="s">
        <v>36</v>
      </c>
      <c r="AK512" s="171">
        <v>300</v>
      </c>
      <c r="AT512" s="171" t="s">
        <v>36</v>
      </c>
      <c r="AU512" s="171">
        <v>325</v>
      </c>
      <c r="BB512" s="171" t="s">
        <v>36</v>
      </c>
      <c r="BC512" s="171">
        <v>325</v>
      </c>
      <c r="BV512" s="171"/>
      <c r="BW512" s="171"/>
      <c r="CB512" s="134"/>
    </row>
    <row r="513" spans="1:986" ht="12" x14ac:dyDescent="0.2">
      <c r="A513" s="249"/>
      <c r="B513" s="242" t="s">
        <v>1080</v>
      </c>
      <c r="C513" s="170" t="str">
        <f>_xlfn.CONCAT(Leverancespecifikation6[[#This Row],[ID]],Leverancespecifikation6[[#This Row],[BYGNINGSDEL]])</f>
        <v>509Brugsvandvekslere</v>
      </c>
      <c r="E513" s="171">
        <v>561</v>
      </c>
      <c r="I513" s="171"/>
      <c r="J513" s="171">
        <v>4</v>
      </c>
      <c r="K513" s="175" t="s">
        <v>1113</v>
      </c>
      <c r="L513" s="172" t="s">
        <v>1042</v>
      </c>
      <c r="M513" s="80" t="str">
        <f>IFERROR(VLOOKUP(Leverancespecifikation6[[#This Row],[ID-Bygningsdel]],'Data ændringslog'!A:G,7,FALSE),"P")</f>
        <v/>
      </c>
      <c r="N513" s="321" t="s">
        <v>99</v>
      </c>
      <c r="O513" s="121" t="str">
        <f>VLOOKUP(Leverancespecifikation6[[#This Row],[ID-Bygningsdel]],'Data aktør'!A:H,2,FALSE)</f>
        <v/>
      </c>
      <c r="P513" s="78" t="str">
        <f>VLOOKUP(Leverancespecifikation6[[#This Row],[ID-Bygningsdel]],'Data aktør'!A:H,3,FALSE)</f>
        <v/>
      </c>
      <c r="Q513" s="78" t="str">
        <f>VLOOKUP(Leverancespecifikation6[[#This Row],[ID-Bygningsdel]],'Data aktør'!A:H,4,FALSE)</f>
        <v/>
      </c>
      <c r="R513" s="78" t="str">
        <f>VLOOKUP(Leverancespecifikation6[[#This Row],[ID-Bygningsdel]],'Data aktør'!A:H,5,FALSE)</f>
        <v>X</v>
      </c>
      <c r="S513" s="78" t="str">
        <f>VLOOKUP(Leverancespecifikation6[[#This Row],[ID-Bygningsdel]],'Data aktør'!A:H,6,FALSE)</f>
        <v/>
      </c>
      <c r="T513" s="78" t="str">
        <f>VLOOKUP(Leverancespecifikation6[[#This Row],[ID-Bygningsdel]],'Data aktør'!A:H,7,FALSE)</f>
        <v/>
      </c>
      <c r="U513" s="122" t="str">
        <f>VLOOKUP(Leverancespecifikation6[[#This Row],[ID-Bygningsdel]],'Data aktør'!A:H,8,FALSE)</f>
        <v/>
      </c>
      <c r="V513" s="112"/>
      <c r="W513" s="79"/>
      <c r="X513" s="79"/>
      <c r="Y513" s="79"/>
      <c r="Z513" s="79"/>
      <c r="AA513" s="79"/>
      <c r="AB513" s="171" t="s">
        <v>36</v>
      </c>
      <c r="AC513" s="171">
        <v>200</v>
      </c>
      <c r="AD513" s="171"/>
      <c r="AE513" s="171"/>
      <c r="AF513" s="171"/>
      <c r="AG513" s="171"/>
      <c r="AH513" s="171"/>
      <c r="AI513" s="171"/>
      <c r="AJ513" s="171" t="s">
        <v>36</v>
      </c>
      <c r="AK513" s="171">
        <v>300</v>
      </c>
      <c r="AT513" s="171" t="s">
        <v>36</v>
      </c>
      <c r="AU513" s="171">
        <v>325</v>
      </c>
      <c r="BB513" s="171" t="s">
        <v>36</v>
      </c>
      <c r="BC513" s="171">
        <v>325</v>
      </c>
      <c r="BV513" s="171"/>
      <c r="BW513" s="171"/>
      <c r="CB513" s="134"/>
    </row>
    <row r="514" spans="1:986" ht="12" x14ac:dyDescent="0.2">
      <c r="A514" s="249"/>
      <c r="B514" s="242" t="s">
        <v>1082</v>
      </c>
      <c r="C514" s="170" t="str">
        <f>_xlfn.CONCAT(Leverancespecifikation6[[#This Row],[ID]],Leverancespecifikation6[[#This Row],[BYGNINGSDEL]])</f>
        <v>510Varmtvandsbeholdere</v>
      </c>
      <c r="E514" s="171">
        <v>561</v>
      </c>
      <c r="I514" s="171"/>
      <c r="J514" s="171">
        <v>4</v>
      </c>
      <c r="K514" s="175" t="s">
        <v>1115</v>
      </c>
      <c r="L514" s="172" t="s">
        <v>1042</v>
      </c>
      <c r="M514" s="80" t="str">
        <f>IFERROR(VLOOKUP(Leverancespecifikation6[[#This Row],[ID-Bygningsdel]],'Data ændringslog'!A:G,7,FALSE),"P")</f>
        <v/>
      </c>
      <c r="N514" s="321" t="s">
        <v>99</v>
      </c>
      <c r="O514" s="121" t="str">
        <f>VLOOKUP(Leverancespecifikation6[[#This Row],[ID-Bygningsdel]],'Data aktør'!A:H,2,FALSE)</f>
        <v/>
      </c>
      <c r="P514" s="78" t="str">
        <f>VLOOKUP(Leverancespecifikation6[[#This Row],[ID-Bygningsdel]],'Data aktør'!A:H,3,FALSE)</f>
        <v/>
      </c>
      <c r="Q514" s="78" t="str">
        <f>VLOOKUP(Leverancespecifikation6[[#This Row],[ID-Bygningsdel]],'Data aktør'!A:H,4,FALSE)</f>
        <v/>
      </c>
      <c r="R514" s="78" t="str">
        <f>VLOOKUP(Leverancespecifikation6[[#This Row],[ID-Bygningsdel]],'Data aktør'!A:H,5,FALSE)</f>
        <v>X</v>
      </c>
      <c r="S514" s="78" t="str">
        <f>VLOOKUP(Leverancespecifikation6[[#This Row],[ID-Bygningsdel]],'Data aktør'!A:H,6,FALSE)</f>
        <v/>
      </c>
      <c r="T514" s="78" t="str">
        <f>VLOOKUP(Leverancespecifikation6[[#This Row],[ID-Bygningsdel]],'Data aktør'!A:H,7,FALSE)</f>
        <v/>
      </c>
      <c r="U514" s="122" t="str">
        <f>VLOOKUP(Leverancespecifikation6[[#This Row],[ID-Bygningsdel]],'Data aktør'!A:H,8,FALSE)</f>
        <v/>
      </c>
      <c r="V514" s="112"/>
      <c r="W514" s="79"/>
      <c r="X514" s="79"/>
      <c r="Y514" s="79"/>
      <c r="Z514" s="79"/>
      <c r="AA514" s="79"/>
      <c r="AB514" s="171" t="s">
        <v>36</v>
      </c>
      <c r="AC514" s="171">
        <v>200</v>
      </c>
      <c r="AD514" s="171"/>
      <c r="AE514" s="171"/>
      <c r="AF514" s="171"/>
      <c r="AG514" s="171"/>
      <c r="AH514" s="171"/>
      <c r="AI514" s="171"/>
      <c r="AJ514" s="171" t="s">
        <v>36</v>
      </c>
      <c r="AK514" s="171">
        <v>300</v>
      </c>
      <c r="AT514" s="171" t="s">
        <v>36</v>
      </c>
      <c r="AU514" s="171">
        <v>325</v>
      </c>
      <c r="BB514" s="171" t="s">
        <v>36</v>
      </c>
      <c r="BC514" s="171">
        <v>325</v>
      </c>
      <c r="BV514" s="171"/>
      <c r="BW514" s="171"/>
      <c r="CB514" s="134"/>
    </row>
    <row r="515" spans="1:986" ht="12" x14ac:dyDescent="0.2">
      <c r="A515" s="249"/>
      <c r="B515" s="242" t="s">
        <v>1084</v>
      </c>
      <c r="C515" s="170" t="str">
        <f>_xlfn.CONCAT(Leverancespecifikation6[[#This Row],[ID]],Leverancespecifikation6[[#This Row],[BYGNINGSDEL]])</f>
        <v>511Gasfyr</v>
      </c>
      <c r="E515" s="171">
        <v>563</v>
      </c>
      <c r="I515" s="171"/>
      <c r="J515" s="171">
        <v>4</v>
      </c>
      <c r="K515" s="175" t="s">
        <v>1117</v>
      </c>
      <c r="L515" s="172" t="s">
        <v>1042</v>
      </c>
      <c r="M515" s="80" t="str">
        <f>IFERROR(VLOOKUP(Leverancespecifikation6[[#This Row],[ID-Bygningsdel]],'Data ændringslog'!A:G,7,FALSE),"P")</f>
        <v/>
      </c>
      <c r="N515" s="321" t="s">
        <v>99</v>
      </c>
      <c r="O515" s="121" t="str">
        <f>VLOOKUP(Leverancespecifikation6[[#This Row],[ID-Bygningsdel]],'Data aktør'!A:H,2,FALSE)</f>
        <v/>
      </c>
      <c r="P515" s="78" t="str">
        <f>VLOOKUP(Leverancespecifikation6[[#This Row],[ID-Bygningsdel]],'Data aktør'!A:H,3,FALSE)</f>
        <v/>
      </c>
      <c r="Q515" s="78" t="str">
        <f>VLOOKUP(Leverancespecifikation6[[#This Row],[ID-Bygningsdel]],'Data aktør'!A:H,4,FALSE)</f>
        <v/>
      </c>
      <c r="R515" s="78" t="str">
        <f>VLOOKUP(Leverancespecifikation6[[#This Row],[ID-Bygningsdel]],'Data aktør'!A:H,5,FALSE)</f>
        <v>X</v>
      </c>
      <c r="S515" s="78" t="str">
        <f>VLOOKUP(Leverancespecifikation6[[#This Row],[ID-Bygningsdel]],'Data aktør'!A:H,6,FALSE)</f>
        <v/>
      </c>
      <c r="T515" s="78" t="str">
        <f>VLOOKUP(Leverancespecifikation6[[#This Row],[ID-Bygningsdel]],'Data aktør'!A:H,7,FALSE)</f>
        <v/>
      </c>
      <c r="U515" s="122" t="str">
        <f>VLOOKUP(Leverancespecifikation6[[#This Row],[ID-Bygningsdel]],'Data aktør'!A:H,8,FALSE)</f>
        <v/>
      </c>
      <c r="V515" s="112"/>
      <c r="W515" s="79"/>
      <c r="X515" s="79"/>
      <c r="Y515" s="79"/>
      <c r="Z515" s="79"/>
      <c r="AA515" s="79"/>
      <c r="AB515" s="171" t="s">
        <v>36</v>
      </c>
      <c r="AC515" s="171">
        <v>200</v>
      </c>
      <c r="AD515" s="171"/>
      <c r="AE515" s="171"/>
      <c r="AF515" s="171"/>
      <c r="AG515" s="171"/>
      <c r="AH515" s="171"/>
      <c r="AI515" s="171"/>
      <c r="AJ515" s="171" t="s">
        <v>36</v>
      </c>
      <c r="AK515" s="171">
        <v>300</v>
      </c>
      <c r="AT515" s="171" t="s">
        <v>36</v>
      </c>
      <c r="AU515" s="171">
        <v>325</v>
      </c>
      <c r="BB515" s="171" t="s">
        <v>36</v>
      </c>
      <c r="BC515" s="171">
        <v>325</v>
      </c>
      <c r="BV515" s="171"/>
      <c r="BW515" s="171"/>
      <c r="CB515" s="134"/>
    </row>
    <row r="516" spans="1:986" ht="12" x14ac:dyDescent="0.2">
      <c r="A516" s="249"/>
      <c r="B516" s="242" t="s">
        <v>1086</v>
      </c>
      <c r="C516" s="170" t="str">
        <f>_xlfn.CONCAT(Leverancespecifikation6[[#This Row],[ID]],Leverancespecifikation6[[#This Row],[BYGNINGSDEL]])</f>
        <v>512Oliefyr</v>
      </c>
      <c r="E516" s="171">
        <v>563</v>
      </c>
      <c r="I516" s="171"/>
      <c r="J516" s="171">
        <v>4</v>
      </c>
      <c r="K516" s="175" t="s">
        <v>1119</v>
      </c>
      <c r="L516" s="172" t="s">
        <v>1042</v>
      </c>
      <c r="M516" s="80" t="str">
        <f>IFERROR(VLOOKUP(Leverancespecifikation6[[#This Row],[ID-Bygningsdel]],'Data ændringslog'!A:G,7,FALSE),"P")</f>
        <v/>
      </c>
      <c r="N516" s="321" t="s">
        <v>99</v>
      </c>
      <c r="O516" s="121" t="str">
        <f>VLOOKUP(Leverancespecifikation6[[#This Row],[ID-Bygningsdel]],'Data aktør'!A:H,2,FALSE)</f>
        <v/>
      </c>
      <c r="P516" s="78" t="str">
        <f>VLOOKUP(Leverancespecifikation6[[#This Row],[ID-Bygningsdel]],'Data aktør'!A:H,3,FALSE)</f>
        <v/>
      </c>
      <c r="Q516" s="78" t="str">
        <f>VLOOKUP(Leverancespecifikation6[[#This Row],[ID-Bygningsdel]],'Data aktør'!A:H,4,FALSE)</f>
        <v/>
      </c>
      <c r="R516" s="78" t="str">
        <f>VLOOKUP(Leverancespecifikation6[[#This Row],[ID-Bygningsdel]],'Data aktør'!A:H,5,FALSE)</f>
        <v>X</v>
      </c>
      <c r="S516" s="78" t="str">
        <f>VLOOKUP(Leverancespecifikation6[[#This Row],[ID-Bygningsdel]],'Data aktør'!A:H,6,FALSE)</f>
        <v/>
      </c>
      <c r="T516" s="78" t="str">
        <f>VLOOKUP(Leverancespecifikation6[[#This Row],[ID-Bygningsdel]],'Data aktør'!A:H,7,FALSE)</f>
        <v/>
      </c>
      <c r="U516" s="122" t="str">
        <f>VLOOKUP(Leverancespecifikation6[[#This Row],[ID-Bygningsdel]],'Data aktør'!A:H,8,FALSE)</f>
        <v/>
      </c>
      <c r="V516" s="112"/>
      <c r="W516" s="79"/>
      <c r="X516" s="79"/>
      <c r="Y516" s="79"/>
      <c r="Z516" s="79"/>
      <c r="AA516" s="79"/>
      <c r="AB516" s="171" t="s">
        <v>36</v>
      </c>
      <c r="AC516" s="171">
        <v>200</v>
      </c>
      <c r="AD516" s="171"/>
      <c r="AE516" s="171"/>
      <c r="AF516" s="171"/>
      <c r="AG516" s="171"/>
      <c r="AH516" s="171"/>
      <c r="AI516" s="171"/>
      <c r="AJ516" s="171" t="s">
        <v>36</v>
      </c>
      <c r="AK516" s="171">
        <v>300</v>
      </c>
      <c r="AT516" s="171" t="s">
        <v>36</v>
      </c>
      <c r="AU516" s="171">
        <v>325</v>
      </c>
      <c r="BB516" s="171" t="s">
        <v>36</v>
      </c>
      <c r="BC516" s="171">
        <v>325</v>
      </c>
      <c r="BV516" s="171"/>
      <c r="BW516" s="171"/>
      <c r="CB516" s="134"/>
    </row>
    <row r="517" spans="1:986" ht="12" x14ac:dyDescent="0.2">
      <c r="A517" s="249"/>
      <c r="B517" s="242" t="s">
        <v>1088</v>
      </c>
      <c r="C517" s="170" t="str">
        <f>_xlfn.CONCAT(Leverancespecifikation6[[#This Row],[ID]],Leverancespecifikation6[[#This Row],[BYGNINGSDEL]])</f>
        <v>513Pillefyr</v>
      </c>
      <c r="E517" s="171">
        <v>563</v>
      </c>
      <c r="I517" s="171"/>
      <c r="J517" s="171">
        <v>4</v>
      </c>
      <c r="K517" s="175" t="s">
        <v>1121</v>
      </c>
      <c r="L517" s="172" t="s">
        <v>1042</v>
      </c>
      <c r="M517" s="80" t="str">
        <f>IFERROR(VLOOKUP(Leverancespecifikation6[[#This Row],[ID-Bygningsdel]],'Data ændringslog'!A:G,7,FALSE),"P")</f>
        <v/>
      </c>
      <c r="N517" s="321" t="s">
        <v>99</v>
      </c>
      <c r="O517" s="121" t="str">
        <f>VLOOKUP(Leverancespecifikation6[[#This Row],[ID-Bygningsdel]],'Data aktør'!A:H,2,FALSE)</f>
        <v/>
      </c>
      <c r="P517" s="78" t="str">
        <f>VLOOKUP(Leverancespecifikation6[[#This Row],[ID-Bygningsdel]],'Data aktør'!A:H,3,FALSE)</f>
        <v/>
      </c>
      <c r="Q517" s="78" t="str">
        <f>VLOOKUP(Leverancespecifikation6[[#This Row],[ID-Bygningsdel]],'Data aktør'!A:H,4,FALSE)</f>
        <v/>
      </c>
      <c r="R517" s="78" t="str">
        <f>VLOOKUP(Leverancespecifikation6[[#This Row],[ID-Bygningsdel]],'Data aktør'!A:H,5,FALSE)</f>
        <v>X</v>
      </c>
      <c r="S517" s="78" t="str">
        <f>VLOOKUP(Leverancespecifikation6[[#This Row],[ID-Bygningsdel]],'Data aktør'!A:H,6,FALSE)</f>
        <v/>
      </c>
      <c r="T517" s="78" t="str">
        <f>VLOOKUP(Leverancespecifikation6[[#This Row],[ID-Bygningsdel]],'Data aktør'!A:H,7,FALSE)</f>
        <v/>
      </c>
      <c r="U517" s="122" t="str">
        <f>VLOOKUP(Leverancespecifikation6[[#This Row],[ID-Bygningsdel]],'Data aktør'!A:H,8,FALSE)</f>
        <v/>
      </c>
      <c r="V517" s="112"/>
      <c r="W517" s="79"/>
      <c r="X517" s="79"/>
      <c r="Y517" s="79"/>
      <c r="Z517" s="79"/>
      <c r="AA517" s="79"/>
      <c r="AB517" s="171" t="s">
        <v>36</v>
      </c>
      <c r="AC517" s="171">
        <v>200</v>
      </c>
      <c r="AD517" s="171"/>
      <c r="AE517" s="171"/>
      <c r="AF517" s="171"/>
      <c r="AG517" s="171"/>
      <c r="AH517" s="171"/>
      <c r="AI517" s="171"/>
      <c r="AJ517" s="171" t="s">
        <v>36</v>
      </c>
      <c r="AK517" s="171">
        <v>300</v>
      </c>
      <c r="AT517" s="171" t="s">
        <v>36</v>
      </c>
      <c r="AU517" s="171">
        <v>325</v>
      </c>
      <c r="BB517" s="171" t="s">
        <v>36</v>
      </c>
      <c r="BC517" s="171">
        <v>325</v>
      </c>
      <c r="BV517" s="171"/>
      <c r="BW517" s="171"/>
      <c r="CB517" s="134"/>
    </row>
    <row r="518" spans="1:986" ht="12" x14ac:dyDescent="0.2">
      <c r="A518" s="249"/>
      <c r="B518" s="242" t="s">
        <v>1090</v>
      </c>
      <c r="C518" s="170" t="str">
        <f>_xlfn.CONCAT(Leverancespecifikation6[[#This Row],[ID]],Leverancespecifikation6[[#This Row],[BYGNINGSDEL]])</f>
        <v>514Halmfyr</v>
      </c>
      <c r="E518" s="171">
        <v>563</v>
      </c>
      <c r="I518" s="171"/>
      <c r="J518" s="171">
        <v>4</v>
      </c>
      <c r="K518" s="175" t="s">
        <v>1123</v>
      </c>
      <c r="L518" s="172" t="s">
        <v>1042</v>
      </c>
      <c r="M518" s="80" t="str">
        <f>IFERROR(VLOOKUP(Leverancespecifikation6[[#This Row],[ID-Bygningsdel]],'Data ændringslog'!A:G,7,FALSE),"P")</f>
        <v/>
      </c>
      <c r="N518" s="321" t="s">
        <v>99</v>
      </c>
      <c r="O518" s="121" t="str">
        <f>VLOOKUP(Leverancespecifikation6[[#This Row],[ID-Bygningsdel]],'Data aktør'!A:H,2,FALSE)</f>
        <v/>
      </c>
      <c r="P518" s="78" t="str">
        <f>VLOOKUP(Leverancespecifikation6[[#This Row],[ID-Bygningsdel]],'Data aktør'!A:H,3,FALSE)</f>
        <v/>
      </c>
      <c r="Q518" s="78" t="str">
        <f>VLOOKUP(Leverancespecifikation6[[#This Row],[ID-Bygningsdel]],'Data aktør'!A:H,4,FALSE)</f>
        <v/>
      </c>
      <c r="R518" s="78" t="str">
        <f>VLOOKUP(Leverancespecifikation6[[#This Row],[ID-Bygningsdel]],'Data aktør'!A:H,5,FALSE)</f>
        <v>X</v>
      </c>
      <c r="S518" s="78" t="str">
        <f>VLOOKUP(Leverancespecifikation6[[#This Row],[ID-Bygningsdel]],'Data aktør'!A:H,6,FALSE)</f>
        <v/>
      </c>
      <c r="T518" s="78" t="str">
        <f>VLOOKUP(Leverancespecifikation6[[#This Row],[ID-Bygningsdel]],'Data aktør'!A:H,7,FALSE)</f>
        <v/>
      </c>
      <c r="U518" s="122" t="str">
        <f>VLOOKUP(Leverancespecifikation6[[#This Row],[ID-Bygningsdel]],'Data aktør'!A:H,8,FALSE)</f>
        <v/>
      </c>
      <c r="V518" s="112"/>
      <c r="W518" s="79"/>
      <c r="X518" s="79"/>
      <c r="Y518" s="79"/>
      <c r="Z518" s="79"/>
      <c r="AA518" s="79"/>
      <c r="AB518" s="171" t="s">
        <v>36</v>
      </c>
      <c r="AC518" s="171">
        <v>200</v>
      </c>
      <c r="AD518" s="171"/>
      <c r="AE518" s="171"/>
      <c r="AF518" s="171"/>
      <c r="AG518" s="171"/>
      <c r="AH518" s="171"/>
      <c r="AI518" s="171"/>
      <c r="AJ518" s="171" t="s">
        <v>36</v>
      </c>
      <c r="AK518" s="171">
        <v>300</v>
      </c>
      <c r="AT518" s="171" t="s">
        <v>36</v>
      </c>
      <c r="AU518" s="171">
        <v>325</v>
      </c>
      <c r="BB518" s="171" t="s">
        <v>36</v>
      </c>
      <c r="BC518" s="171">
        <v>325</v>
      </c>
      <c r="BV518" s="171"/>
      <c r="BW518" s="171"/>
      <c r="CB518" s="134"/>
    </row>
    <row r="519" spans="1:986" ht="12" x14ac:dyDescent="0.2">
      <c r="A519" s="249"/>
      <c r="B519" s="242" t="s">
        <v>1092</v>
      </c>
      <c r="C519" s="170" t="str">
        <f>_xlfn.CONCAT(Leverancespecifikation6[[#This Row],[ID]],Leverancespecifikation6[[#This Row],[BYGNINGSDEL]])</f>
        <v>515Varmepumper</v>
      </c>
      <c r="E519" s="171">
        <v>563</v>
      </c>
      <c r="I519" s="171"/>
      <c r="J519" s="171">
        <v>4</v>
      </c>
      <c r="K519" s="175" t="s">
        <v>1125</v>
      </c>
      <c r="L519" s="172" t="s">
        <v>1042</v>
      </c>
      <c r="M519" s="80" t="str">
        <f>IFERROR(VLOOKUP(Leverancespecifikation6[[#This Row],[ID-Bygningsdel]],'Data ændringslog'!A:G,7,FALSE),"P")</f>
        <v/>
      </c>
      <c r="N519" s="321" t="s">
        <v>99</v>
      </c>
      <c r="O519" s="121" t="str">
        <f>VLOOKUP(Leverancespecifikation6[[#This Row],[ID-Bygningsdel]],'Data aktør'!A:H,2,FALSE)</f>
        <v/>
      </c>
      <c r="P519" s="78" t="str">
        <f>VLOOKUP(Leverancespecifikation6[[#This Row],[ID-Bygningsdel]],'Data aktør'!A:H,3,FALSE)</f>
        <v/>
      </c>
      <c r="Q519" s="78" t="str">
        <f>VLOOKUP(Leverancespecifikation6[[#This Row],[ID-Bygningsdel]],'Data aktør'!A:H,4,FALSE)</f>
        <v/>
      </c>
      <c r="R519" s="78" t="str">
        <f>VLOOKUP(Leverancespecifikation6[[#This Row],[ID-Bygningsdel]],'Data aktør'!A:H,5,FALSE)</f>
        <v>X</v>
      </c>
      <c r="S519" s="78" t="str">
        <f>VLOOKUP(Leverancespecifikation6[[#This Row],[ID-Bygningsdel]],'Data aktør'!A:H,6,FALSE)</f>
        <v/>
      </c>
      <c r="T519" s="78" t="str">
        <f>VLOOKUP(Leverancespecifikation6[[#This Row],[ID-Bygningsdel]],'Data aktør'!A:H,7,FALSE)</f>
        <v/>
      </c>
      <c r="U519" s="122" t="str">
        <f>VLOOKUP(Leverancespecifikation6[[#This Row],[ID-Bygningsdel]],'Data aktør'!A:H,8,FALSE)</f>
        <v/>
      </c>
      <c r="V519" s="112"/>
      <c r="W519" s="79"/>
      <c r="X519" s="79"/>
      <c r="Y519" s="79"/>
      <c r="Z519" s="79"/>
      <c r="AA519" s="79"/>
      <c r="AB519" s="171" t="s">
        <v>36</v>
      </c>
      <c r="AC519" s="171">
        <v>200</v>
      </c>
      <c r="AD519" s="171"/>
      <c r="AE519" s="171"/>
      <c r="AF519" s="171"/>
      <c r="AG519" s="171"/>
      <c r="AH519" s="171"/>
      <c r="AI519" s="171"/>
      <c r="AJ519" s="171" t="s">
        <v>36</v>
      </c>
      <c r="AK519" s="171">
        <v>300</v>
      </c>
      <c r="AT519" s="171" t="s">
        <v>36</v>
      </c>
      <c r="AU519" s="171">
        <v>325</v>
      </c>
      <c r="BB519" s="171" t="s">
        <v>36</v>
      </c>
      <c r="BC519" s="171">
        <v>325</v>
      </c>
      <c r="BV519" s="171"/>
      <c r="BW519" s="171"/>
      <c r="CB519" s="134"/>
    </row>
    <row r="520" spans="1:986" ht="12" x14ac:dyDescent="0.2">
      <c r="A520" s="249"/>
      <c r="B520" s="242" t="s">
        <v>1094</v>
      </c>
      <c r="C520" s="170" t="str">
        <f>_xlfn.CONCAT(Leverancespecifikation6[[#This Row],[ID]],Leverancespecifikation6[[#This Row],[BYGNINGSDEL]])</f>
        <v>516Sprinkler</v>
      </c>
      <c r="E520" s="171">
        <v>581</v>
      </c>
      <c r="I520" s="171"/>
      <c r="J520" s="171">
        <v>3</v>
      </c>
      <c r="K520" s="333" t="s">
        <v>1007</v>
      </c>
      <c r="M520" s="80" t="str">
        <f>IFERROR(VLOOKUP(Leverancespecifikation6[[#This Row],[ID-Bygningsdel]],'Data ændringslog'!A:G,7,FALSE),"P")</f>
        <v/>
      </c>
      <c r="N520" s="321" t="s">
        <v>99</v>
      </c>
      <c r="O520" s="121" t="str">
        <f>VLOOKUP(Leverancespecifikation6[[#This Row],[ID-Bygningsdel]],'Data aktør'!A:H,2,FALSE)</f>
        <v/>
      </c>
      <c r="P520" s="78" t="str">
        <f>VLOOKUP(Leverancespecifikation6[[#This Row],[ID-Bygningsdel]],'Data aktør'!A:H,3,FALSE)</f>
        <v/>
      </c>
      <c r="Q520" s="78" t="str">
        <f>VLOOKUP(Leverancespecifikation6[[#This Row],[ID-Bygningsdel]],'Data aktør'!A:H,4,FALSE)</f>
        <v/>
      </c>
      <c r="R520" s="78" t="str">
        <f>VLOOKUP(Leverancespecifikation6[[#This Row],[ID-Bygningsdel]],'Data aktør'!A:H,5,FALSE)</f>
        <v/>
      </c>
      <c r="S520" s="78" t="str">
        <f>VLOOKUP(Leverancespecifikation6[[#This Row],[ID-Bygningsdel]],'Data aktør'!A:H,6,FALSE)</f>
        <v/>
      </c>
      <c r="T520" s="78" t="str">
        <f>VLOOKUP(Leverancespecifikation6[[#This Row],[ID-Bygningsdel]],'Data aktør'!A:H,7,FALSE)</f>
        <v/>
      </c>
      <c r="U520" s="122" t="str">
        <f>VLOOKUP(Leverancespecifikation6[[#This Row],[ID-Bygningsdel]],'Data aktør'!A:H,8,FALSE)</f>
        <v/>
      </c>
      <c r="V520" s="112"/>
      <c r="W520" s="79"/>
      <c r="X520" s="79"/>
      <c r="Y520" s="79"/>
      <c r="Z520" s="79"/>
      <c r="AA520" s="79"/>
      <c r="AB520" s="171"/>
      <c r="AD520" s="171"/>
      <c r="AE520" s="171"/>
      <c r="AF520" s="171"/>
      <c r="AG520" s="171"/>
      <c r="AH520" s="171"/>
      <c r="AI520" s="171"/>
      <c r="AJ520" s="171"/>
      <c r="BV520" s="171"/>
      <c r="BW520" s="171"/>
      <c r="CB520" s="134"/>
    </row>
    <row r="521" spans="1:986" ht="12" x14ac:dyDescent="0.2">
      <c r="A521" s="249"/>
      <c r="B521" s="242" t="s">
        <v>1096</v>
      </c>
      <c r="C521" s="170" t="str">
        <f>_xlfn.CONCAT(Leverancespecifikation6[[#This Row],[ID]],Leverancespecifikation6[[#This Row],[BYGNINGSDEL]])</f>
        <v>517Tryktanke</v>
      </c>
      <c r="E521" s="171">
        <v>581</v>
      </c>
      <c r="I521" s="171"/>
      <c r="J521" s="171">
        <v>4</v>
      </c>
      <c r="K521" s="175" t="s">
        <v>1128</v>
      </c>
      <c r="L521" s="172" t="s">
        <v>1042</v>
      </c>
      <c r="M521" s="80" t="str">
        <f>IFERROR(VLOOKUP(Leverancespecifikation6[[#This Row],[ID-Bygningsdel]],'Data ændringslog'!A:G,7,FALSE),"P")</f>
        <v/>
      </c>
      <c r="N521" s="321" t="s">
        <v>99</v>
      </c>
      <c r="O521" s="121" t="str">
        <f>VLOOKUP(Leverancespecifikation6[[#This Row],[ID-Bygningsdel]],'Data aktør'!A:H,2,FALSE)</f>
        <v/>
      </c>
      <c r="P521" s="78" t="str">
        <f>VLOOKUP(Leverancespecifikation6[[#This Row],[ID-Bygningsdel]],'Data aktør'!A:H,3,FALSE)</f>
        <v/>
      </c>
      <c r="Q521" s="78" t="str">
        <f>VLOOKUP(Leverancespecifikation6[[#This Row],[ID-Bygningsdel]],'Data aktør'!A:H,4,FALSE)</f>
        <v/>
      </c>
      <c r="R521" s="78" t="str">
        <f>VLOOKUP(Leverancespecifikation6[[#This Row],[ID-Bygningsdel]],'Data aktør'!A:H,5,FALSE)</f>
        <v>X</v>
      </c>
      <c r="S521" s="78" t="str">
        <f>VLOOKUP(Leverancespecifikation6[[#This Row],[ID-Bygningsdel]],'Data aktør'!A:H,6,FALSE)</f>
        <v/>
      </c>
      <c r="T521" s="78" t="str">
        <f>VLOOKUP(Leverancespecifikation6[[#This Row],[ID-Bygningsdel]],'Data aktør'!A:H,7,FALSE)</f>
        <v>X</v>
      </c>
      <c r="U521" s="122" t="str">
        <f>VLOOKUP(Leverancespecifikation6[[#This Row],[ID-Bygningsdel]],'Data aktør'!A:H,8,FALSE)</f>
        <v/>
      </c>
      <c r="V521" s="112"/>
      <c r="W521" s="79"/>
      <c r="X521" s="79"/>
      <c r="Y521" s="79"/>
      <c r="Z521" s="79"/>
      <c r="AA521" s="79"/>
      <c r="AB521" s="171" t="s">
        <v>36</v>
      </c>
      <c r="AC521" s="171">
        <v>200</v>
      </c>
      <c r="AD521" s="171"/>
      <c r="AE521" s="171"/>
      <c r="AF521" s="171"/>
      <c r="AG521" s="171"/>
      <c r="AH521" s="171"/>
      <c r="AI521" s="171"/>
      <c r="AJ521" s="171" t="s">
        <v>36</v>
      </c>
      <c r="AK521" s="171">
        <v>300</v>
      </c>
      <c r="AT521" s="171" t="s">
        <v>36</v>
      </c>
      <c r="AU521" s="171">
        <v>300</v>
      </c>
      <c r="BB521" s="171" t="s">
        <v>38</v>
      </c>
      <c r="BC521" s="171">
        <v>325</v>
      </c>
      <c r="BV521" s="171"/>
      <c r="BW521" s="171"/>
      <c r="CB521" s="134"/>
    </row>
    <row r="522" spans="1:986" ht="12" x14ac:dyDescent="0.2">
      <c r="A522" s="249"/>
      <c r="B522" s="242" t="s">
        <v>1098</v>
      </c>
      <c r="C522" s="170" t="str">
        <f>_xlfn.CONCAT(Leverancespecifikation6[[#This Row],[ID]],Leverancespecifikation6[[#This Row],[BYGNINGSDEL]])</f>
        <v>518Trykbeholderpumper</v>
      </c>
      <c r="E522" s="171">
        <v>581</v>
      </c>
      <c r="I522" s="171"/>
      <c r="J522" s="171">
        <v>4</v>
      </c>
      <c r="K522" s="175" t="s">
        <v>1130</v>
      </c>
      <c r="L522" s="172" t="s">
        <v>1042</v>
      </c>
      <c r="M522" s="80" t="str">
        <f>IFERROR(VLOOKUP(Leverancespecifikation6[[#This Row],[ID-Bygningsdel]],'Data ændringslog'!A:G,7,FALSE),"P")</f>
        <v/>
      </c>
      <c r="N522" s="321" t="s">
        <v>99</v>
      </c>
      <c r="O522" s="121" t="str">
        <f>VLOOKUP(Leverancespecifikation6[[#This Row],[ID-Bygningsdel]],'Data aktør'!A:H,2,FALSE)</f>
        <v/>
      </c>
      <c r="P522" s="78" t="str">
        <f>VLOOKUP(Leverancespecifikation6[[#This Row],[ID-Bygningsdel]],'Data aktør'!A:H,3,FALSE)</f>
        <v/>
      </c>
      <c r="Q522" s="78" t="str">
        <f>VLOOKUP(Leverancespecifikation6[[#This Row],[ID-Bygningsdel]],'Data aktør'!A:H,4,FALSE)</f>
        <v/>
      </c>
      <c r="R522" s="78" t="str">
        <f>VLOOKUP(Leverancespecifikation6[[#This Row],[ID-Bygningsdel]],'Data aktør'!A:H,5,FALSE)</f>
        <v>X</v>
      </c>
      <c r="S522" s="78" t="str">
        <f>VLOOKUP(Leverancespecifikation6[[#This Row],[ID-Bygningsdel]],'Data aktør'!A:H,6,FALSE)</f>
        <v/>
      </c>
      <c r="T522" s="78" t="str">
        <f>VLOOKUP(Leverancespecifikation6[[#This Row],[ID-Bygningsdel]],'Data aktør'!A:H,7,FALSE)</f>
        <v>X</v>
      </c>
      <c r="U522" s="122" t="str">
        <f>VLOOKUP(Leverancespecifikation6[[#This Row],[ID-Bygningsdel]],'Data aktør'!A:H,8,FALSE)</f>
        <v/>
      </c>
      <c r="V522" s="112"/>
      <c r="W522" s="79"/>
      <c r="X522" s="79"/>
      <c r="Y522" s="79"/>
      <c r="Z522" s="79"/>
      <c r="AA522" s="79"/>
      <c r="AB522" s="171"/>
      <c r="AD522" s="171"/>
      <c r="AE522" s="171"/>
      <c r="AF522" s="171"/>
      <c r="AG522" s="171"/>
      <c r="AH522" s="171"/>
      <c r="AI522" s="171"/>
      <c r="AJ522" s="171" t="s">
        <v>36</v>
      </c>
      <c r="AK522" s="171">
        <v>300</v>
      </c>
      <c r="AT522" s="171" t="s">
        <v>36</v>
      </c>
      <c r="AU522" s="171">
        <v>300</v>
      </c>
      <c r="BB522" s="171" t="s">
        <v>38</v>
      </c>
      <c r="BC522" s="171">
        <v>325</v>
      </c>
      <c r="BV522" s="171"/>
      <c r="BW522" s="171"/>
      <c r="CB522" s="134"/>
    </row>
    <row r="523" spans="1:986" ht="12" x14ac:dyDescent="0.2">
      <c r="A523" s="249"/>
      <c r="B523" s="242" t="s">
        <v>1100</v>
      </c>
      <c r="C523" s="170" t="str">
        <f>_xlfn.CONCAT(Leverancespecifikation6[[#This Row],[ID]],Leverancespecifikation6[[#This Row],[BYGNINGSDEL]])</f>
        <v>519Alarmventiler</v>
      </c>
      <c r="E523" s="171">
        <v>581</v>
      </c>
      <c r="I523" s="171"/>
      <c r="J523" s="171">
        <v>4</v>
      </c>
      <c r="K523" s="175" t="s">
        <v>1132</v>
      </c>
      <c r="L523" s="172" t="s">
        <v>1042</v>
      </c>
      <c r="M523" s="80" t="str">
        <f>IFERROR(VLOOKUP(Leverancespecifikation6[[#This Row],[ID-Bygningsdel]],'Data ændringslog'!A:G,7,FALSE),"P")</f>
        <v/>
      </c>
      <c r="N523" s="321" t="s">
        <v>99</v>
      </c>
      <c r="O523" s="121" t="str">
        <f>VLOOKUP(Leverancespecifikation6[[#This Row],[ID-Bygningsdel]],'Data aktør'!A:H,2,FALSE)</f>
        <v/>
      </c>
      <c r="P523" s="78" t="str">
        <f>VLOOKUP(Leverancespecifikation6[[#This Row],[ID-Bygningsdel]],'Data aktør'!A:H,3,FALSE)</f>
        <v/>
      </c>
      <c r="Q523" s="78" t="str">
        <f>VLOOKUP(Leverancespecifikation6[[#This Row],[ID-Bygningsdel]],'Data aktør'!A:H,4,FALSE)</f>
        <v/>
      </c>
      <c r="R523" s="78" t="str">
        <f>VLOOKUP(Leverancespecifikation6[[#This Row],[ID-Bygningsdel]],'Data aktør'!A:H,5,FALSE)</f>
        <v/>
      </c>
      <c r="S523" s="78" t="str">
        <f>VLOOKUP(Leverancespecifikation6[[#This Row],[ID-Bygningsdel]],'Data aktør'!A:H,6,FALSE)</f>
        <v/>
      </c>
      <c r="T523" s="78" t="str">
        <f>VLOOKUP(Leverancespecifikation6[[#This Row],[ID-Bygningsdel]],'Data aktør'!A:H,7,FALSE)</f>
        <v>X</v>
      </c>
      <c r="U523" s="122" t="str">
        <f>VLOOKUP(Leverancespecifikation6[[#This Row],[ID-Bygningsdel]],'Data aktør'!A:H,8,FALSE)</f>
        <v/>
      </c>
      <c r="V523" s="112"/>
      <c r="W523" s="79"/>
      <c r="X523" s="79"/>
      <c r="Y523" s="79"/>
      <c r="Z523" s="79"/>
      <c r="AA523" s="79"/>
      <c r="AB523" s="171"/>
      <c r="AD523" s="171"/>
      <c r="AE523" s="171"/>
      <c r="AF523" s="171"/>
      <c r="AG523" s="171"/>
      <c r="AH523" s="171"/>
      <c r="AI523" s="171"/>
      <c r="AJ523" s="171"/>
      <c r="BB523" s="171" t="s">
        <v>38</v>
      </c>
      <c r="BC523" s="171">
        <v>325</v>
      </c>
      <c r="BV523" s="171"/>
      <c r="BW523" s="171"/>
      <c r="CB523" s="134"/>
    </row>
    <row r="524" spans="1:986" ht="12" x14ac:dyDescent="0.2">
      <c r="A524" s="249"/>
      <c r="B524" s="242" t="s">
        <v>1101</v>
      </c>
      <c r="C524" s="170" t="str">
        <f>_xlfn.CONCAT(Leverancespecifikation6[[#This Row],[ID]],Leverancespecifikation6[[#This Row],[BYGNINGSDEL]])</f>
        <v>520Flowswitche</v>
      </c>
      <c r="E524" s="171">
        <v>581</v>
      </c>
      <c r="I524" s="171"/>
      <c r="J524" s="171">
        <v>4</v>
      </c>
      <c r="K524" s="175" t="s">
        <v>1134</v>
      </c>
      <c r="L524" s="172" t="s">
        <v>1042</v>
      </c>
      <c r="M524" s="80" t="str">
        <f>IFERROR(VLOOKUP(Leverancespecifikation6[[#This Row],[ID-Bygningsdel]],'Data ændringslog'!A:G,7,FALSE),"P")</f>
        <v/>
      </c>
      <c r="N524" s="321" t="s">
        <v>99</v>
      </c>
      <c r="O524" s="121" t="str">
        <f>VLOOKUP(Leverancespecifikation6[[#This Row],[ID-Bygningsdel]],'Data aktør'!A:H,2,FALSE)</f>
        <v/>
      </c>
      <c r="P524" s="78" t="str">
        <f>VLOOKUP(Leverancespecifikation6[[#This Row],[ID-Bygningsdel]],'Data aktør'!A:H,3,FALSE)</f>
        <v/>
      </c>
      <c r="Q524" s="78" t="str">
        <f>VLOOKUP(Leverancespecifikation6[[#This Row],[ID-Bygningsdel]],'Data aktør'!A:H,4,FALSE)</f>
        <v/>
      </c>
      <c r="R524" s="78" t="str">
        <f>VLOOKUP(Leverancespecifikation6[[#This Row],[ID-Bygningsdel]],'Data aktør'!A:H,5,FALSE)</f>
        <v/>
      </c>
      <c r="S524" s="78" t="str">
        <f>VLOOKUP(Leverancespecifikation6[[#This Row],[ID-Bygningsdel]],'Data aktør'!A:H,6,FALSE)</f>
        <v/>
      </c>
      <c r="T524" s="78" t="str">
        <f>VLOOKUP(Leverancespecifikation6[[#This Row],[ID-Bygningsdel]],'Data aktør'!A:H,7,FALSE)</f>
        <v>X</v>
      </c>
      <c r="U524" s="122" t="str">
        <f>VLOOKUP(Leverancespecifikation6[[#This Row],[ID-Bygningsdel]],'Data aktør'!A:H,8,FALSE)</f>
        <v/>
      </c>
      <c r="V524" s="112"/>
      <c r="W524" s="79"/>
      <c r="X524" s="79"/>
      <c r="Y524" s="79"/>
      <c r="Z524" s="79"/>
      <c r="AA524" s="79"/>
      <c r="AB524" s="171"/>
      <c r="AD524" s="171"/>
      <c r="AE524" s="171"/>
      <c r="AF524" s="171"/>
      <c r="AG524" s="171"/>
      <c r="AH524" s="171"/>
      <c r="AI524" s="171"/>
      <c r="AJ524" s="171"/>
      <c r="BB524" s="171" t="s">
        <v>38</v>
      </c>
      <c r="BC524" s="171">
        <v>325</v>
      </c>
      <c r="BV524" s="171"/>
      <c r="BW524" s="171"/>
      <c r="CB524" s="134"/>
    </row>
    <row r="525" spans="1:986" s="104" customFormat="1" x14ac:dyDescent="0.2">
      <c r="A525" s="248"/>
      <c r="B525" s="240" t="s">
        <v>1102</v>
      </c>
      <c r="C525" s="161" t="str">
        <f>_xlfn.CONCAT(Leverancespecifikation6[[#This Row],[ID]],Leverancespecifikation6[[#This Row],[BYGNINGSDEL]])</f>
        <v>521Komponenter</v>
      </c>
      <c r="D525" s="162"/>
      <c r="E525" s="162"/>
      <c r="F525" s="162"/>
      <c r="G525" s="162"/>
      <c r="H525" s="162"/>
      <c r="I525" s="162"/>
      <c r="J525" s="163">
        <v>2</v>
      </c>
      <c r="K525" s="164" t="s">
        <v>1136</v>
      </c>
      <c r="L525" s="165"/>
      <c r="M525" s="100" t="str">
        <f>IFERROR(VLOOKUP(Leverancespecifikation6[[#This Row],[ID-Bygningsdel]],'Data ændringslog'!A:G,7,FALSE),"P")</f>
        <v/>
      </c>
      <c r="N525" s="201" t="s">
        <v>99</v>
      </c>
      <c r="O525" s="119"/>
      <c r="P525" s="101"/>
      <c r="Q525" s="101"/>
      <c r="R525" s="101"/>
      <c r="S525" s="101"/>
      <c r="T525" s="101"/>
      <c r="U525" s="120"/>
      <c r="V525" s="111"/>
      <c r="W525" s="102"/>
      <c r="X525" s="102"/>
      <c r="Y525" s="102"/>
      <c r="Z525" s="102"/>
      <c r="AA525" s="10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285"/>
      <c r="BM525" s="162"/>
      <c r="BN525" s="162"/>
      <c r="BO525" s="162"/>
      <c r="BP525" s="162"/>
      <c r="BQ525" s="162"/>
      <c r="BR525" s="162"/>
      <c r="BS525" s="162"/>
      <c r="BT525" s="162"/>
      <c r="BU525" s="162"/>
      <c r="BV525" s="162"/>
      <c r="BW525" s="162"/>
      <c r="BX525" s="162"/>
      <c r="BY525" s="162"/>
      <c r="BZ525" s="162"/>
      <c r="CA525" s="206"/>
      <c r="CB525" s="98"/>
      <c r="CC525" s="98"/>
      <c r="CD525" s="98"/>
      <c r="CE525" s="98"/>
      <c r="CF525" s="98"/>
      <c r="CG525" s="98"/>
      <c r="CH525" s="98"/>
      <c r="CI525" s="98"/>
      <c r="CJ525" s="98"/>
      <c r="CK525" s="98"/>
      <c r="CL525" s="98"/>
      <c r="CM525" s="98"/>
      <c r="CN525" s="98"/>
      <c r="CO525" s="98"/>
      <c r="CP525" s="98"/>
      <c r="CQ525" s="98"/>
      <c r="CR525" s="98"/>
      <c r="CS525" s="98"/>
      <c r="CT525" s="98"/>
      <c r="CU525" s="98"/>
      <c r="CV525" s="98"/>
      <c r="CW525" s="98"/>
      <c r="CX525" s="98"/>
      <c r="CY525" s="98"/>
      <c r="CZ525" s="98"/>
      <c r="DA525" s="98"/>
      <c r="DB525" s="98"/>
      <c r="DC525" s="98"/>
      <c r="DD525" s="98"/>
      <c r="DE525" s="98"/>
      <c r="DF525" s="98"/>
      <c r="DG525" s="98"/>
      <c r="DH525" s="98"/>
      <c r="DI525" s="98"/>
      <c r="DJ525" s="98"/>
      <c r="DK525" s="98"/>
      <c r="DL525" s="98"/>
      <c r="DM525" s="98"/>
      <c r="DN525" s="98"/>
      <c r="DO525" s="98"/>
      <c r="DP525" s="98"/>
      <c r="DQ525" s="98"/>
      <c r="DR525" s="98"/>
      <c r="DS525" s="98"/>
      <c r="DT525" s="98"/>
      <c r="DU525" s="98"/>
      <c r="DV525" s="98"/>
      <c r="DW525" s="98"/>
      <c r="DX525" s="98"/>
      <c r="DY525" s="98"/>
      <c r="DZ525" s="98"/>
      <c r="EA525" s="98"/>
      <c r="EB525" s="98"/>
      <c r="EC525" s="98"/>
      <c r="ED525" s="98"/>
      <c r="EE525" s="98"/>
      <c r="EF525" s="98"/>
      <c r="EG525" s="98"/>
      <c r="EH525" s="98"/>
      <c r="EI525" s="98"/>
      <c r="EJ525" s="98"/>
      <c r="EK525" s="98"/>
      <c r="EL525" s="98"/>
      <c r="EM525" s="98"/>
      <c r="EN525" s="98"/>
      <c r="EO525" s="98"/>
      <c r="EP525" s="98"/>
      <c r="EQ525" s="98"/>
      <c r="ER525" s="98"/>
      <c r="ES525" s="98"/>
      <c r="ET525" s="98"/>
      <c r="EU525" s="98"/>
      <c r="EV525" s="98"/>
      <c r="EW525" s="98"/>
      <c r="EX525" s="98"/>
      <c r="EY525" s="98"/>
      <c r="EZ525" s="98"/>
      <c r="FA525" s="98"/>
      <c r="FB525" s="98"/>
      <c r="FC525" s="98"/>
      <c r="FD525" s="98"/>
      <c r="FE525" s="98"/>
      <c r="FF525" s="98"/>
      <c r="FG525" s="98"/>
      <c r="FH525" s="98"/>
      <c r="FI525" s="98"/>
      <c r="FJ525" s="98"/>
      <c r="FK525" s="98"/>
      <c r="FL525" s="98"/>
      <c r="FM525" s="98"/>
      <c r="FN525" s="98"/>
      <c r="FO525" s="98"/>
      <c r="FP525" s="98"/>
      <c r="FQ525" s="98"/>
      <c r="FR525" s="98"/>
      <c r="FS525" s="98"/>
      <c r="FT525" s="98"/>
      <c r="FU525" s="98"/>
      <c r="FV525" s="98"/>
      <c r="FW525" s="98"/>
      <c r="FX525" s="98"/>
      <c r="FY525" s="98"/>
      <c r="FZ525" s="98"/>
      <c r="GA525" s="98"/>
      <c r="GB525" s="98"/>
      <c r="GC525" s="98"/>
      <c r="GD525" s="98"/>
      <c r="GE525" s="98"/>
      <c r="GF525" s="98"/>
      <c r="GG525" s="98"/>
      <c r="GH525" s="98"/>
      <c r="GI525" s="98"/>
      <c r="GJ525" s="98"/>
      <c r="GK525" s="98"/>
      <c r="GL525" s="98"/>
      <c r="GM525" s="98"/>
      <c r="GN525" s="98"/>
      <c r="GO525" s="98"/>
      <c r="GP525" s="98"/>
      <c r="GQ525" s="98"/>
      <c r="GR525" s="98"/>
      <c r="GS525" s="98"/>
      <c r="GT525" s="98"/>
      <c r="GU525" s="98"/>
      <c r="GV525" s="98"/>
      <c r="GW525" s="98"/>
      <c r="GX525" s="98"/>
      <c r="GY525" s="98"/>
      <c r="GZ525" s="98"/>
      <c r="HA525" s="98"/>
      <c r="HB525" s="98"/>
      <c r="HC525" s="98"/>
      <c r="HD525" s="98"/>
      <c r="HE525" s="98"/>
      <c r="HF525" s="98"/>
      <c r="HG525" s="98"/>
      <c r="HH525" s="98"/>
      <c r="HI525" s="98"/>
      <c r="HJ525" s="98"/>
      <c r="HK525" s="98"/>
      <c r="HL525" s="98"/>
      <c r="HM525" s="98"/>
      <c r="HN525" s="98"/>
      <c r="HO525" s="98"/>
      <c r="HP525" s="98"/>
      <c r="HQ525" s="98"/>
      <c r="HR525" s="98"/>
      <c r="HS525" s="98"/>
      <c r="HT525" s="98"/>
      <c r="HU525" s="98"/>
      <c r="HV525" s="98"/>
      <c r="HW525" s="98"/>
      <c r="HX525" s="98"/>
      <c r="HY525" s="98"/>
      <c r="HZ525" s="98"/>
      <c r="IA525" s="98"/>
      <c r="IB525" s="98"/>
      <c r="IC525" s="98"/>
      <c r="ID525" s="98"/>
      <c r="IE525" s="98"/>
      <c r="IF525" s="98"/>
      <c r="IG525" s="98"/>
      <c r="IH525" s="98"/>
      <c r="II525" s="98"/>
      <c r="IJ525" s="98"/>
      <c r="IK525" s="98"/>
      <c r="IL525" s="98"/>
      <c r="IM525" s="98"/>
      <c r="IN525" s="98"/>
      <c r="IO525" s="98"/>
      <c r="IP525" s="98"/>
      <c r="IQ525" s="98"/>
      <c r="IR525" s="98"/>
      <c r="IS525" s="98"/>
      <c r="IT525" s="98"/>
      <c r="IU525" s="98"/>
      <c r="IV525" s="98"/>
      <c r="IW525" s="98"/>
      <c r="IX525" s="98"/>
      <c r="IY525" s="98"/>
      <c r="IZ525" s="98"/>
      <c r="JA525" s="98"/>
      <c r="JB525" s="98"/>
      <c r="JC525" s="98"/>
      <c r="JD525" s="98"/>
      <c r="JE525" s="98"/>
      <c r="JF525" s="98"/>
      <c r="JG525" s="98"/>
      <c r="JH525" s="98"/>
      <c r="JI525" s="98"/>
      <c r="JJ525" s="98"/>
      <c r="JK525" s="98"/>
      <c r="JL525" s="98"/>
      <c r="JM525" s="98"/>
      <c r="JN525" s="98"/>
      <c r="JO525" s="98"/>
      <c r="JP525" s="98"/>
      <c r="JQ525" s="98"/>
      <c r="JR525" s="98"/>
      <c r="JS525" s="98"/>
      <c r="JT525" s="98"/>
      <c r="JU525" s="98"/>
      <c r="JV525" s="98"/>
      <c r="JW525" s="98"/>
      <c r="JX525" s="98"/>
      <c r="JY525" s="98"/>
      <c r="JZ525" s="98"/>
      <c r="KA525" s="98"/>
      <c r="KB525" s="98"/>
      <c r="KC525" s="98"/>
      <c r="KD525" s="98"/>
      <c r="KE525" s="98"/>
      <c r="KF525" s="98"/>
      <c r="KG525" s="98"/>
      <c r="KH525" s="98"/>
      <c r="KI525" s="98"/>
      <c r="KJ525" s="98"/>
      <c r="KK525" s="98"/>
      <c r="KL525" s="98"/>
      <c r="KM525" s="98"/>
      <c r="KN525" s="98"/>
      <c r="KO525" s="98"/>
      <c r="KP525" s="98"/>
      <c r="KQ525" s="98"/>
      <c r="KR525" s="98"/>
      <c r="KS525" s="98"/>
      <c r="KT525" s="98"/>
      <c r="KU525" s="98"/>
      <c r="KV525" s="98"/>
      <c r="KW525" s="98"/>
      <c r="KX525" s="98"/>
      <c r="KY525" s="98"/>
      <c r="KZ525" s="98"/>
      <c r="LA525" s="98"/>
      <c r="LB525" s="98"/>
      <c r="LC525" s="98"/>
      <c r="LD525" s="98"/>
      <c r="LE525" s="98"/>
      <c r="LF525" s="98"/>
      <c r="LG525" s="98"/>
      <c r="LH525" s="98"/>
      <c r="LI525" s="98"/>
      <c r="LJ525" s="98"/>
      <c r="LK525" s="98"/>
      <c r="LL525" s="98"/>
      <c r="LM525" s="98"/>
      <c r="LN525" s="98"/>
      <c r="LO525" s="98"/>
      <c r="LP525" s="98"/>
      <c r="LQ525" s="98"/>
      <c r="LR525" s="98"/>
      <c r="LS525" s="98"/>
      <c r="LT525" s="98"/>
      <c r="LU525" s="98"/>
      <c r="LV525" s="98"/>
      <c r="LW525" s="98"/>
      <c r="LX525" s="98"/>
      <c r="LY525" s="98"/>
      <c r="LZ525" s="98"/>
      <c r="MA525" s="98"/>
      <c r="MB525" s="98"/>
      <c r="MC525" s="98"/>
      <c r="MD525" s="98"/>
      <c r="ME525" s="98"/>
      <c r="MF525" s="98"/>
      <c r="MG525" s="98"/>
      <c r="MH525" s="98"/>
      <c r="MI525" s="98"/>
      <c r="MJ525" s="98"/>
      <c r="MK525" s="98"/>
      <c r="ML525" s="98"/>
      <c r="MM525" s="98"/>
      <c r="MN525" s="98"/>
      <c r="MO525" s="98"/>
      <c r="MP525" s="98"/>
      <c r="MQ525" s="98"/>
      <c r="MR525" s="98"/>
      <c r="MS525" s="98"/>
      <c r="MT525" s="98"/>
      <c r="MU525" s="98"/>
      <c r="MV525" s="98"/>
      <c r="MW525" s="98"/>
      <c r="MX525" s="98"/>
      <c r="MY525" s="98"/>
      <c r="MZ525" s="98"/>
      <c r="NA525" s="98"/>
      <c r="NB525" s="98"/>
      <c r="NC525" s="98"/>
      <c r="ND525" s="98"/>
      <c r="NE525" s="98"/>
      <c r="NF525" s="98"/>
      <c r="NG525" s="98"/>
      <c r="NH525" s="98"/>
      <c r="NI525" s="98"/>
      <c r="NJ525" s="98"/>
      <c r="NK525" s="98"/>
      <c r="NL525" s="98"/>
      <c r="NM525" s="98"/>
      <c r="NN525" s="98"/>
      <c r="NO525" s="98"/>
      <c r="NP525" s="98"/>
      <c r="NQ525" s="98"/>
      <c r="NR525" s="98"/>
      <c r="NS525" s="98"/>
      <c r="NT525" s="98"/>
      <c r="NU525" s="98"/>
      <c r="NV525" s="98"/>
      <c r="NW525" s="98"/>
      <c r="NX525" s="98"/>
      <c r="NY525" s="98"/>
      <c r="NZ525" s="98"/>
      <c r="OA525" s="98"/>
      <c r="OB525" s="98"/>
      <c r="OC525" s="98"/>
      <c r="OD525" s="98"/>
      <c r="OE525" s="98"/>
      <c r="OF525" s="98"/>
      <c r="OG525" s="98"/>
      <c r="OH525" s="98"/>
      <c r="OI525" s="98"/>
      <c r="OJ525" s="98"/>
      <c r="OK525" s="98"/>
      <c r="OL525" s="98"/>
      <c r="OM525" s="98"/>
      <c r="ON525" s="98"/>
      <c r="OO525" s="98"/>
      <c r="OP525" s="98"/>
      <c r="OQ525" s="98"/>
      <c r="OR525" s="98"/>
      <c r="OS525" s="98"/>
      <c r="OT525" s="98"/>
      <c r="OU525" s="98"/>
      <c r="OV525" s="98"/>
      <c r="OW525" s="98"/>
      <c r="OX525" s="98"/>
      <c r="OY525" s="98"/>
      <c r="OZ525" s="98"/>
      <c r="PA525" s="98"/>
      <c r="PB525" s="98"/>
      <c r="PC525" s="98"/>
      <c r="PD525" s="98"/>
      <c r="PE525" s="98"/>
      <c r="PF525" s="98"/>
      <c r="PG525" s="98"/>
      <c r="PH525" s="98"/>
      <c r="PI525" s="98"/>
      <c r="PJ525" s="98"/>
      <c r="PK525" s="98"/>
      <c r="PL525" s="98"/>
      <c r="PM525" s="98"/>
      <c r="PN525" s="98"/>
      <c r="PO525" s="98"/>
      <c r="PP525" s="98"/>
      <c r="PQ525" s="98"/>
      <c r="PR525" s="98"/>
      <c r="PS525" s="98"/>
      <c r="PT525" s="98"/>
      <c r="PU525" s="98"/>
      <c r="PV525" s="98"/>
      <c r="PW525" s="98"/>
      <c r="PX525" s="98"/>
      <c r="PY525" s="98"/>
      <c r="PZ525" s="98"/>
      <c r="QA525" s="98"/>
      <c r="QB525" s="98"/>
      <c r="QC525" s="98"/>
      <c r="QD525" s="98"/>
      <c r="QE525" s="98"/>
      <c r="QF525" s="98"/>
      <c r="QG525" s="98"/>
      <c r="QH525" s="98"/>
      <c r="QI525" s="98"/>
      <c r="QJ525" s="98"/>
      <c r="QK525" s="98"/>
      <c r="QL525" s="98"/>
      <c r="QM525" s="98"/>
      <c r="QN525" s="98"/>
      <c r="QO525" s="98"/>
      <c r="QP525" s="98"/>
      <c r="QQ525" s="98"/>
      <c r="QR525" s="98"/>
      <c r="QS525" s="98"/>
      <c r="QT525" s="98"/>
      <c r="QU525" s="98"/>
      <c r="QV525" s="98"/>
      <c r="QW525" s="98"/>
      <c r="QX525" s="98"/>
      <c r="QY525" s="98"/>
      <c r="QZ525" s="98"/>
      <c r="RA525" s="98"/>
      <c r="RB525" s="98"/>
      <c r="RC525" s="98"/>
      <c r="RD525" s="98"/>
      <c r="RE525" s="98"/>
      <c r="RF525" s="98"/>
      <c r="RG525" s="98"/>
      <c r="RH525" s="98"/>
      <c r="RI525" s="98"/>
      <c r="RJ525" s="98"/>
      <c r="RK525" s="98"/>
      <c r="RL525" s="98"/>
      <c r="RM525" s="98"/>
      <c r="RN525" s="98"/>
      <c r="RO525" s="98"/>
      <c r="RP525" s="98"/>
      <c r="RQ525" s="98"/>
      <c r="RR525" s="98"/>
      <c r="RS525" s="98"/>
      <c r="RT525" s="98"/>
      <c r="RU525" s="98"/>
      <c r="RV525" s="98"/>
      <c r="RW525" s="98"/>
      <c r="RX525" s="98"/>
      <c r="RY525" s="98"/>
      <c r="RZ525" s="98"/>
      <c r="SA525" s="98"/>
      <c r="SB525" s="98"/>
      <c r="SC525" s="98"/>
      <c r="SD525" s="98"/>
      <c r="SE525" s="98"/>
      <c r="SF525" s="98"/>
      <c r="SG525" s="98"/>
      <c r="SH525" s="98"/>
      <c r="SI525" s="98"/>
      <c r="SJ525" s="98"/>
      <c r="SK525" s="98"/>
      <c r="SL525" s="98"/>
      <c r="SM525" s="98"/>
      <c r="SN525" s="98"/>
      <c r="SO525" s="98"/>
      <c r="SP525" s="98"/>
      <c r="SQ525" s="98"/>
      <c r="SR525" s="98"/>
      <c r="SS525" s="98"/>
      <c r="ST525" s="98"/>
      <c r="SU525" s="98"/>
      <c r="SV525" s="98"/>
      <c r="SW525" s="98"/>
      <c r="SX525" s="98"/>
      <c r="SY525" s="98"/>
      <c r="SZ525" s="98"/>
      <c r="TA525" s="98"/>
      <c r="TB525" s="98"/>
      <c r="TC525" s="98"/>
      <c r="TD525" s="98"/>
      <c r="TE525" s="98"/>
      <c r="TF525" s="98"/>
      <c r="TG525" s="98"/>
      <c r="TH525" s="98"/>
      <c r="TI525" s="98"/>
      <c r="TJ525" s="98"/>
      <c r="TK525" s="98"/>
      <c r="TL525" s="98"/>
      <c r="TM525" s="98"/>
      <c r="TN525" s="98"/>
      <c r="TO525" s="98"/>
      <c r="TP525" s="98"/>
      <c r="TQ525" s="98"/>
      <c r="TR525" s="98"/>
      <c r="TS525" s="98"/>
      <c r="TT525" s="98"/>
      <c r="TU525" s="98"/>
      <c r="TV525" s="98"/>
      <c r="TW525" s="98"/>
      <c r="TX525" s="98"/>
      <c r="TY525" s="98"/>
      <c r="TZ525" s="98"/>
      <c r="UA525" s="98"/>
      <c r="UB525" s="98"/>
      <c r="UC525" s="98"/>
      <c r="UD525" s="98"/>
      <c r="UE525" s="98"/>
      <c r="UF525" s="98"/>
      <c r="UG525" s="98"/>
      <c r="UH525" s="98"/>
      <c r="UI525" s="98"/>
      <c r="UJ525" s="98"/>
      <c r="UK525" s="98"/>
      <c r="UL525" s="98"/>
      <c r="UM525" s="98"/>
      <c r="UN525" s="98"/>
      <c r="UO525" s="98"/>
      <c r="UP525" s="98"/>
      <c r="UQ525" s="98"/>
      <c r="UR525" s="98"/>
      <c r="US525" s="98"/>
      <c r="UT525" s="98"/>
      <c r="UU525" s="98"/>
      <c r="UV525" s="98"/>
      <c r="UW525" s="98"/>
      <c r="UX525" s="98"/>
      <c r="UY525" s="98"/>
      <c r="UZ525" s="98"/>
      <c r="VA525" s="98"/>
      <c r="VB525" s="98"/>
      <c r="VC525" s="98"/>
      <c r="VD525" s="98"/>
      <c r="VE525" s="98"/>
      <c r="VF525" s="98"/>
      <c r="VG525" s="98"/>
      <c r="VH525" s="98"/>
      <c r="VI525" s="98"/>
      <c r="VJ525" s="98"/>
      <c r="VK525" s="98"/>
      <c r="VL525" s="98"/>
      <c r="VM525" s="98"/>
      <c r="VN525" s="98"/>
      <c r="VO525" s="98"/>
      <c r="VP525" s="98"/>
      <c r="VQ525" s="98"/>
      <c r="VR525" s="98"/>
      <c r="VS525" s="98"/>
      <c r="VT525" s="98"/>
      <c r="VU525" s="98"/>
      <c r="VV525" s="98"/>
      <c r="VW525" s="98"/>
      <c r="VX525" s="98"/>
      <c r="VY525" s="98"/>
      <c r="VZ525" s="98"/>
      <c r="WA525" s="98"/>
      <c r="WB525" s="98"/>
      <c r="WC525" s="98"/>
      <c r="WD525" s="98"/>
      <c r="WE525" s="98"/>
      <c r="WF525" s="98"/>
      <c r="WG525" s="98"/>
      <c r="WH525" s="98"/>
      <c r="WI525" s="98"/>
      <c r="WJ525" s="98"/>
      <c r="WK525" s="98"/>
      <c r="WL525" s="98"/>
      <c r="WM525" s="98"/>
      <c r="WN525" s="98"/>
      <c r="WO525" s="98"/>
      <c r="WP525" s="98"/>
      <c r="WQ525" s="98"/>
      <c r="WR525" s="98"/>
      <c r="WS525" s="98"/>
      <c r="WT525" s="98"/>
      <c r="WU525" s="98"/>
      <c r="WV525" s="98"/>
      <c r="WW525" s="98"/>
      <c r="WX525" s="98"/>
      <c r="WY525" s="98"/>
      <c r="WZ525" s="98"/>
      <c r="XA525" s="98"/>
      <c r="XB525" s="98"/>
      <c r="XC525" s="98"/>
      <c r="XD525" s="98"/>
      <c r="XE525" s="98"/>
      <c r="XF525" s="98"/>
      <c r="XG525" s="98"/>
      <c r="XH525" s="98"/>
      <c r="XI525" s="98"/>
      <c r="XJ525" s="98"/>
      <c r="XK525" s="98"/>
      <c r="XL525" s="98"/>
      <c r="XM525" s="98"/>
      <c r="XN525" s="98"/>
      <c r="XO525" s="98"/>
      <c r="XP525" s="98"/>
      <c r="XQ525" s="98"/>
      <c r="XR525" s="98"/>
      <c r="XS525" s="98"/>
      <c r="XT525" s="98"/>
      <c r="XU525" s="98"/>
      <c r="XV525" s="98"/>
      <c r="XW525" s="98"/>
      <c r="XX525" s="98"/>
      <c r="XY525" s="98"/>
      <c r="XZ525" s="98"/>
      <c r="YA525" s="98"/>
      <c r="YB525" s="98"/>
      <c r="YC525" s="98"/>
      <c r="YD525" s="98"/>
      <c r="YE525" s="98"/>
      <c r="YF525" s="98"/>
      <c r="YG525" s="98"/>
      <c r="YH525" s="98"/>
      <c r="YI525" s="98"/>
      <c r="YJ525" s="98"/>
      <c r="YK525" s="98"/>
      <c r="YL525" s="98"/>
      <c r="YM525" s="98"/>
      <c r="YN525" s="98"/>
      <c r="YO525" s="98"/>
      <c r="YP525" s="98"/>
      <c r="YQ525" s="98"/>
      <c r="YR525" s="98"/>
      <c r="YS525" s="98"/>
      <c r="YT525" s="98"/>
      <c r="YU525" s="98"/>
      <c r="YV525" s="98"/>
      <c r="YW525" s="98"/>
      <c r="YX525" s="98"/>
      <c r="YY525" s="98"/>
      <c r="YZ525" s="98"/>
      <c r="ZA525" s="98"/>
      <c r="ZB525" s="98"/>
      <c r="ZC525" s="98"/>
      <c r="ZD525" s="98"/>
      <c r="ZE525" s="98"/>
      <c r="ZF525" s="98"/>
      <c r="ZG525" s="98"/>
      <c r="ZH525" s="98"/>
      <c r="ZI525" s="98"/>
      <c r="ZJ525" s="98"/>
      <c r="ZK525" s="98"/>
      <c r="ZL525" s="98"/>
      <c r="ZM525" s="98"/>
      <c r="ZN525" s="98"/>
      <c r="ZO525" s="98"/>
      <c r="ZP525" s="98"/>
      <c r="ZQ525" s="98"/>
      <c r="ZR525" s="98"/>
      <c r="ZS525" s="98"/>
      <c r="ZT525" s="98"/>
      <c r="ZU525" s="98"/>
      <c r="ZV525" s="98"/>
      <c r="ZW525" s="98"/>
      <c r="ZX525" s="98"/>
      <c r="ZY525" s="98"/>
      <c r="ZZ525" s="98"/>
      <c r="AAA525" s="98"/>
      <c r="AAB525" s="98"/>
      <c r="AAC525" s="98"/>
      <c r="AAD525" s="98"/>
      <c r="AAE525" s="98"/>
      <c r="AAF525" s="98"/>
      <c r="AAG525" s="98"/>
      <c r="AAH525" s="98"/>
      <c r="AAI525" s="98"/>
      <c r="AAJ525" s="98"/>
      <c r="AAK525" s="98"/>
      <c r="AAL525" s="98"/>
      <c r="AAM525" s="98"/>
      <c r="AAN525" s="98"/>
      <c r="AAO525" s="98"/>
      <c r="AAP525" s="98"/>
      <c r="AAQ525" s="98"/>
      <c r="AAR525" s="98"/>
      <c r="AAS525" s="98"/>
      <c r="AAT525" s="98"/>
      <c r="AAU525" s="98"/>
      <c r="AAV525" s="98"/>
      <c r="AAW525" s="98"/>
      <c r="AAX525" s="98"/>
      <c r="AAY525" s="98"/>
      <c r="AAZ525" s="98"/>
      <c r="ABA525" s="98"/>
      <c r="ABB525" s="98"/>
      <c r="ABC525" s="98"/>
      <c r="ABD525" s="98"/>
      <c r="ABE525" s="98"/>
      <c r="ABF525" s="98"/>
      <c r="ABG525" s="98"/>
      <c r="ABH525" s="98"/>
      <c r="ABI525" s="98"/>
      <c r="ABJ525" s="98"/>
      <c r="ABK525" s="98"/>
      <c r="ABL525" s="98"/>
      <c r="ABM525" s="98"/>
      <c r="ABN525" s="98"/>
      <c r="ABO525" s="98"/>
      <c r="ABP525" s="98"/>
      <c r="ABQ525" s="98"/>
      <c r="ABR525" s="98"/>
      <c r="ABS525" s="98"/>
      <c r="ABT525" s="98"/>
      <c r="ABU525" s="98"/>
      <c r="ABV525" s="98"/>
      <c r="ABW525" s="98"/>
      <c r="ABX525" s="98"/>
      <c r="ABY525" s="98"/>
      <c r="ABZ525" s="98"/>
      <c r="ACA525" s="98"/>
      <c r="ACB525" s="98"/>
      <c r="ACC525" s="98"/>
      <c r="ACD525" s="98"/>
      <c r="ACE525" s="98"/>
      <c r="ACF525" s="98"/>
      <c r="ACG525" s="98"/>
      <c r="ACH525" s="98"/>
      <c r="ACI525" s="98"/>
      <c r="ACJ525" s="98"/>
      <c r="ACK525" s="98"/>
      <c r="ACL525" s="98"/>
      <c r="ACM525" s="98"/>
      <c r="ACN525" s="98"/>
      <c r="ACO525" s="98"/>
      <c r="ACP525" s="98"/>
      <c r="ACQ525" s="98"/>
      <c r="ACR525" s="98"/>
      <c r="ACS525" s="98"/>
      <c r="ACT525" s="98"/>
      <c r="ACU525" s="98"/>
      <c r="ACV525" s="98"/>
      <c r="ACW525" s="98"/>
      <c r="ACX525" s="98"/>
      <c r="ACY525" s="98"/>
      <c r="ACZ525" s="98"/>
      <c r="ADA525" s="98"/>
      <c r="ADB525" s="98"/>
      <c r="ADC525" s="98"/>
      <c r="ADD525" s="98"/>
      <c r="ADE525" s="98"/>
      <c r="ADF525" s="98"/>
      <c r="ADG525" s="98"/>
      <c r="ADH525" s="98"/>
      <c r="ADI525" s="98"/>
      <c r="ADJ525" s="98"/>
      <c r="ADK525" s="98"/>
      <c r="ADL525" s="98"/>
      <c r="ADM525" s="98"/>
      <c r="ADN525" s="98"/>
      <c r="ADO525" s="98"/>
      <c r="ADP525" s="98"/>
      <c r="ADQ525" s="98"/>
      <c r="ADR525" s="98"/>
      <c r="ADS525" s="98"/>
      <c r="ADT525" s="98"/>
      <c r="ADU525" s="98"/>
      <c r="ADV525" s="98"/>
      <c r="ADW525" s="98"/>
      <c r="ADX525" s="98"/>
      <c r="ADY525" s="98"/>
      <c r="ADZ525" s="98"/>
      <c r="AEA525" s="98"/>
      <c r="AEB525" s="98"/>
      <c r="AEC525" s="98"/>
      <c r="AED525" s="98"/>
      <c r="AEE525" s="98"/>
      <c r="AEF525" s="98"/>
      <c r="AEG525" s="98"/>
      <c r="AEH525" s="98"/>
      <c r="AEI525" s="98"/>
      <c r="AEJ525" s="98"/>
      <c r="AEK525" s="98"/>
      <c r="AEL525" s="98"/>
      <c r="AEM525" s="98"/>
      <c r="AEN525" s="98"/>
      <c r="AEO525" s="98"/>
      <c r="AEP525" s="98"/>
      <c r="AEQ525" s="98"/>
      <c r="AER525" s="98"/>
      <c r="AES525" s="98"/>
      <c r="AET525" s="98"/>
      <c r="AEU525" s="98"/>
      <c r="AEV525" s="98"/>
      <c r="AEW525" s="98"/>
      <c r="AEX525" s="98"/>
      <c r="AEY525" s="98"/>
      <c r="AEZ525" s="98"/>
      <c r="AFA525" s="98"/>
      <c r="AFB525" s="98"/>
      <c r="AFC525" s="98"/>
      <c r="AFD525" s="98"/>
      <c r="AFE525" s="98"/>
      <c r="AFF525" s="98"/>
      <c r="AFG525" s="98"/>
      <c r="AFH525" s="98"/>
      <c r="AFI525" s="98"/>
      <c r="AFJ525" s="98"/>
      <c r="AFK525" s="98"/>
      <c r="AFL525" s="98"/>
      <c r="AFM525" s="98"/>
      <c r="AFN525" s="98"/>
      <c r="AFO525" s="98"/>
      <c r="AFP525" s="98"/>
      <c r="AFQ525" s="98"/>
      <c r="AFR525" s="98"/>
      <c r="AFS525" s="98"/>
      <c r="AFT525" s="98"/>
      <c r="AFU525" s="98"/>
      <c r="AFV525" s="98"/>
      <c r="AFW525" s="98"/>
      <c r="AFX525" s="98"/>
      <c r="AFY525" s="98"/>
      <c r="AFZ525" s="98"/>
      <c r="AGA525" s="98"/>
      <c r="AGB525" s="98"/>
      <c r="AGC525" s="98"/>
      <c r="AGD525" s="98"/>
      <c r="AGE525" s="98"/>
      <c r="AGF525" s="98"/>
      <c r="AGG525" s="98"/>
      <c r="AGH525" s="98"/>
      <c r="AGI525" s="98"/>
      <c r="AGJ525" s="98"/>
      <c r="AGK525" s="98"/>
      <c r="AGL525" s="98"/>
      <c r="AGM525" s="98"/>
      <c r="AGN525" s="98"/>
      <c r="AGO525" s="98"/>
      <c r="AGP525" s="98"/>
      <c r="AGQ525" s="98"/>
      <c r="AGR525" s="98"/>
      <c r="AGS525" s="98"/>
      <c r="AGT525" s="98"/>
      <c r="AGU525" s="98"/>
      <c r="AGV525" s="98"/>
      <c r="AGW525" s="98"/>
      <c r="AGX525" s="98"/>
      <c r="AGY525" s="98"/>
      <c r="AGZ525" s="98"/>
      <c r="AHA525" s="98"/>
      <c r="AHB525" s="98"/>
      <c r="AHC525" s="98"/>
      <c r="AHD525" s="98"/>
      <c r="AHE525" s="98"/>
      <c r="AHF525" s="98"/>
      <c r="AHG525" s="98"/>
      <c r="AHH525" s="98"/>
      <c r="AHI525" s="98"/>
      <c r="AHJ525" s="98"/>
      <c r="AHK525" s="98"/>
      <c r="AHL525" s="98"/>
      <c r="AHM525" s="98"/>
      <c r="AHN525" s="98"/>
      <c r="AHO525" s="98"/>
      <c r="AHP525" s="98"/>
      <c r="AHQ525" s="98"/>
      <c r="AHR525" s="98"/>
      <c r="AHS525" s="98"/>
      <c r="AHT525" s="98"/>
      <c r="AHU525" s="98"/>
      <c r="AHV525" s="98"/>
      <c r="AHW525" s="98"/>
      <c r="AHX525" s="98"/>
      <c r="AHY525" s="98"/>
      <c r="AHZ525" s="98"/>
      <c r="AIA525" s="98"/>
      <c r="AIB525" s="98"/>
      <c r="AIC525" s="98"/>
      <c r="AID525" s="98"/>
      <c r="AIE525" s="98"/>
      <c r="AIF525" s="98"/>
      <c r="AIG525" s="98"/>
      <c r="AIH525" s="98"/>
      <c r="AII525" s="98"/>
      <c r="AIJ525" s="98"/>
      <c r="AIK525" s="98"/>
      <c r="AIL525" s="98"/>
      <c r="AIM525" s="98"/>
      <c r="AIN525" s="98"/>
      <c r="AIO525" s="98"/>
      <c r="AIP525" s="98"/>
      <c r="AIQ525" s="98"/>
      <c r="AIR525" s="98"/>
      <c r="AIS525" s="98"/>
      <c r="AIT525" s="98"/>
      <c r="AIU525" s="98"/>
      <c r="AIV525" s="98"/>
      <c r="AIW525" s="98"/>
      <c r="AIX525" s="98"/>
      <c r="AIY525" s="98"/>
      <c r="AIZ525" s="98"/>
      <c r="AJA525" s="98"/>
      <c r="AJB525" s="98"/>
      <c r="AJC525" s="98"/>
      <c r="AJD525" s="98"/>
      <c r="AJE525" s="98"/>
      <c r="AJF525" s="98"/>
      <c r="AJG525" s="98"/>
      <c r="AJH525" s="98"/>
      <c r="AJI525" s="98"/>
      <c r="AJJ525" s="98"/>
      <c r="AJK525" s="98"/>
      <c r="AJL525" s="98"/>
      <c r="AJM525" s="98"/>
      <c r="AJN525" s="98"/>
      <c r="AJO525" s="98"/>
      <c r="AJP525" s="98"/>
      <c r="AJQ525" s="98"/>
      <c r="AJR525" s="98"/>
      <c r="AJS525" s="98"/>
      <c r="AJT525" s="98"/>
      <c r="AJU525" s="98"/>
      <c r="AJV525" s="98"/>
      <c r="AJW525" s="98"/>
      <c r="AJX525" s="98"/>
      <c r="AJY525" s="98"/>
      <c r="AJZ525" s="98"/>
      <c r="AKA525" s="98"/>
      <c r="AKB525" s="98"/>
      <c r="AKC525" s="98"/>
      <c r="AKD525" s="98"/>
      <c r="AKE525" s="98"/>
      <c r="AKF525" s="98"/>
      <c r="AKG525" s="98"/>
      <c r="AKH525" s="98"/>
      <c r="AKI525" s="98"/>
      <c r="AKJ525" s="98"/>
      <c r="AKK525" s="98"/>
      <c r="AKL525" s="98"/>
      <c r="AKM525" s="98"/>
      <c r="AKN525" s="98"/>
      <c r="AKO525" s="98"/>
      <c r="AKP525" s="98"/>
      <c r="AKQ525" s="98"/>
      <c r="AKR525" s="98"/>
      <c r="AKS525" s="98"/>
      <c r="AKT525" s="98"/>
      <c r="AKU525" s="98"/>
      <c r="AKV525" s="98"/>
      <c r="AKW525" s="98"/>
      <c r="AKX525" s="98"/>
    </row>
    <row r="526" spans="1:986" s="88" customFormat="1" ht="12" x14ac:dyDescent="0.2">
      <c r="A526" s="249"/>
      <c r="B526" s="241" t="s">
        <v>1104</v>
      </c>
      <c r="C526" s="166" t="str">
        <f>_xlfn.CONCAT(Leverancespecifikation6[[#This Row],[ID]],Leverancespecifikation6[[#This Row],[BYGNINGSDEL]])</f>
        <v xml:space="preserve">522Kloak / LAR systemer under bygning </v>
      </c>
      <c r="D526" s="167"/>
      <c r="E526" s="167"/>
      <c r="F526" s="167"/>
      <c r="G526" s="167"/>
      <c r="H526" s="167"/>
      <c r="I526" s="167"/>
      <c r="J526" s="167">
        <v>3</v>
      </c>
      <c r="K526" s="332" t="s">
        <v>1138</v>
      </c>
      <c r="L526" s="169"/>
      <c r="M526" s="86" t="str">
        <f>IFERROR(VLOOKUP(Leverancespecifikation6[[#This Row],[ID-Bygningsdel]],'Data ændringslog'!A:G,7,FALSE),"P")</f>
        <v/>
      </c>
      <c r="N526" s="320" t="s">
        <v>103</v>
      </c>
      <c r="O526" s="117" t="str">
        <f>VLOOKUP(Leverancespecifikation6[[#This Row],[ID-Bygningsdel]],'Data aktør'!A:H,2,FALSE)</f>
        <v/>
      </c>
      <c r="P526" s="87" t="str">
        <f>VLOOKUP(Leverancespecifikation6[[#This Row],[ID-Bygningsdel]],'Data aktør'!A:H,3,FALSE)</f>
        <v/>
      </c>
      <c r="Q526" s="87" t="str">
        <f>VLOOKUP(Leverancespecifikation6[[#This Row],[ID-Bygningsdel]],'Data aktør'!A:H,4,FALSE)</f>
        <v/>
      </c>
      <c r="R526" s="87" t="str">
        <f>VLOOKUP(Leverancespecifikation6[[#This Row],[ID-Bygningsdel]],'Data aktør'!A:H,5,FALSE)</f>
        <v/>
      </c>
      <c r="S526" s="87" t="str">
        <f>VLOOKUP(Leverancespecifikation6[[#This Row],[ID-Bygningsdel]],'Data aktør'!A:H,6,FALSE)</f>
        <v/>
      </c>
      <c r="T526" s="87" t="str">
        <f>VLOOKUP(Leverancespecifikation6[[#This Row],[ID-Bygningsdel]],'Data aktør'!A:H,7,FALSE)</f>
        <v/>
      </c>
      <c r="U526" s="118" t="str">
        <f>VLOOKUP(Leverancespecifikation6[[#This Row],[ID-Bygningsdel]],'Data aktør'!A:H,8,FALSE)</f>
        <v/>
      </c>
      <c r="V526" s="110"/>
      <c r="W526" s="85"/>
      <c r="X526" s="85"/>
      <c r="Y526" s="85"/>
      <c r="Z526" s="85"/>
      <c r="AA526" s="85"/>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c r="BF526" s="167"/>
      <c r="BG526" s="167"/>
      <c r="BH526" s="167"/>
      <c r="BI526" s="167"/>
      <c r="BJ526" s="167"/>
      <c r="BK526" s="167"/>
      <c r="BL526" s="286"/>
      <c r="BM526" s="167"/>
      <c r="BN526" s="167"/>
      <c r="BO526" s="167"/>
      <c r="BP526" s="167"/>
      <c r="BQ526" s="167"/>
      <c r="BR526" s="167"/>
      <c r="BS526" s="167"/>
      <c r="BT526" s="167"/>
      <c r="BU526" s="167"/>
      <c r="BV526" s="167"/>
      <c r="BW526" s="167"/>
      <c r="BX526" s="167"/>
      <c r="BY526" s="167"/>
      <c r="BZ526" s="167"/>
      <c r="CA526" s="207"/>
      <c r="CB526" s="134"/>
      <c r="CC526" s="134"/>
      <c r="CD526" s="134"/>
      <c r="CE526" s="134"/>
      <c r="CF526" s="134"/>
      <c r="CG526" s="134"/>
      <c r="CH526" s="134"/>
      <c r="CI526" s="134"/>
      <c r="CJ526" s="134"/>
      <c r="CK526" s="134"/>
      <c r="CL526" s="134"/>
      <c r="CM526" s="134"/>
      <c r="CN526" s="134"/>
      <c r="CO526" s="134"/>
      <c r="CP526" s="134"/>
      <c r="CQ526" s="134"/>
      <c r="CR526" s="134"/>
      <c r="CS526" s="134"/>
      <c r="CT526" s="134"/>
      <c r="CU526" s="134"/>
      <c r="CV526" s="134"/>
      <c r="CW526" s="134"/>
      <c r="CX526" s="134"/>
      <c r="CY526" s="134"/>
      <c r="CZ526" s="134"/>
      <c r="DA526" s="134"/>
      <c r="DB526" s="134"/>
      <c r="DC526" s="134"/>
      <c r="DD526" s="134"/>
      <c r="DE526" s="134"/>
      <c r="DF526" s="134"/>
      <c r="DG526" s="134"/>
      <c r="DH526" s="134"/>
      <c r="DI526" s="134"/>
      <c r="DJ526" s="134"/>
      <c r="DK526" s="134"/>
      <c r="DL526" s="134"/>
      <c r="DM526" s="134"/>
      <c r="DN526" s="134"/>
      <c r="DO526" s="134"/>
      <c r="DP526" s="134"/>
      <c r="DQ526" s="134"/>
      <c r="DR526" s="134"/>
      <c r="DS526" s="134"/>
      <c r="DT526" s="134"/>
      <c r="DU526" s="134"/>
      <c r="DV526" s="134"/>
      <c r="DW526" s="134"/>
      <c r="DX526" s="134"/>
      <c r="DY526" s="134"/>
      <c r="DZ526" s="134"/>
      <c r="EA526" s="134"/>
      <c r="EB526" s="134"/>
      <c r="EC526" s="134"/>
      <c r="ED526" s="134"/>
      <c r="EE526" s="134"/>
      <c r="EF526" s="134"/>
      <c r="EG526" s="134"/>
      <c r="EH526" s="134"/>
      <c r="EI526" s="134"/>
      <c r="EJ526" s="134"/>
      <c r="EK526" s="134"/>
      <c r="EL526" s="134"/>
      <c r="EM526" s="134"/>
      <c r="EN526" s="134"/>
      <c r="EO526" s="134"/>
      <c r="EP526" s="134"/>
      <c r="EQ526" s="134"/>
      <c r="ER526" s="134"/>
      <c r="ES526" s="134"/>
      <c r="ET526" s="134"/>
      <c r="EU526" s="134"/>
      <c r="EV526" s="134"/>
      <c r="EW526" s="134"/>
      <c r="EX526" s="134"/>
      <c r="EY526" s="134"/>
      <c r="EZ526" s="134"/>
      <c r="FA526" s="134"/>
      <c r="FB526" s="134"/>
      <c r="FC526" s="134"/>
      <c r="FD526" s="134"/>
      <c r="FE526" s="134"/>
      <c r="FF526" s="134"/>
      <c r="FG526" s="134"/>
      <c r="FH526" s="134"/>
      <c r="FI526" s="134"/>
      <c r="FJ526" s="134"/>
      <c r="FK526" s="134"/>
      <c r="FL526" s="134"/>
      <c r="FM526" s="134"/>
      <c r="FN526" s="134"/>
      <c r="FO526" s="134"/>
      <c r="FP526" s="134"/>
      <c r="FQ526" s="134"/>
      <c r="FR526" s="134"/>
      <c r="FS526" s="134"/>
      <c r="FT526" s="134"/>
      <c r="FU526" s="134"/>
      <c r="FV526" s="134"/>
      <c r="FW526" s="134"/>
      <c r="FX526" s="134"/>
      <c r="FY526" s="134"/>
      <c r="FZ526" s="134"/>
      <c r="GA526" s="134"/>
      <c r="GB526" s="134"/>
      <c r="GC526" s="134"/>
      <c r="GD526" s="134"/>
      <c r="GE526" s="134"/>
      <c r="GF526" s="134"/>
      <c r="GG526" s="134"/>
      <c r="GH526" s="134"/>
      <c r="GI526" s="134"/>
      <c r="GJ526" s="134"/>
      <c r="GK526" s="134"/>
      <c r="GL526" s="134"/>
      <c r="GM526" s="134"/>
      <c r="GN526" s="134"/>
      <c r="GO526" s="134"/>
      <c r="GP526" s="134"/>
      <c r="GQ526" s="134"/>
      <c r="GR526" s="134"/>
      <c r="GS526" s="134"/>
      <c r="GT526" s="134"/>
      <c r="GU526" s="134"/>
      <c r="GV526" s="134"/>
      <c r="GW526" s="134"/>
      <c r="GX526" s="134"/>
      <c r="GY526" s="134"/>
      <c r="GZ526" s="134"/>
      <c r="HA526" s="134"/>
      <c r="HB526" s="134"/>
      <c r="HC526" s="134"/>
      <c r="HD526" s="134"/>
      <c r="HE526" s="134"/>
      <c r="HF526" s="134"/>
      <c r="HG526" s="134"/>
      <c r="HH526" s="134"/>
      <c r="HI526" s="134"/>
      <c r="HJ526" s="134"/>
      <c r="HK526" s="134"/>
      <c r="HL526" s="134"/>
      <c r="HM526" s="134"/>
      <c r="HN526" s="134"/>
      <c r="HO526" s="134"/>
      <c r="HP526" s="134"/>
      <c r="HQ526" s="134"/>
      <c r="HR526" s="134"/>
      <c r="HS526" s="134"/>
      <c r="HT526" s="134"/>
      <c r="HU526" s="134"/>
      <c r="HV526" s="134"/>
      <c r="HW526" s="134"/>
      <c r="HX526" s="134"/>
      <c r="HY526" s="134"/>
      <c r="HZ526" s="134"/>
      <c r="IA526" s="134"/>
      <c r="IB526" s="134"/>
      <c r="IC526" s="134"/>
      <c r="ID526" s="134"/>
      <c r="IE526" s="134"/>
      <c r="IF526" s="134"/>
      <c r="IG526" s="134"/>
      <c r="IH526" s="134"/>
      <c r="II526" s="134"/>
      <c r="IJ526" s="134"/>
      <c r="IK526" s="134"/>
      <c r="IL526" s="134"/>
      <c r="IM526" s="134"/>
      <c r="IN526" s="134"/>
      <c r="IO526" s="134"/>
      <c r="IP526" s="134"/>
      <c r="IQ526" s="134"/>
      <c r="IR526" s="134"/>
      <c r="IS526" s="134"/>
      <c r="IT526" s="134"/>
      <c r="IU526" s="134"/>
      <c r="IV526" s="134"/>
      <c r="IW526" s="134"/>
      <c r="IX526" s="134"/>
      <c r="IY526" s="134"/>
      <c r="IZ526" s="134"/>
      <c r="JA526" s="134"/>
      <c r="JB526" s="134"/>
      <c r="JC526" s="134"/>
      <c r="JD526" s="134"/>
      <c r="JE526" s="134"/>
      <c r="JF526" s="134"/>
      <c r="JG526" s="134"/>
      <c r="JH526" s="134"/>
      <c r="JI526" s="134"/>
      <c r="JJ526" s="134"/>
      <c r="JK526" s="134"/>
      <c r="JL526" s="134"/>
      <c r="JM526" s="134"/>
      <c r="JN526" s="134"/>
      <c r="JO526" s="134"/>
      <c r="JP526" s="134"/>
      <c r="JQ526" s="134"/>
      <c r="JR526" s="134"/>
      <c r="JS526" s="134"/>
      <c r="JT526" s="134"/>
      <c r="JU526" s="134"/>
      <c r="JV526" s="134"/>
      <c r="JW526" s="134"/>
      <c r="JX526" s="134"/>
      <c r="JY526" s="134"/>
      <c r="JZ526" s="134"/>
      <c r="KA526" s="134"/>
      <c r="KB526" s="134"/>
      <c r="KC526" s="134"/>
      <c r="KD526" s="134"/>
      <c r="KE526" s="134"/>
      <c r="KF526" s="134"/>
      <c r="KG526" s="134"/>
      <c r="KH526" s="134"/>
      <c r="KI526" s="134"/>
      <c r="KJ526" s="134"/>
      <c r="KK526" s="134"/>
      <c r="KL526" s="134"/>
      <c r="KM526" s="134"/>
      <c r="KN526" s="134"/>
      <c r="KO526" s="134"/>
      <c r="KP526" s="134"/>
      <c r="KQ526" s="134"/>
      <c r="KR526" s="134"/>
      <c r="KS526" s="134"/>
      <c r="KT526" s="134"/>
      <c r="KU526" s="134"/>
      <c r="KV526" s="134"/>
      <c r="KW526" s="134"/>
      <c r="KX526" s="134"/>
      <c r="KY526" s="134"/>
      <c r="KZ526" s="134"/>
      <c r="LA526" s="134"/>
      <c r="LB526" s="134"/>
      <c r="LC526" s="134"/>
      <c r="LD526" s="134"/>
      <c r="LE526" s="134"/>
      <c r="LF526" s="134"/>
      <c r="LG526" s="134"/>
      <c r="LH526" s="134"/>
      <c r="LI526" s="134"/>
      <c r="LJ526" s="134"/>
      <c r="LK526" s="134"/>
      <c r="LL526" s="134"/>
      <c r="LM526" s="134"/>
      <c r="LN526" s="134"/>
      <c r="LO526" s="134"/>
      <c r="LP526" s="134"/>
      <c r="LQ526" s="134"/>
      <c r="LR526" s="134"/>
      <c r="LS526" s="134"/>
      <c r="LT526" s="134"/>
      <c r="LU526" s="134"/>
      <c r="LV526" s="134"/>
      <c r="LW526" s="134"/>
      <c r="LX526" s="134"/>
      <c r="LY526" s="134"/>
      <c r="LZ526" s="134"/>
      <c r="MA526" s="134"/>
      <c r="MB526" s="134"/>
      <c r="MC526" s="134"/>
      <c r="MD526" s="134"/>
      <c r="ME526" s="134"/>
      <c r="MF526" s="134"/>
      <c r="MG526" s="134"/>
      <c r="MH526" s="134"/>
      <c r="MI526" s="134"/>
      <c r="MJ526" s="134"/>
      <c r="MK526" s="134"/>
      <c r="ML526" s="134"/>
      <c r="MM526" s="134"/>
      <c r="MN526" s="134"/>
      <c r="MO526" s="134"/>
      <c r="MP526" s="134"/>
      <c r="MQ526" s="134"/>
      <c r="MR526" s="134"/>
      <c r="MS526" s="134"/>
      <c r="MT526" s="134"/>
      <c r="MU526" s="134"/>
      <c r="MV526" s="134"/>
      <c r="MW526" s="134"/>
      <c r="MX526" s="134"/>
      <c r="MY526" s="134"/>
      <c r="MZ526" s="134"/>
      <c r="NA526" s="134"/>
      <c r="NB526" s="134"/>
      <c r="NC526" s="134"/>
      <c r="ND526" s="134"/>
      <c r="NE526" s="134"/>
      <c r="NF526" s="134"/>
      <c r="NG526" s="134"/>
      <c r="NH526" s="134"/>
      <c r="NI526" s="134"/>
      <c r="NJ526" s="134"/>
      <c r="NK526" s="134"/>
      <c r="NL526" s="134"/>
      <c r="NM526" s="134"/>
      <c r="NN526" s="134"/>
      <c r="NO526" s="134"/>
      <c r="NP526" s="134"/>
      <c r="NQ526" s="134"/>
      <c r="NR526" s="134"/>
      <c r="NS526" s="134"/>
      <c r="NT526" s="134"/>
      <c r="NU526" s="134"/>
      <c r="NV526" s="134"/>
      <c r="NW526" s="134"/>
      <c r="NX526" s="134"/>
      <c r="NY526" s="134"/>
      <c r="NZ526" s="134"/>
      <c r="OA526" s="134"/>
      <c r="OB526" s="134"/>
      <c r="OC526" s="134"/>
      <c r="OD526" s="134"/>
      <c r="OE526" s="134"/>
      <c r="OF526" s="134"/>
      <c r="OG526" s="134"/>
      <c r="OH526" s="134"/>
      <c r="OI526" s="134"/>
      <c r="OJ526" s="134"/>
      <c r="OK526" s="134"/>
      <c r="OL526" s="134"/>
      <c r="OM526" s="134"/>
      <c r="ON526" s="134"/>
      <c r="OO526" s="134"/>
      <c r="OP526" s="134"/>
      <c r="OQ526" s="134"/>
      <c r="OR526" s="134"/>
      <c r="OS526" s="134"/>
      <c r="OT526" s="134"/>
      <c r="OU526" s="134"/>
      <c r="OV526" s="134"/>
      <c r="OW526" s="134"/>
      <c r="OX526" s="134"/>
      <c r="OY526" s="134"/>
      <c r="OZ526" s="134"/>
      <c r="PA526" s="134"/>
      <c r="PB526" s="134"/>
      <c r="PC526" s="134"/>
      <c r="PD526" s="134"/>
      <c r="PE526" s="134"/>
      <c r="PF526" s="134"/>
      <c r="PG526" s="134"/>
      <c r="PH526" s="134"/>
      <c r="PI526" s="134"/>
      <c r="PJ526" s="134"/>
      <c r="PK526" s="134"/>
      <c r="PL526" s="134"/>
      <c r="PM526" s="134"/>
      <c r="PN526" s="134"/>
      <c r="PO526" s="134"/>
      <c r="PP526" s="134"/>
      <c r="PQ526" s="134"/>
      <c r="PR526" s="134"/>
      <c r="PS526" s="134"/>
      <c r="PT526" s="134"/>
      <c r="PU526" s="134"/>
      <c r="PV526" s="134"/>
      <c r="PW526" s="134"/>
      <c r="PX526" s="134"/>
      <c r="PY526" s="134"/>
      <c r="PZ526" s="134"/>
      <c r="QA526" s="134"/>
      <c r="QB526" s="134"/>
      <c r="QC526" s="134"/>
      <c r="QD526" s="134"/>
      <c r="QE526" s="134"/>
      <c r="QF526" s="134"/>
      <c r="QG526" s="134"/>
      <c r="QH526" s="134"/>
      <c r="QI526" s="134"/>
      <c r="QJ526" s="134"/>
      <c r="QK526" s="134"/>
      <c r="QL526" s="134"/>
      <c r="QM526" s="134"/>
      <c r="QN526" s="134"/>
      <c r="QO526" s="134"/>
      <c r="QP526" s="134"/>
      <c r="QQ526" s="134"/>
      <c r="QR526" s="134"/>
      <c r="QS526" s="134"/>
      <c r="QT526" s="134"/>
      <c r="QU526" s="134"/>
      <c r="QV526" s="134"/>
      <c r="QW526" s="134"/>
      <c r="QX526" s="134"/>
      <c r="QY526" s="134"/>
      <c r="QZ526" s="134"/>
      <c r="RA526" s="134"/>
      <c r="RB526" s="134"/>
      <c r="RC526" s="134"/>
      <c r="RD526" s="134"/>
      <c r="RE526" s="134"/>
      <c r="RF526" s="134"/>
      <c r="RG526" s="134"/>
      <c r="RH526" s="134"/>
      <c r="RI526" s="134"/>
      <c r="RJ526" s="134"/>
      <c r="RK526" s="134"/>
      <c r="RL526" s="134"/>
      <c r="RM526" s="134"/>
      <c r="RN526" s="134"/>
      <c r="RO526" s="134"/>
      <c r="RP526" s="134"/>
      <c r="RQ526" s="134"/>
      <c r="RR526" s="134"/>
      <c r="RS526" s="134"/>
      <c r="RT526" s="134"/>
      <c r="RU526" s="134"/>
      <c r="RV526" s="134"/>
      <c r="RW526" s="134"/>
      <c r="RX526" s="134"/>
      <c r="RY526" s="134"/>
      <c r="RZ526" s="134"/>
      <c r="SA526" s="134"/>
      <c r="SB526" s="134"/>
      <c r="SC526" s="134"/>
      <c r="SD526" s="134"/>
      <c r="SE526" s="134"/>
      <c r="SF526" s="134"/>
      <c r="SG526" s="134"/>
      <c r="SH526" s="134"/>
      <c r="SI526" s="134"/>
      <c r="SJ526" s="134"/>
      <c r="SK526" s="134"/>
      <c r="SL526" s="134"/>
      <c r="SM526" s="134"/>
      <c r="SN526" s="134"/>
      <c r="SO526" s="134"/>
      <c r="SP526" s="134"/>
      <c r="SQ526" s="134"/>
      <c r="SR526" s="134"/>
      <c r="SS526" s="134"/>
      <c r="ST526" s="134"/>
      <c r="SU526" s="134"/>
      <c r="SV526" s="134"/>
      <c r="SW526" s="134"/>
      <c r="SX526" s="134"/>
      <c r="SY526" s="134"/>
      <c r="SZ526" s="134"/>
      <c r="TA526" s="134"/>
      <c r="TB526" s="134"/>
      <c r="TC526" s="134"/>
      <c r="TD526" s="134"/>
      <c r="TE526" s="134"/>
      <c r="TF526" s="134"/>
      <c r="TG526" s="134"/>
      <c r="TH526" s="134"/>
      <c r="TI526" s="134"/>
      <c r="TJ526" s="134"/>
      <c r="TK526" s="134"/>
      <c r="TL526" s="134"/>
      <c r="TM526" s="134"/>
      <c r="TN526" s="134"/>
      <c r="TO526" s="134"/>
      <c r="TP526" s="134"/>
      <c r="TQ526" s="134"/>
      <c r="TR526" s="134"/>
      <c r="TS526" s="134"/>
      <c r="TT526" s="134"/>
      <c r="TU526" s="134"/>
      <c r="TV526" s="134"/>
      <c r="TW526" s="134"/>
      <c r="TX526" s="134"/>
      <c r="TY526" s="134"/>
      <c r="TZ526" s="134"/>
      <c r="UA526" s="134"/>
      <c r="UB526" s="134"/>
      <c r="UC526" s="134"/>
      <c r="UD526" s="134"/>
      <c r="UE526" s="134"/>
      <c r="UF526" s="134"/>
      <c r="UG526" s="134"/>
      <c r="UH526" s="134"/>
      <c r="UI526" s="134"/>
      <c r="UJ526" s="134"/>
      <c r="UK526" s="134"/>
      <c r="UL526" s="134"/>
      <c r="UM526" s="134"/>
      <c r="UN526" s="134"/>
      <c r="UO526" s="134"/>
      <c r="UP526" s="134"/>
      <c r="UQ526" s="134"/>
      <c r="UR526" s="134"/>
      <c r="US526" s="134"/>
      <c r="UT526" s="134"/>
      <c r="UU526" s="134"/>
      <c r="UV526" s="134"/>
      <c r="UW526" s="134"/>
      <c r="UX526" s="134"/>
      <c r="UY526" s="134"/>
      <c r="UZ526" s="134"/>
      <c r="VA526" s="134"/>
      <c r="VB526" s="134"/>
      <c r="VC526" s="134"/>
      <c r="VD526" s="134"/>
      <c r="VE526" s="134"/>
      <c r="VF526" s="134"/>
      <c r="VG526" s="134"/>
      <c r="VH526" s="134"/>
      <c r="VI526" s="134"/>
      <c r="VJ526" s="134"/>
      <c r="VK526" s="134"/>
      <c r="VL526" s="134"/>
      <c r="VM526" s="134"/>
      <c r="VN526" s="134"/>
      <c r="VO526" s="134"/>
      <c r="VP526" s="134"/>
      <c r="VQ526" s="134"/>
      <c r="VR526" s="134"/>
      <c r="VS526" s="134"/>
      <c r="VT526" s="134"/>
      <c r="VU526" s="134"/>
      <c r="VV526" s="134"/>
      <c r="VW526" s="134"/>
      <c r="VX526" s="134"/>
      <c r="VY526" s="134"/>
      <c r="VZ526" s="134"/>
      <c r="WA526" s="134"/>
      <c r="WB526" s="134"/>
      <c r="WC526" s="134"/>
      <c r="WD526" s="134"/>
      <c r="WE526" s="134"/>
      <c r="WF526" s="134"/>
      <c r="WG526" s="134"/>
      <c r="WH526" s="134"/>
      <c r="WI526" s="134"/>
      <c r="WJ526" s="134"/>
      <c r="WK526" s="134"/>
      <c r="WL526" s="134"/>
      <c r="WM526" s="134"/>
      <c r="WN526" s="134"/>
      <c r="WO526" s="134"/>
      <c r="WP526" s="134"/>
      <c r="WQ526" s="134"/>
      <c r="WR526" s="134"/>
      <c r="WS526" s="134"/>
      <c r="WT526" s="134"/>
      <c r="WU526" s="134"/>
      <c r="WV526" s="134"/>
      <c r="WW526" s="134"/>
      <c r="WX526" s="134"/>
      <c r="WY526" s="134"/>
      <c r="WZ526" s="134"/>
      <c r="XA526" s="134"/>
      <c r="XB526" s="134"/>
      <c r="XC526" s="134"/>
      <c r="XD526" s="134"/>
      <c r="XE526" s="134"/>
      <c r="XF526" s="134"/>
      <c r="XG526" s="134"/>
      <c r="XH526" s="134"/>
      <c r="XI526" s="134"/>
      <c r="XJ526" s="134"/>
      <c r="XK526" s="134"/>
      <c r="XL526" s="134"/>
      <c r="XM526" s="134"/>
      <c r="XN526" s="134"/>
      <c r="XO526" s="134"/>
      <c r="XP526" s="134"/>
      <c r="XQ526" s="134"/>
      <c r="XR526" s="134"/>
      <c r="XS526" s="134"/>
      <c r="XT526" s="134"/>
      <c r="XU526" s="134"/>
      <c r="XV526" s="134"/>
      <c r="XW526" s="134"/>
      <c r="XX526" s="134"/>
      <c r="XY526" s="134"/>
      <c r="XZ526" s="134"/>
      <c r="YA526" s="134"/>
      <c r="YB526" s="134"/>
      <c r="YC526" s="134"/>
      <c r="YD526" s="134"/>
      <c r="YE526" s="134"/>
      <c r="YF526" s="134"/>
      <c r="YG526" s="134"/>
      <c r="YH526" s="134"/>
      <c r="YI526" s="134"/>
      <c r="YJ526" s="134"/>
      <c r="YK526" s="134"/>
      <c r="YL526" s="134"/>
      <c r="YM526" s="134"/>
      <c r="YN526" s="134"/>
      <c r="YO526" s="134"/>
      <c r="YP526" s="134"/>
      <c r="YQ526" s="134"/>
      <c r="YR526" s="134"/>
      <c r="YS526" s="134"/>
      <c r="YT526" s="134"/>
      <c r="YU526" s="134"/>
      <c r="YV526" s="134"/>
      <c r="YW526" s="134"/>
      <c r="YX526" s="134"/>
      <c r="YY526" s="134"/>
      <c r="YZ526" s="134"/>
      <c r="ZA526" s="134"/>
      <c r="ZB526" s="134"/>
      <c r="ZC526" s="134"/>
      <c r="ZD526" s="134"/>
      <c r="ZE526" s="134"/>
      <c r="ZF526" s="134"/>
      <c r="ZG526" s="134"/>
      <c r="ZH526" s="134"/>
      <c r="ZI526" s="134"/>
      <c r="ZJ526" s="134"/>
      <c r="ZK526" s="134"/>
      <c r="ZL526" s="134"/>
      <c r="ZM526" s="134"/>
      <c r="ZN526" s="134"/>
      <c r="ZO526" s="134"/>
      <c r="ZP526" s="134"/>
      <c r="ZQ526" s="134"/>
      <c r="ZR526" s="134"/>
      <c r="ZS526" s="134"/>
      <c r="ZT526" s="134"/>
      <c r="ZU526" s="134"/>
      <c r="ZV526" s="134"/>
      <c r="ZW526" s="134"/>
      <c r="ZX526" s="134"/>
      <c r="ZY526" s="134"/>
      <c r="ZZ526" s="134"/>
      <c r="AAA526" s="134"/>
      <c r="AAB526" s="134"/>
      <c r="AAC526" s="134"/>
      <c r="AAD526" s="134"/>
      <c r="AAE526" s="134"/>
      <c r="AAF526" s="134"/>
      <c r="AAG526" s="134"/>
      <c r="AAH526" s="134"/>
      <c r="AAI526" s="134"/>
      <c r="AAJ526" s="134"/>
      <c r="AAK526" s="134"/>
      <c r="AAL526" s="134"/>
      <c r="AAM526" s="134"/>
      <c r="AAN526" s="134"/>
      <c r="AAO526" s="134"/>
      <c r="AAP526" s="134"/>
      <c r="AAQ526" s="134"/>
      <c r="AAR526" s="134"/>
      <c r="AAS526" s="134"/>
      <c r="AAT526" s="134"/>
      <c r="AAU526" s="134"/>
      <c r="AAV526" s="134"/>
      <c r="AAW526" s="134"/>
      <c r="AAX526" s="134"/>
      <c r="AAY526" s="134"/>
      <c r="AAZ526" s="134"/>
      <c r="ABA526" s="134"/>
      <c r="ABB526" s="134"/>
      <c r="ABC526" s="134"/>
      <c r="ABD526" s="134"/>
      <c r="ABE526" s="134"/>
      <c r="ABF526" s="134"/>
      <c r="ABG526" s="134"/>
      <c r="ABH526" s="134"/>
      <c r="ABI526" s="134"/>
      <c r="ABJ526" s="134"/>
      <c r="ABK526" s="134"/>
      <c r="ABL526" s="134"/>
      <c r="ABM526" s="134"/>
      <c r="ABN526" s="134"/>
      <c r="ABO526" s="134"/>
      <c r="ABP526" s="134"/>
      <c r="ABQ526" s="134"/>
      <c r="ABR526" s="134"/>
      <c r="ABS526" s="134"/>
      <c r="ABT526" s="134"/>
      <c r="ABU526" s="134"/>
      <c r="ABV526" s="134"/>
      <c r="ABW526" s="134"/>
      <c r="ABX526" s="134"/>
      <c r="ABY526" s="134"/>
      <c r="ABZ526" s="134"/>
      <c r="ACA526" s="134"/>
      <c r="ACB526" s="134"/>
      <c r="ACC526" s="134"/>
      <c r="ACD526" s="134"/>
      <c r="ACE526" s="134"/>
      <c r="ACF526" s="134"/>
      <c r="ACG526" s="134"/>
      <c r="ACH526" s="134"/>
      <c r="ACI526" s="134"/>
      <c r="ACJ526" s="134"/>
      <c r="ACK526" s="134"/>
      <c r="ACL526" s="134"/>
      <c r="ACM526" s="134"/>
      <c r="ACN526" s="134"/>
      <c r="ACO526" s="134"/>
      <c r="ACP526" s="134"/>
      <c r="ACQ526" s="134"/>
      <c r="ACR526" s="134"/>
      <c r="ACS526" s="134"/>
      <c r="ACT526" s="134"/>
      <c r="ACU526" s="134"/>
      <c r="ACV526" s="134"/>
      <c r="ACW526" s="134"/>
      <c r="ACX526" s="134"/>
      <c r="ACY526" s="134"/>
      <c r="ACZ526" s="134"/>
      <c r="ADA526" s="134"/>
      <c r="ADB526" s="134"/>
      <c r="ADC526" s="134"/>
      <c r="ADD526" s="134"/>
      <c r="ADE526" s="134"/>
      <c r="ADF526" s="134"/>
      <c r="ADG526" s="134"/>
      <c r="ADH526" s="134"/>
      <c r="ADI526" s="134"/>
      <c r="ADJ526" s="134"/>
      <c r="ADK526" s="134"/>
      <c r="ADL526" s="134"/>
      <c r="ADM526" s="134"/>
      <c r="ADN526" s="134"/>
      <c r="ADO526" s="134"/>
      <c r="ADP526" s="134"/>
      <c r="ADQ526" s="134"/>
      <c r="ADR526" s="134"/>
      <c r="ADS526" s="134"/>
      <c r="ADT526" s="134"/>
      <c r="ADU526" s="134"/>
      <c r="ADV526" s="134"/>
      <c r="ADW526" s="134"/>
      <c r="ADX526" s="134"/>
      <c r="ADY526" s="134"/>
      <c r="ADZ526" s="134"/>
      <c r="AEA526" s="134"/>
      <c r="AEB526" s="134"/>
      <c r="AEC526" s="134"/>
      <c r="AED526" s="134"/>
      <c r="AEE526" s="134"/>
      <c r="AEF526" s="134"/>
      <c r="AEG526" s="134"/>
      <c r="AEH526" s="134"/>
      <c r="AEI526" s="134"/>
      <c r="AEJ526" s="134"/>
      <c r="AEK526" s="134"/>
      <c r="AEL526" s="134"/>
      <c r="AEM526" s="134"/>
      <c r="AEN526" s="134"/>
      <c r="AEO526" s="134"/>
      <c r="AEP526" s="134"/>
      <c r="AEQ526" s="134"/>
      <c r="AER526" s="134"/>
      <c r="AES526" s="134"/>
      <c r="AET526" s="134"/>
      <c r="AEU526" s="134"/>
      <c r="AEV526" s="134"/>
      <c r="AEW526" s="134"/>
      <c r="AEX526" s="134"/>
      <c r="AEY526" s="134"/>
      <c r="AEZ526" s="134"/>
      <c r="AFA526" s="134"/>
      <c r="AFB526" s="134"/>
      <c r="AFC526" s="134"/>
      <c r="AFD526" s="134"/>
      <c r="AFE526" s="134"/>
      <c r="AFF526" s="134"/>
      <c r="AFG526" s="134"/>
      <c r="AFH526" s="134"/>
      <c r="AFI526" s="134"/>
      <c r="AFJ526" s="134"/>
      <c r="AFK526" s="134"/>
      <c r="AFL526" s="134"/>
      <c r="AFM526" s="134"/>
      <c r="AFN526" s="134"/>
      <c r="AFO526" s="134"/>
      <c r="AFP526" s="134"/>
      <c r="AFQ526" s="134"/>
      <c r="AFR526" s="134"/>
      <c r="AFS526" s="134"/>
      <c r="AFT526" s="134"/>
      <c r="AFU526" s="134"/>
      <c r="AFV526" s="134"/>
      <c r="AFW526" s="134"/>
      <c r="AFX526" s="134"/>
      <c r="AFY526" s="134"/>
      <c r="AFZ526" s="134"/>
      <c r="AGA526" s="134"/>
      <c r="AGB526" s="134"/>
      <c r="AGC526" s="134"/>
      <c r="AGD526" s="134"/>
      <c r="AGE526" s="134"/>
      <c r="AGF526" s="134"/>
      <c r="AGG526" s="134"/>
      <c r="AGH526" s="134"/>
      <c r="AGI526" s="134"/>
      <c r="AGJ526" s="134"/>
      <c r="AGK526" s="134"/>
      <c r="AGL526" s="134"/>
      <c r="AGM526" s="134"/>
      <c r="AGN526" s="134"/>
      <c r="AGO526" s="134"/>
      <c r="AGP526" s="134"/>
      <c r="AGQ526" s="134"/>
      <c r="AGR526" s="134"/>
      <c r="AGS526" s="134"/>
      <c r="AGT526" s="134"/>
      <c r="AGU526" s="134"/>
      <c r="AGV526" s="134"/>
      <c r="AGW526" s="134"/>
      <c r="AGX526" s="134"/>
      <c r="AGY526" s="134"/>
      <c r="AGZ526" s="134"/>
      <c r="AHA526" s="134"/>
      <c r="AHB526" s="134"/>
      <c r="AHC526" s="134"/>
      <c r="AHD526" s="134"/>
      <c r="AHE526" s="134"/>
      <c r="AHF526" s="134"/>
      <c r="AHG526" s="134"/>
      <c r="AHH526" s="134"/>
      <c r="AHI526" s="134"/>
      <c r="AHJ526" s="134"/>
      <c r="AHK526" s="134"/>
      <c r="AHL526" s="134"/>
      <c r="AHM526" s="134"/>
      <c r="AHN526" s="134"/>
      <c r="AHO526" s="134"/>
      <c r="AHP526" s="134"/>
      <c r="AHQ526" s="134"/>
      <c r="AHR526" s="134"/>
      <c r="AHS526" s="134"/>
      <c r="AHT526" s="134"/>
      <c r="AHU526" s="134"/>
      <c r="AHV526" s="134"/>
      <c r="AHW526" s="134"/>
      <c r="AHX526" s="134"/>
      <c r="AHY526" s="134"/>
      <c r="AHZ526" s="134"/>
      <c r="AIA526" s="134"/>
      <c r="AIB526" s="134"/>
      <c r="AIC526" s="134"/>
      <c r="AID526" s="134"/>
      <c r="AIE526" s="134"/>
      <c r="AIF526" s="134"/>
      <c r="AIG526" s="134"/>
      <c r="AIH526" s="134"/>
      <c r="AII526" s="134"/>
      <c r="AIJ526" s="134"/>
      <c r="AIK526" s="134"/>
      <c r="AIL526" s="134"/>
      <c r="AIM526" s="134"/>
      <c r="AIN526" s="134"/>
      <c r="AIO526" s="134"/>
      <c r="AIP526" s="134"/>
      <c r="AIQ526" s="134"/>
      <c r="AIR526" s="134"/>
      <c r="AIS526" s="134"/>
      <c r="AIT526" s="134"/>
      <c r="AIU526" s="134"/>
      <c r="AIV526" s="134"/>
      <c r="AIW526" s="134"/>
      <c r="AIX526" s="134"/>
      <c r="AIY526" s="134"/>
      <c r="AIZ526" s="134"/>
      <c r="AJA526" s="134"/>
      <c r="AJB526" s="134"/>
      <c r="AJC526" s="134"/>
      <c r="AJD526" s="134"/>
      <c r="AJE526" s="134"/>
      <c r="AJF526" s="134"/>
      <c r="AJG526" s="134"/>
      <c r="AJH526" s="134"/>
      <c r="AJI526" s="134"/>
      <c r="AJJ526" s="134"/>
      <c r="AJK526" s="134"/>
      <c r="AJL526" s="134"/>
      <c r="AJM526" s="134"/>
      <c r="AJN526" s="134"/>
      <c r="AJO526" s="134"/>
      <c r="AJP526" s="134"/>
      <c r="AJQ526" s="134"/>
      <c r="AJR526" s="134"/>
      <c r="AJS526" s="134"/>
      <c r="AJT526" s="134"/>
      <c r="AJU526" s="134"/>
      <c r="AJV526" s="134"/>
      <c r="AJW526" s="134"/>
      <c r="AJX526" s="134"/>
      <c r="AJY526" s="134"/>
      <c r="AJZ526" s="134"/>
      <c r="AKA526" s="134"/>
      <c r="AKB526" s="134"/>
      <c r="AKC526" s="134"/>
      <c r="AKD526" s="134"/>
      <c r="AKE526" s="134"/>
      <c r="AKF526" s="134"/>
      <c r="AKG526" s="134"/>
      <c r="AKH526" s="134"/>
      <c r="AKI526" s="134"/>
      <c r="AKJ526" s="134"/>
      <c r="AKK526" s="134"/>
      <c r="AKL526" s="134"/>
      <c r="AKM526" s="134"/>
      <c r="AKN526" s="134"/>
      <c r="AKO526" s="134"/>
      <c r="AKP526" s="134"/>
      <c r="AKQ526" s="134"/>
      <c r="AKR526" s="134"/>
      <c r="AKS526" s="134"/>
      <c r="AKT526" s="134"/>
      <c r="AKU526" s="134"/>
      <c r="AKV526" s="134"/>
      <c r="AKW526" s="134"/>
      <c r="AKX526" s="134"/>
    </row>
    <row r="527" spans="1:986" ht="12" x14ac:dyDescent="0.2">
      <c r="A527" s="249"/>
      <c r="B527" s="242" t="s">
        <v>1106</v>
      </c>
      <c r="C527" s="170" t="str">
        <f>_xlfn.CONCAT(Leverancespecifikation6[[#This Row],[ID]],Leverancespecifikation6[[#This Row],[BYGNINGSDEL]])</f>
        <v>523Vandlåse</v>
      </c>
      <c r="I527" s="171"/>
      <c r="J527" s="171">
        <v>4</v>
      </c>
      <c r="K527" s="175" t="s">
        <v>1140</v>
      </c>
      <c r="L527" s="172" t="s">
        <v>1024</v>
      </c>
      <c r="M527" s="80" t="str">
        <f>IFERROR(VLOOKUP(Leverancespecifikation6[[#This Row],[ID-Bygningsdel]],'Data ændringslog'!A:G,7,FALSE),"P")</f>
        <v/>
      </c>
      <c r="N527" s="321" t="s">
        <v>103</v>
      </c>
      <c r="O527" s="121" t="str">
        <f>VLOOKUP(Leverancespecifikation6[[#This Row],[ID-Bygningsdel]],'Data aktør'!A:H,2,FALSE)</f>
        <v/>
      </c>
      <c r="P527" s="78" t="str">
        <f>VLOOKUP(Leverancespecifikation6[[#This Row],[ID-Bygningsdel]],'Data aktør'!A:H,3,FALSE)</f>
        <v/>
      </c>
      <c r="Q527" s="78" t="str">
        <f>VLOOKUP(Leverancespecifikation6[[#This Row],[ID-Bygningsdel]],'Data aktør'!A:H,4,FALSE)</f>
        <v/>
      </c>
      <c r="R527" s="78" t="str">
        <f>VLOOKUP(Leverancespecifikation6[[#This Row],[ID-Bygningsdel]],'Data aktør'!A:H,5,FALSE)</f>
        <v/>
      </c>
      <c r="S527" s="78" t="str">
        <f>VLOOKUP(Leverancespecifikation6[[#This Row],[ID-Bygningsdel]],'Data aktør'!A:H,6,FALSE)</f>
        <v/>
      </c>
      <c r="T527" s="78" t="str">
        <f>VLOOKUP(Leverancespecifikation6[[#This Row],[ID-Bygningsdel]],'Data aktør'!A:H,7,FALSE)</f>
        <v/>
      </c>
      <c r="U527" s="122" t="str">
        <f>VLOOKUP(Leverancespecifikation6[[#This Row],[ID-Bygningsdel]],'Data aktør'!A:H,8,FALSE)</f>
        <v/>
      </c>
      <c r="V527" s="112"/>
      <c r="W527" s="79"/>
      <c r="X527" s="79"/>
      <c r="Y527" s="79"/>
      <c r="Z527" s="79"/>
      <c r="AA527" s="79"/>
      <c r="AB527" s="171"/>
      <c r="AD527" s="171"/>
      <c r="AE527" s="171"/>
      <c r="AF527" s="171"/>
      <c r="AG527" s="171"/>
      <c r="AH527" s="171"/>
      <c r="AI527" s="171"/>
      <c r="AJ527" s="171"/>
      <c r="BV527" s="171"/>
      <c r="BW527" s="171"/>
      <c r="CB527" s="134"/>
    </row>
    <row r="528" spans="1:986" ht="12" x14ac:dyDescent="0.2">
      <c r="A528" s="249"/>
      <c r="B528" s="242" t="s">
        <v>1108</v>
      </c>
      <c r="C528" s="170" t="str">
        <f>_xlfn.CONCAT(Leverancespecifikation6[[#This Row],[ID]],Leverancespecifikation6[[#This Row],[BYGNINGSDEL]])</f>
        <v>524Afløb</v>
      </c>
      <c r="E528" s="171" t="s">
        <v>1561</v>
      </c>
      <c r="I528" s="171"/>
      <c r="J528" s="171">
        <v>3</v>
      </c>
      <c r="K528" s="333" t="s">
        <v>1142</v>
      </c>
      <c r="M528" s="80" t="str">
        <f>IFERROR(VLOOKUP(Leverancespecifikation6[[#This Row],[ID-Bygningsdel]],'Data ændringslog'!A:G,7,FALSE),"P")</f>
        <v/>
      </c>
      <c r="N528" s="321" t="s">
        <v>99</v>
      </c>
      <c r="O528" s="121" t="str">
        <f>VLOOKUP(Leverancespecifikation6[[#This Row],[ID-Bygningsdel]],'Data aktør'!A:H,2,FALSE)</f>
        <v/>
      </c>
      <c r="P528" s="78" t="str">
        <f>VLOOKUP(Leverancespecifikation6[[#This Row],[ID-Bygningsdel]],'Data aktør'!A:H,3,FALSE)</f>
        <v/>
      </c>
      <c r="Q528" s="78" t="str">
        <f>VLOOKUP(Leverancespecifikation6[[#This Row],[ID-Bygningsdel]],'Data aktør'!A:H,4,FALSE)</f>
        <v/>
      </c>
      <c r="R528" s="78" t="str">
        <f>VLOOKUP(Leverancespecifikation6[[#This Row],[ID-Bygningsdel]],'Data aktør'!A:H,5,FALSE)</f>
        <v/>
      </c>
      <c r="S528" s="78" t="str">
        <f>VLOOKUP(Leverancespecifikation6[[#This Row],[ID-Bygningsdel]],'Data aktør'!A:H,6,FALSE)</f>
        <v/>
      </c>
      <c r="T528" s="78" t="str">
        <f>VLOOKUP(Leverancespecifikation6[[#This Row],[ID-Bygningsdel]],'Data aktør'!A:H,7,FALSE)</f>
        <v/>
      </c>
      <c r="U528" s="122" t="str">
        <f>VLOOKUP(Leverancespecifikation6[[#This Row],[ID-Bygningsdel]],'Data aktør'!A:H,8,FALSE)</f>
        <v/>
      </c>
      <c r="V528" s="112"/>
      <c r="W528" s="79"/>
      <c r="X528" s="79"/>
      <c r="Y528" s="79"/>
      <c r="Z528" s="79"/>
      <c r="AA528" s="79"/>
      <c r="AB528" s="171"/>
      <c r="AD528" s="171"/>
      <c r="AE528" s="171"/>
      <c r="AF528" s="171"/>
      <c r="AG528" s="171"/>
      <c r="AH528" s="171"/>
      <c r="AI528" s="171"/>
      <c r="AJ528" s="171"/>
      <c r="BV528" s="171"/>
      <c r="BW528" s="171"/>
      <c r="CB528" s="134"/>
    </row>
    <row r="529" spans="1:80" ht="12" x14ac:dyDescent="0.2">
      <c r="A529" s="249"/>
      <c r="B529" s="242" t="s">
        <v>1110</v>
      </c>
      <c r="C529" s="170" t="str">
        <f>_xlfn.CONCAT(Leverancespecifikation6[[#This Row],[ID]],Leverancespecifikation6[[#This Row],[BYGNINGSDEL]])</f>
        <v>525Spildevand, tilslutninger</v>
      </c>
      <c r="E529" s="171">
        <v>521</v>
      </c>
      <c r="I529" s="171"/>
      <c r="J529" s="171">
        <v>4</v>
      </c>
      <c r="K529" s="175" t="s">
        <v>1144</v>
      </c>
      <c r="L529" s="172" t="s">
        <v>1145</v>
      </c>
      <c r="M529" s="80" t="str">
        <f>IFERROR(VLOOKUP(Leverancespecifikation6[[#This Row],[ID-Bygningsdel]],'Data ændringslog'!A:G,7,FALSE),"P")</f>
        <v/>
      </c>
      <c r="N529" s="321" t="s">
        <v>99</v>
      </c>
      <c r="O529" s="121" t="str">
        <f>VLOOKUP(Leverancespecifikation6[[#This Row],[ID-Bygningsdel]],'Data aktør'!A:H,2,FALSE)</f>
        <v/>
      </c>
      <c r="P529" s="78" t="str">
        <f>VLOOKUP(Leverancespecifikation6[[#This Row],[ID-Bygningsdel]],'Data aktør'!A:H,3,FALSE)</f>
        <v/>
      </c>
      <c r="Q529" s="78" t="str">
        <f>VLOOKUP(Leverancespecifikation6[[#This Row],[ID-Bygningsdel]],'Data aktør'!A:H,4,FALSE)</f>
        <v/>
      </c>
      <c r="R529" s="78" t="str">
        <f>VLOOKUP(Leverancespecifikation6[[#This Row],[ID-Bygningsdel]],'Data aktør'!A:H,5,FALSE)</f>
        <v>X</v>
      </c>
      <c r="S529" s="78" t="str">
        <f>VLOOKUP(Leverancespecifikation6[[#This Row],[ID-Bygningsdel]],'Data aktør'!A:H,6,FALSE)</f>
        <v/>
      </c>
      <c r="T529" s="78" t="str">
        <f>VLOOKUP(Leverancespecifikation6[[#This Row],[ID-Bygningsdel]],'Data aktør'!A:H,7,FALSE)</f>
        <v/>
      </c>
      <c r="U529" s="122" t="str">
        <f>VLOOKUP(Leverancespecifikation6[[#This Row],[ID-Bygningsdel]],'Data aktør'!A:H,8,FALSE)</f>
        <v/>
      </c>
      <c r="V529" s="112"/>
      <c r="W529" s="79"/>
      <c r="X529" s="79"/>
      <c r="Y529" s="79"/>
      <c r="Z529" s="79"/>
      <c r="AA529" s="79"/>
      <c r="AB529" s="171"/>
      <c r="AD529" s="171"/>
      <c r="AE529" s="171"/>
      <c r="AF529" s="171"/>
      <c r="AG529" s="171"/>
      <c r="AH529" s="171"/>
      <c r="AI529" s="171"/>
      <c r="AJ529" s="171" t="s">
        <v>36</v>
      </c>
      <c r="AK529" s="171">
        <v>300</v>
      </c>
      <c r="AT529" s="171" t="s">
        <v>36</v>
      </c>
      <c r="AU529" s="171">
        <v>325</v>
      </c>
      <c r="BB529" s="171" t="s">
        <v>36</v>
      </c>
      <c r="BC529" s="171">
        <v>325</v>
      </c>
      <c r="BV529" s="171"/>
      <c r="BW529" s="171"/>
      <c r="CB529" s="134"/>
    </row>
    <row r="530" spans="1:80" ht="12" x14ac:dyDescent="0.2">
      <c r="A530" s="249"/>
      <c r="B530" s="242" t="s">
        <v>1112</v>
      </c>
      <c r="C530" s="170" t="str">
        <f>_xlfn.CONCAT(Leverancespecifikation6[[#This Row],[ID]],Leverancespecifikation6[[#This Row],[BYGNINGSDEL]])</f>
        <v>526Toiletter, tilslutninger</v>
      </c>
      <c r="E530" s="171">
        <v>522</v>
      </c>
      <c r="I530" s="171"/>
      <c r="J530" s="171">
        <v>4</v>
      </c>
      <c r="K530" s="175" t="s">
        <v>1147</v>
      </c>
      <c r="L530" s="172" t="s">
        <v>1145</v>
      </c>
      <c r="M530" s="80" t="str">
        <f>IFERROR(VLOOKUP(Leverancespecifikation6[[#This Row],[ID-Bygningsdel]],'Data ændringslog'!A:G,7,FALSE),"P")</f>
        <v/>
      </c>
      <c r="N530" s="321" t="s">
        <v>99</v>
      </c>
      <c r="O530" s="121" t="str">
        <f>VLOOKUP(Leverancespecifikation6[[#This Row],[ID-Bygningsdel]],'Data aktør'!A:H,2,FALSE)</f>
        <v/>
      </c>
      <c r="P530" s="78" t="str">
        <f>VLOOKUP(Leverancespecifikation6[[#This Row],[ID-Bygningsdel]],'Data aktør'!A:H,3,FALSE)</f>
        <v/>
      </c>
      <c r="Q530" s="78" t="str">
        <f>VLOOKUP(Leverancespecifikation6[[#This Row],[ID-Bygningsdel]],'Data aktør'!A:H,4,FALSE)</f>
        <v/>
      </c>
      <c r="R530" s="78" t="str">
        <f>VLOOKUP(Leverancespecifikation6[[#This Row],[ID-Bygningsdel]],'Data aktør'!A:H,5,FALSE)</f>
        <v>X</v>
      </c>
      <c r="S530" s="78" t="str">
        <f>VLOOKUP(Leverancespecifikation6[[#This Row],[ID-Bygningsdel]],'Data aktør'!A:H,6,FALSE)</f>
        <v/>
      </c>
      <c r="T530" s="78" t="str">
        <f>VLOOKUP(Leverancespecifikation6[[#This Row],[ID-Bygningsdel]],'Data aktør'!A:H,7,FALSE)</f>
        <v/>
      </c>
      <c r="U530" s="122" t="str">
        <f>VLOOKUP(Leverancespecifikation6[[#This Row],[ID-Bygningsdel]],'Data aktør'!A:H,8,FALSE)</f>
        <v/>
      </c>
      <c r="V530" s="112"/>
      <c r="W530" s="79"/>
      <c r="X530" s="79"/>
      <c r="Y530" s="79"/>
      <c r="Z530" s="79"/>
      <c r="AA530" s="79"/>
      <c r="AB530" s="171"/>
      <c r="AD530" s="171"/>
      <c r="AE530" s="171"/>
      <c r="AF530" s="171"/>
      <c r="AG530" s="171"/>
      <c r="AH530" s="171"/>
      <c r="AI530" s="171"/>
      <c r="AJ530" s="171" t="s">
        <v>36</v>
      </c>
      <c r="AK530" s="171">
        <v>300</v>
      </c>
      <c r="AT530" s="171" t="s">
        <v>36</v>
      </c>
      <c r="AU530" s="171">
        <v>325</v>
      </c>
      <c r="BB530" s="171" t="s">
        <v>36</v>
      </c>
      <c r="BC530" s="171">
        <v>325</v>
      </c>
      <c r="BV530" s="171"/>
      <c r="BW530" s="171"/>
      <c r="CB530" s="134"/>
    </row>
    <row r="531" spans="1:80" ht="12" x14ac:dyDescent="0.2">
      <c r="A531" s="249"/>
      <c r="B531" s="242" t="s">
        <v>1114</v>
      </c>
      <c r="C531" s="170" t="str">
        <f>_xlfn.CONCAT(Leverancespecifikation6[[#This Row],[ID]],Leverancespecifikation6[[#This Row],[BYGNINGSDEL]])</f>
        <v>527Vaske, tilslutninger</v>
      </c>
      <c r="E531" s="171">
        <v>523</v>
      </c>
      <c r="I531" s="171"/>
      <c r="J531" s="171">
        <v>4</v>
      </c>
      <c r="K531" s="175" t="s">
        <v>1149</v>
      </c>
      <c r="L531" s="172" t="s">
        <v>1145</v>
      </c>
      <c r="M531" s="80" t="str">
        <f>IFERROR(VLOOKUP(Leverancespecifikation6[[#This Row],[ID-Bygningsdel]],'Data ændringslog'!A:G,7,FALSE),"P")</f>
        <v/>
      </c>
      <c r="N531" s="321" t="s">
        <v>99</v>
      </c>
      <c r="O531" s="121" t="str">
        <f>VLOOKUP(Leverancespecifikation6[[#This Row],[ID-Bygningsdel]],'Data aktør'!A:H,2,FALSE)</f>
        <v/>
      </c>
      <c r="P531" s="78" t="str">
        <f>VLOOKUP(Leverancespecifikation6[[#This Row],[ID-Bygningsdel]],'Data aktør'!A:H,3,FALSE)</f>
        <v/>
      </c>
      <c r="Q531" s="78" t="str">
        <f>VLOOKUP(Leverancespecifikation6[[#This Row],[ID-Bygningsdel]],'Data aktør'!A:H,4,FALSE)</f>
        <v/>
      </c>
      <c r="R531" s="78" t="str">
        <f>VLOOKUP(Leverancespecifikation6[[#This Row],[ID-Bygningsdel]],'Data aktør'!A:H,5,FALSE)</f>
        <v>X</v>
      </c>
      <c r="S531" s="78" t="str">
        <f>VLOOKUP(Leverancespecifikation6[[#This Row],[ID-Bygningsdel]],'Data aktør'!A:H,6,FALSE)</f>
        <v/>
      </c>
      <c r="T531" s="78" t="str">
        <f>VLOOKUP(Leverancespecifikation6[[#This Row],[ID-Bygningsdel]],'Data aktør'!A:H,7,FALSE)</f>
        <v/>
      </c>
      <c r="U531" s="122" t="str">
        <f>VLOOKUP(Leverancespecifikation6[[#This Row],[ID-Bygningsdel]],'Data aktør'!A:H,8,FALSE)</f>
        <v/>
      </c>
      <c r="V531" s="112"/>
      <c r="W531" s="79"/>
      <c r="X531" s="79"/>
      <c r="Y531" s="79"/>
      <c r="Z531" s="79"/>
      <c r="AA531" s="79"/>
      <c r="AB531" s="171"/>
      <c r="AD531" s="171"/>
      <c r="AE531" s="171"/>
      <c r="AF531" s="171"/>
      <c r="AG531" s="171"/>
      <c r="AH531" s="171"/>
      <c r="AI531" s="171"/>
      <c r="AJ531" s="171" t="s">
        <v>36</v>
      </c>
      <c r="AK531" s="171">
        <v>300</v>
      </c>
      <c r="AT531" s="171" t="s">
        <v>36</v>
      </c>
      <c r="AU531" s="171">
        <v>325</v>
      </c>
      <c r="BB531" s="171" t="s">
        <v>36</v>
      </c>
      <c r="BC531" s="171">
        <v>325</v>
      </c>
      <c r="BV531" s="171"/>
      <c r="BW531" s="171"/>
      <c r="CB531" s="134"/>
    </row>
    <row r="532" spans="1:80" ht="12" x14ac:dyDescent="0.2">
      <c r="A532" s="249"/>
      <c r="B532" s="242" t="s">
        <v>1116</v>
      </c>
      <c r="C532" s="170" t="str">
        <f>_xlfn.CONCAT(Leverancespecifikation6[[#This Row],[ID]],Leverancespecifikation6[[#This Row],[BYGNINGSDEL]])</f>
        <v>528Vand- og afløb, tilslutninger</v>
      </c>
      <c r="E532" s="171">
        <v>524</v>
      </c>
      <c r="I532" s="171"/>
      <c r="J532" s="171">
        <v>4</v>
      </c>
      <c r="K532" s="175" t="s">
        <v>1151</v>
      </c>
      <c r="L532" s="172" t="s">
        <v>1145</v>
      </c>
      <c r="M532" s="80" t="str">
        <f>IFERROR(VLOOKUP(Leverancespecifikation6[[#This Row],[ID-Bygningsdel]],'Data ændringslog'!A:G,7,FALSE),"P")</f>
        <v/>
      </c>
      <c r="N532" s="321" t="s">
        <v>99</v>
      </c>
      <c r="O532" s="121" t="str">
        <f>VLOOKUP(Leverancespecifikation6[[#This Row],[ID-Bygningsdel]],'Data aktør'!A:H,2,FALSE)</f>
        <v/>
      </c>
      <c r="P532" s="78" t="str">
        <f>VLOOKUP(Leverancespecifikation6[[#This Row],[ID-Bygningsdel]],'Data aktør'!A:H,3,FALSE)</f>
        <v/>
      </c>
      <c r="Q532" s="78" t="str">
        <f>VLOOKUP(Leverancespecifikation6[[#This Row],[ID-Bygningsdel]],'Data aktør'!A:H,4,FALSE)</f>
        <v/>
      </c>
      <c r="R532" s="78" t="str">
        <f>VLOOKUP(Leverancespecifikation6[[#This Row],[ID-Bygningsdel]],'Data aktør'!A:H,5,FALSE)</f>
        <v>X</v>
      </c>
      <c r="S532" s="78" t="str">
        <f>VLOOKUP(Leverancespecifikation6[[#This Row],[ID-Bygningsdel]],'Data aktør'!A:H,6,FALSE)</f>
        <v/>
      </c>
      <c r="T532" s="78" t="str">
        <f>VLOOKUP(Leverancespecifikation6[[#This Row],[ID-Bygningsdel]],'Data aktør'!A:H,7,FALSE)</f>
        <v/>
      </c>
      <c r="U532" s="122" t="str">
        <f>VLOOKUP(Leverancespecifikation6[[#This Row],[ID-Bygningsdel]],'Data aktør'!A:H,8,FALSE)</f>
        <v/>
      </c>
      <c r="V532" s="112"/>
      <c r="W532" s="79"/>
      <c r="X532" s="79"/>
      <c r="Y532" s="79"/>
      <c r="Z532" s="79"/>
      <c r="AA532" s="79"/>
      <c r="AB532" s="171"/>
      <c r="AD532" s="171"/>
      <c r="AE532" s="171"/>
      <c r="AF532" s="171"/>
      <c r="AG532" s="171"/>
      <c r="AH532" s="171"/>
      <c r="AI532" s="171"/>
      <c r="AJ532" s="171" t="s">
        <v>36</v>
      </c>
      <c r="AK532" s="171">
        <v>300</v>
      </c>
      <c r="AT532" s="171" t="s">
        <v>36</v>
      </c>
      <c r="AU532" s="171">
        <v>325</v>
      </c>
      <c r="BB532" s="171" t="s">
        <v>36</v>
      </c>
      <c r="BC532" s="171">
        <v>325</v>
      </c>
      <c r="BV532" s="171"/>
      <c r="BW532" s="171"/>
      <c r="CB532" s="134"/>
    </row>
    <row r="533" spans="1:80" ht="12" x14ac:dyDescent="0.2">
      <c r="A533" s="249"/>
      <c r="B533" s="242" t="s">
        <v>1118</v>
      </c>
      <c r="C533" s="170" t="str">
        <f>_xlfn.CONCAT(Leverancespecifikation6[[#This Row],[ID]],Leverancespecifikation6[[#This Row],[BYGNINGSDEL]])</f>
        <v>529Vand- og afløb, tilslutninger til teknisk udstyr</v>
      </c>
      <c r="E533" s="171">
        <v>525</v>
      </c>
      <c r="I533" s="171"/>
      <c r="J533" s="171">
        <v>4</v>
      </c>
      <c r="K533" s="175" t="s">
        <v>1153</v>
      </c>
      <c r="L533" s="172" t="s">
        <v>1145</v>
      </c>
      <c r="M533" s="80" t="str">
        <f>IFERROR(VLOOKUP(Leverancespecifikation6[[#This Row],[ID-Bygningsdel]],'Data ændringslog'!A:G,7,FALSE),"P")</f>
        <v/>
      </c>
      <c r="N533" s="321" t="s">
        <v>99</v>
      </c>
      <c r="O533" s="121" t="str">
        <f>VLOOKUP(Leverancespecifikation6[[#This Row],[ID-Bygningsdel]],'Data aktør'!A:H,2,FALSE)</f>
        <v/>
      </c>
      <c r="P533" s="78" t="str">
        <f>VLOOKUP(Leverancespecifikation6[[#This Row],[ID-Bygningsdel]],'Data aktør'!A:H,3,FALSE)</f>
        <v/>
      </c>
      <c r="Q533" s="78" t="str">
        <f>VLOOKUP(Leverancespecifikation6[[#This Row],[ID-Bygningsdel]],'Data aktør'!A:H,4,FALSE)</f>
        <v/>
      </c>
      <c r="R533" s="78" t="str">
        <f>VLOOKUP(Leverancespecifikation6[[#This Row],[ID-Bygningsdel]],'Data aktør'!A:H,5,FALSE)</f>
        <v>X</v>
      </c>
      <c r="S533" s="78" t="str">
        <f>VLOOKUP(Leverancespecifikation6[[#This Row],[ID-Bygningsdel]],'Data aktør'!A:H,6,FALSE)</f>
        <v/>
      </c>
      <c r="T533" s="78" t="str">
        <f>VLOOKUP(Leverancespecifikation6[[#This Row],[ID-Bygningsdel]],'Data aktør'!A:H,7,FALSE)</f>
        <v/>
      </c>
      <c r="U533" s="122" t="str">
        <f>VLOOKUP(Leverancespecifikation6[[#This Row],[ID-Bygningsdel]],'Data aktør'!A:H,8,FALSE)</f>
        <v/>
      </c>
      <c r="V533" s="112"/>
      <c r="W533" s="79"/>
      <c r="X533" s="79"/>
      <c r="Y533" s="79"/>
      <c r="Z533" s="79"/>
      <c r="AA533" s="79"/>
      <c r="AB533" s="171"/>
      <c r="AD533" s="171"/>
      <c r="AE533" s="171"/>
      <c r="AF533" s="171"/>
      <c r="AG533" s="171"/>
      <c r="AH533" s="171"/>
      <c r="AI533" s="171"/>
      <c r="AJ533" s="171" t="s">
        <v>36</v>
      </c>
      <c r="AK533" s="171">
        <v>300</v>
      </c>
      <c r="AT533" s="171" t="s">
        <v>36</v>
      </c>
      <c r="AU533" s="171">
        <v>325</v>
      </c>
      <c r="BB533" s="171" t="s">
        <v>36</v>
      </c>
      <c r="BC533" s="171">
        <v>325</v>
      </c>
      <c r="BV533" s="171"/>
      <c r="BW533" s="171"/>
      <c r="CB533" s="134"/>
    </row>
    <row r="534" spans="1:80" ht="12" x14ac:dyDescent="0.2">
      <c r="A534" s="249"/>
      <c r="B534" s="242" t="s">
        <v>1120</v>
      </c>
      <c r="C534" s="170" t="str">
        <f>_xlfn.CONCAT(Leverancespecifikation6[[#This Row],[ID]],Leverancespecifikation6[[#This Row],[BYGNINGSDEL]])</f>
        <v>530Vand- og afløb, tilslutninger til lab. Udstyr</v>
      </c>
      <c r="E534" s="171">
        <v>526</v>
      </c>
      <c r="I534" s="171"/>
      <c r="J534" s="171">
        <v>4</v>
      </c>
      <c r="K534" s="175" t="s">
        <v>1155</v>
      </c>
      <c r="L534" s="172" t="s">
        <v>1145</v>
      </c>
      <c r="M534" s="80" t="str">
        <f>IFERROR(VLOOKUP(Leverancespecifikation6[[#This Row],[ID-Bygningsdel]],'Data ændringslog'!A:G,7,FALSE),"P")</f>
        <v/>
      </c>
      <c r="N534" s="321" t="s">
        <v>99</v>
      </c>
      <c r="O534" s="121" t="str">
        <f>VLOOKUP(Leverancespecifikation6[[#This Row],[ID-Bygningsdel]],'Data aktør'!A:H,2,FALSE)</f>
        <v/>
      </c>
      <c r="P534" s="78" t="str">
        <f>VLOOKUP(Leverancespecifikation6[[#This Row],[ID-Bygningsdel]],'Data aktør'!A:H,3,FALSE)</f>
        <v/>
      </c>
      <c r="Q534" s="78" t="str">
        <f>VLOOKUP(Leverancespecifikation6[[#This Row],[ID-Bygningsdel]],'Data aktør'!A:H,4,FALSE)</f>
        <v/>
      </c>
      <c r="R534" s="78" t="str">
        <f>VLOOKUP(Leverancespecifikation6[[#This Row],[ID-Bygningsdel]],'Data aktør'!A:H,5,FALSE)</f>
        <v>X</v>
      </c>
      <c r="S534" s="78" t="str">
        <f>VLOOKUP(Leverancespecifikation6[[#This Row],[ID-Bygningsdel]],'Data aktør'!A:H,6,FALSE)</f>
        <v/>
      </c>
      <c r="T534" s="78" t="str">
        <f>VLOOKUP(Leverancespecifikation6[[#This Row],[ID-Bygningsdel]],'Data aktør'!A:H,7,FALSE)</f>
        <v/>
      </c>
      <c r="U534" s="122" t="str">
        <f>VLOOKUP(Leverancespecifikation6[[#This Row],[ID-Bygningsdel]],'Data aktør'!A:H,8,FALSE)</f>
        <v/>
      </c>
      <c r="V534" s="112"/>
      <c r="W534" s="79"/>
      <c r="X534" s="79"/>
      <c r="Y534" s="79"/>
      <c r="Z534" s="79"/>
      <c r="AA534" s="79"/>
      <c r="AB534" s="171"/>
      <c r="AD534" s="171"/>
      <c r="AE534" s="171"/>
      <c r="AF534" s="171"/>
      <c r="AG534" s="171"/>
      <c r="AH534" s="171"/>
      <c r="AI534" s="171"/>
      <c r="AJ534" s="171" t="s">
        <v>36</v>
      </c>
      <c r="AK534" s="171">
        <v>300</v>
      </c>
      <c r="AT534" s="171" t="s">
        <v>36</v>
      </c>
      <c r="AU534" s="171">
        <v>325</v>
      </c>
      <c r="BB534" s="171" t="s">
        <v>36</v>
      </c>
      <c r="BC534" s="171">
        <v>325</v>
      </c>
      <c r="BV534" s="171"/>
      <c r="BW534" s="171"/>
      <c r="CB534" s="134"/>
    </row>
    <row r="535" spans="1:80" ht="12" x14ac:dyDescent="0.2">
      <c r="A535" s="249"/>
      <c r="B535" s="242" t="s">
        <v>1122</v>
      </c>
      <c r="C535" s="170" t="str">
        <f>_xlfn.CONCAT(Leverancespecifikation6[[#This Row],[ID]],Leverancespecifikation6[[#This Row],[BYGNINGSDEL]])</f>
        <v>531Regnvand, tilslutninger</v>
      </c>
      <c r="E535" s="171">
        <v>527</v>
      </c>
      <c r="I535" s="171"/>
      <c r="J535" s="171">
        <v>4</v>
      </c>
      <c r="K535" s="175" t="s">
        <v>1157</v>
      </c>
      <c r="L535" s="172" t="s">
        <v>1145</v>
      </c>
      <c r="M535" s="80" t="str">
        <f>IFERROR(VLOOKUP(Leverancespecifikation6[[#This Row],[ID-Bygningsdel]],'Data ændringslog'!A:G,7,FALSE),"P")</f>
        <v/>
      </c>
      <c r="N535" s="321" t="s">
        <v>99</v>
      </c>
      <c r="O535" s="121" t="str">
        <f>VLOOKUP(Leverancespecifikation6[[#This Row],[ID-Bygningsdel]],'Data aktør'!A:H,2,FALSE)</f>
        <v/>
      </c>
      <c r="P535" s="78" t="str">
        <f>VLOOKUP(Leverancespecifikation6[[#This Row],[ID-Bygningsdel]],'Data aktør'!A:H,3,FALSE)</f>
        <v/>
      </c>
      <c r="Q535" s="78" t="str">
        <f>VLOOKUP(Leverancespecifikation6[[#This Row],[ID-Bygningsdel]],'Data aktør'!A:H,4,FALSE)</f>
        <v/>
      </c>
      <c r="R535" s="78" t="str">
        <f>VLOOKUP(Leverancespecifikation6[[#This Row],[ID-Bygningsdel]],'Data aktør'!A:H,5,FALSE)</f>
        <v>X</v>
      </c>
      <c r="S535" s="78" t="str">
        <f>VLOOKUP(Leverancespecifikation6[[#This Row],[ID-Bygningsdel]],'Data aktør'!A:H,6,FALSE)</f>
        <v/>
      </c>
      <c r="T535" s="78" t="str">
        <f>VLOOKUP(Leverancespecifikation6[[#This Row],[ID-Bygningsdel]],'Data aktør'!A:H,7,FALSE)</f>
        <v/>
      </c>
      <c r="U535" s="122" t="str">
        <f>VLOOKUP(Leverancespecifikation6[[#This Row],[ID-Bygningsdel]],'Data aktør'!A:H,8,FALSE)</f>
        <v/>
      </c>
      <c r="V535" s="112"/>
      <c r="W535" s="79"/>
      <c r="X535" s="79"/>
      <c r="Y535" s="79"/>
      <c r="Z535" s="79"/>
      <c r="AA535" s="79"/>
      <c r="AB535" s="171"/>
      <c r="AD535" s="171"/>
      <c r="AE535" s="171"/>
      <c r="AF535" s="171"/>
      <c r="AG535" s="171"/>
      <c r="AH535" s="171"/>
      <c r="AI535" s="171"/>
      <c r="AJ535" s="171" t="s">
        <v>36</v>
      </c>
      <c r="AK535" s="171">
        <v>300</v>
      </c>
      <c r="AT535" s="171" t="s">
        <v>36</v>
      </c>
      <c r="AU535" s="171">
        <v>325</v>
      </c>
      <c r="BB535" s="171" t="s">
        <v>36</v>
      </c>
      <c r="BC535" s="171">
        <v>325</v>
      </c>
      <c r="BV535" s="171"/>
      <c r="BW535" s="171"/>
      <c r="CB535" s="134"/>
    </row>
    <row r="536" spans="1:80" ht="12" x14ac:dyDescent="0.2">
      <c r="A536" s="249"/>
      <c r="B536" s="242" t="s">
        <v>1124</v>
      </c>
      <c r="C536" s="170" t="str">
        <f>_xlfn.CONCAT(Leverancespecifikation6[[#This Row],[ID]],Leverancespecifikation6[[#This Row],[BYGNINGSDEL]])</f>
        <v>532Sanitet</v>
      </c>
      <c r="E536" s="171">
        <v>528</v>
      </c>
      <c r="I536" s="171"/>
      <c r="J536" s="171">
        <v>4</v>
      </c>
      <c r="K536" s="175" t="s">
        <v>1159</v>
      </c>
      <c r="M536" s="80" t="str">
        <f>IFERROR(VLOOKUP(Leverancespecifikation6[[#This Row],[ID-Bygningsdel]],'Data ændringslog'!A:G,7,FALSE),"P")</f>
        <v/>
      </c>
      <c r="N536" s="321" t="s">
        <v>177</v>
      </c>
      <c r="O536" s="121" t="str">
        <f>VLOOKUP(Leverancespecifikation6[[#This Row],[ID-Bygningsdel]],'Data aktør'!A:H,2,FALSE)</f>
        <v/>
      </c>
      <c r="P536" s="78" t="str">
        <f>VLOOKUP(Leverancespecifikation6[[#This Row],[ID-Bygningsdel]],'Data aktør'!A:H,3,FALSE)</f>
        <v/>
      </c>
      <c r="Q536" s="78" t="str">
        <f>VLOOKUP(Leverancespecifikation6[[#This Row],[ID-Bygningsdel]],'Data aktør'!A:H,4,FALSE)</f>
        <v/>
      </c>
      <c r="R536" s="78" t="str">
        <f>VLOOKUP(Leverancespecifikation6[[#This Row],[ID-Bygningsdel]],'Data aktør'!A:H,5,FALSE)</f>
        <v/>
      </c>
      <c r="S536" s="78" t="str">
        <f>VLOOKUP(Leverancespecifikation6[[#This Row],[ID-Bygningsdel]],'Data aktør'!A:H,6,FALSE)</f>
        <v/>
      </c>
      <c r="T536" s="78" t="str">
        <f>VLOOKUP(Leverancespecifikation6[[#This Row],[ID-Bygningsdel]],'Data aktør'!A:H,7,FALSE)</f>
        <v/>
      </c>
      <c r="U536" s="122" t="str">
        <f>VLOOKUP(Leverancespecifikation6[[#This Row],[ID-Bygningsdel]],'Data aktør'!A:H,8,FALSE)</f>
        <v/>
      </c>
      <c r="V536" s="112"/>
      <c r="W536" s="79"/>
      <c r="X536" s="79"/>
      <c r="Y536" s="79"/>
      <c r="Z536" s="79"/>
      <c r="AA536" s="79"/>
      <c r="AB536" s="171"/>
      <c r="AD536" s="171"/>
      <c r="AE536" s="171"/>
      <c r="AF536" s="171"/>
      <c r="AG536" s="171"/>
      <c r="AH536" s="171"/>
      <c r="AI536" s="171"/>
      <c r="AJ536" s="171"/>
      <c r="AL536" s="213"/>
      <c r="AM536" s="213"/>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c r="BI536" s="213"/>
      <c r="BJ536" s="213"/>
      <c r="BK536" s="213"/>
      <c r="BV536" s="171"/>
      <c r="BW536" s="171"/>
      <c r="CB536" s="134"/>
    </row>
    <row r="537" spans="1:80" ht="12" x14ac:dyDescent="0.2">
      <c r="A537" s="249"/>
      <c r="B537" s="242" t="s">
        <v>1126</v>
      </c>
      <c r="C537" s="170" t="str">
        <f>_xlfn.CONCAT(Leverancespecifikation6[[#This Row],[ID]],Leverancespecifikation6[[#This Row],[BYGNINGSDEL]])</f>
        <v>533Rensestykker</v>
      </c>
      <c r="E537" s="171">
        <v>529</v>
      </c>
      <c r="I537" s="171"/>
      <c r="J537" s="171">
        <v>4</v>
      </c>
      <c r="K537" s="175" t="s">
        <v>1162</v>
      </c>
      <c r="L537" s="172" t="s">
        <v>1024</v>
      </c>
      <c r="M537" s="80" t="str">
        <f>IFERROR(VLOOKUP(Leverancespecifikation6[[#This Row],[ID-Bygningsdel]],'Data ændringslog'!A:G,7,FALSE),"P")</f>
        <v/>
      </c>
      <c r="N537" s="321" t="s">
        <v>103</v>
      </c>
      <c r="O537" s="121" t="str">
        <f>VLOOKUP(Leverancespecifikation6[[#This Row],[ID-Bygningsdel]],'Data aktør'!A:H,2,FALSE)</f>
        <v/>
      </c>
      <c r="P537" s="78" t="str">
        <f>VLOOKUP(Leverancespecifikation6[[#This Row],[ID-Bygningsdel]],'Data aktør'!A:H,3,FALSE)</f>
        <v/>
      </c>
      <c r="Q537" s="78" t="str">
        <f>VLOOKUP(Leverancespecifikation6[[#This Row],[ID-Bygningsdel]],'Data aktør'!A:H,4,FALSE)</f>
        <v/>
      </c>
      <c r="R537" s="78" t="str">
        <f>VLOOKUP(Leverancespecifikation6[[#This Row],[ID-Bygningsdel]],'Data aktør'!A:H,5,FALSE)</f>
        <v/>
      </c>
      <c r="S537" s="78" t="str">
        <f>VLOOKUP(Leverancespecifikation6[[#This Row],[ID-Bygningsdel]],'Data aktør'!A:H,6,FALSE)</f>
        <v/>
      </c>
      <c r="T537" s="78" t="str">
        <f>VLOOKUP(Leverancespecifikation6[[#This Row],[ID-Bygningsdel]],'Data aktør'!A:H,7,FALSE)</f>
        <v/>
      </c>
      <c r="U537" s="122" t="str">
        <f>VLOOKUP(Leverancespecifikation6[[#This Row],[ID-Bygningsdel]],'Data aktør'!A:H,8,FALSE)</f>
        <v/>
      </c>
      <c r="V537" s="112"/>
      <c r="W537" s="79"/>
      <c r="X537" s="79"/>
      <c r="Y537" s="79"/>
      <c r="Z537" s="79"/>
      <c r="AA537" s="79"/>
      <c r="AB537" s="171"/>
      <c r="AD537" s="171"/>
      <c r="AE537" s="171"/>
      <c r="AF537" s="171"/>
      <c r="AG537" s="171"/>
      <c r="AH537" s="171"/>
      <c r="AI537" s="171"/>
      <c r="AJ537" s="171"/>
      <c r="BV537" s="171"/>
      <c r="BW537" s="171"/>
      <c r="CB537" s="134"/>
    </row>
    <row r="538" spans="1:80" ht="12" x14ac:dyDescent="0.2">
      <c r="A538" s="249"/>
      <c r="B538" s="242" t="s">
        <v>1127</v>
      </c>
      <c r="C538" s="170" t="str">
        <f>_xlfn.CONCAT(Leverancespecifikation6[[#This Row],[ID]],Leverancespecifikation6[[#This Row],[BYGNINGSDEL]])</f>
        <v>534Vandlåse</v>
      </c>
      <c r="E538" s="171">
        <v>529</v>
      </c>
      <c r="I538" s="171"/>
      <c r="J538" s="171">
        <v>4</v>
      </c>
      <c r="K538" s="175" t="s">
        <v>1140</v>
      </c>
      <c r="L538" s="172" t="s">
        <v>1024</v>
      </c>
      <c r="M538" s="80" t="str">
        <f>IFERROR(VLOOKUP(Leverancespecifikation6[[#This Row],[ID-Bygningsdel]],'Data ændringslog'!A:G,7,FALSE),"P")</f>
        <v/>
      </c>
      <c r="N538" s="321" t="s">
        <v>103</v>
      </c>
      <c r="O538" s="121" t="str">
        <f>VLOOKUP(Leverancespecifikation6[[#This Row],[ID-Bygningsdel]],'Data aktør'!A:H,2,FALSE)</f>
        <v/>
      </c>
      <c r="P538" s="78" t="str">
        <f>VLOOKUP(Leverancespecifikation6[[#This Row],[ID-Bygningsdel]],'Data aktør'!A:H,3,FALSE)</f>
        <v/>
      </c>
      <c r="Q538" s="78" t="str">
        <f>VLOOKUP(Leverancespecifikation6[[#This Row],[ID-Bygningsdel]],'Data aktør'!A:H,4,FALSE)</f>
        <v/>
      </c>
      <c r="R538" s="78" t="str">
        <f>VLOOKUP(Leverancespecifikation6[[#This Row],[ID-Bygningsdel]],'Data aktør'!A:H,5,FALSE)</f>
        <v/>
      </c>
      <c r="S538" s="78" t="str">
        <f>VLOOKUP(Leverancespecifikation6[[#This Row],[ID-Bygningsdel]],'Data aktør'!A:H,6,FALSE)</f>
        <v/>
      </c>
      <c r="T538" s="78" t="str">
        <f>VLOOKUP(Leverancespecifikation6[[#This Row],[ID-Bygningsdel]],'Data aktør'!A:H,7,FALSE)</f>
        <v/>
      </c>
      <c r="U538" s="122" t="str">
        <f>VLOOKUP(Leverancespecifikation6[[#This Row],[ID-Bygningsdel]],'Data aktør'!A:H,8,FALSE)</f>
        <v/>
      </c>
      <c r="V538" s="112"/>
      <c r="W538" s="79"/>
      <c r="X538" s="79"/>
      <c r="Y538" s="79"/>
      <c r="Z538" s="79"/>
      <c r="AA538" s="79"/>
      <c r="AB538" s="171"/>
      <c r="AD538" s="171"/>
      <c r="AE538" s="171"/>
      <c r="AF538" s="171"/>
      <c r="AG538" s="171"/>
      <c r="AH538" s="171"/>
      <c r="AI538" s="171"/>
      <c r="AJ538" s="171"/>
      <c r="BV538" s="171"/>
      <c r="BW538" s="171"/>
      <c r="CB538" s="134"/>
    </row>
    <row r="539" spans="1:80" ht="36" x14ac:dyDescent="0.2">
      <c r="A539" s="249"/>
      <c r="B539" s="242" t="s">
        <v>1129</v>
      </c>
      <c r="C539" s="170" t="str">
        <f>_xlfn.CONCAT(Leverancespecifikation6[[#This Row],[ID]],Leverancespecifikation6[[#This Row],[BYGNINGSDEL]])</f>
        <v xml:space="preserve">535Tagrender og nedløb </v>
      </c>
      <c r="I539" s="171"/>
      <c r="J539" s="171">
        <v>4</v>
      </c>
      <c r="K539" s="175" t="s">
        <v>452</v>
      </c>
      <c r="M539" s="80" t="str">
        <f>IFERROR(VLOOKUP(Leverancespecifikation6[[#This Row],[ID-Bygningsdel]],'Data ændringslog'!A:G,7,FALSE),"P")</f>
        <v/>
      </c>
      <c r="N539" s="321" t="s">
        <v>99</v>
      </c>
      <c r="O539" s="121" t="str">
        <f>VLOOKUP(Leverancespecifikation6[[#This Row],[ID-Bygningsdel]],'Data aktør'!A:H,2,FALSE)</f>
        <v>X</v>
      </c>
      <c r="P539" s="78" t="str">
        <f>VLOOKUP(Leverancespecifikation6[[#This Row],[ID-Bygningsdel]],'Data aktør'!A:H,3,FALSE)</f>
        <v/>
      </c>
      <c r="Q539" s="78" t="str">
        <f>VLOOKUP(Leverancespecifikation6[[#This Row],[ID-Bygningsdel]],'Data aktør'!A:H,4,FALSE)</f>
        <v/>
      </c>
      <c r="R539" s="78" t="str">
        <f>VLOOKUP(Leverancespecifikation6[[#This Row],[ID-Bygningsdel]],'Data aktør'!A:H,5,FALSE)</f>
        <v/>
      </c>
      <c r="S539" s="78" t="str">
        <f>VLOOKUP(Leverancespecifikation6[[#This Row],[ID-Bygningsdel]],'Data aktør'!A:H,6,FALSE)</f>
        <v/>
      </c>
      <c r="T539" s="78" t="str">
        <f>VLOOKUP(Leverancespecifikation6[[#This Row],[ID-Bygningsdel]],'Data aktør'!A:H,7,FALSE)</f>
        <v/>
      </c>
      <c r="U539" s="122" t="str">
        <f>VLOOKUP(Leverancespecifikation6[[#This Row],[ID-Bygningsdel]],'Data aktør'!A:H,8,FALSE)</f>
        <v/>
      </c>
      <c r="V539" s="112"/>
      <c r="W539" s="79"/>
      <c r="X539" s="79"/>
      <c r="Y539" s="79"/>
      <c r="Z539" s="79"/>
      <c r="AA539" s="79"/>
      <c r="AB539" s="171"/>
      <c r="AD539" s="171"/>
      <c r="AE539" s="171"/>
      <c r="AF539" s="171"/>
      <c r="AG539" s="171"/>
      <c r="AH539" s="171"/>
      <c r="AI539" s="171"/>
      <c r="AJ539" s="171"/>
      <c r="AL539" s="213"/>
      <c r="AM539" s="213"/>
      <c r="AN539" s="213"/>
      <c r="AO539" s="213"/>
      <c r="AP539" s="213"/>
      <c r="AQ539" s="213"/>
      <c r="AR539" s="213"/>
      <c r="AS539" s="213"/>
      <c r="AT539" s="171" t="s">
        <v>33</v>
      </c>
      <c r="AU539" s="171">
        <v>325</v>
      </c>
      <c r="BB539" s="171" t="s">
        <v>33</v>
      </c>
      <c r="BC539" s="171">
        <v>325</v>
      </c>
      <c r="BL539" s="287" t="s">
        <v>453</v>
      </c>
      <c r="BV539" s="171"/>
      <c r="BW539" s="171"/>
      <c r="CB539" s="134"/>
    </row>
    <row r="540" spans="1:80" ht="12" x14ac:dyDescent="0.2">
      <c r="A540" s="249"/>
      <c r="B540" s="242" t="s">
        <v>1131</v>
      </c>
      <c r="C540" s="170" t="str">
        <f>_xlfn.CONCAT(Leverancespecifikation6[[#This Row],[ID]],Leverancespecifikation6[[#This Row],[BYGNINGSDEL]])</f>
        <v>536Tagbrønde</v>
      </c>
      <c r="I540" s="171"/>
      <c r="J540" s="171">
        <v>4</v>
      </c>
      <c r="K540" s="175" t="s">
        <v>1570</v>
      </c>
      <c r="M540" s="80" t="str">
        <f>IFERROR(VLOOKUP(Leverancespecifikation6[[#This Row],[ID-Bygningsdel]],'Data ændringslog'!A:G,7,FALSE),"P")</f>
        <v/>
      </c>
      <c r="N540" s="321" t="s">
        <v>177</v>
      </c>
      <c r="O540" s="121" t="str">
        <f>VLOOKUP(Leverancespecifikation6[[#This Row],[ID-Bygningsdel]],'Data aktør'!A:H,2,FALSE)</f>
        <v/>
      </c>
      <c r="P540" s="78" t="str">
        <f>VLOOKUP(Leverancespecifikation6[[#This Row],[ID-Bygningsdel]],'Data aktør'!A:H,3,FALSE)</f>
        <v/>
      </c>
      <c r="Q540" s="78" t="str">
        <f>VLOOKUP(Leverancespecifikation6[[#This Row],[ID-Bygningsdel]],'Data aktør'!A:H,4,FALSE)</f>
        <v/>
      </c>
      <c r="R540" s="78" t="str">
        <f>VLOOKUP(Leverancespecifikation6[[#This Row],[ID-Bygningsdel]],'Data aktør'!A:H,5,FALSE)</f>
        <v/>
      </c>
      <c r="S540" s="78" t="str">
        <f>VLOOKUP(Leverancespecifikation6[[#This Row],[ID-Bygningsdel]],'Data aktør'!A:H,6,FALSE)</f>
        <v/>
      </c>
      <c r="T540" s="78" t="str">
        <f>VLOOKUP(Leverancespecifikation6[[#This Row],[ID-Bygningsdel]],'Data aktør'!A:H,7,FALSE)</f>
        <v/>
      </c>
      <c r="U540" s="122" t="str">
        <f>VLOOKUP(Leverancespecifikation6[[#This Row],[ID-Bygningsdel]],'Data aktør'!A:H,8,FALSE)</f>
        <v/>
      </c>
      <c r="V540" s="112"/>
      <c r="W540" s="79"/>
      <c r="X540" s="79"/>
      <c r="Y540" s="79"/>
      <c r="Z540" s="79"/>
      <c r="AA540" s="79"/>
      <c r="AB540" s="171"/>
      <c r="AD540" s="171"/>
      <c r="AE540" s="171"/>
      <c r="AF540" s="171"/>
      <c r="AG540" s="171"/>
      <c r="AH540" s="171"/>
      <c r="AI540" s="171"/>
      <c r="AJ540" s="171"/>
      <c r="AL540" s="213"/>
      <c r="AM540" s="213"/>
      <c r="AN540" s="213"/>
      <c r="AO540" s="213"/>
      <c r="AP540" s="213"/>
      <c r="AQ540" s="213"/>
      <c r="AR540" s="213"/>
      <c r="AS540" s="213"/>
      <c r="BV540" s="171"/>
      <c r="BW540" s="171"/>
      <c r="CB540" s="134"/>
    </row>
    <row r="541" spans="1:80" ht="12" x14ac:dyDescent="0.2">
      <c r="A541" s="249"/>
      <c r="B541" s="242" t="s">
        <v>1133</v>
      </c>
      <c r="C541" s="170" t="str">
        <f>_xlfn.CONCAT(Leverancespecifikation6[[#This Row],[ID]],Leverancespecifikation6[[#This Row],[BYGNINGSDEL]])</f>
        <v>537Vand</v>
      </c>
      <c r="E541" s="171" t="s">
        <v>1562</v>
      </c>
      <c r="I541" s="171"/>
      <c r="J541" s="171">
        <v>3</v>
      </c>
      <c r="K541" s="333" t="s">
        <v>950</v>
      </c>
      <c r="M541" s="80" t="str">
        <f>IFERROR(VLOOKUP(Leverancespecifikation6[[#This Row],[ID-Bygningsdel]],'Data ændringslog'!A:G,7,FALSE),"P")</f>
        <v/>
      </c>
      <c r="N541" s="321" t="s">
        <v>99</v>
      </c>
      <c r="O541" s="121" t="str">
        <f>VLOOKUP(Leverancespecifikation6[[#This Row],[ID-Bygningsdel]],'Data aktør'!A:H,2,FALSE)</f>
        <v/>
      </c>
      <c r="P541" s="78" t="str">
        <f>VLOOKUP(Leverancespecifikation6[[#This Row],[ID-Bygningsdel]],'Data aktør'!A:H,3,FALSE)</f>
        <v/>
      </c>
      <c r="Q541" s="78" t="str">
        <f>VLOOKUP(Leverancespecifikation6[[#This Row],[ID-Bygningsdel]],'Data aktør'!A:H,4,FALSE)</f>
        <v/>
      </c>
      <c r="R541" s="78" t="str">
        <f>VLOOKUP(Leverancespecifikation6[[#This Row],[ID-Bygningsdel]],'Data aktør'!A:H,5,FALSE)</f>
        <v/>
      </c>
      <c r="S541" s="78" t="str">
        <f>VLOOKUP(Leverancespecifikation6[[#This Row],[ID-Bygningsdel]],'Data aktør'!A:H,6,FALSE)</f>
        <v/>
      </c>
      <c r="T541" s="78" t="str">
        <f>VLOOKUP(Leverancespecifikation6[[#This Row],[ID-Bygningsdel]],'Data aktør'!A:H,7,FALSE)</f>
        <v/>
      </c>
      <c r="U541" s="122" t="str">
        <f>VLOOKUP(Leverancespecifikation6[[#This Row],[ID-Bygningsdel]],'Data aktør'!A:H,8,FALSE)</f>
        <v/>
      </c>
      <c r="V541" s="112"/>
      <c r="W541" s="79"/>
      <c r="X541" s="79"/>
      <c r="Y541" s="79"/>
      <c r="Z541" s="79"/>
      <c r="AA541" s="79"/>
      <c r="AB541" s="171"/>
      <c r="AD541" s="171"/>
      <c r="AE541" s="171"/>
      <c r="AF541" s="171"/>
      <c r="AG541" s="171"/>
      <c r="AH541" s="171"/>
      <c r="AI541" s="171"/>
      <c r="AJ541" s="171"/>
      <c r="BV541" s="171"/>
      <c r="BW541" s="171"/>
      <c r="CB541" s="134"/>
    </row>
    <row r="542" spans="1:80" ht="12" customHeight="1" x14ac:dyDescent="0.2">
      <c r="A542" s="249"/>
      <c r="B542" s="242" t="s">
        <v>1135</v>
      </c>
      <c r="C542" s="170" t="str">
        <f>_xlfn.CONCAT(Leverancespecifikation6[[#This Row],[ID]],Leverancespecifikation6[[#This Row],[BYGNINGSDEL]])</f>
        <v>538Vandtilslutninger (Brusere/Spulehaner/Aftap/mv.)</v>
      </c>
      <c r="E542" s="171">
        <v>532</v>
      </c>
      <c r="I542" s="171"/>
      <c r="J542" s="171">
        <v>4</v>
      </c>
      <c r="K542" s="175" t="s">
        <v>1568</v>
      </c>
      <c r="L542" s="172" t="s">
        <v>1145</v>
      </c>
      <c r="M542" s="80" t="str">
        <f>IFERROR(VLOOKUP(Leverancespecifikation6[[#This Row],[ID-Bygningsdel]],'Data ændringslog'!A:G,7,FALSE),"P")</f>
        <v/>
      </c>
      <c r="N542" s="321" t="s">
        <v>99</v>
      </c>
      <c r="O542" s="121" t="str">
        <f>VLOOKUP(Leverancespecifikation6[[#This Row],[ID-Bygningsdel]],'Data aktør'!A:H,2,FALSE)</f>
        <v/>
      </c>
      <c r="P542" s="78" t="str">
        <f>VLOOKUP(Leverancespecifikation6[[#This Row],[ID-Bygningsdel]],'Data aktør'!A:H,3,FALSE)</f>
        <v/>
      </c>
      <c r="Q542" s="78" t="str">
        <f>VLOOKUP(Leverancespecifikation6[[#This Row],[ID-Bygningsdel]],'Data aktør'!A:H,4,FALSE)</f>
        <v/>
      </c>
      <c r="R542" s="78" t="str">
        <f>VLOOKUP(Leverancespecifikation6[[#This Row],[ID-Bygningsdel]],'Data aktør'!A:H,5,FALSE)</f>
        <v>X</v>
      </c>
      <c r="S542" s="78" t="str">
        <f>VLOOKUP(Leverancespecifikation6[[#This Row],[ID-Bygningsdel]],'Data aktør'!A:H,6,FALSE)</f>
        <v/>
      </c>
      <c r="T542" s="78" t="str">
        <f>VLOOKUP(Leverancespecifikation6[[#This Row],[ID-Bygningsdel]],'Data aktør'!A:H,7,FALSE)</f>
        <v/>
      </c>
      <c r="U542" s="122" t="str">
        <f>VLOOKUP(Leverancespecifikation6[[#This Row],[ID-Bygningsdel]],'Data aktør'!A:H,8,FALSE)</f>
        <v/>
      </c>
      <c r="V542" s="112"/>
      <c r="W542" s="79"/>
      <c r="X542" s="79"/>
      <c r="Y542" s="79"/>
      <c r="Z542" s="79"/>
      <c r="AA542" s="79"/>
      <c r="AB542" s="171"/>
      <c r="AD542" s="171"/>
      <c r="AE542" s="171"/>
      <c r="AF542" s="171"/>
      <c r="AG542" s="171"/>
      <c r="AH542" s="171"/>
      <c r="AI542" s="171"/>
      <c r="AJ542" s="171"/>
      <c r="AT542" s="171" t="s">
        <v>36</v>
      </c>
      <c r="AU542" s="171">
        <v>325</v>
      </c>
      <c r="BB542" s="171" t="s">
        <v>36</v>
      </c>
      <c r="BC542" s="171">
        <v>325</v>
      </c>
      <c r="BV542" s="171"/>
      <c r="BW542" s="171"/>
      <c r="CB542" s="134"/>
    </row>
    <row r="543" spans="1:80" ht="12" x14ac:dyDescent="0.2">
      <c r="A543" s="249"/>
      <c r="B543" s="242" t="s">
        <v>1137</v>
      </c>
      <c r="C543" s="170" t="str">
        <f>_xlfn.CONCAT(Leverancespecifikation6[[#This Row],[ID]],Leverancespecifikation6[[#This Row],[BYGNINGSDEL]])</f>
        <v>539Slangevindere</v>
      </c>
      <c r="E543" s="171">
        <v>534</v>
      </c>
      <c r="I543" s="171"/>
      <c r="J543" s="171">
        <v>4</v>
      </c>
      <c r="K543" s="175" t="s">
        <v>1167</v>
      </c>
      <c r="L543" s="172" t="s">
        <v>1024</v>
      </c>
      <c r="M543" s="80" t="str">
        <f>IFERROR(VLOOKUP(Leverancespecifikation6[[#This Row],[ID-Bygningsdel]],'Data ændringslog'!A:G,7,FALSE),"P")</f>
        <v/>
      </c>
      <c r="N543" s="321" t="s">
        <v>99</v>
      </c>
      <c r="O543" s="121" t="str">
        <f>VLOOKUP(Leverancespecifikation6[[#This Row],[ID-Bygningsdel]],'Data aktør'!A:H,2,FALSE)</f>
        <v/>
      </c>
      <c r="P543" s="78" t="str">
        <f>VLOOKUP(Leverancespecifikation6[[#This Row],[ID-Bygningsdel]],'Data aktør'!A:H,3,FALSE)</f>
        <v/>
      </c>
      <c r="Q543" s="78" t="str">
        <f>VLOOKUP(Leverancespecifikation6[[#This Row],[ID-Bygningsdel]],'Data aktør'!A:H,4,FALSE)</f>
        <v/>
      </c>
      <c r="R543" s="78" t="str">
        <f>VLOOKUP(Leverancespecifikation6[[#This Row],[ID-Bygningsdel]],'Data aktør'!A:H,5,FALSE)</f>
        <v>X</v>
      </c>
      <c r="S543" s="78" t="str">
        <f>VLOOKUP(Leverancespecifikation6[[#This Row],[ID-Bygningsdel]],'Data aktør'!A:H,6,FALSE)</f>
        <v/>
      </c>
      <c r="T543" s="78" t="str">
        <f>VLOOKUP(Leverancespecifikation6[[#This Row],[ID-Bygningsdel]],'Data aktør'!A:H,7,FALSE)</f>
        <v/>
      </c>
      <c r="U543" s="122" t="str">
        <f>VLOOKUP(Leverancespecifikation6[[#This Row],[ID-Bygningsdel]],'Data aktør'!A:H,8,FALSE)</f>
        <v/>
      </c>
      <c r="V543" s="112"/>
      <c r="W543" s="79"/>
      <c r="X543" s="79"/>
      <c r="Y543" s="79"/>
      <c r="Z543" s="79"/>
      <c r="AA543" s="79"/>
      <c r="AB543" s="171"/>
      <c r="AD543" s="171"/>
      <c r="AE543" s="171"/>
      <c r="AF543" s="171"/>
      <c r="AG543" s="171"/>
      <c r="AH543" s="171"/>
      <c r="AI543" s="171"/>
      <c r="AJ543" s="171"/>
      <c r="AT543" s="171" t="s">
        <v>36</v>
      </c>
      <c r="AU543" s="171">
        <v>325</v>
      </c>
      <c r="BB543" s="171" t="s">
        <v>36</v>
      </c>
      <c r="BC543" s="171">
        <v>325</v>
      </c>
      <c r="BV543" s="171"/>
      <c r="BW543" s="171"/>
      <c r="CB543" s="134"/>
    </row>
    <row r="544" spans="1:80" ht="12" x14ac:dyDescent="0.2">
      <c r="A544" s="249"/>
      <c r="B544" s="242" t="s">
        <v>1139</v>
      </c>
      <c r="C544" s="170" t="str">
        <f>_xlfn.CONCAT(Leverancespecifikation6[[#This Row],[ID]],Leverancespecifikation6[[#This Row],[BYGNINGSDEL]])</f>
        <v>540Brandposter</v>
      </c>
      <c r="E544" s="171">
        <v>534</v>
      </c>
      <c r="I544" s="171"/>
      <c r="J544" s="171">
        <v>4</v>
      </c>
      <c r="K544" s="175" t="s">
        <v>1169</v>
      </c>
      <c r="L544" s="172" t="s">
        <v>1024</v>
      </c>
      <c r="M544" s="80" t="str">
        <f>IFERROR(VLOOKUP(Leverancespecifikation6[[#This Row],[ID-Bygningsdel]],'Data ændringslog'!A:G,7,FALSE),"P")</f>
        <v/>
      </c>
      <c r="N544" s="321" t="s">
        <v>99</v>
      </c>
      <c r="O544" s="121" t="str">
        <f>VLOOKUP(Leverancespecifikation6[[#This Row],[ID-Bygningsdel]],'Data aktør'!A:H,2,FALSE)</f>
        <v/>
      </c>
      <c r="P544" s="78" t="str">
        <f>VLOOKUP(Leverancespecifikation6[[#This Row],[ID-Bygningsdel]],'Data aktør'!A:H,3,FALSE)</f>
        <v/>
      </c>
      <c r="Q544" s="78" t="str">
        <f>VLOOKUP(Leverancespecifikation6[[#This Row],[ID-Bygningsdel]],'Data aktør'!A:H,4,FALSE)</f>
        <v/>
      </c>
      <c r="R544" s="78" t="str">
        <f>VLOOKUP(Leverancespecifikation6[[#This Row],[ID-Bygningsdel]],'Data aktør'!A:H,5,FALSE)</f>
        <v>X</v>
      </c>
      <c r="S544" s="78" t="str">
        <f>VLOOKUP(Leverancespecifikation6[[#This Row],[ID-Bygningsdel]],'Data aktør'!A:H,6,FALSE)</f>
        <v/>
      </c>
      <c r="T544" s="78" t="str">
        <f>VLOOKUP(Leverancespecifikation6[[#This Row],[ID-Bygningsdel]],'Data aktør'!A:H,7,FALSE)</f>
        <v/>
      </c>
      <c r="U544" s="122" t="str">
        <f>VLOOKUP(Leverancespecifikation6[[#This Row],[ID-Bygningsdel]],'Data aktør'!A:H,8,FALSE)</f>
        <v/>
      </c>
      <c r="V544" s="112"/>
      <c r="W544" s="79"/>
      <c r="X544" s="79"/>
      <c r="Y544" s="79"/>
      <c r="Z544" s="79"/>
      <c r="AA544" s="79"/>
      <c r="AB544" s="171"/>
      <c r="AD544" s="171"/>
      <c r="AE544" s="171"/>
      <c r="AF544" s="171"/>
      <c r="AG544" s="171"/>
      <c r="AH544" s="171"/>
      <c r="AI544" s="171"/>
      <c r="AJ544" s="171"/>
      <c r="AT544" s="171" t="s">
        <v>36</v>
      </c>
      <c r="AU544" s="171">
        <v>325</v>
      </c>
      <c r="BB544" s="171" t="s">
        <v>36</v>
      </c>
      <c r="BC544" s="171">
        <v>325</v>
      </c>
      <c r="BV544" s="171"/>
      <c r="BW544" s="171"/>
      <c r="CB544" s="134"/>
    </row>
    <row r="545" spans="1:80" ht="12" x14ac:dyDescent="0.2">
      <c r="A545" s="249"/>
      <c r="B545" s="242" t="s">
        <v>1141</v>
      </c>
      <c r="C545" s="170" t="str">
        <f>_xlfn.CONCAT(Leverancespecifikation6[[#This Row],[ID]],Leverancespecifikation6[[#This Row],[BYGNINGSDEL]])</f>
        <v>541Storz kobling til brandstigrør</v>
      </c>
      <c r="E545" s="171">
        <v>534</v>
      </c>
      <c r="I545" s="171"/>
      <c r="J545" s="171">
        <v>4</v>
      </c>
      <c r="K545" s="175" t="s">
        <v>1171</v>
      </c>
      <c r="L545" s="172" t="s">
        <v>1024</v>
      </c>
      <c r="M545" s="80" t="str">
        <f>IFERROR(VLOOKUP(Leverancespecifikation6[[#This Row],[ID-Bygningsdel]],'Data ændringslog'!A:G,7,FALSE),"P")</f>
        <v/>
      </c>
      <c r="N545" s="321" t="s">
        <v>99</v>
      </c>
      <c r="O545" s="121" t="str">
        <f>VLOOKUP(Leverancespecifikation6[[#This Row],[ID-Bygningsdel]],'Data aktør'!A:H,2,FALSE)</f>
        <v/>
      </c>
      <c r="P545" s="78" t="str">
        <f>VLOOKUP(Leverancespecifikation6[[#This Row],[ID-Bygningsdel]],'Data aktør'!A:H,3,FALSE)</f>
        <v/>
      </c>
      <c r="Q545" s="78" t="str">
        <f>VLOOKUP(Leverancespecifikation6[[#This Row],[ID-Bygningsdel]],'Data aktør'!A:H,4,FALSE)</f>
        <v/>
      </c>
      <c r="R545" s="78" t="str">
        <f>VLOOKUP(Leverancespecifikation6[[#This Row],[ID-Bygningsdel]],'Data aktør'!A:H,5,FALSE)</f>
        <v>X</v>
      </c>
      <c r="S545" s="78" t="str">
        <f>VLOOKUP(Leverancespecifikation6[[#This Row],[ID-Bygningsdel]],'Data aktør'!A:H,6,FALSE)</f>
        <v/>
      </c>
      <c r="T545" s="78" t="str">
        <f>VLOOKUP(Leverancespecifikation6[[#This Row],[ID-Bygningsdel]],'Data aktør'!A:H,7,FALSE)</f>
        <v/>
      </c>
      <c r="U545" s="122" t="str">
        <f>VLOOKUP(Leverancespecifikation6[[#This Row],[ID-Bygningsdel]],'Data aktør'!A:H,8,FALSE)</f>
        <v/>
      </c>
      <c r="V545" s="112"/>
      <c r="W545" s="79"/>
      <c r="X545" s="79"/>
      <c r="Y545" s="79"/>
      <c r="Z545" s="79"/>
      <c r="AA545" s="79"/>
      <c r="AB545" s="171"/>
      <c r="AD545" s="171"/>
      <c r="AE545" s="171"/>
      <c r="AF545" s="171"/>
      <c r="AG545" s="171"/>
      <c r="AH545" s="171"/>
      <c r="AI545" s="171"/>
      <c r="AJ545" s="171"/>
      <c r="AT545" s="171" t="s">
        <v>36</v>
      </c>
      <c r="AU545" s="171">
        <v>325</v>
      </c>
      <c r="BB545" s="171" t="s">
        <v>36</v>
      </c>
      <c r="BC545" s="171">
        <v>325</v>
      </c>
      <c r="BV545" s="171"/>
      <c r="BW545" s="171"/>
      <c r="CB545" s="134"/>
    </row>
    <row r="546" spans="1:80" ht="24" x14ac:dyDescent="0.2">
      <c r="A546" s="249"/>
      <c r="B546" s="242" t="s">
        <v>1143</v>
      </c>
      <c r="C546" s="170" t="str">
        <f>_xlfn.CONCAT(Leverancespecifikation6[[#This Row],[ID]],Leverancespecifikation6[[#This Row],[BYGNINGSDEL]])</f>
        <v>542Armaturer og vandgenstande (Blandingsbatterier/Haner/mv.)</v>
      </c>
      <c r="E546" s="171">
        <v>538</v>
      </c>
      <c r="I546" s="171"/>
      <c r="J546" s="171">
        <v>4</v>
      </c>
      <c r="K546" s="175" t="s">
        <v>1569</v>
      </c>
      <c r="M546" s="80" t="str">
        <f>IFERROR(VLOOKUP(Leverancespecifikation6[[#This Row],[ID-Bygningsdel]],'Data ændringslog'!A:G,7,FALSE),"P")</f>
        <v/>
      </c>
      <c r="N546" s="321" t="s">
        <v>177</v>
      </c>
      <c r="O546" s="121" t="str">
        <f>VLOOKUP(Leverancespecifikation6[[#This Row],[ID-Bygningsdel]],'Data aktør'!A:H,2,FALSE)</f>
        <v/>
      </c>
      <c r="P546" s="78" t="str">
        <f>VLOOKUP(Leverancespecifikation6[[#This Row],[ID-Bygningsdel]],'Data aktør'!A:H,3,FALSE)</f>
        <v/>
      </c>
      <c r="Q546" s="78" t="str">
        <f>VLOOKUP(Leverancespecifikation6[[#This Row],[ID-Bygningsdel]],'Data aktør'!A:H,4,FALSE)</f>
        <v/>
      </c>
      <c r="R546" s="78" t="str">
        <f>VLOOKUP(Leverancespecifikation6[[#This Row],[ID-Bygningsdel]],'Data aktør'!A:H,5,FALSE)</f>
        <v/>
      </c>
      <c r="S546" s="78" t="str">
        <f>VLOOKUP(Leverancespecifikation6[[#This Row],[ID-Bygningsdel]],'Data aktør'!A:H,6,FALSE)</f>
        <v/>
      </c>
      <c r="T546" s="78" t="str">
        <f>VLOOKUP(Leverancespecifikation6[[#This Row],[ID-Bygningsdel]],'Data aktør'!A:H,7,FALSE)</f>
        <v/>
      </c>
      <c r="U546" s="122" t="str">
        <f>VLOOKUP(Leverancespecifikation6[[#This Row],[ID-Bygningsdel]],'Data aktør'!A:H,8,FALSE)</f>
        <v/>
      </c>
      <c r="V546" s="112"/>
      <c r="W546" s="79"/>
      <c r="X546" s="79"/>
      <c r="Y546" s="79"/>
      <c r="Z546" s="79"/>
      <c r="AA546" s="79"/>
      <c r="AB546" s="171"/>
      <c r="AD546" s="171"/>
      <c r="AE546" s="171"/>
      <c r="AF546" s="171"/>
      <c r="AG546" s="171"/>
      <c r="AH546" s="171"/>
      <c r="AI546" s="171"/>
      <c r="AJ546" s="213"/>
      <c r="AK546" s="213"/>
      <c r="AL546" s="213"/>
      <c r="AM546" s="213"/>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c r="BI546" s="213"/>
      <c r="BJ546" s="213"/>
      <c r="BK546" s="213"/>
      <c r="BV546" s="171"/>
      <c r="BW546" s="171"/>
      <c r="CB546" s="134"/>
    </row>
    <row r="547" spans="1:80" ht="12" x14ac:dyDescent="0.2">
      <c r="A547" s="249"/>
      <c r="B547" s="242" t="s">
        <v>1146</v>
      </c>
      <c r="C547" s="170" t="str">
        <f>_xlfn.CONCAT(Leverancespecifikation6[[#This Row],[ID]],Leverancespecifikation6[[#This Row],[BYGNINGSDEL]])</f>
        <v>543Afspærringsventiler</v>
      </c>
      <c r="E547" s="171">
        <v>594</v>
      </c>
      <c r="I547" s="171"/>
      <c r="J547" s="171">
        <v>4</v>
      </c>
      <c r="K547" s="175" t="s">
        <v>1174</v>
      </c>
      <c r="L547" s="172" t="s">
        <v>1024</v>
      </c>
      <c r="M547" s="80" t="str">
        <f>IFERROR(VLOOKUP(Leverancespecifikation6[[#This Row],[ID-Bygningsdel]],'Data ændringslog'!A:G,7,FALSE),"P")</f>
        <v/>
      </c>
      <c r="N547" s="321" t="s">
        <v>103</v>
      </c>
      <c r="O547" s="121" t="str">
        <f>VLOOKUP(Leverancespecifikation6[[#This Row],[ID-Bygningsdel]],'Data aktør'!A:H,2,FALSE)</f>
        <v/>
      </c>
      <c r="P547" s="78" t="str">
        <f>VLOOKUP(Leverancespecifikation6[[#This Row],[ID-Bygningsdel]],'Data aktør'!A:H,3,FALSE)</f>
        <v/>
      </c>
      <c r="Q547" s="78" t="str">
        <f>VLOOKUP(Leverancespecifikation6[[#This Row],[ID-Bygningsdel]],'Data aktør'!A:H,4,FALSE)</f>
        <v/>
      </c>
      <c r="R547" s="78" t="str">
        <f>VLOOKUP(Leverancespecifikation6[[#This Row],[ID-Bygningsdel]],'Data aktør'!A:H,5,FALSE)</f>
        <v/>
      </c>
      <c r="S547" s="78" t="str">
        <f>VLOOKUP(Leverancespecifikation6[[#This Row],[ID-Bygningsdel]],'Data aktør'!A:H,6,FALSE)</f>
        <v/>
      </c>
      <c r="T547" s="78" t="str">
        <f>VLOOKUP(Leverancespecifikation6[[#This Row],[ID-Bygningsdel]],'Data aktør'!A:H,7,FALSE)</f>
        <v/>
      </c>
      <c r="U547" s="122" t="str">
        <f>VLOOKUP(Leverancespecifikation6[[#This Row],[ID-Bygningsdel]],'Data aktør'!A:H,8,FALSE)</f>
        <v/>
      </c>
      <c r="V547" s="112"/>
      <c r="W547" s="79"/>
      <c r="X547" s="79"/>
      <c r="Y547" s="79"/>
      <c r="Z547" s="79"/>
      <c r="AA547" s="79"/>
      <c r="AB547" s="171"/>
      <c r="AD547" s="171"/>
      <c r="AE547" s="171"/>
      <c r="AF547" s="171"/>
      <c r="AG547" s="171"/>
      <c r="AH547" s="171"/>
      <c r="AI547" s="171"/>
      <c r="AJ547" s="171"/>
      <c r="BV547" s="171"/>
      <c r="BW547" s="171"/>
      <c r="CB547" s="134"/>
    </row>
    <row r="548" spans="1:80" ht="12" x14ac:dyDescent="0.2">
      <c r="A548" s="249"/>
      <c r="B548" s="242" t="s">
        <v>1148</v>
      </c>
      <c r="C548" s="170" t="str">
        <f>_xlfn.CONCAT(Leverancespecifikation6[[#This Row],[ID]],Leverancespecifikation6[[#This Row],[BYGNINGSDEL]])</f>
        <v xml:space="preserve">544Indregulerende ventiler </v>
      </c>
      <c r="E548" s="171">
        <v>594</v>
      </c>
      <c r="I548" s="171"/>
      <c r="J548" s="171">
        <v>4</v>
      </c>
      <c r="K548" s="175" t="s">
        <v>1176</v>
      </c>
      <c r="L548" s="172" t="s">
        <v>1024</v>
      </c>
      <c r="M548" s="80" t="str">
        <f>IFERROR(VLOOKUP(Leverancespecifikation6[[#This Row],[ID-Bygningsdel]],'Data ændringslog'!A:G,7,FALSE),"P")</f>
        <v/>
      </c>
      <c r="N548" s="321" t="s">
        <v>103</v>
      </c>
      <c r="O548" s="121" t="str">
        <f>VLOOKUP(Leverancespecifikation6[[#This Row],[ID-Bygningsdel]],'Data aktør'!A:H,2,FALSE)</f>
        <v/>
      </c>
      <c r="P548" s="78" t="str">
        <f>VLOOKUP(Leverancespecifikation6[[#This Row],[ID-Bygningsdel]],'Data aktør'!A:H,3,FALSE)</f>
        <v/>
      </c>
      <c r="Q548" s="78" t="str">
        <f>VLOOKUP(Leverancespecifikation6[[#This Row],[ID-Bygningsdel]],'Data aktør'!A:H,4,FALSE)</f>
        <v/>
      </c>
      <c r="R548" s="78" t="str">
        <f>VLOOKUP(Leverancespecifikation6[[#This Row],[ID-Bygningsdel]],'Data aktør'!A:H,5,FALSE)</f>
        <v/>
      </c>
      <c r="S548" s="78" t="str">
        <f>VLOOKUP(Leverancespecifikation6[[#This Row],[ID-Bygningsdel]],'Data aktør'!A:H,6,FALSE)</f>
        <v/>
      </c>
      <c r="T548" s="78" t="str">
        <f>VLOOKUP(Leverancespecifikation6[[#This Row],[ID-Bygningsdel]],'Data aktør'!A:H,7,FALSE)</f>
        <v/>
      </c>
      <c r="U548" s="122" t="str">
        <f>VLOOKUP(Leverancespecifikation6[[#This Row],[ID-Bygningsdel]],'Data aktør'!A:H,8,FALSE)</f>
        <v/>
      </c>
      <c r="V548" s="112"/>
      <c r="W548" s="79"/>
      <c r="X548" s="79"/>
      <c r="Y548" s="79"/>
      <c r="Z548" s="79"/>
      <c r="AA548" s="79"/>
      <c r="AB548" s="171"/>
      <c r="AD548" s="171"/>
      <c r="AE548" s="171"/>
      <c r="AF548" s="171"/>
      <c r="AG548" s="171"/>
      <c r="AH548" s="171"/>
      <c r="AI548" s="171"/>
      <c r="AJ548" s="171"/>
      <c r="BV548" s="171"/>
      <c r="BW548" s="171"/>
      <c r="CB548" s="134"/>
    </row>
    <row r="549" spans="1:80" ht="12" x14ac:dyDescent="0.2">
      <c r="A549" s="249"/>
      <c r="B549" s="242" t="s">
        <v>1150</v>
      </c>
      <c r="C549" s="170" t="str">
        <f>_xlfn.CONCAT(Leverancespecifikation6[[#This Row],[ID]],Leverancespecifikation6[[#This Row],[BYGNINGSDEL]])</f>
        <v>545Øvrige Ventiler</v>
      </c>
      <c r="E549" s="171">
        <v>594</v>
      </c>
      <c r="I549" s="171"/>
      <c r="J549" s="171">
        <v>4</v>
      </c>
      <c r="K549" s="175" t="s">
        <v>1178</v>
      </c>
      <c r="L549" s="172" t="s">
        <v>1024</v>
      </c>
      <c r="M549" s="80" t="str">
        <f>IFERROR(VLOOKUP(Leverancespecifikation6[[#This Row],[ID-Bygningsdel]],'Data ændringslog'!A:G,7,FALSE),"P")</f>
        <v/>
      </c>
      <c r="N549" s="321" t="s">
        <v>103</v>
      </c>
      <c r="O549" s="121" t="str">
        <f>VLOOKUP(Leverancespecifikation6[[#This Row],[ID-Bygningsdel]],'Data aktør'!A:H,2,FALSE)</f>
        <v/>
      </c>
      <c r="P549" s="78" t="str">
        <f>VLOOKUP(Leverancespecifikation6[[#This Row],[ID-Bygningsdel]],'Data aktør'!A:H,3,FALSE)</f>
        <v/>
      </c>
      <c r="Q549" s="78" t="str">
        <f>VLOOKUP(Leverancespecifikation6[[#This Row],[ID-Bygningsdel]],'Data aktør'!A:H,4,FALSE)</f>
        <v/>
      </c>
      <c r="R549" s="78" t="str">
        <f>VLOOKUP(Leverancespecifikation6[[#This Row],[ID-Bygningsdel]],'Data aktør'!A:H,5,FALSE)</f>
        <v/>
      </c>
      <c r="S549" s="78" t="str">
        <f>VLOOKUP(Leverancespecifikation6[[#This Row],[ID-Bygningsdel]],'Data aktør'!A:H,6,FALSE)</f>
        <v/>
      </c>
      <c r="T549" s="78" t="str">
        <f>VLOOKUP(Leverancespecifikation6[[#This Row],[ID-Bygningsdel]],'Data aktør'!A:H,7,FALSE)</f>
        <v/>
      </c>
      <c r="U549" s="122" t="str">
        <f>VLOOKUP(Leverancespecifikation6[[#This Row],[ID-Bygningsdel]],'Data aktør'!A:H,8,FALSE)</f>
        <v/>
      </c>
      <c r="V549" s="112"/>
      <c r="W549" s="79"/>
      <c r="X549" s="79"/>
      <c r="Y549" s="79"/>
      <c r="Z549" s="79"/>
      <c r="AA549" s="79"/>
      <c r="AB549" s="171"/>
      <c r="AD549" s="171"/>
      <c r="AE549" s="171"/>
      <c r="AF549" s="171"/>
      <c r="AG549" s="171"/>
      <c r="AH549" s="171"/>
      <c r="AI549" s="171"/>
      <c r="AJ549" s="171"/>
      <c r="BV549" s="171"/>
      <c r="BW549" s="171"/>
      <c r="CB549" s="134"/>
    </row>
    <row r="550" spans="1:80" ht="24" x14ac:dyDescent="0.2">
      <c r="A550" s="249"/>
      <c r="B550" s="242" t="s">
        <v>1152</v>
      </c>
      <c r="C550" s="170" t="str">
        <f>_xlfn.CONCAT(Leverancespecifikation6[[#This Row],[ID]],Leverancespecifikation6[[#This Row],[BYGNINGSDEL]])</f>
        <v>546Filter/Termometer/Manomenter/Kompensator/mv.</v>
      </c>
      <c r="E550" s="171">
        <v>597</v>
      </c>
      <c r="I550" s="171"/>
      <c r="J550" s="171">
        <v>4</v>
      </c>
      <c r="K550" s="175" t="s">
        <v>1180</v>
      </c>
      <c r="L550" s="172" t="s">
        <v>1024</v>
      </c>
      <c r="M550" s="80" t="str">
        <f>IFERROR(VLOOKUP(Leverancespecifikation6[[#This Row],[ID-Bygningsdel]],'Data ændringslog'!A:G,7,FALSE),"P")</f>
        <v/>
      </c>
      <c r="N550" s="321" t="s">
        <v>103</v>
      </c>
      <c r="O550" s="121" t="str">
        <f>VLOOKUP(Leverancespecifikation6[[#This Row],[ID-Bygningsdel]],'Data aktør'!A:H,2,FALSE)</f>
        <v/>
      </c>
      <c r="P550" s="78" t="str">
        <f>VLOOKUP(Leverancespecifikation6[[#This Row],[ID-Bygningsdel]],'Data aktør'!A:H,3,FALSE)</f>
        <v/>
      </c>
      <c r="Q550" s="78" t="str">
        <f>VLOOKUP(Leverancespecifikation6[[#This Row],[ID-Bygningsdel]],'Data aktør'!A:H,4,FALSE)</f>
        <v/>
      </c>
      <c r="R550" s="78" t="str">
        <f>VLOOKUP(Leverancespecifikation6[[#This Row],[ID-Bygningsdel]],'Data aktør'!A:H,5,FALSE)</f>
        <v/>
      </c>
      <c r="S550" s="78" t="str">
        <f>VLOOKUP(Leverancespecifikation6[[#This Row],[ID-Bygningsdel]],'Data aktør'!A:H,6,FALSE)</f>
        <v/>
      </c>
      <c r="T550" s="78" t="str">
        <f>VLOOKUP(Leverancespecifikation6[[#This Row],[ID-Bygningsdel]],'Data aktør'!A:H,7,FALSE)</f>
        <v/>
      </c>
      <c r="U550" s="122" t="str">
        <f>VLOOKUP(Leverancespecifikation6[[#This Row],[ID-Bygningsdel]],'Data aktør'!A:H,8,FALSE)</f>
        <v/>
      </c>
      <c r="V550" s="112"/>
      <c r="W550" s="79"/>
      <c r="X550" s="79"/>
      <c r="Y550" s="79"/>
      <c r="Z550" s="79"/>
      <c r="AA550" s="79"/>
      <c r="AB550" s="171"/>
      <c r="AD550" s="171"/>
      <c r="AE550" s="171"/>
      <c r="AF550" s="171"/>
      <c r="AG550" s="171"/>
      <c r="AH550" s="171"/>
      <c r="AI550" s="171"/>
      <c r="AJ550" s="171"/>
      <c r="BV550" s="171"/>
      <c r="BW550" s="171"/>
      <c r="CB550" s="134"/>
    </row>
    <row r="551" spans="1:80" ht="12" x14ac:dyDescent="0.2">
      <c r="A551" s="249"/>
      <c r="B551" s="242" t="s">
        <v>1154</v>
      </c>
      <c r="C551" s="170" t="str">
        <f>_xlfn.CONCAT(Leverancespecifikation6[[#This Row],[ID]],Leverancespecifikation6[[#This Row],[BYGNINGSDEL]])</f>
        <v>547Koblingsdåser</v>
      </c>
      <c r="E551" s="171">
        <v>597</v>
      </c>
      <c r="I551" s="171"/>
      <c r="J551" s="171">
        <v>4</v>
      </c>
      <c r="K551" s="175" t="s">
        <v>1182</v>
      </c>
      <c r="L551" s="172" t="s">
        <v>1024</v>
      </c>
      <c r="M551" s="80" t="str">
        <f>IFERROR(VLOOKUP(Leverancespecifikation6[[#This Row],[ID-Bygningsdel]],'Data ændringslog'!A:G,7,FALSE),"P")</f>
        <v/>
      </c>
      <c r="N551" s="321" t="s">
        <v>103</v>
      </c>
      <c r="O551" s="121" t="str">
        <f>VLOOKUP(Leverancespecifikation6[[#This Row],[ID-Bygningsdel]],'Data aktør'!A:H,2,FALSE)</f>
        <v/>
      </c>
      <c r="P551" s="78" t="str">
        <f>VLOOKUP(Leverancespecifikation6[[#This Row],[ID-Bygningsdel]],'Data aktør'!A:H,3,FALSE)</f>
        <v/>
      </c>
      <c r="Q551" s="78" t="str">
        <f>VLOOKUP(Leverancespecifikation6[[#This Row],[ID-Bygningsdel]],'Data aktør'!A:H,4,FALSE)</f>
        <v/>
      </c>
      <c r="R551" s="78" t="str">
        <f>VLOOKUP(Leverancespecifikation6[[#This Row],[ID-Bygningsdel]],'Data aktør'!A:H,5,FALSE)</f>
        <v/>
      </c>
      <c r="S551" s="78" t="str">
        <f>VLOOKUP(Leverancespecifikation6[[#This Row],[ID-Bygningsdel]],'Data aktør'!A:H,6,FALSE)</f>
        <v/>
      </c>
      <c r="T551" s="78" t="str">
        <f>VLOOKUP(Leverancespecifikation6[[#This Row],[ID-Bygningsdel]],'Data aktør'!A:H,7,FALSE)</f>
        <v/>
      </c>
      <c r="U551" s="122" t="str">
        <f>VLOOKUP(Leverancespecifikation6[[#This Row],[ID-Bygningsdel]],'Data aktør'!A:H,8,FALSE)</f>
        <v/>
      </c>
      <c r="V551" s="112"/>
      <c r="W551" s="79"/>
      <c r="X551" s="79"/>
      <c r="Y551" s="79"/>
      <c r="Z551" s="79"/>
      <c r="AA551" s="79"/>
      <c r="AB551" s="171"/>
      <c r="AD551" s="171"/>
      <c r="AE551" s="171"/>
      <c r="AF551" s="171"/>
      <c r="AG551" s="171"/>
      <c r="AH551" s="171"/>
      <c r="AI551" s="171"/>
      <c r="AJ551" s="171"/>
      <c r="BV551" s="171"/>
      <c r="BW551" s="171"/>
      <c r="CB551" s="134"/>
    </row>
    <row r="552" spans="1:80" ht="12" x14ac:dyDescent="0.2">
      <c r="A552" s="249"/>
      <c r="B552" s="242" t="s">
        <v>1156</v>
      </c>
      <c r="C552" s="170" t="str">
        <f>_xlfn.CONCAT(Leverancespecifikation6[[#This Row],[ID]],Leverancespecifikation6[[#This Row],[BYGNINGSDEL]])</f>
        <v>548Målere/Væskedetektorer</v>
      </c>
      <c r="E552" s="171">
        <v>535</v>
      </c>
      <c r="I552" s="171"/>
      <c r="J552" s="171">
        <v>4</v>
      </c>
      <c r="K552" s="175" t="s">
        <v>1184</v>
      </c>
      <c r="L552" s="172" t="s">
        <v>1024</v>
      </c>
      <c r="M552" s="80" t="str">
        <f>IFERROR(VLOOKUP(Leverancespecifikation6[[#This Row],[ID-Bygningsdel]],'Data ændringslog'!A:G,7,FALSE),"P")</f>
        <v/>
      </c>
      <c r="N552" s="321" t="s">
        <v>103</v>
      </c>
      <c r="O552" s="121" t="str">
        <f>VLOOKUP(Leverancespecifikation6[[#This Row],[ID-Bygningsdel]],'Data aktør'!A:H,2,FALSE)</f>
        <v/>
      </c>
      <c r="P552" s="78" t="str">
        <f>VLOOKUP(Leverancespecifikation6[[#This Row],[ID-Bygningsdel]],'Data aktør'!A:H,3,FALSE)</f>
        <v/>
      </c>
      <c r="Q552" s="78" t="str">
        <f>VLOOKUP(Leverancespecifikation6[[#This Row],[ID-Bygningsdel]],'Data aktør'!A:H,4,FALSE)</f>
        <v/>
      </c>
      <c r="R552" s="78" t="str">
        <f>VLOOKUP(Leverancespecifikation6[[#This Row],[ID-Bygningsdel]],'Data aktør'!A:H,5,FALSE)</f>
        <v/>
      </c>
      <c r="S552" s="78" t="str">
        <f>VLOOKUP(Leverancespecifikation6[[#This Row],[ID-Bygningsdel]],'Data aktør'!A:H,6,FALSE)</f>
        <v/>
      </c>
      <c r="T552" s="78" t="str">
        <f>VLOOKUP(Leverancespecifikation6[[#This Row],[ID-Bygningsdel]],'Data aktør'!A:H,7,FALSE)</f>
        <v/>
      </c>
      <c r="U552" s="122" t="str">
        <f>VLOOKUP(Leverancespecifikation6[[#This Row],[ID-Bygningsdel]],'Data aktør'!A:H,8,FALSE)</f>
        <v/>
      </c>
      <c r="V552" s="112"/>
      <c r="W552" s="79"/>
      <c r="X552" s="79"/>
      <c r="Y552" s="79"/>
      <c r="Z552" s="79"/>
      <c r="AA552" s="79"/>
      <c r="AB552" s="171"/>
      <c r="AD552" s="171"/>
      <c r="AE552" s="171"/>
      <c r="AF552" s="171"/>
      <c r="AG552" s="171"/>
      <c r="AH552" s="171"/>
      <c r="AI552" s="171"/>
      <c r="AJ552" s="171"/>
      <c r="BV552" s="171"/>
      <c r="BW552" s="171"/>
      <c r="CB552" s="134"/>
    </row>
    <row r="553" spans="1:80" ht="12" x14ac:dyDescent="0.2">
      <c r="A553" s="249"/>
      <c r="B553" s="242" t="s">
        <v>1158</v>
      </c>
      <c r="C553" s="170" t="str">
        <f>_xlfn.CONCAT(Leverancespecifikation6[[#This Row],[ID]],Leverancespecifikation6[[#This Row],[BYGNINGSDEL]])</f>
        <v>549Luftarter</v>
      </c>
      <c r="E553" s="171" t="s">
        <v>1563</v>
      </c>
      <c r="I553" s="171"/>
      <c r="J553" s="171">
        <v>3</v>
      </c>
      <c r="K553" s="333" t="s">
        <v>964</v>
      </c>
      <c r="M553" s="80" t="str">
        <f>IFERROR(VLOOKUP(Leverancespecifikation6[[#This Row],[ID-Bygningsdel]],'Data ændringslog'!A:G,7,FALSE),"P")</f>
        <v/>
      </c>
      <c r="N553" s="321" t="s">
        <v>99</v>
      </c>
      <c r="O553" s="121" t="str">
        <f>VLOOKUP(Leverancespecifikation6[[#This Row],[ID-Bygningsdel]],'Data aktør'!A:H,2,FALSE)</f>
        <v/>
      </c>
      <c r="P553" s="78" t="str">
        <f>VLOOKUP(Leverancespecifikation6[[#This Row],[ID-Bygningsdel]],'Data aktør'!A:H,3,FALSE)</f>
        <v/>
      </c>
      <c r="Q553" s="78" t="str">
        <f>VLOOKUP(Leverancespecifikation6[[#This Row],[ID-Bygningsdel]],'Data aktør'!A:H,4,FALSE)</f>
        <v/>
      </c>
      <c r="R553" s="78" t="str">
        <f>VLOOKUP(Leverancespecifikation6[[#This Row],[ID-Bygningsdel]],'Data aktør'!A:H,5,FALSE)</f>
        <v/>
      </c>
      <c r="S553" s="78" t="str">
        <f>VLOOKUP(Leverancespecifikation6[[#This Row],[ID-Bygningsdel]],'Data aktør'!A:H,6,FALSE)</f>
        <v/>
      </c>
      <c r="T553" s="78" t="str">
        <f>VLOOKUP(Leverancespecifikation6[[#This Row],[ID-Bygningsdel]],'Data aktør'!A:H,7,FALSE)</f>
        <v/>
      </c>
      <c r="U553" s="122" t="str">
        <f>VLOOKUP(Leverancespecifikation6[[#This Row],[ID-Bygningsdel]],'Data aktør'!A:H,8,FALSE)</f>
        <v/>
      </c>
      <c r="V553" s="112"/>
      <c r="W553" s="79"/>
      <c r="X553" s="79"/>
      <c r="Y553" s="79"/>
      <c r="Z553" s="79"/>
      <c r="AA553" s="79"/>
      <c r="AB553" s="171"/>
      <c r="AD553" s="171"/>
      <c r="AE553" s="171"/>
      <c r="AF553" s="171"/>
      <c r="AG553" s="171"/>
      <c r="AH553" s="171"/>
      <c r="AI553" s="171"/>
      <c r="AJ553" s="171"/>
      <c r="BV553" s="171"/>
      <c r="BW553" s="171"/>
      <c r="CB553" s="134"/>
    </row>
    <row r="554" spans="1:80" ht="12" x14ac:dyDescent="0.2">
      <c r="A554" s="249"/>
      <c r="B554" s="242" t="s">
        <v>1160</v>
      </c>
      <c r="C554" s="170" t="str">
        <f>_xlfn.CONCAT(Leverancespecifikation6[[#This Row],[ID]],Leverancespecifikation6[[#This Row],[BYGNINGSDEL]])</f>
        <v>550Luftartsudtag</v>
      </c>
      <c r="E554" s="171">
        <v>542</v>
      </c>
      <c r="I554" s="171"/>
      <c r="J554" s="171">
        <v>4</v>
      </c>
      <c r="K554" s="175" t="s">
        <v>1187</v>
      </c>
      <c r="L554" s="172" t="s">
        <v>1024</v>
      </c>
      <c r="M554" s="80" t="str">
        <f>IFERROR(VLOOKUP(Leverancespecifikation6[[#This Row],[ID-Bygningsdel]],'Data ændringslog'!A:G,7,FALSE),"P")</f>
        <v/>
      </c>
      <c r="N554" s="321" t="s">
        <v>99</v>
      </c>
      <c r="O554" s="121" t="str">
        <f>VLOOKUP(Leverancespecifikation6[[#This Row],[ID-Bygningsdel]],'Data aktør'!A:H,2,FALSE)</f>
        <v/>
      </c>
      <c r="P554" s="78" t="str">
        <f>VLOOKUP(Leverancespecifikation6[[#This Row],[ID-Bygningsdel]],'Data aktør'!A:H,3,FALSE)</f>
        <v/>
      </c>
      <c r="Q554" s="78" t="str">
        <f>VLOOKUP(Leverancespecifikation6[[#This Row],[ID-Bygningsdel]],'Data aktør'!A:H,4,FALSE)</f>
        <v/>
      </c>
      <c r="R554" s="78" t="str">
        <f>VLOOKUP(Leverancespecifikation6[[#This Row],[ID-Bygningsdel]],'Data aktør'!A:H,5,FALSE)</f>
        <v>X</v>
      </c>
      <c r="S554" s="78" t="str">
        <f>VLOOKUP(Leverancespecifikation6[[#This Row],[ID-Bygningsdel]],'Data aktør'!A:H,6,FALSE)</f>
        <v/>
      </c>
      <c r="T554" s="78" t="str">
        <f>VLOOKUP(Leverancespecifikation6[[#This Row],[ID-Bygningsdel]],'Data aktør'!A:H,7,FALSE)</f>
        <v/>
      </c>
      <c r="U554" s="122" t="str">
        <f>VLOOKUP(Leverancespecifikation6[[#This Row],[ID-Bygningsdel]],'Data aktør'!A:H,8,FALSE)</f>
        <v/>
      </c>
      <c r="V554" s="112"/>
      <c r="W554" s="79"/>
      <c r="X554" s="79"/>
      <c r="Y554" s="79"/>
      <c r="Z554" s="79"/>
      <c r="AA554" s="79"/>
      <c r="AB554" s="171"/>
      <c r="AD554" s="171"/>
      <c r="AE554" s="171"/>
      <c r="AF554" s="171"/>
      <c r="AG554" s="171"/>
      <c r="AH554" s="171"/>
      <c r="AI554" s="171"/>
      <c r="AJ554" s="171"/>
      <c r="AT554" s="171" t="s">
        <v>36</v>
      </c>
      <c r="AU554" s="171">
        <v>325</v>
      </c>
      <c r="BB554" s="171" t="s">
        <v>36</v>
      </c>
      <c r="BC554" s="171">
        <v>325</v>
      </c>
      <c r="BV554" s="171"/>
      <c r="BW554" s="171"/>
      <c r="CB554" s="134"/>
    </row>
    <row r="555" spans="1:80" ht="12" x14ac:dyDescent="0.2">
      <c r="A555" s="249"/>
      <c r="B555" s="242" t="s">
        <v>1161</v>
      </c>
      <c r="C555" s="170" t="str">
        <f>_xlfn.CONCAT(Leverancespecifikation6[[#This Row],[ID]],Leverancespecifikation6[[#This Row],[BYGNINGSDEL]])</f>
        <v>551Afspærringsventiler</v>
      </c>
      <c r="E555" s="171">
        <v>594</v>
      </c>
      <c r="I555" s="171"/>
      <c r="J555" s="171">
        <v>4</v>
      </c>
      <c r="K555" s="175" t="s">
        <v>1174</v>
      </c>
      <c r="L555" s="172" t="s">
        <v>1024</v>
      </c>
      <c r="M555" s="80" t="str">
        <f>IFERROR(VLOOKUP(Leverancespecifikation6[[#This Row],[ID-Bygningsdel]],'Data ændringslog'!A:G,7,FALSE),"P")</f>
        <v/>
      </c>
      <c r="N555" s="321" t="s">
        <v>103</v>
      </c>
      <c r="O555" s="121" t="str">
        <f>VLOOKUP(Leverancespecifikation6[[#This Row],[ID-Bygningsdel]],'Data aktør'!A:H,2,FALSE)</f>
        <v/>
      </c>
      <c r="P555" s="78" t="str">
        <f>VLOOKUP(Leverancespecifikation6[[#This Row],[ID-Bygningsdel]],'Data aktør'!A:H,3,FALSE)</f>
        <v/>
      </c>
      <c r="Q555" s="78" t="str">
        <f>VLOOKUP(Leverancespecifikation6[[#This Row],[ID-Bygningsdel]],'Data aktør'!A:H,4,FALSE)</f>
        <v/>
      </c>
      <c r="R555" s="78" t="str">
        <f>VLOOKUP(Leverancespecifikation6[[#This Row],[ID-Bygningsdel]],'Data aktør'!A:H,5,FALSE)</f>
        <v/>
      </c>
      <c r="S555" s="78" t="str">
        <f>VLOOKUP(Leverancespecifikation6[[#This Row],[ID-Bygningsdel]],'Data aktør'!A:H,6,FALSE)</f>
        <v/>
      </c>
      <c r="T555" s="78" t="str">
        <f>VLOOKUP(Leverancespecifikation6[[#This Row],[ID-Bygningsdel]],'Data aktør'!A:H,7,FALSE)</f>
        <v/>
      </c>
      <c r="U555" s="122" t="str">
        <f>VLOOKUP(Leverancespecifikation6[[#This Row],[ID-Bygningsdel]],'Data aktør'!A:H,8,FALSE)</f>
        <v/>
      </c>
      <c r="V555" s="112"/>
      <c r="W555" s="79"/>
      <c r="X555" s="79"/>
      <c r="Y555" s="79"/>
      <c r="Z555" s="79"/>
      <c r="AA555" s="79"/>
      <c r="AB555" s="171"/>
      <c r="AD555" s="171"/>
      <c r="AE555" s="171"/>
      <c r="AF555" s="171"/>
      <c r="AG555" s="171"/>
      <c r="AH555" s="171"/>
      <c r="AI555" s="171"/>
      <c r="AJ555" s="171"/>
      <c r="BV555" s="171"/>
      <c r="BW555" s="171"/>
      <c r="CB555" s="134"/>
    </row>
    <row r="556" spans="1:80" ht="12" x14ac:dyDescent="0.2">
      <c r="A556" s="249"/>
      <c r="B556" s="242" t="s">
        <v>1163</v>
      </c>
      <c r="C556" s="170" t="str">
        <f>_xlfn.CONCAT(Leverancespecifikation6[[#This Row],[ID]],Leverancespecifikation6[[#This Row],[BYGNINGSDEL]])</f>
        <v>552Indregulerende ventiler</v>
      </c>
      <c r="E556" s="171">
        <v>594</v>
      </c>
      <c r="I556" s="171"/>
      <c r="J556" s="171">
        <v>4</v>
      </c>
      <c r="K556" s="175" t="s">
        <v>1190</v>
      </c>
      <c r="L556" s="172" t="s">
        <v>1024</v>
      </c>
      <c r="M556" s="80" t="str">
        <f>IFERROR(VLOOKUP(Leverancespecifikation6[[#This Row],[ID-Bygningsdel]],'Data ændringslog'!A:G,7,FALSE),"P")</f>
        <v/>
      </c>
      <c r="N556" s="321" t="s">
        <v>103</v>
      </c>
      <c r="O556" s="121" t="str">
        <f>VLOOKUP(Leverancespecifikation6[[#This Row],[ID-Bygningsdel]],'Data aktør'!A:H,2,FALSE)</f>
        <v/>
      </c>
      <c r="P556" s="78" t="str">
        <f>VLOOKUP(Leverancespecifikation6[[#This Row],[ID-Bygningsdel]],'Data aktør'!A:H,3,FALSE)</f>
        <v/>
      </c>
      <c r="Q556" s="78" t="str">
        <f>VLOOKUP(Leverancespecifikation6[[#This Row],[ID-Bygningsdel]],'Data aktør'!A:H,4,FALSE)</f>
        <v/>
      </c>
      <c r="R556" s="78" t="str">
        <f>VLOOKUP(Leverancespecifikation6[[#This Row],[ID-Bygningsdel]],'Data aktør'!A:H,5,FALSE)</f>
        <v/>
      </c>
      <c r="S556" s="78" t="str">
        <f>VLOOKUP(Leverancespecifikation6[[#This Row],[ID-Bygningsdel]],'Data aktør'!A:H,6,FALSE)</f>
        <v/>
      </c>
      <c r="T556" s="78" t="str">
        <f>VLOOKUP(Leverancespecifikation6[[#This Row],[ID-Bygningsdel]],'Data aktør'!A:H,7,FALSE)</f>
        <v/>
      </c>
      <c r="U556" s="122" t="str">
        <f>VLOOKUP(Leverancespecifikation6[[#This Row],[ID-Bygningsdel]],'Data aktør'!A:H,8,FALSE)</f>
        <v/>
      </c>
      <c r="V556" s="112"/>
      <c r="W556" s="79"/>
      <c r="X556" s="79"/>
      <c r="Y556" s="79"/>
      <c r="Z556" s="79"/>
      <c r="AA556" s="79"/>
      <c r="AB556" s="171"/>
      <c r="AD556" s="171"/>
      <c r="AE556" s="171"/>
      <c r="AF556" s="171"/>
      <c r="AG556" s="171"/>
      <c r="AH556" s="171"/>
      <c r="AI556" s="171"/>
      <c r="AJ556" s="171"/>
      <c r="BV556" s="171"/>
      <c r="BW556" s="171"/>
      <c r="CB556" s="134"/>
    </row>
    <row r="557" spans="1:80" ht="12" x14ac:dyDescent="0.2">
      <c r="A557" s="249"/>
      <c r="B557" s="242" t="s">
        <v>1164</v>
      </c>
      <c r="C557" s="170" t="str">
        <f>_xlfn.CONCAT(Leverancespecifikation6[[#This Row],[ID]],Leverancespecifikation6[[#This Row],[BYGNINGSDEL]])</f>
        <v>553Øvrige Ventiler</v>
      </c>
      <c r="E557" s="171">
        <v>594</v>
      </c>
      <c r="I557" s="171"/>
      <c r="J557" s="171">
        <v>4</v>
      </c>
      <c r="K557" s="175" t="s">
        <v>1178</v>
      </c>
      <c r="L557" s="172" t="s">
        <v>1024</v>
      </c>
      <c r="M557" s="80" t="str">
        <f>IFERROR(VLOOKUP(Leverancespecifikation6[[#This Row],[ID-Bygningsdel]],'Data ændringslog'!A:G,7,FALSE),"P")</f>
        <v/>
      </c>
      <c r="N557" s="321" t="s">
        <v>103</v>
      </c>
      <c r="O557" s="121" t="str">
        <f>VLOOKUP(Leverancespecifikation6[[#This Row],[ID-Bygningsdel]],'Data aktør'!A:H,2,FALSE)</f>
        <v/>
      </c>
      <c r="P557" s="78" t="str">
        <f>VLOOKUP(Leverancespecifikation6[[#This Row],[ID-Bygningsdel]],'Data aktør'!A:H,3,FALSE)</f>
        <v/>
      </c>
      <c r="Q557" s="78" t="str">
        <f>VLOOKUP(Leverancespecifikation6[[#This Row],[ID-Bygningsdel]],'Data aktør'!A:H,4,FALSE)</f>
        <v/>
      </c>
      <c r="R557" s="78" t="str">
        <f>VLOOKUP(Leverancespecifikation6[[#This Row],[ID-Bygningsdel]],'Data aktør'!A:H,5,FALSE)</f>
        <v/>
      </c>
      <c r="S557" s="78" t="str">
        <f>VLOOKUP(Leverancespecifikation6[[#This Row],[ID-Bygningsdel]],'Data aktør'!A:H,6,FALSE)</f>
        <v/>
      </c>
      <c r="T557" s="78" t="str">
        <f>VLOOKUP(Leverancespecifikation6[[#This Row],[ID-Bygningsdel]],'Data aktør'!A:H,7,FALSE)</f>
        <v/>
      </c>
      <c r="U557" s="122" t="str">
        <f>VLOOKUP(Leverancespecifikation6[[#This Row],[ID-Bygningsdel]],'Data aktør'!A:H,8,FALSE)</f>
        <v/>
      </c>
      <c r="V557" s="112"/>
      <c r="W557" s="79"/>
      <c r="X557" s="79"/>
      <c r="Y557" s="79"/>
      <c r="Z557" s="79"/>
      <c r="AA557" s="79"/>
      <c r="AB557" s="171"/>
      <c r="AD557" s="171"/>
      <c r="AE557" s="171"/>
      <c r="AF557" s="171"/>
      <c r="AG557" s="171"/>
      <c r="AH557" s="171"/>
      <c r="AI557" s="171"/>
      <c r="AJ557" s="171"/>
      <c r="BV557" s="171"/>
      <c r="BW557" s="171"/>
      <c r="CB557" s="134"/>
    </row>
    <row r="558" spans="1:80" ht="12" customHeight="1" x14ac:dyDescent="0.2">
      <c r="A558" s="249"/>
      <c r="B558" s="242" t="s">
        <v>1165</v>
      </c>
      <c r="C558" s="170" t="str">
        <f>_xlfn.CONCAT(Leverancespecifikation6[[#This Row],[ID]],Leverancespecifikation6[[#This Row],[BYGNINGSDEL]])</f>
        <v>554Filter/Termometer/Manomenter/Kompensator/mv.</v>
      </c>
      <c r="E558" s="171">
        <v>597</v>
      </c>
      <c r="I558" s="171"/>
      <c r="J558" s="171">
        <v>4</v>
      </c>
      <c r="K558" s="175" t="s">
        <v>1180</v>
      </c>
      <c r="L558" s="172" t="s">
        <v>1024</v>
      </c>
      <c r="M558" s="80" t="str">
        <f>IFERROR(VLOOKUP(Leverancespecifikation6[[#This Row],[ID-Bygningsdel]],'Data ændringslog'!A:G,7,FALSE),"P")</f>
        <v/>
      </c>
      <c r="N558" s="321" t="s">
        <v>103</v>
      </c>
      <c r="O558" s="121" t="str">
        <f>VLOOKUP(Leverancespecifikation6[[#This Row],[ID-Bygningsdel]],'Data aktør'!A:H,2,FALSE)</f>
        <v/>
      </c>
      <c r="P558" s="78" t="str">
        <f>VLOOKUP(Leverancespecifikation6[[#This Row],[ID-Bygningsdel]],'Data aktør'!A:H,3,FALSE)</f>
        <v/>
      </c>
      <c r="Q558" s="78" t="str">
        <f>VLOOKUP(Leverancespecifikation6[[#This Row],[ID-Bygningsdel]],'Data aktør'!A:H,4,FALSE)</f>
        <v/>
      </c>
      <c r="R558" s="78" t="str">
        <f>VLOOKUP(Leverancespecifikation6[[#This Row],[ID-Bygningsdel]],'Data aktør'!A:H,5,FALSE)</f>
        <v/>
      </c>
      <c r="S558" s="78" t="str">
        <f>VLOOKUP(Leverancespecifikation6[[#This Row],[ID-Bygningsdel]],'Data aktør'!A:H,6,FALSE)</f>
        <v/>
      </c>
      <c r="T558" s="78" t="str">
        <f>VLOOKUP(Leverancespecifikation6[[#This Row],[ID-Bygningsdel]],'Data aktør'!A:H,7,FALSE)</f>
        <v/>
      </c>
      <c r="U558" s="122" t="str">
        <f>VLOOKUP(Leverancespecifikation6[[#This Row],[ID-Bygningsdel]],'Data aktør'!A:H,8,FALSE)</f>
        <v/>
      </c>
      <c r="V558" s="112"/>
      <c r="W558" s="79"/>
      <c r="X558" s="79"/>
      <c r="Y558" s="79"/>
      <c r="Z558" s="79"/>
      <c r="AA558" s="79"/>
      <c r="AB558" s="171"/>
      <c r="AD558" s="171"/>
      <c r="AE558" s="171"/>
      <c r="AF558" s="171"/>
      <c r="AG558" s="171"/>
      <c r="AH558" s="171"/>
      <c r="AI558" s="171"/>
      <c r="AJ558" s="171"/>
      <c r="BV558" s="171"/>
      <c r="BW558" s="171"/>
      <c r="CB558" s="134"/>
    </row>
    <row r="559" spans="1:80" ht="12" x14ac:dyDescent="0.2">
      <c r="A559" s="249"/>
      <c r="B559" s="242" t="s">
        <v>1166</v>
      </c>
      <c r="C559" s="170" t="str">
        <f>_xlfn.CONCAT(Leverancespecifikation6[[#This Row],[ID]],Leverancespecifikation6[[#This Row],[BYGNINGSDEL]])</f>
        <v>555Koblingsdåser</v>
      </c>
      <c r="E559" s="171">
        <v>597</v>
      </c>
      <c r="I559" s="171"/>
      <c r="J559" s="171">
        <v>4</v>
      </c>
      <c r="K559" s="175" t="s">
        <v>1182</v>
      </c>
      <c r="L559" s="172" t="s">
        <v>1024</v>
      </c>
      <c r="M559" s="80" t="str">
        <f>IFERROR(VLOOKUP(Leverancespecifikation6[[#This Row],[ID-Bygningsdel]],'Data ændringslog'!A:G,7,FALSE),"P")</f>
        <v/>
      </c>
      <c r="N559" s="321" t="s">
        <v>103</v>
      </c>
      <c r="O559" s="121" t="str">
        <f>VLOOKUP(Leverancespecifikation6[[#This Row],[ID-Bygningsdel]],'Data aktør'!A:H,2,FALSE)</f>
        <v/>
      </c>
      <c r="P559" s="78" t="str">
        <f>VLOOKUP(Leverancespecifikation6[[#This Row],[ID-Bygningsdel]],'Data aktør'!A:H,3,FALSE)</f>
        <v/>
      </c>
      <c r="Q559" s="78" t="str">
        <f>VLOOKUP(Leverancespecifikation6[[#This Row],[ID-Bygningsdel]],'Data aktør'!A:H,4,FALSE)</f>
        <v/>
      </c>
      <c r="R559" s="78" t="str">
        <f>VLOOKUP(Leverancespecifikation6[[#This Row],[ID-Bygningsdel]],'Data aktør'!A:H,5,FALSE)</f>
        <v/>
      </c>
      <c r="S559" s="78" t="str">
        <f>VLOOKUP(Leverancespecifikation6[[#This Row],[ID-Bygningsdel]],'Data aktør'!A:H,6,FALSE)</f>
        <v/>
      </c>
      <c r="T559" s="78" t="str">
        <f>VLOOKUP(Leverancespecifikation6[[#This Row],[ID-Bygningsdel]],'Data aktør'!A:H,7,FALSE)</f>
        <v/>
      </c>
      <c r="U559" s="122" t="str">
        <f>VLOOKUP(Leverancespecifikation6[[#This Row],[ID-Bygningsdel]],'Data aktør'!A:H,8,FALSE)</f>
        <v/>
      </c>
      <c r="V559" s="112"/>
      <c r="W559" s="79"/>
      <c r="X559" s="79"/>
      <c r="Y559" s="79"/>
      <c r="Z559" s="79"/>
      <c r="AA559" s="79"/>
      <c r="AB559" s="171"/>
      <c r="AD559" s="171"/>
      <c r="AE559" s="171"/>
      <c r="AF559" s="171"/>
      <c r="AG559" s="171"/>
      <c r="AH559" s="171"/>
      <c r="AI559" s="171"/>
      <c r="AJ559" s="171"/>
      <c r="BV559" s="171"/>
      <c r="BW559" s="171"/>
      <c r="CB559" s="134"/>
    </row>
    <row r="560" spans="1:80" ht="12" x14ac:dyDescent="0.2">
      <c r="A560" s="249"/>
      <c r="B560" s="242" t="s">
        <v>1168</v>
      </c>
      <c r="C560" s="170" t="str">
        <f>_xlfn.CONCAT(Leverancespecifikation6[[#This Row],[ID]],Leverancespecifikation6[[#This Row],[BYGNINGSDEL]])</f>
        <v>556Målere</v>
      </c>
      <c r="E560" s="171">
        <v>546</v>
      </c>
      <c r="I560" s="171"/>
      <c r="J560" s="171">
        <v>4</v>
      </c>
      <c r="K560" s="175" t="s">
        <v>1195</v>
      </c>
      <c r="L560" s="172" t="s">
        <v>1024</v>
      </c>
      <c r="M560" s="80" t="str">
        <f>IFERROR(VLOOKUP(Leverancespecifikation6[[#This Row],[ID-Bygningsdel]],'Data ændringslog'!A:G,7,FALSE),"P")</f>
        <v/>
      </c>
      <c r="N560" s="321" t="s">
        <v>103</v>
      </c>
      <c r="O560" s="121" t="str">
        <f>VLOOKUP(Leverancespecifikation6[[#This Row],[ID-Bygningsdel]],'Data aktør'!A:H,2,FALSE)</f>
        <v/>
      </c>
      <c r="P560" s="78" t="str">
        <f>VLOOKUP(Leverancespecifikation6[[#This Row],[ID-Bygningsdel]],'Data aktør'!A:H,3,FALSE)</f>
        <v/>
      </c>
      <c r="Q560" s="78" t="str">
        <f>VLOOKUP(Leverancespecifikation6[[#This Row],[ID-Bygningsdel]],'Data aktør'!A:H,4,FALSE)</f>
        <v/>
      </c>
      <c r="R560" s="78" t="str">
        <f>VLOOKUP(Leverancespecifikation6[[#This Row],[ID-Bygningsdel]],'Data aktør'!A:H,5,FALSE)</f>
        <v/>
      </c>
      <c r="S560" s="78" t="str">
        <f>VLOOKUP(Leverancespecifikation6[[#This Row],[ID-Bygningsdel]],'Data aktør'!A:H,6,FALSE)</f>
        <v/>
      </c>
      <c r="T560" s="78" t="str">
        <f>VLOOKUP(Leverancespecifikation6[[#This Row],[ID-Bygningsdel]],'Data aktør'!A:H,7,FALSE)</f>
        <v/>
      </c>
      <c r="U560" s="122" t="str">
        <f>VLOOKUP(Leverancespecifikation6[[#This Row],[ID-Bygningsdel]],'Data aktør'!A:H,8,FALSE)</f>
        <v/>
      </c>
      <c r="V560" s="112"/>
      <c r="W560" s="79"/>
      <c r="X560" s="79"/>
      <c r="Y560" s="79"/>
      <c r="Z560" s="79"/>
      <c r="AA560" s="79"/>
      <c r="AB560" s="171"/>
      <c r="AD560" s="171"/>
      <c r="AE560" s="171"/>
      <c r="AF560" s="171"/>
      <c r="AG560" s="171"/>
      <c r="AH560" s="171"/>
      <c r="AI560" s="171"/>
      <c r="AJ560" s="171"/>
      <c r="BV560" s="171"/>
      <c r="BW560" s="171"/>
      <c r="CB560" s="134"/>
    </row>
    <row r="561" spans="1:80" ht="12" x14ac:dyDescent="0.2">
      <c r="A561" s="249"/>
      <c r="B561" s="242" t="s">
        <v>1170</v>
      </c>
      <c r="C561" s="170" t="str">
        <f>_xlfn.CONCAT(Leverancespecifikation6[[#This Row],[ID]],Leverancespecifikation6[[#This Row],[BYGNINGSDEL]])</f>
        <v>557Køling</v>
      </c>
      <c r="E561" s="171" t="s">
        <v>1564</v>
      </c>
      <c r="I561" s="171"/>
      <c r="J561" s="171">
        <v>3</v>
      </c>
      <c r="K561" s="333" t="s">
        <v>979</v>
      </c>
      <c r="M561" s="80" t="str">
        <f>IFERROR(VLOOKUP(Leverancespecifikation6[[#This Row],[ID-Bygningsdel]],'Data ændringslog'!A:G,7,FALSE),"P")</f>
        <v/>
      </c>
      <c r="N561" s="321" t="s">
        <v>99</v>
      </c>
      <c r="O561" s="121" t="str">
        <f>VLOOKUP(Leverancespecifikation6[[#This Row],[ID-Bygningsdel]],'Data aktør'!A:H,2,FALSE)</f>
        <v/>
      </c>
      <c r="P561" s="78" t="str">
        <f>VLOOKUP(Leverancespecifikation6[[#This Row],[ID-Bygningsdel]],'Data aktør'!A:H,3,FALSE)</f>
        <v/>
      </c>
      <c r="Q561" s="78" t="str">
        <f>VLOOKUP(Leverancespecifikation6[[#This Row],[ID-Bygningsdel]],'Data aktør'!A:H,4,FALSE)</f>
        <v/>
      </c>
      <c r="R561" s="78" t="str">
        <f>VLOOKUP(Leverancespecifikation6[[#This Row],[ID-Bygningsdel]],'Data aktør'!A:H,5,FALSE)</f>
        <v/>
      </c>
      <c r="S561" s="78" t="str">
        <f>VLOOKUP(Leverancespecifikation6[[#This Row],[ID-Bygningsdel]],'Data aktør'!A:H,6,FALSE)</f>
        <v/>
      </c>
      <c r="T561" s="78" t="str">
        <f>VLOOKUP(Leverancespecifikation6[[#This Row],[ID-Bygningsdel]],'Data aktør'!A:H,7,FALSE)</f>
        <v/>
      </c>
      <c r="U561" s="122" t="str">
        <f>VLOOKUP(Leverancespecifikation6[[#This Row],[ID-Bygningsdel]],'Data aktør'!A:H,8,FALSE)</f>
        <v/>
      </c>
      <c r="V561" s="112"/>
      <c r="W561" s="79"/>
      <c r="X561" s="79"/>
      <c r="Y561" s="79"/>
      <c r="Z561" s="79"/>
      <c r="AA561" s="79"/>
      <c r="AB561" s="171"/>
      <c r="AD561" s="171"/>
      <c r="AE561" s="171"/>
      <c r="AF561" s="171"/>
      <c r="AG561" s="171"/>
      <c r="AH561" s="171"/>
      <c r="AI561" s="171"/>
      <c r="AJ561" s="171"/>
      <c r="BV561" s="171"/>
      <c r="BW561" s="171"/>
      <c r="CB561" s="134"/>
    </row>
    <row r="562" spans="1:80" ht="12" x14ac:dyDescent="0.2">
      <c r="A562" s="249"/>
      <c r="B562" s="242" t="s">
        <v>1172</v>
      </c>
      <c r="C562" s="170" t="str">
        <f>_xlfn.CONCAT(Leverancespecifikation6[[#This Row],[ID]],Leverancespecifikation6[[#This Row],[BYGNINGSDEL]])</f>
        <v xml:space="preserve">558Fordamperer </v>
      </c>
      <c r="E562" s="171">
        <v>552</v>
      </c>
      <c r="I562" s="171"/>
      <c r="J562" s="171">
        <v>4</v>
      </c>
      <c r="K562" s="175" t="s">
        <v>1198</v>
      </c>
      <c r="L562" s="172" t="s">
        <v>1024</v>
      </c>
      <c r="M562" s="80" t="str">
        <f>IFERROR(VLOOKUP(Leverancespecifikation6[[#This Row],[ID-Bygningsdel]],'Data ændringslog'!A:G,7,FALSE),"P")</f>
        <v/>
      </c>
      <c r="N562" s="321" t="s">
        <v>99</v>
      </c>
      <c r="O562" s="121" t="str">
        <f>VLOOKUP(Leverancespecifikation6[[#This Row],[ID-Bygningsdel]],'Data aktør'!A:H,2,FALSE)</f>
        <v/>
      </c>
      <c r="P562" s="78" t="str">
        <f>VLOOKUP(Leverancespecifikation6[[#This Row],[ID-Bygningsdel]],'Data aktør'!A:H,3,FALSE)</f>
        <v/>
      </c>
      <c r="Q562" s="78" t="str">
        <f>VLOOKUP(Leverancespecifikation6[[#This Row],[ID-Bygningsdel]],'Data aktør'!A:H,4,FALSE)</f>
        <v/>
      </c>
      <c r="R562" s="78" t="str">
        <f>VLOOKUP(Leverancespecifikation6[[#This Row],[ID-Bygningsdel]],'Data aktør'!A:H,5,FALSE)</f>
        <v>X</v>
      </c>
      <c r="S562" s="78" t="str">
        <f>VLOOKUP(Leverancespecifikation6[[#This Row],[ID-Bygningsdel]],'Data aktør'!A:H,6,FALSE)</f>
        <v/>
      </c>
      <c r="T562" s="78" t="str">
        <f>VLOOKUP(Leverancespecifikation6[[#This Row],[ID-Bygningsdel]],'Data aktør'!A:H,7,FALSE)</f>
        <v/>
      </c>
      <c r="U562" s="122" t="str">
        <f>VLOOKUP(Leverancespecifikation6[[#This Row],[ID-Bygningsdel]],'Data aktør'!A:H,8,FALSE)</f>
        <v/>
      </c>
      <c r="V562" s="112"/>
      <c r="W562" s="79"/>
      <c r="X562" s="79"/>
      <c r="Y562" s="79"/>
      <c r="Z562" s="79"/>
      <c r="AA562" s="79"/>
      <c r="AB562" s="171"/>
      <c r="AD562" s="171"/>
      <c r="AE562" s="171"/>
      <c r="AF562" s="171"/>
      <c r="AG562" s="171"/>
      <c r="AH562" s="171"/>
      <c r="AI562" s="171"/>
      <c r="AJ562" s="171" t="s">
        <v>36</v>
      </c>
      <c r="AK562" s="171">
        <v>300</v>
      </c>
      <c r="AT562" s="171" t="s">
        <v>36</v>
      </c>
      <c r="AU562" s="171">
        <v>325</v>
      </c>
      <c r="BB562" s="171" t="s">
        <v>36</v>
      </c>
      <c r="BC562" s="171">
        <v>325</v>
      </c>
      <c r="BV562" s="171"/>
      <c r="BW562" s="171"/>
      <c r="CB562" s="134"/>
    </row>
    <row r="563" spans="1:80" ht="12" x14ac:dyDescent="0.2">
      <c r="A563" s="249"/>
      <c r="B563" s="242" t="s">
        <v>1173</v>
      </c>
      <c r="C563" s="170" t="str">
        <f>_xlfn.CONCAT(Leverancespecifikation6[[#This Row],[ID]],Leverancespecifikation6[[#This Row],[BYGNINGSDEL]])</f>
        <v xml:space="preserve">559Køleflader </v>
      </c>
      <c r="E563" s="171">
        <v>552</v>
      </c>
      <c r="I563" s="171"/>
      <c r="J563" s="171">
        <v>4</v>
      </c>
      <c r="K563" s="175" t="s">
        <v>1200</v>
      </c>
      <c r="L563" s="172" t="s">
        <v>1024</v>
      </c>
      <c r="M563" s="80" t="str">
        <f>IFERROR(VLOOKUP(Leverancespecifikation6[[#This Row],[ID-Bygningsdel]],'Data ændringslog'!A:G,7,FALSE),"P")</f>
        <v/>
      </c>
      <c r="N563" s="321" t="s">
        <v>99</v>
      </c>
      <c r="O563" s="121" t="str">
        <f>VLOOKUP(Leverancespecifikation6[[#This Row],[ID-Bygningsdel]],'Data aktør'!A:H,2,FALSE)</f>
        <v/>
      </c>
      <c r="P563" s="78" t="str">
        <f>VLOOKUP(Leverancespecifikation6[[#This Row],[ID-Bygningsdel]],'Data aktør'!A:H,3,FALSE)</f>
        <v/>
      </c>
      <c r="Q563" s="78" t="str">
        <f>VLOOKUP(Leverancespecifikation6[[#This Row],[ID-Bygningsdel]],'Data aktør'!A:H,4,FALSE)</f>
        <v/>
      </c>
      <c r="R563" s="78" t="str">
        <f>VLOOKUP(Leverancespecifikation6[[#This Row],[ID-Bygningsdel]],'Data aktør'!A:H,5,FALSE)</f>
        <v>X</v>
      </c>
      <c r="S563" s="78" t="str">
        <f>VLOOKUP(Leverancespecifikation6[[#This Row],[ID-Bygningsdel]],'Data aktør'!A:H,6,FALSE)</f>
        <v/>
      </c>
      <c r="T563" s="78" t="str">
        <f>VLOOKUP(Leverancespecifikation6[[#This Row],[ID-Bygningsdel]],'Data aktør'!A:H,7,FALSE)</f>
        <v/>
      </c>
      <c r="U563" s="122" t="str">
        <f>VLOOKUP(Leverancespecifikation6[[#This Row],[ID-Bygningsdel]],'Data aktør'!A:H,8,FALSE)</f>
        <v/>
      </c>
      <c r="V563" s="112"/>
      <c r="W563" s="79"/>
      <c r="X563" s="79"/>
      <c r="Y563" s="79"/>
      <c r="Z563" s="79"/>
      <c r="AA563" s="79"/>
      <c r="AB563" s="171"/>
      <c r="AD563" s="171"/>
      <c r="AE563" s="171"/>
      <c r="AF563" s="171"/>
      <c r="AG563" s="171"/>
      <c r="AH563" s="171"/>
      <c r="AI563" s="171"/>
      <c r="AJ563" s="171" t="s">
        <v>36</v>
      </c>
      <c r="AK563" s="171">
        <v>300</v>
      </c>
      <c r="AT563" s="171" t="s">
        <v>36</v>
      </c>
      <c r="AU563" s="171">
        <v>325</v>
      </c>
      <c r="BB563" s="171" t="s">
        <v>36</v>
      </c>
      <c r="BC563" s="171">
        <v>325</v>
      </c>
      <c r="BV563" s="171"/>
      <c r="BW563" s="171"/>
      <c r="CB563" s="134"/>
    </row>
    <row r="564" spans="1:80" ht="12" x14ac:dyDescent="0.2">
      <c r="A564" s="249"/>
      <c r="B564" s="242" t="s">
        <v>1175</v>
      </c>
      <c r="C564" s="170" t="str">
        <f>_xlfn.CONCAT(Leverancespecifikation6[[#This Row],[ID]],Leverancespecifikation6[[#This Row],[BYGNINGSDEL]])</f>
        <v xml:space="preserve">560Fancoils </v>
      </c>
      <c r="E564" s="171">
        <v>552</v>
      </c>
      <c r="I564" s="171"/>
      <c r="J564" s="171">
        <v>4</v>
      </c>
      <c r="K564" s="175" t="s">
        <v>1202</v>
      </c>
      <c r="L564" s="172" t="s">
        <v>1024</v>
      </c>
      <c r="M564" s="80" t="str">
        <f>IFERROR(VLOOKUP(Leverancespecifikation6[[#This Row],[ID-Bygningsdel]],'Data ændringslog'!A:G,7,FALSE),"P")</f>
        <v/>
      </c>
      <c r="N564" s="321" t="s">
        <v>99</v>
      </c>
      <c r="O564" s="121" t="str">
        <f>VLOOKUP(Leverancespecifikation6[[#This Row],[ID-Bygningsdel]],'Data aktør'!A:H,2,FALSE)</f>
        <v/>
      </c>
      <c r="P564" s="78" t="str">
        <f>VLOOKUP(Leverancespecifikation6[[#This Row],[ID-Bygningsdel]],'Data aktør'!A:H,3,FALSE)</f>
        <v/>
      </c>
      <c r="Q564" s="78" t="str">
        <f>VLOOKUP(Leverancespecifikation6[[#This Row],[ID-Bygningsdel]],'Data aktør'!A:H,4,FALSE)</f>
        <v/>
      </c>
      <c r="R564" s="78" t="str">
        <f>VLOOKUP(Leverancespecifikation6[[#This Row],[ID-Bygningsdel]],'Data aktør'!A:H,5,FALSE)</f>
        <v>X</v>
      </c>
      <c r="S564" s="78" t="str">
        <f>VLOOKUP(Leverancespecifikation6[[#This Row],[ID-Bygningsdel]],'Data aktør'!A:H,6,FALSE)</f>
        <v/>
      </c>
      <c r="T564" s="78" t="str">
        <f>VLOOKUP(Leverancespecifikation6[[#This Row],[ID-Bygningsdel]],'Data aktør'!A:H,7,FALSE)</f>
        <v/>
      </c>
      <c r="U564" s="122" t="str">
        <f>VLOOKUP(Leverancespecifikation6[[#This Row],[ID-Bygningsdel]],'Data aktør'!A:H,8,FALSE)</f>
        <v/>
      </c>
      <c r="V564" s="112"/>
      <c r="W564" s="79"/>
      <c r="X564" s="79"/>
      <c r="Y564" s="79"/>
      <c r="Z564" s="79"/>
      <c r="AA564" s="79"/>
      <c r="AB564" s="171"/>
      <c r="AD564" s="171"/>
      <c r="AE564" s="171"/>
      <c r="AF564" s="171"/>
      <c r="AG564" s="171"/>
      <c r="AH564" s="171"/>
      <c r="AI564" s="171"/>
      <c r="AJ564" s="171" t="s">
        <v>36</v>
      </c>
      <c r="AK564" s="171">
        <v>300</v>
      </c>
      <c r="AT564" s="171" t="s">
        <v>36</v>
      </c>
      <c r="AU564" s="171">
        <v>325</v>
      </c>
      <c r="BB564" s="171" t="s">
        <v>36</v>
      </c>
      <c r="BC564" s="171">
        <v>325</v>
      </c>
      <c r="BV564" s="171"/>
      <c r="BW564" s="171"/>
      <c r="CB564" s="134"/>
    </row>
    <row r="565" spans="1:80" ht="12" x14ac:dyDescent="0.2">
      <c r="A565" s="249"/>
      <c r="B565" s="242" t="s">
        <v>1177</v>
      </c>
      <c r="C565" s="170" t="str">
        <f>_xlfn.CONCAT(Leverancespecifikation6[[#This Row],[ID]],Leverancespecifikation6[[#This Row],[BYGNINGSDEL]])</f>
        <v>561Kølebafler</v>
      </c>
      <c r="E565" s="171">
        <v>552</v>
      </c>
      <c r="I565" s="171"/>
      <c r="J565" s="171">
        <v>4</v>
      </c>
      <c r="K565" s="175" t="s">
        <v>1204</v>
      </c>
      <c r="L565" s="172" t="s">
        <v>1024</v>
      </c>
      <c r="M565" s="80" t="str">
        <f>IFERROR(VLOOKUP(Leverancespecifikation6[[#This Row],[ID-Bygningsdel]],'Data ændringslog'!A:G,7,FALSE),"P")</f>
        <v/>
      </c>
      <c r="N565" s="321" t="s">
        <v>99</v>
      </c>
      <c r="O565" s="121" t="str">
        <f>VLOOKUP(Leverancespecifikation6[[#This Row],[ID-Bygningsdel]],'Data aktør'!A:H,2,FALSE)</f>
        <v/>
      </c>
      <c r="P565" s="78" t="str">
        <f>VLOOKUP(Leverancespecifikation6[[#This Row],[ID-Bygningsdel]],'Data aktør'!A:H,3,FALSE)</f>
        <v/>
      </c>
      <c r="Q565" s="78" t="str">
        <f>VLOOKUP(Leverancespecifikation6[[#This Row],[ID-Bygningsdel]],'Data aktør'!A:H,4,FALSE)</f>
        <v/>
      </c>
      <c r="R565" s="78" t="str">
        <f>VLOOKUP(Leverancespecifikation6[[#This Row],[ID-Bygningsdel]],'Data aktør'!A:H,5,FALSE)</f>
        <v>X</v>
      </c>
      <c r="S565" s="78" t="str">
        <f>VLOOKUP(Leverancespecifikation6[[#This Row],[ID-Bygningsdel]],'Data aktør'!A:H,6,FALSE)</f>
        <v/>
      </c>
      <c r="T565" s="78" t="str">
        <f>VLOOKUP(Leverancespecifikation6[[#This Row],[ID-Bygningsdel]],'Data aktør'!A:H,7,FALSE)</f>
        <v/>
      </c>
      <c r="U565" s="122" t="str">
        <f>VLOOKUP(Leverancespecifikation6[[#This Row],[ID-Bygningsdel]],'Data aktør'!A:H,8,FALSE)</f>
        <v/>
      </c>
      <c r="V565" s="112"/>
      <c r="W565" s="79"/>
      <c r="X565" s="79"/>
      <c r="Y565" s="79"/>
      <c r="Z565" s="79"/>
      <c r="AA565" s="79"/>
      <c r="AB565" s="171"/>
      <c r="AD565" s="171"/>
      <c r="AE565" s="171"/>
      <c r="AF565" s="171"/>
      <c r="AG565" s="171"/>
      <c r="AH565" s="171"/>
      <c r="AI565" s="171"/>
      <c r="AJ565" s="171" t="s">
        <v>36</v>
      </c>
      <c r="AK565" s="171">
        <v>300</v>
      </c>
      <c r="AT565" s="171" t="s">
        <v>36</v>
      </c>
      <c r="AU565" s="171">
        <v>325</v>
      </c>
      <c r="BB565" s="171" t="s">
        <v>36</v>
      </c>
      <c r="BC565" s="171">
        <v>325</v>
      </c>
      <c r="BV565" s="171"/>
      <c r="BW565" s="171"/>
      <c r="CB565" s="134"/>
    </row>
    <row r="566" spans="1:80" ht="12" x14ac:dyDescent="0.2">
      <c r="A566" s="249"/>
      <c r="B566" s="242" t="s">
        <v>1179</v>
      </c>
      <c r="C566" s="170" t="str">
        <f>_xlfn.CONCAT(Leverancespecifikation6[[#This Row],[ID]],Leverancespecifikation6[[#This Row],[BYGNINGSDEL]])</f>
        <v>562Afspærringsventiler</v>
      </c>
      <c r="E566" s="171">
        <v>594</v>
      </c>
      <c r="I566" s="171"/>
      <c r="J566" s="171">
        <v>4</v>
      </c>
      <c r="K566" s="175" t="s">
        <v>1174</v>
      </c>
      <c r="L566" s="172" t="s">
        <v>1024</v>
      </c>
      <c r="M566" s="80" t="str">
        <f>IFERROR(VLOOKUP(Leverancespecifikation6[[#This Row],[ID-Bygningsdel]],'Data ændringslog'!A:G,7,FALSE),"P")</f>
        <v/>
      </c>
      <c r="N566" s="321" t="s">
        <v>103</v>
      </c>
      <c r="O566" s="121" t="str">
        <f>VLOOKUP(Leverancespecifikation6[[#This Row],[ID-Bygningsdel]],'Data aktør'!A:H,2,FALSE)</f>
        <v/>
      </c>
      <c r="P566" s="78" t="str">
        <f>VLOOKUP(Leverancespecifikation6[[#This Row],[ID-Bygningsdel]],'Data aktør'!A:H,3,FALSE)</f>
        <v/>
      </c>
      <c r="Q566" s="78" t="str">
        <f>VLOOKUP(Leverancespecifikation6[[#This Row],[ID-Bygningsdel]],'Data aktør'!A:H,4,FALSE)</f>
        <v/>
      </c>
      <c r="R566" s="78" t="str">
        <f>VLOOKUP(Leverancespecifikation6[[#This Row],[ID-Bygningsdel]],'Data aktør'!A:H,5,FALSE)</f>
        <v/>
      </c>
      <c r="S566" s="78" t="str">
        <f>VLOOKUP(Leverancespecifikation6[[#This Row],[ID-Bygningsdel]],'Data aktør'!A:H,6,FALSE)</f>
        <v/>
      </c>
      <c r="T566" s="78" t="str">
        <f>VLOOKUP(Leverancespecifikation6[[#This Row],[ID-Bygningsdel]],'Data aktør'!A:H,7,FALSE)</f>
        <v/>
      </c>
      <c r="U566" s="122" t="str">
        <f>VLOOKUP(Leverancespecifikation6[[#This Row],[ID-Bygningsdel]],'Data aktør'!A:H,8,FALSE)</f>
        <v/>
      </c>
      <c r="V566" s="112"/>
      <c r="W566" s="79"/>
      <c r="X566" s="79"/>
      <c r="Y566" s="79"/>
      <c r="Z566" s="79"/>
      <c r="AA566" s="79"/>
      <c r="AB566" s="171"/>
      <c r="AD566" s="171"/>
      <c r="AE566" s="171"/>
      <c r="AF566" s="171"/>
      <c r="AG566" s="171"/>
      <c r="AH566" s="171"/>
      <c r="AI566" s="171"/>
      <c r="AJ566" s="171"/>
      <c r="BV566" s="171"/>
      <c r="BW566" s="171"/>
      <c r="CB566" s="134"/>
    </row>
    <row r="567" spans="1:80" ht="12" x14ac:dyDescent="0.2">
      <c r="A567" s="249"/>
      <c r="B567" s="242" t="s">
        <v>1181</v>
      </c>
      <c r="C567" s="170" t="str">
        <f>_xlfn.CONCAT(Leverancespecifikation6[[#This Row],[ID]],Leverancespecifikation6[[#This Row],[BYGNINGSDEL]])</f>
        <v>563Indregulerende ventiler /termostatventiler</v>
      </c>
      <c r="E567" s="171">
        <v>594</v>
      </c>
      <c r="I567" s="171"/>
      <c r="J567" s="171">
        <v>4</v>
      </c>
      <c r="K567" s="175" t="s">
        <v>1207</v>
      </c>
      <c r="L567" s="172" t="s">
        <v>1024</v>
      </c>
      <c r="M567" s="80" t="str">
        <f>IFERROR(VLOOKUP(Leverancespecifikation6[[#This Row],[ID-Bygningsdel]],'Data ændringslog'!A:G,7,FALSE),"P")</f>
        <v/>
      </c>
      <c r="N567" s="321" t="s">
        <v>103</v>
      </c>
      <c r="O567" s="121" t="str">
        <f>VLOOKUP(Leverancespecifikation6[[#This Row],[ID-Bygningsdel]],'Data aktør'!A:H,2,FALSE)</f>
        <v/>
      </c>
      <c r="P567" s="78" t="str">
        <f>VLOOKUP(Leverancespecifikation6[[#This Row],[ID-Bygningsdel]],'Data aktør'!A:H,3,FALSE)</f>
        <v/>
      </c>
      <c r="Q567" s="78" t="str">
        <f>VLOOKUP(Leverancespecifikation6[[#This Row],[ID-Bygningsdel]],'Data aktør'!A:H,4,FALSE)</f>
        <v/>
      </c>
      <c r="R567" s="78" t="str">
        <f>VLOOKUP(Leverancespecifikation6[[#This Row],[ID-Bygningsdel]],'Data aktør'!A:H,5,FALSE)</f>
        <v/>
      </c>
      <c r="S567" s="78" t="str">
        <f>VLOOKUP(Leverancespecifikation6[[#This Row],[ID-Bygningsdel]],'Data aktør'!A:H,6,FALSE)</f>
        <v/>
      </c>
      <c r="T567" s="78" t="str">
        <f>VLOOKUP(Leverancespecifikation6[[#This Row],[ID-Bygningsdel]],'Data aktør'!A:H,7,FALSE)</f>
        <v/>
      </c>
      <c r="U567" s="122" t="str">
        <f>VLOOKUP(Leverancespecifikation6[[#This Row],[ID-Bygningsdel]],'Data aktør'!A:H,8,FALSE)</f>
        <v/>
      </c>
      <c r="V567" s="112"/>
      <c r="W567" s="79"/>
      <c r="X567" s="79"/>
      <c r="Y567" s="79"/>
      <c r="Z567" s="79"/>
      <c r="AA567" s="79"/>
      <c r="AB567" s="171"/>
      <c r="AD567" s="171"/>
      <c r="AE567" s="171"/>
      <c r="AF567" s="171"/>
      <c r="AG567" s="171"/>
      <c r="AH567" s="171"/>
      <c r="AI567" s="171"/>
      <c r="AJ567" s="171"/>
      <c r="BV567" s="171"/>
      <c r="BW567" s="171"/>
      <c r="CB567" s="134"/>
    </row>
    <row r="568" spans="1:80" ht="12" x14ac:dyDescent="0.2">
      <c r="A568" s="249"/>
      <c r="B568" s="242" t="s">
        <v>1183</v>
      </c>
      <c r="C568" s="170" t="str">
        <f>_xlfn.CONCAT(Leverancespecifikation6[[#This Row],[ID]],Leverancespecifikation6[[#This Row],[BYGNINGSDEL]])</f>
        <v>564Øvrige Ventiler</v>
      </c>
      <c r="E568" s="171">
        <v>594</v>
      </c>
      <c r="I568" s="171"/>
      <c r="J568" s="171">
        <v>4</v>
      </c>
      <c r="K568" s="175" t="s">
        <v>1178</v>
      </c>
      <c r="L568" s="172" t="s">
        <v>1024</v>
      </c>
      <c r="M568" s="80" t="str">
        <f>IFERROR(VLOOKUP(Leverancespecifikation6[[#This Row],[ID-Bygningsdel]],'Data ændringslog'!A:G,7,FALSE),"P")</f>
        <v/>
      </c>
      <c r="N568" s="321" t="s">
        <v>103</v>
      </c>
      <c r="O568" s="121" t="str">
        <f>VLOOKUP(Leverancespecifikation6[[#This Row],[ID-Bygningsdel]],'Data aktør'!A:H,2,FALSE)</f>
        <v/>
      </c>
      <c r="P568" s="78" t="str">
        <f>VLOOKUP(Leverancespecifikation6[[#This Row],[ID-Bygningsdel]],'Data aktør'!A:H,3,FALSE)</f>
        <v/>
      </c>
      <c r="Q568" s="78" t="str">
        <f>VLOOKUP(Leverancespecifikation6[[#This Row],[ID-Bygningsdel]],'Data aktør'!A:H,4,FALSE)</f>
        <v/>
      </c>
      <c r="R568" s="78" t="str">
        <f>VLOOKUP(Leverancespecifikation6[[#This Row],[ID-Bygningsdel]],'Data aktør'!A:H,5,FALSE)</f>
        <v/>
      </c>
      <c r="S568" s="78" t="str">
        <f>VLOOKUP(Leverancespecifikation6[[#This Row],[ID-Bygningsdel]],'Data aktør'!A:H,6,FALSE)</f>
        <v/>
      </c>
      <c r="T568" s="78" t="str">
        <f>VLOOKUP(Leverancespecifikation6[[#This Row],[ID-Bygningsdel]],'Data aktør'!A:H,7,FALSE)</f>
        <v/>
      </c>
      <c r="U568" s="122" t="str">
        <f>VLOOKUP(Leverancespecifikation6[[#This Row],[ID-Bygningsdel]],'Data aktør'!A:H,8,FALSE)</f>
        <v/>
      </c>
      <c r="V568" s="112"/>
      <c r="W568" s="79"/>
      <c r="X568" s="79"/>
      <c r="Y568" s="79"/>
      <c r="Z568" s="79"/>
      <c r="AA568" s="79"/>
      <c r="AB568" s="171"/>
      <c r="AD568" s="171"/>
      <c r="AE568" s="171"/>
      <c r="AF568" s="171"/>
      <c r="AG568" s="171"/>
      <c r="AH568" s="171"/>
      <c r="AI568" s="171"/>
      <c r="AJ568" s="171"/>
      <c r="BV568" s="171"/>
      <c r="BW568" s="171"/>
      <c r="CB568" s="134"/>
    </row>
    <row r="569" spans="1:80" ht="12" customHeight="1" x14ac:dyDescent="0.2">
      <c r="A569" s="249"/>
      <c r="B569" s="242" t="s">
        <v>1185</v>
      </c>
      <c r="C569" s="170" t="str">
        <f>_xlfn.CONCAT(Leverancespecifikation6[[#This Row],[ID]],Leverancespecifikation6[[#This Row],[BYGNINGSDEL]])</f>
        <v>565Filter/Termometer/Manomenter/Kompensator/mv.</v>
      </c>
      <c r="E569" s="171">
        <v>597</v>
      </c>
      <c r="I569" s="171"/>
      <c r="J569" s="171">
        <v>4</v>
      </c>
      <c r="K569" s="175" t="s">
        <v>1180</v>
      </c>
      <c r="L569" s="172" t="s">
        <v>1024</v>
      </c>
      <c r="M569" s="80" t="str">
        <f>IFERROR(VLOOKUP(Leverancespecifikation6[[#This Row],[ID-Bygningsdel]],'Data ændringslog'!A:G,7,FALSE),"P")</f>
        <v/>
      </c>
      <c r="N569" s="321" t="s">
        <v>103</v>
      </c>
      <c r="O569" s="121" t="str">
        <f>VLOOKUP(Leverancespecifikation6[[#This Row],[ID-Bygningsdel]],'Data aktør'!A:H,2,FALSE)</f>
        <v/>
      </c>
      <c r="P569" s="78" t="str">
        <f>VLOOKUP(Leverancespecifikation6[[#This Row],[ID-Bygningsdel]],'Data aktør'!A:H,3,FALSE)</f>
        <v/>
      </c>
      <c r="Q569" s="78" t="str">
        <f>VLOOKUP(Leverancespecifikation6[[#This Row],[ID-Bygningsdel]],'Data aktør'!A:H,4,FALSE)</f>
        <v/>
      </c>
      <c r="R569" s="78" t="str">
        <f>VLOOKUP(Leverancespecifikation6[[#This Row],[ID-Bygningsdel]],'Data aktør'!A:H,5,FALSE)</f>
        <v/>
      </c>
      <c r="S569" s="78" t="str">
        <f>VLOOKUP(Leverancespecifikation6[[#This Row],[ID-Bygningsdel]],'Data aktør'!A:H,6,FALSE)</f>
        <v/>
      </c>
      <c r="T569" s="78" t="str">
        <f>VLOOKUP(Leverancespecifikation6[[#This Row],[ID-Bygningsdel]],'Data aktør'!A:H,7,FALSE)</f>
        <v/>
      </c>
      <c r="U569" s="122" t="str">
        <f>VLOOKUP(Leverancespecifikation6[[#This Row],[ID-Bygningsdel]],'Data aktør'!A:H,8,FALSE)</f>
        <v/>
      </c>
      <c r="V569" s="112"/>
      <c r="W569" s="79"/>
      <c r="X569" s="79"/>
      <c r="Y569" s="79"/>
      <c r="Z569" s="79"/>
      <c r="AA569" s="79"/>
      <c r="AB569" s="171"/>
      <c r="AD569" s="171"/>
      <c r="AE569" s="171"/>
      <c r="AF569" s="171"/>
      <c r="AG569" s="171"/>
      <c r="AH569" s="171"/>
      <c r="AI569" s="171"/>
      <c r="AJ569" s="171"/>
      <c r="BV569" s="171"/>
      <c r="BW569" s="171"/>
      <c r="CB569" s="134"/>
    </row>
    <row r="570" spans="1:80" ht="12" x14ac:dyDescent="0.2">
      <c r="A570" s="249"/>
      <c r="B570" s="242" t="s">
        <v>1186</v>
      </c>
      <c r="C570" s="170" t="str">
        <f>_xlfn.CONCAT(Leverancespecifikation6[[#This Row],[ID]],Leverancespecifikation6[[#This Row],[BYGNINGSDEL]])</f>
        <v>566Koblingsdåser</v>
      </c>
      <c r="E570" s="171">
        <v>597</v>
      </c>
      <c r="I570" s="171"/>
      <c r="J570" s="171">
        <v>4</v>
      </c>
      <c r="K570" s="175" t="s">
        <v>1182</v>
      </c>
      <c r="L570" s="172" t="s">
        <v>1024</v>
      </c>
      <c r="M570" s="80" t="str">
        <f>IFERROR(VLOOKUP(Leverancespecifikation6[[#This Row],[ID-Bygningsdel]],'Data ændringslog'!A:G,7,FALSE),"P")</f>
        <v/>
      </c>
      <c r="N570" s="321" t="s">
        <v>103</v>
      </c>
      <c r="O570" s="121" t="str">
        <f>VLOOKUP(Leverancespecifikation6[[#This Row],[ID-Bygningsdel]],'Data aktør'!A:H,2,FALSE)</f>
        <v/>
      </c>
      <c r="P570" s="78" t="str">
        <f>VLOOKUP(Leverancespecifikation6[[#This Row],[ID-Bygningsdel]],'Data aktør'!A:H,3,FALSE)</f>
        <v/>
      </c>
      <c r="Q570" s="78" t="str">
        <f>VLOOKUP(Leverancespecifikation6[[#This Row],[ID-Bygningsdel]],'Data aktør'!A:H,4,FALSE)</f>
        <v/>
      </c>
      <c r="R570" s="78" t="str">
        <f>VLOOKUP(Leverancespecifikation6[[#This Row],[ID-Bygningsdel]],'Data aktør'!A:H,5,FALSE)</f>
        <v/>
      </c>
      <c r="S570" s="78" t="str">
        <f>VLOOKUP(Leverancespecifikation6[[#This Row],[ID-Bygningsdel]],'Data aktør'!A:H,6,FALSE)</f>
        <v/>
      </c>
      <c r="T570" s="78" t="str">
        <f>VLOOKUP(Leverancespecifikation6[[#This Row],[ID-Bygningsdel]],'Data aktør'!A:H,7,FALSE)</f>
        <v/>
      </c>
      <c r="U570" s="122" t="str">
        <f>VLOOKUP(Leverancespecifikation6[[#This Row],[ID-Bygningsdel]],'Data aktør'!A:H,8,FALSE)</f>
        <v/>
      </c>
      <c r="V570" s="112"/>
      <c r="W570" s="79"/>
      <c r="X570" s="79"/>
      <c r="Y570" s="79"/>
      <c r="Z570" s="79"/>
      <c r="AA570" s="79"/>
      <c r="AB570" s="171"/>
      <c r="AD570" s="171"/>
      <c r="AE570" s="171"/>
      <c r="AF570" s="171"/>
      <c r="AG570" s="171"/>
      <c r="AH570" s="171"/>
      <c r="AI570" s="171"/>
      <c r="AJ570" s="171"/>
      <c r="BV570" s="171"/>
      <c r="BW570" s="171"/>
      <c r="CB570" s="134"/>
    </row>
    <row r="571" spans="1:80" ht="12" x14ac:dyDescent="0.2">
      <c r="A571" s="249"/>
      <c r="B571" s="242" t="s">
        <v>1188</v>
      </c>
      <c r="C571" s="170" t="str">
        <f>_xlfn.CONCAT(Leverancespecifikation6[[#This Row],[ID]],Leverancespecifikation6[[#This Row],[BYGNINGSDEL]])</f>
        <v>567Målere</v>
      </c>
      <c r="E571" s="171">
        <v>554</v>
      </c>
      <c r="I571" s="171"/>
      <c r="J571" s="171">
        <v>4</v>
      </c>
      <c r="K571" s="175" t="s">
        <v>1195</v>
      </c>
      <c r="L571" s="172" t="s">
        <v>1024</v>
      </c>
      <c r="M571" s="80" t="str">
        <f>IFERROR(VLOOKUP(Leverancespecifikation6[[#This Row],[ID-Bygningsdel]],'Data ændringslog'!A:G,7,FALSE),"P")</f>
        <v/>
      </c>
      <c r="N571" s="321" t="s">
        <v>103</v>
      </c>
      <c r="O571" s="121" t="str">
        <f>VLOOKUP(Leverancespecifikation6[[#This Row],[ID-Bygningsdel]],'Data aktør'!A:H,2,FALSE)</f>
        <v/>
      </c>
      <c r="P571" s="78" t="str">
        <f>VLOOKUP(Leverancespecifikation6[[#This Row],[ID-Bygningsdel]],'Data aktør'!A:H,3,FALSE)</f>
        <v/>
      </c>
      <c r="Q571" s="78" t="str">
        <f>VLOOKUP(Leverancespecifikation6[[#This Row],[ID-Bygningsdel]],'Data aktør'!A:H,4,FALSE)</f>
        <v/>
      </c>
      <c r="R571" s="78" t="str">
        <f>VLOOKUP(Leverancespecifikation6[[#This Row],[ID-Bygningsdel]],'Data aktør'!A:H,5,FALSE)</f>
        <v/>
      </c>
      <c r="S571" s="78" t="str">
        <f>VLOOKUP(Leverancespecifikation6[[#This Row],[ID-Bygningsdel]],'Data aktør'!A:H,6,FALSE)</f>
        <v/>
      </c>
      <c r="T571" s="78" t="str">
        <f>VLOOKUP(Leverancespecifikation6[[#This Row],[ID-Bygningsdel]],'Data aktør'!A:H,7,FALSE)</f>
        <v/>
      </c>
      <c r="U571" s="122" t="str">
        <f>VLOOKUP(Leverancespecifikation6[[#This Row],[ID-Bygningsdel]],'Data aktør'!A:H,8,FALSE)</f>
        <v/>
      </c>
      <c r="V571" s="112"/>
      <c r="W571" s="79"/>
      <c r="X571" s="79"/>
      <c r="Y571" s="79"/>
      <c r="Z571" s="79"/>
      <c r="AA571" s="79"/>
      <c r="AB571" s="171"/>
      <c r="AD571" s="171"/>
      <c r="AE571" s="171"/>
      <c r="AF571" s="171"/>
      <c r="AG571" s="171"/>
      <c r="AH571" s="171"/>
      <c r="AI571" s="171"/>
      <c r="AJ571" s="171"/>
      <c r="BV571" s="171"/>
      <c r="BW571" s="171"/>
      <c r="CB571" s="134"/>
    </row>
    <row r="572" spans="1:80" ht="12" x14ac:dyDescent="0.2">
      <c r="A572" s="249"/>
      <c r="B572" s="242" t="s">
        <v>1189</v>
      </c>
      <c r="C572" s="170" t="str">
        <f>_xlfn.CONCAT(Leverancespecifikation6[[#This Row],[ID]],Leverancespecifikation6[[#This Row],[BYGNINGSDEL]])</f>
        <v>568Varme</v>
      </c>
      <c r="E572" s="171" t="s">
        <v>1565</v>
      </c>
      <c r="I572" s="171"/>
      <c r="J572" s="171">
        <v>3</v>
      </c>
      <c r="K572" s="333" t="s">
        <v>993</v>
      </c>
      <c r="M572" s="80" t="str">
        <f>IFERROR(VLOOKUP(Leverancespecifikation6[[#This Row],[ID-Bygningsdel]],'Data ændringslog'!A:G,7,FALSE),"P")</f>
        <v/>
      </c>
      <c r="N572" s="321" t="s">
        <v>99</v>
      </c>
      <c r="O572" s="121" t="str">
        <f>VLOOKUP(Leverancespecifikation6[[#This Row],[ID-Bygningsdel]],'Data aktør'!A:H,2,FALSE)</f>
        <v/>
      </c>
      <c r="P572" s="78" t="str">
        <f>VLOOKUP(Leverancespecifikation6[[#This Row],[ID-Bygningsdel]],'Data aktør'!A:H,3,FALSE)</f>
        <v/>
      </c>
      <c r="Q572" s="78" t="str">
        <f>VLOOKUP(Leverancespecifikation6[[#This Row],[ID-Bygningsdel]],'Data aktør'!A:H,4,FALSE)</f>
        <v/>
      </c>
      <c r="R572" s="78" t="str">
        <f>VLOOKUP(Leverancespecifikation6[[#This Row],[ID-Bygningsdel]],'Data aktør'!A:H,5,FALSE)</f>
        <v/>
      </c>
      <c r="S572" s="78" t="str">
        <f>VLOOKUP(Leverancespecifikation6[[#This Row],[ID-Bygningsdel]],'Data aktør'!A:H,6,FALSE)</f>
        <v/>
      </c>
      <c r="T572" s="78" t="str">
        <f>VLOOKUP(Leverancespecifikation6[[#This Row],[ID-Bygningsdel]],'Data aktør'!A:H,7,FALSE)</f>
        <v/>
      </c>
      <c r="U572" s="122" t="str">
        <f>VLOOKUP(Leverancespecifikation6[[#This Row],[ID-Bygningsdel]],'Data aktør'!A:H,8,FALSE)</f>
        <v/>
      </c>
      <c r="V572" s="112"/>
      <c r="W572" s="79"/>
      <c r="X572" s="79"/>
      <c r="Y572" s="79"/>
      <c r="Z572" s="79"/>
      <c r="AA572" s="79"/>
      <c r="AB572" s="171"/>
      <c r="AD572" s="171"/>
      <c r="AE572" s="171"/>
      <c r="AF572" s="171"/>
      <c r="AG572" s="171"/>
      <c r="AH572" s="171"/>
      <c r="AI572" s="171"/>
      <c r="AJ572" s="171"/>
      <c r="BV572" s="171"/>
      <c r="BW572" s="171"/>
      <c r="CB572" s="134"/>
    </row>
    <row r="573" spans="1:80" ht="12" x14ac:dyDescent="0.2">
      <c r="A573" s="249"/>
      <c r="B573" s="242" t="s">
        <v>1191</v>
      </c>
      <c r="C573" s="170" t="str">
        <f>_xlfn.CONCAT(Leverancespecifikation6[[#This Row],[ID]],Leverancespecifikation6[[#This Row],[BYGNINGSDEL]])</f>
        <v>569Varmeflader</v>
      </c>
      <c r="E573" s="171">
        <v>562</v>
      </c>
      <c r="I573" s="171"/>
      <c r="J573" s="171">
        <v>4</v>
      </c>
      <c r="K573" s="175" t="s">
        <v>1214</v>
      </c>
      <c r="L573" s="172" t="s">
        <v>1024</v>
      </c>
      <c r="M573" s="80" t="str">
        <f>IFERROR(VLOOKUP(Leverancespecifikation6[[#This Row],[ID-Bygningsdel]],'Data ændringslog'!A:G,7,FALSE),"P")</f>
        <v/>
      </c>
      <c r="N573" s="321" t="s">
        <v>99</v>
      </c>
      <c r="O573" s="121" t="str">
        <f>VLOOKUP(Leverancespecifikation6[[#This Row],[ID-Bygningsdel]],'Data aktør'!A:H,2,FALSE)</f>
        <v/>
      </c>
      <c r="P573" s="78" t="str">
        <f>VLOOKUP(Leverancespecifikation6[[#This Row],[ID-Bygningsdel]],'Data aktør'!A:H,3,FALSE)</f>
        <v/>
      </c>
      <c r="Q573" s="78" t="str">
        <f>VLOOKUP(Leverancespecifikation6[[#This Row],[ID-Bygningsdel]],'Data aktør'!A:H,4,FALSE)</f>
        <v/>
      </c>
      <c r="R573" s="78" t="str">
        <f>VLOOKUP(Leverancespecifikation6[[#This Row],[ID-Bygningsdel]],'Data aktør'!A:H,5,FALSE)</f>
        <v>X</v>
      </c>
      <c r="S573" s="78" t="str">
        <f>VLOOKUP(Leverancespecifikation6[[#This Row],[ID-Bygningsdel]],'Data aktør'!A:H,6,FALSE)</f>
        <v/>
      </c>
      <c r="T573" s="78" t="str">
        <f>VLOOKUP(Leverancespecifikation6[[#This Row],[ID-Bygningsdel]],'Data aktør'!A:H,7,FALSE)</f>
        <v/>
      </c>
      <c r="U573" s="122" t="str">
        <f>VLOOKUP(Leverancespecifikation6[[#This Row],[ID-Bygningsdel]],'Data aktør'!A:H,8,FALSE)</f>
        <v/>
      </c>
      <c r="V573" s="112"/>
      <c r="W573" s="79"/>
      <c r="X573" s="79"/>
      <c r="Y573" s="79"/>
      <c r="Z573" s="79"/>
      <c r="AA573" s="79"/>
      <c r="AB573" s="171"/>
      <c r="AD573" s="171"/>
      <c r="AE573" s="171"/>
      <c r="AF573" s="171"/>
      <c r="AG573" s="171"/>
      <c r="AH573" s="171"/>
      <c r="AI573" s="171"/>
      <c r="AJ573" s="171" t="s">
        <v>36</v>
      </c>
      <c r="AK573" s="171">
        <v>300</v>
      </c>
      <c r="AT573" s="171" t="s">
        <v>36</v>
      </c>
      <c r="AU573" s="171">
        <v>325</v>
      </c>
      <c r="BB573" s="171" t="s">
        <v>36</v>
      </c>
      <c r="BC573" s="171">
        <v>325</v>
      </c>
      <c r="BV573" s="171"/>
      <c r="BW573" s="171"/>
      <c r="CB573" s="134"/>
    </row>
    <row r="574" spans="1:80" ht="12" x14ac:dyDescent="0.2">
      <c r="A574" s="249"/>
      <c r="B574" s="242" t="s">
        <v>1192</v>
      </c>
      <c r="C574" s="170" t="str">
        <f>_xlfn.CONCAT(Leverancespecifikation6[[#This Row],[ID]],Leverancespecifikation6[[#This Row],[BYGNINGSDEL]])</f>
        <v>570Radiatorer</v>
      </c>
      <c r="E574" s="171">
        <v>562</v>
      </c>
      <c r="I574" s="171"/>
      <c r="J574" s="171">
        <v>4</v>
      </c>
      <c r="K574" s="175" t="s">
        <v>1216</v>
      </c>
      <c r="L574" s="172" t="s">
        <v>1024</v>
      </c>
      <c r="M574" s="80" t="str">
        <f>IFERROR(VLOOKUP(Leverancespecifikation6[[#This Row],[ID-Bygningsdel]],'Data ændringslog'!A:G,7,FALSE),"P")</f>
        <v/>
      </c>
      <c r="N574" s="321" t="s">
        <v>99</v>
      </c>
      <c r="O574" s="121" t="str">
        <f>VLOOKUP(Leverancespecifikation6[[#This Row],[ID-Bygningsdel]],'Data aktør'!A:H,2,FALSE)</f>
        <v/>
      </c>
      <c r="P574" s="78" t="str">
        <f>VLOOKUP(Leverancespecifikation6[[#This Row],[ID-Bygningsdel]],'Data aktør'!A:H,3,FALSE)</f>
        <v/>
      </c>
      <c r="Q574" s="78" t="str">
        <f>VLOOKUP(Leverancespecifikation6[[#This Row],[ID-Bygningsdel]],'Data aktør'!A:H,4,FALSE)</f>
        <v/>
      </c>
      <c r="R574" s="78" t="str">
        <f>VLOOKUP(Leverancespecifikation6[[#This Row],[ID-Bygningsdel]],'Data aktør'!A:H,5,FALSE)</f>
        <v>X</v>
      </c>
      <c r="S574" s="78" t="str">
        <f>VLOOKUP(Leverancespecifikation6[[#This Row],[ID-Bygningsdel]],'Data aktør'!A:H,6,FALSE)</f>
        <v/>
      </c>
      <c r="T574" s="78" t="str">
        <f>VLOOKUP(Leverancespecifikation6[[#This Row],[ID-Bygningsdel]],'Data aktør'!A:H,7,FALSE)</f>
        <v/>
      </c>
      <c r="U574" s="122" t="str">
        <f>VLOOKUP(Leverancespecifikation6[[#This Row],[ID-Bygningsdel]],'Data aktør'!A:H,8,FALSE)</f>
        <v/>
      </c>
      <c r="V574" s="112"/>
      <c r="W574" s="79"/>
      <c r="X574" s="79"/>
      <c r="Y574" s="79"/>
      <c r="Z574" s="79"/>
      <c r="AA574" s="79"/>
      <c r="AB574" s="171"/>
      <c r="AD574" s="171"/>
      <c r="AE574" s="171"/>
      <c r="AF574" s="171"/>
      <c r="AG574" s="171"/>
      <c r="AH574" s="171"/>
      <c r="AI574" s="171"/>
      <c r="AJ574" s="171" t="s">
        <v>36</v>
      </c>
      <c r="AK574" s="171">
        <v>300</v>
      </c>
      <c r="AT574" s="171" t="s">
        <v>36</v>
      </c>
      <c r="AU574" s="171">
        <v>325</v>
      </c>
      <c r="BB574" s="171" t="s">
        <v>36</v>
      </c>
      <c r="BC574" s="171">
        <v>325</v>
      </c>
      <c r="BV574" s="171"/>
      <c r="BW574" s="171"/>
      <c r="CB574" s="134"/>
    </row>
    <row r="575" spans="1:80" ht="12" x14ac:dyDescent="0.2">
      <c r="A575" s="249"/>
      <c r="B575" s="242" t="s">
        <v>1193</v>
      </c>
      <c r="C575" s="170" t="str">
        <f>_xlfn.CONCAT(Leverancespecifikation6[[#This Row],[ID]],Leverancespecifikation6[[#This Row],[BYGNINGSDEL]])</f>
        <v>571Gulvvarme</v>
      </c>
      <c r="E575" s="171">
        <v>562</v>
      </c>
      <c r="I575" s="171"/>
      <c r="J575" s="171">
        <v>4</v>
      </c>
      <c r="K575" s="175" t="s">
        <v>1218</v>
      </c>
      <c r="L575" s="172" t="s">
        <v>1024</v>
      </c>
      <c r="M575" s="80" t="str">
        <f>IFERROR(VLOOKUP(Leverancespecifikation6[[#This Row],[ID-Bygningsdel]],'Data ændringslog'!A:G,7,FALSE),"P")</f>
        <v/>
      </c>
      <c r="N575" s="321" t="s">
        <v>103</v>
      </c>
      <c r="O575" s="121" t="str">
        <f>VLOOKUP(Leverancespecifikation6[[#This Row],[ID-Bygningsdel]],'Data aktør'!A:H,2,FALSE)</f>
        <v/>
      </c>
      <c r="P575" s="78" t="str">
        <f>VLOOKUP(Leverancespecifikation6[[#This Row],[ID-Bygningsdel]],'Data aktør'!A:H,3,FALSE)</f>
        <v/>
      </c>
      <c r="Q575" s="78" t="str">
        <f>VLOOKUP(Leverancespecifikation6[[#This Row],[ID-Bygningsdel]],'Data aktør'!A:H,4,FALSE)</f>
        <v/>
      </c>
      <c r="R575" s="78" t="str">
        <f>VLOOKUP(Leverancespecifikation6[[#This Row],[ID-Bygningsdel]],'Data aktør'!A:H,5,FALSE)</f>
        <v/>
      </c>
      <c r="S575" s="78" t="str">
        <f>VLOOKUP(Leverancespecifikation6[[#This Row],[ID-Bygningsdel]],'Data aktør'!A:H,6,FALSE)</f>
        <v/>
      </c>
      <c r="T575" s="78" t="str">
        <f>VLOOKUP(Leverancespecifikation6[[#This Row],[ID-Bygningsdel]],'Data aktør'!A:H,7,FALSE)</f>
        <v/>
      </c>
      <c r="U575" s="122" t="str">
        <f>VLOOKUP(Leverancespecifikation6[[#This Row],[ID-Bygningsdel]],'Data aktør'!A:H,8,FALSE)</f>
        <v/>
      </c>
      <c r="V575" s="112"/>
      <c r="W575" s="79"/>
      <c r="X575" s="79"/>
      <c r="Y575" s="79"/>
      <c r="Z575" s="79"/>
      <c r="AA575" s="79"/>
      <c r="AB575" s="171"/>
      <c r="AD575" s="171"/>
      <c r="AE575" s="171"/>
      <c r="AF575" s="171"/>
      <c r="AG575" s="171"/>
      <c r="AH575" s="171"/>
      <c r="AI575" s="171"/>
      <c r="AJ575" s="171"/>
      <c r="BV575" s="171"/>
      <c r="BW575" s="171"/>
      <c r="CB575" s="134"/>
    </row>
    <row r="576" spans="1:80" ht="12" x14ac:dyDescent="0.2">
      <c r="A576" s="249"/>
      <c r="B576" s="242" t="s">
        <v>1194</v>
      </c>
      <c r="C576" s="170" t="str">
        <f>_xlfn.CONCAT(Leverancespecifikation6[[#This Row],[ID]],Leverancespecifikation6[[#This Row],[BYGNINGSDEL]])</f>
        <v>572Strålevarmepaneler</v>
      </c>
      <c r="E576" s="171">
        <v>562</v>
      </c>
      <c r="I576" s="171"/>
      <c r="J576" s="171">
        <v>4</v>
      </c>
      <c r="K576" s="175" t="s">
        <v>1220</v>
      </c>
      <c r="L576" s="172" t="s">
        <v>1024</v>
      </c>
      <c r="M576" s="80" t="str">
        <f>IFERROR(VLOOKUP(Leverancespecifikation6[[#This Row],[ID-Bygningsdel]],'Data ændringslog'!A:G,7,FALSE),"P")</f>
        <v/>
      </c>
      <c r="N576" s="321" t="s">
        <v>99</v>
      </c>
      <c r="O576" s="121" t="str">
        <f>VLOOKUP(Leverancespecifikation6[[#This Row],[ID-Bygningsdel]],'Data aktør'!A:H,2,FALSE)</f>
        <v/>
      </c>
      <c r="P576" s="78" t="str">
        <f>VLOOKUP(Leverancespecifikation6[[#This Row],[ID-Bygningsdel]],'Data aktør'!A:H,3,FALSE)</f>
        <v/>
      </c>
      <c r="Q576" s="78" t="str">
        <f>VLOOKUP(Leverancespecifikation6[[#This Row],[ID-Bygningsdel]],'Data aktør'!A:H,4,FALSE)</f>
        <v/>
      </c>
      <c r="R576" s="78" t="str">
        <f>VLOOKUP(Leverancespecifikation6[[#This Row],[ID-Bygningsdel]],'Data aktør'!A:H,5,FALSE)</f>
        <v>X</v>
      </c>
      <c r="S576" s="78" t="str">
        <f>VLOOKUP(Leverancespecifikation6[[#This Row],[ID-Bygningsdel]],'Data aktør'!A:H,6,FALSE)</f>
        <v/>
      </c>
      <c r="T576" s="78" t="str">
        <f>VLOOKUP(Leverancespecifikation6[[#This Row],[ID-Bygningsdel]],'Data aktør'!A:H,7,FALSE)</f>
        <v/>
      </c>
      <c r="U576" s="122" t="str">
        <f>VLOOKUP(Leverancespecifikation6[[#This Row],[ID-Bygningsdel]],'Data aktør'!A:H,8,FALSE)</f>
        <v/>
      </c>
      <c r="V576" s="112"/>
      <c r="W576" s="79"/>
      <c r="X576" s="79"/>
      <c r="Y576" s="79"/>
      <c r="Z576" s="79"/>
      <c r="AA576" s="79"/>
      <c r="AB576" s="171"/>
      <c r="AD576" s="171"/>
      <c r="AE576" s="171"/>
      <c r="AF576" s="171"/>
      <c r="AG576" s="171"/>
      <c r="AH576" s="171"/>
      <c r="AI576" s="171"/>
      <c r="AJ576" s="171" t="s">
        <v>36</v>
      </c>
      <c r="AK576" s="171">
        <v>300</v>
      </c>
      <c r="AT576" s="171" t="s">
        <v>36</v>
      </c>
      <c r="AU576" s="171">
        <v>325</v>
      </c>
      <c r="BB576" s="171" t="s">
        <v>36</v>
      </c>
      <c r="BC576" s="171">
        <v>325</v>
      </c>
      <c r="BV576" s="171"/>
      <c r="BW576" s="171"/>
      <c r="CB576" s="134"/>
    </row>
    <row r="577" spans="1:986" ht="12" x14ac:dyDescent="0.2">
      <c r="A577" s="249"/>
      <c r="B577" s="242" t="s">
        <v>1196</v>
      </c>
      <c r="C577" s="170" t="str">
        <f>_xlfn.CONCAT(Leverancespecifikation6[[#This Row],[ID]],Leverancespecifikation6[[#This Row],[BYGNINGSDEL]])</f>
        <v>573Konvektorer</v>
      </c>
      <c r="E577" s="171">
        <v>562</v>
      </c>
      <c r="I577" s="171"/>
      <c r="J577" s="171">
        <v>4</v>
      </c>
      <c r="K577" s="175" t="s">
        <v>1222</v>
      </c>
      <c r="L577" s="172" t="s">
        <v>1024</v>
      </c>
      <c r="M577" s="80" t="str">
        <f>IFERROR(VLOOKUP(Leverancespecifikation6[[#This Row],[ID-Bygningsdel]],'Data ændringslog'!A:G,7,FALSE),"P")</f>
        <v/>
      </c>
      <c r="N577" s="321" t="s">
        <v>99</v>
      </c>
      <c r="O577" s="121" t="str">
        <f>VLOOKUP(Leverancespecifikation6[[#This Row],[ID-Bygningsdel]],'Data aktør'!A:H,2,FALSE)</f>
        <v/>
      </c>
      <c r="P577" s="78" t="str">
        <f>VLOOKUP(Leverancespecifikation6[[#This Row],[ID-Bygningsdel]],'Data aktør'!A:H,3,FALSE)</f>
        <v/>
      </c>
      <c r="Q577" s="78" t="str">
        <f>VLOOKUP(Leverancespecifikation6[[#This Row],[ID-Bygningsdel]],'Data aktør'!A:H,4,FALSE)</f>
        <v/>
      </c>
      <c r="R577" s="78" t="str">
        <f>VLOOKUP(Leverancespecifikation6[[#This Row],[ID-Bygningsdel]],'Data aktør'!A:H,5,FALSE)</f>
        <v>X</v>
      </c>
      <c r="S577" s="78" t="str">
        <f>VLOOKUP(Leverancespecifikation6[[#This Row],[ID-Bygningsdel]],'Data aktør'!A:H,6,FALSE)</f>
        <v/>
      </c>
      <c r="T577" s="78" t="str">
        <f>VLOOKUP(Leverancespecifikation6[[#This Row],[ID-Bygningsdel]],'Data aktør'!A:H,7,FALSE)</f>
        <v/>
      </c>
      <c r="U577" s="122" t="str">
        <f>VLOOKUP(Leverancespecifikation6[[#This Row],[ID-Bygningsdel]],'Data aktør'!A:H,8,FALSE)</f>
        <v/>
      </c>
      <c r="V577" s="112"/>
      <c r="W577" s="79"/>
      <c r="X577" s="79"/>
      <c r="Y577" s="79"/>
      <c r="Z577" s="79"/>
      <c r="AA577" s="79"/>
      <c r="AB577" s="171"/>
      <c r="AD577" s="171"/>
      <c r="AE577" s="171"/>
      <c r="AF577" s="171"/>
      <c r="AG577" s="171"/>
      <c r="AH577" s="171"/>
      <c r="AI577" s="171"/>
      <c r="AJ577" s="171" t="s">
        <v>36</v>
      </c>
      <c r="AK577" s="171">
        <v>300</v>
      </c>
      <c r="AT577" s="171" t="s">
        <v>36</v>
      </c>
      <c r="AU577" s="171">
        <v>325</v>
      </c>
      <c r="BB577" s="171" t="s">
        <v>36</v>
      </c>
      <c r="BC577" s="171">
        <v>325</v>
      </c>
      <c r="BV577" s="171"/>
      <c r="BW577" s="171"/>
      <c r="CB577" s="134"/>
    </row>
    <row r="578" spans="1:986" ht="12" x14ac:dyDescent="0.2">
      <c r="A578" s="249"/>
      <c r="B578" s="242" t="s">
        <v>1197</v>
      </c>
      <c r="C578" s="170" t="str">
        <f>_xlfn.CONCAT(Leverancespecifikation6[[#This Row],[ID]],Leverancespecifikation6[[#This Row],[BYGNINGSDEL]])</f>
        <v>574Varmluftstæpper</v>
      </c>
      <c r="E578" s="171">
        <v>562</v>
      </c>
      <c r="I578" s="171"/>
      <c r="J578" s="171">
        <v>4</v>
      </c>
      <c r="K578" s="175" t="s">
        <v>1224</v>
      </c>
      <c r="L578" s="172" t="s">
        <v>1024</v>
      </c>
      <c r="M578" s="80" t="str">
        <f>IFERROR(VLOOKUP(Leverancespecifikation6[[#This Row],[ID-Bygningsdel]],'Data ændringslog'!A:G,7,FALSE),"P")</f>
        <v/>
      </c>
      <c r="N578" s="321" t="s">
        <v>99</v>
      </c>
      <c r="O578" s="121" t="str">
        <f>VLOOKUP(Leverancespecifikation6[[#This Row],[ID-Bygningsdel]],'Data aktør'!A:H,2,FALSE)</f>
        <v/>
      </c>
      <c r="P578" s="78" t="str">
        <f>VLOOKUP(Leverancespecifikation6[[#This Row],[ID-Bygningsdel]],'Data aktør'!A:H,3,FALSE)</f>
        <v/>
      </c>
      <c r="Q578" s="78" t="str">
        <f>VLOOKUP(Leverancespecifikation6[[#This Row],[ID-Bygningsdel]],'Data aktør'!A:H,4,FALSE)</f>
        <v/>
      </c>
      <c r="R578" s="78" t="str">
        <f>VLOOKUP(Leverancespecifikation6[[#This Row],[ID-Bygningsdel]],'Data aktør'!A:H,5,FALSE)</f>
        <v>X</v>
      </c>
      <c r="S578" s="78" t="str">
        <f>VLOOKUP(Leverancespecifikation6[[#This Row],[ID-Bygningsdel]],'Data aktør'!A:H,6,FALSE)</f>
        <v/>
      </c>
      <c r="T578" s="78" t="str">
        <f>VLOOKUP(Leverancespecifikation6[[#This Row],[ID-Bygningsdel]],'Data aktør'!A:H,7,FALSE)</f>
        <v/>
      </c>
      <c r="U578" s="122" t="str">
        <f>VLOOKUP(Leverancespecifikation6[[#This Row],[ID-Bygningsdel]],'Data aktør'!A:H,8,FALSE)</f>
        <v/>
      </c>
      <c r="V578" s="112"/>
      <c r="W578" s="79"/>
      <c r="X578" s="79"/>
      <c r="Y578" s="79"/>
      <c r="Z578" s="79"/>
      <c r="AA578" s="79"/>
      <c r="AB578" s="171"/>
      <c r="AD578" s="171"/>
      <c r="AE578" s="171"/>
      <c r="AF578" s="171"/>
      <c r="AG578" s="171"/>
      <c r="AH578" s="171"/>
      <c r="AI578" s="171"/>
      <c r="AJ578" s="171" t="s">
        <v>36</v>
      </c>
      <c r="AK578" s="171">
        <v>300</v>
      </c>
      <c r="AT578" s="171" t="s">
        <v>36</v>
      </c>
      <c r="AU578" s="171">
        <v>325</v>
      </c>
      <c r="BB578" s="171" t="s">
        <v>36</v>
      </c>
      <c r="BC578" s="171">
        <v>325</v>
      </c>
      <c r="BV578" s="171"/>
      <c r="BW578" s="171"/>
      <c r="CB578" s="134"/>
    </row>
    <row r="579" spans="1:986" ht="12" x14ac:dyDescent="0.2">
      <c r="A579" s="249"/>
      <c r="B579" s="242" t="s">
        <v>1199</v>
      </c>
      <c r="C579" s="170" t="str">
        <f>_xlfn.CONCAT(Leverancespecifikation6[[#This Row],[ID]],Leverancespecifikation6[[#This Row],[BYGNINGSDEL]])</f>
        <v>575Varme kalorieferer</v>
      </c>
      <c r="E579" s="171">
        <v>562</v>
      </c>
      <c r="I579" s="171"/>
      <c r="J579" s="171">
        <v>4</v>
      </c>
      <c r="K579" s="175" t="s">
        <v>1226</v>
      </c>
      <c r="L579" s="172" t="s">
        <v>1024</v>
      </c>
      <c r="M579" s="80" t="str">
        <f>IFERROR(VLOOKUP(Leverancespecifikation6[[#This Row],[ID-Bygningsdel]],'Data ændringslog'!A:G,7,FALSE),"P")</f>
        <v/>
      </c>
      <c r="N579" s="321" t="s">
        <v>99</v>
      </c>
      <c r="O579" s="121" t="str">
        <f>VLOOKUP(Leverancespecifikation6[[#This Row],[ID-Bygningsdel]],'Data aktør'!A:H,2,FALSE)</f>
        <v/>
      </c>
      <c r="P579" s="78" t="str">
        <f>VLOOKUP(Leverancespecifikation6[[#This Row],[ID-Bygningsdel]],'Data aktør'!A:H,3,FALSE)</f>
        <v/>
      </c>
      <c r="Q579" s="78" t="str">
        <f>VLOOKUP(Leverancespecifikation6[[#This Row],[ID-Bygningsdel]],'Data aktør'!A:H,4,FALSE)</f>
        <v/>
      </c>
      <c r="R579" s="78" t="str">
        <f>VLOOKUP(Leverancespecifikation6[[#This Row],[ID-Bygningsdel]],'Data aktør'!A:H,5,FALSE)</f>
        <v>X</v>
      </c>
      <c r="S579" s="78" t="str">
        <f>VLOOKUP(Leverancespecifikation6[[#This Row],[ID-Bygningsdel]],'Data aktør'!A:H,6,FALSE)</f>
        <v/>
      </c>
      <c r="T579" s="78" t="str">
        <f>VLOOKUP(Leverancespecifikation6[[#This Row],[ID-Bygningsdel]],'Data aktør'!A:H,7,FALSE)</f>
        <v/>
      </c>
      <c r="U579" s="122" t="str">
        <f>VLOOKUP(Leverancespecifikation6[[#This Row],[ID-Bygningsdel]],'Data aktør'!A:H,8,FALSE)</f>
        <v/>
      </c>
      <c r="V579" s="112"/>
      <c r="W579" s="79"/>
      <c r="X579" s="79"/>
      <c r="Y579" s="79"/>
      <c r="Z579" s="79"/>
      <c r="AA579" s="79"/>
      <c r="AB579" s="171"/>
      <c r="AD579" s="171"/>
      <c r="AE579" s="171"/>
      <c r="AF579" s="171"/>
      <c r="AG579" s="171"/>
      <c r="AH579" s="171"/>
      <c r="AI579" s="171"/>
      <c r="AJ579" s="171" t="s">
        <v>36</v>
      </c>
      <c r="AK579" s="171">
        <v>300</v>
      </c>
      <c r="AT579" s="171" t="s">
        <v>36</v>
      </c>
      <c r="AU579" s="171">
        <v>325</v>
      </c>
      <c r="BB579" s="171" t="s">
        <v>36</v>
      </c>
      <c r="BC579" s="171">
        <v>325</v>
      </c>
      <c r="BV579" s="171"/>
      <c r="BW579" s="171"/>
      <c r="CB579" s="134"/>
    </row>
    <row r="580" spans="1:986" ht="12" x14ac:dyDescent="0.2">
      <c r="A580" s="249"/>
      <c r="B580" s="242" t="s">
        <v>1201</v>
      </c>
      <c r="C580" s="170" t="str">
        <f>_xlfn.CONCAT(Leverancespecifikation6[[#This Row],[ID]],Leverancespecifikation6[[#This Row],[BYGNINGSDEL]])</f>
        <v>576Rørradiatorer</v>
      </c>
      <c r="E580" s="171">
        <v>562</v>
      </c>
      <c r="I580" s="171"/>
      <c r="J580" s="171">
        <v>4</v>
      </c>
      <c r="K580" s="175" t="s">
        <v>1228</v>
      </c>
      <c r="L580" s="172" t="s">
        <v>1024</v>
      </c>
      <c r="M580" s="80" t="str">
        <f>IFERROR(VLOOKUP(Leverancespecifikation6[[#This Row],[ID-Bygningsdel]],'Data ændringslog'!A:G,7,FALSE),"P")</f>
        <v/>
      </c>
      <c r="N580" s="321" t="s">
        <v>99</v>
      </c>
      <c r="O580" s="121" t="str">
        <f>VLOOKUP(Leverancespecifikation6[[#This Row],[ID-Bygningsdel]],'Data aktør'!A:H,2,FALSE)</f>
        <v/>
      </c>
      <c r="P580" s="78" t="str">
        <f>VLOOKUP(Leverancespecifikation6[[#This Row],[ID-Bygningsdel]],'Data aktør'!A:H,3,FALSE)</f>
        <v/>
      </c>
      <c r="Q580" s="78" t="str">
        <f>VLOOKUP(Leverancespecifikation6[[#This Row],[ID-Bygningsdel]],'Data aktør'!A:H,4,FALSE)</f>
        <v/>
      </c>
      <c r="R580" s="78" t="str">
        <f>VLOOKUP(Leverancespecifikation6[[#This Row],[ID-Bygningsdel]],'Data aktør'!A:H,5,FALSE)</f>
        <v>X</v>
      </c>
      <c r="S580" s="78" t="str">
        <f>VLOOKUP(Leverancespecifikation6[[#This Row],[ID-Bygningsdel]],'Data aktør'!A:H,6,FALSE)</f>
        <v/>
      </c>
      <c r="T580" s="78" t="str">
        <f>VLOOKUP(Leverancespecifikation6[[#This Row],[ID-Bygningsdel]],'Data aktør'!A:H,7,FALSE)</f>
        <v/>
      </c>
      <c r="U580" s="122" t="str">
        <f>VLOOKUP(Leverancespecifikation6[[#This Row],[ID-Bygningsdel]],'Data aktør'!A:H,8,FALSE)</f>
        <v/>
      </c>
      <c r="V580" s="112"/>
      <c r="W580" s="79"/>
      <c r="X580" s="79"/>
      <c r="Y580" s="79"/>
      <c r="Z580" s="79"/>
      <c r="AA580" s="79"/>
      <c r="AB580" s="171"/>
      <c r="AD580" s="171"/>
      <c r="AE580" s="171"/>
      <c r="AF580" s="171"/>
      <c r="AG580" s="171"/>
      <c r="AH580" s="171"/>
      <c r="AI580" s="171"/>
      <c r="AJ580" s="171" t="s">
        <v>36</v>
      </c>
      <c r="AK580" s="171">
        <v>300</v>
      </c>
      <c r="AT580" s="171" t="s">
        <v>36</v>
      </c>
      <c r="AU580" s="171">
        <v>325</v>
      </c>
      <c r="BB580" s="171" t="s">
        <v>36</v>
      </c>
      <c r="BC580" s="171">
        <v>325</v>
      </c>
      <c r="BV580" s="171"/>
      <c r="BW580" s="171"/>
      <c r="CB580" s="134"/>
    </row>
    <row r="581" spans="1:986" ht="12" x14ac:dyDescent="0.2">
      <c r="A581" s="249"/>
      <c r="B581" s="242" t="s">
        <v>1203</v>
      </c>
      <c r="C581" s="170" t="str">
        <f>_xlfn.CONCAT(Leverancespecifikation6[[#This Row],[ID]],Leverancespecifikation6[[#This Row],[BYGNINGSDEL]])</f>
        <v>577Afspærringsventiler</v>
      </c>
      <c r="E581" s="171">
        <v>594</v>
      </c>
      <c r="I581" s="171"/>
      <c r="J581" s="171">
        <v>4</v>
      </c>
      <c r="K581" s="175" t="s">
        <v>1174</v>
      </c>
      <c r="L581" s="172" t="s">
        <v>1024</v>
      </c>
      <c r="M581" s="80" t="str">
        <f>IFERROR(VLOOKUP(Leverancespecifikation6[[#This Row],[ID-Bygningsdel]],'Data ændringslog'!A:G,7,FALSE),"P")</f>
        <v/>
      </c>
      <c r="N581" s="321" t="s">
        <v>103</v>
      </c>
      <c r="O581" s="121" t="str">
        <f>VLOOKUP(Leverancespecifikation6[[#This Row],[ID-Bygningsdel]],'Data aktør'!A:H,2,FALSE)</f>
        <v/>
      </c>
      <c r="P581" s="78" t="str">
        <f>VLOOKUP(Leverancespecifikation6[[#This Row],[ID-Bygningsdel]],'Data aktør'!A:H,3,FALSE)</f>
        <v/>
      </c>
      <c r="Q581" s="78" t="str">
        <f>VLOOKUP(Leverancespecifikation6[[#This Row],[ID-Bygningsdel]],'Data aktør'!A:H,4,FALSE)</f>
        <v/>
      </c>
      <c r="R581" s="78" t="str">
        <f>VLOOKUP(Leverancespecifikation6[[#This Row],[ID-Bygningsdel]],'Data aktør'!A:H,5,FALSE)</f>
        <v/>
      </c>
      <c r="S581" s="78" t="str">
        <f>VLOOKUP(Leverancespecifikation6[[#This Row],[ID-Bygningsdel]],'Data aktør'!A:H,6,FALSE)</f>
        <v/>
      </c>
      <c r="T581" s="78" t="str">
        <f>VLOOKUP(Leverancespecifikation6[[#This Row],[ID-Bygningsdel]],'Data aktør'!A:H,7,FALSE)</f>
        <v/>
      </c>
      <c r="U581" s="122" t="str">
        <f>VLOOKUP(Leverancespecifikation6[[#This Row],[ID-Bygningsdel]],'Data aktør'!A:H,8,FALSE)</f>
        <v/>
      </c>
      <c r="V581" s="112"/>
      <c r="W581" s="79"/>
      <c r="X581" s="79"/>
      <c r="Y581" s="79"/>
      <c r="Z581" s="79"/>
      <c r="AA581" s="79"/>
      <c r="AB581" s="171"/>
      <c r="AD581" s="171"/>
      <c r="AE581" s="171"/>
      <c r="AF581" s="171"/>
      <c r="AG581" s="171"/>
      <c r="AH581" s="171"/>
      <c r="AI581" s="171"/>
      <c r="AJ581" s="171"/>
      <c r="BV581" s="171"/>
      <c r="BW581" s="171"/>
      <c r="CB581" s="134"/>
    </row>
    <row r="582" spans="1:986" ht="12" customHeight="1" x14ac:dyDescent="0.2">
      <c r="A582" s="249"/>
      <c r="B582" s="242" t="s">
        <v>1205</v>
      </c>
      <c r="C582" s="170" t="str">
        <f>_xlfn.CONCAT(Leverancespecifikation6[[#This Row],[ID]],Leverancespecifikation6[[#This Row],[BYGNINGSDEL]])</f>
        <v>578Indregulerende ventiler /Radiatorventil og -termostat</v>
      </c>
      <c r="E582" s="171">
        <v>594</v>
      </c>
      <c r="I582" s="171"/>
      <c r="J582" s="171">
        <v>4</v>
      </c>
      <c r="K582" s="175" t="s">
        <v>1231</v>
      </c>
      <c r="L582" s="172" t="s">
        <v>1024</v>
      </c>
      <c r="M582" s="80" t="str">
        <f>IFERROR(VLOOKUP(Leverancespecifikation6[[#This Row],[ID-Bygningsdel]],'Data ændringslog'!A:G,7,FALSE),"P")</f>
        <v/>
      </c>
      <c r="N582" s="321" t="s">
        <v>103</v>
      </c>
      <c r="O582" s="121" t="str">
        <f>VLOOKUP(Leverancespecifikation6[[#This Row],[ID-Bygningsdel]],'Data aktør'!A:H,2,FALSE)</f>
        <v/>
      </c>
      <c r="P582" s="78" t="str">
        <f>VLOOKUP(Leverancespecifikation6[[#This Row],[ID-Bygningsdel]],'Data aktør'!A:H,3,FALSE)</f>
        <v/>
      </c>
      <c r="Q582" s="78" t="str">
        <f>VLOOKUP(Leverancespecifikation6[[#This Row],[ID-Bygningsdel]],'Data aktør'!A:H,4,FALSE)</f>
        <v/>
      </c>
      <c r="R582" s="78" t="str">
        <f>VLOOKUP(Leverancespecifikation6[[#This Row],[ID-Bygningsdel]],'Data aktør'!A:H,5,FALSE)</f>
        <v/>
      </c>
      <c r="S582" s="78" t="str">
        <f>VLOOKUP(Leverancespecifikation6[[#This Row],[ID-Bygningsdel]],'Data aktør'!A:H,6,FALSE)</f>
        <v/>
      </c>
      <c r="T582" s="78" t="str">
        <f>VLOOKUP(Leverancespecifikation6[[#This Row],[ID-Bygningsdel]],'Data aktør'!A:H,7,FALSE)</f>
        <v/>
      </c>
      <c r="U582" s="122" t="str">
        <f>VLOOKUP(Leverancespecifikation6[[#This Row],[ID-Bygningsdel]],'Data aktør'!A:H,8,FALSE)</f>
        <v/>
      </c>
      <c r="V582" s="112"/>
      <c r="W582" s="79"/>
      <c r="X582" s="79"/>
      <c r="Y582" s="79"/>
      <c r="Z582" s="79"/>
      <c r="AA582" s="79"/>
      <c r="AB582" s="171"/>
      <c r="AD582" s="171"/>
      <c r="AE582" s="171"/>
      <c r="AF582" s="171"/>
      <c r="AG582" s="171"/>
      <c r="AH582" s="171"/>
      <c r="AI582" s="171"/>
      <c r="AJ582" s="171"/>
      <c r="BV582" s="171"/>
      <c r="BW582" s="171"/>
      <c r="CB582" s="134"/>
    </row>
    <row r="583" spans="1:986" ht="12" x14ac:dyDescent="0.2">
      <c r="A583" s="249"/>
      <c r="B583" s="242" t="s">
        <v>1206</v>
      </c>
      <c r="C583" s="170" t="str">
        <f>_xlfn.CONCAT(Leverancespecifikation6[[#This Row],[ID]],Leverancespecifikation6[[#This Row],[BYGNINGSDEL]])</f>
        <v>579Øvrige Ventiler</v>
      </c>
      <c r="E583" s="171">
        <v>594</v>
      </c>
      <c r="I583" s="171"/>
      <c r="J583" s="171">
        <v>4</v>
      </c>
      <c r="K583" s="175" t="s">
        <v>1178</v>
      </c>
      <c r="L583" s="172" t="s">
        <v>1024</v>
      </c>
      <c r="M583" s="80" t="str">
        <f>IFERROR(VLOOKUP(Leverancespecifikation6[[#This Row],[ID-Bygningsdel]],'Data ændringslog'!A:G,7,FALSE),"P")</f>
        <v/>
      </c>
      <c r="N583" s="321" t="s">
        <v>103</v>
      </c>
      <c r="O583" s="121" t="str">
        <f>VLOOKUP(Leverancespecifikation6[[#This Row],[ID-Bygningsdel]],'Data aktør'!A:H,2,FALSE)</f>
        <v/>
      </c>
      <c r="P583" s="78" t="str">
        <f>VLOOKUP(Leverancespecifikation6[[#This Row],[ID-Bygningsdel]],'Data aktør'!A:H,3,FALSE)</f>
        <v/>
      </c>
      <c r="Q583" s="78" t="str">
        <f>VLOOKUP(Leverancespecifikation6[[#This Row],[ID-Bygningsdel]],'Data aktør'!A:H,4,FALSE)</f>
        <v/>
      </c>
      <c r="R583" s="78" t="str">
        <f>VLOOKUP(Leverancespecifikation6[[#This Row],[ID-Bygningsdel]],'Data aktør'!A:H,5,FALSE)</f>
        <v/>
      </c>
      <c r="S583" s="78" t="str">
        <f>VLOOKUP(Leverancespecifikation6[[#This Row],[ID-Bygningsdel]],'Data aktør'!A:H,6,FALSE)</f>
        <v/>
      </c>
      <c r="T583" s="78" t="str">
        <f>VLOOKUP(Leverancespecifikation6[[#This Row],[ID-Bygningsdel]],'Data aktør'!A:H,7,FALSE)</f>
        <v/>
      </c>
      <c r="U583" s="122" t="str">
        <f>VLOOKUP(Leverancespecifikation6[[#This Row],[ID-Bygningsdel]],'Data aktør'!A:H,8,FALSE)</f>
        <v/>
      </c>
      <c r="V583" s="112"/>
      <c r="W583" s="79"/>
      <c r="X583" s="79"/>
      <c r="Y583" s="79"/>
      <c r="Z583" s="79"/>
      <c r="AA583" s="79"/>
      <c r="AB583" s="171"/>
      <c r="AD583" s="171"/>
      <c r="AE583" s="171"/>
      <c r="AF583" s="171"/>
      <c r="AG583" s="171"/>
      <c r="AH583" s="171"/>
      <c r="AI583" s="171"/>
      <c r="AJ583" s="171"/>
      <c r="BV583" s="171"/>
      <c r="BW583" s="171"/>
      <c r="CB583" s="134"/>
    </row>
    <row r="584" spans="1:986" ht="12" customHeight="1" x14ac:dyDescent="0.2">
      <c r="A584" s="249"/>
      <c r="B584" s="242" t="s">
        <v>1208</v>
      </c>
      <c r="C584" s="170" t="str">
        <f>_xlfn.CONCAT(Leverancespecifikation6[[#This Row],[ID]],Leverancespecifikation6[[#This Row],[BYGNINGSDEL]])</f>
        <v>580Filter/Termometer/Manomenter/Kompensator/mv.</v>
      </c>
      <c r="E584" s="171">
        <v>597</v>
      </c>
      <c r="I584" s="171"/>
      <c r="J584" s="171">
        <v>4</v>
      </c>
      <c r="K584" s="175" t="s">
        <v>1180</v>
      </c>
      <c r="L584" s="172" t="s">
        <v>1024</v>
      </c>
      <c r="M584" s="80" t="str">
        <f>IFERROR(VLOOKUP(Leverancespecifikation6[[#This Row],[ID-Bygningsdel]],'Data ændringslog'!A:G,7,FALSE),"P")</f>
        <v/>
      </c>
      <c r="N584" s="321" t="s">
        <v>103</v>
      </c>
      <c r="O584" s="121" t="str">
        <f>VLOOKUP(Leverancespecifikation6[[#This Row],[ID-Bygningsdel]],'Data aktør'!A:H,2,FALSE)</f>
        <v/>
      </c>
      <c r="P584" s="78" t="str">
        <f>VLOOKUP(Leverancespecifikation6[[#This Row],[ID-Bygningsdel]],'Data aktør'!A:H,3,FALSE)</f>
        <v/>
      </c>
      <c r="Q584" s="78" t="str">
        <f>VLOOKUP(Leverancespecifikation6[[#This Row],[ID-Bygningsdel]],'Data aktør'!A:H,4,FALSE)</f>
        <v/>
      </c>
      <c r="R584" s="78" t="str">
        <f>VLOOKUP(Leverancespecifikation6[[#This Row],[ID-Bygningsdel]],'Data aktør'!A:H,5,FALSE)</f>
        <v/>
      </c>
      <c r="S584" s="78" t="str">
        <f>VLOOKUP(Leverancespecifikation6[[#This Row],[ID-Bygningsdel]],'Data aktør'!A:H,6,FALSE)</f>
        <v/>
      </c>
      <c r="T584" s="78" t="str">
        <f>VLOOKUP(Leverancespecifikation6[[#This Row],[ID-Bygningsdel]],'Data aktør'!A:H,7,FALSE)</f>
        <v/>
      </c>
      <c r="U584" s="122" t="str">
        <f>VLOOKUP(Leverancespecifikation6[[#This Row],[ID-Bygningsdel]],'Data aktør'!A:H,8,FALSE)</f>
        <v/>
      </c>
      <c r="V584" s="112"/>
      <c r="W584" s="79"/>
      <c r="X584" s="79"/>
      <c r="Y584" s="79"/>
      <c r="Z584" s="79"/>
      <c r="AA584" s="79"/>
      <c r="AB584" s="171"/>
      <c r="AD584" s="171"/>
      <c r="AE584" s="171"/>
      <c r="AF584" s="171"/>
      <c r="AG584" s="171"/>
      <c r="AH584" s="171"/>
      <c r="AI584" s="171"/>
      <c r="AJ584" s="171"/>
      <c r="BV584" s="171"/>
      <c r="BW584" s="171"/>
      <c r="CB584" s="134"/>
    </row>
    <row r="585" spans="1:986" ht="12" x14ac:dyDescent="0.2">
      <c r="A585" s="249"/>
      <c r="B585" s="242" t="s">
        <v>1209</v>
      </c>
      <c r="C585" s="170" t="str">
        <f>_xlfn.CONCAT(Leverancespecifikation6[[#This Row],[ID]],Leverancespecifikation6[[#This Row],[BYGNINGSDEL]])</f>
        <v>581Koblingsdåser</v>
      </c>
      <c r="E585" s="171">
        <v>597</v>
      </c>
      <c r="I585" s="171"/>
      <c r="J585" s="171">
        <v>4</v>
      </c>
      <c r="K585" s="175" t="s">
        <v>1182</v>
      </c>
      <c r="L585" s="172" t="s">
        <v>1024</v>
      </c>
      <c r="M585" s="80" t="str">
        <f>IFERROR(VLOOKUP(Leverancespecifikation6[[#This Row],[ID-Bygningsdel]],'Data ændringslog'!A:G,7,FALSE),"P")</f>
        <v/>
      </c>
      <c r="N585" s="321" t="s">
        <v>103</v>
      </c>
      <c r="O585" s="121" t="str">
        <f>VLOOKUP(Leverancespecifikation6[[#This Row],[ID-Bygningsdel]],'Data aktør'!A:H,2,FALSE)</f>
        <v/>
      </c>
      <c r="P585" s="78" t="str">
        <f>VLOOKUP(Leverancespecifikation6[[#This Row],[ID-Bygningsdel]],'Data aktør'!A:H,3,FALSE)</f>
        <v/>
      </c>
      <c r="Q585" s="78" t="str">
        <f>VLOOKUP(Leverancespecifikation6[[#This Row],[ID-Bygningsdel]],'Data aktør'!A:H,4,FALSE)</f>
        <v/>
      </c>
      <c r="R585" s="78" t="str">
        <f>VLOOKUP(Leverancespecifikation6[[#This Row],[ID-Bygningsdel]],'Data aktør'!A:H,5,FALSE)</f>
        <v/>
      </c>
      <c r="S585" s="78" t="str">
        <f>VLOOKUP(Leverancespecifikation6[[#This Row],[ID-Bygningsdel]],'Data aktør'!A:H,6,FALSE)</f>
        <v/>
      </c>
      <c r="T585" s="78" t="str">
        <f>VLOOKUP(Leverancespecifikation6[[#This Row],[ID-Bygningsdel]],'Data aktør'!A:H,7,FALSE)</f>
        <v/>
      </c>
      <c r="U585" s="122" t="str">
        <f>VLOOKUP(Leverancespecifikation6[[#This Row],[ID-Bygningsdel]],'Data aktør'!A:H,8,FALSE)</f>
        <v/>
      </c>
      <c r="V585" s="112"/>
      <c r="W585" s="79"/>
      <c r="X585" s="79"/>
      <c r="Y585" s="79"/>
      <c r="Z585" s="79"/>
      <c r="AA585" s="79"/>
      <c r="AB585" s="171"/>
      <c r="AD585" s="171"/>
      <c r="AE585" s="171"/>
      <c r="AF585" s="171"/>
      <c r="AG585" s="171"/>
      <c r="AH585" s="171"/>
      <c r="AI585" s="171"/>
      <c r="AJ585" s="171"/>
      <c r="BV585" s="171"/>
      <c r="BW585" s="171"/>
      <c r="CB585" s="134"/>
    </row>
    <row r="586" spans="1:986" ht="12" x14ac:dyDescent="0.2">
      <c r="A586" s="249"/>
      <c r="B586" s="242" t="s">
        <v>1210</v>
      </c>
      <c r="C586" s="170" t="str">
        <f>_xlfn.CONCAT(Leverancespecifikation6[[#This Row],[ID]],Leverancespecifikation6[[#This Row],[BYGNINGSDEL]])</f>
        <v>582Målere</v>
      </c>
      <c r="E586" s="171">
        <v>564</v>
      </c>
      <c r="I586" s="171"/>
      <c r="J586" s="171">
        <v>4</v>
      </c>
      <c r="K586" s="175" t="s">
        <v>1195</v>
      </c>
      <c r="L586" s="172" t="s">
        <v>1024</v>
      </c>
      <c r="M586" s="80" t="str">
        <f>IFERROR(VLOOKUP(Leverancespecifikation6[[#This Row],[ID-Bygningsdel]],'Data ændringslog'!A:G,7,FALSE),"P")</f>
        <v/>
      </c>
      <c r="N586" s="321" t="s">
        <v>103</v>
      </c>
      <c r="O586" s="121" t="str">
        <f>VLOOKUP(Leverancespecifikation6[[#This Row],[ID-Bygningsdel]],'Data aktør'!A:H,2,FALSE)</f>
        <v/>
      </c>
      <c r="P586" s="78" t="str">
        <f>VLOOKUP(Leverancespecifikation6[[#This Row],[ID-Bygningsdel]],'Data aktør'!A:H,3,FALSE)</f>
        <v/>
      </c>
      <c r="Q586" s="78" t="str">
        <f>VLOOKUP(Leverancespecifikation6[[#This Row],[ID-Bygningsdel]],'Data aktør'!A:H,4,FALSE)</f>
        <v/>
      </c>
      <c r="R586" s="78" t="str">
        <f>VLOOKUP(Leverancespecifikation6[[#This Row],[ID-Bygningsdel]],'Data aktør'!A:H,5,FALSE)</f>
        <v/>
      </c>
      <c r="S586" s="78" t="str">
        <f>VLOOKUP(Leverancespecifikation6[[#This Row],[ID-Bygningsdel]],'Data aktør'!A:H,6,FALSE)</f>
        <v/>
      </c>
      <c r="T586" s="78" t="str">
        <f>VLOOKUP(Leverancespecifikation6[[#This Row],[ID-Bygningsdel]],'Data aktør'!A:H,7,FALSE)</f>
        <v/>
      </c>
      <c r="U586" s="122" t="str">
        <f>VLOOKUP(Leverancespecifikation6[[#This Row],[ID-Bygningsdel]],'Data aktør'!A:H,8,FALSE)</f>
        <v/>
      </c>
      <c r="V586" s="112"/>
      <c r="W586" s="79"/>
      <c r="X586" s="79"/>
      <c r="Y586" s="79"/>
      <c r="Z586" s="79"/>
      <c r="AA586" s="79"/>
      <c r="AB586" s="171"/>
      <c r="AD586" s="171"/>
      <c r="AE586" s="171"/>
      <c r="AF586" s="171"/>
      <c r="AG586" s="171"/>
      <c r="AH586" s="171"/>
      <c r="AI586" s="171"/>
      <c r="AJ586" s="171"/>
      <c r="BV586" s="171"/>
      <c r="BW586" s="171"/>
      <c r="CB586" s="134"/>
    </row>
    <row r="587" spans="1:986" ht="12" x14ac:dyDescent="0.2">
      <c r="A587" s="249"/>
      <c r="B587" s="242" t="s">
        <v>1211</v>
      </c>
      <c r="C587" s="170" t="str">
        <f>_xlfn.CONCAT(Leverancespecifikation6[[#This Row],[ID]],Leverancespecifikation6[[#This Row],[BYGNINGSDEL]])</f>
        <v>583Sprinkler</v>
      </c>
      <c r="E587" s="171" t="s">
        <v>1566</v>
      </c>
      <c r="I587" s="171"/>
      <c r="J587" s="171">
        <v>3</v>
      </c>
      <c r="K587" s="333" t="s">
        <v>1007</v>
      </c>
      <c r="M587" s="80" t="str">
        <f>IFERROR(VLOOKUP(Leverancespecifikation6[[#This Row],[ID-Bygningsdel]],'Data ændringslog'!A:G,7,FALSE),"P")</f>
        <v/>
      </c>
      <c r="N587" s="321" t="s">
        <v>99</v>
      </c>
      <c r="O587" s="121" t="str">
        <f>VLOOKUP(Leverancespecifikation6[[#This Row],[ID-Bygningsdel]],'Data aktør'!A:H,2,FALSE)</f>
        <v/>
      </c>
      <c r="P587" s="78" t="str">
        <f>VLOOKUP(Leverancespecifikation6[[#This Row],[ID-Bygningsdel]],'Data aktør'!A:H,3,FALSE)</f>
        <v/>
      </c>
      <c r="Q587" s="78" t="str">
        <f>VLOOKUP(Leverancespecifikation6[[#This Row],[ID-Bygningsdel]],'Data aktør'!A:H,4,FALSE)</f>
        <v/>
      </c>
      <c r="R587" s="78" t="str">
        <f>VLOOKUP(Leverancespecifikation6[[#This Row],[ID-Bygningsdel]],'Data aktør'!A:H,5,FALSE)</f>
        <v/>
      </c>
      <c r="S587" s="78" t="str">
        <f>VLOOKUP(Leverancespecifikation6[[#This Row],[ID-Bygningsdel]],'Data aktør'!A:H,6,FALSE)</f>
        <v/>
      </c>
      <c r="T587" s="78" t="str">
        <f>VLOOKUP(Leverancespecifikation6[[#This Row],[ID-Bygningsdel]],'Data aktør'!A:H,7,FALSE)</f>
        <v/>
      </c>
      <c r="U587" s="122" t="str">
        <f>VLOOKUP(Leverancespecifikation6[[#This Row],[ID-Bygningsdel]],'Data aktør'!A:H,8,FALSE)</f>
        <v/>
      </c>
      <c r="V587" s="112"/>
      <c r="W587" s="79"/>
      <c r="X587" s="79"/>
      <c r="Y587" s="79"/>
      <c r="Z587" s="79"/>
      <c r="AA587" s="79"/>
      <c r="AB587" s="171"/>
      <c r="AD587" s="171"/>
      <c r="AE587" s="171"/>
      <c r="AF587" s="171"/>
      <c r="AG587" s="171"/>
      <c r="AH587" s="171"/>
      <c r="AI587" s="171"/>
      <c r="AJ587" s="171"/>
      <c r="BV587" s="171"/>
      <c r="BW587" s="171"/>
      <c r="CB587" s="134"/>
    </row>
    <row r="588" spans="1:986" ht="12" x14ac:dyDescent="0.2">
      <c r="A588" s="249"/>
      <c r="B588" s="242" t="s">
        <v>1212</v>
      </c>
      <c r="C588" s="170" t="str">
        <f>_xlfn.CONCAT(Leverancespecifikation6[[#This Row],[ID]],Leverancespecifikation6[[#This Row],[BYGNINGSDEL]])</f>
        <v>584Nedhængt sprinklerdyser</v>
      </c>
      <c r="E588" s="171">
        <v>582</v>
      </c>
      <c r="I588" s="171"/>
      <c r="J588" s="171">
        <v>4</v>
      </c>
      <c r="K588" s="175" t="s">
        <v>1238</v>
      </c>
      <c r="L588" s="172" t="s">
        <v>1024</v>
      </c>
      <c r="M588" s="80" t="str">
        <f>IFERROR(VLOOKUP(Leverancespecifikation6[[#This Row],[ID-Bygningsdel]],'Data ændringslog'!A:G,7,FALSE),"P")</f>
        <v/>
      </c>
      <c r="N588" s="321" t="s">
        <v>99</v>
      </c>
      <c r="O588" s="121" t="str">
        <f>VLOOKUP(Leverancespecifikation6[[#This Row],[ID-Bygningsdel]],'Data aktør'!A:H,2,FALSE)</f>
        <v/>
      </c>
      <c r="P588" s="78" t="str">
        <f>VLOOKUP(Leverancespecifikation6[[#This Row],[ID-Bygningsdel]],'Data aktør'!A:H,3,FALSE)</f>
        <v/>
      </c>
      <c r="Q588" s="78" t="str">
        <f>VLOOKUP(Leverancespecifikation6[[#This Row],[ID-Bygningsdel]],'Data aktør'!A:H,4,FALSE)</f>
        <v/>
      </c>
      <c r="R588" s="78" t="str">
        <f>VLOOKUP(Leverancespecifikation6[[#This Row],[ID-Bygningsdel]],'Data aktør'!A:H,5,FALSE)</f>
        <v>X</v>
      </c>
      <c r="S588" s="78" t="str">
        <f>VLOOKUP(Leverancespecifikation6[[#This Row],[ID-Bygningsdel]],'Data aktør'!A:H,6,FALSE)</f>
        <v/>
      </c>
      <c r="T588" s="78" t="str">
        <f>VLOOKUP(Leverancespecifikation6[[#This Row],[ID-Bygningsdel]],'Data aktør'!A:H,7,FALSE)</f>
        <v>X</v>
      </c>
      <c r="U588" s="122" t="str">
        <f>VLOOKUP(Leverancespecifikation6[[#This Row],[ID-Bygningsdel]],'Data aktør'!A:H,8,FALSE)</f>
        <v/>
      </c>
      <c r="V588" s="112"/>
      <c r="W588" s="79"/>
      <c r="X588" s="79"/>
      <c r="Y588" s="79"/>
      <c r="Z588" s="79"/>
      <c r="AA588" s="79"/>
      <c r="AB588" s="171"/>
      <c r="AD588" s="171"/>
      <c r="AE588" s="171"/>
      <c r="AF588" s="171"/>
      <c r="AG588" s="171"/>
      <c r="AH588" s="171"/>
      <c r="AI588" s="171"/>
      <c r="AJ588" s="171"/>
      <c r="AT588" s="171" t="s">
        <v>36</v>
      </c>
      <c r="AU588" s="171">
        <v>200</v>
      </c>
      <c r="BB588" s="171" t="s">
        <v>38</v>
      </c>
      <c r="BC588" s="171">
        <v>325</v>
      </c>
      <c r="BV588" s="171"/>
      <c r="BW588" s="171"/>
      <c r="CB588" s="134"/>
    </row>
    <row r="589" spans="1:986" ht="12" x14ac:dyDescent="0.2">
      <c r="A589" s="249"/>
      <c r="B589" s="242" t="s">
        <v>1213</v>
      </c>
      <c r="C589" s="170" t="str">
        <f>_xlfn.CONCAT(Leverancespecifikation6[[#This Row],[ID]],Leverancespecifikation6[[#This Row],[BYGNINGSDEL]])</f>
        <v xml:space="preserve">585Skjult, nedhængt sprinklerdyser </v>
      </c>
      <c r="E589" s="171">
        <v>582</v>
      </c>
      <c r="I589" s="171"/>
      <c r="J589" s="171">
        <v>4</v>
      </c>
      <c r="K589" s="175" t="s">
        <v>1240</v>
      </c>
      <c r="L589" s="172" t="s">
        <v>1024</v>
      </c>
      <c r="M589" s="80" t="str">
        <f>IFERROR(VLOOKUP(Leverancespecifikation6[[#This Row],[ID-Bygningsdel]],'Data ændringslog'!A:G,7,FALSE),"P")</f>
        <v/>
      </c>
      <c r="N589" s="321" t="s">
        <v>99</v>
      </c>
      <c r="O589" s="121" t="str">
        <f>VLOOKUP(Leverancespecifikation6[[#This Row],[ID-Bygningsdel]],'Data aktør'!A:H,2,FALSE)</f>
        <v/>
      </c>
      <c r="P589" s="78" t="str">
        <f>VLOOKUP(Leverancespecifikation6[[#This Row],[ID-Bygningsdel]],'Data aktør'!A:H,3,FALSE)</f>
        <v/>
      </c>
      <c r="Q589" s="78" t="str">
        <f>VLOOKUP(Leverancespecifikation6[[#This Row],[ID-Bygningsdel]],'Data aktør'!A:H,4,FALSE)</f>
        <v/>
      </c>
      <c r="R589" s="78" t="str">
        <f>VLOOKUP(Leverancespecifikation6[[#This Row],[ID-Bygningsdel]],'Data aktør'!A:H,5,FALSE)</f>
        <v>X</v>
      </c>
      <c r="S589" s="78" t="str">
        <f>VLOOKUP(Leverancespecifikation6[[#This Row],[ID-Bygningsdel]],'Data aktør'!A:H,6,FALSE)</f>
        <v/>
      </c>
      <c r="T589" s="78" t="str">
        <f>VLOOKUP(Leverancespecifikation6[[#This Row],[ID-Bygningsdel]],'Data aktør'!A:H,7,FALSE)</f>
        <v>X</v>
      </c>
      <c r="U589" s="122" t="str">
        <f>VLOOKUP(Leverancespecifikation6[[#This Row],[ID-Bygningsdel]],'Data aktør'!A:H,8,FALSE)</f>
        <v/>
      </c>
      <c r="V589" s="112"/>
      <c r="W589" s="79"/>
      <c r="X589" s="79"/>
      <c r="Y589" s="79"/>
      <c r="Z589" s="79"/>
      <c r="AA589" s="79"/>
      <c r="AB589" s="171"/>
      <c r="AD589" s="171"/>
      <c r="AE589" s="171"/>
      <c r="AF589" s="171"/>
      <c r="AG589" s="171"/>
      <c r="AH589" s="171"/>
      <c r="AI589" s="171"/>
      <c r="AJ589" s="171"/>
      <c r="AT589" s="171" t="s">
        <v>36</v>
      </c>
      <c r="AU589" s="171">
        <v>200</v>
      </c>
      <c r="BB589" s="171" t="s">
        <v>38</v>
      </c>
      <c r="BC589" s="171">
        <v>325</v>
      </c>
      <c r="BV589" s="171"/>
      <c r="BW589" s="171"/>
      <c r="CB589" s="134"/>
    </row>
    <row r="590" spans="1:986" ht="12" x14ac:dyDescent="0.2">
      <c r="A590" s="249"/>
      <c r="B590" s="242" t="s">
        <v>1215</v>
      </c>
      <c r="C590" s="170" t="str">
        <f>_xlfn.CONCAT(Leverancespecifikation6[[#This Row],[ID]],Leverancespecifikation6[[#This Row],[BYGNINGSDEL]])</f>
        <v>586Pendant sprinklerdyser</v>
      </c>
      <c r="E590" s="171">
        <v>582</v>
      </c>
      <c r="I590" s="171"/>
      <c r="J590" s="171">
        <v>4</v>
      </c>
      <c r="K590" s="175" t="s">
        <v>1242</v>
      </c>
      <c r="L590" s="172" t="s">
        <v>1024</v>
      </c>
      <c r="M590" s="80" t="str">
        <f>IFERROR(VLOOKUP(Leverancespecifikation6[[#This Row],[ID-Bygningsdel]],'Data ændringslog'!A:G,7,FALSE),"P")</f>
        <v/>
      </c>
      <c r="N590" s="321" t="s">
        <v>99</v>
      </c>
      <c r="O590" s="121" t="str">
        <f>VLOOKUP(Leverancespecifikation6[[#This Row],[ID-Bygningsdel]],'Data aktør'!A:H,2,FALSE)</f>
        <v/>
      </c>
      <c r="P590" s="78" t="str">
        <f>VLOOKUP(Leverancespecifikation6[[#This Row],[ID-Bygningsdel]],'Data aktør'!A:H,3,FALSE)</f>
        <v/>
      </c>
      <c r="Q590" s="78" t="str">
        <f>VLOOKUP(Leverancespecifikation6[[#This Row],[ID-Bygningsdel]],'Data aktør'!A:H,4,FALSE)</f>
        <v/>
      </c>
      <c r="R590" s="78" t="str">
        <f>VLOOKUP(Leverancespecifikation6[[#This Row],[ID-Bygningsdel]],'Data aktør'!A:H,5,FALSE)</f>
        <v>X</v>
      </c>
      <c r="S590" s="78" t="str">
        <f>VLOOKUP(Leverancespecifikation6[[#This Row],[ID-Bygningsdel]],'Data aktør'!A:H,6,FALSE)</f>
        <v/>
      </c>
      <c r="T590" s="78" t="str">
        <f>VLOOKUP(Leverancespecifikation6[[#This Row],[ID-Bygningsdel]],'Data aktør'!A:H,7,FALSE)</f>
        <v>X</v>
      </c>
      <c r="U590" s="122" t="str">
        <f>VLOOKUP(Leverancespecifikation6[[#This Row],[ID-Bygningsdel]],'Data aktør'!A:H,8,FALSE)</f>
        <v/>
      </c>
      <c r="V590" s="112"/>
      <c r="W590" s="79"/>
      <c r="X590" s="79"/>
      <c r="Y590" s="79"/>
      <c r="Z590" s="79"/>
      <c r="AA590" s="79"/>
      <c r="AB590" s="171"/>
      <c r="AD590" s="171"/>
      <c r="AE590" s="171"/>
      <c r="AF590" s="171"/>
      <c r="AG590" s="171"/>
      <c r="AH590" s="171"/>
      <c r="AI590" s="171"/>
      <c r="AJ590" s="171"/>
      <c r="AT590" s="171" t="s">
        <v>36</v>
      </c>
      <c r="AU590" s="171">
        <v>200</v>
      </c>
      <c r="BB590" s="171" t="s">
        <v>38</v>
      </c>
      <c r="BC590" s="171">
        <v>325</v>
      </c>
      <c r="BV590" s="171"/>
      <c r="BW590" s="171"/>
      <c r="CB590" s="134"/>
    </row>
    <row r="591" spans="1:986" ht="12" x14ac:dyDescent="0.2">
      <c r="A591" s="249"/>
      <c r="B591" s="242" t="s">
        <v>1217</v>
      </c>
      <c r="C591" s="170" t="str">
        <f>_xlfn.CONCAT(Leverancespecifikation6[[#This Row],[ID]],Leverancespecifikation6[[#This Row],[BYGNINGSDEL]])</f>
        <v>587Vægmonterede sprinklerdyser</v>
      </c>
      <c r="E591" s="171">
        <v>582</v>
      </c>
      <c r="I591" s="171"/>
      <c r="J591" s="171">
        <v>4</v>
      </c>
      <c r="K591" s="175" t="s">
        <v>1244</v>
      </c>
      <c r="L591" s="172" t="s">
        <v>1024</v>
      </c>
      <c r="M591" s="80" t="str">
        <f>IFERROR(VLOOKUP(Leverancespecifikation6[[#This Row],[ID-Bygningsdel]],'Data ændringslog'!A:G,7,FALSE),"P")</f>
        <v/>
      </c>
      <c r="N591" s="321" t="s">
        <v>99</v>
      </c>
      <c r="O591" s="121" t="str">
        <f>VLOOKUP(Leverancespecifikation6[[#This Row],[ID-Bygningsdel]],'Data aktør'!A:H,2,FALSE)</f>
        <v/>
      </c>
      <c r="P591" s="78" t="str">
        <f>VLOOKUP(Leverancespecifikation6[[#This Row],[ID-Bygningsdel]],'Data aktør'!A:H,3,FALSE)</f>
        <v/>
      </c>
      <c r="Q591" s="78" t="str">
        <f>VLOOKUP(Leverancespecifikation6[[#This Row],[ID-Bygningsdel]],'Data aktør'!A:H,4,FALSE)</f>
        <v/>
      </c>
      <c r="R591" s="78" t="str">
        <f>VLOOKUP(Leverancespecifikation6[[#This Row],[ID-Bygningsdel]],'Data aktør'!A:H,5,FALSE)</f>
        <v>X</v>
      </c>
      <c r="S591" s="78" t="str">
        <f>VLOOKUP(Leverancespecifikation6[[#This Row],[ID-Bygningsdel]],'Data aktør'!A:H,6,FALSE)</f>
        <v/>
      </c>
      <c r="T591" s="78" t="str">
        <f>VLOOKUP(Leverancespecifikation6[[#This Row],[ID-Bygningsdel]],'Data aktør'!A:H,7,FALSE)</f>
        <v>X</v>
      </c>
      <c r="U591" s="122" t="str">
        <f>VLOOKUP(Leverancespecifikation6[[#This Row],[ID-Bygningsdel]],'Data aktør'!A:H,8,FALSE)</f>
        <v/>
      </c>
      <c r="V591" s="112"/>
      <c r="W591" s="79"/>
      <c r="X591" s="79"/>
      <c r="Y591" s="79"/>
      <c r="Z591" s="79"/>
      <c r="AA591" s="79"/>
      <c r="AB591" s="171"/>
      <c r="AD591" s="171"/>
      <c r="AE591" s="171"/>
      <c r="AF591" s="171"/>
      <c r="AG591" s="171"/>
      <c r="AH591" s="171"/>
      <c r="AI591" s="171"/>
      <c r="AJ591" s="171"/>
      <c r="AT591" s="171" t="s">
        <v>36</v>
      </c>
      <c r="AU591" s="171">
        <v>200</v>
      </c>
      <c r="BB591" s="171" t="s">
        <v>38</v>
      </c>
      <c r="BC591" s="171">
        <v>325</v>
      </c>
      <c r="BV591" s="171"/>
      <c r="BW591" s="171"/>
      <c r="CB591" s="134"/>
    </row>
    <row r="592" spans="1:986" s="81" customFormat="1" ht="12.75" collapsed="1" x14ac:dyDescent="0.2">
      <c r="A592" s="249"/>
      <c r="B592" s="242" t="s">
        <v>1219</v>
      </c>
      <c r="C592" s="170" t="str">
        <f>_xlfn.CONCAT(Leverancespecifikation6[[#This Row],[ID]],Leverancespecifikation6[[#This Row],[BYGNINGSDEL]])</f>
        <v>588Afspærringsventiler</v>
      </c>
      <c r="D592" s="171"/>
      <c r="E592" s="171">
        <v>594</v>
      </c>
      <c r="F592" s="171"/>
      <c r="G592" s="171"/>
      <c r="H592" s="171"/>
      <c r="I592" s="171"/>
      <c r="J592" s="171">
        <v>4</v>
      </c>
      <c r="K592" s="175" t="s">
        <v>1174</v>
      </c>
      <c r="L592" s="172" t="s">
        <v>1024</v>
      </c>
      <c r="M592" s="80" t="str">
        <f>IFERROR(VLOOKUP(Leverancespecifikation6[[#This Row],[ID-Bygningsdel]],'Data ændringslog'!A:G,7,FALSE),"P")</f>
        <v/>
      </c>
      <c r="N592" s="321" t="s">
        <v>103</v>
      </c>
      <c r="O592" s="121" t="str">
        <f>VLOOKUP(Leverancespecifikation6[[#This Row],[ID-Bygningsdel]],'Data aktør'!A:H,2,FALSE)</f>
        <v/>
      </c>
      <c r="P592" s="78" t="str">
        <f>VLOOKUP(Leverancespecifikation6[[#This Row],[ID-Bygningsdel]],'Data aktør'!A:H,3,FALSE)</f>
        <v/>
      </c>
      <c r="Q592" s="78" t="str">
        <f>VLOOKUP(Leverancespecifikation6[[#This Row],[ID-Bygningsdel]],'Data aktør'!A:H,4,FALSE)</f>
        <v/>
      </c>
      <c r="R592" s="78" t="str">
        <f>VLOOKUP(Leverancespecifikation6[[#This Row],[ID-Bygningsdel]],'Data aktør'!A:H,5,FALSE)</f>
        <v/>
      </c>
      <c r="S592" s="78" t="str">
        <f>VLOOKUP(Leverancespecifikation6[[#This Row],[ID-Bygningsdel]],'Data aktør'!A:H,6,FALSE)</f>
        <v/>
      </c>
      <c r="T592" s="78" t="str">
        <f>VLOOKUP(Leverancespecifikation6[[#This Row],[ID-Bygningsdel]],'Data aktør'!A:H,7,FALSE)</f>
        <v/>
      </c>
      <c r="U592" s="122" t="str">
        <f>VLOOKUP(Leverancespecifikation6[[#This Row],[ID-Bygningsdel]],'Data aktør'!A:H,8,FALSE)</f>
        <v/>
      </c>
      <c r="V592" s="112"/>
      <c r="W592" s="79"/>
      <c r="X592" s="79"/>
      <c r="Y592" s="79"/>
      <c r="Z592" s="79"/>
      <c r="AA592" s="79"/>
      <c r="AB592" s="171"/>
      <c r="AC592" s="171"/>
      <c r="AD592" s="171"/>
      <c r="AE592" s="171"/>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c r="BA592" s="171"/>
      <c r="BB592" s="171"/>
      <c r="BC592" s="171"/>
      <c r="BD592" s="171"/>
      <c r="BE592" s="171"/>
      <c r="BF592" s="171"/>
      <c r="BG592" s="171"/>
      <c r="BH592" s="171"/>
      <c r="BI592" s="171"/>
      <c r="BJ592" s="171"/>
      <c r="BK592" s="171"/>
      <c r="BL592" s="287"/>
      <c r="BM592" s="171"/>
      <c r="BN592" s="171"/>
      <c r="BO592" s="171"/>
      <c r="BP592" s="171"/>
      <c r="BQ592" s="171"/>
      <c r="BR592" s="171"/>
      <c r="BS592" s="171"/>
      <c r="BT592" s="171"/>
      <c r="BU592" s="171"/>
      <c r="BV592" s="171"/>
      <c r="BW592" s="171"/>
      <c r="BX592" s="171"/>
      <c r="BY592" s="171"/>
      <c r="BZ592" s="171"/>
      <c r="CA592" s="208"/>
      <c r="CB592" s="140"/>
      <c r="CC592" s="140"/>
      <c r="CD592" s="140"/>
      <c r="CE592" s="140"/>
      <c r="CF592" s="140"/>
      <c r="CG592" s="140"/>
      <c r="CH592" s="140"/>
      <c r="CI592" s="140"/>
      <c r="CJ592" s="140"/>
      <c r="CK592" s="140"/>
      <c r="CL592" s="140"/>
      <c r="CM592" s="140"/>
      <c r="CN592" s="140"/>
      <c r="CO592" s="140"/>
      <c r="CP592" s="140"/>
      <c r="CQ592" s="140"/>
      <c r="CR592" s="140"/>
      <c r="CS592" s="140"/>
      <c r="CT592" s="140"/>
      <c r="CU592" s="140"/>
      <c r="CV592" s="140"/>
      <c r="CW592" s="140"/>
      <c r="CX592" s="140"/>
      <c r="CY592" s="140"/>
      <c r="CZ592" s="140"/>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0"/>
      <c r="EA592" s="140"/>
      <c r="EB592" s="140"/>
      <c r="EC592" s="140"/>
      <c r="ED592" s="140"/>
      <c r="EE592" s="140"/>
      <c r="EF592" s="140"/>
      <c r="EG592" s="140"/>
      <c r="EH592" s="140"/>
      <c r="EI592" s="140"/>
      <c r="EJ592" s="140"/>
      <c r="EK592" s="140"/>
      <c r="EL592" s="140"/>
      <c r="EM592" s="140"/>
      <c r="EN592" s="140"/>
      <c r="EO592" s="140"/>
      <c r="EP592" s="140"/>
      <c r="EQ592" s="140"/>
      <c r="ER592" s="140"/>
      <c r="ES592" s="140"/>
      <c r="ET592" s="140"/>
      <c r="EU592" s="140"/>
      <c r="EV592" s="140"/>
      <c r="EW592" s="140"/>
      <c r="EX592" s="140"/>
      <c r="EY592" s="140"/>
      <c r="EZ592" s="140"/>
      <c r="FA592" s="140"/>
      <c r="FB592" s="140"/>
      <c r="FC592" s="140"/>
      <c r="FD592" s="140"/>
      <c r="FE592" s="140"/>
      <c r="FF592" s="140"/>
      <c r="FG592" s="140"/>
      <c r="FH592" s="140"/>
      <c r="FI592" s="140"/>
      <c r="FJ592" s="140"/>
      <c r="FK592" s="140"/>
      <c r="FL592" s="140"/>
      <c r="FM592" s="140"/>
      <c r="FN592" s="140"/>
      <c r="FO592" s="140"/>
      <c r="FP592" s="140"/>
      <c r="FQ592" s="140"/>
      <c r="FR592" s="140"/>
      <c r="FS592" s="140"/>
      <c r="FT592" s="140"/>
      <c r="FU592" s="140"/>
      <c r="FV592" s="140"/>
      <c r="FW592" s="140"/>
      <c r="FX592" s="140"/>
      <c r="FY592" s="140"/>
      <c r="FZ592" s="140"/>
      <c r="GA592" s="140"/>
      <c r="GB592" s="140"/>
      <c r="GC592" s="140"/>
      <c r="GD592" s="140"/>
      <c r="GE592" s="140"/>
      <c r="GF592" s="140"/>
      <c r="GG592" s="140"/>
      <c r="GH592" s="140"/>
      <c r="GI592" s="140"/>
      <c r="GJ592" s="140"/>
      <c r="GK592" s="140"/>
      <c r="GL592" s="140"/>
      <c r="GM592" s="140"/>
      <c r="GN592" s="140"/>
      <c r="GO592" s="140"/>
      <c r="GP592" s="140"/>
      <c r="GQ592" s="140"/>
      <c r="GR592" s="140"/>
      <c r="GS592" s="140"/>
      <c r="GT592" s="140"/>
      <c r="GU592" s="140"/>
      <c r="GV592" s="140"/>
      <c r="GW592" s="140"/>
      <c r="GX592" s="140"/>
      <c r="GY592" s="140"/>
      <c r="GZ592" s="140"/>
      <c r="HA592" s="140"/>
      <c r="HB592" s="140"/>
      <c r="HC592" s="140"/>
      <c r="HD592" s="140"/>
      <c r="HE592" s="140"/>
      <c r="HF592" s="140"/>
      <c r="HG592" s="140"/>
      <c r="HH592" s="140"/>
      <c r="HI592" s="140"/>
      <c r="HJ592" s="140"/>
      <c r="HK592" s="140"/>
      <c r="HL592" s="140"/>
      <c r="HM592" s="140"/>
      <c r="HN592" s="140"/>
      <c r="HO592" s="140"/>
      <c r="HP592" s="140"/>
      <c r="HQ592" s="140"/>
      <c r="HR592" s="140"/>
      <c r="HS592" s="140"/>
      <c r="HT592" s="140"/>
      <c r="HU592" s="140"/>
      <c r="HV592" s="140"/>
      <c r="HW592" s="140"/>
      <c r="HX592" s="140"/>
      <c r="HY592" s="140"/>
      <c r="HZ592" s="140"/>
      <c r="IA592" s="140"/>
      <c r="IB592" s="140"/>
      <c r="IC592" s="140"/>
      <c r="ID592" s="140"/>
      <c r="IE592" s="140"/>
      <c r="IF592" s="140"/>
      <c r="IG592" s="140"/>
      <c r="IH592" s="140"/>
      <c r="II592" s="140"/>
      <c r="IJ592" s="140"/>
      <c r="IK592" s="140"/>
      <c r="IL592" s="140"/>
      <c r="IM592" s="140"/>
      <c r="IN592" s="140"/>
      <c r="IO592" s="140"/>
      <c r="IP592" s="140"/>
      <c r="IQ592" s="140"/>
      <c r="IR592" s="140"/>
      <c r="IS592" s="140"/>
      <c r="IT592" s="140"/>
      <c r="IU592" s="140"/>
      <c r="IV592" s="140"/>
      <c r="IW592" s="140"/>
      <c r="IX592" s="140"/>
      <c r="IY592" s="140"/>
      <c r="IZ592" s="140"/>
      <c r="JA592" s="140"/>
      <c r="JB592" s="140"/>
      <c r="JC592" s="140"/>
      <c r="JD592" s="140"/>
      <c r="JE592" s="140"/>
      <c r="JF592" s="140"/>
      <c r="JG592" s="140"/>
      <c r="JH592" s="140"/>
      <c r="JI592" s="140"/>
      <c r="JJ592" s="140"/>
      <c r="JK592" s="140"/>
      <c r="JL592" s="140"/>
      <c r="JM592" s="140"/>
      <c r="JN592" s="140"/>
      <c r="JO592" s="140"/>
      <c r="JP592" s="140"/>
      <c r="JQ592" s="140"/>
      <c r="JR592" s="140"/>
      <c r="JS592" s="140"/>
      <c r="JT592" s="140"/>
      <c r="JU592" s="140"/>
      <c r="JV592" s="140"/>
      <c r="JW592" s="140"/>
      <c r="JX592" s="140"/>
      <c r="JY592" s="140"/>
      <c r="JZ592" s="140"/>
      <c r="KA592" s="140"/>
      <c r="KB592" s="140"/>
      <c r="KC592" s="140"/>
      <c r="KD592" s="140"/>
      <c r="KE592" s="140"/>
      <c r="KF592" s="140"/>
      <c r="KG592" s="140"/>
      <c r="KH592" s="140"/>
      <c r="KI592" s="140"/>
      <c r="KJ592" s="140"/>
      <c r="KK592" s="140"/>
      <c r="KL592" s="140"/>
      <c r="KM592" s="140"/>
      <c r="KN592" s="140"/>
      <c r="KO592" s="140"/>
      <c r="KP592" s="140"/>
      <c r="KQ592" s="140"/>
      <c r="KR592" s="140"/>
      <c r="KS592" s="140"/>
      <c r="KT592" s="140"/>
      <c r="KU592" s="140"/>
      <c r="KV592" s="140"/>
      <c r="KW592" s="140"/>
      <c r="KX592" s="140"/>
      <c r="KY592" s="140"/>
      <c r="KZ592" s="140"/>
      <c r="LA592" s="140"/>
      <c r="LB592" s="140"/>
      <c r="LC592" s="140"/>
      <c r="LD592" s="140"/>
      <c r="LE592" s="140"/>
      <c r="LF592" s="140"/>
      <c r="LG592" s="140"/>
      <c r="LH592" s="140"/>
      <c r="LI592" s="140"/>
      <c r="LJ592" s="140"/>
      <c r="LK592" s="140"/>
      <c r="LL592" s="140"/>
      <c r="LM592" s="140"/>
      <c r="LN592" s="140"/>
      <c r="LO592" s="140"/>
      <c r="LP592" s="140"/>
      <c r="LQ592" s="140"/>
      <c r="LR592" s="140"/>
      <c r="LS592" s="140"/>
      <c r="LT592" s="140"/>
      <c r="LU592" s="140"/>
      <c r="LV592" s="140"/>
      <c r="LW592" s="140"/>
      <c r="LX592" s="140"/>
      <c r="LY592" s="140"/>
      <c r="LZ592" s="140"/>
      <c r="MA592" s="140"/>
      <c r="MB592" s="140"/>
      <c r="MC592" s="140"/>
      <c r="MD592" s="140"/>
      <c r="ME592" s="140"/>
      <c r="MF592" s="140"/>
      <c r="MG592" s="140"/>
      <c r="MH592" s="140"/>
      <c r="MI592" s="140"/>
      <c r="MJ592" s="140"/>
      <c r="MK592" s="140"/>
      <c r="ML592" s="140"/>
      <c r="MM592" s="140"/>
      <c r="MN592" s="140"/>
      <c r="MO592" s="140"/>
      <c r="MP592" s="140"/>
      <c r="MQ592" s="140"/>
      <c r="MR592" s="140"/>
      <c r="MS592" s="140"/>
      <c r="MT592" s="140"/>
      <c r="MU592" s="140"/>
      <c r="MV592" s="140"/>
      <c r="MW592" s="140"/>
      <c r="MX592" s="140"/>
      <c r="MY592" s="140"/>
      <c r="MZ592" s="140"/>
      <c r="NA592" s="140"/>
      <c r="NB592" s="140"/>
      <c r="NC592" s="140"/>
      <c r="ND592" s="140"/>
      <c r="NE592" s="140"/>
      <c r="NF592" s="140"/>
      <c r="NG592" s="140"/>
      <c r="NH592" s="140"/>
      <c r="NI592" s="140"/>
      <c r="NJ592" s="140"/>
      <c r="NK592" s="140"/>
      <c r="NL592" s="140"/>
      <c r="NM592" s="140"/>
      <c r="NN592" s="140"/>
      <c r="NO592" s="140"/>
      <c r="NP592" s="140"/>
      <c r="NQ592" s="140"/>
      <c r="NR592" s="140"/>
      <c r="NS592" s="140"/>
      <c r="NT592" s="140"/>
      <c r="NU592" s="140"/>
      <c r="NV592" s="140"/>
      <c r="NW592" s="140"/>
      <c r="NX592" s="140"/>
      <c r="NY592" s="140"/>
      <c r="NZ592" s="140"/>
      <c r="OA592" s="140"/>
      <c r="OB592" s="140"/>
      <c r="OC592" s="140"/>
      <c r="OD592" s="140"/>
      <c r="OE592" s="140"/>
      <c r="OF592" s="140"/>
      <c r="OG592" s="140"/>
      <c r="OH592" s="140"/>
      <c r="OI592" s="140"/>
      <c r="OJ592" s="140"/>
      <c r="OK592" s="140"/>
      <c r="OL592" s="140"/>
      <c r="OM592" s="140"/>
      <c r="ON592" s="140"/>
      <c r="OO592" s="140"/>
      <c r="OP592" s="140"/>
      <c r="OQ592" s="140"/>
      <c r="OR592" s="140"/>
      <c r="OS592" s="140"/>
      <c r="OT592" s="140"/>
      <c r="OU592" s="140"/>
      <c r="OV592" s="140"/>
      <c r="OW592" s="140"/>
      <c r="OX592" s="140"/>
      <c r="OY592" s="140"/>
      <c r="OZ592" s="140"/>
      <c r="PA592" s="140"/>
      <c r="PB592" s="140"/>
      <c r="PC592" s="140"/>
      <c r="PD592" s="140"/>
      <c r="PE592" s="140"/>
      <c r="PF592" s="140"/>
      <c r="PG592" s="140"/>
      <c r="PH592" s="140"/>
      <c r="PI592" s="140"/>
      <c r="PJ592" s="140"/>
      <c r="PK592" s="140"/>
      <c r="PL592" s="140"/>
      <c r="PM592" s="140"/>
      <c r="PN592" s="140"/>
      <c r="PO592" s="140"/>
      <c r="PP592" s="140"/>
      <c r="PQ592" s="140"/>
      <c r="PR592" s="140"/>
      <c r="PS592" s="140"/>
      <c r="PT592" s="140"/>
      <c r="PU592" s="140"/>
      <c r="PV592" s="140"/>
      <c r="PW592" s="140"/>
      <c r="PX592" s="140"/>
      <c r="PY592" s="140"/>
      <c r="PZ592" s="140"/>
      <c r="QA592" s="140"/>
      <c r="QB592" s="140"/>
      <c r="QC592" s="140"/>
      <c r="QD592" s="140"/>
      <c r="QE592" s="140"/>
      <c r="QF592" s="140"/>
      <c r="QG592" s="140"/>
      <c r="QH592" s="140"/>
      <c r="QI592" s="140"/>
      <c r="QJ592" s="140"/>
      <c r="QK592" s="140"/>
      <c r="QL592" s="140"/>
      <c r="QM592" s="140"/>
      <c r="QN592" s="140"/>
      <c r="QO592" s="140"/>
      <c r="QP592" s="140"/>
      <c r="QQ592" s="140"/>
      <c r="QR592" s="140"/>
      <c r="QS592" s="140"/>
      <c r="QT592" s="140"/>
      <c r="QU592" s="140"/>
      <c r="QV592" s="140"/>
      <c r="QW592" s="140"/>
      <c r="QX592" s="140"/>
      <c r="QY592" s="140"/>
      <c r="QZ592" s="140"/>
      <c r="RA592" s="140"/>
      <c r="RB592" s="140"/>
      <c r="RC592" s="140"/>
      <c r="RD592" s="140"/>
      <c r="RE592" s="140"/>
      <c r="RF592" s="140"/>
      <c r="RG592" s="140"/>
      <c r="RH592" s="140"/>
      <c r="RI592" s="140"/>
      <c r="RJ592" s="140"/>
      <c r="RK592" s="140"/>
      <c r="RL592" s="140"/>
      <c r="RM592" s="140"/>
      <c r="RN592" s="140"/>
      <c r="RO592" s="140"/>
      <c r="RP592" s="140"/>
      <c r="RQ592" s="140"/>
      <c r="RR592" s="140"/>
      <c r="RS592" s="140"/>
      <c r="RT592" s="140"/>
      <c r="RU592" s="140"/>
      <c r="RV592" s="140"/>
      <c r="RW592" s="140"/>
      <c r="RX592" s="140"/>
      <c r="RY592" s="140"/>
      <c r="RZ592" s="140"/>
      <c r="SA592" s="140"/>
      <c r="SB592" s="140"/>
      <c r="SC592" s="140"/>
      <c r="SD592" s="140"/>
      <c r="SE592" s="140"/>
      <c r="SF592" s="140"/>
      <c r="SG592" s="140"/>
      <c r="SH592" s="140"/>
      <c r="SI592" s="140"/>
      <c r="SJ592" s="140"/>
      <c r="SK592" s="140"/>
      <c r="SL592" s="140"/>
      <c r="SM592" s="140"/>
      <c r="SN592" s="140"/>
      <c r="SO592" s="140"/>
      <c r="SP592" s="140"/>
      <c r="SQ592" s="140"/>
      <c r="SR592" s="140"/>
      <c r="SS592" s="140"/>
      <c r="ST592" s="140"/>
      <c r="SU592" s="140"/>
      <c r="SV592" s="140"/>
      <c r="SW592" s="140"/>
      <c r="SX592" s="140"/>
      <c r="SY592" s="140"/>
      <c r="SZ592" s="140"/>
      <c r="TA592" s="140"/>
      <c r="TB592" s="140"/>
      <c r="TC592" s="140"/>
      <c r="TD592" s="140"/>
      <c r="TE592" s="140"/>
      <c r="TF592" s="140"/>
      <c r="TG592" s="140"/>
      <c r="TH592" s="140"/>
      <c r="TI592" s="140"/>
      <c r="TJ592" s="140"/>
      <c r="TK592" s="140"/>
      <c r="TL592" s="140"/>
      <c r="TM592" s="140"/>
      <c r="TN592" s="140"/>
      <c r="TO592" s="140"/>
      <c r="TP592" s="140"/>
      <c r="TQ592" s="140"/>
      <c r="TR592" s="140"/>
      <c r="TS592" s="140"/>
      <c r="TT592" s="140"/>
      <c r="TU592" s="140"/>
      <c r="TV592" s="140"/>
      <c r="TW592" s="140"/>
      <c r="TX592" s="140"/>
      <c r="TY592" s="140"/>
      <c r="TZ592" s="140"/>
      <c r="UA592" s="140"/>
      <c r="UB592" s="140"/>
      <c r="UC592" s="140"/>
      <c r="UD592" s="140"/>
      <c r="UE592" s="140"/>
      <c r="UF592" s="140"/>
      <c r="UG592" s="140"/>
      <c r="UH592" s="140"/>
      <c r="UI592" s="140"/>
      <c r="UJ592" s="140"/>
      <c r="UK592" s="140"/>
      <c r="UL592" s="140"/>
      <c r="UM592" s="140"/>
      <c r="UN592" s="140"/>
      <c r="UO592" s="140"/>
      <c r="UP592" s="140"/>
      <c r="UQ592" s="140"/>
      <c r="UR592" s="140"/>
      <c r="US592" s="140"/>
      <c r="UT592" s="140"/>
      <c r="UU592" s="140"/>
      <c r="UV592" s="140"/>
      <c r="UW592" s="140"/>
      <c r="UX592" s="140"/>
      <c r="UY592" s="140"/>
      <c r="UZ592" s="140"/>
      <c r="VA592" s="140"/>
      <c r="VB592" s="140"/>
      <c r="VC592" s="140"/>
      <c r="VD592" s="140"/>
      <c r="VE592" s="140"/>
      <c r="VF592" s="140"/>
      <c r="VG592" s="140"/>
      <c r="VH592" s="140"/>
      <c r="VI592" s="140"/>
      <c r="VJ592" s="140"/>
      <c r="VK592" s="140"/>
      <c r="VL592" s="140"/>
      <c r="VM592" s="140"/>
      <c r="VN592" s="140"/>
      <c r="VO592" s="140"/>
      <c r="VP592" s="140"/>
      <c r="VQ592" s="140"/>
      <c r="VR592" s="140"/>
      <c r="VS592" s="140"/>
      <c r="VT592" s="140"/>
      <c r="VU592" s="140"/>
      <c r="VV592" s="140"/>
      <c r="VW592" s="140"/>
      <c r="VX592" s="140"/>
      <c r="VY592" s="140"/>
      <c r="VZ592" s="140"/>
      <c r="WA592" s="140"/>
      <c r="WB592" s="140"/>
      <c r="WC592" s="140"/>
      <c r="WD592" s="140"/>
      <c r="WE592" s="140"/>
      <c r="WF592" s="140"/>
      <c r="WG592" s="140"/>
      <c r="WH592" s="140"/>
      <c r="WI592" s="140"/>
      <c r="WJ592" s="140"/>
      <c r="WK592" s="140"/>
      <c r="WL592" s="140"/>
      <c r="WM592" s="140"/>
      <c r="WN592" s="140"/>
      <c r="WO592" s="140"/>
      <c r="WP592" s="140"/>
      <c r="WQ592" s="140"/>
      <c r="WR592" s="140"/>
      <c r="WS592" s="140"/>
      <c r="WT592" s="140"/>
      <c r="WU592" s="140"/>
      <c r="WV592" s="140"/>
      <c r="WW592" s="140"/>
      <c r="WX592" s="140"/>
      <c r="WY592" s="140"/>
      <c r="WZ592" s="140"/>
      <c r="XA592" s="140"/>
      <c r="XB592" s="140"/>
      <c r="XC592" s="140"/>
      <c r="XD592" s="140"/>
      <c r="XE592" s="140"/>
      <c r="XF592" s="140"/>
      <c r="XG592" s="140"/>
      <c r="XH592" s="140"/>
      <c r="XI592" s="140"/>
      <c r="XJ592" s="140"/>
      <c r="XK592" s="140"/>
      <c r="XL592" s="140"/>
      <c r="XM592" s="140"/>
      <c r="XN592" s="140"/>
      <c r="XO592" s="140"/>
      <c r="XP592" s="140"/>
      <c r="XQ592" s="140"/>
      <c r="XR592" s="140"/>
      <c r="XS592" s="140"/>
      <c r="XT592" s="140"/>
      <c r="XU592" s="140"/>
      <c r="XV592" s="140"/>
      <c r="XW592" s="140"/>
      <c r="XX592" s="140"/>
      <c r="XY592" s="140"/>
      <c r="XZ592" s="140"/>
      <c r="YA592" s="140"/>
      <c r="YB592" s="140"/>
      <c r="YC592" s="140"/>
      <c r="YD592" s="140"/>
      <c r="YE592" s="140"/>
      <c r="YF592" s="140"/>
      <c r="YG592" s="140"/>
      <c r="YH592" s="140"/>
      <c r="YI592" s="140"/>
      <c r="YJ592" s="140"/>
      <c r="YK592" s="140"/>
      <c r="YL592" s="140"/>
      <c r="YM592" s="140"/>
      <c r="YN592" s="140"/>
      <c r="YO592" s="140"/>
      <c r="YP592" s="140"/>
      <c r="YQ592" s="140"/>
      <c r="YR592" s="140"/>
      <c r="YS592" s="140"/>
      <c r="YT592" s="140"/>
      <c r="YU592" s="140"/>
      <c r="YV592" s="140"/>
      <c r="YW592" s="140"/>
      <c r="YX592" s="140"/>
      <c r="YY592" s="140"/>
      <c r="YZ592" s="140"/>
      <c r="ZA592" s="140"/>
      <c r="ZB592" s="140"/>
      <c r="ZC592" s="140"/>
      <c r="ZD592" s="140"/>
      <c r="ZE592" s="140"/>
      <c r="ZF592" s="140"/>
      <c r="ZG592" s="140"/>
      <c r="ZH592" s="140"/>
      <c r="ZI592" s="140"/>
      <c r="ZJ592" s="140"/>
      <c r="ZK592" s="140"/>
      <c r="ZL592" s="140"/>
      <c r="ZM592" s="140"/>
      <c r="ZN592" s="140"/>
      <c r="ZO592" s="140"/>
      <c r="ZP592" s="140"/>
      <c r="ZQ592" s="140"/>
      <c r="ZR592" s="140"/>
      <c r="ZS592" s="140"/>
      <c r="ZT592" s="140"/>
      <c r="ZU592" s="140"/>
      <c r="ZV592" s="140"/>
      <c r="ZW592" s="140"/>
      <c r="ZX592" s="140"/>
      <c r="ZY592" s="140"/>
      <c r="ZZ592" s="140"/>
      <c r="AAA592" s="140"/>
      <c r="AAB592" s="140"/>
      <c r="AAC592" s="140"/>
      <c r="AAD592" s="140"/>
      <c r="AAE592" s="140"/>
      <c r="AAF592" s="140"/>
      <c r="AAG592" s="140"/>
      <c r="AAH592" s="140"/>
      <c r="AAI592" s="140"/>
      <c r="AAJ592" s="140"/>
      <c r="AAK592" s="140"/>
      <c r="AAL592" s="140"/>
      <c r="AAM592" s="140"/>
      <c r="AAN592" s="140"/>
      <c r="AAO592" s="140"/>
      <c r="AAP592" s="140"/>
      <c r="AAQ592" s="140"/>
      <c r="AAR592" s="140"/>
      <c r="AAS592" s="140"/>
      <c r="AAT592" s="140"/>
      <c r="AAU592" s="140"/>
      <c r="AAV592" s="140"/>
      <c r="AAW592" s="140"/>
      <c r="AAX592" s="140"/>
      <c r="AAY592" s="140"/>
      <c r="AAZ592" s="140"/>
      <c r="ABA592" s="140"/>
      <c r="ABB592" s="140"/>
      <c r="ABC592" s="140"/>
      <c r="ABD592" s="140"/>
      <c r="ABE592" s="140"/>
      <c r="ABF592" s="140"/>
      <c r="ABG592" s="140"/>
      <c r="ABH592" s="140"/>
      <c r="ABI592" s="140"/>
      <c r="ABJ592" s="140"/>
      <c r="ABK592" s="140"/>
      <c r="ABL592" s="140"/>
      <c r="ABM592" s="140"/>
      <c r="ABN592" s="140"/>
      <c r="ABO592" s="140"/>
      <c r="ABP592" s="140"/>
      <c r="ABQ592" s="140"/>
      <c r="ABR592" s="140"/>
      <c r="ABS592" s="140"/>
      <c r="ABT592" s="140"/>
      <c r="ABU592" s="140"/>
      <c r="ABV592" s="140"/>
      <c r="ABW592" s="140"/>
      <c r="ABX592" s="140"/>
      <c r="ABY592" s="140"/>
      <c r="ABZ592" s="140"/>
      <c r="ACA592" s="140"/>
      <c r="ACB592" s="140"/>
      <c r="ACC592" s="140"/>
      <c r="ACD592" s="140"/>
      <c r="ACE592" s="140"/>
      <c r="ACF592" s="140"/>
      <c r="ACG592" s="140"/>
      <c r="ACH592" s="140"/>
      <c r="ACI592" s="140"/>
      <c r="ACJ592" s="140"/>
      <c r="ACK592" s="140"/>
      <c r="ACL592" s="140"/>
      <c r="ACM592" s="140"/>
      <c r="ACN592" s="140"/>
      <c r="ACO592" s="140"/>
      <c r="ACP592" s="140"/>
      <c r="ACQ592" s="140"/>
      <c r="ACR592" s="140"/>
      <c r="ACS592" s="140"/>
      <c r="ACT592" s="140"/>
      <c r="ACU592" s="140"/>
      <c r="ACV592" s="140"/>
      <c r="ACW592" s="140"/>
      <c r="ACX592" s="140"/>
      <c r="ACY592" s="140"/>
      <c r="ACZ592" s="140"/>
      <c r="ADA592" s="140"/>
      <c r="ADB592" s="140"/>
      <c r="ADC592" s="140"/>
      <c r="ADD592" s="140"/>
      <c r="ADE592" s="140"/>
      <c r="ADF592" s="140"/>
      <c r="ADG592" s="140"/>
      <c r="ADH592" s="140"/>
      <c r="ADI592" s="140"/>
      <c r="ADJ592" s="140"/>
      <c r="ADK592" s="140"/>
      <c r="ADL592" s="140"/>
      <c r="ADM592" s="140"/>
      <c r="ADN592" s="140"/>
      <c r="ADO592" s="140"/>
      <c r="ADP592" s="140"/>
      <c r="ADQ592" s="140"/>
      <c r="ADR592" s="140"/>
      <c r="ADS592" s="140"/>
      <c r="ADT592" s="140"/>
      <c r="ADU592" s="140"/>
      <c r="ADV592" s="140"/>
      <c r="ADW592" s="140"/>
      <c r="ADX592" s="140"/>
      <c r="ADY592" s="140"/>
      <c r="ADZ592" s="140"/>
      <c r="AEA592" s="140"/>
      <c r="AEB592" s="140"/>
      <c r="AEC592" s="140"/>
      <c r="AED592" s="140"/>
      <c r="AEE592" s="140"/>
      <c r="AEF592" s="140"/>
      <c r="AEG592" s="140"/>
      <c r="AEH592" s="140"/>
      <c r="AEI592" s="140"/>
      <c r="AEJ592" s="140"/>
      <c r="AEK592" s="140"/>
      <c r="AEL592" s="140"/>
      <c r="AEM592" s="140"/>
      <c r="AEN592" s="140"/>
      <c r="AEO592" s="140"/>
      <c r="AEP592" s="140"/>
      <c r="AEQ592" s="140"/>
      <c r="AER592" s="140"/>
      <c r="AES592" s="140"/>
      <c r="AET592" s="140"/>
      <c r="AEU592" s="140"/>
      <c r="AEV592" s="140"/>
      <c r="AEW592" s="140"/>
      <c r="AEX592" s="140"/>
      <c r="AEY592" s="140"/>
      <c r="AEZ592" s="140"/>
      <c r="AFA592" s="140"/>
      <c r="AFB592" s="140"/>
      <c r="AFC592" s="140"/>
      <c r="AFD592" s="140"/>
      <c r="AFE592" s="140"/>
      <c r="AFF592" s="140"/>
      <c r="AFG592" s="140"/>
      <c r="AFH592" s="140"/>
      <c r="AFI592" s="140"/>
      <c r="AFJ592" s="140"/>
      <c r="AFK592" s="140"/>
      <c r="AFL592" s="140"/>
      <c r="AFM592" s="140"/>
      <c r="AFN592" s="140"/>
      <c r="AFO592" s="140"/>
      <c r="AFP592" s="140"/>
      <c r="AFQ592" s="140"/>
      <c r="AFR592" s="140"/>
      <c r="AFS592" s="140"/>
      <c r="AFT592" s="140"/>
      <c r="AFU592" s="140"/>
      <c r="AFV592" s="140"/>
      <c r="AFW592" s="140"/>
      <c r="AFX592" s="140"/>
      <c r="AFY592" s="140"/>
      <c r="AFZ592" s="140"/>
      <c r="AGA592" s="140"/>
      <c r="AGB592" s="140"/>
      <c r="AGC592" s="140"/>
      <c r="AGD592" s="140"/>
      <c r="AGE592" s="140"/>
      <c r="AGF592" s="140"/>
      <c r="AGG592" s="140"/>
      <c r="AGH592" s="140"/>
      <c r="AGI592" s="140"/>
      <c r="AGJ592" s="140"/>
      <c r="AGK592" s="140"/>
      <c r="AGL592" s="140"/>
      <c r="AGM592" s="140"/>
      <c r="AGN592" s="140"/>
      <c r="AGO592" s="140"/>
      <c r="AGP592" s="140"/>
      <c r="AGQ592" s="140"/>
      <c r="AGR592" s="140"/>
      <c r="AGS592" s="140"/>
      <c r="AGT592" s="140"/>
      <c r="AGU592" s="140"/>
      <c r="AGV592" s="140"/>
      <c r="AGW592" s="140"/>
      <c r="AGX592" s="140"/>
      <c r="AGY592" s="140"/>
      <c r="AGZ592" s="140"/>
      <c r="AHA592" s="140"/>
      <c r="AHB592" s="140"/>
      <c r="AHC592" s="140"/>
      <c r="AHD592" s="140"/>
      <c r="AHE592" s="140"/>
      <c r="AHF592" s="140"/>
      <c r="AHG592" s="140"/>
      <c r="AHH592" s="140"/>
      <c r="AHI592" s="140"/>
      <c r="AHJ592" s="140"/>
      <c r="AHK592" s="140"/>
      <c r="AHL592" s="140"/>
      <c r="AHM592" s="140"/>
      <c r="AHN592" s="140"/>
      <c r="AHO592" s="140"/>
      <c r="AHP592" s="140"/>
      <c r="AHQ592" s="140"/>
      <c r="AHR592" s="140"/>
      <c r="AHS592" s="140"/>
      <c r="AHT592" s="140"/>
      <c r="AHU592" s="140"/>
      <c r="AHV592" s="140"/>
      <c r="AHW592" s="140"/>
      <c r="AHX592" s="140"/>
      <c r="AHY592" s="140"/>
      <c r="AHZ592" s="140"/>
      <c r="AIA592" s="140"/>
      <c r="AIB592" s="140"/>
      <c r="AIC592" s="140"/>
      <c r="AID592" s="140"/>
      <c r="AIE592" s="140"/>
      <c r="AIF592" s="140"/>
      <c r="AIG592" s="140"/>
      <c r="AIH592" s="140"/>
      <c r="AII592" s="140"/>
      <c r="AIJ592" s="140"/>
      <c r="AIK592" s="140"/>
      <c r="AIL592" s="140"/>
      <c r="AIM592" s="140"/>
      <c r="AIN592" s="140"/>
      <c r="AIO592" s="140"/>
      <c r="AIP592" s="140"/>
      <c r="AIQ592" s="140"/>
      <c r="AIR592" s="140"/>
      <c r="AIS592" s="140"/>
      <c r="AIT592" s="140"/>
      <c r="AIU592" s="140"/>
      <c r="AIV592" s="140"/>
      <c r="AIW592" s="140"/>
      <c r="AIX592" s="140"/>
      <c r="AIY592" s="140"/>
      <c r="AIZ592" s="140"/>
      <c r="AJA592" s="140"/>
      <c r="AJB592" s="140"/>
      <c r="AJC592" s="140"/>
      <c r="AJD592" s="140"/>
      <c r="AJE592" s="140"/>
      <c r="AJF592" s="140"/>
      <c r="AJG592" s="140"/>
      <c r="AJH592" s="140"/>
      <c r="AJI592" s="140"/>
      <c r="AJJ592" s="140"/>
      <c r="AJK592" s="140"/>
      <c r="AJL592" s="140"/>
      <c r="AJM592" s="140"/>
      <c r="AJN592" s="140"/>
      <c r="AJO592" s="140"/>
      <c r="AJP592" s="140"/>
      <c r="AJQ592" s="140"/>
      <c r="AJR592" s="140"/>
      <c r="AJS592" s="140"/>
      <c r="AJT592" s="140"/>
      <c r="AJU592" s="140"/>
      <c r="AJV592" s="140"/>
      <c r="AJW592" s="140"/>
      <c r="AJX592" s="140"/>
      <c r="AJY592" s="140"/>
      <c r="AJZ592" s="140"/>
      <c r="AKA592" s="140"/>
      <c r="AKB592" s="140"/>
      <c r="AKC592" s="140"/>
      <c r="AKD592" s="140"/>
      <c r="AKE592" s="140"/>
      <c r="AKF592" s="140"/>
      <c r="AKG592" s="140"/>
      <c r="AKH592" s="140"/>
      <c r="AKI592" s="140"/>
      <c r="AKJ592" s="140"/>
      <c r="AKK592" s="140"/>
      <c r="AKL592" s="140"/>
      <c r="AKM592" s="140"/>
      <c r="AKN592" s="140"/>
      <c r="AKO592" s="140"/>
      <c r="AKP592" s="140"/>
      <c r="AKQ592" s="140"/>
      <c r="AKR592" s="140"/>
      <c r="AKS592" s="140"/>
      <c r="AKT592" s="140"/>
      <c r="AKU592" s="140"/>
      <c r="AKV592" s="140"/>
      <c r="AKW592" s="140"/>
      <c r="AKX592" s="140"/>
    </row>
    <row r="593" spans="1:986" ht="27.95" customHeight="1" x14ac:dyDescent="0.2">
      <c r="A593" s="249"/>
      <c r="B593" s="239" t="s">
        <v>1221</v>
      </c>
      <c r="C593" s="155" t="str">
        <f>_xlfn.CONCAT(Leverancespecifikation6[[#This Row],[ID]],Leverancespecifikation6[[#This Row],[BYGNINGSDEL]])</f>
        <v xml:space="preserve">589Ventilation </v>
      </c>
      <c r="D593" s="173"/>
      <c r="E593" s="173"/>
      <c r="F593" s="173"/>
      <c r="G593" s="173"/>
      <c r="H593" s="173"/>
      <c r="I593" s="174"/>
      <c r="J593" s="158">
        <v>1</v>
      </c>
      <c r="K593" s="159" t="s">
        <v>1247</v>
      </c>
      <c r="L593" s="160"/>
      <c r="M593" s="82" t="str">
        <f>IFERROR(VLOOKUP(Leverancespecifikation6[[#This Row],[ID-Bygningsdel]],'Data ændringslog'!A:G,7,FALSE),"P")</f>
        <v/>
      </c>
      <c r="N593" s="205" t="s">
        <v>99</v>
      </c>
      <c r="O593" s="264"/>
      <c r="P593" s="265"/>
      <c r="Q593" s="265"/>
      <c r="R593" s="265"/>
      <c r="S593" s="265"/>
      <c r="T593" s="265"/>
      <c r="U593" s="266"/>
      <c r="V593" s="113"/>
      <c r="W593" s="83"/>
      <c r="X593" s="83"/>
      <c r="Y593" s="83"/>
      <c r="Z593" s="83"/>
      <c r="AA593" s="83"/>
      <c r="AB593" s="209"/>
      <c r="AC593" s="173"/>
      <c r="AD593" s="209"/>
      <c r="AE593" s="209"/>
      <c r="AF593" s="209"/>
      <c r="AG593" s="209"/>
      <c r="AH593" s="209"/>
      <c r="AI593" s="209"/>
      <c r="AJ593" s="209"/>
      <c r="AK593" s="173"/>
      <c r="AL593" s="209"/>
      <c r="AM593" s="173"/>
      <c r="AN593" s="209"/>
      <c r="AO593" s="209"/>
      <c r="AP593" s="209"/>
      <c r="AQ593" s="209"/>
      <c r="AR593" s="209"/>
      <c r="AS593" s="209"/>
      <c r="AT593" s="209"/>
      <c r="AU593" s="173"/>
      <c r="AV593" s="209"/>
      <c r="AW593" s="209"/>
      <c r="AX593" s="209"/>
      <c r="AY593" s="209"/>
      <c r="AZ593" s="209"/>
      <c r="BA593" s="209"/>
      <c r="BB593" s="209"/>
      <c r="BC593" s="173"/>
      <c r="BD593" s="209"/>
      <c r="BE593" s="209"/>
      <c r="BF593" s="209"/>
      <c r="BG593" s="209"/>
      <c r="BH593" s="209"/>
      <c r="BI593" s="209"/>
      <c r="BJ593" s="209"/>
      <c r="BK593" s="173"/>
      <c r="BL593" s="288"/>
      <c r="BM593" s="174"/>
      <c r="BN593" s="209"/>
      <c r="BO593" s="209"/>
      <c r="BP593" s="209"/>
      <c r="BQ593" s="209"/>
      <c r="BR593" s="209"/>
      <c r="BS593" s="209"/>
      <c r="BT593" s="209"/>
      <c r="BU593" s="173"/>
      <c r="BV593" s="174"/>
      <c r="BW593" s="209"/>
      <c r="BX593" s="209"/>
      <c r="BY593" s="209"/>
      <c r="BZ593" s="209"/>
      <c r="CA593" s="200"/>
      <c r="CB593" s="134"/>
    </row>
    <row r="594" spans="1:986" s="104" customFormat="1" x14ac:dyDescent="0.2">
      <c r="A594" s="248"/>
      <c r="B594" s="240" t="s">
        <v>1223</v>
      </c>
      <c r="C594" s="161" t="str">
        <f>_xlfn.CONCAT(Leverancespecifikation6[[#This Row],[ID]],Leverancespecifikation6[[#This Row],[BYGNINGSDEL]])</f>
        <v>590Føringsveje</v>
      </c>
      <c r="D594" s="162"/>
      <c r="E594" s="162"/>
      <c r="F594" s="162"/>
      <c r="G594" s="162"/>
      <c r="H594" s="162"/>
      <c r="I594" s="162"/>
      <c r="J594" s="163">
        <v>2</v>
      </c>
      <c r="K594" s="164" t="s">
        <v>579</v>
      </c>
      <c r="L594" s="165"/>
      <c r="M594" s="100" t="str">
        <f>IFERROR(VLOOKUP(Leverancespecifikation6[[#This Row],[ID-Bygningsdel]],'Data ændringslog'!A:G,7,FALSE),"P")</f>
        <v/>
      </c>
      <c r="N594" s="201" t="s">
        <v>99</v>
      </c>
      <c r="O594" s="119"/>
      <c r="P594" s="101"/>
      <c r="Q594" s="101"/>
      <c r="R594" s="101"/>
      <c r="S594" s="101"/>
      <c r="T594" s="101"/>
      <c r="U594" s="120"/>
      <c r="V594" s="111"/>
      <c r="W594" s="102"/>
      <c r="X594" s="102"/>
      <c r="Y594" s="102"/>
      <c r="Z594" s="102"/>
      <c r="AA594" s="10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285"/>
      <c r="BM594" s="162"/>
      <c r="BN594" s="162"/>
      <c r="BO594" s="162"/>
      <c r="BP594" s="162"/>
      <c r="BQ594" s="162"/>
      <c r="BR594" s="162"/>
      <c r="BS594" s="162"/>
      <c r="BT594" s="162"/>
      <c r="BU594" s="162"/>
      <c r="BV594" s="162"/>
      <c r="BW594" s="162"/>
      <c r="BX594" s="162"/>
      <c r="BY594" s="162"/>
      <c r="BZ594" s="162"/>
      <c r="CA594" s="206"/>
      <c r="CB594" s="98"/>
      <c r="CC594" s="98"/>
      <c r="CD594" s="98"/>
      <c r="CE594" s="98"/>
      <c r="CF594" s="98"/>
      <c r="CG594" s="98"/>
      <c r="CH594" s="98"/>
      <c r="CI594" s="98"/>
      <c r="CJ594" s="98"/>
      <c r="CK594" s="98"/>
      <c r="CL594" s="98"/>
      <c r="CM594" s="98"/>
      <c r="CN594" s="98"/>
      <c r="CO594" s="98"/>
      <c r="CP594" s="98"/>
      <c r="CQ594" s="98"/>
      <c r="CR594" s="98"/>
      <c r="CS594" s="98"/>
      <c r="CT594" s="98"/>
      <c r="CU594" s="98"/>
      <c r="CV594" s="98"/>
      <c r="CW594" s="98"/>
      <c r="CX594" s="98"/>
      <c r="CY594" s="98"/>
      <c r="CZ594" s="98"/>
      <c r="DA594" s="98"/>
      <c r="DB594" s="98"/>
      <c r="DC594" s="98"/>
      <c r="DD594" s="98"/>
      <c r="DE594" s="98"/>
      <c r="DF594" s="98"/>
      <c r="DG594" s="98"/>
      <c r="DH594" s="98"/>
      <c r="DI594" s="98"/>
      <c r="DJ594" s="98"/>
      <c r="DK594" s="98"/>
      <c r="DL594" s="98"/>
      <c r="DM594" s="98"/>
      <c r="DN594" s="98"/>
      <c r="DO594" s="98"/>
      <c r="DP594" s="98"/>
      <c r="DQ594" s="98"/>
      <c r="DR594" s="98"/>
      <c r="DS594" s="98"/>
      <c r="DT594" s="98"/>
      <c r="DU594" s="98"/>
      <c r="DV594" s="98"/>
      <c r="DW594" s="98"/>
      <c r="DX594" s="98"/>
      <c r="DY594" s="98"/>
      <c r="DZ594" s="98"/>
      <c r="EA594" s="98"/>
      <c r="EB594" s="98"/>
      <c r="EC594" s="98"/>
      <c r="ED594" s="98"/>
      <c r="EE594" s="98"/>
      <c r="EF594" s="98"/>
      <c r="EG594" s="98"/>
      <c r="EH594" s="98"/>
      <c r="EI594" s="98"/>
      <c r="EJ594" s="98"/>
      <c r="EK594" s="98"/>
      <c r="EL594" s="98"/>
      <c r="EM594" s="98"/>
      <c r="EN594" s="98"/>
      <c r="EO594" s="98"/>
      <c r="EP594" s="98"/>
      <c r="EQ594" s="98"/>
      <c r="ER594" s="98"/>
      <c r="ES594" s="98"/>
      <c r="ET594" s="98"/>
      <c r="EU594" s="98"/>
      <c r="EV594" s="98"/>
      <c r="EW594" s="98"/>
      <c r="EX594" s="98"/>
      <c r="EY594" s="98"/>
      <c r="EZ594" s="98"/>
      <c r="FA594" s="98"/>
      <c r="FB594" s="98"/>
      <c r="FC594" s="98"/>
      <c r="FD594" s="98"/>
      <c r="FE594" s="98"/>
      <c r="FF594" s="98"/>
      <c r="FG594" s="98"/>
      <c r="FH594" s="98"/>
      <c r="FI594" s="98"/>
      <c r="FJ594" s="98"/>
      <c r="FK594" s="98"/>
      <c r="FL594" s="98"/>
      <c r="FM594" s="98"/>
      <c r="FN594" s="98"/>
      <c r="FO594" s="98"/>
      <c r="FP594" s="98"/>
      <c r="FQ594" s="98"/>
      <c r="FR594" s="98"/>
      <c r="FS594" s="98"/>
      <c r="FT594" s="98"/>
      <c r="FU594" s="98"/>
      <c r="FV594" s="98"/>
      <c r="FW594" s="98"/>
      <c r="FX594" s="98"/>
      <c r="FY594" s="98"/>
      <c r="FZ594" s="98"/>
      <c r="GA594" s="98"/>
      <c r="GB594" s="98"/>
      <c r="GC594" s="98"/>
      <c r="GD594" s="98"/>
      <c r="GE594" s="98"/>
      <c r="GF594" s="98"/>
      <c r="GG594" s="98"/>
      <c r="GH594" s="98"/>
      <c r="GI594" s="98"/>
      <c r="GJ594" s="98"/>
      <c r="GK594" s="98"/>
      <c r="GL594" s="98"/>
      <c r="GM594" s="98"/>
      <c r="GN594" s="98"/>
      <c r="GO594" s="98"/>
      <c r="GP594" s="98"/>
      <c r="GQ594" s="98"/>
      <c r="GR594" s="98"/>
      <c r="GS594" s="98"/>
      <c r="GT594" s="98"/>
      <c r="GU594" s="98"/>
      <c r="GV594" s="98"/>
      <c r="GW594" s="98"/>
      <c r="GX594" s="98"/>
      <c r="GY594" s="98"/>
      <c r="GZ594" s="98"/>
      <c r="HA594" s="98"/>
      <c r="HB594" s="98"/>
      <c r="HC594" s="98"/>
      <c r="HD594" s="98"/>
      <c r="HE594" s="98"/>
      <c r="HF594" s="98"/>
      <c r="HG594" s="98"/>
      <c r="HH594" s="98"/>
      <c r="HI594" s="98"/>
      <c r="HJ594" s="98"/>
      <c r="HK594" s="98"/>
      <c r="HL594" s="98"/>
      <c r="HM594" s="98"/>
      <c r="HN594" s="98"/>
      <c r="HO594" s="98"/>
      <c r="HP594" s="98"/>
      <c r="HQ594" s="98"/>
      <c r="HR594" s="98"/>
      <c r="HS594" s="98"/>
      <c r="HT594" s="98"/>
      <c r="HU594" s="98"/>
      <c r="HV594" s="98"/>
      <c r="HW594" s="98"/>
      <c r="HX594" s="98"/>
      <c r="HY594" s="98"/>
      <c r="HZ594" s="98"/>
      <c r="IA594" s="98"/>
      <c r="IB594" s="98"/>
      <c r="IC594" s="98"/>
      <c r="ID594" s="98"/>
      <c r="IE594" s="98"/>
      <c r="IF594" s="98"/>
      <c r="IG594" s="98"/>
      <c r="IH594" s="98"/>
      <c r="II594" s="98"/>
      <c r="IJ594" s="98"/>
      <c r="IK594" s="98"/>
      <c r="IL594" s="98"/>
      <c r="IM594" s="98"/>
      <c r="IN594" s="98"/>
      <c r="IO594" s="98"/>
      <c r="IP594" s="98"/>
      <c r="IQ594" s="98"/>
      <c r="IR594" s="98"/>
      <c r="IS594" s="98"/>
      <c r="IT594" s="98"/>
      <c r="IU594" s="98"/>
      <c r="IV594" s="98"/>
      <c r="IW594" s="98"/>
      <c r="IX594" s="98"/>
      <c r="IY594" s="98"/>
      <c r="IZ594" s="98"/>
      <c r="JA594" s="98"/>
      <c r="JB594" s="98"/>
      <c r="JC594" s="98"/>
      <c r="JD594" s="98"/>
      <c r="JE594" s="98"/>
      <c r="JF594" s="98"/>
      <c r="JG594" s="98"/>
      <c r="JH594" s="98"/>
      <c r="JI594" s="98"/>
      <c r="JJ594" s="98"/>
      <c r="JK594" s="98"/>
      <c r="JL594" s="98"/>
      <c r="JM594" s="98"/>
      <c r="JN594" s="98"/>
      <c r="JO594" s="98"/>
      <c r="JP594" s="98"/>
      <c r="JQ594" s="98"/>
      <c r="JR594" s="98"/>
      <c r="JS594" s="98"/>
      <c r="JT594" s="98"/>
      <c r="JU594" s="98"/>
      <c r="JV594" s="98"/>
      <c r="JW594" s="98"/>
      <c r="JX594" s="98"/>
      <c r="JY594" s="98"/>
      <c r="JZ594" s="98"/>
      <c r="KA594" s="98"/>
      <c r="KB594" s="98"/>
      <c r="KC594" s="98"/>
      <c r="KD594" s="98"/>
      <c r="KE594" s="98"/>
      <c r="KF594" s="98"/>
      <c r="KG594" s="98"/>
      <c r="KH594" s="98"/>
      <c r="KI594" s="98"/>
      <c r="KJ594" s="98"/>
      <c r="KK594" s="98"/>
      <c r="KL594" s="98"/>
      <c r="KM594" s="98"/>
      <c r="KN594" s="98"/>
      <c r="KO594" s="98"/>
      <c r="KP594" s="98"/>
      <c r="KQ594" s="98"/>
      <c r="KR594" s="98"/>
      <c r="KS594" s="98"/>
      <c r="KT594" s="98"/>
      <c r="KU594" s="98"/>
      <c r="KV594" s="98"/>
      <c r="KW594" s="98"/>
      <c r="KX594" s="98"/>
      <c r="KY594" s="98"/>
      <c r="KZ594" s="98"/>
      <c r="LA594" s="98"/>
      <c r="LB594" s="98"/>
      <c r="LC594" s="98"/>
      <c r="LD594" s="98"/>
      <c r="LE594" s="98"/>
      <c r="LF594" s="98"/>
      <c r="LG594" s="98"/>
      <c r="LH594" s="98"/>
      <c r="LI594" s="98"/>
      <c r="LJ594" s="98"/>
      <c r="LK594" s="98"/>
      <c r="LL594" s="98"/>
      <c r="LM594" s="98"/>
      <c r="LN594" s="98"/>
      <c r="LO594" s="98"/>
      <c r="LP594" s="98"/>
      <c r="LQ594" s="98"/>
      <c r="LR594" s="98"/>
      <c r="LS594" s="98"/>
      <c r="LT594" s="98"/>
      <c r="LU594" s="98"/>
      <c r="LV594" s="98"/>
      <c r="LW594" s="98"/>
      <c r="LX594" s="98"/>
      <c r="LY594" s="98"/>
      <c r="LZ594" s="98"/>
      <c r="MA594" s="98"/>
      <c r="MB594" s="98"/>
      <c r="MC594" s="98"/>
      <c r="MD594" s="98"/>
      <c r="ME594" s="98"/>
      <c r="MF594" s="98"/>
      <c r="MG594" s="98"/>
      <c r="MH594" s="98"/>
      <c r="MI594" s="98"/>
      <c r="MJ594" s="98"/>
      <c r="MK594" s="98"/>
      <c r="ML594" s="98"/>
      <c r="MM594" s="98"/>
      <c r="MN594" s="98"/>
      <c r="MO594" s="98"/>
      <c r="MP594" s="98"/>
      <c r="MQ594" s="98"/>
      <c r="MR594" s="98"/>
      <c r="MS594" s="98"/>
      <c r="MT594" s="98"/>
      <c r="MU594" s="98"/>
      <c r="MV594" s="98"/>
      <c r="MW594" s="98"/>
      <c r="MX594" s="98"/>
      <c r="MY594" s="98"/>
      <c r="MZ594" s="98"/>
      <c r="NA594" s="98"/>
      <c r="NB594" s="98"/>
      <c r="NC594" s="98"/>
      <c r="ND594" s="98"/>
      <c r="NE594" s="98"/>
      <c r="NF594" s="98"/>
      <c r="NG594" s="98"/>
      <c r="NH594" s="98"/>
      <c r="NI594" s="98"/>
      <c r="NJ594" s="98"/>
      <c r="NK594" s="98"/>
      <c r="NL594" s="98"/>
      <c r="NM594" s="98"/>
      <c r="NN594" s="98"/>
      <c r="NO594" s="98"/>
      <c r="NP594" s="98"/>
      <c r="NQ594" s="98"/>
      <c r="NR594" s="98"/>
      <c r="NS594" s="98"/>
      <c r="NT594" s="98"/>
      <c r="NU594" s="98"/>
      <c r="NV594" s="98"/>
      <c r="NW594" s="98"/>
      <c r="NX594" s="98"/>
      <c r="NY594" s="98"/>
      <c r="NZ594" s="98"/>
      <c r="OA594" s="98"/>
      <c r="OB594" s="98"/>
      <c r="OC594" s="98"/>
      <c r="OD594" s="98"/>
      <c r="OE594" s="98"/>
      <c r="OF594" s="98"/>
      <c r="OG594" s="98"/>
      <c r="OH594" s="98"/>
      <c r="OI594" s="98"/>
      <c r="OJ594" s="98"/>
      <c r="OK594" s="98"/>
      <c r="OL594" s="98"/>
      <c r="OM594" s="98"/>
      <c r="ON594" s="98"/>
      <c r="OO594" s="98"/>
      <c r="OP594" s="98"/>
      <c r="OQ594" s="98"/>
      <c r="OR594" s="98"/>
      <c r="OS594" s="98"/>
      <c r="OT594" s="98"/>
      <c r="OU594" s="98"/>
      <c r="OV594" s="98"/>
      <c r="OW594" s="98"/>
      <c r="OX594" s="98"/>
      <c r="OY594" s="98"/>
      <c r="OZ594" s="98"/>
      <c r="PA594" s="98"/>
      <c r="PB594" s="98"/>
      <c r="PC594" s="98"/>
      <c r="PD594" s="98"/>
      <c r="PE594" s="98"/>
      <c r="PF594" s="98"/>
      <c r="PG594" s="98"/>
      <c r="PH594" s="98"/>
      <c r="PI594" s="98"/>
      <c r="PJ594" s="98"/>
      <c r="PK594" s="98"/>
      <c r="PL594" s="98"/>
      <c r="PM594" s="98"/>
      <c r="PN594" s="98"/>
      <c r="PO594" s="98"/>
      <c r="PP594" s="98"/>
      <c r="PQ594" s="98"/>
      <c r="PR594" s="98"/>
      <c r="PS594" s="98"/>
      <c r="PT594" s="98"/>
      <c r="PU594" s="98"/>
      <c r="PV594" s="98"/>
      <c r="PW594" s="98"/>
      <c r="PX594" s="98"/>
      <c r="PY594" s="98"/>
      <c r="PZ594" s="98"/>
      <c r="QA594" s="98"/>
      <c r="QB594" s="98"/>
      <c r="QC594" s="98"/>
      <c r="QD594" s="98"/>
      <c r="QE594" s="98"/>
      <c r="QF594" s="98"/>
      <c r="QG594" s="98"/>
      <c r="QH594" s="98"/>
      <c r="QI594" s="98"/>
      <c r="QJ594" s="98"/>
      <c r="QK594" s="98"/>
      <c r="QL594" s="98"/>
      <c r="QM594" s="98"/>
      <c r="QN594" s="98"/>
      <c r="QO594" s="98"/>
      <c r="QP594" s="98"/>
      <c r="QQ594" s="98"/>
      <c r="QR594" s="98"/>
      <c r="QS594" s="98"/>
      <c r="QT594" s="98"/>
      <c r="QU594" s="98"/>
      <c r="QV594" s="98"/>
      <c r="QW594" s="98"/>
      <c r="QX594" s="98"/>
      <c r="QY594" s="98"/>
      <c r="QZ594" s="98"/>
      <c r="RA594" s="98"/>
      <c r="RB594" s="98"/>
      <c r="RC594" s="98"/>
      <c r="RD594" s="98"/>
      <c r="RE594" s="98"/>
      <c r="RF594" s="98"/>
      <c r="RG594" s="98"/>
      <c r="RH594" s="98"/>
      <c r="RI594" s="98"/>
      <c r="RJ594" s="98"/>
      <c r="RK594" s="98"/>
      <c r="RL594" s="98"/>
      <c r="RM594" s="98"/>
      <c r="RN594" s="98"/>
      <c r="RO594" s="98"/>
      <c r="RP594" s="98"/>
      <c r="RQ594" s="98"/>
      <c r="RR594" s="98"/>
      <c r="RS594" s="98"/>
      <c r="RT594" s="98"/>
      <c r="RU594" s="98"/>
      <c r="RV594" s="98"/>
      <c r="RW594" s="98"/>
      <c r="RX594" s="98"/>
      <c r="RY594" s="98"/>
      <c r="RZ594" s="98"/>
      <c r="SA594" s="98"/>
      <c r="SB594" s="98"/>
      <c r="SC594" s="98"/>
      <c r="SD594" s="98"/>
      <c r="SE594" s="98"/>
      <c r="SF594" s="98"/>
      <c r="SG594" s="98"/>
      <c r="SH594" s="98"/>
      <c r="SI594" s="98"/>
      <c r="SJ594" s="98"/>
      <c r="SK594" s="98"/>
      <c r="SL594" s="98"/>
      <c r="SM594" s="98"/>
      <c r="SN594" s="98"/>
      <c r="SO594" s="98"/>
      <c r="SP594" s="98"/>
      <c r="SQ594" s="98"/>
      <c r="SR594" s="98"/>
      <c r="SS594" s="98"/>
      <c r="ST594" s="98"/>
      <c r="SU594" s="98"/>
      <c r="SV594" s="98"/>
      <c r="SW594" s="98"/>
      <c r="SX594" s="98"/>
      <c r="SY594" s="98"/>
      <c r="SZ594" s="98"/>
      <c r="TA594" s="98"/>
      <c r="TB594" s="98"/>
      <c r="TC594" s="98"/>
      <c r="TD594" s="98"/>
      <c r="TE594" s="98"/>
      <c r="TF594" s="98"/>
      <c r="TG594" s="98"/>
      <c r="TH594" s="98"/>
      <c r="TI594" s="98"/>
      <c r="TJ594" s="98"/>
      <c r="TK594" s="98"/>
      <c r="TL594" s="98"/>
      <c r="TM594" s="98"/>
      <c r="TN594" s="98"/>
      <c r="TO594" s="98"/>
      <c r="TP594" s="98"/>
      <c r="TQ594" s="98"/>
      <c r="TR594" s="98"/>
      <c r="TS594" s="98"/>
      <c r="TT594" s="98"/>
      <c r="TU594" s="98"/>
      <c r="TV594" s="98"/>
      <c r="TW594" s="98"/>
      <c r="TX594" s="98"/>
      <c r="TY594" s="98"/>
      <c r="TZ594" s="98"/>
      <c r="UA594" s="98"/>
      <c r="UB594" s="98"/>
      <c r="UC594" s="98"/>
      <c r="UD594" s="98"/>
      <c r="UE594" s="98"/>
      <c r="UF594" s="98"/>
      <c r="UG594" s="98"/>
      <c r="UH594" s="98"/>
      <c r="UI594" s="98"/>
      <c r="UJ594" s="98"/>
      <c r="UK594" s="98"/>
      <c r="UL594" s="98"/>
      <c r="UM594" s="98"/>
      <c r="UN594" s="98"/>
      <c r="UO594" s="98"/>
      <c r="UP594" s="98"/>
      <c r="UQ594" s="98"/>
      <c r="UR594" s="98"/>
      <c r="US594" s="98"/>
      <c r="UT594" s="98"/>
      <c r="UU594" s="98"/>
      <c r="UV594" s="98"/>
      <c r="UW594" s="98"/>
      <c r="UX594" s="98"/>
      <c r="UY594" s="98"/>
      <c r="UZ594" s="98"/>
      <c r="VA594" s="98"/>
      <c r="VB594" s="98"/>
      <c r="VC594" s="98"/>
      <c r="VD594" s="98"/>
      <c r="VE594" s="98"/>
      <c r="VF594" s="98"/>
      <c r="VG594" s="98"/>
      <c r="VH594" s="98"/>
      <c r="VI594" s="98"/>
      <c r="VJ594" s="98"/>
      <c r="VK594" s="98"/>
      <c r="VL594" s="98"/>
      <c r="VM594" s="98"/>
      <c r="VN594" s="98"/>
      <c r="VO594" s="98"/>
      <c r="VP594" s="98"/>
      <c r="VQ594" s="98"/>
      <c r="VR594" s="98"/>
      <c r="VS594" s="98"/>
      <c r="VT594" s="98"/>
      <c r="VU594" s="98"/>
      <c r="VV594" s="98"/>
      <c r="VW594" s="98"/>
      <c r="VX594" s="98"/>
      <c r="VY594" s="98"/>
      <c r="VZ594" s="98"/>
      <c r="WA594" s="98"/>
      <c r="WB594" s="98"/>
      <c r="WC594" s="98"/>
      <c r="WD594" s="98"/>
      <c r="WE594" s="98"/>
      <c r="WF594" s="98"/>
      <c r="WG594" s="98"/>
      <c r="WH594" s="98"/>
      <c r="WI594" s="98"/>
      <c r="WJ594" s="98"/>
      <c r="WK594" s="98"/>
      <c r="WL594" s="98"/>
      <c r="WM594" s="98"/>
      <c r="WN594" s="98"/>
      <c r="WO594" s="98"/>
      <c r="WP594" s="98"/>
      <c r="WQ594" s="98"/>
      <c r="WR594" s="98"/>
      <c r="WS594" s="98"/>
      <c r="WT594" s="98"/>
      <c r="WU594" s="98"/>
      <c r="WV594" s="98"/>
      <c r="WW594" s="98"/>
      <c r="WX594" s="98"/>
      <c r="WY594" s="98"/>
      <c r="WZ594" s="98"/>
      <c r="XA594" s="98"/>
      <c r="XB594" s="98"/>
      <c r="XC594" s="98"/>
      <c r="XD594" s="98"/>
      <c r="XE594" s="98"/>
      <c r="XF594" s="98"/>
      <c r="XG594" s="98"/>
      <c r="XH594" s="98"/>
      <c r="XI594" s="98"/>
      <c r="XJ594" s="98"/>
      <c r="XK594" s="98"/>
      <c r="XL594" s="98"/>
      <c r="XM594" s="98"/>
      <c r="XN594" s="98"/>
      <c r="XO594" s="98"/>
      <c r="XP594" s="98"/>
      <c r="XQ594" s="98"/>
      <c r="XR594" s="98"/>
      <c r="XS594" s="98"/>
      <c r="XT594" s="98"/>
      <c r="XU594" s="98"/>
      <c r="XV594" s="98"/>
      <c r="XW594" s="98"/>
      <c r="XX594" s="98"/>
      <c r="XY594" s="98"/>
      <c r="XZ594" s="98"/>
      <c r="YA594" s="98"/>
      <c r="YB594" s="98"/>
      <c r="YC594" s="98"/>
      <c r="YD594" s="98"/>
      <c r="YE594" s="98"/>
      <c r="YF594" s="98"/>
      <c r="YG594" s="98"/>
      <c r="YH594" s="98"/>
      <c r="YI594" s="98"/>
      <c r="YJ594" s="98"/>
      <c r="YK594" s="98"/>
      <c r="YL594" s="98"/>
      <c r="YM594" s="98"/>
      <c r="YN594" s="98"/>
      <c r="YO594" s="98"/>
      <c r="YP594" s="98"/>
      <c r="YQ594" s="98"/>
      <c r="YR594" s="98"/>
      <c r="YS594" s="98"/>
      <c r="YT594" s="98"/>
      <c r="YU594" s="98"/>
      <c r="YV594" s="98"/>
      <c r="YW594" s="98"/>
      <c r="YX594" s="98"/>
      <c r="YY594" s="98"/>
      <c r="YZ594" s="98"/>
      <c r="ZA594" s="98"/>
      <c r="ZB594" s="98"/>
      <c r="ZC594" s="98"/>
      <c r="ZD594" s="98"/>
      <c r="ZE594" s="98"/>
      <c r="ZF594" s="98"/>
      <c r="ZG594" s="98"/>
      <c r="ZH594" s="98"/>
      <c r="ZI594" s="98"/>
      <c r="ZJ594" s="98"/>
      <c r="ZK594" s="98"/>
      <c r="ZL594" s="98"/>
      <c r="ZM594" s="98"/>
      <c r="ZN594" s="98"/>
      <c r="ZO594" s="98"/>
      <c r="ZP594" s="98"/>
      <c r="ZQ594" s="98"/>
      <c r="ZR594" s="98"/>
      <c r="ZS594" s="98"/>
      <c r="ZT594" s="98"/>
      <c r="ZU594" s="98"/>
      <c r="ZV594" s="98"/>
      <c r="ZW594" s="98"/>
      <c r="ZX594" s="98"/>
      <c r="ZY594" s="98"/>
      <c r="ZZ594" s="98"/>
      <c r="AAA594" s="98"/>
      <c r="AAB594" s="98"/>
      <c r="AAC594" s="98"/>
      <c r="AAD594" s="98"/>
      <c r="AAE594" s="98"/>
      <c r="AAF594" s="98"/>
      <c r="AAG594" s="98"/>
      <c r="AAH594" s="98"/>
      <c r="AAI594" s="98"/>
      <c r="AAJ594" s="98"/>
      <c r="AAK594" s="98"/>
      <c r="AAL594" s="98"/>
      <c r="AAM594" s="98"/>
      <c r="AAN594" s="98"/>
      <c r="AAO594" s="98"/>
      <c r="AAP594" s="98"/>
      <c r="AAQ594" s="98"/>
      <c r="AAR594" s="98"/>
      <c r="AAS594" s="98"/>
      <c r="AAT594" s="98"/>
      <c r="AAU594" s="98"/>
      <c r="AAV594" s="98"/>
      <c r="AAW594" s="98"/>
      <c r="AAX594" s="98"/>
      <c r="AAY594" s="98"/>
      <c r="AAZ594" s="98"/>
      <c r="ABA594" s="98"/>
      <c r="ABB594" s="98"/>
      <c r="ABC594" s="98"/>
      <c r="ABD594" s="98"/>
      <c r="ABE594" s="98"/>
      <c r="ABF594" s="98"/>
      <c r="ABG594" s="98"/>
      <c r="ABH594" s="98"/>
      <c r="ABI594" s="98"/>
      <c r="ABJ594" s="98"/>
      <c r="ABK594" s="98"/>
      <c r="ABL594" s="98"/>
      <c r="ABM594" s="98"/>
      <c r="ABN594" s="98"/>
      <c r="ABO594" s="98"/>
      <c r="ABP594" s="98"/>
      <c r="ABQ594" s="98"/>
      <c r="ABR594" s="98"/>
      <c r="ABS594" s="98"/>
      <c r="ABT594" s="98"/>
      <c r="ABU594" s="98"/>
      <c r="ABV594" s="98"/>
      <c r="ABW594" s="98"/>
      <c r="ABX594" s="98"/>
      <c r="ABY594" s="98"/>
      <c r="ABZ594" s="98"/>
      <c r="ACA594" s="98"/>
      <c r="ACB594" s="98"/>
      <c r="ACC594" s="98"/>
      <c r="ACD594" s="98"/>
      <c r="ACE594" s="98"/>
      <c r="ACF594" s="98"/>
      <c r="ACG594" s="98"/>
      <c r="ACH594" s="98"/>
      <c r="ACI594" s="98"/>
      <c r="ACJ594" s="98"/>
      <c r="ACK594" s="98"/>
      <c r="ACL594" s="98"/>
      <c r="ACM594" s="98"/>
      <c r="ACN594" s="98"/>
      <c r="ACO594" s="98"/>
      <c r="ACP594" s="98"/>
      <c r="ACQ594" s="98"/>
      <c r="ACR594" s="98"/>
      <c r="ACS594" s="98"/>
      <c r="ACT594" s="98"/>
      <c r="ACU594" s="98"/>
      <c r="ACV594" s="98"/>
      <c r="ACW594" s="98"/>
      <c r="ACX594" s="98"/>
      <c r="ACY594" s="98"/>
      <c r="ACZ594" s="98"/>
      <c r="ADA594" s="98"/>
      <c r="ADB594" s="98"/>
      <c r="ADC594" s="98"/>
      <c r="ADD594" s="98"/>
      <c r="ADE594" s="98"/>
      <c r="ADF594" s="98"/>
      <c r="ADG594" s="98"/>
      <c r="ADH594" s="98"/>
      <c r="ADI594" s="98"/>
      <c r="ADJ594" s="98"/>
      <c r="ADK594" s="98"/>
      <c r="ADL594" s="98"/>
      <c r="ADM594" s="98"/>
      <c r="ADN594" s="98"/>
      <c r="ADO594" s="98"/>
      <c r="ADP594" s="98"/>
      <c r="ADQ594" s="98"/>
      <c r="ADR594" s="98"/>
      <c r="ADS594" s="98"/>
      <c r="ADT594" s="98"/>
      <c r="ADU594" s="98"/>
      <c r="ADV594" s="98"/>
      <c r="ADW594" s="98"/>
      <c r="ADX594" s="98"/>
      <c r="ADY594" s="98"/>
      <c r="ADZ594" s="98"/>
      <c r="AEA594" s="98"/>
      <c r="AEB594" s="98"/>
      <c r="AEC594" s="98"/>
      <c r="AED594" s="98"/>
      <c r="AEE594" s="98"/>
      <c r="AEF594" s="98"/>
      <c r="AEG594" s="98"/>
      <c r="AEH594" s="98"/>
      <c r="AEI594" s="98"/>
      <c r="AEJ594" s="98"/>
      <c r="AEK594" s="98"/>
      <c r="AEL594" s="98"/>
      <c r="AEM594" s="98"/>
      <c r="AEN594" s="98"/>
      <c r="AEO594" s="98"/>
      <c r="AEP594" s="98"/>
      <c r="AEQ594" s="98"/>
      <c r="AER594" s="98"/>
      <c r="AES594" s="98"/>
      <c r="AET594" s="98"/>
      <c r="AEU594" s="98"/>
      <c r="AEV594" s="98"/>
      <c r="AEW594" s="98"/>
      <c r="AEX594" s="98"/>
      <c r="AEY594" s="98"/>
      <c r="AEZ594" s="98"/>
      <c r="AFA594" s="98"/>
      <c r="AFB594" s="98"/>
      <c r="AFC594" s="98"/>
      <c r="AFD594" s="98"/>
      <c r="AFE594" s="98"/>
      <c r="AFF594" s="98"/>
      <c r="AFG594" s="98"/>
      <c r="AFH594" s="98"/>
      <c r="AFI594" s="98"/>
      <c r="AFJ594" s="98"/>
      <c r="AFK594" s="98"/>
      <c r="AFL594" s="98"/>
      <c r="AFM594" s="98"/>
      <c r="AFN594" s="98"/>
      <c r="AFO594" s="98"/>
      <c r="AFP594" s="98"/>
      <c r="AFQ594" s="98"/>
      <c r="AFR594" s="98"/>
      <c r="AFS594" s="98"/>
      <c r="AFT594" s="98"/>
      <c r="AFU594" s="98"/>
      <c r="AFV594" s="98"/>
      <c r="AFW594" s="98"/>
      <c r="AFX594" s="98"/>
      <c r="AFY594" s="98"/>
      <c r="AFZ594" s="98"/>
      <c r="AGA594" s="98"/>
      <c r="AGB594" s="98"/>
      <c r="AGC594" s="98"/>
      <c r="AGD594" s="98"/>
      <c r="AGE594" s="98"/>
      <c r="AGF594" s="98"/>
      <c r="AGG594" s="98"/>
      <c r="AGH594" s="98"/>
      <c r="AGI594" s="98"/>
      <c r="AGJ594" s="98"/>
      <c r="AGK594" s="98"/>
      <c r="AGL594" s="98"/>
      <c r="AGM594" s="98"/>
      <c r="AGN594" s="98"/>
      <c r="AGO594" s="98"/>
      <c r="AGP594" s="98"/>
      <c r="AGQ594" s="98"/>
      <c r="AGR594" s="98"/>
      <c r="AGS594" s="98"/>
      <c r="AGT594" s="98"/>
      <c r="AGU594" s="98"/>
      <c r="AGV594" s="98"/>
      <c r="AGW594" s="98"/>
      <c r="AGX594" s="98"/>
      <c r="AGY594" s="98"/>
      <c r="AGZ594" s="98"/>
      <c r="AHA594" s="98"/>
      <c r="AHB594" s="98"/>
      <c r="AHC594" s="98"/>
      <c r="AHD594" s="98"/>
      <c r="AHE594" s="98"/>
      <c r="AHF594" s="98"/>
      <c r="AHG594" s="98"/>
      <c r="AHH594" s="98"/>
      <c r="AHI594" s="98"/>
      <c r="AHJ594" s="98"/>
      <c r="AHK594" s="98"/>
      <c r="AHL594" s="98"/>
      <c r="AHM594" s="98"/>
      <c r="AHN594" s="98"/>
      <c r="AHO594" s="98"/>
      <c r="AHP594" s="98"/>
      <c r="AHQ594" s="98"/>
      <c r="AHR594" s="98"/>
      <c r="AHS594" s="98"/>
      <c r="AHT594" s="98"/>
      <c r="AHU594" s="98"/>
      <c r="AHV594" s="98"/>
      <c r="AHW594" s="98"/>
      <c r="AHX594" s="98"/>
      <c r="AHY594" s="98"/>
      <c r="AHZ594" s="98"/>
      <c r="AIA594" s="98"/>
      <c r="AIB594" s="98"/>
      <c r="AIC594" s="98"/>
      <c r="AID594" s="98"/>
      <c r="AIE594" s="98"/>
      <c r="AIF594" s="98"/>
      <c r="AIG594" s="98"/>
      <c r="AIH594" s="98"/>
      <c r="AII594" s="98"/>
      <c r="AIJ594" s="98"/>
      <c r="AIK594" s="98"/>
      <c r="AIL594" s="98"/>
      <c r="AIM594" s="98"/>
      <c r="AIN594" s="98"/>
      <c r="AIO594" s="98"/>
      <c r="AIP594" s="98"/>
      <c r="AIQ594" s="98"/>
      <c r="AIR594" s="98"/>
      <c r="AIS594" s="98"/>
      <c r="AIT594" s="98"/>
      <c r="AIU594" s="98"/>
      <c r="AIV594" s="98"/>
      <c r="AIW594" s="98"/>
      <c r="AIX594" s="98"/>
      <c r="AIY594" s="98"/>
      <c r="AIZ594" s="98"/>
      <c r="AJA594" s="98"/>
      <c r="AJB594" s="98"/>
      <c r="AJC594" s="98"/>
      <c r="AJD594" s="98"/>
      <c r="AJE594" s="98"/>
      <c r="AJF594" s="98"/>
      <c r="AJG594" s="98"/>
      <c r="AJH594" s="98"/>
      <c r="AJI594" s="98"/>
      <c r="AJJ594" s="98"/>
      <c r="AJK594" s="98"/>
      <c r="AJL594" s="98"/>
      <c r="AJM594" s="98"/>
      <c r="AJN594" s="98"/>
      <c r="AJO594" s="98"/>
      <c r="AJP594" s="98"/>
      <c r="AJQ594" s="98"/>
      <c r="AJR594" s="98"/>
      <c r="AJS594" s="98"/>
      <c r="AJT594" s="98"/>
      <c r="AJU594" s="98"/>
      <c r="AJV594" s="98"/>
      <c r="AJW594" s="98"/>
      <c r="AJX594" s="98"/>
      <c r="AJY594" s="98"/>
      <c r="AJZ594" s="98"/>
      <c r="AKA594" s="98"/>
      <c r="AKB594" s="98"/>
      <c r="AKC594" s="98"/>
      <c r="AKD594" s="98"/>
      <c r="AKE594" s="98"/>
      <c r="AKF594" s="98"/>
      <c r="AKG594" s="98"/>
      <c r="AKH594" s="98"/>
      <c r="AKI594" s="98"/>
      <c r="AKJ594" s="98"/>
      <c r="AKK594" s="98"/>
      <c r="AKL594" s="98"/>
      <c r="AKM594" s="98"/>
      <c r="AKN594" s="98"/>
      <c r="AKO594" s="98"/>
      <c r="AKP594" s="98"/>
      <c r="AKQ594" s="98"/>
      <c r="AKR594" s="98"/>
      <c r="AKS594" s="98"/>
      <c r="AKT594" s="98"/>
      <c r="AKU594" s="98"/>
      <c r="AKV594" s="98"/>
      <c r="AKW594" s="98"/>
      <c r="AKX594" s="98"/>
    </row>
    <row r="595" spans="1:986" s="88" customFormat="1" ht="12" x14ac:dyDescent="0.2">
      <c r="A595" s="249"/>
      <c r="B595" s="241" t="s">
        <v>1225</v>
      </c>
      <c r="C595" s="166" t="str">
        <f>_xlfn.CONCAT(Leverancespecifikation6[[#This Row],[ID]],Leverancespecifikation6[[#This Row],[BYGNINGSDEL]])</f>
        <v>591Kanaler</v>
      </c>
      <c r="D595" s="167"/>
      <c r="E595" s="167">
        <v>571</v>
      </c>
      <c r="F595" s="167"/>
      <c r="G595" s="167"/>
      <c r="H595" s="167"/>
      <c r="I595" s="167"/>
      <c r="J595" s="167">
        <v>3</v>
      </c>
      <c r="K595" s="332" t="s">
        <v>1250</v>
      </c>
      <c r="L595" s="169"/>
      <c r="M595" s="86" t="str">
        <f>IFERROR(VLOOKUP(Leverancespecifikation6[[#This Row],[ID-Bygningsdel]],'Data ændringslog'!A:G,7,FALSE),"P")</f>
        <v/>
      </c>
      <c r="N595" s="320" t="s">
        <v>99</v>
      </c>
      <c r="O595" s="117" t="str">
        <f>VLOOKUP(Leverancespecifikation6[[#This Row],[ID-Bygningsdel]],'Data aktør'!A:H,2,FALSE)</f>
        <v/>
      </c>
      <c r="P595" s="87" t="str">
        <f>VLOOKUP(Leverancespecifikation6[[#This Row],[ID-Bygningsdel]],'Data aktør'!A:H,3,FALSE)</f>
        <v/>
      </c>
      <c r="Q595" s="87" t="str">
        <f>VLOOKUP(Leverancespecifikation6[[#This Row],[ID-Bygningsdel]],'Data aktør'!A:H,4,FALSE)</f>
        <v/>
      </c>
      <c r="R595" s="87" t="str">
        <f>VLOOKUP(Leverancespecifikation6[[#This Row],[ID-Bygningsdel]],'Data aktør'!A:H,5,FALSE)</f>
        <v/>
      </c>
      <c r="S595" s="87" t="str">
        <f>VLOOKUP(Leverancespecifikation6[[#This Row],[ID-Bygningsdel]],'Data aktør'!A:H,6,FALSE)</f>
        <v/>
      </c>
      <c r="T595" s="87" t="str">
        <f>VLOOKUP(Leverancespecifikation6[[#This Row],[ID-Bygningsdel]],'Data aktør'!A:H,7,FALSE)</f>
        <v/>
      </c>
      <c r="U595" s="118" t="str">
        <f>VLOOKUP(Leverancespecifikation6[[#This Row],[ID-Bygningsdel]],'Data aktør'!A:H,8,FALSE)</f>
        <v/>
      </c>
      <c r="V595" s="110"/>
      <c r="W595" s="85"/>
      <c r="X595" s="85"/>
      <c r="Y595" s="85"/>
      <c r="Z595" s="85"/>
      <c r="AA595" s="85"/>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c r="BF595" s="167"/>
      <c r="BG595" s="167"/>
      <c r="BH595" s="167"/>
      <c r="BI595" s="167"/>
      <c r="BJ595" s="167"/>
      <c r="BK595" s="167"/>
      <c r="BL595" s="286"/>
      <c r="BM595" s="167"/>
      <c r="BN595" s="167"/>
      <c r="BO595" s="167"/>
      <c r="BP595" s="167"/>
      <c r="BQ595" s="167"/>
      <c r="BR595" s="167"/>
      <c r="BS595" s="167"/>
      <c r="BT595" s="167"/>
      <c r="BU595" s="167"/>
      <c r="BV595" s="167"/>
      <c r="BW595" s="167"/>
      <c r="BX595" s="167"/>
      <c r="BY595" s="167"/>
      <c r="BZ595" s="167"/>
      <c r="CA595" s="207"/>
      <c r="CB595" s="134"/>
      <c r="CC595" s="134"/>
      <c r="CD595" s="134"/>
      <c r="CE595" s="134"/>
      <c r="CF595" s="134"/>
      <c r="CG595" s="134"/>
      <c r="CH595" s="134"/>
      <c r="CI595" s="134"/>
      <c r="CJ595" s="134"/>
      <c r="CK595" s="134"/>
      <c r="CL595" s="134"/>
      <c r="CM595" s="134"/>
      <c r="CN595" s="134"/>
      <c r="CO595" s="134"/>
      <c r="CP595" s="134"/>
      <c r="CQ595" s="134"/>
      <c r="CR595" s="134"/>
      <c r="CS595" s="134"/>
      <c r="CT595" s="134"/>
      <c r="CU595" s="134"/>
      <c r="CV595" s="134"/>
      <c r="CW595" s="134"/>
      <c r="CX595" s="134"/>
      <c r="CY595" s="134"/>
      <c r="CZ595" s="134"/>
      <c r="DA595" s="134"/>
      <c r="DB595" s="134"/>
      <c r="DC595" s="134"/>
      <c r="DD595" s="134"/>
      <c r="DE595" s="134"/>
      <c r="DF595" s="134"/>
      <c r="DG595" s="134"/>
      <c r="DH595" s="134"/>
      <c r="DI595" s="134"/>
      <c r="DJ595" s="134"/>
      <c r="DK595" s="134"/>
      <c r="DL595" s="134"/>
      <c r="DM595" s="134"/>
      <c r="DN595" s="134"/>
      <c r="DO595" s="134"/>
      <c r="DP595" s="134"/>
      <c r="DQ595" s="134"/>
      <c r="DR595" s="134"/>
      <c r="DS595" s="134"/>
      <c r="DT595" s="134"/>
      <c r="DU595" s="134"/>
      <c r="DV595" s="134"/>
      <c r="DW595" s="134"/>
      <c r="DX595" s="134"/>
      <c r="DY595" s="134"/>
      <c r="DZ595" s="134"/>
      <c r="EA595" s="134"/>
      <c r="EB595" s="134"/>
      <c r="EC595" s="134"/>
      <c r="ED595" s="134"/>
      <c r="EE595" s="134"/>
      <c r="EF595" s="134"/>
      <c r="EG595" s="134"/>
      <c r="EH595" s="134"/>
      <c r="EI595" s="134"/>
      <c r="EJ595" s="134"/>
      <c r="EK595" s="134"/>
      <c r="EL595" s="134"/>
      <c r="EM595" s="134"/>
      <c r="EN595" s="134"/>
      <c r="EO595" s="134"/>
      <c r="EP595" s="134"/>
      <c r="EQ595" s="134"/>
      <c r="ER595" s="134"/>
      <c r="ES595" s="134"/>
      <c r="ET595" s="134"/>
      <c r="EU595" s="134"/>
      <c r="EV595" s="134"/>
      <c r="EW595" s="134"/>
      <c r="EX595" s="134"/>
      <c r="EY595" s="134"/>
      <c r="EZ595" s="134"/>
      <c r="FA595" s="134"/>
      <c r="FB595" s="134"/>
      <c r="FC595" s="134"/>
      <c r="FD595" s="134"/>
      <c r="FE595" s="134"/>
      <c r="FF595" s="134"/>
      <c r="FG595" s="134"/>
      <c r="FH595" s="134"/>
      <c r="FI595" s="134"/>
      <c r="FJ595" s="134"/>
      <c r="FK595" s="134"/>
      <c r="FL595" s="134"/>
      <c r="FM595" s="134"/>
      <c r="FN595" s="134"/>
      <c r="FO595" s="134"/>
      <c r="FP595" s="134"/>
      <c r="FQ595" s="134"/>
      <c r="FR595" s="134"/>
      <c r="FS595" s="134"/>
      <c r="FT595" s="134"/>
      <c r="FU595" s="134"/>
      <c r="FV595" s="134"/>
      <c r="FW595" s="134"/>
      <c r="FX595" s="134"/>
      <c r="FY595" s="134"/>
      <c r="FZ595" s="134"/>
      <c r="GA595" s="134"/>
      <c r="GB595" s="134"/>
      <c r="GC595" s="134"/>
      <c r="GD595" s="134"/>
      <c r="GE595" s="134"/>
      <c r="GF595" s="134"/>
      <c r="GG595" s="134"/>
      <c r="GH595" s="134"/>
      <c r="GI595" s="134"/>
      <c r="GJ595" s="134"/>
      <c r="GK595" s="134"/>
      <c r="GL595" s="134"/>
      <c r="GM595" s="134"/>
      <c r="GN595" s="134"/>
      <c r="GO595" s="134"/>
      <c r="GP595" s="134"/>
      <c r="GQ595" s="134"/>
      <c r="GR595" s="134"/>
      <c r="GS595" s="134"/>
      <c r="GT595" s="134"/>
      <c r="GU595" s="134"/>
      <c r="GV595" s="134"/>
      <c r="GW595" s="134"/>
      <c r="GX595" s="134"/>
      <c r="GY595" s="134"/>
      <c r="GZ595" s="134"/>
      <c r="HA595" s="134"/>
      <c r="HB595" s="134"/>
      <c r="HC595" s="134"/>
      <c r="HD595" s="134"/>
      <c r="HE595" s="134"/>
      <c r="HF595" s="134"/>
      <c r="HG595" s="134"/>
      <c r="HH595" s="134"/>
      <c r="HI595" s="134"/>
      <c r="HJ595" s="134"/>
      <c r="HK595" s="134"/>
      <c r="HL595" s="134"/>
      <c r="HM595" s="134"/>
      <c r="HN595" s="134"/>
      <c r="HO595" s="134"/>
      <c r="HP595" s="134"/>
      <c r="HQ595" s="134"/>
      <c r="HR595" s="134"/>
      <c r="HS595" s="134"/>
      <c r="HT595" s="134"/>
      <c r="HU595" s="134"/>
      <c r="HV595" s="134"/>
      <c r="HW595" s="134"/>
      <c r="HX595" s="134"/>
      <c r="HY595" s="134"/>
      <c r="HZ595" s="134"/>
      <c r="IA595" s="134"/>
      <c r="IB595" s="134"/>
      <c r="IC595" s="134"/>
      <c r="ID595" s="134"/>
      <c r="IE595" s="134"/>
      <c r="IF595" s="134"/>
      <c r="IG595" s="134"/>
      <c r="IH595" s="134"/>
      <c r="II595" s="134"/>
      <c r="IJ595" s="134"/>
      <c r="IK595" s="134"/>
      <c r="IL595" s="134"/>
      <c r="IM595" s="134"/>
      <c r="IN595" s="134"/>
      <c r="IO595" s="134"/>
      <c r="IP595" s="134"/>
      <c r="IQ595" s="134"/>
      <c r="IR595" s="134"/>
      <c r="IS595" s="134"/>
      <c r="IT595" s="134"/>
      <c r="IU595" s="134"/>
      <c r="IV595" s="134"/>
      <c r="IW595" s="134"/>
      <c r="IX595" s="134"/>
      <c r="IY595" s="134"/>
      <c r="IZ595" s="134"/>
      <c r="JA595" s="134"/>
      <c r="JB595" s="134"/>
      <c r="JC595" s="134"/>
      <c r="JD595" s="134"/>
      <c r="JE595" s="134"/>
      <c r="JF595" s="134"/>
      <c r="JG595" s="134"/>
      <c r="JH595" s="134"/>
      <c r="JI595" s="134"/>
      <c r="JJ595" s="134"/>
      <c r="JK595" s="134"/>
      <c r="JL595" s="134"/>
      <c r="JM595" s="134"/>
      <c r="JN595" s="134"/>
      <c r="JO595" s="134"/>
      <c r="JP595" s="134"/>
      <c r="JQ595" s="134"/>
      <c r="JR595" s="134"/>
      <c r="JS595" s="134"/>
      <c r="JT595" s="134"/>
      <c r="JU595" s="134"/>
      <c r="JV595" s="134"/>
      <c r="JW595" s="134"/>
      <c r="JX595" s="134"/>
      <c r="JY595" s="134"/>
      <c r="JZ595" s="134"/>
      <c r="KA595" s="134"/>
      <c r="KB595" s="134"/>
      <c r="KC595" s="134"/>
      <c r="KD595" s="134"/>
      <c r="KE595" s="134"/>
      <c r="KF595" s="134"/>
      <c r="KG595" s="134"/>
      <c r="KH595" s="134"/>
      <c r="KI595" s="134"/>
      <c r="KJ595" s="134"/>
      <c r="KK595" s="134"/>
      <c r="KL595" s="134"/>
      <c r="KM595" s="134"/>
      <c r="KN595" s="134"/>
      <c r="KO595" s="134"/>
      <c r="KP595" s="134"/>
      <c r="KQ595" s="134"/>
      <c r="KR595" s="134"/>
      <c r="KS595" s="134"/>
      <c r="KT595" s="134"/>
      <c r="KU595" s="134"/>
      <c r="KV595" s="134"/>
      <c r="KW595" s="134"/>
      <c r="KX595" s="134"/>
      <c r="KY595" s="134"/>
      <c r="KZ595" s="134"/>
      <c r="LA595" s="134"/>
      <c r="LB595" s="134"/>
      <c r="LC595" s="134"/>
      <c r="LD595" s="134"/>
      <c r="LE595" s="134"/>
      <c r="LF595" s="134"/>
      <c r="LG595" s="134"/>
      <c r="LH595" s="134"/>
      <c r="LI595" s="134"/>
      <c r="LJ595" s="134"/>
      <c r="LK595" s="134"/>
      <c r="LL595" s="134"/>
      <c r="LM595" s="134"/>
      <c r="LN595" s="134"/>
      <c r="LO595" s="134"/>
      <c r="LP595" s="134"/>
      <c r="LQ595" s="134"/>
      <c r="LR595" s="134"/>
      <c r="LS595" s="134"/>
      <c r="LT595" s="134"/>
      <c r="LU595" s="134"/>
      <c r="LV595" s="134"/>
      <c r="LW595" s="134"/>
      <c r="LX595" s="134"/>
      <c r="LY595" s="134"/>
      <c r="LZ595" s="134"/>
      <c r="MA595" s="134"/>
      <c r="MB595" s="134"/>
      <c r="MC595" s="134"/>
      <c r="MD595" s="134"/>
      <c r="ME595" s="134"/>
      <c r="MF595" s="134"/>
      <c r="MG595" s="134"/>
      <c r="MH595" s="134"/>
      <c r="MI595" s="134"/>
      <c r="MJ595" s="134"/>
      <c r="MK595" s="134"/>
      <c r="ML595" s="134"/>
      <c r="MM595" s="134"/>
      <c r="MN595" s="134"/>
      <c r="MO595" s="134"/>
      <c r="MP595" s="134"/>
      <c r="MQ595" s="134"/>
      <c r="MR595" s="134"/>
      <c r="MS595" s="134"/>
      <c r="MT595" s="134"/>
      <c r="MU595" s="134"/>
      <c r="MV595" s="134"/>
      <c r="MW595" s="134"/>
      <c r="MX595" s="134"/>
      <c r="MY595" s="134"/>
      <c r="MZ595" s="134"/>
      <c r="NA595" s="134"/>
      <c r="NB595" s="134"/>
      <c r="NC595" s="134"/>
      <c r="ND595" s="134"/>
      <c r="NE595" s="134"/>
      <c r="NF595" s="134"/>
      <c r="NG595" s="134"/>
      <c r="NH595" s="134"/>
      <c r="NI595" s="134"/>
      <c r="NJ595" s="134"/>
      <c r="NK595" s="134"/>
      <c r="NL595" s="134"/>
      <c r="NM595" s="134"/>
      <c r="NN595" s="134"/>
      <c r="NO595" s="134"/>
      <c r="NP595" s="134"/>
      <c r="NQ595" s="134"/>
      <c r="NR595" s="134"/>
      <c r="NS595" s="134"/>
      <c r="NT595" s="134"/>
      <c r="NU595" s="134"/>
      <c r="NV595" s="134"/>
      <c r="NW595" s="134"/>
      <c r="NX595" s="134"/>
      <c r="NY595" s="134"/>
      <c r="NZ595" s="134"/>
      <c r="OA595" s="134"/>
      <c r="OB595" s="134"/>
      <c r="OC595" s="134"/>
      <c r="OD595" s="134"/>
      <c r="OE595" s="134"/>
      <c r="OF595" s="134"/>
      <c r="OG595" s="134"/>
      <c r="OH595" s="134"/>
      <c r="OI595" s="134"/>
      <c r="OJ595" s="134"/>
      <c r="OK595" s="134"/>
      <c r="OL595" s="134"/>
      <c r="OM595" s="134"/>
      <c r="ON595" s="134"/>
      <c r="OO595" s="134"/>
      <c r="OP595" s="134"/>
      <c r="OQ595" s="134"/>
      <c r="OR595" s="134"/>
      <c r="OS595" s="134"/>
      <c r="OT595" s="134"/>
      <c r="OU595" s="134"/>
      <c r="OV595" s="134"/>
      <c r="OW595" s="134"/>
      <c r="OX595" s="134"/>
      <c r="OY595" s="134"/>
      <c r="OZ595" s="134"/>
      <c r="PA595" s="134"/>
      <c r="PB595" s="134"/>
      <c r="PC595" s="134"/>
      <c r="PD595" s="134"/>
      <c r="PE595" s="134"/>
      <c r="PF595" s="134"/>
      <c r="PG595" s="134"/>
      <c r="PH595" s="134"/>
      <c r="PI595" s="134"/>
      <c r="PJ595" s="134"/>
      <c r="PK595" s="134"/>
      <c r="PL595" s="134"/>
      <c r="PM595" s="134"/>
      <c r="PN595" s="134"/>
      <c r="PO595" s="134"/>
      <c r="PP595" s="134"/>
      <c r="PQ595" s="134"/>
      <c r="PR595" s="134"/>
      <c r="PS595" s="134"/>
      <c r="PT595" s="134"/>
      <c r="PU595" s="134"/>
      <c r="PV595" s="134"/>
      <c r="PW595" s="134"/>
      <c r="PX595" s="134"/>
      <c r="PY595" s="134"/>
      <c r="PZ595" s="134"/>
      <c r="QA595" s="134"/>
      <c r="QB595" s="134"/>
      <c r="QC595" s="134"/>
      <c r="QD595" s="134"/>
      <c r="QE595" s="134"/>
      <c r="QF595" s="134"/>
      <c r="QG595" s="134"/>
      <c r="QH595" s="134"/>
      <c r="QI595" s="134"/>
      <c r="QJ595" s="134"/>
      <c r="QK595" s="134"/>
      <c r="QL595" s="134"/>
      <c r="QM595" s="134"/>
      <c r="QN595" s="134"/>
      <c r="QO595" s="134"/>
      <c r="QP595" s="134"/>
      <c r="QQ595" s="134"/>
      <c r="QR595" s="134"/>
      <c r="QS595" s="134"/>
      <c r="QT595" s="134"/>
      <c r="QU595" s="134"/>
      <c r="QV595" s="134"/>
      <c r="QW595" s="134"/>
      <c r="QX595" s="134"/>
      <c r="QY595" s="134"/>
      <c r="QZ595" s="134"/>
      <c r="RA595" s="134"/>
      <c r="RB595" s="134"/>
      <c r="RC595" s="134"/>
      <c r="RD595" s="134"/>
      <c r="RE595" s="134"/>
      <c r="RF595" s="134"/>
      <c r="RG595" s="134"/>
      <c r="RH595" s="134"/>
      <c r="RI595" s="134"/>
      <c r="RJ595" s="134"/>
      <c r="RK595" s="134"/>
      <c r="RL595" s="134"/>
      <c r="RM595" s="134"/>
      <c r="RN595" s="134"/>
      <c r="RO595" s="134"/>
      <c r="RP595" s="134"/>
      <c r="RQ595" s="134"/>
      <c r="RR595" s="134"/>
      <c r="RS595" s="134"/>
      <c r="RT595" s="134"/>
      <c r="RU595" s="134"/>
      <c r="RV595" s="134"/>
      <c r="RW595" s="134"/>
      <c r="RX595" s="134"/>
      <c r="RY595" s="134"/>
      <c r="RZ595" s="134"/>
      <c r="SA595" s="134"/>
      <c r="SB595" s="134"/>
      <c r="SC595" s="134"/>
      <c r="SD595" s="134"/>
      <c r="SE595" s="134"/>
      <c r="SF595" s="134"/>
      <c r="SG595" s="134"/>
      <c r="SH595" s="134"/>
      <c r="SI595" s="134"/>
      <c r="SJ595" s="134"/>
      <c r="SK595" s="134"/>
      <c r="SL595" s="134"/>
      <c r="SM595" s="134"/>
      <c r="SN595" s="134"/>
      <c r="SO595" s="134"/>
      <c r="SP595" s="134"/>
      <c r="SQ595" s="134"/>
      <c r="SR595" s="134"/>
      <c r="SS595" s="134"/>
      <c r="ST595" s="134"/>
      <c r="SU595" s="134"/>
      <c r="SV595" s="134"/>
      <c r="SW595" s="134"/>
      <c r="SX595" s="134"/>
      <c r="SY595" s="134"/>
      <c r="SZ595" s="134"/>
      <c r="TA595" s="134"/>
      <c r="TB595" s="134"/>
      <c r="TC595" s="134"/>
      <c r="TD595" s="134"/>
      <c r="TE595" s="134"/>
      <c r="TF595" s="134"/>
      <c r="TG595" s="134"/>
      <c r="TH595" s="134"/>
      <c r="TI595" s="134"/>
      <c r="TJ595" s="134"/>
      <c r="TK595" s="134"/>
      <c r="TL595" s="134"/>
      <c r="TM595" s="134"/>
      <c r="TN595" s="134"/>
      <c r="TO595" s="134"/>
      <c r="TP595" s="134"/>
      <c r="TQ595" s="134"/>
      <c r="TR595" s="134"/>
      <c r="TS595" s="134"/>
      <c r="TT595" s="134"/>
      <c r="TU595" s="134"/>
      <c r="TV595" s="134"/>
      <c r="TW595" s="134"/>
      <c r="TX595" s="134"/>
      <c r="TY595" s="134"/>
      <c r="TZ595" s="134"/>
      <c r="UA595" s="134"/>
      <c r="UB595" s="134"/>
      <c r="UC595" s="134"/>
      <c r="UD595" s="134"/>
      <c r="UE595" s="134"/>
      <c r="UF595" s="134"/>
      <c r="UG595" s="134"/>
      <c r="UH595" s="134"/>
      <c r="UI595" s="134"/>
      <c r="UJ595" s="134"/>
      <c r="UK595" s="134"/>
      <c r="UL595" s="134"/>
      <c r="UM595" s="134"/>
      <c r="UN595" s="134"/>
      <c r="UO595" s="134"/>
      <c r="UP595" s="134"/>
      <c r="UQ595" s="134"/>
      <c r="UR595" s="134"/>
      <c r="US595" s="134"/>
      <c r="UT595" s="134"/>
      <c r="UU595" s="134"/>
      <c r="UV595" s="134"/>
      <c r="UW595" s="134"/>
      <c r="UX595" s="134"/>
      <c r="UY595" s="134"/>
      <c r="UZ595" s="134"/>
      <c r="VA595" s="134"/>
      <c r="VB595" s="134"/>
      <c r="VC595" s="134"/>
      <c r="VD595" s="134"/>
      <c r="VE595" s="134"/>
      <c r="VF595" s="134"/>
      <c r="VG595" s="134"/>
      <c r="VH595" s="134"/>
      <c r="VI595" s="134"/>
      <c r="VJ595" s="134"/>
      <c r="VK595" s="134"/>
      <c r="VL595" s="134"/>
      <c r="VM595" s="134"/>
      <c r="VN595" s="134"/>
      <c r="VO595" s="134"/>
      <c r="VP595" s="134"/>
      <c r="VQ595" s="134"/>
      <c r="VR595" s="134"/>
      <c r="VS595" s="134"/>
      <c r="VT595" s="134"/>
      <c r="VU595" s="134"/>
      <c r="VV595" s="134"/>
      <c r="VW595" s="134"/>
      <c r="VX595" s="134"/>
      <c r="VY595" s="134"/>
      <c r="VZ595" s="134"/>
      <c r="WA595" s="134"/>
      <c r="WB595" s="134"/>
      <c r="WC595" s="134"/>
      <c r="WD595" s="134"/>
      <c r="WE595" s="134"/>
      <c r="WF595" s="134"/>
      <c r="WG595" s="134"/>
      <c r="WH595" s="134"/>
      <c r="WI595" s="134"/>
      <c r="WJ595" s="134"/>
      <c r="WK595" s="134"/>
      <c r="WL595" s="134"/>
      <c r="WM595" s="134"/>
      <c r="WN595" s="134"/>
      <c r="WO595" s="134"/>
      <c r="WP595" s="134"/>
      <c r="WQ595" s="134"/>
      <c r="WR595" s="134"/>
      <c r="WS595" s="134"/>
      <c r="WT595" s="134"/>
      <c r="WU595" s="134"/>
      <c r="WV595" s="134"/>
      <c r="WW595" s="134"/>
      <c r="WX595" s="134"/>
      <c r="WY595" s="134"/>
      <c r="WZ595" s="134"/>
      <c r="XA595" s="134"/>
      <c r="XB595" s="134"/>
      <c r="XC595" s="134"/>
      <c r="XD595" s="134"/>
      <c r="XE595" s="134"/>
      <c r="XF595" s="134"/>
      <c r="XG595" s="134"/>
      <c r="XH595" s="134"/>
      <c r="XI595" s="134"/>
      <c r="XJ595" s="134"/>
      <c r="XK595" s="134"/>
      <c r="XL595" s="134"/>
      <c r="XM595" s="134"/>
      <c r="XN595" s="134"/>
      <c r="XO595" s="134"/>
      <c r="XP595" s="134"/>
      <c r="XQ595" s="134"/>
      <c r="XR595" s="134"/>
      <c r="XS595" s="134"/>
      <c r="XT595" s="134"/>
      <c r="XU595" s="134"/>
      <c r="XV595" s="134"/>
      <c r="XW595" s="134"/>
      <c r="XX595" s="134"/>
      <c r="XY595" s="134"/>
      <c r="XZ595" s="134"/>
      <c r="YA595" s="134"/>
      <c r="YB595" s="134"/>
      <c r="YC595" s="134"/>
      <c r="YD595" s="134"/>
      <c r="YE595" s="134"/>
      <c r="YF595" s="134"/>
      <c r="YG595" s="134"/>
      <c r="YH595" s="134"/>
      <c r="YI595" s="134"/>
      <c r="YJ595" s="134"/>
      <c r="YK595" s="134"/>
      <c r="YL595" s="134"/>
      <c r="YM595" s="134"/>
      <c r="YN595" s="134"/>
      <c r="YO595" s="134"/>
      <c r="YP595" s="134"/>
      <c r="YQ595" s="134"/>
      <c r="YR595" s="134"/>
      <c r="YS595" s="134"/>
      <c r="YT595" s="134"/>
      <c r="YU595" s="134"/>
      <c r="YV595" s="134"/>
      <c r="YW595" s="134"/>
      <c r="YX595" s="134"/>
      <c r="YY595" s="134"/>
      <c r="YZ595" s="134"/>
      <c r="ZA595" s="134"/>
      <c r="ZB595" s="134"/>
      <c r="ZC595" s="134"/>
      <c r="ZD595" s="134"/>
      <c r="ZE595" s="134"/>
      <c r="ZF595" s="134"/>
      <c r="ZG595" s="134"/>
      <c r="ZH595" s="134"/>
      <c r="ZI595" s="134"/>
      <c r="ZJ595" s="134"/>
      <c r="ZK595" s="134"/>
      <c r="ZL595" s="134"/>
      <c r="ZM595" s="134"/>
      <c r="ZN595" s="134"/>
      <c r="ZO595" s="134"/>
      <c r="ZP595" s="134"/>
      <c r="ZQ595" s="134"/>
      <c r="ZR595" s="134"/>
      <c r="ZS595" s="134"/>
      <c r="ZT595" s="134"/>
      <c r="ZU595" s="134"/>
      <c r="ZV595" s="134"/>
      <c r="ZW595" s="134"/>
      <c r="ZX595" s="134"/>
      <c r="ZY595" s="134"/>
      <c r="ZZ595" s="134"/>
      <c r="AAA595" s="134"/>
      <c r="AAB595" s="134"/>
      <c r="AAC595" s="134"/>
      <c r="AAD595" s="134"/>
      <c r="AAE595" s="134"/>
      <c r="AAF595" s="134"/>
      <c r="AAG595" s="134"/>
      <c r="AAH595" s="134"/>
      <c r="AAI595" s="134"/>
      <c r="AAJ595" s="134"/>
      <c r="AAK595" s="134"/>
      <c r="AAL595" s="134"/>
      <c r="AAM595" s="134"/>
      <c r="AAN595" s="134"/>
      <c r="AAO595" s="134"/>
      <c r="AAP595" s="134"/>
      <c r="AAQ595" s="134"/>
      <c r="AAR595" s="134"/>
      <c r="AAS595" s="134"/>
      <c r="AAT595" s="134"/>
      <c r="AAU595" s="134"/>
      <c r="AAV595" s="134"/>
      <c r="AAW595" s="134"/>
      <c r="AAX595" s="134"/>
      <c r="AAY595" s="134"/>
      <c r="AAZ595" s="134"/>
      <c r="ABA595" s="134"/>
      <c r="ABB595" s="134"/>
      <c r="ABC595" s="134"/>
      <c r="ABD595" s="134"/>
      <c r="ABE595" s="134"/>
      <c r="ABF595" s="134"/>
      <c r="ABG595" s="134"/>
      <c r="ABH595" s="134"/>
      <c r="ABI595" s="134"/>
      <c r="ABJ595" s="134"/>
      <c r="ABK595" s="134"/>
      <c r="ABL595" s="134"/>
      <c r="ABM595" s="134"/>
      <c r="ABN595" s="134"/>
      <c r="ABO595" s="134"/>
      <c r="ABP595" s="134"/>
      <c r="ABQ595" s="134"/>
      <c r="ABR595" s="134"/>
      <c r="ABS595" s="134"/>
      <c r="ABT595" s="134"/>
      <c r="ABU595" s="134"/>
      <c r="ABV595" s="134"/>
      <c r="ABW595" s="134"/>
      <c r="ABX595" s="134"/>
      <c r="ABY595" s="134"/>
      <c r="ABZ595" s="134"/>
      <c r="ACA595" s="134"/>
      <c r="ACB595" s="134"/>
      <c r="ACC595" s="134"/>
      <c r="ACD595" s="134"/>
      <c r="ACE595" s="134"/>
      <c r="ACF595" s="134"/>
      <c r="ACG595" s="134"/>
      <c r="ACH595" s="134"/>
      <c r="ACI595" s="134"/>
      <c r="ACJ595" s="134"/>
      <c r="ACK595" s="134"/>
      <c r="ACL595" s="134"/>
      <c r="ACM595" s="134"/>
      <c r="ACN595" s="134"/>
      <c r="ACO595" s="134"/>
      <c r="ACP595" s="134"/>
      <c r="ACQ595" s="134"/>
      <c r="ACR595" s="134"/>
      <c r="ACS595" s="134"/>
      <c r="ACT595" s="134"/>
      <c r="ACU595" s="134"/>
      <c r="ACV595" s="134"/>
      <c r="ACW595" s="134"/>
      <c r="ACX595" s="134"/>
      <c r="ACY595" s="134"/>
      <c r="ACZ595" s="134"/>
      <c r="ADA595" s="134"/>
      <c r="ADB595" s="134"/>
      <c r="ADC595" s="134"/>
      <c r="ADD595" s="134"/>
      <c r="ADE595" s="134"/>
      <c r="ADF595" s="134"/>
      <c r="ADG595" s="134"/>
      <c r="ADH595" s="134"/>
      <c r="ADI595" s="134"/>
      <c r="ADJ595" s="134"/>
      <c r="ADK595" s="134"/>
      <c r="ADL595" s="134"/>
      <c r="ADM595" s="134"/>
      <c r="ADN595" s="134"/>
      <c r="ADO595" s="134"/>
      <c r="ADP595" s="134"/>
      <c r="ADQ595" s="134"/>
      <c r="ADR595" s="134"/>
      <c r="ADS595" s="134"/>
      <c r="ADT595" s="134"/>
      <c r="ADU595" s="134"/>
      <c r="ADV595" s="134"/>
      <c r="ADW595" s="134"/>
      <c r="ADX595" s="134"/>
      <c r="ADY595" s="134"/>
      <c r="ADZ595" s="134"/>
      <c r="AEA595" s="134"/>
      <c r="AEB595" s="134"/>
      <c r="AEC595" s="134"/>
      <c r="AED595" s="134"/>
      <c r="AEE595" s="134"/>
      <c r="AEF595" s="134"/>
      <c r="AEG595" s="134"/>
      <c r="AEH595" s="134"/>
      <c r="AEI595" s="134"/>
      <c r="AEJ595" s="134"/>
      <c r="AEK595" s="134"/>
      <c r="AEL595" s="134"/>
      <c r="AEM595" s="134"/>
      <c r="AEN595" s="134"/>
      <c r="AEO595" s="134"/>
      <c r="AEP595" s="134"/>
      <c r="AEQ595" s="134"/>
      <c r="AER595" s="134"/>
      <c r="AES595" s="134"/>
      <c r="AET595" s="134"/>
      <c r="AEU595" s="134"/>
      <c r="AEV595" s="134"/>
      <c r="AEW595" s="134"/>
      <c r="AEX595" s="134"/>
      <c r="AEY595" s="134"/>
      <c r="AEZ595" s="134"/>
      <c r="AFA595" s="134"/>
      <c r="AFB595" s="134"/>
      <c r="AFC595" s="134"/>
      <c r="AFD595" s="134"/>
      <c r="AFE595" s="134"/>
      <c r="AFF595" s="134"/>
      <c r="AFG595" s="134"/>
      <c r="AFH595" s="134"/>
      <c r="AFI595" s="134"/>
      <c r="AFJ595" s="134"/>
      <c r="AFK595" s="134"/>
      <c r="AFL595" s="134"/>
      <c r="AFM595" s="134"/>
      <c r="AFN595" s="134"/>
      <c r="AFO595" s="134"/>
      <c r="AFP595" s="134"/>
      <c r="AFQ595" s="134"/>
      <c r="AFR595" s="134"/>
      <c r="AFS595" s="134"/>
      <c r="AFT595" s="134"/>
      <c r="AFU595" s="134"/>
      <c r="AFV595" s="134"/>
      <c r="AFW595" s="134"/>
      <c r="AFX595" s="134"/>
      <c r="AFY595" s="134"/>
      <c r="AFZ595" s="134"/>
      <c r="AGA595" s="134"/>
      <c r="AGB595" s="134"/>
      <c r="AGC595" s="134"/>
      <c r="AGD595" s="134"/>
      <c r="AGE595" s="134"/>
      <c r="AGF595" s="134"/>
      <c r="AGG595" s="134"/>
      <c r="AGH595" s="134"/>
      <c r="AGI595" s="134"/>
      <c r="AGJ595" s="134"/>
      <c r="AGK595" s="134"/>
      <c r="AGL595" s="134"/>
      <c r="AGM595" s="134"/>
      <c r="AGN595" s="134"/>
      <c r="AGO595" s="134"/>
      <c r="AGP595" s="134"/>
      <c r="AGQ595" s="134"/>
      <c r="AGR595" s="134"/>
      <c r="AGS595" s="134"/>
      <c r="AGT595" s="134"/>
      <c r="AGU595" s="134"/>
      <c r="AGV595" s="134"/>
      <c r="AGW595" s="134"/>
      <c r="AGX595" s="134"/>
      <c r="AGY595" s="134"/>
      <c r="AGZ595" s="134"/>
      <c r="AHA595" s="134"/>
      <c r="AHB595" s="134"/>
      <c r="AHC595" s="134"/>
      <c r="AHD595" s="134"/>
      <c r="AHE595" s="134"/>
      <c r="AHF595" s="134"/>
      <c r="AHG595" s="134"/>
      <c r="AHH595" s="134"/>
      <c r="AHI595" s="134"/>
      <c r="AHJ595" s="134"/>
      <c r="AHK595" s="134"/>
      <c r="AHL595" s="134"/>
      <c r="AHM595" s="134"/>
      <c r="AHN595" s="134"/>
      <c r="AHO595" s="134"/>
      <c r="AHP595" s="134"/>
      <c r="AHQ595" s="134"/>
      <c r="AHR595" s="134"/>
      <c r="AHS595" s="134"/>
      <c r="AHT595" s="134"/>
      <c r="AHU595" s="134"/>
      <c r="AHV595" s="134"/>
      <c r="AHW595" s="134"/>
      <c r="AHX595" s="134"/>
      <c r="AHY595" s="134"/>
      <c r="AHZ595" s="134"/>
      <c r="AIA595" s="134"/>
      <c r="AIB595" s="134"/>
      <c r="AIC595" s="134"/>
      <c r="AID595" s="134"/>
      <c r="AIE595" s="134"/>
      <c r="AIF595" s="134"/>
      <c r="AIG595" s="134"/>
      <c r="AIH595" s="134"/>
      <c r="AII595" s="134"/>
      <c r="AIJ595" s="134"/>
      <c r="AIK595" s="134"/>
      <c r="AIL595" s="134"/>
      <c r="AIM595" s="134"/>
      <c r="AIN595" s="134"/>
      <c r="AIO595" s="134"/>
      <c r="AIP595" s="134"/>
      <c r="AIQ595" s="134"/>
      <c r="AIR595" s="134"/>
      <c r="AIS595" s="134"/>
      <c r="AIT595" s="134"/>
      <c r="AIU595" s="134"/>
      <c r="AIV595" s="134"/>
      <c r="AIW595" s="134"/>
      <c r="AIX595" s="134"/>
      <c r="AIY595" s="134"/>
      <c r="AIZ595" s="134"/>
      <c r="AJA595" s="134"/>
      <c r="AJB595" s="134"/>
      <c r="AJC595" s="134"/>
      <c r="AJD595" s="134"/>
      <c r="AJE595" s="134"/>
      <c r="AJF595" s="134"/>
      <c r="AJG595" s="134"/>
      <c r="AJH595" s="134"/>
      <c r="AJI595" s="134"/>
      <c r="AJJ595" s="134"/>
      <c r="AJK595" s="134"/>
      <c r="AJL595" s="134"/>
      <c r="AJM595" s="134"/>
      <c r="AJN595" s="134"/>
      <c r="AJO595" s="134"/>
      <c r="AJP595" s="134"/>
      <c r="AJQ595" s="134"/>
      <c r="AJR595" s="134"/>
      <c r="AJS595" s="134"/>
      <c r="AJT595" s="134"/>
      <c r="AJU595" s="134"/>
      <c r="AJV595" s="134"/>
      <c r="AJW595" s="134"/>
      <c r="AJX595" s="134"/>
      <c r="AJY595" s="134"/>
      <c r="AJZ595" s="134"/>
      <c r="AKA595" s="134"/>
      <c r="AKB595" s="134"/>
      <c r="AKC595" s="134"/>
      <c r="AKD595" s="134"/>
      <c r="AKE595" s="134"/>
      <c r="AKF595" s="134"/>
      <c r="AKG595" s="134"/>
      <c r="AKH595" s="134"/>
      <c r="AKI595" s="134"/>
      <c r="AKJ595" s="134"/>
      <c r="AKK595" s="134"/>
      <c r="AKL595" s="134"/>
      <c r="AKM595" s="134"/>
      <c r="AKN595" s="134"/>
      <c r="AKO595" s="134"/>
      <c r="AKP595" s="134"/>
      <c r="AKQ595" s="134"/>
      <c r="AKR595" s="134"/>
      <c r="AKS595" s="134"/>
      <c r="AKT595" s="134"/>
      <c r="AKU595" s="134"/>
      <c r="AKV595" s="134"/>
      <c r="AKW595" s="134"/>
      <c r="AKX595" s="134"/>
    </row>
    <row r="596" spans="1:986" ht="12" x14ac:dyDescent="0.2">
      <c r="A596" s="249"/>
      <c r="B596" s="242" t="s">
        <v>1227</v>
      </c>
      <c r="C596" s="170" t="str">
        <f>_xlfn.CONCAT(Leverancespecifikation6[[#This Row],[ID]],Leverancespecifikation6[[#This Row],[BYGNINGSDEL]])</f>
        <v>592Teknikrum/Teknikområder</v>
      </c>
      <c r="E596" s="171">
        <v>571</v>
      </c>
      <c r="I596" s="171"/>
      <c r="J596" s="171">
        <v>4</v>
      </c>
      <c r="K596" s="175" t="s">
        <v>583</v>
      </c>
      <c r="L596" s="172" t="s">
        <v>1252</v>
      </c>
      <c r="M596" s="80" t="str">
        <f>IFERROR(VLOOKUP(Leverancespecifikation6[[#This Row],[ID-Bygningsdel]],'Data ændringslog'!A:G,7,FALSE),"P")</f>
        <v/>
      </c>
      <c r="N596" s="321" t="s">
        <v>99</v>
      </c>
      <c r="O596" s="121" t="str">
        <f>VLOOKUP(Leverancespecifikation6[[#This Row],[ID-Bygningsdel]],'Data aktør'!A:H,2,FALSE)</f>
        <v/>
      </c>
      <c r="P596" s="78" t="str">
        <f>VLOOKUP(Leverancespecifikation6[[#This Row],[ID-Bygningsdel]],'Data aktør'!A:H,3,FALSE)</f>
        <v/>
      </c>
      <c r="Q596" s="78" t="str">
        <f>VLOOKUP(Leverancespecifikation6[[#This Row],[ID-Bygningsdel]],'Data aktør'!A:H,4,FALSE)</f>
        <v/>
      </c>
      <c r="R596" s="78" t="str">
        <f>VLOOKUP(Leverancespecifikation6[[#This Row],[ID-Bygningsdel]],'Data aktør'!A:H,5,FALSE)</f>
        <v/>
      </c>
      <c r="S596" s="78" t="str">
        <f>VLOOKUP(Leverancespecifikation6[[#This Row],[ID-Bygningsdel]],'Data aktør'!A:H,6,FALSE)</f>
        <v>X</v>
      </c>
      <c r="T596" s="78" t="str">
        <f>VLOOKUP(Leverancespecifikation6[[#This Row],[ID-Bygningsdel]],'Data aktør'!A:H,7,FALSE)</f>
        <v>X</v>
      </c>
      <c r="U596" s="122" t="str">
        <f>VLOOKUP(Leverancespecifikation6[[#This Row],[ID-Bygningsdel]],'Data aktør'!A:H,8,FALSE)</f>
        <v/>
      </c>
      <c r="V596" s="112"/>
      <c r="W596" s="79"/>
      <c r="X596" s="79"/>
      <c r="Y596" s="79"/>
      <c r="Z596" s="79"/>
      <c r="AA596" s="79"/>
      <c r="AB596" s="171" t="s">
        <v>37</v>
      </c>
      <c r="AC596" s="171">
        <v>200</v>
      </c>
      <c r="AD596" s="171"/>
      <c r="AE596" s="171"/>
      <c r="AF596" s="171"/>
      <c r="AG596" s="171"/>
      <c r="AH596" s="171"/>
      <c r="AI596" s="171"/>
      <c r="AJ596" s="171" t="s">
        <v>37</v>
      </c>
      <c r="AK596" s="171">
        <v>300</v>
      </c>
      <c r="AT596" s="171" t="s">
        <v>37</v>
      </c>
      <c r="AU596" s="171">
        <v>325</v>
      </c>
      <c r="BB596" s="171" t="s">
        <v>38</v>
      </c>
      <c r="BC596" s="171">
        <v>325</v>
      </c>
      <c r="BV596" s="171"/>
      <c r="BW596" s="171"/>
      <c r="CB596" s="134"/>
    </row>
    <row r="597" spans="1:986" ht="12" x14ac:dyDescent="0.2">
      <c r="A597" s="249"/>
      <c r="B597" s="242" t="s">
        <v>1229</v>
      </c>
      <c r="C597" s="170" t="str">
        <f>_xlfn.CONCAT(Leverancespecifikation6[[#This Row],[ID]],Leverancespecifikation6[[#This Row],[BYGNINGSDEL]])</f>
        <v>593Skakte (lodrette hovedføringsveje)</v>
      </c>
      <c r="E597" s="171">
        <v>571</v>
      </c>
      <c r="I597" s="171"/>
      <c r="J597" s="171">
        <v>4</v>
      </c>
      <c r="K597" s="175" t="s">
        <v>586</v>
      </c>
      <c r="L597" s="172" t="s">
        <v>1252</v>
      </c>
      <c r="M597" s="80" t="str">
        <f>IFERROR(VLOOKUP(Leverancespecifikation6[[#This Row],[ID-Bygningsdel]],'Data ændringslog'!A:G,7,FALSE),"P")</f>
        <v/>
      </c>
      <c r="N597" s="321" t="s">
        <v>99</v>
      </c>
      <c r="O597" s="121" t="str">
        <f>VLOOKUP(Leverancespecifikation6[[#This Row],[ID-Bygningsdel]],'Data aktør'!A:H,2,FALSE)</f>
        <v/>
      </c>
      <c r="P597" s="78" t="str">
        <f>VLOOKUP(Leverancespecifikation6[[#This Row],[ID-Bygningsdel]],'Data aktør'!A:H,3,FALSE)</f>
        <v/>
      </c>
      <c r="Q597" s="78" t="str">
        <f>VLOOKUP(Leverancespecifikation6[[#This Row],[ID-Bygningsdel]],'Data aktør'!A:H,4,FALSE)</f>
        <v/>
      </c>
      <c r="R597" s="78" t="str">
        <f>VLOOKUP(Leverancespecifikation6[[#This Row],[ID-Bygningsdel]],'Data aktør'!A:H,5,FALSE)</f>
        <v/>
      </c>
      <c r="S597" s="78" t="str">
        <f>VLOOKUP(Leverancespecifikation6[[#This Row],[ID-Bygningsdel]],'Data aktør'!A:H,6,FALSE)</f>
        <v>X</v>
      </c>
      <c r="T597" s="78" t="str">
        <f>VLOOKUP(Leverancespecifikation6[[#This Row],[ID-Bygningsdel]],'Data aktør'!A:H,7,FALSE)</f>
        <v>X</v>
      </c>
      <c r="U597" s="122" t="str">
        <f>VLOOKUP(Leverancespecifikation6[[#This Row],[ID-Bygningsdel]],'Data aktør'!A:H,8,FALSE)</f>
        <v/>
      </c>
      <c r="V597" s="112"/>
      <c r="W597" s="79"/>
      <c r="X597" s="79"/>
      <c r="Y597" s="79"/>
      <c r="Z597" s="79"/>
      <c r="AA597" s="79"/>
      <c r="AB597" s="171" t="s">
        <v>37</v>
      </c>
      <c r="AC597" s="171">
        <v>200</v>
      </c>
      <c r="AD597" s="171"/>
      <c r="AE597" s="171"/>
      <c r="AF597" s="171"/>
      <c r="AG597" s="171"/>
      <c r="AH597" s="171"/>
      <c r="AI597" s="171"/>
      <c r="AJ597" s="171" t="s">
        <v>37</v>
      </c>
      <c r="AK597" s="171">
        <v>300</v>
      </c>
      <c r="AT597" s="171" t="s">
        <v>37</v>
      </c>
      <c r="AU597" s="171">
        <v>325</v>
      </c>
      <c r="BB597" s="171" t="s">
        <v>38</v>
      </c>
      <c r="BC597" s="171">
        <v>325</v>
      </c>
      <c r="BV597" s="171"/>
      <c r="BW597" s="171"/>
      <c r="CB597" s="134"/>
    </row>
    <row r="598" spans="1:986" ht="12" x14ac:dyDescent="0.2">
      <c r="A598" s="249"/>
      <c r="B598" s="242" t="s">
        <v>1230</v>
      </c>
      <c r="C598" s="170" t="str">
        <f>_xlfn.CONCAT(Leverancespecifikation6[[#This Row],[ID]],Leverancespecifikation6[[#This Row],[BYGNINGSDEL]])</f>
        <v>594Vandrette hovedføringsveje</v>
      </c>
      <c r="E598" s="171">
        <v>571</v>
      </c>
      <c r="I598" s="171"/>
      <c r="J598" s="171">
        <v>4</v>
      </c>
      <c r="K598" s="175" t="s">
        <v>1255</v>
      </c>
      <c r="L598" s="172" t="s">
        <v>1252</v>
      </c>
      <c r="M598" s="80" t="str">
        <f>IFERROR(VLOOKUP(Leverancespecifikation6[[#This Row],[ID-Bygningsdel]],'Data ændringslog'!A:G,7,FALSE),"P")</f>
        <v/>
      </c>
      <c r="N598" s="321" t="s">
        <v>99</v>
      </c>
      <c r="O598" s="121" t="str">
        <f>VLOOKUP(Leverancespecifikation6[[#This Row],[ID-Bygningsdel]],'Data aktør'!A:H,2,FALSE)</f>
        <v/>
      </c>
      <c r="P598" s="78" t="str">
        <f>VLOOKUP(Leverancespecifikation6[[#This Row],[ID-Bygningsdel]],'Data aktør'!A:H,3,FALSE)</f>
        <v/>
      </c>
      <c r="Q598" s="78" t="str">
        <f>VLOOKUP(Leverancespecifikation6[[#This Row],[ID-Bygningsdel]],'Data aktør'!A:H,4,FALSE)</f>
        <v/>
      </c>
      <c r="R598" s="78" t="str">
        <f>VLOOKUP(Leverancespecifikation6[[#This Row],[ID-Bygningsdel]],'Data aktør'!A:H,5,FALSE)</f>
        <v/>
      </c>
      <c r="S598" s="78" t="str">
        <f>VLOOKUP(Leverancespecifikation6[[#This Row],[ID-Bygningsdel]],'Data aktør'!A:H,6,FALSE)</f>
        <v>X</v>
      </c>
      <c r="T598" s="78" t="str">
        <f>VLOOKUP(Leverancespecifikation6[[#This Row],[ID-Bygningsdel]],'Data aktør'!A:H,7,FALSE)</f>
        <v>X</v>
      </c>
      <c r="U598" s="122" t="str">
        <f>VLOOKUP(Leverancespecifikation6[[#This Row],[ID-Bygningsdel]],'Data aktør'!A:H,8,FALSE)</f>
        <v/>
      </c>
      <c r="V598" s="112"/>
      <c r="W598" s="79"/>
      <c r="X598" s="79"/>
      <c r="Y598" s="79"/>
      <c r="Z598" s="79"/>
      <c r="AA598" s="79"/>
      <c r="AB598" s="171" t="s">
        <v>37</v>
      </c>
      <c r="AC598" s="171">
        <v>200</v>
      </c>
      <c r="AD598" s="171"/>
      <c r="AE598" s="171"/>
      <c r="AF598" s="171"/>
      <c r="AG598" s="171"/>
      <c r="AH598" s="171"/>
      <c r="AI598" s="171"/>
      <c r="AJ598" s="171" t="s">
        <v>37</v>
      </c>
      <c r="AK598" s="171">
        <v>300</v>
      </c>
      <c r="AT598" s="171" t="s">
        <v>37</v>
      </c>
      <c r="AU598" s="171">
        <v>325</v>
      </c>
      <c r="BB598" s="171" t="s">
        <v>38</v>
      </c>
      <c r="BC598" s="171">
        <v>325</v>
      </c>
      <c r="BV598" s="171"/>
      <c r="BW598" s="171"/>
      <c r="CB598" s="134"/>
    </row>
    <row r="599" spans="1:986" ht="12" x14ac:dyDescent="0.2">
      <c r="A599" s="249"/>
      <c r="B599" s="242" t="s">
        <v>1232</v>
      </c>
      <c r="C599" s="170" t="str">
        <f>_xlfn.CONCAT(Leverancespecifikation6[[#This Row],[ID]],Leverancespecifikation6[[#This Row],[BYGNINGSDEL]])</f>
        <v>595Vandrette fordelingsføringsveje</v>
      </c>
      <c r="E599" s="171">
        <v>571</v>
      </c>
      <c r="I599" s="171"/>
      <c r="J599" s="171">
        <v>4</v>
      </c>
      <c r="K599" s="175" t="s">
        <v>1257</v>
      </c>
      <c r="L599" s="172" t="s">
        <v>1252</v>
      </c>
      <c r="M599" s="80" t="str">
        <f>IFERROR(VLOOKUP(Leverancespecifikation6[[#This Row],[ID-Bygningsdel]],'Data ændringslog'!A:G,7,FALSE),"P")</f>
        <v/>
      </c>
      <c r="N599" s="321" t="s">
        <v>99</v>
      </c>
      <c r="O599" s="121" t="str">
        <f>VLOOKUP(Leverancespecifikation6[[#This Row],[ID-Bygningsdel]],'Data aktør'!A:H,2,FALSE)</f>
        <v/>
      </c>
      <c r="P599" s="78" t="str">
        <f>VLOOKUP(Leverancespecifikation6[[#This Row],[ID-Bygningsdel]],'Data aktør'!A:H,3,FALSE)</f>
        <v/>
      </c>
      <c r="Q599" s="78" t="str">
        <f>VLOOKUP(Leverancespecifikation6[[#This Row],[ID-Bygningsdel]],'Data aktør'!A:H,4,FALSE)</f>
        <v/>
      </c>
      <c r="R599" s="78" t="str">
        <f>VLOOKUP(Leverancespecifikation6[[#This Row],[ID-Bygningsdel]],'Data aktør'!A:H,5,FALSE)</f>
        <v/>
      </c>
      <c r="S599" s="78" t="str">
        <f>VLOOKUP(Leverancespecifikation6[[#This Row],[ID-Bygningsdel]],'Data aktør'!A:H,6,FALSE)</f>
        <v>X</v>
      </c>
      <c r="T599" s="78" t="str">
        <f>VLOOKUP(Leverancespecifikation6[[#This Row],[ID-Bygningsdel]],'Data aktør'!A:H,7,FALSE)</f>
        <v>X</v>
      </c>
      <c r="U599" s="122" t="str">
        <f>VLOOKUP(Leverancespecifikation6[[#This Row],[ID-Bygningsdel]],'Data aktør'!A:H,8,FALSE)</f>
        <v/>
      </c>
      <c r="V599" s="112"/>
      <c r="W599" s="79"/>
      <c r="X599" s="79"/>
      <c r="Y599" s="79"/>
      <c r="Z599" s="79"/>
      <c r="AA599" s="79"/>
      <c r="AB599" s="171"/>
      <c r="AD599" s="171"/>
      <c r="AE599" s="171"/>
      <c r="AF599" s="171"/>
      <c r="AG599" s="171"/>
      <c r="AH599" s="171"/>
      <c r="AI599" s="171"/>
      <c r="AJ599" s="171" t="s">
        <v>37</v>
      </c>
      <c r="AK599" s="171">
        <v>300</v>
      </c>
      <c r="AT599" s="171" t="s">
        <v>37</v>
      </c>
      <c r="AU599" s="171">
        <v>300</v>
      </c>
      <c r="BB599" s="171" t="s">
        <v>38</v>
      </c>
      <c r="BC599" s="171">
        <v>325</v>
      </c>
      <c r="BV599" s="171"/>
      <c r="BW599" s="171"/>
      <c r="CB599" s="134"/>
    </row>
    <row r="600" spans="1:986" ht="12" x14ac:dyDescent="0.2">
      <c r="A600" s="249"/>
      <c r="B600" s="242" t="s">
        <v>1233</v>
      </c>
      <c r="C600" s="170" t="str">
        <f>_xlfn.CONCAT(Leverancespecifikation6[[#This Row],[ID]],Leverancespecifikation6[[#This Row],[BYGNINGSDEL]])</f>
        <v>596Føring til Komponenter og tilslutninger i rum</v>
      </c>
      <c r="E600" s="171">
        <v>571</v>
      </c>
      <c r="I600" s="171"/>
      <c r="J600" s="171">
        <v>4</v>
      </c>
      <c r="K600" s="175" t="s">
        <v>590</v>
      </c>
      <c r="L600" s="172" t="s">
        <v>1252</v>
      </c>
      <c r="M600" s="80" t="str">
        <f>IFERROR(VLOOKUP(Leverancespecifikation6[[#This Row],[ID-Bygningsdel]],'Data ændringslog'!A:G,7,FALSE),"P")</f>
        <v/>
      </c>
      <c r="N600" s="321" t="s">
        <v>99</v>
      </c>
      <c r="O600" s="121" t="str">
        <f>VLOOKUP(Leverancespecifikation6[[#This Row],[ID-Bygningsdel]],'Data aktør'!A:H,2,FALSE)</f>
        <v/>
      </c>
      <c r="P600" s="78" t="str">
        <f>VLOOKUP(Leverancespecifikation6[[#This Row],[ID-Bygningsdel]],'Data aktør'!A:H,3,FALSE)</f>
        <v/>
      </c>
      <c r="Q600" s="78" t="str">
        <f>VLOOKUP(Leverancespecifikation6[[#This Row],[ID-Bygningsdel]],'Data aktør'!A:H,4,FALSE)</f>
        <v/>
      </c>
      <c r="R600" s="78" t="str">
        <f>VLOOKUP(Leverancespecifikation6[[#This Row],[ID-Bygningsdel]],'Data aktør'!A:H,5,FALSE)</f>
        <v/>
      </c>
      <c r="S600" s="78" t="str">
        <f>VLOOKUP(Leverancespecifikation6[[#This Row],[ID-Bygningsdel]],'Data aktør'!A:H,6,FALSE)</f>
        <v>X</v>
      </c>
      <c r="T600" s="78" t="str">
        <f>VLOOKUP(Leverancespecifikation6[[#This Row],[ID-Bygningsdel]],'Data aktør'!A:H,7,FALSE)</f>
        <v>X</v>
      </c>
      <c r="U600" s="122" t="str">
        <f>VLOOKUP(Leverancespecifikation6[[#This Row],[ID-Bygningsdel]],'Data aktør'!A:H,8,FALSE)</f>
        <v/>
      </c>
      <c r="V600" s="112"/>
      <c r="W600" s="79"/>
      <c r="X600" s="79"/>
      <c r="Y600" s="79"/>
      <c r="Z600" s="79"/>
      <c r="AA600" s="79"/>
      <c r="AB600" s="171"/>
      <c r="AD600" s="171"/>
      <c r="AE600" s="171"/>
      <c r="AF600" s="171"/>
      <c r="AG600" s="171"/>
      <c r="AH600" s="171"/>
      <c r="AI600" s="171"/>
      <c r="AJ600" s="171" t="s">
        <v>37</v>
      </c>
      <c r="AK600" s="171">
        <v>300</v>
      </c>
      <c r="AT600" s="171" t="s">
        <v>37</v>
      </c>
      <c r="AU600" s="171">
        <v>300</v>
      </c>
      <c r="BB600" s="171" t="s">
        <v>38</v>
      </c>
      <c r="BC600" s="171">
        <v>325</v>
      </c>
      <c r="BV600" s="171"/>
      <c r="BW600" s="171"/>
      <c r="CB600" s="134"/>
    </row>
    <row r="601" spans="1:986" ht="12" x14ac:dyDescent="0.2">
      <c r="A601" s="249"/>
      <c r="B601" s="242" t="s">
        <v>1234</v>
      </c>
      <c r="C601" s="170" t="str">
        <f>_xlfn.CONCAT(Leverancespecifikation6[[#This Row],[ID]],Leverancespecifikation6[[#This Row],[BYGNINGSDEL]])</f>
        <v>597Flexkanalaler</v>
      </c>
      <c r="E601" s="171">
        <v>571</v>
      </c>
      <c r="I601" s="171"/>
      <c r="J601" s="171">
        <v>4</v>
      </c>
      <c r="K601" s="175" t="s">
        <v>1260</v>
      </c>
      <c r="L601" s="172" t="s">
        <v>1252</v>
      </c>
      <c r="M601" s="80" t="str">
        <f>IFERROR(VLOOKUP(Leverancespecifikation6[[#This Row],[ID-Bygningsdel]],'Data ændringslog'!A:G,7,FALSE),"P")</f>
        <v/>
      </c>
      <c r="N601" s="321" t="s">
        <v>99</v>
      </c>
      <c r="O601" s="121" t="str">
        <f>VLOOKUP(Leverancespecifikation6[[#This Row],[ID-Bygningsdel]],'Data aktør'!A:H,2,FALSE)</f>
        <v/>
      </c>
      <c r="P601" s="78" t="str">
        <f>VLOOKUP(Leverancespecifikation6[[#This Row],[ID-Bygningsdel]],'Data aktør'!A:H,3,FALSE)</f>
        <v/>
      </c>
      <c r="Q601" s="78" t="str">
        <f>VLOOKUP(Leverancespecifikation6[[#This Row],[ID-Bygningsdel]],'Data aktør'!A:H,4,FALSE)</f>
        <v/>
      </c>
      <c r="R601" s="78" t="str">
        <f>VLOOKUP(Leverancespecifikation6[[#This Row],[ID-Bygningsdel]],'Data aktør'!A:H,5,FALSE)</f>
        <v/>
      </c>
      <c r="S601" s="78" t="str">
        <f>VLOOKUP(Leverancespecifikation6[[#This Row],[ID-Bygningsdel]],'Data aktør'!A:H,6,FALSE)</f>
        <v/>
      </c>
      <c r="T601" s="78" t="str">
        <f>VLOOKUP(Leverancespecifikation6[[#This Row],[ID-Bygningsdel]],'Data aktør'!A:H,7,FALSE)</f>
        <v>X</v>
      </c>
      <c r="U601" s="122" t="str">
        <f>VLOOKUP(Leverancespecifikation6[[#This Row],[ID-Bygningsdel]],'Data aktør'!A:H,8,FALSE)</f>
        <v/>
      </c>
      <c r="V601" s="112"/>
      <c r="W601" s="79"/>
      <c r="X601" s="79"/>
      <c r="Y601" s="79"/>
      <c r="Z601" s="79"/>
      <c r="AA601" s="79"/>
      <c r="AB601" s="171"/>
      <c r="AD601" s="171"/>
      <c r="AE601" s="171"/>
      <c r="AF601" s="171"/>
      <c r="AG601" s="171"/>
      <c r="AH601" s="171"/>
      <c r="AI601" s="171"/>
      <c r="AJ601" s="171"/>
      <c r="BB601" s="171" t="s">
        <v>38</v>
      </c>
      <c r="BC601" s="171">
        <v>325</v>
      </c>
      <c r="BV601" s="171"/>
      <c r="BW601" s="171"/>
      <c r="CB601" s="134"/>
    </row>
    <row r="602" spans="1:986" ht="12" x14ac:dyDescent="0.2">
      <c r="A602" s="249"/>
      <c r="B602" s="242" t="s">
        <v>1235</v>
      </c>
      <c r="C602" s="170" t="str">
        <f>_xlfn.CONCAT(Leverancespecifikation6[[#This Row],[ID]],Leverancespecifikation6[[#This Row],[BYGNINGSDEL]])</f>
        <v>598Kanalisolering</v>
      </c>
      <c r="E602" s="171">
        <v>578</v>
      </c>
      <c r="I602" s="171"/>
      <c r="J602" s="171">
        <v>3</v>
      </c>
      <c r="K602" s="333" t="s">
        <v>1262</v>
      </c>
      <c r="M602" s="80" t="str">
        <f>IFERROR(VLOOKUP(Leverancespecifikation6[[#This Row],[ID-Bygningsdel]],'Data ændringslog'!A:G,7,FALSE),"P")</f>
        <v/>
      </c>
      <c r="N602" s="321" t="s">
        <v>99</v>
      </c>
      <c r="O602" s="121" t="str">
        <f>VLOOKUP(Leverancespecifikation6[[#This Row],[ID-Bygningsdel]],'Data aktør'!A:H,2,FALSE)</f>
        <v/>
      </c>
      <c r="P602" s="78" t="str">
        <f>VLOOKUP(Leverancespecifikation6[[#This Row],[ID-Bygningsdel]],'Data aktør'!A:H,3,FALSE)</f>
        <v/>
      </c>
      <c r="Q602" s="78" t="str">
        <f>VLOOKUP(Leverancespecifikation6[[#This Row],[ID-Bygningsdel]],'Data aktør'!A:H,4,FALSE)</f>
        <v/>
      </c>
      <c r="R602" s="78" t="str">
        <f>VLOOKUP(Leverancespecifikation6[[#This Row],[ID-Bygningsdel]],'Data aktør'!A:H,5,FALSE)</f>
        <v/>
      </c>
      <c r="S602" s="78" t="str">
        <f>VLOOKUP(Leverancespecifikation6[[#This Row],[ID-Bygningsdel]],'Data aktør'!A:H,6,FALSE)</f>
        <v/>
      </c>
      <c r="T602" s="78" t="str">
        <f>VLOOKUP(Leverancespecifikation6[[#This Row],[ID-Bygningsdel]],'Data aktør'!A:H,7,FALSE)</f>
        <v/>
      </c>
      <c r="U602" s="122" t="str">
        <f>VLOOKUP(Leverancespecifikation6[[#This Row],[ID-Bygningsdel]],'Data aktør'!A:H,8,FALSE)</f>
        <v/>
      </c>
      <c r="V602" s="112"/>
      <c r="W602" s="79"/>
      <c r="X602" s="79"/>
      <c r="Y602" s="79"/>
      <c r="Z602" s="79"/>
      <c r="AA602" s="79"/>
      <c r="AB602" s="171"/>
      <c r="AD602" s="171"/>
      <c r="AE602" s="171"/>
      <c r="AF602" s="171"/>
      <c r="AG602" s="171"/>
      <c r="AH602" s="171"/>
      <c r="AI602" s="171"/>
      <c r="AJ602" s="171"/>
      <c r="BV602" s="171"/>
      <c r="BW602" s="171"/>
      <c r="CB602" s="134"/>
    </row>
    <row r="603" spans="1:986" ht="12" x14ac:dyDescent="0.2">
      <c r="A603" s="249"/>
      <c r="B603" s="242" t="s">
        <v>1236</v>
      </c>
      <c r="C603" s="170" t="str">
        <f>_xlfn.CONCAT(Leverancespecifikation6[[#This Row],[ID]],Leverancespecifikation6[[#This Row],[BYGNINGSDEL]])</f>
        <v>599Isolering, Brand</v>
      </c>
      <c r="E603" s="171">
        <v>578</v>
      </c>
      <c r="I603" s="171"/>
      <c r="J603" s="171">
        <v>4</v>
      </c>
      <c r="K603" s="175" t="s">
        <v>1264</v>
      </c>
      <c r="L603" s="172" t="s">
        <v>1252</v>
      </c>
      <c r="M603" s="80" t="str">
        <f>IFERROR(VLOOKUP(Leverancespecifikation6[[#This Row],[ID-Bygningsdel]],'Data ændringslog'!A:G,7,FALSE),"P")</f>
        <v/>
      </c>
      <c r="N603" s="321" t="s">
        <v>99</v>
      </c>
      <c r="O603" s="121" t="str">
        <f>VLOOKUP(Leverancespecifikation6[[#This Row],[ID-Bygningsdel]],'Data aktør'!A:H,2,FALSE)</f>
        <v/>
      </c>
      <c r="P603" s="78" t="str">
        <f>VLOOKUP(Leverancespecifikation6[[#This Row],[ID-Bygningsdel]],'Data aktør'!A:H,3,FALSE)</f>
        <v/>
      </c>
      <c r="Q603" s="78" t="str">
        <f>VLOOKUP(Leverancespecifikation6[[#This Row],[ID-Bygningsdel]],'Data aktør'!A:H,4,FALSE)</f>
        <v/>
      </c>
      <c r="R603" s="78" t="str">
        <f>VLOOKUP(Leverancespecifikation6[[#This Row],[ID-Bygningsdel]],'Data aktør'!A:H,5,FALSE)</f>
        <v/>
      </c>
      <c r="S603" s="78" t="str">
        <f>VLOOKUP(Leverancespecifikation6[[#This Row],[ID-Bygningsdel]],'Data aktør'!A:H,6,FALSE)</f>
        <v>X</v>
      </c>
      <c r="T603" s="78" t="str">
        <f>VLOOKUP(Leverancespecifikation6[[#This Row],[ID-Bygningsdel]],'Data aktør'!A:H,7,FALSE)</f>
        <v>X</v>
      </c>
      <c r="U603" s="122" t="str">
        <f>VLOOKUP(Leverancespecifikation6[[#This Row],[ID-Bygningsdel]],'Data aktør'!A:H,8,FALSE)</f>
        <v/>
      </c>
      <c r="V603" s="112"/>
      <c r="W603" s="79"/>
      <c r="X603" s="79"/>
      <c r="Y603" s="79"/>
      <c r="Z603" s="79"/>
      <c r="AA603" s="79"/>
      <c r="AB603" s="171" t="s">
        <v>37</v>
      </c>
      <c r="AC603" s="171">
        <v>200</v>
      </c>
      <c r="AD603" s="171"/>
      <c r="AE603" s="171"/>
      <c r="AF603" s="171"/>
      <c r="AG603" s="171"/>
      <c r="AH603" s="171"/>
      <c r="AI603" s="171"/>
      <c r="AJ603" s="171" t="s">
        <v>37</v>
      </c>
      <c r="AK603" s="171">
        <v>300</v>
      </c>
      <c r="AT603" s="171" t="s">
        <v>37</v>
      </c>
      <c r="AU603" s="171">
        <v>325</v>
      </c>
      <c r="BB603" s="171" t="s">
        <v>38</v>
      </c>
      <c r="BC603" s="171">
        <v>325</v>
      </c>
      <c r="BV603" s="171"/>
      <c r="BW603" s="171"/>
      <c r="CB603" s="134"/>
    </row>
    <row r="604" spans="1:986" ht="12" x14ac:dyDescent="0.2">
      <c r="A604" s="249"/>
      <c r="B604" s="242" t="s">
        <v>1237</v>
      </c>
      <c r="C604" s="170" t="str">
        <f>_xlfn.CONCAT(Leverancespecifikation6[[#This Row],[ID]],Leverancespecifikation6[[#This Row],[BYGNINGSDEL]])</f>
        <v>600Isolering, Varme</v>
      </c>
      <c r="E604" s="171">
        <v>578</v>
      </c>
      <c r="I604" s="171"/>
      <c r="J604" s="171">
        <v>4</v>
      </c>
      <c r="K604" s="175" t="s">
        <v>1266</v>
      </c>
      <c r="L604" s="172" t="s">
        <v>1252</v>
      </c>
      <c r="M604" s="80" t="str">
        <f>IFERROR(VLOOKUP(Leverancespecifikation6[[#This Row],[ID-Bygningsdel]],'Data ændringslog'!A:G,7,FALSE),"P")</f>
        <v/>
      </c>
      <c r="N604" s="321" t="s">
        <v>99</v>
      </c>
      <c r="O604" s="121" t="str">
        <f>VLOOKUP(Leverancespecifikation6[[#This Row],[ID-Bygningsdel]],'Data aktør'!A:H,2,FALSE)</f>
        <v/>
      </c>
      <c r="P604" s="78" t="str">
        <f>VLOOKUP(Leverancespecifikation6[[#This Row],[ID-Bygningsdel]],'Data aktør'!A:H,3,FALSE)</f>
        <v/>
      </c>
      <c r="Q604" s="78" t="str">
        <f>VLOOKUP(Leverancespecifikation6[[#This Row],[ID-Bygningsdel]],'Data aktør'!A:H,4,FALSE)</f>
        <v/>
      </c>
      <c r="R604" s="78" t="str">
        <f>VLOOKUP(Leverancespecifikation6[[#This Row],[ID-Bygningsdel]],'Data aktør'!A:H,5,FALSE)</f>
        <v/>
      </c>
      <c r="S604" s="78" t="str">
        <f>VLOOKUP(Leverancespecifikation6[[#This Row],[ID-Bygningsdel]],'Data aktør'!A:H,6,FALSE)</f>
        <v>X</v>
      </c>
      <c r="T604" s="78" t="str">
        <f>VLOOKUP(Leverancespecifikation6[[#This Row],[ID-Bygningsdel]],'Data aktør'!A:H,7,FALSE)</f>
        <v>X</v>
      </c>
      <c r="U604" s="122" t="str">
        <f>VLOOKUP(Leverancespecifikation6[[#This Row],[ID-Bygningsdel]],'Data aktør'!A:H,8,FALSE)</f>
        <v/>
      </c>
      <c r="V604" s="112"/>
      <c r="W604" s="79"/>
      <c r="X604" s="79"/>
      <c r="Y604" s="79"/>
      <c r="Z604" s="79"/>
      <c r="AA604" s="79"/>
      <c r="AB604" s="171" t="s">
        <v>37</v>
      </c>
      <c r="AC604" s="171">
        <v>200</v>
      </c>
      <c r="AD604" s="171"/>
      <c r="AE604" s="171"/>
      <c r="AF604" s="171"/>
      <c r="AG604" s="171"/>
      <c r="AH604" s="171"/>
      <c r="AI604" s="171"/>
      <c r="AJ604" s="171" t="s">
        <v>37</v>
      </c>
      <c r="AK604" s="171">
        <v>300</v>
      </c>
      <c r="AT604" s="171" t="s">
        <v>37</v>
      </c>
      <c r="AU604" s="171">
        <v>325</v>
      </c>
      <c r="BB604" s="171" t="s">
        <v>38</v>
      </c>
      <c r="BC604" s="171">
        <v>325</v>
      </c>
      <c r="BV604" s="171"/>
      <c r="BW604" s="171"/>
      <c r="CB604" s="134"/>
    </row>
    <row r="605" spans="1:986" ht="12" x14ac:dyDescent="0.2">
      <c r="A605" s="249"/>
      <c r="B605" s="242" t="s">
        <v>1239</v>
      </c>
      <c r="C605" s="170" t="str">
        <f>_xlfn.CONCAT(Leverancespecifikation6[[#This Row],[ID]],Leverancespecifikation6[[#This Row],[BYGNINGSDEL]])</f>
        <v>601Isolering, Kondens</v>
      </c>
      <c r="E605" s="171">
        <v>578</v>
      </c>
      <c r="I605" s="171"/>
      <c r="J605" s="171">
        <v>4</v>
      </c>
      <c r="K605" s="175" t="s">
        <v>1268</v>
      </c>
      <c r="L605" s="172" t="s">
        <v>1252</v>
      </c>
      <c r="M605" s="80" t="str">
        <f>IFERROR(VLOOKUP(Leverancespecifikation6[[#This Row],[ID-Bygningsdel]],'Data ændringslog'!A:G,7,FALSE),"P")</f>
        <v/>
      </c>
      <c r="N605" s="321" t="s">
        <v>99</v>
      </c>
      <c r="O605" s="121" t="str">
        <f>VLOOKUP(Leverancespecifikation6[[#This Row],[ID-Bygningsdel]],'Data aktør'!A:H,2,FALSE)</f>
        <v/>
      </c>
      <c r="P605" s="78" t="str">
        <f>VLOOKUP(Leverancespecifikation6[[#This Row],[ID-Bygningsdel]],'Data aktør'!A:H,3,FALSE)</f>
        <v/>
      </c>
      <c r="Q605" s="78" t="str">
        <f>VLOOKUP(Leverancespecifikation6[[#This Row],[ID-Bygningsdel]],'Data aktør'!A:H,4,FALSE)</f>
        <v/>
      </c>
      <c r="R605" s="78" t="str">
        <f>VLOOKUP(Leverancespecifikation6[[#This Row],[ID-Bygningsdel]],'Data aktør'!A:H,5,FALSE)</f>
        <v/>
      </c>
      <c r="S605" s="78" t="str">
        <f>VLOOKUP(Leverancespecifikation6[[#This Row],[ID-Bygningsdel]],'Data aktør'!A:H,6,FALSE)</f>
        <v>X</v>
      </c>
      <c r="T605" s="78" t="str">
        <f>VLOOKUP(Leverancespecifikation6[[#This Row],[ID-Bygningsdel]],'Data aktør'!A:H,7,FALSE)</f>
        <v>X</v>
      </c>
      <c r="U605" s="122" t="str">
        <f>VLOOKUP(Leverancespecifikation6[[#This Row],[ID-Bygningsdel]],'Data aktør'!A:H,8,FALSE)</f>
        <v/>
      </c>
      <c r="V605" s="112"/>
      <c r="W605" s="79"/>
      <c r="X605" s="79"/>
      <c r="Y605" s="79"/>
      <c r="Z605" s="79"/>
      <c r="AA605" s="79"/>
      <c r="AB605" s="171" t="s">
        <v>37</v>
      </c>
      <c r="AC605" s="171">
        <v>200</v>
      </c>
      <c r="AD605" s="171"/>
      <c r="AE605" s="171"/>
      <c r="AF605" s="171"/>
      <c r="AG605" s="171"/>
      <c r="AH605" s="171"/>
      <c r="AI605" s="171"/>
      <c r="AJ605" s="171" t="s">
        <v>37</v>
      </c>
      <c r="AK605" s="171">
        <v>300</v>
      </c>
      <c r="AT605" s="171" t="s">
        <v>37</v>
      </c>
      <c r="AU605" s="171">
        <v>325</v>
      </c>
      <c r="BB605" s="171" t="s">
        <v>38</v>
      </c>
      <c r="BC605" s="171">
        <v>325</v>
      </c>
      <c r="BV605" s="171"/>
      <c r="BW605" s="171"/>
      <c r="CB605" s="134"/>
    </row>
    <row r="606" spans="1:986" ht="12" x14ac:dyDescent="0.2">
      <c r="A606" s="249"/>
      <c r="B606" s="242" t="s">
        <v>1241</v>
      </c>
      <c r="C606" s="170" t="str">
        <f>_xlfn.CONCAT(Leverancespecifikation6[[#This Row],[ID]],Leverancespecifikation6[[#This Row],[BYGNINGSDEL]])</f>
        <v>602Isolering, Lyd</v>
      </c>
      <c r="E606" s="171">
        <v>578</v>
      </c>
      <c r="I606" s="171"/>
      <c r="J606" s="171">
        <v>4</v>
      </c>
      <c r="K606" s="175" t="s">
        <v>1270</v>
      </c>
      <c r="L606" s="172" t="s">
        <v>1252</v>
      </c>
      <c r="M606" s="80" t="str">
        <f>IFERROR(VLOOKUP(Leverancespecifikation6[[#This Row],[ID-Bygningsdel]],'Data ændringslog'!A:G,7,FALSE),"P")</f>
        <v/>
      </c>
      <c r="N606" s="321" t="s">
        <v>99</v>
      </c>
      <c r="O606" s="121" t="str">
        <f>VLOOKUP(Leverancespecifikation6[[#This Row],[ID-Bygningsdel]],'Data aktør'!A:H,2,FALSE)</f>
        <v/>
      </c>
      <c r="P606" s="78" t="str">
        <f>VLOOKUP(Leverancespecifikation6[[#This Row],[ID-Bygningsdel]],'Data aktør'!A:H,3,FALSE)</f>
        <v/>
      </c>
      <c r="Q606" s="78" t="str">
        <f>VLOOKUP(Leverancespecifikation6[[#This Row],[ID-Bygningsdel]],'Data aktør'!A:H,4,FALSE)</f>
        <v/>
      </c>
      <c r="R606" s="78" t="str">
        <f>VLOOKUP(Leverancespecifikation6[[#This Row],[ID-Bygningsdel]],'Data aktør'!A:H,5,FALSE)</f>
        <v/>
      </c>
      <c r="S606" s="78" t="str">
        <f>VLOOKUP(Leverancespecifikation6[[#This Row],[ID-Bygningsdel]],'Data aktør'!A:H,6,FALSE)</f>
        <v>X</v>
      </c>
      <c r="T606" s="78" t="str">
        <f>VLOOKUP(Leverancespecifikation6[[#This Row],[ID-Bygningsdel]],'Data aktør'!A:H,7,FALSE)</f>
        <v>X</v>
      </c>
      <c r="U606" s="122" t="str">
        <f>VLOOKUP(Leverancespecifikation6[[#This Row],[ID-Bygningsdel]],'Data aktør'!A:H,8,FALSE)</f>
        <v/>
      </c>
      <c r="V606" s="112"/>
      <c r="W606" s="79"/>
      <c r="X606" s="79"/>
      <c r="Y606" s="79"/>
      <c r="Z606" s="79"/>
      <c r="AA606" s="79"/>
      <c r="AB606" s="171" t="s">
        <v>37</v>
      </c>
      <c r="AC606" s="171">
        <v>200</v>
      </c>
      <c r="AD606" s="171"/>
      <c r="AE606" s="171"/>
      <c r="AF606" s="171"/>
      <c r="AG606" s="171"/>
      <c r="AH606" s="171"/>
      <c r="AI606" s="171"/>
      <c r="AJ606" s="171" t="s">
        <v>37</v>
      </c>
      <c r="AK606" s="171">
        <v>300</v>
      </c>
      <c r="AT606" s="171" t="s">
        <v>37</v>
      </c>
      <c r="AU606" s="171">
        <v>325</v>
      </c>
      <c r="BB606" s="171" t="s">
        <v>38</v>
      </c>
      <c r="BC606" s="171">
        <v>325</v>
      </c>
      <c r="BV606" s="171"/>
      <c r="BW606" s="171"/>
      <c r="CB606" s="134"/>
    </row>
    <row r="607" spans="1:986" ht="12" x14ac:dyDescent="0.2">
      <c r="A607" s="249"/>
      <c r="B607" s="242" t="s">
        <v>1243</v>
      </c>
      <c r="C607" s="170" t="str">
        <f>_xlfn.CONCAT(Leverancespecifikation6[[#This Row],[ID]],Leverancespecifikation6[[#This Row],[BYGNINGSDEL]])</f>
        <v>603Øvrig, ventilation</v>
      </c>
      <c r="E607" s="171">
        <v>579</v>
      </c>
      <c r="I607" s="171"/>
      <c r="J607" s="171">
        <v>3</v>
      </c>
      <c r="K607" s="333" t="s">
        <v>1272</v>
      </c>
      <c r="M607" s="80" t="str">
        <f>IFERROR(VLOOKUP(Leverancespecifikation6[[#This Row],[ID-Bygningsdel]],'Data ændringslog'!A:G,7,FALSE),"P")</f>
        <v/>
      </c>
      <c r="N607" s="321" t="s">
        <v>103</v>
      </c>
      <c r="O607" s="121" t="str">
        <f>VLOOKUP(Leverancespecifikation6[[#This Row],[ID-Bygningsdel]],'Data aktør'!A:H,2,FALSE)</f>
        <v/>
      </c>
      <c r="P607" s="78" t="str">
        <f>VLOOKUP(Leverancespecifikation6[[#This Row],[ID-Bygningsdel]],'Data aktør'!A:H,3,FALSE)</f>
        <v/>
      </c>
      <c r="Q607" s="78" t="str">
        <f>VLOOKUP(Leverancespecifikation6[[#This Row],[ID-Bygningsdel]],'Data aktør'!A:H,4,FALSE)</f>
        <v/>
      </c>
      <c r="R607" s="78" t="str">
        <f>VLOOKUP(Leverancespecifikation6[[#This Row],[ID-Bygningsdel]],'Data aktør'!A:H,5,FALSE)</f>
        <v/>
      </c>
      <c r="S607" s="78" t="str">
        <f>VLOOKUP(Leverancespecifikation6[[#This Row],[ID-Bygningsdel]],'Data aktør'!A:H,6,FALSE)</f>
        <v/>
      </c>
      <c r="T607" s="78" t="str">
        <f>VLOOKUP(Leverancespecifikation6[[#This Row],[ID-Bygningsdel]],'Data aktør'!A:H,7,FALSE)</f>
        <v/>
      </c>
      <c r="U607" s="122" t="str">
        <f>VLOOKUP(Leverancespecifikation6[[#This Row],[ID-Bygningsdel]],'Data aktør'!A:H,8,FALSE)</f>
        <v/>
      </c>
      <c r="V607" s="112"/>
      <c r="W607" s="79"/>
      <c r="X607" s="79"/>
      <c r="Y607" s="79"/>
      <c r="Z607" s="79"/>
      <c r="AA607" s="79"/>
      <c r="AB607" s="171"/>
      <c r="AD607" s="171"/>
      <c r="AE607" s="171"/>
      <c r="AF607" s="171"/>
      <c r="AG607" s="171"/>
      <c r="AH607" s="171"/>
      <c r="AI607" s="171"/>
      <c r="AJ607" s="171"/>
      <c r="BV607" s="171"/>
      <c r="BW607" s="171"/>
      <c r="CB607" s="134"/>
    </row>
    <row r="608" spans="1:986" ht="12" x14ac:dyDescent="0.2">
      <c r="A608" s="249"/>
      <c r="B608" s="242" t="s">
        <v>1245</v>
      </c>
      <c r="C608" s="170" t="str">
        <f>_xlfn.CONCAT(Leverancespecifikation6[[#This Row],[ID]],Leverancespecifikation6[[#This Row],[BYGNINGSDEL]])</f>
        <v>604Følere</v>
      </c>
      <c r="E608" s="171">
        <v>579</v>
      </c>
      <c r="I608" s="171"/>
      <c r="J608" s="171">
        <v>4</v>
      </c>
      <c r="K608" s="175" t="s">
        <v>1274</v>
      </c>
      <c r="L608" s="172" t="s">
        <v>1275</v>
      </c>
      <c r="M608" s="80" t="str">
        <f>IFERROR(VLOOKUP(Leverancespecifikation6[[#This Row],[ID-Bygningsdel]],'Data ændringslog'!A:G,7,FALSE),"P")</f>
        <v/>
      </c>
      <c r="N608" s="321" t="s">
        <v>103</v>
      </c>
      <c r="O608" s="121" t="str">
        <f>VLOOKUP(Leverancespecifikation6[[#This Row],[ID-Bygningsdel]],'Data aktør'!A:H,2,FALSE)</f>
        <v/>
      </c>
      <c r="P608" s="78" t="str">
        <f>VLOOKUP(Leverancespecifikation6[[#This Row],[ID-Bygningsdel]],'Data aktør'!A:H,3,FALSE)</f>
        <v/>
      </c>
      <c r="Q608" s="78" t="str">
        <f>VLOOKUP(Leverancespecifikation6[[#This Row],[ID-Bygningsdel]],'Data aktør'!A:H,4,FALSE)</f>
        <v/>
      </c>
      <c r="R608" s="78" t="str">
        <f>VLOOKUP(Leverancespecifikation6[[#This Row],[ID-Bygningsdel]],'Data aktør'!A:H,5,FALSE)</f>
        <v/>
      </c>
      <c r="S608" s="78" t="str">
        <f>VLOOKUP(Leverancespecifikation6[[#This Row],[ID-Bygningsdel]],'Data aktør'!A:H,6,FALSE)</f>
        <v/>
      </c>
      <c r="T608" s="78" t="str">
        <f>VLOOKUP(Leverancespecifikation6[[#This Row],[ID-Bygningsdel]],'Data aktør'!A:H,7,FALSE)</f>
        <v/>
      </c>
      <c r="U608" s="122" t="str">
        <f>VLOOKUP(Leverancespecifikation6[[#This Row],[ID-Bygningsdel]],'Data aktør'!A:H,8,FALSE)</f>
        <v/>
      </c>
      <c r="V608" s="112"/>
      <c r="W608" s="79"/>
      <c r="X608" s="79"/>
      <c r="Y608" s="79"/>
      <c r="Z608" s="79"/>
      <c r="AA608" s="79"/>
      <c r="AB608" s="171"/>
      <c r="AD608" s="171"/>
      <c r="AE608" s="171"/>
      <c r="AF608" s="171"/>
      <c r="AG608" s="171"/>
      <c r="AH608" s="171"/>
      <c r="AI608" s="171"/>
      <c r="AJ608" s="171"/>
      <c r="BV608" s="171"/>
      <c r="BW608" s="171"/>
      <c r="CB608" s="134"/>
    </row>
    <row r="609" spans="1:986" ht="12" x14ac:dyDescent="0.2">
      <c r="A609" s="249"/>
      <c r="B609" s="242" t="s">
        <v>1246</v>
      </c>
      <c r="C609" s="170" t="str">
        <f>_xlfn.CONCAT(Leverancespecifikation6[[#This Row],[ID]],Leverancespecifikation6[[#This Row],[BYGNINGSDEL]])</f>
        <v>605Renselemme</v>
      </c>
      <c r="E609" s="171">
        <v>579</v>
      </c>
      <c r="I609" s="171"/>
      <c r="J609" s="171">
        <v>4</v>
      </c>
      <c r="K609" s="175" t="s">
        <v>1277</v>
      </c>
      <c r="L609" s="172" t="s">
        <v>1275</v>
      </c>
      <c r="M609" s="80" t="str">
        <f>IFERROR(VLOOKUP(Leverancespecifikation6[[#This Row],[ID-Bygningsdel]],'Data ændringslog'!A:G,7,FALSE),"P")</f>
        <v/>
      </c>
      <c r="N609" s="321" t="s">
        <v>103</v>
      </c>
      <c r="O609" s="121" t="str">
        <f>VLOOKUP(Leverancespecifikation6[[#This Row],[ID-Bygningsdel]],'Data aktør'!A:H,2,FALSE)</f>
        <v/>
      </c>
      <c r="P609" s="78" t="str">
        <f>VLOOKUP(Leverancespecifikation6[[#This Row],[ID-Bygningsdel]],'Data aktør'!A:H,3,FALSE)</f>
        <v/>
      </c>
      <c r="Q609" s="78" t="str">
        <f>VLOOKUP(Leverancespecifikation6[[#This Row],[ID-Bygningsdel]],'Data aktør'!A:H,4,FALSE)</f>
        <v/>
      </c>
      <c r="R609" s="78" t="str">
        <f>VLOOKUP(Leverancespecifikation6[[#This Row],[ID-Bygningsdel]],'Data aktør'!A:H,5,FALSE)</f>
        <v/>
      </c>
      <c r="S609" s="78" t="str">
        <f>VLOOKUP(Leverancespecifikation6[[#This Row],[ID-Bygningsdel]],'Data aktør'!A:H,6,FALSE)</f>
        <v/>
      </c>
      <c r="T609" s="78" t="str">
        <f>VLOOKUP(Leverancespecifikation6[[#This Row],[ID-Bygningsdel]],'Data aktør'!A:H,7,FALSE)</f>
        <v/>
      </c>
      <c r="U609" s="122" t="str">
        <f>VLOOKUP(Leverancespecifikation6[[#This Row],[ID-Bygningsdel]],'Data aktør'!A:H,8,FALSE)</f>
        <v/>
      </c>
      <c r="V609" s="112"/>
      <c r="W609" s="79"/>
      <c r="X609" s="79"/>
      <c r="Y609" s="79"/>
      <c r="Z609" s="79"/>
      <c r="AA609" s="79"/>
      <c r="AB609" s="171"/>
      <c r="AD609" s="171"/>
      <c r="AE609" s="171"/>
      <c r="AF609" s="171"/>
      <c r="AG609" s="171"/>
      <c r="AH609" s="171"/>
      <c r="AI609" s="171"/>
      <c r="AJ609" s="171"/>
      <c r="BV609" s="171"/>
      <c r="BW609" s="171"/>
      <c r="CB609" s="134"/>
    </row>
    <row r="610" spans="1:986" ht="12" x14ac:dyDescent="0.2">
      <c r="A610" s="249"/>
      <c r="B610" s="242" t="s">
        <v>1248</v>
      </c>
      <c r="C610" s="170" t="str">
        <f>_xlfn.CONCAT(Leverancespecifikation6[[#This Row],[ID]],Leverancespecifikation6[[#This Row],[BYGNINGSDEL]])</f>
        <v>606Bæringer, udsparinger og øvrige</v>
      </c>
      <c r="E610" s="171">
        <v>599</v>
      </c>
      <c r="I610" s="171"/>
      <c r="J610" s="171">
        <v>3</v>
      </c>
      <c r="K610" s="333" t="s">
        <v>1279</v>
      </c>
      <c r="M610" s="80" t="str">
        <f>IFERROR(VLOOKUP(Leverancespecifikation6[[#This Row],[ID-Bygningsdel]],'Data ændringslog'!A:G,7,FALSE),"P")</f>
        <v/>
      </c>
      <c r="N610" s="321" t="s">
        <v>103</v>
      </c>
      <c r="O610" s="121" t="str">
        <f>VLOOKUP(Leverancespecifikation6[[#This Row],[ID-Bygningsdel]],'Data aktør'!A:H,2,FALSE)</f>
        <v/>
      </c>
      <c r="P610" s="78" t="str">
        <f>VLOOKUP(Leverancespecifikation6[[#This Row],[ID-Bygningsdel]],'Data aktør'!A:H,3,FALSE)</f>
        <v/>
      </c>
      <c r="Q610" s="78" t="str">
        <f>VLOOKUP(Leverancespecifikation6[[#This Row],[ID-Bygningsdel]],'Data aktør'!A:H,4,FALSE)</f>
        <v/>
      </c>
      <c r="R610" s="78" t="str">
        <f>VLOOKUP(Leverancespecifikation6[[#This Row],[ID-Bygningsdel]],'Data aktør'!A:H,5,FALSE)</f>
        <v/>
      </c>
      <c r="S610" s="78" t="str">
        <f>VLOOKUP(Leverancespecifikation6[[#This Row],[ID-Bygningsdel]],'Data aktør'!A:H,6,FALSE)</f>
        <v/>
      </c>
      <c r="T610" s="78" t="str">
        <f>VLOOKUP(Leverancespecifikation6[[#This Row],[ID-Bygningsdel]],'Data aktør'!A:H,7,FALSE)</f>
        <v/>
      </c>
      <c r="U610" s="122" t="str">
        <f>VLOOKUP(Leverancespecifikation6[[#This Row],[ID-Bygningsdel]],'Data aktør'!A:H,8,FALSE)</f>
        <v/>
      </c>
      <c r="V610" s="112"/>
      <c r="W610" s="79"/>
      <c r="X610" s="79"/>
      <c r="Y610" s="79"/>
      <c r="Z610" s="79"/>
      <c r="AA610" s="79"/>
      <c r="AB610" s="171"/>
      <c r="AD610" s="171"/>
      <c r="AE610" s="171"/>
      <c r="AF610" s="171"/>
      <c r="AG610" s="171"/>
      <c r="AH610" s="171"/>
      <c r="AI610" s="171"/>
      <c r="AJ610" s="171"/>
      <c r="BV610" s="171"/>
      <c r="BW610" s="171"/>
      <c r="CB610" s="134"/>
    </row>
    <row r="611" spans="1:986" ht="12" x14ac:dyDescent="0.2">
      <c r="A611" s="249"/>
      <c r="B611" s="242" t="s">
        <v>1249</v>
      </c>
      <c r="C611" s="170" t="str">
        <f>_xlfn.CONCAT(Leverancespecifikation6[[#This Row],[ID]],Leverancespecifikation6[[#This Row],[BYGNINGSDEL]])</f>
        <v>607Bæringer</v>
      </c>
      <c r="E611" s="171">
        <v>599</v>
      </c>
      <c r="I611" s="171"/>
      <c r="J611" s="171">
        <v>4</v>
      </c>
      <c r="K611" s="175" t="s">
        <v>596</v>
      </c>
      <c r="L611" s="172" t="s">
        <v>103</v>
      </c>
      <c r="M611" s="80" t="str">
        <f>IFERROR(VLOOKUP(Leverancespecifikation6[[#This Row],[ID-Bygningsdel]],'Data ændringslog'!A:G,7,FALSE),"P")</f>
        <v/>
      </c>
      <c r="N611" s="321" t="s">
        <v>103</v>
      </c>
      <c r="O611" s="121" t="str">
        <f>VLOOKUP(Leverancespecifikation6[[#This Row],[ID-Bygningsdel]],'Data aktør'!A:H,2,FALSE)</f>
        <v/>
      </c>
      <c r="P611" s="78" t="str">
        <f>VLOOKUP(Leverancespecifikation6[[#This Row],[ID-Bygningsdel]],'Data aktør'!A:H,3,FALSE)</f>
        <v/>
      </c>
      <c r="Q611" s="78" t="str">
        <f>VLOOKUP(Leverancespecifikation6[[#This Row],[ID-Bygningsdel]],'Data aktør'!A:H,4,FALSE)</f>
        <v/>
      </c>
      <c r="R611" s="78" t="str">
        <f>VLOOKUP(Leverancespecifikation6[[#This Row],[ID-Bygningsdel]],'Data aktør'!A:H,5,FALSE)</f>
        <v/>
      </c>
      <c r="S611" s="78" t="str">
        <f>VLOOKUP(Leverancespecifikation6[[#This Row],[ID-Bygningsdel]],'Data aktør'!A:H,6,FALSE)</f>
        <v/>
      </c>
      <c r="T611" s="78" t="str">
        <f>VLOOKUP(Leverancespecifikation6[[#This Row],[ID-Bygningsdel]],'Data aktør'!A:H,7,FALSE)</f>
        <v/>
      </c>
      <c r="U611" s="122" t="str">
        <f>VLOOKUP(Leverancespecifikation6[[#This Row],[ID-Bygningsdel]],'Data aktør'!A:H,8,FALSE)</f>
        <v/>
      </c>
      <c r="V611" s="112"/>
      <c r="W611" s="79"/>
      <c r="X611" s="79"/>
      <c r="Y611" s="79"/>
      <c r="Z611" s="79"/>
      <c r="AA611" s="79"/>
      <c r="AB611" s="171"/>
      <c r="AD611" s="171"/>
      <c r="AE611" s="171"/>
      <c r="AF611" s="171"/>
      <c r="AG611" s="171"/>
      <c r="AH611" s="171"/>
      <c r="AI611" s="171"/>
      <c r="AJ611" s="171"/>
      <c r="BV611" s="171"/>
      <c r="BW611" s="171"/>
      <c r="CB611" s="134"/>
    </row>
    <row r="612" spans="1:986" ht="12" x14ac:dyDescent="0.2">
      <c r="A612" s="249"/>
      <c r="B612" s="242" t="s">
        <v>1251</v>
      </c>
      <c r="C612" s="170" t="str">
        <f>_xlfn.CONCAT(Leverancespecifikation6[[#This Row],[ID]],Leverancespecifikation6[[#This Row],[BYGNINGSDEL]])</f>
        <v>608Konsoller</v>
      </c>
      <c r="E612" s="171">
        <v>599</v>
      </c>
      <c r="I612" s="171"/>
      <c r="J612" s="171">
        <v>4</v>
      </c>
      <c r="K612" s="175" t="s">
        <v>598</v>
      </c>
      <c r="L612" s="172" t="s">
        <v>103</v>
      </c>
      <c r="M612" s="80" t="str">
        <f>IFERROR(VLOOKUP(Leverancespecifikation6[[#This Row],[ID-Bygningsdel]],'Data ændringslog'!A:G,7,FALSE),"P")</f>
        <v/>
      </c>
      <c r="N612" s="321" t="s">
        <v>103</v>
      </c>
      <c r="O612" s="121" t="str">
        <f>VLOOKUP(Leverancespecifikation6[[#This Row],[ID-Bygningsdel]],'Data aktør'!A:H,2,FALSE)</f>
        <v/>
      </c>
      <c r="P612" s="78" t="str">
        <f>VLOOKUP(Leverancespecifikation6[[#This Row],[ID-Bygningsdel]],'Data aktør'!A:H,3,FALSE)</f>
        <v/>
      </c>
      <c r="Q612" s="78" t="str">
        <f>VLOOKUP(Leverancespecifikation6[[#This Row],[ID-Bygningsdel]],'Data aktør'!A:H,4,FALSE)</f>
        <v/>
      </c>
      <c r="R612" s="78" t="str">
        <f>VLOOKUP(Leverancespecifikation6[[#This Row],[ID-Bygningsdel]],'Data aktør'!A:H,5,FALSE)</f>
        <v/>
      </c>
      <c r="S612" s="78" t="str">
        <f>VLOOKUP(Leverancespecifikation6[[#This Row],[ID-Bygningsdel]],'Data aktør'!A:H,6,FALSE)</f>
        <v/>
      </c>
      <c r="T612" s="78" t="str">
        <f>VLOOKUP(Leverancespecifikation6[[#This Row],[ID-Bygningsdel]],'Data aktør'!A:H,7,FALSE)</f>
        <v/>
      </c>
      <c r="U612" s="122" t="str">
        <f>VLOOKUP(Leverancespecifikation6[[#This Row],[ID-Bygningsdel]],'Data aktør'!A:H,8,FALSE)</f>
        <v/>
      </c>
      <c r="V612" s="112"/>
      <c r="W612" s="79"/>
      <c r="X612" s="79"/>
      <c r="Y612" s="79"/>
      <c r="Z612" s="79"/>
      <c r="AA612" s="79"/>
      <c r="AB612" s="171"/>
      <c r="AD612" s="171"/>
      <c r="AE612" s="171"/>
      <c r="AF612" s="171"/>
      <c r="AG612" s="171"/>
      <c r="AH612" s="171"/>
      <c r="AI612" s="171"/>
      <c r="AJ612" s="171"/>
      <c r="BV612" s="171"/>
      <c r="BW612" s="171"/>
      <c r="CB612" s="134"/>
    </row>
    <row r="613" spans="1:986" ht="12" x14ac:dyDescent="0.2">
      <c r="A613" s="249"/>
      <c r="B613" s="242" t="s">
        <v>1253</v>
      </c>
      <c r="C613" s="170" t="str">
        <f>_xlfn.CONCAT(Leverancespecifikation6[[#This Row],[ID]],Leverancespecifikation6[[#This Row],[BYGNINGSDEL]])</f>
        <v>609Stativer</v>
      </c>
      <c r="E613" s="171">
        <v>599</v>
      </c>
      <c r="I613" s="171"/>
      <c r="J613" s="171">
        <v>4</v>
      </c>
      <c r="K613" s="175" t="s">
        <v>600</v>
      </c>
      <c r="L613" s="172" t="s">
        <v>103</v>
      </c>
      <c r="M613" s="80" t="str">
        <f>IFERROR(VLOOKUP(Leverancespecifikation6[[#This Row],[ID-Bygningsdel]],'Data ændringslog'!A:G,7,FALSE),"P")</f>
        <v/>
      </c>
      <c r="N613" s="321" t="s">
        <v>103</v>
      </c>
      <c r="O613" s="121" t="str">
        <f>VLOOKUP(Leverancespecifikation6[[#This Row],[ID-Bygningsdel]],'Data aktør'!A:H,2,FALSE)</f>
        <v/>
      </c>
      <c r="P613" s="78" t="str">
        <f>VLOOKUP(Leverancespecifikation6[[#This Row],[ID-Bygningsdel]],'Data aktør'!A:H,3,FALSE)</f>
        <v/>
      </c>
      <c r="Q613" s="78" t="str">
        <f>VLOOKUP(Leverancespecifikation6[[#This Row],[ID-Bygningsdel]],'Data aktør'!A:H,4,FALSE)</f>
        <v/>
      </c>
      <c r="R613" s="78" t="str">
        <f>VLOOKUP(Leverancespecifikation6[[#This Row],[ID-Bygningsdel]],'Data aktør'!A:H,5,FALSE)</f>
        <v/>
      </c>
      <c r="S613" s="78" t="str">
        <f>VLOOKUP(Leverancespecifikation6[[#This Row],[ID-Bygningsdel]],'Data aktør'!A:H,6,FALSE)</f>
        <v/>
      </c>
      <c r="T613" s="78" t="str">
        <f>VLOOKUP(Leverancespecifikation6[[#This Row],[ID-Bygningsdel]],'Data aktør'!A:H,7,FALSE)</f>
        <v/>
      </c>
      <c r="U613" s="122" t="str">
        <f>VLOOKUP(Leverancespecifikation6[[#This Row],[ID-Bygningsdel]],'Data aktør'!A:H,8,FALSE)</f>
        <v/>
      </c>
      <c r="V613" s="112"/>
      <c r="W613" s="79"/>
      <c r="X613" s="79"/>
      <c r="Y613" s="79"/>
      <c r="Z613" s="79"/>
      <c r="AA613" s="79"/>
      <c r="AB613" s="171"/>
      <c r="AD613" s="171"/>
      <c r="AE613" s="171"/>
      <c r="AF613" s="171"/>
      <c r="AG613" s="171"/>
      <c r="AH613" s="171"/>
      <c r="AI613" s="171"/>
      <c r="AJ613" s="171"/>
      <c r="BV613" s="171"/>
      <c r="BW613" s="171"/>
      <c r="CB613" s="134"/>
    </row>
    <row r="614" spans="1:986" ht="12" x14ac:dyDescent="0.2">
      <c r="A614" s="249"/>
      <c r="B614" s="242" t="s">
        <v>1254</v>
      </c>
      <c r="C614" s="170" t="str">
        <f>_xlfn.CONCAT(Leverancespecifikation6[[#This Row],[ID]],Leverancespecifikation6[[#This Row],[BYGNINGSDEL]])</f>
        <v>610Hul- og recesobjekter</v>
      </c>
      <c r="E614" s="171">
        <v>599</v>
      </c>
      <c r="I614" s="171"/>
      <c r="J614" s="171">
        <v>4</v>
      </c>
      <c r="K614" s="175" t="s">
        <v>602</v>
      </c>
      <c r="L614" s="172" t="s">
        <v>603</v>
      </c>
      <c r="M614" s="80" t="str">
        <f>IFERROR(VLOOKUP(Leverancespecifikation6[[#This Row],[ID-Bygningsdel]],'Data ændringslog'!A:G,7,FALSE),"P")</f>
        <v/>
      </c>
      <c r="N614" s="321" t="s">
        <v>103</v>
      </c>
      <c r="O614" s="121" t="str">
        <f>VLOOKUP(Leverancespecifikation6[[#This Row],[ID-Bygningsdel]],'Data aktør'!A:H,2,FALSE)</f>
        <v/>
      </c>
      <c r="P614" s="78" t="str">
        <f>VLOOKUP(Leverancespecifikation6[[#This Row],[ID-Bygningsdel]],'Data aktør'!A:H,3,FALSE)</f>
        <v/>
      </c>
      <c r="Q614" s="78" t="str">
        <f>VLOOKUP(Leverancespecifikation6[[#This Row],[ID-Bygningsdel]],'Data aktør'!A:H,4,FALSE)</f>
        <v/>
      </c>
      <c r="R614" s="78" t="str">
        <f>VLOOKUP(Leverancespecifikation6[[#This Row],[ID-Bygningsdel]],'Data aktør'!A:H,5,FALSE)</f>
        <v/>
      </c>
      <c r="S614" s="78" t="str">
        <f>VLOOKUP(Leverancespecifikation6[[#This Row],[ID-Bygningsdel]],'Data aktør'!A:H,6,FALSE)</f>
        <v/>
      </c>
      <c r="T614" s="78" t="str">
        <f>VLOOKUP(Leverancespecifikation6[[#This Row],[ID-Bygningsdel]],'Data aktør'!A:H,7,FALSE)</f>
        <v/>
      </c>
      <c r="U614" s="122" t="str">
        <f>VLOOKUP(Leverancespecifikation6[[#This Row],[ID-Bygningsdel]],'Data aktør'!A:H,8,FALSE)</f>
        <v/>
      </c>
      <c r="V614" s="112"/>
      <c r="W614" s="79"/>
      <c r="X614" s="79"/>
      <c r="Y614" s="79"/>
      <c r="Z614" s="79"/>
      <c r="AA614" s="79"/>
      <c r="AB614" s="171"/>
      <c r="AD614" s="171"/>
      <c r="AE614" s="171"/>
      <c r="AF614" s="171"/>
      <c r="AG614" s="171"/>
      <c r="AH614" s="171"/>
      <c r="AI614" s="171"/>
      <c r="AJ614" s="171"/>
      <c r="BV614" s="171"/>
      <c r="BW614" s="171"/>
      <c r="CB614" s="134"/>
    </row>
    <row r="615" spans="1:986" ht="12" x14ac:dyDescent="0.2">
      <c r="A615" s="249"/>
      <c r="B615" s="242" t="s">
        <v>1256</v>
      </c>
      <c r="C615" s="170" t="str">
        <f>_xlfn.CONCAT(Leverancespecifikation6[[#This Row],[ID]],Leverancespecifikation6[[#This Row],[BYGNINGSDEL]])</f>
        <v>611Hullukninger</v>
      </c>
      <c r="E615" s="171">
        <v>599</v>
      </c>
      <c r="I615" s="171"/>
      <c r="J615" s="171">
        <v>4</v>
      </c>
      <c r="K615" s="175" t="s">
        <v>605</v>
      </c>
      <c r="L615" s="172" t="s">
        <v>103</v>
      </c>
      <c r="M615" s="80" t="str">
        <f>IFERROR(VLOOKUP(Leverancespecifikation6[[#This Row],[ID-Bygningsdel]],'Data ændringslog'!A:G,7,FALSE),"P")</f>
        <v/>
      </c>
      <c r="N615" s="321" t="s">
        <v>103</v>
      </c>
      <c r="O615" s="121" t="str">
        <f>VLOOKUP(Leverancespecifikation6[[#This Row],[ID-Bygningsdel]],'Data aktør'!A:H,2,FALSE)</f>
        <v/>
      </c>
      <c r="P615" s="78" t="str">
        <f>VLOOKUP(Leverancespecifikation6[[#This Row],[ID-Bygningsdel]],'Data aktør'!A:H,3,FALSE)</f>
        <v/>
      </c>
      <c r="Q615" s="78" t="str">
        <f>VLOOKUP(Leverancespecifikation6[[#This Row],[ID-Bygningsdel]],'Data aktør'!A:H,4,FALSE)</f>
        <v/>
      </c>
      <c r="R615" s="78" t="str">
        <f>VLOOKUP(Leverancespecifikation6[[#This Row],[ID-Bygningsdel]],'Data aktør'!A:H,5,FALSE)</f>
        <v/>
      </c>
      <c r="S615" s="78" t="str">
        <f>VLOOKUP(Leverancespecifikation6[[#This Row],[ID-Bygningsdel]],'Data aktør'!A:H,6,FALSE)</f>
        <v/>
      </c>
      <c r="T615" s="78" t="str">
        <f>VLOOKUP(Leverancespecifikation6[[#This Row],[ID-Bygningsdel]],'Data aktør'!A:H,7,FALSE)</f>
        <v/>
      </c>
      <c r="U615" s="122" t="str">
        <f>VLOOKUP(Leverancespecifikation6[[#This Row],[ID-Bygningsdel]],'Data aktør'!A:H,8,FALSE)</f>
        <v/>
      </c>
      <c r="V615" s="112"/>
      <c r="W615" s="79"/>
      <c r="X615" s="79"/>
      <c r="Y615" s="79"/>
      <c r="Z615" s="79"/>
      <c r="AA615" s="79"/>
      <c r="AB615" s="171"/>
      <c r="AD615" s="171"/>
      <c r="AE615" s="171"/>
      <c r="AF615" s="171"/>
      <c r="AG615" s="171"/>
      <c r="AH615" s="171"/>
      <c r="AI615" s="171"/>
      <c r="AJ615" s="171"/>
      <c r="BL615" s="287" t="s">
        <v>606</v>
      </c>
      <c r="BV615" s="171"/>
      <c r="BW615" s="171"/>
      <c r="CB615" s="134"/>
    </row>
    <row r="616" spans="1:986" s="104" customFormat="1" x14ac:dyDescent="0.2">
      <c r="A616" s="248"/>
      <c r="B616" s="240" t="s">
        <v>1258</v>
      </c>
      <c r="C616" s="161" t="str">
        <f>_xlfn.CONCAT(Leverancespecifikation6[[#This Row],[ID]],Leverancespecifikation6[[#This Row],[BYGNINGSDEL]])</f>
        <v>612Mekanisk udstyr</v>
      </c>
      <c r="D616" s="162"/>
      <c r="E616" s="162"/>
      <c r="F616" s="162"/>
      <c r="G616" s="162"/>
      <c r="H616" s="162"/>
      <c r="I616" s="162"/>
      <c r="J616" s="163">
        <v>2</v>
      </c>
      <c r="K616" s="164" t="s">
        <v>1019</v>
      </c>
      <c r="L616" s="165"/>
      <c r="M616" s="100" t="str">
        <f>IFERROR(VLOOKUP(Leverancespecifikation6[[#This Row],[ID-Bygningsdel]],'Data ændringslog'!A:G,7,FALSE),"P")</f>
        <v/>
      </c>
      <c r="N616" s="201" t="s">
        <v>99</v>
      </c>
      <c r="O616" s="119"/>
      <c r="P616" s="101"/>
      <c r="Q616" s="101"/>
      <c r="R616" s="101"/>
      <c r="S616" s="101"/>
      <c r="T616" s="101"/>
      <c r="U616" s="120"/>
      <c r="V616" s="111"/>
      <c r="W616" s="102"/>
      <c r="X616" s="102"/>
      <c r="Y616" s="102"/>
      <c r="Z616" s="102"/>
      <c r="AA616" s="10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285"/>
      <c r="BM616" s="162"/>
      <c r="BN616" s="162"/>
      <c r="BO616" s="162"/>
      <c r="BP616" s="162"/>
      <c r="BQ616" s="162"/>
      <c r="BR616" s="162"/>
      <c r="BS616" s="162"/>
      <c r="BT616" s="162"/>
      <c r="BU616" s="162"/>
      <c r="BV616" s="162"/>
      <c r="BW616" s="162"/>
      <c r="BX616" s="162"/>
      <c r="BY616" s="162"/>
      <c r="BZ616" s="162"/>
      <c r="CA616" s="206"/>
      <c r="CB616" s="98"/>
      <c r="CC616" s="98"/>
      <c r="CD616" s="98"/>
      <c r="CE616" s="98"/>
      <c r="CF616" s="98"/>
      <c r="CG616" s="98"/>
      <c r="CH616" s="98"/>
      <c r="CI616" s="98"/>
      <c r="CJ616" s="98"/>
      <c r="CK616" s="98"/>
      <c r="CL616" s="98"/>
      <c r="CM616" s="98"/>
      <c r="CN616" s="98"/>
      <c r="CO616" s="98"/>
      <c r="CP616" s="98"/>
      <c r="CQ616" s="98"/>
      <c r="CR616" s="98"/>
      <c r="CS616" s="98"/>
      <c r="CT616" s="98"/>
      <c r="CU616" s="98"/>
      <c r="CV616" s="98"/>
      <c r="CW616" s="98"/>
      <c r="CX616" s="98"/>
      <c r="CY616" s="98"/>
      <c r="CZ616" s="98"/>
      <c r="DA616" s="98"/>
      <c r="DB616" s="98"/>
      <c r="DC616" s="98"/>
      <c r="DD616" s="98"/>
      <c r="DE616" s="98"/>
      <c r="DF616" s="98"/>
      <c r="DG616" s="98"/>
      <c r="DH616" s="98"/>
      <c r="DI616" s="98"/>
      <c r="DJ616" s="98"/>
      <c r="DK616" s="98"/>
      <c r="DL616" s="98"/>
      <c r="DM616" s="98"/>
      <c r="DN616" s="98"/>
      <c r="DO616" s="98"/>
      <c r="DP616" s="98"/>
      <c r="DQ616" s="98"/>
      <c r="DR616" s="98"/>
      <c r="DS616" s="98"/>
      <c r="DT616" s="98"/>
      <c r="DU616" s="98"/>
      <c r="DV616" s="98"/>
      <c r="DW616" s="98"/>
      <c r="DX616" s="98"/>
      <c r="DY616" s="98"/>
      <c r="DZ616" s="98"/>
      <c r="EA616" s="98"/>
      <c r="EB616" s="98"/>
      <c r="EC616" s="98"/>
      <c r="ED616" s="98"/>
      <c r="EE616" s="98"/>
      <c r="EF616" s="98"/>
      <c r="EG616" s="98"/>
      <c r="EH616" s="98"/>
      <c r="EI616" s="98"/>
      <c r="EJ616" s="98"/>
      <c r="EK616" s="98"/>
      <c r="EL616" s="98"/>
      <c r="EM616" s="98"/>
      <c r="EN616" s="98"/>
      <c r="EO616" s="98"/>
      <c r="EP616" s="98"/>
      <c r="EQ616" s="98"/>
      <c r="ER616" s="98"/>
      <c r="ES616" s="98"/>
      <c r="ET616" s="98"/>
      <c r="EU616" s="98"/>
      <c r="EV616" s="98"/>
      <c r="EW616" s="98"/>
      <c r="EX616" s="98"/>
      <c r="EY616" s="98"/>
      <c r="EZ616" s="98"/>
      <c r="FA616" s="98"/>
      <c r="FB616" s="98"/>
      <c r="FC616" s="98"/>
      <c r="FD616" s="98"/>
      <c r="FE616" s="98"/>
      <c r="FF616" s="98"/>
      <c r="FG616" s="98"/>
      <c r="FH616" s="98"/>
      <c r="FI616" s="98"/>
      <c r="FJ616" s="98"/>
      <c r="FK616" s="98"/>
      <c r="FL616" s="98"/>
      <c r="FM616" s="98"/>
      <c r="FN616" s="98"/>
      <c r="FO616" s="98"/>
      <c r="FP616" s="98"/>
      <c r="FQ616" s="98"/>
      <c r="FR616" s="98"/>
      <c r="FS616" s="98"/>
      <c r="FT616" s="98"/>
      <c r="FU616" s="98"/>
      <c r="FV616" s="98"/>
      <c r="FW616" s="98"/>
      <c r="FX616" s="98"/>
      <c r="FY616" s="98"/>
      <c r="FZ616" s="98"/>
      <c r="GA616" s="98"/>
      <c r="GB616" s="98"/>
      <c r="GC616" s="98"/>
      <c r="GD616" s="98"/>
      <c r="GE616" s="98"/>
      <c r="GF616" s="98"/>
      <c r="GG616" s="98"/>
      <c r="GH616" s="98"/>
      <c r="GI616" s="98"/>
      <c r="GJ616" s="98"/>
      <c r="GK616" s="98"/>
      <c r="GL616" s="98"/>
      <c r="GM616" s="98"/>
      <c r="GN616" s="98"/>
      <c r="GO616" s="98"/>
      <c r="GP616" s="98"/>
      <c r="GQ616" s="98"/>
      <c r="GR616" s="98"/>
      <c r="GS616" s="98"/>
      <c r="GT616" s="98"/>
      <c r="GU616" s="98"/>
      <c r="GV616" s="98"/>
      <c r="GW616" s="98"/>
      <c r="GX616" s="98"/>
      <c r="GY616" s="98"/>
      <c r="GZ616" s="98"/>
      <c r="HA616" s="98"/>
      <c r="HB616" s="98"/>
      <c r="HC616" s="98"/>
      <c r="HD616" s="98"/>
      <c r="HE616" s="98"/>
      <c r="HF616" s="98"/>
      <c r="HG616" s="98"/>
      <c r="HH616" s="98"/>
      <c r="HI616" s="98"/>
      <c r="HJ616" s="98"/>
      <c r="HK616" s="98"/>
      <c r="HL616" s="98"/>
      <c r="HM616" s="98"/>
      <c r="HN616" s="98"/>
      <c r="HO616" s="98"/>
      <c r="HP616" s="98"/>
      <c r="HQ616" s="98"/>
      <c r="HR616" s="98"/>
      <c r="HS616" s="98"/>
      <c r="HT616" s="98"/>
      <c r="HU616" s="98"/>
      <c r="HV616" s="98"/>
      <c r="HW616" s="98"/>
      <c r="HX616" s="98"/>
      <c r="HY616" s="98"/>
      <c r="HZ616" s="98"/>
      <c r="IA616" s="98"/>
      <c r="IB616" s="98"/>
      <c r="IC616" s="98"/>
      <c r="ID616" s="98"/>
      <c r="IE616" s="98"/>
      <c r="IF616" s="98"/>
      <c r="IG616" s="98"/>
      <c r="IH616" s="98"/>
      <c r="II616" s="98"/>
      <c r="IJ616" s="98"/>
      <c r="IK616" s="98"/>
      <c r="IL616" s="98"/>
      <c r="IM616" s="98"/>
      <c r="IN616" s="98"/>
      <c r="IO616" s="98"/>
      <c r="IP616" s="98"/>
      <c r="IQ616" s="98"/>
      <c r="IR616" s="98"/>
      <c r="IS616" s="98"/>
      <c r="IT616" s="98"/>
      <c r="IU616" s="98"/>
      <c r="IV616" s="98"/>
      <c r="IW616" s="98"/>
      <c r="IX616" s="98"/>
      <c r="IY616" s="98"/>
      <c r="IZ616" s="98"/>
      <c r="JA616" s="98"/>
      <c r="JB616" s="98"/>
      <c r="JC616" s="98"/>
      <c r="JD616" s="98"/>
      <c r="JE616" s="98"/>
      <c r="JF616" s="98"/>
      <c r="JG616" s="98"/>
      <c r="JH616" s="98"/>
      <c r="JI616" s="98"/>
      <c r="JJ616" s="98"/>
      <c r="JK616" s="98"/>
      <c r="JL616" s="98"/>
      <c r="JM616" s="98"/>
      <c r="JN616" s="98"/>
      <c r="JO616" s="98"/>
      <c r="JP616" s="98"/>
      <c r="JQ616" s="98"/>
      <c r="JR616" s="98"/>
      <c r="JS616" s="98"/>
      <c r="JT616" s="98"/>
      <c r="JU616" s="98"/>
      <c r="JV616" s="98"/>
      <c r="JW616" s="98"/>
      <c r="JX616" s="98"/>
      <c r="JY616" s="98"/>
      <c r="JZ616" s="98"/>
      <c r="KA616" s="98"/>
      <c r="KB616" s="98"/>
      <c r="KC616" s="98"/>
      <c r="KD616" s="98"/>
      <c r="KE616" s="98"/>
      <c r="KF616" s="98"/>
      <c r="KG616" s="98"/>
      <c r="KH616" s="98"/>
      <c r="KI616" s="98"/>
      <c r="KJ616" s="98"/>
      <c r="KK616" s="98"/>
      <c r="KL616" s="98"/>
      <c r="KM616" s="98"/>
      <c r="KN616" s="98"/>
      <c r="KO616" s="98"/>
      <c r="KP616" s="98"/>
      <c r="KQ616" s="98"/>
      <c r="KR616" s="98"/>
      <c r="KS616" s="98"/>
      <c r="KT616" s="98"/>
      <c r="KU616" s="98"/>
      <c r="KV616" s="98"/>
      <c r="KW616" s="98"/>
      <c r="KX616" s="98"/>
      <c r="KY616" s="98"/>
      <c r="KZ616" s="98"/>
      <c r="LA616" s="98"/>
      <c r="LB616" s="98"/>
      <c r="LC616" s="98"/>
      <c r="LD616" s="98"/>
      <c r="LE616" s="98"/>
      <c r="LF616" s="98"/>
      <c r="LG616" s="98"/>
      <c r="LH616" s="98"/>
      <c r="LI616" s="98"/>
      <c r="LJ616" s="98"/>
      <c r="LK616" s="98"/>
      <c r="LL616" s="98"/>
      <c r="LM616" s="98"/>
      <c r="LN616" s="98"/>
      <c r="LO616" s="98"/>
      <c r="LP616" s="98"/>
      <c r="LQ616" s="98"/>
      <c r="LR616" s="98"/>
      <c r="LS616" s="98"/>
      <c r="LT616" s="98"/>
      <c r="LU616" s="98"/>
      <c r="LV616" s="98"/>
      <c r="LW616" s="98"/>
      <c r="LX616" s="98"/>
      <c r="LY616" s="98"/>
      <c r="LZ616" s="98"/>
      <c r="MA616" s="98"/>
      <c r="MB616" s="98"/>
      <c r="MC616" s="98"/>
      <c r="MD616" s="98"/>
      <c r="ME616" s="98"/>
      <c r="MF616" s="98"/>
      <c r="MG616" s="98"/>
      <c r="MH616" s="98"/>
      <c r="MI616" s="98"/>
      <c r="MJ616" s="98"/>
      <c r="MK616" s="98"/>
      <c r="ML616" s="98"/>
      <c r="MM616" s="98"/>
      <c r="MN616" s="98"/>
      <c r="MO616" s="98"/>
      <c r="MP616" s="98"/>
      <c r="MQ616" s="98"/>
      <c r="MR616" s="98"/>
      <c r="MS616" s="98"/>
      <c r="MT616" s="98"/>
      <c r="MU616" s="98"/>
      <c r="MV616" s="98"/>
      <c r="MW616" s="98"/>
      <c r="MX616" s="98"/>
      <c r="MY616" s="98"/>
      <c r="MZ616" s="98"/>
      <c r="NA616" s="98"/>
      <c r="NB616" s="98"/>
      <c r="NC616" s="98"/>
      <c r="ND616" s="98"/>
      <c r="NE616" s="98"/>
      <c r="NF616" s="98"/>
      <c r="NG616" s="98"/>
      <c r="NH616" s="98"/>
      <c r="NI616" s="98"/>
      <c r="NJ616" s="98"/>
      <c r="NK616" s="98"/>
      <c r="NL616" s="98"/>
      <c r="NM616" s="98"/>
      <c r="NN616" s="98"/>
      <c r="NO616" s="98"/>
      <c r="NP616" s="98"/>
      <c r="NQ616" s="98"/>
      <c r="NR616" s="98"/>
      <c r="NS616" s="98"/>
      <c r="NT616" s="98"/>
      <c r="NU616" s="98"/>
      <c r="NV616" s="98"/>
      <c r="NW616" s="98"/>
      <c r="NX616" s="98"/>
      <c r="NY616" s="98"/>
      <c r="NZ616" s="98"/>
      <c r="OA616" s="98"/>
      <c r="OB616" s="98"/>
      <c r="OC616" s="98"/>
      <c r="OD616" s="98"/>
      <c r="OE616" s="98"/>
      <c r="OF616" s="98"/>
      <c r="OG616" s="98"/>
      <c r="OH616" s="98"/>
      <c r="OI616" s="98"/>
      <c r="OJ616" s="98"/>
      <c r="OK616" s="98"/>
      <c r="OL616" s="98"/>
      <c r="OM616" s="98"/>
      <c r="ON616" s="98"/>
      <c r="OO616" s="98"/>
      <c r="OP616" s="98"/>
      <c r="OQ616" s="98"/>
      <c r="OR616" s="98"/>
      <c r="OS616" s="98"/>
      <c r="OT616" s="98"/>
      <c r="OU616" s="98"/>
      <c r="OV616" s="98"/>
      <c r="OW616" s="98"/>
      <c r="OX616" s="98"/>
      <c r="OY616" s="98"/>
      <c r="OZ616" s="98"/>
      <c r="PA616" s="98"/>
      <c r="PB616" s="98"/>
      <c r="PC616" s="98"/>
      <c r="PD616" s="98"/>
      <c r="PE616" s="98"/>
      <c r="PF616" s="98"/>
      <c r="PG616" s="98"/>
      <c r="PH616" s="98"/>
      <c r="PI616" s="98"/>
      <c r="PJ616" s="98"/>
      <c r="PK616" s="98"/>
      <c r="PL616" s="98"/>
      <c r="PM616" s="98"/>
      <c r="PN616" s="98"/>
      <c r="PO616" s="98"/>
      <c r="PP616" s="98"/>
      <c r="PQ616" s="98"/>
      <c r="PR616" s="98"/>
      <c r="PS616" s="98"/>
      <c r="PT616" s="98"/>
      <c r="PU616" s="98"/>
      <c r="PV616" s="98"/>
      <c r="PW616" s="98"/>
      <c r="PX616" s="98"/>
      <c r="PY616" s="98"/>
      <c r="PZ616" s="98"/>
      <c r="QA616" s="98"/>
      <c r="QB616" s="98"/>
      <c r="QC616" s="98"/>
      <c r="QD616" s="98"/>
      <c r="QE616" s="98"/>
      <c r="QF616" s="98"/>
      <c r="QG616" s="98"/>
      <c r="QH616" s="98"/>
      <c r="QI616" s="98"/>
      <c r="QJ616" s="98"/>
      <c r="QK616" s="98"/>
      <c r="QL616" s="98"/>
      <c r="QM616" s="98"/>
      <c r="QN616" s="98"/>
      <c r="QO616" s="98"/>
      <c r="QP616" s="98"/>
      <c r="QQ616" s="98"/>
      <c r="QR616" s="98"/>
      <c r="QS616" s="98"/>
      <c r="QT616" s="98"/>
      <c r="QU616" s="98"/>
      <c r="QV616" s="98"/>
      <c r="QW616" s="98"/>
      <c r="QX616" s="98"/>
      <c r="QY616" s="98"/>
      <c r="QZ616" s="98"/>
      <c r="RA616" s="98"/>
      <c r="RB616" s="98"/>
      <c r="RC616" s="98"/>
      <c r="RD616" s="98"/>
      <c r="RE616" s="98"/>
      <c r="RF616" s="98"/>
      <c r="RG616" s="98"/>
      <c r="RH616" s="98"/>
      <c r="RI616" s="98"/>
      <c r="RJ616" s="98"/>
      <c r="RK616" s="98"/>
      <c r="RL616" s="98"/>
      <c r="RM616" s="98"/>
      <c r="RN616" s="98"/>
      <c r="RO616" s="98"/>
      <c r="RP616" s="98"/>
      <c r="RQ616" s="98"/>
      <c r="RR616" s="98"/>
      <c r="RS616" s="98"/>
      <c r="RT616" s="98"/>
      <c r="RU616" s="98"/>
      <c r="RV616" s="98"/>
      <c r="RW616" s="98"/>
      <c r="RX616" s="98"/>
      <c r="RY616" s="98"/>
      <c r="RZ616" s="98"/>
      <c r="SA616" s="98"/>
      <c r="SB616" s="98"/>
      <c r="SC616" s="98"/>
      <c r="SD616" s="98"/>
      <c r="SE616" s="98"/>
      <c r="SF616" s="98"/>
      <c r="SG616" s="98"/>
      <c r="SH616" s="98"/>
      <c r="SI616" s="98"/>
      <c r="SJ616" s="98"/>
      <c r="SK616" s="98"/>
      <c r="SL616" s="98"/>
      <c r="SM616" s="98"/>
      <c r="SN616" s="98"/>
      <c r="SO616" s="98"/>
      <c r="SP616" s="98"/>
      <c r="SQ616" s="98"/>
      <c r="SR616" s="98"/>
      <c r="SS616" s="98"/>
      <c r="ST616" s="98"/>
      <c r="SU616" s="98"/>
      <c r="SV616" s="98"/>
      <c r="SW616" s="98"/>
      <c r="SX616" s="98"/>
      <c r="SY616" s="98"/>
      <c r="SZ616" s="98"/>
      <c r="TA616" s="98"/>
      <c r="TB616" s="98"/>
      <c r="TC616" s="98"/>
      <c r="TD616" s="98"/>
      <c r="TE616" s="98"/>
      <c r="TF616" s="98"/>
      <c r="TG616" s="98"/>
      <c r="TH616" s="98"/>
      <c r="TI616" s="98"/>
      <c r="TJ616" s="98"/>
      <c r="TK616" s="98"/>
      <c r="TL616" s="98"/>
      <c r="TM616" s="98"/>
      <c r="TN616" s="98"/>
      <c r="TO616" s="98"/>
      <c r="TP616" s="98"/>
      <c r="TQ616" s="98"/>
      <c r="TR616" s="98"/>
      <c r="TS616" s="98"/>
      <c r="TT616" s="98"/>
      <c r="TU616" s="98"/>
      <c r="TV616" s="98"/>
      <c r="TW616" s="98"/>
      <c r="TX616" s="98"/>
      <c r="TY616" s="98"/>
      <c r="TZ616" s="98"/>
      <c r="UA616" s="98"/>
      <c r="UB616" s="98"/>
      <c r="UC616" s="98"/>
      <c r="UD616" s="98"/>
      <c r="UE616" s="98"/>
      <c r="UF616" s="98"/>
      <c r="UG616" s="98"/>
      <c r="UH616" s="98"/>
      <c r="UI616" s="98"/>
      <c r="UJ616" s="98"/>
      <c r="UK616" s="98"/>
      <c r="UL616" s="98"/>
      <c r="UM616" s="98"/>
      <c r="UN616" s="98"/>
      <c r="UO616" s="98"/>
      <c r="UP616" s="98"/>
      <c r="UQ616" s="98"/>
      <c r="UR616" s="98"/>
      <c r="US616" s="98"/>
      <c r="UT616" s="98"/>
      <c r="UU616" s="98"/>
      <c r="UV616" s="98"/>
      <c r="UW616" s="98"/>
      <c r="UX616" s="98"/>
      <c r="UY616" s="98"/>
      <c r="UZ616" s="98"/>
      <c r="VA616" s="98"/>
      <c r="VB616" s="98"/>
      <c r="VC616" s="98"/>
      <c r="VD616" s="98"/>
      <c r="VE616" s="98"/>
      <c r="VF616" s="98"/>
      <c r="VG616" s="98"/>
      <c r="VH616" s="98"/>
      <c r="VI616" s="98"/>
      <c r="VJ616" s="98"/>
      <c r="VK616" s="98"/>
      <c r="VL616" s="98"/>
      <c r="VM616" s="98"/>
      <c r="VN616" s="98"/>
      <c r="VO616" s="98"/>
      <c r="VP616" s="98"/>
      <c r="VQ616" s="98"/>
      <c r="VR616" s="98"/>
      <c r="VS616" s="98"/>
      <c r="VT616" s="98"/>
      <c r="VU616" s="98"/>
      <c r="VV616" s="98"/>
      <c r="VW616" s="98"/>
      <c r="VX616" s="98"/>
      <c r="VY616" s="98"/>
      <c r="VZ616" s="98"/>
      <c r="WA616" s="98"/>
      <c r="WB616" s="98"/>
      <c r="WC616" s="98"/>
      <c r="WD616" s="98"/>
      <c r="WE616" s="98"/>
      <c r="WF616" s="98"/>
      <c r="WG616" s="98"/>
      <c r="WH616" s="98"/>
      <c r="WI616" s="98"/>
      <c r="WJ616" s="98"/>
      <c r="WK616" s="98"/>
      <c r="WL616" s="98"/>
      <c r="WM616" s="98"/>
      <c r="WN616" s="98"/>
      <c r="WO616" s="98"/>
      <c r="WP616" s="98"/>
      <c r="WQ616" s="98"/>
      <c r="WR616" s="98"/>
      <c r="WS616" s="98"/>
      <c r="WT616" s="98"/>
      <c r="WU616" s="98"/>
      <c r="WV616" s="98"/>
      <c r="WW616" s="98"/>
      <c r="WX616" s="98"/>
      <c r="WY616" s="98"/>
      <c r="WZ616" s="98"/>
      <c r="XA616" s="98"/>
      <c r="XB616" s="98"/>
      <c r="XC616" s="98"/>
      <c r="XD616" s="98"/>
      <c r="XE616" s="98"/>
      <c r="XF616" s="98"/>
      <c r="XG616" s="98"/>
      <c r="XH616" s="98"/>
      <c r="XI616" s="98"/>
      <c r="XJ616" s="98"/>
      <c r="XK616" s="98"/>
      <c r="XL616" s="98"/>
      <c r="XM616" s="98"/>
      <c r="XN616" s="98"/>
      <c r="XO616" s="98"/>
      <c r="XP616" s="98"/>
      <c r="XQ616" s="98"/>
      <c r="XR616" s="98"/>
      <c r="XS616" s="98"/>
      <c r="XT616" s="98"/>
      <c r="XU616" s="98"/>
      <c r="XV616" s="98"/>
      <c r="XW616" s="98"/>
      <c r="XX616" s="98"/>
      <c r="XY616" s="98"/>
      <c r="XZ616" s="98"/>
      <c r="YA616" s="98"/>
      <c r="YB616" s="98"/>
      <c r="YC616" s="98"/>
      <c r="YD616" s="98"/>
      <c r="YE616" s="98"/>
      <c r="YF616" s="98"/>
      <c r="YG616" s="98"/>
      <c r="YH616" s="98"/>
      <c r="YI616" s="98"/>
      <c r="YJ616" s="98"/>
      <c r="YK616" s="98"/>
      <c r="YL616" s="98"/>
      <c r="YM616" s="98"/>
      <c r="YN616" s="98"/>
      <c r="YO616" s="98"/>
      <c r="YP616" s="98"/>
      <c r="YQ616" s="98"/>
      <c r="YR616" s="98"/>
      <c r="YS616" s="98"/>
      <c r="YT616" s="98"/>
      <c r="YU616" s="98"/>
      <c r="YV616" s="98"/>
      <c r="YW616" s="98"/>
      <c r="YX616" s="98"/>
      <c r="YY616" s="98"/>
      <c r="YZ616" s="98"/>
      <c r="ZA616" s="98"/>
      <c r="ZB616" s="98"/>
      <c r="ZC616" s="98"/>
      <c r="ZD616" s="98"/>
      <c r="ZE616" s="98"/>
      <c r="ZF616" s="98"/>
      <c r="ZG616" s="98"/>
      <c r="ZH616" s="98"/>
      <c r="ZI616" s="98"/>
      <c r="ZJ616" s="98"/>
      <c r="ZK616" s="98"/>
      <c r="ZL616" s="98"/>
      <c r="ZM616" s="98"/>
      <c r="ZN616" s="98"/>
      <c r="ZO616" s="98"/>
      <c r="ZP616" s="98"/>
      <c r="ZQ616" s="98"/>
      <c r="ZR616" s="98"/>
      <c r="ZS616" s="98"/>
      <c r="ZT616" s="98"/>
      <c r="ZU616" s="98"/>
      <c r="ZV616" s="98"/>
      <c r="ZW616" s="98"/>
      <c r="ZX616" s="98"/>
      <c r="ZY616" s="98"/>
      <c r="ZZ616" s="98"/>
      <c r="AAA616" s="98"/>
      <c r="AAB616" s="98"/>
      <c r="AAC616" s="98"/>
      <c r="AAD616" s="98"/>
      <c r="AAE616" s="98"/>
      <c r="AAF616" s="98"/>
      <c r="AAG616" s="98"/>
      <c r="AAH616" s="98"/>
      <c r="AAI616" s="98"/>
      <c r="AAJ616" s="98"/>
      <c r="AAK616" s="98"/>
      <c r="AAL616" s="98"/>
      <c r="AAM616" s="98"/>
      <c r="AAN616" s="98"/>
      <c r="AAO616" s="98"/>
      <c r="AAP616" s="98"/>
      <c r="AAQ616" s="98"/>
      <c r="AAR616" s="98"/>
      <c r="AAS616" s="98"/>
      <c r="AAT616" s="98"/>
      <c r="AAU616" s="98"/>
      <c r="AAV616" s="98"/>
      <c r="AAW616" s="98"/>
      <c r="AAX616" s="98"/>
      <c r="AAY616" s="98"/>
      <c r="AAZ616" s="98"/>
      <c r="ABA616" s="98"/>
      <c r="ABB616" s="98"/>
      <c r="ABC616" s="98"/>
      <c r="ABD616" s="98"/>
      <c r="ABE616" s="98"/>
      <c r="ABF616" s="98"/>
      <c r="ABG616" s="98"/>
      <c r="ABH616" s="98"/>
      <c r="ABI616" s="98"/>
      <c r="ABJ616" s="98"/>
      <c r="ABK616" s="98"/>
      <c r="ABL616" s="98"/>
      <c r="ABM616" s="98"/>
      <c r="ABN616" s="98"/>
      <c r="ABO616" s="98"/>
      <c r="ABP616" s="98"/>
      <c r="ABQ616" s="98"/>
      <c r="ABR616" s="98"/>
      <c r="ABS616" s="98"/>
      <c r="ABT616" s="98"/>
      <c r="ABU616" s="98"/>
      <c r="ABV616" s="98"/>
      <c r="ABW616" s="98"/>
      <c r="ABX616" s="98"/>
      <c r="ABY616" s="98"/>
      <c r="ABZ616" s="98"/>
      <c r="ACA616" s="98"/>
      <c r="ACB616" s="98"/>
      <c r="ACC616" s="98"/>
      <c r="ACD616" s="98"/>
      <c r="ACE616" s="98"/>
      <c r="ACF616" s="98"/>
      <c r="ACG616" s="98"/>
      <c r="ACH616" s="98"/>
      <c r="ACI616" s="98"/>
      <c r="ACJ616" s="98"/>
      <c r="ACK616" s="98"/>
      <c r="ACL616" s="98"/>
      <c r="ACM616" s="98"/>
      <c r="ACN616" s="98"/>
      <c r="ACO616" s="98"/>
      <c r="ACP616" s="98"/>
      <c r="ACQ616" s="98"/>
      <c r="ACR616" s="98"/>
      <c r="ACS616" s="98"/>
      <c r="ACT616" s="98"/>
      <c r="ACU616" s="98"/>
      <c r="ACV616" s="98"/>
      <c r="ACW616" s="98"/>
      <c r="ACX616" s="98"/>
      <c r="ACY616" s="98"/>
      <c r="ACZ616" s="98"/>
      <c r="ADA616" s="98"/>
      <c r="ADB616" s="98"/>
      <c r="ADC616" s="98"/>
      <c r="ADD616" s="98"/>
      <c r="ADE616" s="98"/>
      <c r="ADF616" s="98"/>
      <c r="ADG616" s="98"/>
      <c r="ADH616" s="98"/>
      <c r="ADI616" s="98"/>
      <c r="ADJ616" s="98"/>
      <c r="ADK616" s="98"/>
      <c r="ADL616" s="98"/>
      <c r="ADM616" s="98"/>
      <c r="ADN616" s="98"/>
      <c r="ADO616" s="98"/>
      <c r="ADP616" s="98"/>
      <c r="ADQ616" s="98"/>
      <c r="ADR616" s="98"/>
      <c r="ADS616" s="98"/>
      <c r="ADT616" s="98"/>
      <c r="ADU616" s="98"/>
      <c r="ADV616" s="98"/>
      <c r="ADW616" s="98"/>
      <c r="ADX616" s="98"/>
      <c r="ADY616" s="98"/>
      <c r="ADZ616" s="98"/>
      <c r="AEA616" s="98"/>
      <c r="AEB616" s="98"/>
      <c r="AEC616" s="98"/>
      <c r="AED616" s="98"/>
      <c r="AEE616" s="98"/>
      <c r="AEF616" s="98"/>
      <c r="AEG616" s="98"/>
      <c r="AEH616" s="98"/>
      <c r="AEI616" s="98"/>
      <c r="AEJ616" s="98"/>
      <c r="AEK616" s="98"/>
      <c r="AEL616" s="98"/>
      <c r="AEM616" s="98"/>
      <c r="AEN616" s="98"/>
      <c r="AEO616" s="98"/>
      <c r="AEP616" s="98"/>
      <c r="AEQ616" s="98"/>
      <c r="AER616" s="98"/>
      <c r="AES616" s="98"/>
      <c r="AET616" s="98"/>
      <c r="AEU616" s="98"/>
      <c r="AEV616" s="98"/>
      <c r="AEW616" s="98"/>
      <c r="AEX616" s="98"/>
      <c r="AEY616" s="98"/>
      <c r="AEZ616" s="98"/>
      <c r="AFA616" s="98"/>
      <c r="AFB616" s="98"/>
      <c r="AFC616" s="98"/>
      <c r="AFD616" s="98"/>
      <c r="AFE616" s="98"/>
      <c r="AFF616" s="98"/>
      <c r="AFG616" s="98"/>
      <c r="AFH616" s="98"/>
      <c r="AFI616" s="98"/>
      <c r="AFJ616" s="98"/>
      <c r="AFK616" s="98"/>
      <c r="AFL616" s="98"/>
      <c r="AFM616" s="98"/>
      <c r="AFN616" s="98"/>
      <c r="AFO616" s="98"/>
      <c r="AFP616" s="98"/>
      <c r="AFQ616" s="98"/>
      <c r="AFR616" s="98"/>
      <c r="AFS616" s="98"/>
      <c r="AFT616" s="98"/>
      <c r="AFU616" s="98"/>
      <c r="AFV616" s="98"/>
      <c r="AFW616" s="98"/>
      <c r="AFX616" s="98"/>
      <c r="AFY616" s="98"/>
      <c r="AFZ616" s="98"/>
      <c r="AGA616" s="98"/>
      <c r="AGB616" s="98"/>
      <c r="AGC616" s="98"/>
      <c r="AGD616" s="98"/>
      <c r="AGE616" s="98"/>
      <c r="AGF616" s="98"/>
      <c r="AGG616" s="98"/>
      <c r="AGH616" s="98"/>
      <c r="AGI616" s="98"/>
      <c r="AGJ616" s="98"/>
      <c r="AGK616" s="98"/>
      <c r="AGL616" s="98"/>
      <c r="AGM616" s="98"/>
      <c r="AGN616" s="98"/>
      <c r="AGO616" s="98"/>
      <c r="AGP616" s="98"/>
      <c r="AGQ616" s="98"/>
      <c r="AGR616" s="98"/>
      <c r="AGS616" s="98"/>
      <c r="AGT616" s="98"/>
      <c r="AGU616" s="98"/>
      <c r="AGV616" s="98"/>
      <c r="AGW616" s="98"/>
      <c r="AGX616" s="98"/>
      <c r="AGY616" s="98"/>
      <c r="AGZ616" s="98"/>
      <c r="AHA616" s="98"/>
      <c r="AHB616" s="98"/>
      <c r="AHC616" s="98"/>
      <c r="AHD616" s="98"/>
      <c r="AHE616" s="98"/>
      <c r="AHF616" s="98"/>
      <c r="AHG616" s="98"/>
      <c r="AHH616" s="98"/>
      <c r="AHI616" s="98"/>
      <c r="AHJ616" s="98"/>
      <c r="AHK616" s="98"/>
      <c r="AHL616" s="98"/>
      <c r="AHM616" s="98"/>
      <c r="AHN616" s="98"/>
      <c r="AHO616" s="98"/>
      <c r="AHP616" s="98"/>
      <c r="AHQ616" s="98"/>
      <c r="AHR616" s="98"/>
      <c r="AHS616" s="98"/>
      <c r="AHT616" s="98"/>
      <c r="AHU616" s="98"/>
      <c r="AHV616" s="98"/>
      <c r="AHW616" s="98"/>
      <c r="AHX616" s="98"/>
      <c r="AHY616" s="98"/>
      <c r="AHZ616" s="98"/>
      <c r="AIA616" s="98"/>
      <c r="AIB616" s="98"/>
      <c r="AIC616" s="98"/>
      <c r="AID616" s="98"/>
      <c r="AIE616" s="98"/>
      <c r="AIF616" s="98"/>
      <c r="AIG616" s="98"/>
      <c r="AIH616" s="98"/>
      <c r="AII616" s="98"/>
      <c r="AIJ616" s="98"/>
      <c r="AIK616" s="98"/>
      <c r="AIL616" s="98"/>
      <c r="AIM616" s="98"/>
      <c r="AIN616" s="98"/>
      <c r="AIO616" s="98"/>
      <c r="AIP616" s="98"/>
      <c r="AIQ616" s="98"/>
      <c r="AIR616" s="98"/>
      <c r="AIS616" s="98"/>
      <c r="AIT616" s="98"/>
      <c r="AIU616" s="98"/>
      <c r="AIV616" s="98"/>
      <c r="AIW616" s="98"/>
      <c r="AIX616" s="98"/>
      <c r="AIY616" s="98"/>
      <c r="AIZ616" s="98"/>
      <c r="AJA616" s="98"/>
      <c r="AJB616" s="98"/>
      <c r="AJC616" s="98"/>
      <c r="AJD616" s="98"/>
      <c r="AJE616" s="98"/>
      <c r="AJF616" s="98"/>
      <c r="AJG616" s="98"/>
      <c r="AJH616" s="98"/>
      <c r="AJI616" s="98"/>
      <c r="AJJ616" s="98"/>
      <c r="AJK616" s="98"/>
      <c r="AJL616" s="98"/>
      <c r="AJM616" s="98"/>
      <c r="AJN616" s="98"/>
      <c r="AJO616" s="98"/>
      <c r="AJP616" s="98"/>
      <c r="AJQ616" s="98"/>
      <c r="AJR616" s="98"/>
      <c r="AJS616" s="98"/>
      <c r="AJT616" s="98"/>
      <c r="AJU616" s="98"/>
      <c r="AJV616" s="98"/>
      <c r="AJW616" s="98"/>
      <c r="AJX616" s="98"/>
      <c r="AJY616" s="98"/>
      <c r="AJZ616" s="98"/>
      <c r="AKA616" s="98"/>
      <c r="AKB616" s="98"/>
      <c r="AKC616" s="98"/>
      <c r="AKD616" s="98"/>
      <c r="AKE616" s="98"/>
      <c r="AKF616" s="98"/>
      <c r="AKG616" s="98"/>
      <c r="AKH616" s="98"/>
      <c r="AKI616" s="98"/>
      <c r="AKJ616" s="98"/>
      <c r="AKK616" s="98"/>
      <c r="AKL616" s="98"/>
      <c r="AKM616" s="98"/>
      <c r="AKN616" s="98"/>
      <c r="AKO616" s="98"/>
      <c r="AKP616" s="98"/>
      <c r="AKQ616" s="98"/>
      <c r="AKR616" s="98"/>
      <c r="AKS616" s="98"/>
      <c r="AKT616" s="98"/>
      <c r="AKU616" s="98"/>
      <c r="AKV616" s="98"/>
      <c r="AKW616" s="98"/>
      <c r="AKX616" s="98"/>
    </row>
    <row r="617" spans="1:986" s="88" customFormat="1" ht="12" x14ac:dyDescent="0.2">
      <c r="A617" s="249"/>
      <c r="B617" s="241" t="s">
        <v>1259</v>
      </c>
      <c r="C617" s="166" t="str">
        <f>_xlfn.CONCAT(Leverancespecifikation6[[#This Row],[ID]],Leverancespecifikation6[[#This Row],[BYGNINGSDEL]])</f>
        <v>613Anlæg, køle- og varmeflader, vekslere</v>
      </c>
      <c r="D617" s="167"/>
      <c r="E617" s="167">
        <v>572</v>
      </c>
      <c r="F617" s="167"/>
      <c r="G617" s="167"/>
      <c r="H617" s="167"/>
      <c r="I617" s="167"/>
      <c r="J617" s="167">
        <v>3</v>
      </c>
      <c r="K617" s="332" t="s">
        <v>1287</v>
      </c>
      <c r="L617" s="169"/>
      <c r="M617" s="86" t="str">
        <f>IFERROR(VLOOKUP(Leverancespecifikation6[[#This Row],[ID-Bygningsdel]],'Data ændringslog'!A:G,7,FALSE),"P")</f>
        <v/>
      </c>
      <c r="N617" s="320" t="s">
        <v>99</v>
      </c>
      <c r="O617" s="117" t="str">
        <f>VLOOKUP(Leverancespecifikation6[[#This Row],[ID-Bygningsdel]],'Data aktør'!A:H,2,FALSE)</f>
        <v/>
      </c>
      <c r="P617" s="87" t="str">
        <f>VLOOKUP(Leverancespecifikation6[[#This Row],[ID-Bygningsdel]],'Data aktør'!A:H,3,FALSE)</f>
        <v/>
      </c>
      <c r="Q617" s="87" t="str">
        <f>VLOOKUP(Leverancespecifikation6[[#This Row],[ID-Bygningsdel]],'Data aktør'!A:H,4,FALSE)</f>
        <v/>
      </c>
      <c r="R617" s="87" t="str">
        <f>VLOOKUP(Leverancespecifikation6[[#This Row],[ID-Bygningsdel]],'Data aktør'!A:H,5,FALSE)</f>
        <v/>
      </c>
      <c r="S617" s="87" t="str">
        <f>VLOOKUP(Leverancespecifikation6[[#This Row],[ID-Bygningsdel]],'Data aktør'!A:H,6,FALSE)</f>
        <v/>
      </c>
      <c r="T617" s="87" t="str">
        <f>VLOOKUP(Leverancespecifikation6[[#This Row],[ID-Bygningsdel]],'Data aktør'!A:H,7,FALSE)</f>
        <v/>
      </c>
      <c r="U617" s="118" t="str">
        <f>VLOOKUP(Leverancespecifikation6[[#This Row],[ID-Bygningsdel]],'Data aktør'!A:H,8,FALSE)</f>
        <v/>
      </c>
      <c r="V617" s="110"/>
      <c r="W617" s="85"/>
      <c r="X617" s="85"/>
      <c r="Y617" s="85"/>
      <c r="Z617" s="85"/>
      <c r="AA617" s="85"/>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c r="BF617" s="167"/>
      <c r="BG617" s="167"/>
      <c r="BH617" s="167"/>
      <c r="BI617" s="167"/>
      <c r="BJ617" s="167"/>
      <c r="BK617" s="167"/>
      <c r="BL617" s="286"/>
      <c r="BM617" s="167"/>
      <c r="BN617" s="167"/>
      <c r="BO617" s="167"/>
      <c r="BP617" s="167"/>
      <c r="BQ617" s="167"/>
      <c r="BR617" s="167"/>
      <c r="BS617" s="167"/>
      <c r="BT617" s="167"/>
      <c r="BU617" s="167"/>
      <c r="BV617" s="167"/>
      <c r="BW617" s="167"/>
      <c r="BX617" s="167"/>
      <c r="BY617" s="167"/>
      <c r="BZ617" s="167"/>
      <c r="CA617" s="207"/>
      <c r="CB617" s="134"/>
      <c r="CC617" s="134"/>
      <c r="CD617" s="134"/>
      <c r="CE617" s="134"/>
      <c r="CF617" s="134"/>
      <c r="CG617" s="134"/>
      <c r="CH617" s="134"/>
      <c r="CI617" s="134"/>
      <c r="CJ617" s="134"/>
      <c r="CK617" s="134"/>
      <c r="CL617" s="134"/>
      <c r="CM617" s="134"/>
      <c r="CN617" s="134"/>
      <c r="CO617" s="134"/>
      <c r="CP617" s="134"/>
      <c r="CQ617" s="134"/>
      <c r="CR617" s="134"/>
      <c r="CS617" s="134"/>
      <c r="CT617" s="134"/>
      <c r="CU617" s="134"/>
      <c r="CV617" s="134"/>
      <c r="CW617" s="134"/>
      <c r="CX617" s="134"/>
      <c r="CY617" s="134"/>
      <c r="CZ617" s="134"/>
      <c r="DA617" s="134"/>
      <c r="DB617" s="134"/>
      <c r="DC617" s="134"/>
      <c r="DD617" s="134"/>
      <c r="DE617" s="134"/>
      <c r="DF617" s="134"/>
      <c r="DG617" s="134"/>
      <c r="DH617" s="134"/>
      <c r="DI617" s="134"/>
      <c r="DJ617" s="134"/>
      <c r="DK617" s="134"/>
      <c r="DL617" s="134"/>
      <c r="DM617" s="134"/>
      <c r="DN617" s="134"/>
      <c r="DO617" s="134"/>
      <c r="DP617" s="134"/>
      <c r="DQ617" s="134"/>
      <c r="DR617" s="134"/>
      <c r="DS617" s="134"/>
      <c r="DT617" s="134"/>
      <c r="DU617" s="134"/>
      <c r="DV617" s="134"/>
      <c r="DW617" s="134"/>
      <c r="DX617" s="134"/>
      <c r="DY617" s="134"/>
      <c r="DZ617" s="134"/>
      <c r="EA617" s="134"/>
      <c r="EB617" s="134"/>
      <c r="EC617" s="134"/>
      <c r="ED617" s="134"/>
      <c r="EE617" s="134"/>
      <c r="EF617" s="134"/>
      <c r="EG617" s="134"/>
      <c r="EH617" s="134"/>
      <c r="EI617" s="134"/>
      <c r="EJ617" s="134"/>
      <c r="EK617" s="134"/>
      <c r="EL617" s="134"/>
      <c r="EM617" s="134"/>
      <c r="EN617" s="134"/>
      <c r="EO617" s="134"/>
      <c r="EP617" s="134"/>
      <c r="EQ617" s="134"/>
      <c r="ER617" s="134"/>
      <c r="ES617" s="134"/>
      <c r="ET617" s="134"/>
      <c r="EU617" s="134"/>
      <c r="EV617" s="134"/>
      <c r="EW617" s="134"/>
      <c r="EX617" s="134"/>
      <c r="EY617" s="134"/>
      <c r="EZ617" s="134"/>
      <c r="FA617" s="134"/>
      <c r="FB617" s="134"/>
      <c r="FC617" s="134"/>
      <c r="FD617" s="134"/>
      <c r="FE617" s="134"/>
      <c r="FF617" s="134"/>
      <c r="FG617" s="134"/>
      <c r="FH617" s="134"/>
      <c r="FI617" s="134"/>
      <c r="FJ617" s="134"/>
      <c r="FK617" s="134"/>
      <c r="FL617" s="134"/>
      <c r="FM617" s="134"/>
      <c r="FN617" s="134"/>
      <c r="FO617" s="134"/>
      <c r="FP617" s="134"/>
      <c r="FQ617" s="134"/>
      <c r="FR617" s="134"/>
      <c r="FS617" s="134"/>
      <c r="FT617" s="134"/>
      <c r="FU617" s="134"/>
      <c r="FV617" s="134"/>
      <c r="FW617" s="134"/>
      <c r="FX617" s="134"/>
      <c r="FY617" s="134"/>
      <c r="FZ617" s="134"/>
      <c r="GA617" s="134"/>
      <c r="GB617" s="134"/>
      <c r="GC617" s="134"/>
      <c r="GD617" s="134"/>
      <c r="GE617" s="134"/>
      <c r="GF617" s="134"/>
      <c r="GG617" s="134"/>
      <c r="GH617" s="134"/>
      <c r="GI617" s="134"/>
      <c r="GJ617" s="134"/>
      <c r="GK617" s="134"/>
      <c r="GL617" s="134"/>
      <c r="GM617" s="134"/>
      <c r="GN617" s="134"/>
      <c r="GO617" s="134"/>
      <c r="GP617" s="134"/>
      <c r="GQ617" s="134"/>
      <c r="GR617" s="134"/>
      <c r="GS617" s="134"/>
      <c r="GT617" s="134"/>
      <c r="GU617" s="134"/>
      <c r="GV617" s="134"/>
      <c r="GW617" s="134"/>
      <c r="GX617" s="134"/>
      <c r="GY617" s="134"/>
      <c r="GZ617" s="134"/>
      <c r="HA617" s="134"/>
      <c r="HB617" s="134"/>
      <c r="HC617" s="134"/>
      <c r="HD617" s="134"/>
      <c r="HE617" s="134"/>
      <c r="HF617" s="134"/>
      <c r="HG617" s="134"/>
      <c r="HH617" s="134"/>
      <c r="HI617" s="134"/>
      <c r="HJ617" s="134"/>
      <c r="HK617" s="134"/>
      <c r="HL617" s="134"/>
      <c r="HM617" s="134"/>
      <c r="HN617" s="134"/>
      <c r="HO617" s="134"/>
      <c r="HP617" s="134"/>
      <c r="HQ617" s="134"/>
      <c r="HR617" s="134"/>
      <c r="HS617" s="134"/>
      <c r="HT617" s="134"/>
      <c r="HU617" s="134"/>
      <c r="HV617" s="134"/>
      <c r="HW617" s="134"/>
      <c r="HX617" s="134"/>
      <c r="HY617" s="134"/>
      <c r="HZ617" s="134"/>
      <c r="IA617" s="134"/>
      <c r="IB617" s="134"/>
      <c r="IC617" s="134"/>
      <c r="ID617" s="134"/>
      <c r="IE617" s="134"/>
      <c r="IF617" s="134"/>
      <c r="IG617" s="134"/>
      <c r="IH617" s="134"/>
      <c r="II617" s="134"/>
      <c r="IJ617" s="134"/>
      <c r="IK617" s="134"/>
      <c r="IL617" s="134"/>
      <c r="IM617" s="134"/>
      <c r="IN617" s="134"/>
      <c r="IO617" s="134"/>
      <c r="IP617" s="134"/>
      <c r="IQ617" s="134"/>
      <c r="IR617" s="134"/>
      <c r="IS617" s="134"/>
      <c r="IT617" s="134"/>
      <c r="IU617" s="134"/>
      <c r="IV617" s="134"/>
      <c r="IW617" s="134"/>
      <c r="IX617" s="134"/>
      <c r="IY617" s="134"/>
      <c r="IZ617" s="134"/>
      <c r="JA617" s="134"/>
      <c r="JB617" s="134"/>
      <c r="JC617" s="134"/>
      <c r="JD617" s="134"/>
      <c r="JE617" s="134"/>
      <c r="JF617" s="134"/>
      <c r="JG617" s="134"/>
      <c r="JH617" s="134"/>
      <c r="JI617" s="134"/>
      <c r="JJ617" s="134"/>
      <c r="JK617" s="134"/>
      <c r="JL617" s="134"/>
      <c r="JM617" s="134"/>
      <c r="JN617" s="134"/>
      <c r="JO617" s="134"/>
      <c r="JP617" s="134"/>
      <c r="JQ617" s="134"/>
      <c r="JR617" s="134"/>
      <c r="JS617" s="134"/>
      <c r="JT617" s="134"/>
      <c r="JU617" s="134"/>
      <c r="JV617" s="134"/>
      <c r="JW617" s="134"/>
      <c r="JX617" s="134"/>
      <c r="JY617" s="134"/>
      <c r="JZ617" s="134"/>
      <c r="KA617" s="134"/>
      <c r="KB617" s="134"/>
      <c r="KC617" s="134"/>
      <c r="KD617" s="134"/>
      <c r="KE617" s="134"/>
      <c r="KF617" s="134"/>
      <c r="KG617" s="134"/>
      <c r="KH617" s="134"/>
      <c r="KI617" s="134"/>
      <c r="KJ617" s="134"/>
      <c r="KK617" s="134"/>
      <c r="KL617" s="134"/>
      <c r="KM617" s="134"/>
      <c r="KN617" s="134"/>
      <c r="KO617" s="134"/>
      <c r="KP617" s="134"/>
      <c r="KQ617" s="134"/>
      <c r="KR617" s="134"/>
      <c r="KS617" s="134"/>
      <c r="KT617" s="134"/>
      <c r="KU617" s="134"/>
      <c r="KV617" s="134"/>
      <c r="KW617" s="134"/>
      <c r="KX617" s="134"/>
      <c r="KY617" s="134"/>
      <c r="KZ617" s="134"/>
      <c r="LA617" s="134"/>
      <c r="LB617" s="134"/>
      <c r="LC617" s="134"/>
      <c r="LD617" s="134"/>
      <c r="LE617" s="134"/>
      <c r="LF617" s="134"/>
      <c r="LG617" s="134"/>
      <c r="LH617" s="134"/>
      <c r="LI617" s="134"/>
      <c r="LJ617" s="134"/>
      <c r="LK617" s="134"/>
      <c r="LL617" s="134"/>
      <c r="LM617" s="134"/>
      <c r="LN617" s="134"/>
      <c r="LO617" s="134"/>
      <c r="LP617" s="134"/>
      <c r="LQ617" s="134"/>
      <c r="LR617" s="134"/>
      <c r="LS617" s="134"/>
      <c r="LT617" s="134"/>
      <c r="LU617" s="134"/>
      <c r="LV617" s="134"/>
      <c r="LW617" s="134"/>
      <c r="LX617" s="134"/>
      <c r="LY617" s="134"/>
      <c r="LZ617" s="134"/>
      <c r="MA617" s="134"/>
      <c r="MB617" s="134"/>
      <c r="MC617" s="134"/>
      <c r="MD617" s="134"/>
      <c r="ME617" s="134"/>
      <c r="MF617" s="134"/>
      <c r="MG617" s="134"/>
      <c r="MH617" s="134"/>
      <c r="MI617" s="134"/>
      <c r="MJ617" s="134"/>
      <c r="MK617" s="134"/>
      <c r="ML617" s="134"/>
      <c r="MM617" s="134"/>
      <c r="MN617" s="134"/>
      <c r="MO617" s="134"/>
      <c r="MP617" s="134"/>
      <c r="MQ617" s="134"/>
      <c r="MR617" s="134"/>
      <c r="MS617" s="134"/>
      <c r="MT617" s="134"/>
      <c r="MU617" s="134"/>
      <c r="MV617" s="134"/>
      <c r="MW617" s="134"/>
      <c r="MX617" s="134"/>
      <c r="MY617" s="134"/>
      <c r="MZ617" s="134"/>
      <c r="NA617" s="134"/>
      <c r="NB617" s="134"/>
      <c r="NC617" s="134"/>
      <c r="ND617" s="134"/>
      <c r="NE617" s="134"/>
      <c r="NF617" s="134"/>
      <c r="NG617" s="134"/>
      <c r="NH617" s="134"/>
      <c r="NI617" s="134"/>
      <c r="NJ617" s="134"/>
      <c r="NK617" s="134"/>
      <c r="NL617" s="134"/>
      <c r="NM617" s="134"/>
      <c r="NN617" s="134"/>
      <c r="NO617" s="134"/>
      <c r="NP617" s="134"/>
      <c r="NQ617" s="134"/>
      <c r="NR617" s="134"/>
      <c r="NS617" s="134"/>
      <c r="NT617" s="134"/>
      <c r="NU617" s="134"/>
      <c r="NV617" s="134"/>
      <c r="NW617" s="134"/>
      <c r="NX617" s="134"/>
      <c r="NY617" s="134"/>
      <c r="NZ617" s="134"/>
      <c r="OA617" s="134"/>
      <c r="OB617" s="134"/>
      <c r="OC617" s="134"/>
      <c r="OD617" s="134"/>
      <c r="OE617" s="134"/>
      <c r="OF617" s="134"/>
      <c r="OG617" s="134"/>
      <c r="OH617" s="134"/>
      <c r="OI617" s="134"/>
      <c r="OJ617" s="134"/>
      <c r="OK617" s="134"/>
      <c r="OL617" s="134"/>
      <c r="OM617" s="134"/>
      <c r="ON617" s="134"/>
      <c r="OO617" s="134"/>
      <c r="OP617" s="134"/>
      <c r="OQ617" s="134"/>
      <c r="OR617" s="134"/>
      <c r="OS617" s="134"/>
      <c r="OT617" s="134"/>
      <c r="OU617" s="134"/>
      <c r="OV617" s="134"/>
      <c r="OW617" s="134"/>
      <c r="OX617" s="134"/>
      <c r="OY617" s="134"/>
      <c r="OZ617" s="134"/>
      <c r="PA617" s="134"/>
      <c r="PB617" s="134"/>
      <c r="PC617" s="134"/>
      <c r="PD617" s="134"/>
      <c r="PE617" s="134"/>
      <c r="PF617" s="134"/>
      <c r="PG617" s="134"/>
      <c r="PH617" s="134"/>
      <c r="PI617" s="134"/>
      <c r="PJ617" s="134"/>
      <c r="PK617" s="134"/>
      <c r="PL617" s="134"/>
      <c r="PM617" s="134"/>
      <c r="PN617" s="134"/>
      <c r="PO617" s="134"/>
      <c r="PP617" s="134"/>
      <c r="PQ617" s="134"/>
      <c r="PR617" s="134"/>
      <c r="PS617" s="134"/>
      <c r="PT617" s="134"/>
      <c r="PU617" s="134"/>
      <c r="PV617" s="134"/>
      <c r="PW617" s="134"/>
      <c r="PX617" s="134"/>
      <c r="PY617" s="134"/>
      <c r="PZ617" s="134"/>
      <c r="QA617" s="134"/>
      <c r="QB617" s="134"/>
      <c r="QC617" s="134"/>
      <c r="QD617" s="134"/>
      <c r="QE617" s="134"/>
      <c r="QF617" s="134"/>
      <c r="QG617" s="134"/>
      <c r="QH617" s="134"/>
      <c r="QI617" s="134"/>
      <c r="QJ617" s="134"/>
      <c r="QK617" s="134"/>
      <c r="QL617" s="134"/>
      <c r="QM617" s="134"/>
      <c r="QN617" s="134"/>
      <c r="QO617" s="134"/>
      <c r="QP617" s="134"/>
      <c r="QQ617" s="134"/>
      <c r="QR617" s="134"/>
      <c r="QS617" s="134"/>
      <c r="QT617" s="134"/>
      <c r="QU617" s="134"/>
      <c r="QV617" s="134"/>
      <c r="QW617" s="134"/>
      <c r="QX617" s="134"/>
      <c r="QY617" s="134"/>
      <c r="QZ617" s="134"/>
      <c r="RA617" s="134"/>
      <c r="RB617" s="134"/>
      <c r="RC617" s="134"/>
      <c r="RD617" s="134"/>
      <c r="RE617" s="134"/>
      <c r="RF617" s="134"/>
      <c r="RG617" s="134"/>
      <c r="RH617" s="134"/>
      <c r="RI617" s="134"/>
      <c r="RJ617" s="134"/>
      <c r="RK617" s="134"/>
      <c r="RL617" s="134"/>
      <c r="RM617" s="134"/>
      <c r="RN617" s="134"/>
      <c r="RO617" s="134"/>
      <c r="RP617" s="134"/>
      <c r="RQ617" s="134"/>
      <c r="RR617" s="134"/>
      <c r="RS617" s="134"/>
      <c r="RT617" s="134"/>
      <c r="RU617" s="134"/>
      <c r="RV617" s="134"/>
      <c r="RW617" s="134"/>
      <c r="RX617" s="134"/>
      <c r="RY617" s="134"/>
      <c r="RZ617" s="134"/>
      <c r="SA617" s="134"/>
      <c r="SB617" s="134"/>
      <c r="SC617" s="134"/>
      <c r="SD617" s="134"/>
      <c r="SE617" s="134"/>
      <c r="SF617" s="134"/>
      <c r="SG617" s="134"/>
      <c r="SH617" s="134"/>
      <c r="SI617" s="134"/>
      <c r="SJ617" s="134"/>
      <c r="SK617" s="134"/>
      <c r="SL617" s="134"/>
      <c r="SM617" s="134"/>
      <c r="SN617" s="134"/>
      <c r="SO617" s="134"/>
      <c r="SP617" s="134"/>
      <c r="SQ617" s="134"/>
      <c r="SR617" s="134"/>
      <c r="SS617" s="134"/>
      <c r="ST617" s="134"/>
      <c r="SU617" s="134"/>
      <c r="SV617" s="134"/>
      <c r="SW617" s="134"/>
      <c r="SX617" s="134"/>
      <c r="SY617" s="134"/>
      <c r="SZ617" s="134"/>
      <c r="TA617" s="134"/>
      <c r="TB617" s="134"/>
      <c r="TC617" s="134"/>
      <c r="TD617" s="134"/>
      <c r="TE617" s="134"/>
      <c r="TF617" s="134"/>
      <c r="TG617" s="134"/>
      <c r="TH617" s="134"/>
      <c r="TI617" s="134"/>
      <c r="TJ617" s="134"/>
      <c r="TK617" s="134"/>
      <c r="TL617" s="134"/>
      <c r="TM617" s="134"/>
      <c r="TN617" s="134"/>
      <c r="TO617" s="134"/>
      <c r="TP617" s="134"/>
      <c r="TQ617" s="134"/>
      <c r="TR617" s="134"/>
      <c r="TS617" s="134"/>
      <c r="TT617" s="134"/>
      <c r="TU617" s="134"/>
      <c r="TV617" s="134"/>
      <c r="TW617" s="134"/>
      <c r="TX617" s="134"/>
      <c r="TY617" s="134"/>
      <c r="TZ617" s="134"/>
      <c r="UA617" s="134"/>
      <c r="UB617" s="134"/>
      <c r="UC617" s="134"/>
      <c r="UD617" s="134"/>
      <c r="UE617" s="134"/>
      <c r="UF617" s="134"/>
      <c r="UG617" s="134"/>
      <c r="UH617" s="134"/>
      <c r="UI617" s="134"/>
      <c r="UJ617" s="134"/>
      <c r="UK617" s="134"/>
      <c r="UL617" s="134"/>
      <c r="UM617" s="134"/>
      <c r="UN617" s="134"/>
      <c r="UO617" s="134"/>
      <c r="UP617" s="134"/>
      <c r="UQ617" s="134"/>
      <c r="UR617" s="134"/>
      <c r="US617" s="134"/>
      <c r="UT617" s="134"/>
      <c r="UU617" s="134"/>
      <c r="UV617" s="134"/>
      <c r="UW617" s="134"/>
      <c r="UX617" s="134"/>
      <c r="UY617" s="134"/>
      <c r="UZ617" s="134"/>
      <c r="VA617" s="134"/>
      <c r="VB617" s="134"/>
      <c r="VC617" s="134"/>
      <c r="VD617" s="134"/>
      <c r="VE617" s="134"/>
      <c r="VF617" s="134"/>
      <c r="VG617" s="134"/>
      <c r="VH617" s="134"/>
      <c r="VI617" s="134"/>
      <c r="VJ617" s="134"/>
      <c r="VK617" s="134"/>
      <c r="VL617" s="134"/>
      <c r="VM617" s="134"/>
      <c r="VN617" s="134"/>
      <c r="VO617" s="134"/>
      <c r="VP617" s="134"/>
      <c r="VQ617" s="134"/>
      <c r="VR617" s="134"/>
      <c r="VS617" s="134"/>
      <c r="VT617" s="134"/>
      <c r="VU617" s="134"/>
      <c r="VV617" s="134"/>
      <c r="VW617" s="134"/>
      <c r="VX617" s="134"/>
      <c r="VY617" s="134"/>
      <c r="VZ617" s="134"/>
      <c r="WA617" s="134"/>
      <c r="WB617" s="134"/>
      <c r="WC617" s="134"/>
      <c r="WD617" s="134"/>
      <c r="WE617" s="134"/>
      <c r="WF617" s="134"/>
      <c r="WG617" s="134"/>
      <c r="WH617" s="134"/>
      <c r="WI617" s="134"/>
      <c r="WJ617" s="134"/>
      <c r="WK617" s="134"/>
      <c r="WL617" s="134"/>
      <c r="WM617" s="134"/>
      <c r="WN617" s="134"/>
      <c r="WO617" s="134"/>
      <c r="WP617" s="134"/>
      <c r="WQ617" s="134"/>
      <c r="WR617" s="134"/>
      <c r="WS617" s="134"/>
      <c r="WT617" s="134"/>
      <c r="WU617" s="134"/>
      <c r="WV617" s="134"/>
      <c r="WW617" s="134"/>
      <c r="WX617" s="134"/>
      <c r="WY617" s="134"/>
      <c r="WZ617" s="134"/>
      <c r="XA617" s="134"/>
      <c r="XB617" s="134"/>
      <c r="XC617" s="134"/>
      <c r="XD617" s="134"/>
      <c r="XE617" s="134"/>
      <c r="XF617" s="134"/>
      <c r="XG617" s="134"/>
      <c r="XH617" s="134"/>
      <c r="XI617" s="134"/>
      <c r="XJ617" s="134"/>
      <c r="XK617" s="134"/>
      <c r="XL617" s="134"/>
      <c r="XM617" s="134"/>
      <c r="XN617" s="134"/>
      <c r="XO617" s="134"/>
      <c r="XP617" s="134"/>
      <c r="XQ617" s="134"/>
      <c r="XR617" s="134"/>
      <c r="XS617" s="134"/>
      <c r="XT617" s="134"/>
      <c r="XU617" s="134"/>
      <c r="XV617" s="134"/>
      <c r="XW617" s="134"/>
      <c r="XX617" s="134"/>
      <c r="XY617" s="134"/>
      <c r="XZ617" s="134"/>
      <c r="YA617" s="134"/>
      <c r="YB617" s="134"/>
      <c r="YC617" s="134"/>
      <c r="YD617" s="134"/>
      <c r="YE617" s="134"/>
      <c r="YF617" s="134"/>
      <c r="YG617" s="134"/>
      <c r="YH617" s="134"/>
      <c r="YI617" s="134"/>
      <c r="YJ617" s="134"/>
      <c r="YK617" s="134"/>
      <c r="YL617" s="134"/>
      <c r="YM617" s="134"/>
      <c r="YN617" s="134"/>
      <c r="YO617" s="134"/>
      <c r="YP617" s="134"/>
      <c r="YQ617" s="134"/>
      <c r="YR617" s="134"/>
      <c r="YS617" s="134"/>
      <c r="YT617" s="134"/>
      <c r="YU617" s="134"/>
      <c r="YV617" s="134"/>
      <c r="YW617" s="134"/>
      <c r="YX617" s="134"/>
      <c r="YY617" s="134"/>
      <c r="YZ617" s="134"/>
      <c r="ZA617" s="134"/>
      <c r="ZB617" s="134"/>
      <c r="ZC617" s="134"/>
      <c r="ZD617" s="134"/>
      <c r="ZE617" s="134"/>
      <c r="ZF617" s="134"/>
      <c r="ZG617" s="134"/>
      <c r="ZH617" s="134"/>
      <c r="ZI617" s="134"/>
      <c r="ZJ617" s="134"/>
      <c r="ZK617" s="134"/>
      <c r="ZL617" s="134"/>
      <c r="ZM617" s="134"/>
      <c r="ZN617" s="134"/>
      <c r="ZO617" s="134"/>
      <c r="ZP617" s="134"/>
      <c r="ZQ617" s="134"/>
      <c r="ZR617" s="134"/>
      <c r="ZS617" s="134"/>
      <c r="ZT617" s="134"/>
      <c r="ZU617" s="134"/>
      <c r="ZV617" s="134"/>
      <c r="ZW617" s="134"/>
      <c r="ZX617" s="134"/>
      <c r="ZY617" s="134"/>
      <c r="ZZ617" s="134"/>
      <c r="AAA617" s="134"/>
      <c r="AAB617" s="134"/>
      <c r="AAC617" s="134"/>
      <c r="AAD617" s="134"/>
      <c r="AAE617" s="134"/>
      <c r="AAF617" s="134"/>
      <c r="AAG617" s="134"/>
      <c r="AAH617" s="134"/>
      <c r="AAI617" s="134"/>
      <c r="AAJ617" s="134"/>
      <c r="AAK617" s="134"/>
      <c r="AAL617" s="134"/>
      <c r="AAM617" s="134"/>
      <c r="AAN617" s="134"/>
      <c r="AAO617" s="134"/>
      <c r="AAP617" s="134"/>
      <c r="AAQ617" s="134"/>
      <c r="AAR617" s="134"/>
      <c r="AAS617" s="134"/>
      <c r="AAT617" s="134"/>
      <c r="AAU617" s="134"/>
      <c r="AAV617" s="134"/>
      <c r="AAW617" s="134"/>
      <c r="AAX617" s="134"/>
      <c r="AAY617" s="134"/>
      <c r="AAZ617" s="134"/>
      <c r="ABA617" s="134"/>
      <c r="ABB617" s="134"/>
      <c r="ABC617" s="134"/>
      <c r="ABD617" s="134"/>
      <c r="ABE617" s="134"/>
      <c r="ABF617" s="134"/>
      <c r="ABG617" s="134"/>
      <c r="ABH617" s="134"/>
      <c r="ABI617" s="134"/>
      <c r="ABJ617" s="134"/>
      <c r="ABK617" s="134"/>
      <c r="ABL617" s="134"/>
      <c r="ABM617" s="134"/>
      <c r="ABN617" s="134"/>
      <c r="ABO617" s="134"/>
      <c r="ABP617" s="134"/>
      <c r="ABQ617" s="134"/>
      <c r="ABR617" s="134"/>
      <c r="ABS617" s="134"/>
      <c r="ABT617" s="134"/>
      <c r="ABU617" s="134"/>
      <c r="ABV617" s="134"/>
      <c r="ABW617" s="134"/>
      <c r="ABX617" s="134"/>
      <c r="ABY617" s="134"/>
      <c r="ABZ617" s="134"/>
      <c r="ACA617" s="134"/>
      <c r="ACB617" s="134"/>
      <c r="ACC617" s="134"/>
      <c r="ACD617" s="134"/>
      <c r="ACE617" s="134"/>
      <c r="ACF617" s="134"/>
      <c r="ACG617" s="134"/>
      <c r="ACH617" s="134"/>
      <c r="ACI617" s="134"/>
      <c r="ACJ617" s="134"/>
      <c r="ACK617" s="134"/>
      <c r="ACL617" s="134"/>
      <c r="ACM617" s="134"/>
      <c r="ACN617" s="134"/>
      <c r="ACO617" s="134"/>
      <c r="ACP617" s="134"/>
      <c r="ACQ617" s="134"/>
      <c r="ACR617" s="134"/>
      <c r="ACS617" s="134"/>
      <c r="ACT617" s="134"/>
      <c r="ACU617" s="134"/>
      <c r="ACV617" s="134"/>
      <c r="ACW617" s="134"/>
      <c r="ACX617" s="134"/>
      <c r="ACY617" s="134"/>
      <c r="ACZ617" s="134"/>
      <c r="ADA617" s="134"/>
      <c r="ADB617" s="134"/>
      <c r="ADC617" s="134"/>
      <c r="ADD617" s="134"/>
      <c r="ADE617" s="134"/>
      <c r="ADF617" s="134"/>
      <c r="ADG617" s="134"/>
      <c r="ADH617" s="134"/>
      <c r="ADI617" s="134"/>
      <c r="ADJ617" s="134"/>
      <c r="ADK617" s="134"/>
      <c r="ADL617" s="134"/>
      <c r="ADM617" s="134"/>
      <c r="ADN617" s="134"/>
      <c r="ADO617" s="134"/>
      <c r="ADP617" s="134"/>
      <c r="ADQ617" s="134"/>
      <c r="ADR617" s="134"/>
      <c r="ADS617" s="134"/>
      <c r="ADT617" s="134"/>
      <c r="ADU617" s="134"/>
      <c r="ADV617" s="134"/>
      <c r="ADW617" s="134"/>
      <c r="ADX617" s="134"/>
      <c r="ADY617" s="134"/>
      <c r="ADZ617" s="134"/>
      <c r="AEA617" s="134"/>
      <c r="AEB617" s="134"/>
      <c r="AEC617" s="134"/>
      <c r="AED617" s="134"/>
      <c r="AEE617" s="134"/>
      <c r="AEF617" s="134"/>
      <c r="AEG617" s="134"/>
      <c r="AEH617" s="134"/>
      <c r="AEI617" s="134"/>
      <c r="AEJ617" s="134"/>
      <c r="AEK617" s="134"/>
      <c r="AEL617" s="134"/>
      <c r="AEM617" s="134"/>
      <c r="AEN617" s="134"/>
      <c r="AEO617" s="134"/>
      <c r="AEP617" s="134"/>
      <c r="AEQ617" s="134"/>
      <c r="AER617" s="134"/>
      <c r="AES617" s="134"/>
      <c r="AET617" s="134"/>
      <c r="AEU617" s="134"/>
      <c r="AEV617" s="134"/>
      <c r="AEW617" s="134"/>
      <c r="AEX617" s="134"/>
      <c r="AEY617" s="134"/>
      <c r="AEZ617" s="134"/>
      <c r="AFA617" s="134"/>
      <c r="AFB617" s="134"/>
      <c r="AFC617" s="134"/>
      <c r="AFD617" s="134"/>
      <c r="AFE617" s="134"/>
      <c r="AFF617" s="134"/>
      <c r="AFG617" s="134"/>
      <c r="AFH617" s="134"/>
      <c r="AFI617" s="134"/>
      <c r="AFJ617" s="134"/>
      <c r="AFK617" s="134"/>
      <c r="AFL617" s="134"/>
      <c r="AFM617" s="134"/>
      <c r="AFN617" s="134"/>
      <c r="AFO617" s="134"/>
      <c r="AFP617" s="134"/>
      <c r="AFQ617" s="134"/>
      <c r="AFR617" s="134"/>
      <c r="AFS617" s="134"/>
      <c r="AFT617" s="134"/>
      <c r="AFU617" s="134"/>
      <c r="AFV617" s="134"/>
      <c r="AFW617" s="134"/>
      <c r="AFX617" s="134"/>
      <c r="AFY617" s="134"/>
      <c r="AFZ617" s="134"/>
      <c r="AGA617" s="134"/>
      <c r="AGB617" s="134"/>
      <c r="AGC617" s="134"/>
      <c r="AGD617" s="134"/>
      <c r="AGE617" s="134"/>
      <c r="AGF617" s="134"/>
      <c r="AGG617" s="134"/>
      <c r="AGH617" s="134"/>
      <c r="AGI617" s="134"/>
      <c r="AGJ617" s="134"/>
      <c r="AGK617" s="134"/>
      <c r="AGL617" s="134"/>
      <c r="AGM617" s="134"/>
      <c r="AGN617" s="134"/>
      <c r="AGO617" s="134"/>
      <c r="AGP617" s="134"/>
      <c r="AGQ617" s="134"/>
      <c r="AGR617" s="134"/>
      <c r="AGS617" s="134"/>
      <c r="AGT617" s="134"/>
      <c r="AGU617" s="134"/>
      <c r="AGV617" s="134"/>
      <c r="AGW617" s="134"/>
      <c r="AGX617" s="134"/>
      <c r="AGY617" s="134"/>
      <c r="AGZ617" s="134"/>
      <c r="AHA617" s="134"/>
      <c r="AHB617" s="134"/>
      <c r="AHC617" s="134"/>
      <c r="AHD617" s="134"/>
      <c r="AHE617" s="134"/>
      <c r="AHF617" s="134"/>
      <c r="AHG617" s="134"/>
      <c r="AHH617" s="134"/>
      <c r="AHI617" s="134"/>
      <c r="AHJ617" s="134"/>
      <c r="AHK617" s="134"/>
      <c r="AHL617" s="134"/>
      <c r="AHM617" s="134"/>
      <c r="AHN617" s="134"/>
      <c r="AHO617" s="134"/>
      <c r="AHP617" s="134"/>
      <c r="AHQ617" s="134"/>
      <c r="AHR617" s="134"/>
      <c r="AHS617" s="134"/>
      <c r="AHT617" s="134"/>
      <c r="AHU617" s="134"/>
      <c r="AHV617" s="134"/>
      <c r="AHW617" s="134"/>
      <c r="AHX617" s="134"/>
      <c r="AHY617" s="134"/>
      <c r="AHZ617" s="134"/>
      <c r="AIA617" s="134"/>
      <c r="AIB617" s="134"/>
      <c r="AIC617" s="134"/>
      <c r="AID617" s="134"/>
      <c r="AIE617" s="134"/>
      <c r="AIF617" s="134"/>
      <c r="AIG617" s="134"/>
      <c r="AIH617" s="134"/>
      <c r="AII617" s="134"/>
      <c r="AIJ617" s="134"/>
      <c r="AIK617" s="134"/>
      <c r="AIL617" s="134"/>
      <c r="AIM617" s="134"/>
      <c r="AIN617" s="134"/>
      <c r="AIO617" s="134"/>
      <c r="AIP617" s="134"/>
      <c r="AIQ617" s="134"/>
      <c r="AIR617" s="134"/>
      <c r="AIS617" s="134"/>
      <c r="AIT617" s="134"/>
      <c r="AIU617" s="134"/>
      <c r="AIV617" s="134"/>
      <c r="AIW617" s="134"/>
      <c r="AIX617" s="134"/>
      <c r="AIY617" s="134"/>
      <c r="AIZ617" s="134"/>
      <c r="AJA617" s="134"/>
      <c r="AJB617" s="134"/>
      <c r="AJC617" s="134"/>
      <c r="AJD617" s="134"/>
      <c r="AJE617" s="134"/>
      <c r="AJF617" s="134"/>
      <c r="AJG617" s="134"/>
      <c r="AJH617" s="134"/>
      <c r="AJI617" s="134"/>
      <c r="AJJ617" s="134"/>
      <c r="AJK617" s="134"/>
      <c r="AJL617" s="134"/>
      <c r="AJM617" s="134"/>
      <c r="AJN617" s="134"/>
      <c r="AJO617" s="134"/>
      <c r="AJP617" s="134"/>
      <c r="AJQ617" s="134"/>
      <c r="AJR617" s="134"/>
      <c r="AJS617" s="134"/>
      <c r="AJT617" s="134"/>
      <c r="AJU617" s="134"/>
      <c r="AJV617" s="134"/>
      <c r="AJW617" s="134"/>
      <c r="AJX617" s="134"/>
      <c r="AJY617" s="134"/>
      <c r="AJZ617" s="134"/>
      <c r="AKA617" s="134"/>
      <c r="AKB617" s="134"/>
      <c r="AKC617" s="134"/>
      <c r="AKD617" s="134"/>
      <c r="AKE617" s="134"/>
      <c r="AKF617" s="134"/>
      <c r="AKG617" s="134"/>
      <c r="AKH617" s="134"/>
      <c r="AKI617" s="134"/>
      <c r="AKJ617" s="134"/>
      <c r="AKK617" s="134"/>
      <c r="AKL617" s="134"/>
      <c r="AKM617" s="134"/>
      <c r="AKN617" s="134"/>
      <c r="AKO617" s="134"/>
      <c r="AKP617" s="134"/>
      <c r="AKQ617" s="134"/>
      <c r="AKR617" s="134"/>
      <c r="AKS617" s="134"/>
      <c r="AKT617" s="134"/>
      <c r="AKU617" s="134"/>
      <c r="AKV617" s="134"/>
      <c r="AKW617" s="134"/>
      <c r="AKX617" s="134"/>
    </row>
    <row r="618" spans="1:986" ht="12" x14ac:dyDescent="0.2">
      <c r="A618" s="249"/>
      <c r="B618" s="242" t="s">
        <v>1261</v>
      </c>
      <c r="C618" s="170" t="str">
        <f>_xlfn.CONCAT(Leverancespecifikation6[[#This Row],[ID]],Leverancespecifikation6[[#This Row],[BYGNINGSDEL]])</f>
        <v xml:space="preserve">614Ventilationsanlæg </v>
      </c>
      <c r="E618" s="171">
        <v>572</v>
      </c>
      <c r="I618" s="171"/>
      <c r="J618" s="171">
        <v>4</v>
      </c>
      <c r="K618" s="175" t="s">
        <v>1289</v>
      </c>
      <c r="L618" s="172" t="s">
        <v>1290</v>
      </c>
      <c r="M618" s="80" t="str">
        <f>IFERROR(VLOOKUP(Leverancespecifikation6[[#This Row],[ID-Bygningsdel]],'Data ændringslog'!A:G,7,FALSE),"P")</f>
        <v/>
      </c>
      <c r="N618" s="321" t="s">
        <v>99</v>
      </c>
      <c r="O618" s="121" t="str">
        <f>VLOOKUP(Leverancespecifikation6[[#This Row],[ID-Bygningsdel]],'Data aktør'!A:H,2,FALSE)</f>
        <v/>
      </c>
      <c r="P618" s="78" t="str">
        <f>VLOOKUP(Leverancespecifikation6[[#This Row],[ID-Bygningsdel]],'Data aktør'!A:H,3,FALSE)</f>
        <v/>
      </c>
      <c r="Q618" s="78" t="str">
        <f>VLOOKUP(Leverancespecifikation6[[#This Row],[ID-Bygningsdel]],'Data aktør'!A:H,4,FALSE)</f>
        <v/>
      </c>
      <c r="R618" s="78" t="str">
        <f>VLOOKUP(Leverancespecifikation6[[#This Row],[ID-Bygningsdel]],'Data aktør'!A:H,5,FALSE)</f>
        <v/>
      </c>
      <c r="S618" s="78" t="str">
        <f>VLOOKUP(Leverancespecifikation6[[#This Row],[ID-Bygningsdel]],'Data aktør'!A:H,6,FALSE)</f>
        <v>X</v>
      </c>
      <c r="T618" s="78" t="str">
        <f>VLOOKUP(Leverancespecifikation6[[#This Row],[ID-Bygningsdel]],'Data aktør'!A:H,7,FALSE)</f>
        <v>X</v>
      </c>
      <c r="U618" s="122" t="str">
        <f>VLOOKUP(Leverancespecifikation6[[#This Row],[ID-Bygningsdel]],'Data aktør'!A:H,8,FALSE)</f>
        <v/>
      </c>
      <c r="V618" s="112"/>
      <c r="W618" s="79"/>
      <c r="X618" s="79"/>
      <c r="Y618" s="79"/>
      <c r="Z618" s="79"/>
      <c r="AA618" s="79"/>
      <c r="AB618" s="171" t="s">
        <v>37</v>
      </c>
      <c r="AC618" s="171">
        <v>200</v>
      </c>
      <c r="AD618" s="171"/>
      <c r="AE618" s="171"/>
      <c r="AF618" s="171"/>
      <c r="AG618" s="171"/>
      <c r="AH618" s="171"/>
      <c r="AI618" s="171"/>
      <c r="AJ618" s="171" t="s">
        <v>37</v>
      </c>
      <c r="AK618" s="171">
        <v>300</v>
      </c>
      <c r="AT618" s="171" t="s">
        <v>37</v>
      </c>
      <c r="AU618" s="171">
        <v>300</v>
      </c>
      <c r="BB618" s="171" t="s">
        <v>38</v>
      </c>
      <c r="BC618" s="171">
        <v>325</v>
      </c>
      <c r="BV618" s="171"/>
      <c r="BW618" s="171"/>
      <c r="CB618" s="134"/>
    </row>
    <row r="619" spans="1:986" ht="12" x14ac:dyDescent="0.2">
      <c r="A619" s="249"/>
      <c r="B619" s="242" t="s">
        <v>1263</v>
      </c>
      <c r="C619" s="170" t="str">
        <f>_xlfn.CONCAT(Leverancespecifikation6[[#This Row],[ID]],Leverancespecifikation6[[#This Row],[BYGNINGSDEL]])</f>
        <v xml:space="preserve">615Varmeflader </v>
      </c>
      <c r="E619" s="171">
        <v>572</v>
      </c>
      <c r="I619" s="171"/>
      <c r="J619" s="171">
        <v>4</v>
      </c>
      <c r="K619" s="175" t="s">
        <v>1292</v>
      </c>
      <c r="L619" s="172" t="s">
        <v>1290</v>
      </c>
      <c r="M619" s="80" t="str">
        <f>IFERROR(VLOOKUP(Leverancespecifikation6[[#This Row],[ID-Bygningsdel]],'Data ændringslog'!A:G,7,FALSE),"P")</f>
        <v/>
      </c>
      <c r="N619" s="321" t="s">
        <v>99</v>
      </c>
      <c r="O619" s="121" t="str">
        <f>VLOOKUP(Leverancespecifikation6[[#This Row],[ID-Bygningsdel]],'Data aktør'!A:H,2,FALSE)</f>
        <v/>
      </c>
      <c r="P619" s="78" t="str">
        <f>VLOOKUP(Leverancespecifikation6[[#This Row],[ID-Bygningsdel]],'Data aktør'!A:H,3,FALSE)</f>
        <v/>
      </c>
      <c r="Q619" s="78" t="str">
        <f>VLOOKUP(Leverancespecifikation6[[#This Row],[ID-Bygningsdel]],'Data aktør'!A:H,4,FALSE)</f>
        <v/>
      </c>
      <c r="R619" s="78" t="str">
        <f>VLOOKUP(Leverancespecifikation6[[#This Row],[ID-Bygningsdel]],'Data aktør'!A:H,5,FALSE)</f>
        <v/>
      </c>
      <c r="S619" s="78" t="str">
        <f>VLOOKUP(Leverancespecifikation6[[#This Row],[ID-Bygningsdel]],'Data aktør'!A:H,6,FALSE)</f>
        <v>X</v>
      </c>
      <c r="T619" s="78" t="str">
        <f>VLOOKUP(Leverancespecifikation6[[#This Row],[ID-Bygningsdel]],'Data aktør'!A:H,7,FALSE)</f>
        <v>X</v>
      </c>
      <c r="U619" s="122" t="str">
        <f>VLOOKUP(Leverancespecifikation6[[#This Row],[ID-Bygningsdel]],'Data aktør'!A:H,8,FALSE)</f>
        <v/>
      </c>
      <c r="V619" s="112"/>
      <c r="W619" s="79"/>
      <c r="X619" s="79"/>
      <c r="Y619" s="79"/>
      <c r="Z619" s="79"/>
      <c r="AA619" s="79"/>
      <c r="AB619" s="171"/>
      <c r="AD619" s="171"/>
      <c r="AE619" s="171"/>
      <c r="AF619" s="171"/>
      <c r="AG619" s="171"/>
      <c r="AH619" s="171"/>
      <c r="AI619" s="171"/>
      <c r="AJ619" s="171" t="s">
        <v>37</v>
      </c>
      <c r="AK619" s="171">
        <v>300</v>
      </c>
      <c r="AT619" s="171" t="s">
        <v>37</v>
      </c>
      <c r="AU619" s="171">
        <v>300</v>
      </c>
      <c r="BB619" s="171" t="s">
        <v>38</v>
      </c>
      <c r="BC619" s="171">
        <v>325</v>
      </c>
      <c r="BV619" s="171"/>
      <c r="BW619" s="171"/>
      <c r="CB619" s="134"/>
    </row>
    <row r="620" spans="1:986" ht="12" x14ac:dyDescent="0.2">
      <c r="A620" s="249"/>
      <c r="B620" s="242" t="s">
        <v>1265</v>
      </c>
      <c r="C620" s="170" t="str">
        <f>_xlfn.CONCAT(Leverancespecifikation6[[#This Row],[ID]],Leverancespecifikation6[[#This Row],[BYGNINGSDEL]])</f>
        <v>616Køleflader</v>
      </c>
      <c r="E620" s="171">
        <v>572</v>
      </c>
      <c r="I620" s="171"/>
      <c r="J620" s="171">
        <v>4</v>
      </c>
      <c r="K620" s="175" t="s">
        <v>1294</v>
      </c>
      <c r="L620" s="172" t="s">
        <v>1290</v>
      </c>
      <c r="M620" s="80" t="str">
        <f>IFERROR(VLOOKUP(Leverancespecifikation6[[#This Row],[ID-Bygningsdel]],'Data ændringslog'!A:G,7,FALSE),"P")</f>
        <v/>
      </c>
      <c r="N620" s="321" t="s">
        <v>99</v>
      </c>
      <c r="O620" s="121" t="str">
        <f>VLOOKUP(Leverancespecifikation6[[#This Row],[ID-Bygningsdel]],'Data aktør'!A:H,2,FALSE)</f>
        <v/>
      </c>
      <c r="P620" s="78" t="str">
        <f>VLOOKUP(Leverancespecifikation6[[#This Row],[ID-Bygningsdel]],'Data aktør'!A:H,3,FALSE)</f>
        <v/>
      </c>
      <c r="Q620" s="78" t="str">
        <f>VLOOKUP(Leverancespecifikation6[[#This Row],[ID-Bygningsdel]],'Data aktør'!A:H,4,FALSE)</f>
        <v/>
      </c>
      <c r="R620" s="78" t="str">
        <f>VLOOKUP(Leverancespecifikation6[[#This Row],[ID-Bygningsdel]],'Data aktør'!A:H,5,FALSE)</f>
        <v/>
      </c>
      <c r="S620" s="78" t="str">
        <f>VLOOKUP(Leverancespecifikation6[[#This Row],[ID-Bygningsdel]],'Data aktør'!A:H,6,FALSE)</f>
        <v>X</v>
      </c>
      <c r="T620" s="78" t="str">
        <f>VLOOKUP(Leverancespecifikation6[[#This Row],[ID-Bygningsdel]],'Data aktør'!A:H,7,FALSE)</f>
        <v>X</v>
      </c>
      <c r="U620" s="122" t="str">
        <f>VLOOKUP(Leverancespecifikation6[[#This Row],[ID-Bygningsdel]],'Data aktør'!A:H,8,FALSE)</f>
        <v/>
      </c>
      <c r="V620" s="112"/>
      <c r="W620" s="79"/>
      <c r="X620" s="79"/>
      <c r="Y620" s="79"/>
      <c r="Z620" s="79"/>
      <c r="AA620" s="79"/>
      <c r="AB620" s="171"/>
      <c r="AD620" s="171"/>
      <c r="AE620" s="171"/>
      <c r="AF620" s="171"/>
      <c r="AG620" s="171"/>
      <c r="AH620" s="171"/>
      <c r="AI620" s="171"/>
      <c r="AJ620" s="171" t="s">
        <v>37</v>
      </c>
      <c r="AK620" s="171">
        <v>300</v>
      </c>
      <c r="AT620" s="171" t="s">
        <v>37</v>
      </c>
      <c r="AU620" s="171">
        <v>300</v>
      </c>
      <c r="BB620" s="171" t="s">
        <v>38</v>
      </c>
      <c r="BC620" s="171">
        <v>325</v>
      </c>
      <c r="BV620" s="171"/>
      <c r="BW620" s="171"/>
      <c r="CB620" s="134"/>
    </row>
    <row r="621" spans="1:986" ht="12" x14ac:dyDescent="0.2">
      <c r="A621" s="249"/>
      <c r="B621" s="242" t="s">
        <v>1267</v>
      </c>
      <c r="C621" s="170" t="str">
        <f>_xlfn.CONCAT(Leverancespecifikation6[[#This Row],[ID]],Leverancespecifikation6[[#This Row],[BYGNINGSDEL]])</f>
        <v xml:space="preserve">617Væskekoblet vekslere </v>
      </c>
      <c r="E621" s="171">
        <v>572</v>
      </c>
      <c r="I621" s="171"/>
      <c r="J621" s="171">
        <v>4</v>
      </c>
      <c r="K621" s="175" t="s">
        <v>1296</v>
      </c>
      <c r="L621" s="172" t="s">
        <v>1290</v>
      </c>
      <c r="M621" s="80" t="str">
        <f>IFERROR(VLOOKUP(Leverancespecifikation6[[#This Row],[ID-Bygningsdel]],'Data ændringslog'!A:G,7,FALSE),"P")</f>
        <v/>
      </c>
      <c r="N621" s="321" t="s">
        <v>99</v>
      </c>
      <c r="O621" s="121" t="str">
        <f>VLOOKUP(Leverancespecifikation6[[#This Row],[ID-Bygningsdel]],'Data aktør'!A:H,2,FALSE)</f>
        <v/>
      </c>
      <c r="P621" s="78" t="str">
        <f>VLOOKUP(Leverancespecifikation6[[#This Row],[ID-Bygningsdel]],'Data aktør'!A:H,3,FALSE)</f>
        <v/>
      </c>
      <c r="Q621" s="78" t="str">
        <f>VLOOKUP(Leverancespecifikation6[[#This Row],[ID-Bygningsdel]],'Data aktør'!A:H,4,FALSE)</f>
        <v/>
      </c>
      <c r="R621" s="78" t="str">
        <f>VLOOKUP(Leverancespecifikation6[[#This Row],[ID-Bygningsdel]],'Data aktør'!A:H,5,FALSE)</f>
        <v/>
      </c>
      <c r="S621" s="78" t="str">
        <f>VLOOKUP(Leverancespecifikation6[[#This Row],[ID-Bygningsdel]],'Data aktør'!A:H,6,FALSE)</f>
        <v>X</v>
      </c>
      <c r="T621" s="78" t="str">
        <f>VLOOKUP(Leverancespecifikation6[[#This Row],[ID-Bygningsdel]],'Data aktør'!A:H,7,FALSE)</f>
        <v>X</v>
      </c>
      <c r="U621" s="122" t="str">
        <f>VLOOKUP(Leverancespecifikation6[[#This Row],[ID-Bygningsdel]],'Data aktør'!A:H,8,FALSE)</f>
        <v/>
      </c>
      <c r="V621" s="112"/>
      <c r="W621" s="79"/>
      <c r="X621" s="79"/>
      <c r="Y621" s="79"/>
      <c r="Z621" s="79"/>
      <c r="AA621" s="79"/>
      <c r="AB621" s="171"/>
      <c r="AD621" s="171"/>
      <c r="AE621" s="171"/>
      <c r="AF621" s="171"/>
      <c r="AG621" s="171"/>
      <c r="AH621" s="171"/>
      <c r="AI621" s="171"/>
      <c r="AJ621" s="171" t="s">
        <v>37</v>
      </c>
      <c r="AK621" s="171">
        <v>300</v>
      </c>
      <c r="AT621" s="171" t="s">
        <v>37</v>
      </c>
      <c r="AU621" s="171">
        <v>300</v>
      </c>
      <c r="BB621" s="171" t="s">
        <v>38</v>
      </c>
      <c r="BC621" s="171">
        <v>325</v>
      </c>
      <c r="BV621" s="171"/>
      <c r="BW621" s="171"/>
      <c r="CB621" s="134"/>
    </row>
    <row r="622" spans="1:986" ht="12" x14ac:dyDescent="0.2">
      <c r="A622" s="249"/>
      <c r="B622" s="242" t="s">
        <v>1269</v>
      </c>
      <c r="C622" s="170" t="str">
        <f>_xlfn.CONCAT(Leverancespecifikation6[[#This Row],[ID]],Leverancespecifikation6[[#This Row],[BYGNINGSDEL]])</f>
        <v xml:space="preserve">618Varmegenvinding </v>
      </c>
      <c r="E622" s="171">
        <v>572</v>
      </c>
      <c r="I622" s="171"/>
      <c r="J622" s="171">
        <v>4</v>
      </c>
      <c r="K622" s="175" t="s">
        <v>1298</v>
      </c>
      <c r="L622" s="172" t="s">
        <v>1290</v>
      </c>
      <c r="M622" s="80" t="str">
        <f>IFERROR(VLOOKUP(Leverancespecifikation6[[#This Row],[ID-Bygningsdel]],'Data ændringslog'!A:G,7,FALSE),"P")</f>
        <v/>
      </c>
      <c r="N622" s="321" t="s">
        <v>99</v>
      </c>
      <c r="O622" s="121" t="str">
        <f>VLOOKUP(Leverancespecifikation6[[#This Row],[ID-Bygningsdel]],'Data aktør'!A:H,2,FALSE)</f>
        <v/>
      </c>
      <c r="P622" s="78" t="str">
        <f>VLOOKUP(Leverancespecifikation6[[#This Row],[ID-Bygningsdel]],'Data aktør'!A:H,3,FALSE)</f>
        <v/>
      </c>
      <c r="Q622" s="78" t="str">
        <f>VLOOKUP(Leverancespecifikation6[[#This Row],[ID-Bygningsdel]],'Data aktør'!A:H,4,FALSE)</f>
        <v/>
      </c>
      <c r="R622" s="78" t="str">
        <f>VLOOKUP(Leverancespecifikation6[[#This Row],[ID-Bygningsdel]],'Data aktør'!A:H,5,FALSE)</f>
        <v/>
      </c>
      <c r="S622" s="78" t="str">
        <f>VLOOKUP(Leverancespecifikation6[[#This Row],[ID-Bygningsdel]],'Data aktør'!A:H,6,FALSE)</f>
        <v>X</v>
      </c>
      <c r="T622" s="78" t="str">
        <f>VLOOKUP(Leverancespecifikation6[[#This Row],[ID-Bygningsdel]],'Data aktør'!A:H,7,FALSE)</f>
        <v>X</v>
      </c>
      <c r="U622" s="122" t="str">
        <f>VLOOKUP(Leverancespecifikation6[[#This Row],[ID-Bygningsdel]],'Data aktør'!A:H,8,FALSE)</f>
        <v/>
      </c>
      <c r="V622" s="112"/>
      <c r="W622" s="79"/>
      <c r="X622" s="79"/>
      <c r="Y622" s="79"/>
      <c r="Z622" s="79"/>
      <c r="AA622" s="79"/>
      <c r="AB622" s="171"/>
      <c r="AD622" s="171"/>
      <c r="AE622" s="171"/>
      <c r="AF622" s="171"/>
      <c r="AG622" s="171"/>
      <c r="AH622" s="171"/>
      <c r="AI622" s="171"/>
      <c r="AJ622" s="171" t="s">
        <v>37</v>
      </c>
      <c r="AK622" s="171">
        <v>300</v>
      </c>
      <c r="AT622" s="171" t="s">
        <v>37</v>
      </c>
      <c r="AU622" s="171">
        <v>300</v>
      </c>
      <c r="BB622" s="171" t="s">
        <v>38</v>
      </c>
      <c r="BC622" s="171">
        <v>325</v>
      </c>
      <c r="BV622" s="171"/>
      <c r="BW622" s="171"/>
      <c r="CB622" s="134"/>
    </row>
    <row r="623" spans="1:986" ht="12" x14ac:dyDescent="0.2">
      <c r="A623" s="249"/>
      <c r="B623" s="242" t="s">
        <v>1271</v>
      </c>
      <c r="C623" s="170" t="str">
        <f>_xlfn.CONCAT(Leverancespecifikation6[[#This Row],[ID]],Leverancespecifikation6[[#This Row],[BYGNINGSDEL]])</f>
        <v xml:space="preserve">619Varmevekslere </v>
      </c>
      <c r="E623" s="171">
        <v>572</v>
      </c>
      <c r="I623" s="171"/>
      <c r="J623" s="171">
        <v>4</v>
      </c>
      <c r="K623" s="175" t="s">
        <v>1300</v>
      </c>
      <c r="L623" s="172" t="s">
        <v>1290</v>
      </c>
      <c r="M623" s="80" t="str">
        <f>IFERROR(VLOOKUP(Leverancespecifikation6[[#This Row],[ID-Bygningsdel]],'Data ændringslog'!A:G,7,FALSE),"P")</f>
        <v/>
      </c>
      <c r="N623" s="321" t="s">
        <v>99</v>
      </c>
      <c r="O623" s="121" t="str">
        <f>VLOOKUP(Leverancespecifikation6[[#This Row],[ID-Bygningsdel]],'Data aktør'!A:H,2,FALSE)</f>
        <v/>
      </c>
      <c r="P623" s="78" t="str">
        <f>VLOOKUP(Leverancespecifikation6[[#This Row],[ID-Bygningsdel]],'Data aktør'!A:H,3,FALSE)</f>
        <v/>
      </c>
      <c r="Q623" s="78" t="str">
        <f>VLOOKUP(Leverancespecifikation6[[#This Row],[ID-Bygningsdel]],'Data aktør'!A:H,4,FALSE)</f>
        <v/>
      </c>
      <c r="R623" s="78" t="str">
        <f>VLOOKUP(Leverancespecifikation6[[#This Row],[ID-Bygningsdel]],'Data aktør'!A:H,5,FALSE)</f>
        <v/>
      </c>
      <c r="S623" s="78" t="str">
        <f>VLOOKUP(Leverancespecifikation6[[#This Row],[ID-Bygningsdel]],'Data aktør'!A:H,6,FALSE)</f>
        <v>X</v>
      </c>
      <c r="T623" s="78" t="str">
        <f>VLOOKUP(Leverancespecifikation6[[#This Row],[ID-Bygningsdel]],'Data aktør'!A:H,7,FALSE)</f>
        <v>X</v>
      </c>
      <c r="U623" s="122" t="str">
        <f>VLOOKUP(Leverancespecifikation6[[#This Row],[ID-Bygningsdel]],'Data aktør'!A:H,8,FALSE)</f>
        <v/>
      </c>
      <c r="V623" s="112"/>
      <c r="W623" s="79"/>
      <c r="X623" s="79"/>
      <c r="Y623" s="79"/>
      <c r="Z623" s="79"/>
      <c r="AA623" s="79"/>
      <c r="AB623" s="171"/>
      <c r="AD623" s="171"/>
      <c r="AE623" s="171"/>
      <c r="AF623" s="171"/>
      <c r="AG623" s="171"/>
      <c r="AH623" s="171"/>
      <c r="AI623" s="171"/>
      <c r="AJ623" s="171" t="s">
        <v>37</v>
      </c>
      <c r="AK623" s="171">
        <v>300</v>
      </c>
      <c r="AT623" s="171" t="s">
        <v>37</v>
      </c>
      <c r="AU623" s="171">
        <v>300</v>
      </c>
      <c r="BB623" s="171" t="s">
        <v>38</v>
      </c>
      <c r="BC623" s="171">
        <v>325</v>
      </c>
      <c r="BV623" s="171"/>
      <c r="BW623" s="171"/>
      <c r="CB623" s="134"/>
    </row>
    <row r="624" spans="1:986" ht="12" x14ac:dyDescent="0.2">
      <c r="A624" s="249"/>
      <c r="B624" s="242" t="s">
        <v>1273</v>
      </c>
      <c r="C624" s="170" t="str">
        <f>_xlfn.CONCAT(Leverancespecifikation6[[#This Row],[ID]],Leverancespecifikation6[[#This Row],[BYGNINGSDEL]])</f>
        <v>620Befugtere</v>
      </c>
      <c r="E624" s="171">
        <v>572</v>
      </c>
      <c r="I624" s="171"/>
      <c r="J624" s="171">
        <v>4</v>
      </c>
      <c r="K624" s="175" t="s">
        <v>1302</v>
      </c>
      <c r="L624" s="172" t="s">
        <v>1290</v>
      </c>
      <c r="M624" s="80" t="str">
        <f>IFERROR(VLOOKUP(Leverancespecifikation6[[#This Row],[ID-Bygningsdel]],'Data ændringslog'!A:G,7,FALSE),"P")</f>
        <v/>
      </c>
      <c r="N624" s="321" t="s">
        <v>99</v>
      </c>
      <c r="O624" s="121" t="str">
        <f>VLOOKUP(Leverancespecifikation6[[#This Row],[ID-Bygningsdel]],'Data aktør'!A:H,2,FALSE)</f>
        <v/>
      </c>
      <c r="P624" s="78" t="str">
        <f>VLOOKUP(Leverancespecifikation6[[#This Row],[ID-Bygningsdel]],'Data aktør'!A:H,3,FALSE)</f>
        <v/>
      </c>
      <c r="Q624" s="78" t="str">
        <f>VLOOKUP(Leverancespecifikation6[[#This Row],[ID-Bygningsdel]],'Data aktør'!A:H,4,FALSE)</f>
        <v/>
      </c>
      <c r="R624" s="78" t="str">
        <f>VLOOKUP(Leverancespecifikation6[[#This Row],[ID-Bygningsdel]],'Data aktør'!A:H,5,FALSE)</f>
        <v/>
      </c>
      <c r="S624" s="78" t="str">
        <f>VLOOKUP(Leverancespecifikation6[[#This Row],[ID-Bygningsdel]],'Data aktør'!A:H,6,FALSE)</f>
        <v>X</v>
      </c>
      <c r="T624" s="78" t="str">
        <f>VLOOKUP(Leverancespecifikation6[[#This Row],[ID-Bygningsdel]],'Data aktør'!A:H,7,FALSE)</f>
        <v>X</v>
      </c>
      <c r="U624" s="122" t="str">
        <f>VLOOKUP(Leverancespecifikation6[[#This Row],[ID-Bygningsdel]],'Data aktør'!A:H,8,FALSE)</f>
        <v/>
      </c>
      <c r="V624" s="112"/>
      <c r="W624" s="79"/>
      <c r="X624" s="79"/>
      <c r="Y624" s="79"/>
      <c r="Z624" s="79"/>
      <c r="AA624" s="79"/>
      <c r="AB624" s="171"/>
      <c r="AD624" s="171"/>
      <c r="AE624" s="171"/>
      <c r="AF624" s="171"/>
      <c r="AG624" s="171"/>
      <c r="AH624" s="171"/>
      <c r="AI624" s="171"/>
      <c r="AJ624" s="171" t="s">
        <v>37</v>
      </c>
      <c r="AK624" s="171">
        <v>200</v>
      </c>
      <c r="AT624" s="171" t="s">
        <v>37</v>
      </c>
      <c r="AU624" s="171">
        <v>300</v>
      </c>
      <c r="BB624" s="171" t="s">
        <v>38</v>
      </c>
      <c r="BC624" s="171">
        <v>325</v>
      </c>
      <c r="BV624" s="171"/>
      <c r="BW624" s="171"/>
      <c r="CB624" s="134"/>
    </row>
    <row r="625" spans="1:986" ht="12" x14ac:dyDescent="0.2">
      <c r="A625" s="249"/>
      <c r="B625" s="242" t="s">
        <v>1276</v>
      </c>
      <c r="C625" s="170" t="str">
        <f>_xlfn.CONCAT(Leverancespecifikation6[[#This Row],[ID]],Leverancespecifikation6[[#This Row],[BYGNINGSDEL]])</f>
        <v>621Affugtere</v>
      </c>
      <c r="E625" s="171">
        <v>572</v>
      </c>
      <c r="I625" s="171"/>
      <c r="J625" s="171">
        <v>4</v>
      </c>
      <c r="K625" s="175" t="s">
        <v>1304</v>
      </c>
      <c r="L625" s="172" t="s">
        <v>1290</v>
      </c>
      <c r="M625" s="80" t="str">
        <f>IFERROR(VLOOKUP(Leverancespecifikation6[[#This Row],[ID-Bygningsdel]],'Data ændringslog'!A:G,7,FALSE),"P")</f>
        <v/>
      </c>
      <c r="N625" s="321" t="s">
        <v>99</v>
      </c>
      <c r="O625" s="121" t="str">
        <f>VLOOKUP(Leverancespecifikation6[[#This Row],[ID-Bygningsdel]],'Data aktør'!A:H,2,FALSE)</f>
        <v/>
      </c>
      <c r="P625" s="78" t="str">
        <f>VLOOKUP(Leverancespecifikation6[[#This Row],[ID-Bygningsdel]],'Data aktør'!A:H,3,FALSE)</f>
        <v/>
      </c>
      <c r="Q625" s="78" t="str">
        <f>VLOOKUP(Leverancespecifikation6[[#This Row],[ID-Bygningsdel]],'Data aktør'!A:H,4,FALSE)</f>
        <v/>
      </c>
      <c r="R625" s="78" t="str">
        <f>VLOOKUP(Leverancespecifikation6[[#This Row],[ID-Bygningsdel]],'Data aktør'!A:H,5,FALSE)</f>
        <v/>
      </c>
      <c r="S625" s="78" t="str">
        <f>VLOOKUP(Leverancespecifikation6[[#This Row],[ID-Bygningsdel]],'Data aktør'!A:H,6,FALSE)</f>
        <v>X</v>
      </c>
      <c r="T625" s="78" t="str">
        <f>VLOOKUP(Leverancespecifikation6[[#This Row],[ID-Bygningsdel]],'Data aktør'!A:H,7,FALSE)</f>
        <v>X</v>
      </c>
      <c r="U625" s="122" t="str">
        <f>VLOOKUP(Leverancespecifikation6[[#This Row],[ID-Bygningsdel]],'Data aktør'!A:H,8,FALSE)</f>
        <v/>
      </c>
      <c r="V625" s="112"/>
      <c r="W625" s="79"/>
      <c r="X625" s="79"/>
      <c r="Y625" s="79"/>
      <c r="Z625" s="79"/>
      <c r="AA625" s="79"/>
      <c r="AB625" s="171"/>
      <c r="AD625" s="171"/>
      <c r="AE625" s="171"/>
      <c r="AF625" s="171"/>
      <c r="AG625" s="171"/>
      <c r="AH625" s="171"/>
      <c r="AI625" s="171"/>
      <c r="AJ625" s="171" t="s">
        <v>37</v>
      </c>
      <c r="AK625" s="171">
        <v>200</v>
      </c>
      <c r="AT625" s="171" t="s">
        <v>37</v>
      </c>
      <c r="AU625" s="171">
        <v>300</v>
      </c>
      <c r="BB625" s="171" t="s">
        <v>38</v>
      </c>
      <c r="BC625" s="171">
        <v>325</v>
      </c>
      <c r="BV625" s="171"/>
      <c r="BW625" s="171"/>
      <c r="CB625" s="134"/>
    </row>
    <row r="626" spans="1:986" ht="12" x14ac:dyDescent="0.2">
      <c r="A626" s="249"/>
      <c r="B626" s="242" t="s">
        <v>1278</v>
      </c>
      <c r="C626" s="170" t="str">
        <f>_xlfn.CONCAT(Leverancespecifikation6[[#This Row],[ID]],Leverancespecifikation6[[#This Row],[BYGNINGSDEL]])</f>
        <v>622Ventilatorer</v>
      </c>
      <c r="E626" s="171">
        <v>574</v>
      </c>
      <c r="I626" s="171"/>
      <c r="J626" s="171">
        <v>3</v>
      </c>
      <c r="K626" s="333" t="s">
        <v>1306</v>
      </c>
      <c r="M626" s="80" t="str">
        <f>IFERROR(VLOOKUP(Leverancespecifikation6[[#This Row],[ID-Bygningsdel]],'Data ændringslog'!A:G,7,FALSE),"P")</f>
        <v/>
      </c>
      <c r="N626" s="321" t="s">
        <v>99</v>
      </c>
      <c r="O626" s="121" t="str">
        <f>VLOOKUP(Leverancespecifikation6[[#This Row],[ID-Bygningsdel]],'Data aktør'!A:H,2,FALSE)</f>
        <v/>
      </c>
      <c r="P626" s="78" t="str">
        <f>VLOOKUP(Leverancespecifikation6[[#This Row],[ID-Bygningsdel]],'Data aktør'!A:H,3,FALSE)</f>
        <v/>
      </c>
      <c r="Q626" s="78" t="str">
        <f>VLOOKUP(Leverancespecifikation6[[#This Row],[ID-Bygningsdel]],'Data aktør'!A:H,4,FALSE)</f>
        <v/>
      </c>
      <c r="R626" s="78" t="str">
        <f>VLOOKUP(Leverancespecifikation6[[#This Row],[ID-Bygningsdel]],'Data aktør'!A:H,5,FALSE)</f>
        <v/>
      </c>
      <c r="S626" s="78" t="str">
        <f>VLOOKUP(Leverancespecifikation6[[#This Row],[ID-Bygningsdel]],'Data aktør'!A:H,6,FALSE)</f>
        <v/>
      </c>
      <c r="T626" s="78" t="str">
        <f>VLOOKUP(Leverancespecifikation6[[#This Row],[ID-Bygningsdel]],'Data aktør'!A:H,7,FALSE)</f>
        <v/>
      </c>
      <c r="U626" s="122" t="str">
        <f>VLOOKUP(Leverancespecifikation6[[#This Row],[ID-Bygningsdel]],'Data aktør'!A:H,8,FALSE)</f>
        <v/>
      </c>
      <c r="V626" s="112"/>
      <c r="W626" s="79"/>
      <c r="X626" s="79"/>
      <c r="Y626" s="79"/>
      <c r="Z626" s="79"/>
      <c r="AA626" s="79"/>
      <c r="AB626" s="171"/>
      <c r="AD626" s="171"/>
      <c r="AE626" s="171"/>
      <c r="AF626" s="171"/>
      <c r="AG626" s="171"/>
      <c r="AH626" s="171"/>
      <c r="AI626" s="171"/>
      <c r="AJ626" s="171"/>
      <c r="BV626" s="171"/>
      <c r="BW626" s="171"/>
      <c r="CB626" s="134"/>
    </row>
    <row r="627" spans="1:986" ht="12" x14ac:dyDescent="0.2">
      <c r="A627" s="249"/>
      <c r="B627" s="242" t="s">
        <v>1280</v>
      </c>
      <c r="C627" s="170" t="str">
        <f>_xlfn.CONCAT(Leverancespecifikation6[[#This Row],[ID]],Leverancespecifikation6[[#This Row],[BYGNINGSDEL]])</f>
        <v>623Impulsventilatorer</v>
      </c>
      <c r="E627" s="171">
        <v>574</v>
      </c>
      <c r="I627" s="171"/>
      <c r="J627" s="171">
        <v>4</v>
      </c>
      <c r="K627" s="175" t="s">
        <v>1308</v>
      </c>
      <c r="L627" s="172" t="s">
        <v>1290</v>
      </c>
      <c r="M627" s="80" t="str">
        <f>IFERROR(VLOOKUP(Leverancespecifikation6[[#This Row],[ID-Bygningsdel]],'Data ændringslog'!A:G,7,FALSE),"P")</f>
        <v/>
      </c>
      <c r="N627" s="321" t="s">
        <v>99</v>
      </c>
      <c r="O627" s="121" t="str">
        <f>VLOOKUP(Leverancespecifikation6[[#This Row],[ID-Bygningsdel]],'Data aktør'!A:H,2,FALSE)</f>
        <v/>
      </c>
      <c r="P627" s="78" t="str">
        <f>VLOOKUP(Leverancespecifikation6[[#This Row],[ID-Bygningsdel]],'Data aktør'!A:H,3,FALSE)</f>
        <v/>
      </c>
      <c r="Q627" s="78" t="str">
        <f>VLOOKUP(Leverancespecifikation6[[#This Row],[ID-Bygningsdel]],'Data aktør'!A:H,4,FALSE)</f>
        <v/>
      </c>
      <c r="R627" s="78" t="str">
        <f>VLOOKUP(Leverancespecifikation6[[#This Row],[ID-Bygningsdel]],'Data aktør'!A:H,5,FALSE)</f>
        <v/>
      </c>
      <c r="S627" s="78" t="str">
        <f>VLOOKUP(Leverancespecifikation6[[#This Row],[ID-Bygningsdel]],'Data aktør'!A:H,6,FALSE)</f>
        <v>X</v>
      </c>
      <c r="T627" s="78" t="str">
        <f>VLOOKUP(Leverancespecifikation6[[#This Row],[ID-Bygningsdel]],'Data aktør'!A:H,7,FALSE)</f>
        <v>X</v>
      </c>
      <c r="U627" s="122" t="str">
        <f>VLOOKUP(Leverancespecifikation6[[#This Row],[ID-Bygningsdel]],'Data aktør'!A:H,8,FALSE)</f>
        <v/>
      </c>
      <c r="V627" s="112"/>
      <c r="W627" s="79"/>
      <c r="X627" s="79"/>
      <c r="Y627" s="79"/>
      <c r="Z627" s="79"/>
      <c r="AA627" s="79"/>
      <c r="AB627" s="171"/>
      <c r="AD627" s="171"/>
      <c r="AE627" s="171"/>
      <c r="AF627" s="171"/>
      <c r="AG627" s="171"/>
      <c r="AH627" s="171"/>
      <c r="AI627" s="171"/>
      <c r="AJ627" s="171" t="s">
        <v>37</v>
      </c>
      <c r="AK627" s="171">
        <v>300</v>
      </c>
      <c r="AT627" s="171" t="s">
        <v>37</v>
      </c>
      <c r="AU627" s="171">
        <v>300</v>
      </c>
      <c r="BB627" s="171" t="s">
        <v>38</v>
      </c>
      <c r="BC627" s="171">
        <v>325</v>
      </c>
      <c r="BV627" s="171"/>
      <c r="BW627" s="171"/>
      <c r="CB627" s="134"/>
    </row>
    <row r="628" spans="1:986" ht="12" x14ac:dyDescent="0.2">
      <c r="A628" s="249"/>
      <c r="B628" s="242" t="s">
        <v>1281</v>
      </c>
      <c r="C628" s="170" t="str">
        <f>_xlfn.CONCAT(Leverancespecifikation6[[#This Row],[ID]],Leverancespecifikation6[[#This Row],[BYGNINGSDEL]])</f>
        <v>624Axialventilatorer</v>
      </c>
      <c r="E628" s="171">
        <v>574</v>
      </c>
      <c r="I628" s="171"/>
      <c r="J628" s="171">
        <v>4</v>
      </c>
      <c r="K628" s="175" t="s">
        <v>1310</v>
      </c>
      <c r="L628" s="172" t="s">
        <v>1290</v>
      </c>
      <c r="M628" s="80" t="str">
        <f>IFERROR(VLOOKUP(Leverancespecifikation6[[#This Row],[ID-Bygningsdel]],'Data ændringslog'!A:G,7,FALSE),"P")</f>
        <v/>
      </c>
      <c r="N628" s="321" t="s">
        <v>99</v>
      </c>
      <c r="O628" s="121" t="str">
        <f>VLOOKUP(Leverancespecifikation6[[#This Row],[ID-Bygningsdel]],'Data aktør'!A:H,2,FALSE)</f>
        <v/>
      </c>
      <c r="P628" s="78" t="str">
        <f>VLOOKUP(Leverancespecifikation6[[#This Row],[ID-Bygningsdel]],'Data aktør'!A:H,3,FALSE)</f>
        <v/>
      </c>
      <c r="Q628" s="78" t="str">
        <f>VLOOKUP(Leverancespecifikation6[[#This Row],[ID-Bygningsdel]],'Data aktør'!A:H,4,FALSE)</f>
        <v/>
      </c>
      <c r="R628" s="78" t="str">
        <f>VLOOKUP(Leverancespecifikation6[[#This Row],[ID-Bygningsdel]],'Data aktør'!A:H,5,FALSE)</f>
        <v/>
      </c>
      <c r="S628" s="78" t="str">
        <f>VLOOKUP(Leverancespecifikation6[[#This Row],[ID-Bygningsdel]],'Data aktør'!A:H,6,FALSE)</f>
        <v>X</v>
      </c>
      <c r="T628" s="78" t="str">
        <f>VLOOKUP(Leverancespecifikation6[[#This Row],[ID-Bygningsdel]],'Data aktør'!A:H,7,FALSE)</f>
        <v>X</v>
      </c>
      <c r="U628" s="122" t="str">
        <f>VLOOKUP(Leverancespecifikation6[[#This Row],[ID-Bygningsdel]],'Data aktør'!A:H,8,FALSE)</f>
        <v/>
      </c>
      <c r="V628" s="112"/>
      <c r="W628" s="79"/>
      <c r="X628" s="79"/>
      <c r="Y628" s="79"/>
      <c r="Z628" s="79"/>
      <c r="AA628" s="79"/>
      <c r="AB628" s="171"/>
      <c r="AD628" s="171"/>
      <c r="AE628" s="171"/>
      <c r="AF628" s="171"/>
      <c r="AG628" s="171"/>
      <c r="AH628" s="171"/>
      <c r="AI628" s="171"/>
      <c r="AJ628" s="171" t="s">
        <v>37</v>
      </c>
      <c r="AK628" s="171">
        <v>300</v>
      </c>
      <c r="AT628" s="171" t="s">
        <v>37</v>
      </c>
      <c r="AU628" s="171">
        <v>300</v>
      </c>
      <c r="BB628" s="171" t="s">
        <v>38</v>
      </c>
      <c r="BC628" s="171">
        <v>325</v>
      </c>
      <c r="BV628" s="171"/>
      <c r="BW628" s="171"/>
      <c r="CB628" s="134"/>
    </row>
    <row r="629" spans="1:986" ht="12" x14ac:dyDescent="0.2">
      <c r="A629" s="249"/>
      <c r="B629" s="242" t="s">
        <v>1282</v>
      </c>
      <c r="C629" s="170" t="str">
        <f>_xlfn.CONCAT(Leverancespecifikation6[[#This Row],[ID]],Leverancespecifikation6[[#This Row],[BYGNINGSDEL]])</f>
        <v>625Boksventilatorer</v>
      </c>
      <c r="E629" s="171">
        <v>574</v>
      </c>
      <c r="I629" s="171"/>
      <c r="J629" s="171">
        <v>4</v>
      </c>
      <c r="K629" s="175" t="s">
        <v>1312</v>
      </c>
      <c r="L629" s="172" t="s">
        <v>1290</v>
      </c>
      <c r="M629" s="80" t="str">
        <f>IFERROR(VLOOKUP(Leverancespecifikation6[[#This Row],[ID-Bygningsdel]],'Data ændringslog'!A:G,7,FALSE),"P")</f>
        <v/>
      </c>
      <c r="N629" s="321" t="s">
        <v>99</v>
      </c>
      <c r="O629" s="121" t="str">
        <f>VLOOKUP(Leverancespecifikation6[[#This Row],[ID-Bygningsdel]],'Data aktør'!A:H,2,FALSE)</f>
        <v/>
      </c>
      <c r="P629" s="78" t="str">
        <f>VLOOKUP(Leverancespecifikation6[[#This Row],[ID-Bygningsdel]],'Data aktør'!A:H,3,FALSE)</f>
        <v/>
      </c>
      <c r="Q629" s="78" t="str">
        <f>VLOOKUP(Leverancespecifikation6[[#This Row],[ID-Bygningsdel]],'Data aktør'!A:H,4,FALSE)</f>
        <v/>
      </c>
      <c r="R629" s="78" t="str">
        <f>VLOOKUP(Leverancespecifikation6[[#This Row],[ID-Bygningsdel]],'Data aktør'!A:H,5,FALSE)</f>
        <v/>
      </c>
      <c r="S629" s="78" t="str">
        <f>VLOOKUP(Leverancespecifikation6[[#This Row],[ID-Bygningsdel]],'Data aktør'!A:H,6,FALSE)</f>
        <v>X</v>
      </c>
      <c r="T629" s="78" t="str">
        <f>VLOOKUP(Leverancespecifikation6[[#This Row],[ID-Bygningsdel]],'Data aktør'!A:H,7,FALSE)</f>
        <v>X</v>
      </c>
      <c r="U629" s="122" t="str">
        <f>VLOOKUP(Leverancespecifikation6[[#This Row],[ID-Bygningsdel]],'Data aktør'!A:H,8,FALSE)</f>
        <v/>
      </c>
      <c r="V629" s="112"/>
      <c r="W629" s="79"/>
      <c r="X629" s="79"/>
      <c r="Y629" s="79"/>
      <c r="Z629" s="79"/>
      <c r="AA629" s="79"/>
      <c r="AB629" s="171"/>
      <c r="AD629" s="171"/>
      <c r="AE629" s="171"/>
      <c r="AF629" s="171"/>
      <c r="AG629" s="171"/>
      <c r="AH629" s="171"/>
      <c r="AI629" s="171"/>
      <c r="AJ629" s="171" t="s">
        <v>37</v>
      </c>
      <c r="AK629" s="171">
        <v>300</v>
      </c>
      <c r="AT629" s="171" t="s">
        <v>37</v>
      </c>
      <c r="AU629" s="171">
        <v>300</v>
      </c>
      <c r="BB629" s="171" t="s">
        <v>38</v>
      </c>
      <c r="BC629" s="171">
        <v>325</v>
      </c>
      <c r="BV629" s="171"/>
      <c r="BW629" s="171"/>
      <c r="CB629" s="134"/>
    </row>
    <row r="630" spans="1:986" ht="12" x14ac:dyDescent="0.2">
      <c r="A630" s="249"/>
      <c r="B630" s="242" t="s">
        <v>1283</v>
      </c>
      <c r="C630" s="170" t="str">
        <f>_xlfn.CONCAT(Leverancespecifikation6[[#This Row],[ID]],Leverancespecifikation6[[#This Row],[BYGNINGSDEL]])</f>
        <v>626Kanalventilatorer</v>
      </c>
      <c r="E630" s="171">
        <v>574</v>
      </c>
      <c r="I630" s="171"/>
      <c r="J630" s="171">
        <v>4</v>
      </c>
      <c r="K630" s="175" t="s">
        <v>1314</v>
      </c>
      <c r="L630" s="172" t="s">
        <v>1290</v>
      </c>
      <c r="M630" s="80" t="str">
        <f>IFERROR(VLOOKUP(Leverancespecifikation6[[#This Row],[ID-Bygningsdel]],'Data ændringslog'!A:G,7,FALSE),"P")</f>
        <v/>
      </c>
      <c r="N630" s="321" t="s">
        <v>99</v>
      </c>
      <c r="O630" s="121" t="str">
        <f>VLOOKUP(Leverancespecifikation6[[#This Row],[ID-Bygningsdel]],'Data aktør'!A:H,2,FALSE)</f>
        <v/>
      </c>
      <c r="P630" s="78" t="str">
        <f>VLOOKUP(Leverancespecifikation6[[#This Row],[ID-Bygningsdel]],'Data aktør'!A:H,3,FALSE)</f>
        <v/>
      </c>
      <c r="Q630" s="78" t="str">
        <f>VLOOKUP(Leverancespecifikation6[[#This Row],[ID-Bygningsdel]],'Data aktør'!A:H,4,FALSE)</f>
        <v/>
      </c>
      <c r="R630" s="78" t="str">
        <f>VLOOKUP(Leverancespecifikation6[[#This Row],[ID-Bygningsdel]],'Data aktør'!A:H,5,FALSE)</f>
        <v/>
      </c>
      <c r="S630" s="78" t="str">
        <f>VLOOKUP(Leverancespecifikation6[[#This Row],[ID-Bygningsdel]],'Data aktør'!A:H,6,FALSE)</f>
        <v>X</v>
      </c>
      <c r="T630" s="78" t="str">
        <f>VLOOKUP(Leverancespecifikation6[[#This Row],[ID-Bygningsdel]],'Data aktør'!A:H,7,FALSE)</f>
        <v>X</v>
      </c>
      <c r="U630" s="122" t="str">
        <f>VLOOKUP(Leverancespecifikation6[[#This Row],[ID-Bygningsdel]],'Data aktør'!A:H,8,FALSE)</f>
        <v/>
      </c>
      <c r="V630" s="112"/>
      <c r="W630" s="79"/>
      <c r="X630" s="79"/>
      <c r="Y630" s="79"/>
      <c r="Z630" s="79"/>
      <c r="AA630" s="79"/>
      <c r="AB630" s="171"/>
      <c r="AD630" s="171"/>
      <c r="AE630" s="171"/>
      <c r="AF630" s="171"/>
      <c r="AG630" s="171"/>
      <c r="AH630" s="171"/>
      <c r="AI630" s="171"/>
      <c r="AJ630" s="171"/>
      <c r="AT630" s="171" t="s">
        <v>37</v>
      </c>
      <c r="AU630" s="171">
        <v>300</v>
      </c>
      <c r="BB630" s="171" t="s">
        <v>38</v>
      </c>
      <c r="BC630" s="171">
        <v>325</v>
      </c>
      <c r="BV630" s="171"/>
      <c r="BW630" s="171"/>
      <c r="CB630" s="134"/>
    </row>
    <row r="631" spans="1:986" ht="12" x14ac:dyDescent="0.2">
      <c r="A631" s="249"/>
      <c r="B631" s="242" t="s">
        <v>1284</v>
      </c>
      <c r="C631" s="170" t="str">
        <f>_xlfn.CONCAT(Leverancespecifikation6[[#This Row],[ID]],Leverancespecifikation6[[#This Row],[BYGNINGSDEL]])</f>
        <v xml:space="preserve">627Procesudsugningsventilatorer </v>
      </c>
      <c r="E631" s="171">
        <v>574</v>
      </c>
      <c r="I631" s="171"/>
      <c r="J631" s="171">
        <v>4</v>
      </c>
      <c r="K631" s="175" t="s">
        <v>1316</v>
      </c>
      <c r="L631" s="172" t="s">
        <v>1290</v>
      </c>
      <c r="M631" s="80" t="str">
        <f>IFERROR(VLOOKUP(Leverancespecifikation6[[#This Row],[ID-Bygningsdel]],'Data ændringslog'!A:G,7,FALSE),"P")</f>
        <v/>
      </c>
      <c r="N631" s="321" t="s">
        <v>99</v>
      </c>
      <c r="O631" s="121" t="str">
        <f>VLOOKUP(Leverancespecifikation6[[#This Row],[ID-Bygningsdel]],'Data aktør'!A:H,2,FALSE)</f>
        <v/>
      </c>
      <c r="P631" s="78" t="str">
        <f>VLOOKUP(Leverancespecifikation6[[#This Row],[ID-Bygningsdel]],'Data aktør'!A:H,3,FALSE)</f>
        <v/>
      </c>
      <c r="Q631" s="78" t="str">
        <f>VLOOKUP(Leverancespecifikation6[[#This Row],[ID-Bygningsdel]],'Data aktør'!A:H,4,FALSE)</f>
        <v/>
      </c>
      <c r="R631" s="78" t="str">
        <f>VLOOKUP(Leverancespecifikation6[[#This Row],[ID-Bygningsdel]],'Data aktør'!A:H,5,FALSE)</f>
        <v/>
      </c>
      <c r="S631" s="78" t="str">
        <f>VLOOKUP(Leverancespecifikation6[[#This Row],[ID-Bygningsdel]],'Data aktør'!A:H,6,FALSE)</f>
        <v>X</v>
      </c>
      <c r="T631" s="78" t="str">
        <f>VLOOKUP(Leverancespecifikation6[[#This Row],[ID-Bygningsdel]],'Data aktør'!A:H,7,FALSE)</f>
        <v>X</v>
      </c>
      <c r="U631" s="122" t="str">
        <f>VLOOKUP(Leverancespecifikation6[[#This Row],[ID-Bygningsdel]],'Data aktør'!A:H,8,FALSE)</f>
        <v/>
      </c>
      <c r="V631" s="112"/>
      <c r="W631" s="79"/>
      <c r="X631" s="79"/>
      <c r="Y631" s="79"/>
      <c r="Z631" s="79"/>
      <c r="AA631" s="79"/>
      <c r="AB631" s="171"/>
      <c r="AD631" s="171"/>
      <c r="AE631" s="171"/>
      <c r="AF631" s="171"/>
      <c r="AG631" s="171"/>
      <c r="AH631" s="171"/>
      <c r="AI631" s="171"/>
      <c r="AJ631" s="171" t="s">
        <v>37</v>
      </c>
      <c r="AK631" s="171">
        <v>300</v>
      </c>
      <c r="AT631" s="171" t="s">
        <v>37</v>
      </c>
      <c r="AU631" s="171">
        <v>300</v>
      </c>
      <c r="BB631" s="171" t="s">
        <v>38</v>
      </c>
      <c r="BC631" s="171">
        <v>325</v>
      </c>
      <c r="BV631" s="171"/>
      <c r="BW631" s="171"/>
      <c r="CB631" s="134"/>
    </row>
    <row r="632" spans="1:986" ht="12" x14ac:dyDescent="0.2">
      <c r="A632" s="249"/>
      <c r="B632" s="242" t="s">
        <v>1285</v>
      </c>
      <c r="C632" s="170" t="str">
        <f>_xlfn.CONCAT(Leverancespecifikation6[[#This Row],[ID]],Leverancespecifikation6[[#This Row],[BYGNINGSDEL]])</f>
        <v>628Tag ventilatorer</v>
      </c>
      <c r="E632" s="171">
        <v>574</v>
      </c>
      <c r="I632" s="171"/>
      <c r="J632" s="171">
        <v>4</v>
      </c>
      <c r="K632" s="175" t="s">
        <v>1318</v>
      </c>
      <c r="L632" s="172" t="s">
        <v>1290</v>
      </c>
      <c r="M632" s="80" t="str">
        <f>IFERROR(VLOOKUP(Leverancespecifikation6[[#This Row],[ID-Bygningsdel]],'Data ændringslog'!A:G,7,FALSE),"P")</f>
        <v/>
      </c>
      <c r="N632" s="321" t="s">
        <v>99</v>
      </c>
      <c r="O632" s="121" t="str">
        <f>VLOOKUP(Leverancespecifikation6[[#This Row],[ID-Bygningsdel]],'Data aktør'!A:H,2,FALSE)</f>
        <v/>
      </c>
      <c r="P632" s="78" t="str">
        <f>VLOOKUP(Leverancespecifikation6[[#This Row],[ID-Bygningsdel]],'Data aktør'!A:H,3,FALSE)</f>
        <v/>
      </c>
      <c r="Q632" s="78" t="str">
        <f>VLOOKUP(Leverancespecifikation6[[#This Row],[ID-Bygningsdel]],'Data aktør'!A:H,4,FALSE)</f>
        <v/>
      </c>
      <c r="R632" s="78" t="str">
        <f>VLOOKUP(Leverancespecifikation6[[#This Row],[ID-Bygningsdel]],'Data aktør'!A:H,5,FALSE)</f>
        <v/>
      </c>
      <c r="S632" s="78" t="str">
        <f>VLOOKUP(Leverancespecifikation6[[#This Row],[ID-Bygningsdel]],'Data aktør'!A:H,6,FALSE)</f>
        <v>X</v>
      </c>
      <c r="T632" s="78" t="str">
        <f>VLOOKUP(Leverancespecifikation6[[#This Row],[ID-Bygningsdel]],'Data aktør'!A:H,7,FALSE)</f>
        <v>X</v>
      </c>
      <c r="U632" s="122" t="str">
        <f>VLOOKUP(Leverancespecifikation6[[#This Row],[ID-Bygningsdel]],'Data aktør'!A:H,8,FALSE)</f>
        <v/>
      </c>
      <c r="V632" s="112"/>
      <c r="W632" s="79"/>
      <c r="X632" s="79"/>
      <c r="Y632" s="79"/>
      <c r="Z632" s="79"/>
      <c r="AA632" s="79"/>
      <c r="AB632" s="171"/>
      <c r="AD632" s="171"/>
      <c r="AE632" s="171"/>
      <c r="AF632" s="171"/>
      <c r="AG632" s="171"/>
      <c r="AH632" s="171"/>
      <c r="AI632" s="171"/>
      <c r="AJ632" s="171" t="s">
        <v>37</v>
      </c>
      <c r="AK632" s="171">
        <v>300</v>
      </c>
      <c r="AT632" s="171" t="s">
        <v>37</v>
      </c>
      <c r="AU632" s="171">
        <v>300</v>
      </c>
      <c r="BB632" s="171" t="s">
        <v>38</v>
      </c>
      <c r="BC632" s="171">
        <v>325</v>
      </c>
      <c r="BV632" s="171"/>
      <c r="BW632" s="171"/>
      <c r="CB632" s="134"/>
    </row>
    <row r="633" spans="1:986" ht="12" x14ac:dyDescent="0.2">
      <c r="A633" s="249"/>
      <c r="B633" s="242" t="s">
        <v>1286</v>
      </c>
      <c r="C633" s="170" t="str">
        <f>_xlfn.CONCAT(Leverancespecifikation6[[#This Row],[ID]],Leverancespecifikation6[[#This Row],[BYGNINGSDEL]])</f>
        <v>629Vådrumsventilatorer</v>
      </c>
      <c r="E633" s="171">
        <v>574</v>
      </c>
      <c r="I633" s="171"/>
      <c r="J633" s="171">
        <v>4</v>
      </c>
      <c r="K633" s="175" t="s">
        <v>1320</v>
      </c>
      <c r="L633" s="172" t="s">
        <v>1290</v>
      </c>
      <c r="M633" s="80" t="str">
        <f>IFERROR(VLOOKUP(Leverancespecifikation6[[#This Row],[ID-Bygningsdel]],'Data ændringslog'!A:G,7,FALSE),"P")</f>
        <v/>
      </c>
      <c r="N633" s="321" t="s">
        <v>99</v>
      </c>
      <c r="O633" s="121" t="str">
        <f>VLOOKUP(Leverancespecifikation6[[#This Row],[ID-Bygningsdel]],'Data aktør'!A:H,2,FALSE)</f>
        <v/>
      </c>
      <c r="P633" s="78" t="str">
        <f>VLOOKUP(Leverancespecifikation6[[#This Row],[ID-Bygningsdel]],'Data aktør'!A:H,3,FALSE)</f>
        <v/>
      </c>
      <c r="Q633" s="78" t="str">
        <f>VLOOKUP(Leverancespecifikation6[[#This Row],[ID-Bygningsdel]],'Data aktør'!A:H,4,FALSE)</f>
        <v/>
      </c>
      <c r="R633" s="78" t="str">
        <f>VLOOKUP(Leverancespecifikation6[[#This Row],[ID-Bygningsdel]],'Data aktør'!A:H,5,FALSE)</f>
        <v/>
      </c>
      <c r="S633" s="78" t="str">
        <f>VLOOKUP(Leverancespecifikation6[[#This Row],[ID-Bygningsdel]],'Data aktør'!A:H,6,FALSE)</f>
        <v>X</v>
      </c>
      <c r="T633" s="78" t="str">
        <f>VLOOKUP(Leverancespecifikation6[[#This Row],[ID-Bygningsdel]],'Data aktør'!A:H,7,FALSE)</f>
        <v>X</v>
      </c>
      <c r="U633" s="122" t="str">
        <f>VLOOKUP(Leverancespecifikation6[[#This Row],[ID-Bygningsdel]],'Data aktør'!A:H,8,FALSE)</f>
        <v/>
      </c>
      <c r="V633" s="112"/>
      <c r="W633" s="79"/>
      <c r="X633" s="79"/>
      <c r="Y633" s="79"/>
      <c r="Z633" s="79"/>
      <c r="AA633" s="79"/>
      <c r="AB633" s="171"/>
      <c r="AD633" s="171"/>
      <c r="AE633" s="171"/>
      <c r="AF633" s="171"/>
      <c r="AG633" s="171"/>
      <c r="AH633" s="171"/>
      <c r="AI633" s="171"/>
      <c r="AJ633" s="171"/>
      <c r="AT633" s="171" t="s">
        <v>37</v>
      </c>
      <c r="AU633" s="171">
        <v>300</v>
      </c>
      <c r="BB633" s="171" t="s">
        <v>38</v>
      </c>
      <c r="BC633" s="171">
        <v>325</v>
      </c>
      <c r="BV633" s="171"/>
      <c r="BW633" s="171"/>
      <c r="CB633" s="134"/>
    </row>
    <row r="634" spans="1:986" ht="12" x14ac:dyDescent="0.2">
      <c r="A634" s="249"/>
      <c r="B634" s="242" t="s">
        <v>1288</v>
      </c>
      <c r="C634" s="170" t="str">
        <f>_xlfn.CONCAT(Leverancespecifikation6[[#This Row],[ID]],Leverancespecifikation6[[#This Row],[BYGNINGSDEL]])</f>
        <v xml:space="preserve">630Vægventilatorer </v>
      </c>
      <c r="E634" s="171">
        <v>574</v>
      </c>
      <c r="I634" s="171"/>
      <c r="J634" s="171">
        <v>4</v>
      </c>
      <c r="K634" s="175" t="s">
        <v>1322</v>
      </c>
      <c r="L634" s="172" t="s">
        <v>1290</v>
      </c>
      <c r="M634" s="80" t="str">
        <f>IFERROR(VLOOKUP(Leverancespecifikation6[[#This Row],[ID-Bygningsdel]],'Data ændringslog'!A:G,7,FALSE),"P")</f>
        <v/>
      </c>
      <c r="N634" s="321" t="s">
        <v>99</v>
      </c>
      <c r="O634" s="121" t="str">
        <f>VLOOKUP(Leverancespecifikation6[[#This Row],[ID-Bygningsdel]],'Data aktør'!A:H,2,FALSE)</f>
        <v/>
      </c>
      <c r="P634" s="78" t="str">
        <f>VLOOKUP(Leverancespecifikation6[[#This Row],[ID-Bygningsdel]],'Data aktør'!A:H,3,FALSE)</f>
        <v/>
      </c>
      <c r="Q634" s="78" t="str">
        <f>VLOOKUP(Leverancespecifikation6[[#This Row],[ID-Bygningsdel]],'Data aktør'!A:H,4,FALSE)</f>
        <v/>
      </c>
      <c r="R634" s="78" t="str">
        <f>VLOOKUP(Leverancespecifikation6[[#This Row],[ID-Bygningsdel]],'Data aktør'!A:H,5,FALSE)</f>
        <v/>
      </c>
      <c r="S634" s="78" t="str">
        <f>VLOOKUP(Leverancespecifikation6[[#This Row],[ID-Bygningsdel]],'Data aktør'!A:H,6,FALSE)</f>
        <v>X</v>
      </c>
      <c r="T634" s="78" t="str">
        <f>VLOOKUP(Leverancespecifikation6[[#This Row],[ID-Bygningsdel]],'Data aktør'!A:H,7,FALSE)</f>
        <v>X</v>
      </c>
      <c r="U634" s="122" t="str">
        <f>VLOOKUP(Leverancespecifikation6[[#This Row],[ID-Bygningsdel]],'Data aktør'!A:H,8,FALSE)</f>
        <v/>
      </c>
      <c r="V634" s="112"/>
      <c r="W634" s="79"/>
      <c r="X634" s="79"/>
      <c r="Y634" s="79"/>
      <c r="Z634" s="79"/>
      <c r="AA634" s="79"/>
      <c r="AB634" s="171"/>
      <c r="AD634" s="171"/>
      <c r="AE634" s="171"/>
      <c r="AF634" s="171"/>
      <c r="AG634" s="171"/>
      <c r="AH634" s="171"/>
      <c r="AI634" s="171"/>
      <c r="AJ634" s="171"/>
      <c r="AT634" s="171" t="s">
        <v>37</v>
      </c>
      <c r="AU634" s="171">
        <v>300</v>
      </c>
      <c r="BB634" s="171" t="s">
        <v>38</v>
      </c>
      <c r="BC634" s="171">
        <v>325</v>
      </c>
      <c r="BV634" s="171"/>
      <c r="BW634" s="171"/>
      <c r="CB634" s="134"/>
    </row>
    <row r="635" spans="1:986" s="104" customFormat="1" x14ac:dyDescent="0.2">
      <c r="A635" s="248"/>
      <c r="B635" s="240" t="s">
        <v>1291</v>
      </c>
      <c r="C635" s="161" t="str">
        <f>_xlfn.CONCAT(Leverancespecifikation6[[#This Row],[ID]],Leverancespecifikation6[[#This Row],[BYGNINGSDEL]])</f>
        <v>631Komponenter</v>
      </c>
      <c r="D635" s="162"/>
      <c r="E635" s="162"/>
      <c r="F635" s="162"/>
      <c r="G635" s="162"/>
      <c r="H635" s="162"/>
      <c r="I635" s="162"/>
      <c r="J635" s="163">
        <v>2</v>
      </c>
      <c r="K635" s="164" t="s">
        <v>1136</v>
      </c>
      <c r="L635" s="165"/>
      <c r="M635" s="100" t="str">
        <f>IFERROR(VLOOKUP(Leverancespecifikation6[[#This Row],[ID-Bygningsdel]],'Data ændringslog'!A:G,7,FALSE),"P")</f>
        <v/>
      </c>
      <c r="N635" s="201" t="s">
        <v>99</v>
      </c>
      <c r="O635" s="119"/>
      <c r="P635" s="101"/>
      <c r="Q635" s="101"/>
      <c r="R635" s="101"/>
      <c r="S635" s="101"/>
      <c r="T635" s="101"/>
      <c r="U635" s="120"/>
      <c r="V635" s="111"/>
      <c r="W635" s="102"/>
      <c r="X635" s="102"/>
      <c r="Y635" s="102"/>
      <c r="Z635" s="102"/>
      <c r="AA635" s="10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285"/>
      <c r="BM635" s="162"/>
      <c r="BN635" s="162"/>
      <c r="BO635" s="162"/>
      <c r="BP635" s="162"/>
      <c r="BQ635" s="162"/>
      <c r="BR635" s="162"/>
      <c r="BS635" s="162"/>
      <c r="BT635" s="162"/>
      <c r="BU635" s="162"/>
      <c r="BV635" s="162"/>
      <c r="BW635" s="162"/>
      <c r="BX635" s="162"/>
      <c r="BY635" s="162"/>
      <c r="BZ635" s="162"/>
      <c r="CA635" s="206"/>
      <c r="CB635" s="98"/>
      <c r="CC635" s="98"/>
      <c r="CD635" s="98"/>
      <c r="CE635" s="98"/>
      <c r="CF635" s="98"/>
      <c r="CG635" s="98"/>
      <c r="CH635" s="98"/>
      <c r="CI635" s="98"/>
      <c r="CJ635" s="98"/>
      <c r="CK635" s="98"/>
      <c r="CL635" s="98"/>
      <c r="CM635" s="98"/>
      <c r="CN635" s="98"/>
      <c r="CO635" s="98"/>
      <c r="CP635" s="98"/>
      <c r="CQ635" s="98"/>
      <c r="CR635" s="98"/>
      <c r="CS635" s="98"/>
      <c r="CT635" s="98"/>
      <c r="CU635" s="98"/>
      <c r="CV635" s="98"/>
      <c r="CW635" s="98"/>
      <c r="CX635" s="98"/>
      <c r="CY635" s="98"/>
      <c r="CZ635" s="98"/>
      <c r="DA635" s="98"/>
      <c r="DB635" s="98"/>
      <c r="DC635" s="98"/>
      <c r="DD635" s="98"/>
      <c r="DE635" s="98"/>
      <c r="DF635" s="98"/>
      <c r="DG635" s="98"/>
      <c r="DH635" s="98"/>
      <c r="DI635" s="98"/>
      <c r="DJ635" s="98"/>
      <c r="DK635" s="98"/>
      <c r="DL635" s="98"/>
      <c r="DM635" s="98"/>
      <c r="DN635" s="98"/>
      <c r="DO635" s="98"/>
      <c r="DP635" s="98"/>
      <c r="DQ635" s="98"/>
      <c r="DR635" s="98"/>
      <c r="DS635" s="98"/>
      <c r="DT635" s="98"/>
      <c r="DU635" s="98"/>
      <c r="DV635" s="98"/>
      <c r="DW635" s="98"/>
      <c r="DX635" s="98"/>
      <c r="DY635" s="98"/>
      <c r="DZ635" s="98"/>
      <c r="EA635" s="98"/>
      <c r="EB635" s="98"/>
      <c r="EC635" s="98"/>
      <c r="ED635" s="98"/>
      <c r="EE635" s="98"/>
      <c r="EF635" s="98"/>
      <c r="EG635" s="98"/>
      <c r="EH635" s="98"/>
      <c r="EI635" s="98"/>
      <c r="EJ635" s="98"/>
      <c r="EK635" s="98"/>
      <c r="EL635" s="98"/>
      <c r="EM635" s="98"/>
      <c r="EN635" s="98"/>
      <c r="EO635" s="98"/>
      <c r="EP635" s="98"/>
      <c r="EQ635" s="98"/>
      <c r="ER635" s="98"/>
      <c r="ES635" s="98"/>
      <c r="ET635" s="98"/>
      <c r="EU635" s="98"/>
      <c r="EV635" s="98"/>
      <c r="EW635" s="98"/>
      <c r="EX635" s="98"/>
      <c r="EY635" s="98"/>
      <c r="EZ635" s="98"/>
      <c r="FA635" s="98"/>
      <c r="FB635" s="98"/>
      <c r="FC635" s="98"/>
      <c r="FD635" s="98"/>
      <c r="FE635" s="98"/>
      <c r="FF635" s="98"/>
      <c r="FG635" s="98"/>
      <c r="FH635" s="98"/>
      <c r="FI635" s="98"/>
      <c r="FJ635" s="98"/>
      <c r="FK635" s="98"/>
      <c r="FL635" s="98"/>
      <c r="FM635" s="98"/>
      <c r="FN635" s="98"/>
      <c r="FO635" s="98"/>
      <c r="FP635" s="98"/>
      <c r="FQ635" s="98"/>
      <c r="FR635" s="98"/>
      <c r="FS635" s="98"/>
      <c r="FT635" s="98"/>
      <c r="FU635" s="98"/>
      <c r="FV635" s="98"/>
      <c r="FW635" s="98"/>
      <c r="FX635" s="98"/>
      <c r="FY635" s="98"/>
      <c r="FZ635" s="98"/>
      <c r="GA635" s="98"/>
      <c r="GB635" s="98"/>
      <c r="GC635" s="98"/>
      <c r="GD635" s="98"/>
      <c r="GE635" s="98"/>
      <c r="GF635" s="98"/>
      <c r="GG635" s="98"/>
      <c r="GH635" s="98"/>
      <c r="GI635" s="98"/>
      <c r="GJ635" s="98"/>
      <c r="GK635" s="98"/>
      <c r="GL635" s="98"/>
      <c r="GM635" s="98"/>
      <c r="GN635" s="98"/>
      <c r="GO635" s="98"/>
      <c r="GP635" s="98"/>
      <c r="GQ635" s="98"/>
      <c r="GR635" s="98"/>
      <c r="GS635" s="98"/>
      <c r="GT635" s="98"/>
      <c r="GU635" s="98"/>
      <c r="GV635" s="98"/>
      <c r="GW635" s="98"/>
      <c r="GX635" s="98"/>
      <c r="GY635" s="98"/>
      <c r="GZ635" s="98"/>
      <c r="HA635" s="98"/>
      <c r="HB635" s="98"/>
      <c r="HC635" s="98"/>
      <c r="HD635" s="98"/>
      <c r="HE635" s="98"/>
      <c r="HF635" s="98"/>
      <c r="HG635" s="98"/>
      <c r="HH635" s="98"/>
      <c r="HI635" s="98"/>
      <c r="HJ635" s="98"/>
      <c r="HK635" s="98"/>
      <c r="HL635" s="98"/>
      <c r="HM635" s="98"/>
      <c r="HN635" s="98"/>
      <c r="HO635" s="98"/>
      <c r="HP635" s="98"/>
      <c r="HQ635" s="98"/>
      <c r="HR635" s="98"/>
      <c r="HS635" s="98"/>
      <c r="HT635" s="98"/>
      <c r="HU635" s="98"/>
      <c r="HV635" s="98"/>
      <c r="HW635" s="98"/>
      <c r="HX635" s="98"/>
      <c r="HY635" s="98"/>
      <c r="HZ635" s="98"/>
      <c r="IA635" s="98"/>
      <c r="IB635" s="98"/>
      <c r="IC635" s="98"/>
      <c r="ID635" s="98"/>
      <c r="IE635" s="98"/>
      <c r="IF635" s="98"/>
      <c r="IG635" s="98"/>
      <c r="IH635" s="98"/>
      <c r="II635" s="98"/>
      <c r="IJ635" s="98"/>
      <c r="IK635" s="98"/>
      <c r="IL635" s="98"/>
      <c r="IM635" s="98"/>
      <c r="IN635" s="98"/>
      <c r="IO635" s="98"/>
      <c r="IP635" s="98"/>
      <c r="IQ635" s="98"/>
      <c r="IR635" s="98"/>
      <c r="IS635" s="98"/>
      <c r="IT635" s="98"/>
      <c r="IU635" s="98"/>
      <c r="IV635" s="98"/>
      <c r="IW635" s="98"/>
      <c r="IX635" s="98"/>
      <c r="IY635" s="98"/>
      <c r="IZ635" s="98"/>
      <c r="JA635" s="98"/>
      <c r="JB635" s="98"/>
      <c r="JC635" s="98"/>
      <c r="JD635" s="98"/>
      <c r="JE635" s="98"/>
      <c r="JF635" s="98"/>
      <c r="JG635" s="98"/>
      <c r="JH635" s="98"/>
      <c r="JI635" s="98"/>
      <c r="JJ635" s="98"/>
      <c r="JK635" s="98"/>
      <c r="JL635" s="98"/>
      <c r="JM635" s="98"/>
      <c r="JN635" s="98"/>
      <c r="JO635" s="98"/>
      <c r="JP635" s="98"/>
      <c r="JQ635" s="98"/>
      <c r="JR635" s="98"/>
      <c r="JS635" s="98"/>
      <c r="JT635" s="98"/>
      <c r="JU635" s="98"/>
      <c r="JV635" s="98"/>
      <c r="JW635" s="98"/>
      <c r="JX635" s="98"/>
      <c r="JY635" s="98"/>
      <c r="JZ635" s="98"/>
      <c r="KA635" s="98"/>
      <c r="KB635" s="98"/>
      <c r="KC635" s="98"/>
      <c r="KD635" s="98"/>
      <c r="KE635" s="98"/>
      <c r="KF635" s="98"/>
      <c r="KG635" s="98"/>
      <c r="KH635" s="98"/>
      <c r="KI635" s="98"/>
      <c r="KJ635" s="98"/>
      <c r="KK635" s="98"/>
      <c r="KL635" s="98"/>
      <c r="KM635" s="98"/>
      <c r="KN635" s="98"/>
      <c r="KO635" s="98"/>
      <c r="KP635" s="98"/>
      <c r="KQ635" s="98"/>
      <c r="KR635" s="98"/>
      <c r="KS635" s="98"/>
      <c r="KT635" s="98"/>
      <c r="KU635" s="98"/>
      <c r="KV635" s="98"/>
      <c r="KW635" s="98"/>
      <c r="KX635" s="98"/>
      <c r="KY635" s="98"/>
      <c r="KZ635" s="98"/>
      <c r="LA635" s="98"/>
      <c r="LB635" s="98"/>
      <c r="LC635" s="98"/>
      <c r="LD635" s="98"/>
      <c r="LE635" s="98"/>
      <c r="LF635" s="98"/>
      <c r="LG635" s="98"/>
      <c r="LH635" s="98"/>
      <c r="LI635" s="98"/>
      <c r="LJ635" s="98"/>
      <c r="LK635" s="98"/>
      <c r="LL635" s="98"/>
      <c r="LM635" s="98"/>
      <c r="LN635" s="98"/>
      <c r="LO635" s="98"/>
      <c r="LP635" s="98"/>
      <c r="LQ635" s="98"/>
      <c r="LR635" s="98"/>
      <c r="LS635" s="98"/>
      <c r="LT635" s="98"/>
      <c r="LU635" s="98"/>
      <c r="LV635" s="98"/>
      <c r="LW635" s="98"/>
      <c r="LX635" s="98"/>
      <c r="LY635" s="98"/>
      <c r="LZ635" s="98"/>
      <c r="MA635" s="98"/>
      <c r="MB635" s="98"/>
      <c r="MC635" s="98"/>
      <c r="MD635" s="98"/>
      <c r="ME635" s="98"/>
      <c r="MF635" s="98"/>
      <c r="MG635" s="98"/>
      <c r="MH635" s="98"/>
      <c r="MI635" s="98"/>
      <c r="MJ635" s="98"/>
      <c r="MK635" s="98"/>
      <c r="ML635" s="98"/>
      <c r="MM635" s="98"/>
      <c r="MN635" s="98"/>
      <c r="MO635" s="98"/>
      <c r="MP635" s="98"/>
      <c r="MQ635" s="98"/>
      <c r="MR635" s="98"/>
      <c r="MS635" s="98"/>
      <c r="MT635" s="98"/>
      <c r="MU635" s="98"/>
      <c r="MV635" s="98"/>
      <c r="MW635" s="98"/>
      <c r="MX635" s="98"/>
      <c r="MY635" s="98"/>
      <c r="MZ635" s="98"/>
      <c r="NA635" s="98"/>
      <c r="NB635" s="98"/>
      <c r="NC635" s="98"/>
      <c r="ND635" s="98"/>
      <c r="NE635" s="98"/>
      <c r="NF635" s="98"/>
      <c r="NG635" s="98"/>
      <c r="NH635" s="98"/>
      <c r="NI635" s="98"/>
      <c r="NJ635" s="98"/>
      <c r="NK635" s="98"/>
      <c r="NL635" s="98"/>
      <c r="NM635" s="98"/>
      <c r="NN635" s="98"/>
      <c r="NO635" s="98"/>
      <c r="NP635" s="98"/>
      <c r="NQ635" s="98"/>
      <c r="NR635" s="98"/>
      <c r="NS635" s="98"/>
      <c r="NT635" s="98"/>
      <c r="NU635" s="98"/>
      <c r="NV635" s="98"/>
      <c r="NW635" s="98"/>
      <c r="NX635" s="98"/>
      <c r="NY635" s="98"/>
      <c r="NZ635" s="98"/>
      <c r="OA635" s="98"/>
      <c r="OB635" s="98"/>
      <c r="OC635" s="98"/>
      <c r="OD635" s="98"/>
      <c r="OE635" s="98"/>
      <c r="OF635" s="98"/>
      <c r="OG635" s="98"/>
      <c r="OH635" s="98"/>
      <c r="OI635" s="98"/>
      <c r="OJ635" s="98"/>
      <c r="OK635" s="98"/>
      <c r="OL635" s="98"/>
      <c r="OM635" s="98"/>
      <c r="ON635" s="98"/>
      <c r="OO635" s="98"/>
      <c r="OP635" s="98"/>
      <c r="OQ635" s="98"/>
      <c r="OR635" s="98"/>
      <c r="OS635" s="98"/>
      <c r="OT635" s="98"/>
      <c r="OU635" s="98"/>
      <c r="OV635" s="98"/>
      <c r="OW635" s="98"/>
      <c r="OX635" s="98"/>
      <c r="OY635" s="98"/>
      <c r="OZ635" s="98"/>
      <c r="PA635" s="98"/>
      <c r="PB635" s="98"/>
      <c r="PC635" s="98"/>
      <c r="PD635" s="98"/>
      <c r="PE635" s="98"/>
      <c r="PF635" s="98"/>
      <c r="PG635" s="98"/>
      <c r="PH635" s="98"/>
      <c r="PI635" s="98"/>
      <c r="PJ635" s="98"/>
      <c r="PK635" s="98"/>
      <c r="PL635" s="98"/>
      <c r="PM635" s="98"/>
      <c r="PN635" s="98"/>
      <c r="PO635" s="98"/>
      <c r="PP635" s="98"/>
      <c r="PQ635" s="98"/>
      <c r="PR635" s="98"/>
      <c r="PS635" s="98"/>
      <c r="PT635" s="98"/>
      <c r="PU635" s="98"/>
      <c r="PV635" s="98"/>
      <c r="PW635" s="98"/>
      <c r="PX635" s="98"/>
      <c r="PY635" s="98"/>
      <c r="PZ635" s="98"/>
      <c r="QA635" s="98"/>
      <c r="QB635" s="98"/>
      <c r="QC635" s="98"/>
      <c r="QD635" s="98"/>
      <c r="QE635" s="98"/>
      <c r="QF635" s="98"/>
      <c r="QG635" s="98"/>
      <c r="QH635" s="98"/>
      <c r="QI635" s="98"/>
      <c r="QJ635" s="98"/>
      <c r="QK635" s="98"/>
      <c r="QL635" s="98"/>
      <c r="QM635" s="98"/>
      <c r="QN635" s="98"/>
      <c r="QO635" s="98"/>
      <c r="QP635" s="98"/>
      <c r="QQ635" s="98"/>
      <c r="QR635" s="98"/>
      <c r="QS635" s="98"/>
      <c r="QT635" s="98"/>
      <c r="QU635" s="98"/>
      <c r="QV635" s="98"/>
      <c r="QW635" s="98"/>
      <c r="QX635" s="98"/>
      <c r="QY635" s="98"/>
      <c r="QZ635" s="98"/>
      <c r="RA635" s="98"/>
      <c r="RB635" s="98"/>
      <c r="RC635" s="98"/>
      <c r="RD635" s="98"/>
      <c r="RE635" s="98"/>
      <c r="RF635" s="98"/>
      <c r="RG635" s="98"/>
      <c r="RH635" s="98"/>
      <c r="RI635" s="98"/>
      <c r="RJ635" s="98"/>
      <c r="RK635" s="98"/>
      <c r="RL635" s="98"/>
      <c r="RM635" s="98"/>
      <c r="RN635" s="98"/>
      <c r="RO635" s="98"/>
      <c r="RP635" s="98"/>
      <c r="RQ635" s="98"/>
      <c r="RR635" s="98"/>
      <c r="RS635" s="98"/>
      <c r="RT635" s="98"/>
      <c r="RU635" s="98"/>
      <c r="RV635" s="98"/>
      <c r="RW635" s="98"/>
      <c r="RX635" s="98"/>
      <c r="RY635" s="98"/>
      <c r="RZ635" s="98"/>
      <c r="SA635" s="98"/>
      <c r="SB635" s="98"/>
      <c r="SC635" s="98"/>
      <c r="SD635" s="98"/>
      <c r="SE635" s="98"/>
      <c r="SF635" s="98"/>
      <c r="SG635" s="98"/>
      <c r="SH635" s="98"/>
      <c r="SI635" s="98"/>
      <c r="SJ635" s="98"/>
      <c r="SK635" s="98"/>
      <c r="SL635" s="98"/>
      <c r="SM635" s="98"/>
      <c r="SN635" s="98"/>
      <c r="SO635" s="98"/>
      <c r="SP635" s="98"/>
      <c r="SQ635" s="98"/>
      <c r="SR635" s="98"/>
      <c r="SS635" s="98"/>
      <c r="ST635" s="98"/>
      <c r="SU635" s="98"/>
      <c r="SV635" s="98"/>
      <c r="SW635" s="98"/>
      <c r="SX635" s="98"/>
      <c r="SY635" s="98"/>
      <c r="SZ635" s="98"/>
      <c r="TA635" s="98"/>
      <c r="TB635" s="98"/>
      <c r="TC635" s="98"/>
      <c r="TD635" s="98"/>
      <c r="TE635" s="98"/>
      <c r="TF635" s="98"/>
      <c r="TG635" s="98"/>
      <c r="TH635" s="98"/>
      <c r="TI635" s="98"/>
      <c r="TJ635" s="98"/>
      <c r="TK635" s="98"/>
      <c r="TL635" s="98"/>
      <c r="TM635" s="98"/>
      <c r="TN635" s="98"/>
      <c r="TO635" s="98"/>
      <c r="TP635" s="98"/>
      <c r="TQ635" s="98"/>
      <c r="TR635" s="98"/>
      <c r="TS635" s="98"/>
      <c r="TT635" s="98"/>
      <c r="TU635" s="98"/>
      <c r="TV635" s="98"/>
      <c r="TW635" s="98"/>
      <c r="TX635" s="98"/>
      <c r="TY635" s="98"/>
      <c r="TZ635" s="98"/>
      <c r="UA635" s="98"/>
      <c r="UB635" s="98"/>
      <c r="UC635" s="98"/>
      <c r="UD635" s="98"/>
      <c r="UE635" s="98"/>
      <c r="UF635" s="98"/>
      <c r="UG635" s="98"/>
      <c r="UH635" s="98"/>
      <c r="UI635" s="98"/>
      <c r="UJ635" s="98"/>
      <c r="UK635" s="98"/>
      <c r="UL635" s="98"/>
      <c r="UM635" s="98"/>
      <c r="UN635" s="98"/>
      <c r="UO635" s="98"/>
      <c r="UP635" s="98"/>
      <c r="UQ635" s="98"/>
      <c r="UR635" s="98"/>
      <c r="US635" s="98"/>
      <c r="UT635" s="98"/>
      <c r="UU635" s="98"/>
      <c r="UV635" s="98"/>
      <c r="UW635" s="98"/>
      <c r="UX635" s="98"/>
      <c r="UY635" s="98"/>
      <c r="UZ635" s="98"/>
      <c r="VA635" s="98"/>
      <c r="VB635" s="98"/>
      <c r="VC635" s="98"/>
      <c r="VD635" s="98"/>
      <c r="VE635" s="98"/>
      <c r="VF635" s="98"/>
      <c r="VG635" s="98"/>
      <c r="VH635" s="98"/>
      <c r="VI635" s="98"/>
      <c r="VJ635" s="98"/>
      <c r="VK635" s="98"/>
      <c r="VL635" s="98"/>
      <c r="VM635" s="98"/>
      <c r="VN635" s="98"/>
      <c r="VO635" s="98"/>
      <c r="VP635" s="98"/>
      <c r="VQ635" s="98"/>
      <c r="VR635" s="98"/>
      <c r="VS635" s="98"/>
      <c r="VT635" s="98"/>
      <c r="VU635" s="98"/>
      <c r="VV635" s="98"/>
      <c r="VW635" s="98"/>
      <c r="VX635" s="98"/>
      <c r="VY635" s="98"/>
      <c r="VZ635" s="98"/>
      <c r="WA635" s="98"/>
      <c r="WB635" s="98"/>
      <c r="WC635" s="98"/>
      <c r="WD635" s="98"/>
      <c r="WE635" s="98"/>
      <c r="WF635" s="98"/>
      <c r="WG635" s="98"/>
      <c r="WH635" s="98"/>
      <c r="WI635" s="98"/>
      <c r="WJ635" s="98"/>
      <c r="WK635" s="98"/>
      <c r="WL635" s="98"/>
      <c r="WM635" s="98"/>
      <c r="WN635" s="98"/>
      <c r="WO635" s="98"/>
      <c r="WP635" s="98"/>
      <c r="WQ635" s="98"/>
      <c r="WR635" s="98"/>
      <c r="WS635" s="98"/>
      <c r="WT635" s="98"/>
      <c r="WU635" s="98"/>
      <c r="WV635" s="98"/>
      <c r="WW635" s="98"/>
      <c r="WX635" s="98"/>
      <c r="WY635" s="98"/>
      <c r="WZ635" s="98"/>
      <c r="XA635" s="98"/>
      <c r="XB635" s="98"/>
      <c r="XC635" s="98"/>
      <c r="XD635" s="98"/>
      <c r="XE635" s="98"/>
      <c r="XF635" s="98"/>
      <c r="XG635" s="98"/>
      <c r="XH635" s="98"/>
      <c r="XI635" s="98"/>
      <c r="XJ635" s="98"/>
      <c r="XK635" s="98"/>
      <c r="XL635" s="98"/>
      <c r="XM635" s="98"/>
      <c r="XN635" s="98"/>
      <c r="XO635" s="98"/>
      <c r="XP635" s="98"/>
      <c r="XQ635" s="98"/>
      <c r="XR635" s="98"/>
      <c r="XS635" s="98"/>
      <c r="XT635" s="98"/>
      <c r="XU635" s="98"/>
      <c r="XV635" s="98"/>
      <c r="XW635" s="98"/>
      <c r="XX635" s="98"/>
      <c r="XY635" s="98"/>
      <c r="XZ635" s="98"/>
      <c r="YA635" s="98"/>
      <c r="YB635" s="98"/>
      <c r="YC635" s="98"/>
      <c r="YD635" s="98"/>
      <c r="YE635" s="98"/>
      <c r="YF635" s="98"/>
      <c r="YG635" s="98"/>
      <c r="YH635" s="98"/>
      <c r="YI635" s="98"/>
      <c r="YJ635" s="98"/>
      <c r="YK635" s="98"/>
      <c r="YL635" s="98"/>
      <c r="YM635" s="98"/>
      <c r="YN635" s="98"/>
      <c r="YO635" s="98"/>
      <c r="YP635" s="98"/>
      <c r="YQ635" s="98"/>
      <c r="YR635" s="98"/>
      <c r="YS635" s="98"/>
      <c r="YT635" s="98"/>
      <c r="YU635" s="98"/>
      <c r="YV635" s="98"/>
      <c r="YW635" s="98"/>
      <c r="YX635" s="98"/>
      <c r="YY635" s="98"/>
      <c r="YZ635" s="98"/>
      <c r="ZA635" s="98"/>
      <c r="ZB635" s="98"/>
      <c r="ZC635" s="98"/>
      <c r="ZD635" s="98"/>
      <c r="ZE635" s="98"/>
      <c r="ZF635" s="98"/>
      <c r="ZG635" s="98"/>
      <c r="ZH635" s="98"/>
      <c r="ZI635" s="98"/>
      <c r="ZJ635" s="98"/>
      <c r="ZK635" s="98"/>
      <c r="ZL635" s="98"/>
      <c r="ZM635" s="98"/>
      <c r="ZN635" s="98"/>
      <c r="ZO635" s="98"/>
      <c r="ZP635" s="98"/>
      <c r="ZQ635" s="98"/>
      <c r="ZR635" s="98"/>
      <c r="ZS635" s="98"/>
      <c r="ZT635" s="98"/>
      <c r="ZU635" s="98"/>
      <c r="ZV635" s="98"/>
      <c r="ZW635" s="98"/>
      <c r="ZX635" s="98"/>
      <c r="ZY635" s="98"/>
      <c r="ZZ635" s="98"/>
      <c r="AAA635" s="98"/>
      <c r="AAB635" s="98"/>
      <c r="AAC635" s="98"/>
      <c r="AAD635" s="98"/>
      <c r="AAE635" s="98"/>
      <c r="AAF635" s="98"/>
      <c r="AAG635" s="98"/>
      <c r="AAH635" s="98"/>
      <c r="AAI635" s="98"/>
      <c r="AAJ635" s="98"/>
      <c r="AAK635" s="98"/>
      <c r="AAL635" s="98"/>
      <c r="AAM635" s="98"/>
      <c r="AAN635" s="98"/>
      <c r="AAO635" s="98"/>
      <c r="AAP635" s="98"/>
      <c r="AAQ635" s="98"/>
      <c r="AAR635" s="98"/>
      <c r="AAS635" s="98"/>
      <c r="AAT635" s="98"/>
      <c r="AAU635" s="98"/>
      <c r="AAV635" s="98"/>
      <c r="AAW635" s="98"/>
      <c r="AAX635" s="98"/>
      <c r="AAY635" s="98"/>
      <c r="AAZ635" s="98"/>
      <c r="ABA635" s="98"/>
      <c r="ABB635" s="98"/>
      <c r="ABC635" s="98"/>
      <c r="ABD635" s="98"/>
      <c r="ABE635" s="98"/>
      <c r="ABF635" s="98"/>
      <c r="ABG635" s="98"/>
      <c r="ABH635" s="98"/>
      <c r="ABI635" s="98"/>
      <c r="ABJ635" s="98"/>
      <c r="ABK635" s="98"/>
      <c r="ABL635" s="98"/>
      <c r="ABM635" s="98"/>
      <c r="ABN635" s="98"/>
      <c r="ABO635" s="98"/>
      <c r="ABP635" s="98"/>
      <c r="ABQ635" s="98"/>
      <c r="ABR635" s="98"/>
      <c r="ABS635" s="98"/>
      <c r="ABT635" s="98"/>
      <c r="ABU635" s="98"/>
      <c r="ABV635" s="98"/>
      <c r="ABW635" s="98"/>
      <c r="ABX635" s="98"/>
      <c r="ABY635" s="98"/>
      <c r="ABZ635" s="98"/>
      <c r="ACA635" s="98"/>
      <c r="ACB635" s="98"/>
      <c r="ACC635" s="98"/>
      <c r="ACD635" s="98"/>
      <c r="ACE635" s="98"/>
      <c r="ACF635" s="98"/>
      <c r="ACG635" s="98"/>
      <c r="ACH635" s="98"/>
      <c r="ACI635" s="98"/>
      <c r="ACJ635" s="98"/>
      <c r="ACK635" s="98"/>
      <c r="ACL635" s="98"/>
      <c r="ACM635" s="98"/>
      <c r="ACN635" s="98"/>
      <c r="ACO635" s="98"/>
      <c r="ACP635" s="98"/>
      <c r="ACQ635" s="98"/>
      <c r="ACR635" s="98"/>
      <c r="ACS635" s="98"/>
      <c r="ACT635" s="98"/>
      <c r="ACU635" s="98"/>
      <c r="ACV635" s="98"/>
      <c r="ACW635" s="98"/>
      <c r="ACX635" s="98"/>
      <c r="ACY635" s="98"/>
      <c r="ACZ635" s="98"/>
      <c r="ADA635" s="98"/>
      <c r="ADB635" s="98"/>
      <c r="ADC635" s="98"/>
      <c r="ADD635" s="98"/>
      <c r="ADE635" s="98"/>
      <c r="ADF635" s="98"/>
      <c r="ADG635" s="98"/>
      <c r="ADH635" s="98"/>
      <c r="ADI635" s="98"/>
      <c r="ADJ635" s="98"/>
      <c r="ADK635" s="98"/>
      <c r="ADL635" s="98"/>
      <c r="ADM635" s="98"/>
      <c r="ADN635" s="98"/>
      <c r="ADO635" s="98"/>
      <c r="ADP635" s="98"/>
      <c r="ADQ635" s="98"/>
      <c r="ADR635" s="98"/>
      <c r="ADS635" s="98"/>
      <c r="ADT635" s="98"/>
      <c r="ADU635" s="98"/>
      <c r="ADV635" s="98"/>
      <c r="ADW635" s="98"/>
      <c r="ADX635" s="98"/>
      <c r="ADY635" s="98"/>
      <c r="ADZ635" s="98"/>
      <c r="AEA635" s="98"/>
      <c r="AEB635" s="98"/>
      <c r="AEC635" s="98"/>
      <c r="AED635" s="98"/>
      <c r="AEE635" s="98"/>
      <c r="AEF635" s="98"/>
      <c r="AEG635" s="98"/>
      <c r="AEH635" s="98"/>
      <c r="AEI635" s="98"/>
      <c r="AEJ635" s="98"/>
      <c r="AEK635" s="98"/>
      <c r="AEL635" s="98"/>
      <c r="AEM635" s="98"/>
      <c r="AEN635" s="98"/>
      <c r="AEO635" s="98"/>
      <c r="AEP635" s="98"/>
      <c r="AEQ635" s="98"/>
      <c r="AER635" s="98"/>
      <c r="AES635" s="98"/>
      <c r="AET635" s="98"/>
      <c r="AEU635" s="98"/>
      <c r="AEV635" s="98"/>
      <c r="AEW635" s="98"/>
      <c r="AEX635" s="98"/>
      <c r="AEY635" s="98"/>
      <c r="AEZ635" s="98"/>
      <c r="AFA635" s="98"/>
      <c r="AFB635" s="98"/>
      <c r="AFC635" s="98"/>
      <c r="AFD635" s="98"/>
      <c r="AFE635" s="98"/>
      <c r="AFF635" s="98"/>
      <c r="AFG635" s="98"/>
      <c r="AFH635" s="98"/>
      <c r="AFI635" s="98"/>
      <c r="AFJ635" s="98"/>
      <c r="AFK635" s="98"/>
      <c r="AFL635" s="98"/>
      <c r="AFM635" s="98"/>
      <c r="AFN635" s="98"/>
      <c r="AFO635" s="98"/>
      <c r="AFP635" s="98"/>
      <c r="AFQ635" s="98"/>
      <c r="AFR635" s="98"/>
      <c r="AFS635" s="98"/>
      <c r="AFT635" s="98"/>
      <c r="AFU635" s="98"/>
      <c r="AFV635" s="98"/>
      <c r="AFW635" s="98"/>
      <c r="AFX635" s="98"/>
      <c r="AFY635" s="98"/>
      <c r="AFZ635" s="98"/>
      <c r="AGA635" s="98"/>
      <c r="AGB635" s="98"/>
      <c r="AGC635" s="98"/>
      <c r="AGD635" s="98"/>
      <c r="AGE635" s="98"/>
      <c r="AGF635" s="98"/>
      <c r="AGG635" s="98"/>
      <c r="AGH635" s="98"/>
      <c r="AGI635" s="98"/>
      <c r="AGJ635" s="98"/>
      <c r="AGK635" s="98"/>
      <c r="AGL635" s="98"/>
      <c r="AGM635" s="98"/>
      <c r="AGN635" s="98"/>
      <c r="AGO635" s="98"/>
      <c r="AGP635" s="98"/>
      <c r="AGQ635" s="98"/>
      <c r="AGR635" s="98"/>
      <c r="AGS635" s="98"/>
      <c r="AGT635" s="98"/>
      <c r="AGU635" s="98"/>
      <c r="AGV635" s="98"/>
      <c r="AGW635" s="98"/>
      <c r="AGX635" s="98"/>
      <c r="AGY635" s="98"/>
      <c r="AGZ635" s="98"/>
      <c r="AHA635" s="98"/>
      <c r="AHB635" s="98"/>
      <c r="AHC635" s="98"/>
      <c r="AHD635" s="98"/>
      <c r="AHE635" s="98"/>
      <c r="AHF635" s="98"/>
      <c r="AHG635" s="98"/>
      <c r="AHH635" s="98"/>
      <c r="AHI635" s="98"/>
      <c r="AHJ635" s="98"/>
      <c r="AHK635" s="98"/>
      <c r="AHL635" s="98"/>
      <c r="AHM635" s="98"/>
      <c r="AHN635" s="98"/>
      <c r="AHO635" s="98"/>
      <c r="AHP635" s="98"/>
      <c r="AHQ635" s="98"/>
      <c r="AHR635" s="98"/>
      <c r="AHS635" s="98"/>
      <c r="AHT635" s="98"/>
      <c r="AHU635" s="98"/>
      <c r="AHV635" s="98"/>
      <c r="AHW635" s="98"/>
      <c r="AHX635" s="98"/>
      <c r="AHY635" s="98"/>
      <c r="AHZ635" s="98"/>
      <c r="AIA635" s="98"/>
      <c r="AIB635" s="98"/>
      <c r="AIC635" s="98"/>
      <c r="AID635" s="98"/>
      <c r="AIE635" s="98"/>
      <c r="AIF635" s="98"/>
      <c r="AIG635" s="98"/>
      <c r="AIH635" s="98"/>
      <c r="AII635" s="98"/>
      <c r="AIJ635" s="98"/>
      <c r="AIK635" s="98"/>
      <c r="AIL635" s="98"/>
      <c r="AIM635" s="98"/>
      <c r="AIN635" s="98"/>
      <c r="AIO635" s="98"/>
      <c r="AIP635" s="98"/>
      <c r="AIQ635" s="98"/>
      <c r="AIR635" s="98"/>
      <c r="AIS635" s="98"/>
      <c r="AIT635" s="98"/>
      <c r="AIU635" s="98"/>
      <c r="AIV635" s="98"/>
      <c r="AIW635" s="98"/>
      <c r="AIX635" s="98"/>
      <c r="AIY635" s="98"/>
      <c r="AIZ635" s="98"/>
      <c r="AJA635" s="98"/>
      <c r="AJB635" s="98"/>
      <c r="AJC635" s="98"/>
      <c r="AJD635" s="98"/>
      <c r="AJE635" s="98"/>
      <c r="AJF635" s="98"/>
      <c r="AJG635" s="98"/>
      <c r="AJH635" s="98"/>
      <c r="AJI635" s="98"/>
      <c r="AJJ635" s="98"/>
      <c r="AJK635" s="98"/>
      <c r="AJL635" s="98"/>
      <c r="AJM635" s="98"/>
      <c r="AJN635" s="98"/>
      <c r="AJO635" s="98"/>
      <c r="AJP635" s="98"/>
      <c r="AJQ635" s="98"/>
      <c r="AJR635" s="98"/>
      <c r="AJS635" s="98"/>
      <c r="AJT635" s="98"/>
      <c r="AJU635" s="98"/>
      <c r="AJV635" s="98"/>
      <c r="AJW635" s="98"/>
      <c r="AJX635" s="98"/>
      <c r="AJY635" s="98"/>
      <c r="AJZ635" s="98"/>
      <c r="AKA635" s="98"/>
      <c r="AKB635" s="98"/>
      <c r="AKC635" s="98"/>
      <c r="AKD635" s="98"/>
      <c r="AKE635" s="98"/>
      <c r="AKF635" s="98"/>
      <c r="AKG635" s="98"/>
      <c r="AKH635" s="98"/>
      <c r="AKI635" s="98"/>
      <c r="AKJ635" s="98"/>
      <c r="AKK635" s="98"/>
      <c r="AKL635" s="98"/>
      <c r="AKM635" s="98"/>
      <c r="AKN635" s="98"/>
      <c r="AKO635" s="98"/>
      <c r="AKP635" s="98"/>
      <c r="AKQ635" s="98"/>
      <c r="AKR635" s="98"/>
      <c r="AKS635" s="98"/>
      <c r="AKT635" s="98"/>
      <c r="AKU635" s="98"/>
      <c r="AKV635" s="98"/>
      <c r="AKW635" s="98"/>
      <c r="AKX635" s="98"/>
    </row>
    <row r="636" spans="1:986" s="88" customFormat="1" ht="12" x14ac:dyDescent="0.2">
      <c r="A636" s="249"/>
      <c r="B636" s="241" t="s">
        <v>1293</v>
      </c>
      <c r="C636" s="166" t="str">
        <f>_xlfn.CONCAT(Leverancespecifikation6[[#This Row],[ID]],Leverancespecifikation6[[#This Row],[BYGNINGSDEL]])</f>
        <v>632Kanal tilbehør</v>
      </c>
      <c r="D636" s="167"/>
      <c r="E636" s="167">
        <v>573</v>
      </c>
      <c r="F636" s="167"/>
      <c r="G636" s="167"/>
      <c r="H636" s="167"/>
      <c r="I636" s="167"/>
      <c r="J636" s="167">
        <v>3</v>
      </c>
      <c r="K636" s="332" t="s">
        <v>1325</v>
      </c>
      <c r="L636" s="169"/>
      <c r="M636" s="86" t="str">
        <f>IFERROR(VLOOKUP(Leverancespecifikation6[[#This Row],[ID-Bygningsdel]],'Data ændringslog'!A:G,7,FALSE),"P")</f>
        <v/>
      </c>
      <c r="N636" s="320" t="s">
        <v>99</v>
      </c>
      <c r="O636" s="117" t="str">
        <f>VLOOKUP(Leverancespecifikation6[[#This Row],[ID-Bygningsdel]],'Data aktør'!A:H,2,FALSE)</f>
        <v/>
      </c>
      <c r="P636" s="87" t="str">
        <f>VLOOKUP(Leverancespecifikation6[[#This Row],[ID-Bygningsdel]],'Data aktør'!A:H,3,FALSE)</f>
        <v/>
      </c>
      <c r="Q636" s="87" t="str">
        <f>VLOOKUP(Leverancespecifikation6[[#This Row],[ID-Bygningsdel]],'Data aktør'!A:H,4,FALSE)</f>
        <v/>
      </c>
      <c r="R636" s="87" t="str">
        <f>VLOOKUP(Leverancespecifikation6[[#This Row],[ID-Bygningsdel]],'Data aktør'!A:H,5,FALSE)</f>
        <v/>
      </c>
      <c r="S636" s="87" t="str">
        <f>VLOOKUP(Leverancespecifikation6[[#This Row],[ID-Bygningsdel]],'Data aktør'!A:H,6,FALSE)</f>
        <v/>
      </c>
      <c r="T636" s="87" t="str">
        <f>VLOOKUP(Leverancespecifikation6[[#This Row],[ID-Bygningsdel]],'Data aktør'!A:H,7,FALSE)</f>
        <v/>
      </c>
      <c r="U636" s="118" t="str">
        <f>VLOOKUP(Leverancespecifikation6[[#This Row],[ID-Bygningsdel]],'Data aktør'!A:H,8,FALSE)</f>
        <v/>
      </c>
      <c r="V636" s="110"/>
      <c r="W636" s="85"/>
      <c r="X636" s="85"/>
      <c r="Y636" s="85"/>
      <c r="Z636" s="85"/>
      <c r="AA636" s="85"/>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c r="BF636" s="167"/>
      <c r="BG636" s="167"/>
      <c r="BH636" s="167"/>
      <c r="BI636" s="167"/>
      <c r="BJ636" s="167"/>
      <c r="BK636" s="167"/>
      <c r="BL636" s="286"/>
      <c r="BM636" s="167"/>
      <c r="BN636" s="167"/>
      <c r="BO636" s="167"/>
      <c r="BP636" s="167"/>
      <c r="BQ636" s="167"/>
      <c r="BR636" s="167"/>
      <c r="BS636" s="167"/>
      <c r="BT636" s="167"/>
      <c r="BU636" s="167"/>
      <c r="BV636" s="167"/>
      <c r="BW636" s="167"/>
      <c r="BX636" s="167"/>
      <c r="BY636" s="167"/>
      <c r="BZ636" s="167"/>
      <c r="CA636" s="207"/>
      <c r="CB636" s="134"/>
      <c r="CC636" s="134"/>
      <c r="CD636" s="134"/>
      <c r="CE636" s="134"/>
      <c r="CF636" s="134"/>
      <c r="CG636" s="134"/>
      <c r="CH636" s="134"/>
      <c r="CI636" s="134"/>
      <c r="CJ636" s="134"/>
      <c r="CK636" s="134"/>
      <c r="CL636" s="134"/>
      <c r="CM636" s="134"/>
      <c r="CN636" s="134"/>
      <c r="CO636" s="134"/>
      <c r="CP636" s="134"/>
      <c r="CQ636" s="134"/>
      <c r="CR636" s="134"/>
      <c r="CS636" s="134"/>
      <c r="CT636" s="134"/>
      <c r="CU636" s="134"/>
      <c r="CV636" s="134"/>
      <c r="CW636" s="134"/>
      <c r="CX636" s="134"/>
      <c r="CY636" s="134"/>
      <c r="CZ636" s="134"/>
      <c r="DA636" s="134"/>
      <c r="DB636" s="134"/>
      <c r="DC636" s="134"/>
      <c r="DD636" s="134"/>
      <c r="DE636" s="134"/>
      <c r="DF636" s="134"/>
      <c r="DG636" s="134"/>
      <c r="DH636" s="134"/>
      <c r="DI636" s="134"/>
      <c r="DJ636" s="134"/>
      <c r="DK636" s="134"/>
      <c r="DL636" s="134"/>
      <c r="DM636" s="134"/>
      <c r="DN636" s="134"/>
      <c r="DO636" s="134"/>
      <c r="DP636" s="134"/>
      <c r="DQ636" s="134"/>
      <c r="DR636" s="134"/>
      <c r="DS636" s="134"/>
      <c r="DT636" s="134"/>
      <c r="DU636" s="134"/>
      <c r="DV636" s="134"/>
      <c r="DW636" s="134"/>
      <c r="DX636" s="134"/>
      <c r="DY636" s="134"/>
      <c r="DZ636" s="134"/>
      <c r="EA636" s="134"/>
      <c r="EB636" s="134"/>
      <c r="EC636" s="134"/>
      <c r="ED636" s="134"/>
      <c r="EE636" s="134"/>
      <c r="EF636" s="134"/>
      <c r="EG636" s="134"/>
      <c r="EH636" s="134"/>
      <c r="EI636" s="134"/>
      <c r="EJ636" s="134"/>
      <c r="EK636" s="134"/>
      <c r="EL636" s="134"/>
      <c r="EM636" s="134"/>
      <c r="EN636" s="134"/>
      <c r="EO636" s="134"/>
      <c r="EP636" s="134"/>
      <c r="EQ636" s="134"/>
      <c r="ER636" s="134"/>
      <c r="ES636" s="134"/>
      <c r="ET636" s="134"/>
      <c r="EU636" s="134"/>
      <c r="EV636" s="134"/>
      <c r="EW636" s="134"/>
      <c r="EX636" s="134"/>
      <c r="EY636" s="134"/>
      <c r="EZ636" s="134"/>
      <c r="FA636" s="134"/>
      <c r="FB636" s="134"/>
      <c r="FC636" s="134"/>
      <c r="FD636" s="134"/>
      <c r="FE636" s="134"/>
      <c r="FF636" s="134"/>
      <c r="FG636" s="134"/>
      <c r="FH636" s="134"/>
      <c r="FI636" s="134"/>
      <c r="FJ636" s="134"/>
      <c r="FK636" s="134"/>
      <c r="FL636" s="134"/>
      <c r="FM636" s="134"/>
      <c r="FN636" s="134"/>
      <c r="FO636" s="134"/>
      <c r="FP636" s="134"/>
      <c r="FQ636" s="134"/>
      <c r="FR636" s="134"/>
      <c r="FS636" s="134"/>
      <c r="FT636" s="134"/>
      <c r="FU636" s="134"/>
      <c r="FV636" s="134"/>
      <c r="FW636" s="134"/>
      <c r="FX636" s="134"/>
      <c r="FY636" s="134"/>
      <c r="FZ636" s="134"/>
      <c r="GA636" s="134"/>
      <c r="GB636" s="134"/>
      <c r="GC636" s="134"/>
      <c r="GD636" s="134"/>
      <c r="GE636" s="134"/>
      <c r="GF636" s="134"/>
      <c r="GG636" s="134"/>
      <c r="GH636" s="134"/>
      <c r="GI636" s="134"/>
      <c r="GJ636" s="134"/>
      <c r="GK636" s="134"/>
      <c r="GL636" s="134"/>
      <c r="GM636" s="134"/>
      <c r="GN636" s="134"/>
      <c r="GO636" s="134"/>
      <c r="GP636" s="134"/>
      <c r="GQ636" s="134"/>
      <c r="GR636" s="134"/>
      <c r="GS636" s="134"/>
      <c r="GT636" s="134"/>
      <c r="GU636" s="134"/>
      <c r="GV636" s="134"/>
      <c r="GW636" s="134"/>
      <c r="GX636" s="134"/>
      <c r="GY636" s="134"/>
      <c r="GZ636" s="134"/>
      <c r="HA636" s="134"/>
      <c r="HB636" s="134"/>
      <c r="HC636" s="134"/>
      <c r="HD636" s="134"/>
      <c r="HE636" s="134"/>
      <c r="HF636" s="134"/>
      <c r="HG636" s="134"/>
      <c r="HH636" s="134"/>
      <c r="HI636" s="134"/>
      <c r="HJ636" s="134"/>
      <c r="HK636" s="134"/>
      <c r="HL636" s="134"/>
      <c r="HM636" s="134"/>
      <c r="HN636" s="134"/>
      <c r="HO636" s="134"/>
      <c r="HP636" s="134"/>
      <c r="HQ636" s="134"/>
      <c r="HR636" s="134"/>
      <c r="HS636" s="134"/>
      <c r="HT636" s="134"/>
      <c r="HU636" s="134"/>
      <c r="HV636" s="134"/>
      <c r="HW636" s="134"/>
      <c r="HX636" s="134"/>
      <c r="HY636" s="134"/>
      <c r="HZ636" s="134"/>
      <c r="IA636" s="134"/>
      <c r="IB636" s="134"/>
      <c r="IC636" s="134"/>
      <c r="ID636" s="134"/>
      <c r="IE636" s="134"/>
      <c r="IF636" s="134"/>
      <c r="IG636" s="134"/>
      <c r="IH636" s="134"/>
      <c r="II636" s="134"/>
      <c r="IJ636" s="134"/>
      <c r="IK636" s="134"/>
      <c r="IL636" s="134"/>
      <c r="IM636" s="134"/>
      <c r="IN636" s="134"/>
      <c r="IO636" s="134"/>
      <c r="IP636" s="134"/>
      <c r="IQ636" s="134"/>
      <c r="IR636" s="134"/>
      <c r="IS636" s="134"/>
      <c r="IT636" s="134"/>
      <c r="IU636" s="134"/>
      <c r="IV636" s="134"/>
      <c r="IW636" s="134"/>
      <c r="IX636" s="134"/>
      <c r="IY636" s="134"/>
      <c r="IZ636" s="134"/>
      <c r="JA636" s="134"/>
      <c r="JB636" s="134"/>
      <c r="JC636" s="134"/>
      <c r="JD636" s="134"/>
      <c r="JE636" s="134"/>
      <c r="JF636" s="134"/>
      <c r="JG636" s="134"/>
      <c r="JH636" s="134"/>
      <c r="JI636" s="134"/>
      <c r="JJ636" s="134"/>
      <c r="JK636" s="134"/>
      <c r="JL636" s="134"/>
      <c r="JM636" s="134"/>
      <c r="JN636" s="134"/>
      <c r="JO636" s="134"/>
      <c r="JP636" s="134"/>
      <c r="JQ636" s="134"/>
      <c r="JR636" s="134"/>
      <c r="JS636" s="134"/>
      <c r="JT636" s="134"/>
      <c r="JU636" s="134"/>
      <c r="JV636" s="134"/>
      <c r="JW636" s="134"/>
      <c r="JX636" s="134"/>
      <c r="JY636" s="134"/>
      <c r="JZ636" s="134"/>
      <c r="KA636" s="134"/>
      <c r="KB636" s="134"/>
      <c r="KC636" s="134"/>
      <c r="KD636" s="134"/>
      <c r="KE636" s="134"/>
      <c r="KF636" s="134"/>
      <c r="KG636" s="134"/>
      <c r="KH636" s="134"/>
      <c r="KI636" s="134"/>
      <c r="KJ636" s="134"/>
      <c r="KK636" s="134"/>
      <c r="KL636" s="134"/>
      <c r="KM636" s="134"/>
      <c r="KN636" s="134"/>
      <c r="KO636" s="134"/>
      <c r="KP636" s="134"/>
      <c r="KQ636" s="134"/>
      <c r="KR636" s="134"/>
      <c r="KS636" s="134"/>
      <c r="KT636" s="134"/>
      <c r="KU636" s="134"/>
      <c r="KV636" s="134"/>
      <c r="KW636" s="134"/>
      <c r="KX636" s="134"/>
      <c r="KY636" s="134"/>
      <c r="KZ636" s="134"/>
      <c r="LA636" s="134"/>
      <c r="LB636" s="134"/>
      <c r="LC636" s="134"/>
      <c r="LD636" s="134"/>
      <c r="LE636" s="134"/>
      <c r="LF636" s="134"/>
      <c r="LG636" s="134"/>
      <c r="LH636" s="134"/>
      <c r="LI636" s="134"/>
      <c r="LJ636" s="134"/>
      <c r="LK636" s="134"/>
      <c r="LL636" s="134"/>
      <c r="LM636" s="134"/>
      <c r="LN636" s="134"/>
      <c r="LO636" s="134"/>
      <c r="LP636" s="134"/>
      <c r="LQ636" s="134"/>
      <c r="LR636" s="134"/>
      <c r="LS636" s="134"/>
      <c r="LT636" s="134"/>
      <c r="LU636" s="134"/>
      <c r="LV636" s="134"/>
      <c r="LW636" s="134"/>
      <c r="LX636" s="134"/>
      <c r="LY636" s="134"/>
      <c r="LZ636" s="134"/>
      <c r="MA636" s="134"/>
      <c r="MB636" s="134"/>
      <c r="MC636" s="134"/>
      <c r="MD636" s="134"/>
      <c r="ME636" s="134"/>
      <c r="MF636" s="134"/>
      <c r="MG636" s="134"/>
      <c r="MH636" s="134"/>
      <c r="MI636" s="134"/>
      <c r="MJ636" s="134"/>
      <c r="MK636" s="134"/>
      <c r="ML636" s="134"/>
      <c r="MM636" s="134"/>
      <c r="MN636" s="134"/>
      <c r="MO636" s="134"/>
      <c r="MP636" s="134"/>
      <c r="MQ636" s="134"/>
      <c r="MR636" s="134"/>
      <c r="MS636" s="134"/>
      <c r="MT636" s="134"/>
      <c r="MU636" s="134"/>
      <c r="MV636" s="134"/>
      <c r="MW636" s="134"/>
      <c r="MX636" s="134"/>
      <c r="MY636" s="134"/>
      <c r="MZ636" s="134"/>
      <c r="NA636" s="134"/>
      <c r="NB636" s="134"/>
      <c r="NC636" s="134"/>
      <c r="ND636" s="134"/>
      <c r="NE636" s="134"/>
      <c r="NF636" s="134"/>
      <c r="NG636" s="134"/>
      <c r="NH636" s="134"/>
      <c r="NI636" s="134"/>
      <c r="NJ636" s="134"/>
      <c r="NK636" s="134"/>
      <c r="NL636" s="134"/>
      <c r="NM636" s="134"/>
      <c r="NN636" s="134"/>
      <c r="NO636" s="134"/>
      <c r="NP636" s="134"/>
      <c r="NQ636" s="134"/>
      <c r="NR636" s="134"/>
      <c r="NS636" s="134"/>
      <c r="NT636" s="134"/>
      <c r="NU636" s="134"/>
      <c r="NV636" s="134"/>
      <c r="NW636" s="134"/>
      <c r="NX636" s="134"/>
      <c r="NY636" s="134"/>
      <c r="NZ636" s="134"/>
      <c r="OA636" s="134"/>
      <c r="OB636" s="134"/>
      <c r="OC636" s="134"/>
      <c r="OD636" s="134"/>
      <c r="OE636" s="134"/>
      <c r="OF636" s="134"/>
      <c r="OG636" s="134"/>
      <c r="OH636" s="134"/>
      <c r="OI636" s="134"/>
      <c r="OJ636" s="134"/>
      <c r="OK636" s="134"/>
      <c r="OL636" s="134"/>
      <c r="OM636" s="134"/>
      <c r="ON636" s="134"/>
      <c r="OO636" s="134"/>
      <c r="OP636" s="134"/>
      <c r="OQ636" s="134"/>
      <c r="OR636" s="134"/>
      <c r="OS636" s="134"/>
      <c r="OT636" s="134"/>
      <c r="OU636" s="134"/>
      <c r="OV636" s="134"/>
      <c r="OW636" s="134"/>
      <c r="OX636" s="134"/>
      <c r="OY636" s="134"/>
      <c r="OZ636" s="134"/>
      <c r="PA636" s="134"/>
      <c r="PB636" s="134"/>
      <c r="PC636" s="134"/>
      <c r="PD636" s="134"/>
      <c r="PE636" s="134"/>
      <c r="PF636" s="134"/>
      <c r="PG636" s="134"/>
      <c r="PH636" s="134"/>
      <c r="PI636" s="134"/>
      <c r="PJ636" s="134"/>
      <c r="PK636" s="134"/>
      <c r="PL636" s="134"/>
      <c r="PM636" s="134"/>
      <c r="PN636" s="134"/>
      <c r="PO636" s="134"/>
      <c r="PP636" s="134"/>
      <c r="PQ636" s="134"/>
      <c r="PR636" s="134"/>
      <c r="PS636" s="134"/>
      <c r="PT636" s="134"/>
      <c r="PU636" s="134"/>
      <c r="PV636" s="134"/>
      <c r="PW636" s="134"/>
      <c r="PX636" s="134"/>
      <c r="PY636" s="134"/>
      <c r="PZ636" s="134"/>
      <c r="QA636" s="134"/>
      <c r="QB636" s="134"/>
      <c r="QC636" s="134"/>
      <c r="QD636" s="134"/>
      <c r="QE636" s="134"/>
      <c r="QF636" s="134"/>
      <c r="QG636" s="134"/>
      <c r="QH636" s="134"/>
      <c r="QI636" s="134"/>
      <c r="QJ636" s="134"/>
      <c r="QK636" s="134"/>
      <c r="QL636" s="134"/>
      <c r="QM636" s="134"/>
      <c r="QN636" s="134"/>
      <c r="QO636" s="134"/>
      <c r="QP636" s="134"/>
      <c r="QQ636" s="134"/>
      <c r="QR636" s="134"/>
      <c r="QS636" s="134"/>
      <c r="QT636" s="134"/>
      <c r="QU636" s="134"/>
      <c r="QV636" s="134"/>
      <c r="QW636" s="134"/>
      <c r="QX636" s="134"/>
      <c r="QY636" s="134"/>
      <c r="QZ636" s="134"/>
      <c r="RA636" s="134"/>
      <c r="RB636" s="134"/>
      <c r="RC636" s="134"/>
      <c r="RD636" s="134"/>
      <c r="RE636" s="134"/>
      <c r="RF636" s="134"/>
      <c r="RG636" s="134"/>
      <c r="RH636" s="134"/>
      <c r="RI636" s="134"/>
      <c r="RJ636" s="134"/>
      <c r="RK636" s="134"/>
      <c r="RL636" s="134"/>
      <c r="RM636" s="134"/>
      <c r="RN636" s="134"/>
      <c r="RO636" s="134"/>
      <c r="RP636" s="134"/>
      <c r="RQ636" s="134"/>
      <c r="RR636" s="134"/>
      <c r="RS636" s="134"/>
      <c r="RT636" s="134"/>
      <c r="RU636" s="134"/>
      <c r="RV636" s="134"/>
      <c r="RW636" s="134"/>
      <c r="RX636" s="134"/>
      <c r="RY636" s="134"/>
      <c r="RZ636" s="134"/>
      <c r="SA636" s="134"/>
      <c r="SB636" s="134"/>
      <c r="SC636" s="134"/>
      <c r="SD636" s="134"/>
      <c r="SE636" s="134"/>
      <c r="SF636" s="134"/>
      <c r="SG636" s="134"/>
      <c r="SH636" s="134"/>
      <c r="SI636" s="134"/>
      <c r="SJ636" s="134"/>
      <c r="SK636" s="134"/>
      <c r="SL636" s="134"/>
      <c r="SM636" s="134"/>
      <c r="SN636" s="134"/>
      <c r="SO636" s="134"/>
      <c r="SP636" s="134"/>
      <c r="SQ636" s="134"/>
      <c r="SR636" s="134"/>
      <c r="SS636" s="134"/>
      <c r="ST636" s="134"/>
      <c r="SU636" s="134"/>
      <c r="SV636" s="134"/>
      <c r="SW636" s="134"/>
      <c r="SX636" s="134"/>
      <c r="SY636" s="134"/>
      <c r="SZ636" s="134"/>
      <c r="TA636" s="134"/>
      <c r="TB636" s="134"/>
      <c r="TC636" s="134"/>
      <c r="TD636" s="134"/>
      <c r="TE636" s="134"/>
      <c r="TF636" s="134"/>
      <c r="TG636" s="134"/>
      <c r="TH636" s="134"/>
      <c r="TI636" s="134"/>
      <c r="TJ636" s="134"/>
      <c r="TK636" s="134"/>
      <c r="TL636" s="134"/>
      <c r="TM636" s="134"/>
      <c r="TN636" s="134"/>
      <c r="TO636" s="134"/>
      <c r="TP636" s="134"/>
      <c r="TQ636" s="134"/>
      <c r="TR636" s="134"/>
      <c r="TS636" s="134"/>
      <c r="TT636" s="134"/>
      <c r="TU636" s="134"/>
      <c r="TV636" s="134"/>
      <c r="TW636" s="134"/>
      <c r="TX636" s="134"/>
      <c r="TY636" s="134"/>
      <c r="TZ636" s="134"/>
      <c r="UA636" s="134"/>
      <c r="UB636" s="134"/>
      <c r="UC636" s="134"/>
      <c r="UD636" s="134"/>
      <c r="UE636" s="134"/>
      <c r="UF636" s="134"/>
      <c r="UG636" s="134"/>
      <c r="UH636" s="134"/>
      <c r="UI636" s="134"/>
      <c r="UJ636" s="134"/>
      <c r="UK636" s="134"/>
      <c r="UL636" s="134"/>
      <c r="UM636" s="134"/>
      <c r="UN636" s="134"/>
      <c r="UO636" s="134"/>
      <c r="UP636" s="134"/>
      <c r="UQ636" s="134"/>
      <c r="UR636" s="134"/>
      <c r="US636" s="134"/>
      <c r="UT636" s="134"/>
      <c r="UU636" s="134"/>
      <c r="UV636" s="134"/>
      <c r="UW636" s="134"/>
      <c r="UX636" s="134"/>
      <c r="UY636" s="134"/>
      <c r="UZ636" s="134"/>
      <c r="VA636" s="134"/>
      <c r="VB636" s="134"/>
      <c r="VC636" s="134"/>
      <c r="VD636" s="134"/>
      <c r="VE636" s="134"/>
      <c r="VF636" s="134"/>
      <c r="VG636" s="134"/>
      <c r="VH636" s="134"/>
      <c r="VI636" s="134"/>
      <c r="VJ636" s="134"/>
      <c r="VK636" s="134"/>
      <c r="VL636" s="134"/>
      <c r="VM636" s="134"/>
      <c r="VN636" s="134"/>
      <c r="VO636" s="134"/>
      <c r="VP636" s="134"/>
      <c r="VQ636" s="134"/>
      <c r="VR636" s="134"/>
      <c r="VS636" s="134"/>
      <c r="VT636" s="134"/>
      <c r="VU636" s="134"/>
      <c r="VV636" s="134"/>
      <c r="VW636" s="134"/>
      <c r="VX636" s="134"/>
      <c r="VY636" s="134"/>
      <c r="VZ636" s="134"/>
      <c r="WA636" s="134"/>
      <c r="WB636" s="134"/>
      <c r="WC636" s="134"/>
      <c r="WD636" s="134"/>
      <c r="WE636" s="134"/>
      <c r="WF636" s="134"/>
      <c r="WG636" s="134"/>
      <c r="WH636" s="134"/>
      <c r="WI636" s="134"/>
      <c r="WJ636" s="134"/>
      <c r="WK636" s="134"/>
      <c r="WL636" s="134"/>
      <c r="WM636" s="134"/>
      <c r="WN636" s="134"/>
      <c r="WO636" s="134"/>
      <c r="WP636" s="134"/>
      <c r="WQ636" s="134"/>
      <c r="WR636" s="134"/>
      <c r="WS636" s="134"/>
      <c r="WT636" s="134"/>
      <c r="WU636" s="134"/>
      <c r="WV636" s="134"/>
      <c r="WW636" s="134"/>
      <c r="WX636" s="134"/>
      <c r="WY636" s="134"/>
      <c r="WZ636" s="134"/>
      <c r="XA636" s="134"/>
      <c r="XB636" s="134"/>
      <c r="XC636" s="134"/>
      <c r="XD636" s="134"/>
      <c r="XE636" s="134"/>
      <c r="XF636" s="134"/>
      <c r="XG636" s="134"/>
      <c r="XH636" s="134"/>
      <c r="XI636" s="134"/>
      <c r="XJ636" s="134"/>
      <c r="XK636" s="134"/>
      <c r="XL636" s="134"/>
      <c r="XM636" s="134"/>
      <c r="XN636" s="134"/>
      <c r="XO636" s="134"/>
      <c r="XP636" s="134"/>
      <c r="XQ636" s="134"/>
      <c r="XR636" s="134"/>
      <c r="XS636" s="134"/>
      <c r="XT636" s="134"/>
      <c r="XU636" s="134"/>
      <c r="XV636" s="134"/>
      <c r="XW636" s="134"/>
      <c r="XX636" s="134"/>
      <c r="XY636" s="134"/>
      <c r="XZ636" s="134"/>
      <c r="YA636" s="134"/>
      <c r="YB636" s="134"/>
      <c r="YC636" s="134"/>
      <c r="YD636" s="134"/>
      <c r="YE636" s="134"/>
      <c r="YF636" s="134"/>
      <c r="YG636" s="134"/>
      <c r="YH636" s="134"/>
      <c r="YI636" s="134"/>
      <c r="YJ636" s="134"/>
      <c r="YK636" s="134"/>
      <c r="YL636" s="134"/>
      <c r="YM636" s="134"/>
      <c r="YN636" s="134"/>
      <c r="YO636" s="134"/>
      <c r="YP636" s="134"/>
      <c r="YQ636" s="134"/>
      <c r="YR636" s="134"/>
      <c r="YS636" s="134"/>
      <c r="YT636" s="134"/>
      <c r="YU636" s="134"/>
      <c r="YV636" s="134"/>
      <c r="YW636" s="134"/>
      <c r="YX636" s="134"/>
      <c r="YY636" s="134"/>
      <c r="YZ636" s="134"/>
      <c r="ZA636" s="134"/>
      <c r="ZB636" s="134"/>
      <c r="ZC636" s="134"/>
      <c r="ZD636" s="134"/>
      <c r="ZE636" s="134"/>
      <c r="ZF636" s="134"/>
      <c r="ZG636" s="134"/>
      <c r="ZH636" s="134"/>
      <c r="ZI636" s="134"/>
      <c r="ZJ636" s="134"/>
      <c r="ZK636" s="134"/>
      <c r="ZL636" s="134"/>
      <c r="ZM636" s="134"/>
      <c r="ZN636" s="134"/>
      <c r="ZO636" s="134"/>
      <c r="ZP636" s="134"/>
      <c r="ZQ636" s="134"/>
      <c r="ZR636" s="134"/>
      <c r="ZS636" s="134"/>
      <c r="ZT636" s="134"/>
      <c r="ZU636" s="134"/>
      <c r="ZV636" s="134"/>
      <c r="ZW636" s="134"/>
      <c r="ZX636" s="134"/>
      <c r="ZY636" s="134"/>
      <c r="ZZ636" s="134"/>
      <c r="AAA636" s="134"/>
      <c r="AAB636" s="134"/>
      <c r="AAC636" s="134"/>
      <c r="AAD636" s="134"/>
      <c r="AAE636" s="134"/>
      <c r="AAF636" s="134"/>
      <c r="AAG636" s="134"/>
      <c r="AAH636" s="134"/>
      <c r="AAI636" s="134"/>
      <c r="AAJ636" s="134"/>
      <c r="AAK636" s="134"/>
      <c r="AAL636" s="134"/>
      <c r="AAM636" s="134"/>
      <c r="AAN636" s="134"/>
      <c r="AAO636" s="134"/>
      <c r="AAP636" s="134"/>
      <c r="AAQ636" s="134"/>
      <c r="AAR636" s="134"/>
      <c r="AAS636" s="134"/>
      <c r="AAT636" s="134"/>
      <c r="AAU636" s="134"/>
      <c r="AAV636" s="134"/>
      <c r="AAW636" s="134"/>
      <c r="AAX636" s="134"/>
      <c r="AAY636" s="134"/>
      <c r="AAZ636" s="134"/>
      <c r="ABA636" s="134"/>
      <c r="ABB636" s="134"/>
      <c r="ABC636" s="134"/>
      <c r="ABD636" s="134"/>
      <c r="ABE636" s="134"/>
      <c r="ABF636" s="134"/>
      <c r="ABG636" s="134"/>
      <c r="ABH636" s="134"/>
      <c r="ABI636" s="134"/>
      <c r="ABJ636" s="134"/>
      <c r="ABK636" s="134"/>
      <c r="ABL636" s="134"/>
      <c r="ABM636" s="134"/>
      <c r="ABN636" s="134"/>
      <c r="ABO636" s="134"/>
      <c r="ABP636" s="134"/>
      <c r="ABQ636" s="134"/>
      <c r="ABR636" s="134"/>
      <c r="ABS636" s="134"/>
      <c r="ABT636" s="134"/>
      <c r="ABU636" s="134"/>
      <c r="ABV636" s="134"/>
      <c r="ABW636" s="134"/>
      <c r="ABX636" s="134"/>
      <c r="ABY636" s="134"/>
      <c r="ABZ636" s="134"/>
      <c r="ACA636" s="134"/>
      <c r="ACB636" s="134"/>
      <c r="ACC636" s="134"/>
      <c r="ACD636" s="134"/>
      <c r="ACE636" s="134"/>
      <c r="ACF636" s="134"/>
      <c r="ACG636" s="134"/>
      <c r="ACH636" s="134"/>
      <c r="ACI636" s="134"/>
      <c r="ACJ636" s="134"/>
      <c r="ACK636" s="134"/>
      <c r="ACL636" s="134"/>
      <c r="ACM636" s="134"/>
      <c r="ACN636" s="134"/>
      <c r="ACO636" s="134"/>
      <c r="ACP636" s="134"/>
      <c r="ACQ636" s="134"/>
      <c r="ACR636" s="134"/>
      <c r="ACS636" s="134"/>
      <c r="ACT636" s="134"/>
      <c r="ACU636" s="134"/>
      <c r="ACV636" s="134"/>
      <c r="ACW636" s="134"/>
      <c r="ACX636" s="134"/>
      <c r="ACY636" s="134"/>
      <c r="ACZ636" s="134"/>
      <c r="ADA636" s="134"/>
      <c r="ADB636" s="134"/>
      <c r="ADC636" s="134"/>
      <c r="ADD636" s="134"/>
      <c r="ADE636" s="134"/>
      <c r="ADF636" s="134"/>
      <c r="ADG636" s="134"/>
      <c r="ADH636" s="134"/>
      <c r="ADI636" s="134"/>
      <c r="ADJ636" s="134"/>
      <c r="ADK636" s="134"/>
      <c r="ADL636" s="134"/>
      <c r="ADM636" s="134"/>
      <c r="ADN636" s="134"/>
      <c r="ADO636" s="134"/>
      <c r="ADP636" s="134"/>
      <c r="ADQ636" s="134"/>
      <c r="ADR636" s="134"/>
      <c r="ADS636" s="134"/>
      <c r="ADT636" s="134"/>
      <c r="ADU636" s="134"/>
      <c r="ADV636" s="134"/>
      <c r="ADW636" s="134"/>
      <c r="ADX636" s="134"/>
      <c r="ADY636" s="134"/>
      <c r="ADZ636" s="134"/>
      <c r="AEA636" s="134"/>
      <c r="AEB636" s="134"/>
      <c r="AEC636" s="134"/>
      <c r="AED636" s="134"/>
      <c r="AEE636" s="134"/>
      <c r="AEF636" s="134"/>
      <c r="AEG636" s="134"/>
      <c r="AEH636" s="134"/>
      <c r="AEI636" s="134"/>
      <c r="AEJ636" s="134"/>
      <c r="AEK636" s="134"/>
      <c r="AEL636" s="134"/>
      <c r="AEM636" s="134"/>
      <c r="AEN636" s="134"/>
      <c r="AEO636" s="134"/>
      <c r="AEP636" s="134"/>
      <c r="AEQ636" s="134"/>
      <c r="AER636" s="134"/>
      <c r="AES636" s="134"/>
      <c r="AET636" s="134"/>
      <c r="AEU636" s="134"/>
      <c r="AEV636" s="134"/>
      <c r="AEW636" s="134"/>
      <c r="AEX636" s="134"/>
      <c r="AEY636" s="134"/>
      <c r="AEZ636" s="134"/>
      <c r="AFA636" s="134"/>
      <c r="AFB636" s="134"/>
      <c r="AFC636" s="134"/>
      <c r="AFD636" s="134"/>
      <c r="AFE636" s="134"/>
      <c r="AFF636" s="134"/>
      <c r="AFG636" s="134"/>
      <c r="AFH636" s="134"/>
      <c r="AFI636" s="134"/>
      <c r="AFJ636" s="134"/>
      <c r="AFK636" s="134"/>
      <c r="AFL636" s="134"/>
      <c r="AFM636" s="134"/>
      <c r="AFN636" s="134"/>
      <c r="AFO636" s="134"/>
      <c r="AFP636" s="134"/>
      <c r="AFQ636" s="134"/>
      <c r="AFR636" s="134"/>
      <c r="AFS636" s="134"/>
      <c r="AFT636" s="134"/>
      <c r="AFU636" s="134"/>
      <c r="AFV636" s="134"/>
      <c r="AFW636" s="134"/>
      <c r="AFX636" s="134"/>
      <c r="AFY636" s="134"/>
      <c r="AFZ636" s="134"/>
      <c r="AGA636" s="134"/>
      <c r="AGB636" s="134"/>
      <c r="AGC636" s="134"/>
      <c r="AGD636" s="134"/>
      <c r="AGE636" s="134"/>
      <c r="AGF636" s="134"/>
      <c r="AGG636" s="134"/>
      <c r="AGH636" s="134"/>
      <c r="AGI636" s="134"/>
      <c r="AGJ636" s="134"/>
      <c r="AGK636" s="134"/>
      <c r="AGL636" s="134"/>
      <c r="AGM636" s="134"/>
      <c r="AGN636" s="134"/>
      <c r="AGO636" s="134"/>
      <c r="AGP636" s="134"/>
      <c r="AGQ636" s="134"/>
      <c r="AGR636" s="134"/>
      <c r="AGS636" s="134"/>
      <c r="AGT636" s="134"/>
      <c r="AGU636" s="134"/>
      <c r="AGV636" s="134"/>
      <c r="AGW636" s="134"/>
      <c r="AGX636" s="134"/>
      <c r="AGY636" s="134"/>
      <c r="AGZ636" s="134"/>
      <c r="AHA636" s="134"/>
      <c r="AHB636" s="134"/>
      <c r="AHC636" s="134"/>
      <c r="AHD636" s="134"/>
      <c r="AHE636" s="134"/>
      <c r="AHF636" s="134"/>
      <c r="AHG636" s="134"/>
      <c r="AHH636" s="134"/>
      <c r="AHI636" s="134"/>
      <c r="AHJ636" s="134"/>
      <c r="AHK636" s="134"/>
      <c r="AHL636" s="134"/>
      <c r="AHM636" s="134"/>
      <c r="AHN636" s="134"/>
      <c r="AHO636" s="134"/>
      <c r="AHP636" s="134"/>
      <c r="AHQ636" s="134"/>
      <c r="AHR636" s="134"/>
      <c r="AHS636" s="134"/>
      <c r="AHT636" s="134"/>
      <c r="AHU636" s="134"/>
      <c r="AHV636" s="134"/>
      <c r="AHW636" s="134"/>
      <c r="AHX636" s="134"/>
      <c r="AHY636" s="134"/>
      <c r="AHZ636" s="134"/>
      <c r="AIA636" s="134"/>
      <c r="AIB636" s="134"/>
      <c r="AIC636" s="134"/>
      <c r="AID636" s="134"/>
      <c r="AIE636" s="134"/>
      <c r="AIF636" s="134"/>
      <c r="AIG636" s="134"/>
      <c r="AIH636" s="134"/>
      <c r="AII636" s="134"/>
      <c r="AIJ636" s="134"/>
      <c r="AIK636" s="134"/>
      <c r="AIL636" s="134"/>
      <c r="AIM636" s="134"/>
      <c r="AIN636" s="134"/>
      <c r="AIO636" s="134"/>
      <c r="AIP636" s="134"/>
      <c r="AIQ636" s="134"/>
      <c r="AIR636" s="134"/>
      <c r="AIS636" s="134"/>
      <c r="AIT636" s="134"/>
      <c r="AIU636" s="134"/>
      <c r="AIV636" s="134"/>
      <c r="AIW636" s="134"/>
      <c r="AIX636" s="134"/>
      <c r="AIY636" s="134"/>
      <c r="AIZ636" s="134"/>
      <c r="AJA636" s="134"/>
      <c r="AJB636" s="134"/>
      <c r="AJC636" s="134"/>
      <c r="AJD636" s="134"/>
      <c r="AJE636" s="134"/>
      <c r="AJF636" s="134"/>
      <c r="AJG636" s="134"/>
      <c r="AJH636" s="134"/>
      <c r="AJI636" s="134"/>
      <c r="AJJ636" s="134"/>
      <c r="AJK636" s="134"/>
      <c r="AJL636" s="134"/>
      <c r="AJM636" s="134"/>
      <c r="AJN636" s="134"/>
      <c r="AJO636" s="134"/>
      <c r="AJP636" s="134"/>
      <c r="AJQ636" s="134"/>
      <c r="AJR636" s="134"/>
      <c r="AJS636" s="134"/>
      <c r="AJT636" s="134"/>
      <c r="AJU636" s="134"/>
      <c r="AJV636" s="134"/>
      <c r="AJW636" s="134"/>
      <c r="AJX636" s="134"/>
      <c r="AJY636" s="134"/>
      <c r="AJZ636" s="134"/>
      <c r="AKA636" s="134"/>
      <c r="AKB636" s="134"/>
      <c r="AKC636" s="134"/>
      <c r="AKD636" s="134"/>
      <c r="AKE636" s="134"/>
      <c r="AKF636" s="134"/>
      <c r="AKG636" s="134"/>
      <c r="AKH636" s="134"/>
      <c r="AKI636" s="134"/>
      <c r="AKJ636" s="134"/>
      <c r="AKK636" s="134"/>
      <c r="AKL636" s="134"/>
      <c r="AKM636" s="134"/>
      <c r="AKN636" s="134"/>
      <c r="AKO636" s="134"/>
      <c r="AKP636" s="134"/>
      <c r="AKQ636" s="134"/>
      <c r="AKR636" s="134"/>
      <c r="AKS636" s="134"/>
      <c r="AKT636" s="134"/>
      <c r="AKU636" s="134"/>
      <c r="AKV636" s="134"/>
      <c r="AKW636" s="134"/>
      <c r="AKX636" s="134"/>
    </row>
    <row r="637" spans="1:986" ht="12" x14ac:dyDescent="0.2">
      <c r="A637" s="249"/>
      <c r="B637" s="242" t="s">
        <v>1295</v>
      </c>
      <c r="C637" s="170" t="str">
        <f>_xlfn.CONCAT(Leverancespecifikation6[[#This Row],[ID]],Leverancespecifikation6[[#This Row],[BYGNINGSDEL]])</f>
        <v>633Lyddæmpere</v>
      </c>
      <c r="E637" s="171">
        <v>573</v>
      </c>
      <c r="I637" s="171"/>
      <c r="J637" s="171">
        <v>4</v>
      </c>
      <c r="K637" s="175" t="s">
        <v>1327</v>
      </c>
      <c r="L637" s="172" t="s">
        <v>1275</v>
      </c>
      <c r="M637" s="80" t="str">
        <f>IFERROR(VLOOKUP(Leverancespecifikation6[[#This Row],[ID-Bygningsdel]],'Data ændringslog'!A:G,7,FALSE),"P")</f>
        <v/>
      </c>
      <c r="N637" s="321" t="s">
        <v>99</v>
      </c>
      <c r="O637" s="121" t="str">
        <f>VLOOKUP(Leverancespecifikation6[[#This Row],[ID-Bygningsdel]],'Data aktør'!A:H,2,FALSE)</f>
        <v/>
      </c>
      <c r="P637" s="78" t="str">
        <f>VLOOKUP(Leverancespecifikation6[[#This Row],[ID-Bygningsdel]],'Data aktør'!A:H,3,FALSE)</f>
        <v/>
      </c>
      <c r="Q637" s="78" t="str">
        <f>VLOOKUP(Leverancespecifikation6[[#This Row],[ID-Bygningsdel]],'Data aktør'!A:H,4,FALSE)</f>
        <v/>
      </c>
      <c r="R637" s="78" t="str">
        <f>VLOOKUP(Leverancespecifikation6[[#This Row],[ID-Bygningsdel]],'Data aktør'!A:H,5,FALSE)</f>
        <v/>
      </c>
      <c r="S637" s="78" t="str">
        <f>VLOOKUP(Leverancespecifikation6[[#This Row],[ID-Bygningsdel]],'Data aktør'!A:H,6,FALSE)</f>
        <v>X</v>
      </c>
      <c r="T637" s="78" t="str">
        <f>VLOOKUP(Leverancespecifikation6[[#This Row],[ID-Bygningsdel]],'Data aktør'!A:H,7,FALSE)</f>
        <v>X</v>
      </c>
      <c r="U637" s="122" t="str">
        <f>VLOOKUP(Leverancespecifikation6[[#This Row],[ID-Bygningsdel]],'Data aktør'!A:H,8,FALSE)</f>
        <v/>
      </c>
      <c r="V637" s="112"/>
      <c r="W637" s="79"/>
      <c r="X637" s="79"/>
      <c r="Y637" s="79"/>
      <c r="Z637" s="79"/>
      <c r="AA637" s="79"/>
      <c r="AB637" s="171"/>
      <c r="AD637" s="171"/>
      <c r="AE637" s="171"/>
      <c r="AF637" s="171"/>
      <c r="AG637" s="171"/>
      <c r="AH637" s="171"/>
      <c r="AI637" s="171"/>
      <c r="AJ637" s="171"/>
      <c r="AT637" s="171" t="s">
        <v>37</v>
      </c>
      <c r="AU637" s="171">
        <v>300</v>
      </c>
      <c r="BB637" s="171" t="s">
        <v>38</v>
      </c>
      <c r="BC637" s="171">
        <v>325</v>
      </c>
      <c r="BV637" s="171"/>
      <c r="BW637" s="171"/>
      <c r="CB637" s="134"/>
    </row>
    <row r="638" spans="1:986" ht="12" x14ac:dyDescent="0.2">
      <c r="A638" s="249"/>
      <c r="B638" s="242" t="s">
        <v>1297</v>
      </c>
      <c r="C638" s="170" t="str">
        <f>_xlfn.CONCAT(Leverancespecifikation6[[#This Row],[ID]],Leverancespecifikation6[[#This Row],[BYGNINGSDEL]])</f>
        <v xml:space="preserve">634Flamme- og røgspjæld </v>
      </c>
      <c r="E638" s="171">
        <v>573</v>
      </c>
      <c r="I638" s="171"/>
      <c r="J638" s="171">
        <v>4</v>
      </c>
      <c r="K638" s="175" t="s">
        <v>1329</v>
      </c>
      <c r="L638" s="172" t="s">
        <v>1275</v>
      </c>
      <c r="M638" s="80" t="str">
        <f>IFERROR(VLOOKUP(Leverancespecifikation6[[#This Row],[ID-Bygningsdel]],'Data ændringslog'!A:G,7,FALSE),"P")</f>
        <v/>
      </c>
      <c r="N638" s="321" t="s">
        <v>99</v>
      </c>
      <c r="O638" s="121" t="str">
        <f>VLOOKUP(Leverancespecifikation6[[#This Row],[ID-Bygningsdel]],'Data aktør'!A:H,2,FALSE)</f>
        <v/>
      </c>
      <c r="P638" s="78" t="str">
        <f>VLOOKUP(Leverancespecifikation6[[#This Row],[ID-Bygningsdel]],'Data aktør'!A:H,3,FALSE)</f>
        <v/>
      </c>
      <c r="Q638" s="78" t="str">
        <f>VLOOKUP(Leverancespecifikation6[[#This Row],[ID-Bygningsdel]],'Data aktør'!A:H,4,FALSE)</f>
        <v/>
      </c>
      <c r="R638" s="78" t="str">
        <f>VLOOKUP(Leverancespecifikation6[[#This Row],[ID-Bygningsdel]],'Data aktør'!A:H,5,FALSE)</f>
        <v/>
      </c>
      <c r="S638" s="78" t="str">
        <f>VLOOKUP(Leverancespecifikation6[[#This Row],[ID-Bygningsdel]],'Data aktør'!A:H,6,FALSE)</f>
        <v>X</v>
      </c>
      <c r="T638" s="78" t="str">
        <f>VLOOKUP(Leverancespecifikation6[[#This Row],[ID-Bygningsdel]],'Data aktør'!A:H,7,FALSE)</f>
        <v>X</v>
      </c>
      <c r="U638" s="122" t="str">
        <f>VLOOKUP(Leverancespecifikation6[[#This Row],[ID-Bygningsdel]],'Data aktør'!A:H,8,FALSE)</f>
        <v/>
      </c>
      <c r="V638" s="112"/>
      <c r="W638" s="79"/>
      <c r="X638" s="79"/>
      <c r="Y638" s="79"/>
      <c r="Z638" s="79"/>
      <c r="AA638" s="79"/>
      <c r="AB638" s="171"/>
      <c r="AD638" s="171"/>
      <c r="AE638" s="171"/>
      <c r="AF638" s="171"/>
      <c r="AG638" s="171"/>
      <c r="AH638" s="171"/>
      <c r="AI638" s="171"/>
      <c r="AJ638" s="171" t="s">
        <v>37</v>
      </c>
      <c r="AK638" s="171">
        <v>200</v>
      </c>
      <c r="AT638" s="171" t="s">
        <v>37</v>
      </c>
      <c r="AU638" s="171">
        <v>300</v>
      </c>
      <c r="BB638" s="171" t="s">
        <v>38</v>
      </c>
      <c r="BC638" s="171">
        <v>325</v>
      </c>
      <c r="BV638" s="171"/>
      <c r="BW638" s="171"/>
      <c r="CB638" s="134"/>
    </row>
    <row r="639" spans="1:986" ht="12" x14ac:dyDescent="0.2">
      <c r="A639" s="249"/>
      <c r="B639" s="242" t="s">
        <v>1299</v>
      </c>
      <c r="C639" s="170" t="str">
        <f>_xlfn.CONCAT(Leverancespecifikation6[[#This Row],[ID]],Leverancespecifikation6[[#This Row],[BYGNINGSDEL]])</f>
        <v xml:space="preserve">635Brand- og røgspjæld </v>
      </c>
      <c r="E639" s="171">
        <v>573</v>
      </c>
      <c r="I639" s="171"/>
      <c r="J639" s="171">
        <v>4</v>
      </c>
      <c r="K639" s="175" t="s">
        <v>1331</v>
      </c>
      <c r="L639" s="172" t="s">
        <v>1275</v>
      </c>
      <c r="M639" s="80" t="str">
        <f>IFERROR(VLOOKUP(Leverancespecifikation6[[#This Row],[ID-Bygningsdel]],'Data ændringslog'!A:G,7,FALSE),"P")</f>
        <v/>
      </c>
      <c r="N639" s="321" t="s">
        <v>99</v>
      </c>
      <c r="O639" s="121" t="str">
        <f>VLOOKUP(Leverancespecifikation6[[#This Row],[ID-Bygningsdel]],'Data aktør'!A:H,2,FALSE)</f>
        <v/>
      </c>
      <c r="P639" s="78" t="str">
        <f>VLOOKUP(Leverancespecifikation6[[#This Row],[ID-Bygningsdel]],'Data aktør'!A:H,3,FALSE)</f>
        <v/>
      </c>
      <c r="Q639" s="78" t="str">
        <f>VLOOKUP(Leverancespecifikation6[[#This Row],[ID-Bygningsdel]],'Data aktør'!A:H,4,FALSE)</f>
        <v/>
      </c>
      <c r="R639" s="78" t="str">
        <f>VLOOKUP(Leverancespecifikation6[[#This Row],[ID-Bygningsdel]],'Data aktør'!A:H,5,FALSE)</f>
        <v/>
      </c>
      <c r="S639" s="78" t="str">
        <f>VLOOKUP(Leverancespecifikation6[[#This Row],[ID-Bygningsdel]],'Data aktør'!A:H,6,FALSE)</f>
        <v>X</v>
      </c>
      <c r="T639" s="78" t="str">
        <f>VLOOKUP(Leverancespecifikation6[[#This Row],[ID-Bygningsdel]],'Data aktør'!A:H,7,FALSE)</f>
        <v>X</v>
      </c>
      <c r="U639" s="122" t="str">
        <f>VLOOKUP(Leverancespecifikation6[[#This Row],[ID-Bygningsdel]],'Data aktør'!A:H,8,FALSE)</f>
        <v/>
      </c>
      <c r="V639" s="112"/>
      <c r="W639" s="79"/>
      <c r="X639" s="79"/>
      <c r="Y639" s="79"/>
      <c r="Z639" s="79"/>
      <c r="AA639" s="79"/>
      <c r="AB639" s="171"/>
      <c r="AD639" s="171"/>
      <c r="AE639" s="171"/>
      <c r="AF639" s="171"/>
      <c r="AG639" s="171"/>
      <c r="AH639" s="171"/>
      <c r="AI639" s="171"/>
      <c r="AJ639" s="171" t="s">
        <v>37</v>
      </c>
      <c r="AK639" s="171">
        <v>200</v>
      </c>
      <c r="AT639" s="171" t="s">
        <v>37</v>
      </c>
      <c r="AU639" s="171">
        <v>300</v>
      </c>
      <c r="BB639" s="171" t="s">
        <v>38</v>
      </c>
      <c r="BC639" s="171">
        <v>325</v>
      </c>
      <c r="BV639" s="171"/>
      <c r="BW639" s="171"/>
      <c r="CB639" s="134"/>
    </row>
    <row r="640" spans="1:986" ht="12" x14ac:dyDescent="0.2">
      <c r="A640" s="249"/>
      <c r="B640" s="242" t="s">
        <v>1301</v>
      </c>
      <c r="C640" s="170" t="str">
        <f>_xlfn.CONCAT(Leverancespecifikation6[[#This Row],[ID]],Leverancespecifikation6[[#This Row],[BYGNINGSDEL]])</f>
        <v>636Overtryksspjæld</v>
      </c>
      <c r="E640" s="171">
        <v>573</v>
      </c>
      <c r="I640" s="171"/>
      <c r="J640" s="171">
        <v>4</v>
      </c>
      <c r="K640" s="175" t="s">
        <v>1333</v>
      </c>
      <c r="L640" s="172" t="s">
        <v>1275</v>
      </c>
      <c r="M640" s="80" t="str">
        <f>IFERROR(VLOOKUP(Leverancespecifikation6[[#This Row],[ID-Bygningsdel]],'Data ændringslog'!A:G,7,FALSE),"P")</f>
        <v/>
      </c>
      <c r="N640" s="321" t="s">
        <v>99</v>
      </c>
      <c r="O640" s="121" t="str">
        <f>VLOOKUP(Leverancespecifikation6[[#This Row],[ID-Bygningsdel]],'Data aktør'!A:H,2,FALSE)</f>
        <v/>
      </c>
      <c r="P640" s="78" t="str">
        <f>VLOOKUP(Leverancespecifikation6[[#This Row],[ID-Bygningsdel]],'Data aktør'!A:H,3,FALSE)</f>
        <v/>
      </c>
      <c r="Q640" s="78" t="str">
        <f>VLOOKUP(Leverancespecifikation6[[#This Row],[ID-Bygningsdel]],'Data aktør'!A:H,4,FALSE)</f>
        <v/>
      </c>
      <c r="R640" s="78" t="str">
        <f>VLOOKUP(Leverancespecifikation6[[#This Row],[ID-Bygningsdel]],'Data aktør'!A:H,5,FALSE)</f>
        <v/>
      </c>
      <c r="S640" s="78" t="str">
        <f>VLOOKUP(Leverancespecifikation6[[#This Row],[ID-Bygningsdel]],'Data aktør'!A:H,6,FALSE)</f>
        <v>X</v>
      </c>
      <c r="T640" s="78" t="str">
        <f>VLOOKUP(Leverancespecifikation6[[#This Row],[ID-Bygningsdel]],'Data aktør'!A:H,7,FALSE)</f>
        <v>X</v>
      </c>
      <c r="U640" s="122" t="str">
        <f>VLOOKUP(Leverancespecifikation6[[#This Row],[ID-Bygningsdel]],'Data aktør'!A:H,8,FALSE)</f>
        <v/>
      </c>
      <c r="V640" s="112"/>
      <c r="W640" s="79"/>
      <c r="X640" s="79"/>
      <c r="Y640" s="79"/>
      <c r="Z640" s="79"/>
      <c r="AA640" s="79"/>
      <c r="AB640" s="171"/>
      <c r="AD640" s="171"/>
      <c r="AE640" s="171"/>
      <c r="AF640" s="171"/>
      <c r="AG640" s="171"/>
      <c r="AH640" s="171"/>
      <c r="AI640" s="171"/>
      <c r="AJ640" s="171"/>
      <c r="AT640" s="171" t="s">
        <v>37</v>
      </c>
      <c r="AU640" s="171">
        <v>300</v>
      </c>
      <c r="BB640" s="171" t="s">
        <v>38</v>
      </c>
      <c r="BC640" s="171">
        <v>325</v>
      </c>
      <c r="BV640" s="171"/>
      <c r="BW640" s="171"/>
      <c r="CB640" s="134"/>
    </row>
    <row r="641" spans="1:80" ht="12" x14ac:dyDescent="0.2">
      <c r="A641" s="249"/>
      <c r="B641" s="242" t="s">
        <v>1303</v>
      </c>
      <c r="C641" s="170" t="str">
        <f>_xlfn.CONCAT(Leverancespecifikation6[[#This Row],[ID]],Leverancespecifikation6[[#This Row],[BYGNINGSDEL]])</f>
        <v>637Røgspjæld</v>
      </c>
      <c r="E641" s="171">
        <v>573</v>
      </c>
      <c r="I641" s="171"/>
      <c r="J641" s="171">
        <v>4</v>
      </c>
      <c r="K641" s="175" t="s">
        <v>1335</v>
      </c>
      <c r="L641" s="172" t="s">
        <v>1275</v>
      </c>
      <c r="M641" s="80" t="str">
        <f>IFERROR(VLOOKUP(Leverancespecifikation6[[#This Row],[ID-Bygningsdel]],'Data ændringslog'!A:G,7,FALSE),"P")</f>
        <v/>
      </c>
      <c r="N641" s="321" t="s">
        <v>99</v>
      </c>
      <c r="O641" s="121" t="str">
        <f>VLOOKUP(Leverancespecifikation6[[#This Row],[ID-Bygningsdel]],'Data aktør'!A:H,2,FALSE)</f>
        <v/>
      </c>
      <c r="P641" s="78" t="str">
        <f>VLOOKUP(Leverancespecifikation6[[#This Row],[ID-Bygningsdel]],'Data aktør'!A:H,3,FALSE)</f>
        <v/>
      </c>
      <c r="Q641" s="78" t="str">
        <f>VLOOKUP(Leverancespecifikation6[[#This Row],[ID-Bygningsdel]],'Data aktør'!A:H,4,FALSE)</f>
        <v/>
      </c>
      <c r="R641" s="78" t="str">
        <f>VLOOKUP(Leverancespecifikation6[[#This Row],[ID-Bygningsdel]],'Data aktør'!A:H,5,FALSE)</f>
        <v/>
      </c>
      <c r="S641" s="78" t="str">
        <f>VLOOKUP(Leverancespecifikation6[[#This Row],[ID-Bygningsdel]],'Data aktør'!A:H,6,FALSE)</f>
        <v>X</v>
      </c>
      <c r="T641" s="78" t="str">
        <f>VLOOKUP(Leverancespecifikation6[[#This Row],[ID-Bygningsdel]],'Data aktør'!A:H,7,FALSE)</f>
        <v>X</v>
      </c>
      <c r="U641" s="122" t="str">
        <f>VLOOKUP(Leverancespecifikation6[[#This Row],[ID-Bygningsdel]],'Data aktør'!A:H,8,FALSE)</f>
        <v/>
      </c>
      <c r="V641" s="112"/>
      <c r="W641" s="79"/>
      <c r="X641" s="79"/>
      <c r="Y641" s="79"/>
      <c r="Z641" s="79"/>
      <c r="AA641" s="79"/>
      <c r="AB641" s="171"/>
      <c r="AD641" s="171"/>
      <c r="AE641" s="171"/>
      <c r="AF641" s="171"/>
      <c r="AG641" s="171"/>
      <c r="AH641" s="171"/>
      <c r="AI641" s="171"/>
      <c r="AJ641" s="171" t="s">
        <v>37</v>
      </c>
      <c r="AK641" s="171">
        <v>200</v>
      </c>
      <c r="AT641" s="171" t="s">
        <v>37</v>
      </c>
      <c r="AU641" s="171">
        <v>300</v>
      </c>
      <c r="BB641" s="171" t="s">
        <v>38</v>
      </c>
      <c r="BC641" s="171">
        <v>325</v>
      </c>
      <c r="BV641" s="171"/>
      <c r="BW641" s="171"/>
      <c r="CB641" s="134"/>
    </row>
    <row r="642" spans="1:80" ht="12" x14ac:dyDescent="0.2">
      <c r="A642" s="249"/>
      <c r="B642" s="242" t="s">
        <v>1305</v>
      </c>
      <c r="C642" s="170" t="str">
        <f>_xlfn.CONCAT(Leverancespecifikation6[[#This Row],[ID]],Leverancespecifikation6[[#This Row],[BYGNINGSDEL]])</f>
        <v>638Spjæld on / off</v>
      </c>
      <c r="E642" s="171">
        <v>573</v>
      </c>
      <c r="I642" s="171"/>
      <c r="J642" s="171">
        <v>4</v>
      </c>
      <c r="K642" s="175" t="s">
        <v>1337</v>
      </c>
      <c r="L642" s="172" t="s">
        <v>1275</v>
      </c>
      <c r="M642" s="80" t="str">
        <f>IFERROR(VLOOKUP(Leverancespecifikation6[[#This Row],[ID-Bygningsdel]],'Data ændringslog'!A:G,7,FALSE),"P")</f>
        <v/>
      </c>
      <c r="N642" s="321" t="s">
        <v>99</v>
      </c>
      <c r="O642" s="121" t="str">
        <f>VLOOKUP(Leverancespecifikation6[[#This Row],[ID-Bygningsdel]],'Data aktør'!A:H,2,FALSE)</f>
        <v/>
      </c>
      <c r="P642" s="78" t="str">
        <f>VLOOKUP(Leverancespecifikation6[[#This Row],[ID-Bygningsdel]],'Data aktør'!A:H,3,FALSE)</f>
        <v/>
      </c>
      <c r="Q642" s="78" t="str">
        <f>VLOOKUP(Leverancespecifikation6[[#This Row],[ID-Bygningsdel]],'Data aktør'!A:H,4,FALSE)</f>
        <v/>
      </c>
      <c r="R642" s="78" t="str">
        <f>VLOOKUP(Leverancespecifikation6[[#This Row],[ID-Bygningsdel]],'Data aktør'!A:H,5,FALSE)</f>
        <v/>
      </c>
      <c r="S642" s="78" t="str">
        <f>VLOOKUP(Leverancespecifikation6[[#This Row],[ID-Bygningsdel]],'Data aktør'!A:H,6,FALSE)</f>
        <v>X</v>
      </c>
      <c r="T642" s="78" t="str">
        <f>VLOOKUP(Leverancespecifikation6[[#This Row],[ID-Bygningsdel]],'Data aktør'!A:H,7,FALSE)</f>
        <v>X</v>
      </c>
      <c r="U642" s="122" t="str">
        <f>VLOOKUP(Leverancespecifikation6[[#This Row],[ID-Bygningsdel]],'Data aktør'!A:H,8,FALSE)</f>
        <v/>
      </c>
      <c r="V642" s="112"/>
      <c r="W642" s="79"/>
      <c r="X642" s="79"/>
      <c r="Y642" s="79"/>
      <c r="Z642" s="79"/>
      <c r="AA642" s="79"/>
      <c r="AB642" s="171"/>
      <c r="AD642" s="171"/>
      <c r="AE642" s="171"/>
      <c r="AF642" s="171"/>
      <c r="AG642" s="171"/>
      <c r="AH642" s="171"/>
      <c r="AI642" s="171"/>
      <c r="AJ642" s="171"/>
      <c r="AT642" s="171" t="s">
        <v>37</v>
      </c>
      <c r="AU642" s="171">
        <v>300</v>
      </c>
      <c r="BB642" s="171" t="s">
        <v>38</v>
      </c>
      <c r="BC642" s="171">
        <v>325</v>
      </c>
      <c r="BV642" s="171"/>
      <c r="BW642" s="171"/>
      <c r="CB642" s="134"/>
    </row>
    <row r="643" spans="1:80" ht="12" x14ac:dyDescent="0.2">
      <c r="A643" s="249"/>
      <c r="B643" s="242" t="s">
        <v>1307</v>
      </c>
      <c r="C643" s="170" t="str">
        <f>_xlfn.CONCAT(Leverancespecifikation6[[#This Row],[ID]],Leverancespecifikation6[[#This Row],[BYGNINGSDEL]])</f>
        <v>639Volumenstrømsregulatorer</v>
      </c>
      <c r="E643" s="171">
        <v>573</v>
      </c>
      <c r="I643" s="171"/>
      <c r="J643" s="171">
        <v>4</v>
      </c>
      <c r="K643" s="175" t="s">
        <v>1339</v>
      </c>
      <c r="L643" s="172" t="s">
        <v>1275</v>
      </c>
      <c r="M643" s="80" t="str">
        <f>IFERROR(VLOOKUP(Leverancespecifikation6[[#This Row],[ID-Bygningsdel]],'Data ændringslog'!A:G,7,FALSE),"P")</f>
        <v/>
      </c>
      <c r="N643" s="321" t="s">
        <v>99</v>
      </c>
      <c r="O643" s="121" t="str">
        <f>VLOOKUP(Leverancespecifikation6[[#This Row],[ID-Bygningsdel]],'Data aktør'!A:H,2,FALSE)</f>
        <v/>
      </c>
      <c r="P643" s="78" t="str">
        <f>VLOOKUP(Leverancespecifikation6[[#This Row],[ID-Bygningsdel]],'Data aktør'!A:H,3,FALSE)</f>
        <v/>
      </c>
      <c r="Q643" s="78" t="str">
        <f>VLOOKUP(Leverancespecifikation6[[#This Row],[ID-Bygningsdel]],'Data aktør'!A:H,4,FALSE)</f>
        <v/>
      </c>
      <c r="R643" s="78" t="str">
        <f>VLOOKUP(Leverancespecifikation6[[#This Row],[ID-Bygningsdel]],'Data aktør'!A:H,5,FALSE)</f>
        <v/>
      </c>
      <c r="S643" s="78" t="str">
        <f>VLOOKUP(Leverancespecifikation6[[#This Row],[ID-Bygningsdel]],'Data aktør'!A:H,6,FALSE)</f>
        <v>X</v>
      </c>
      <c r="T643" s="78" t="str">
        <f>VLOOKUP(Leverancespecifikation6[[#This Row],[ID-Bygningsdel]],'Data aktør'!A:H,7,FALSE)</f>
        <v>X</v>
      </c>
      <c r="U643" s="122" t="str">
        <f>VLOOKUP(Leverancespecifikation6[[#This Row],[ID-Bygningsdel]],'Data aktør'!A:H,8,FALSE)</f>
        <v/>
      </c>
      <c r="V643" s="112"/>
      <c r="W643" s="79"/>
      <c r="X643" s="79"/>
      <c r="Y643" s="79"/>
      <c r="Z643" s="79"/>
      <c r="AA643" s="79"/>
      <c r="AB643" s="171"/>
      <c r="AD643" s="171"/>
      <c r="AE643" s="171"/>
      <c r="AF643" s="171"/>
      <c r="AG643" s="171"/>
      <c r="AH643" s="171"/>
      <c r="AI643" s="171"/>
      <c r="AJ643" s="171"/>
      <c r="AT643" s="171" t="s">
        <v>37</v>
      </c>
      <c r="AU643" s="171">
        <v>300</v>
      </c>
      <c r="BB643" s="171" t="s">
        <v>38</v>
      </c>
      <c r="BC643" s="171">
        <v>325</v>
      </c>
      <c r="BV643" s="171"/>
      <c r="BW643" s="171"/>
      <c r="CB643" s="134"/>
    </row>
    <row r="644" spans="1:80" ht="12" x14ac:dyDescent="0.2">
      <c r="A644" s="249"/>
      <c r="B644" s="242" t="s">
        <v>1309</v>
      </c>
      <c r="C644" s="170" t="str">
        <f>_xlfn.CONCAT(Leverancespecifikation6[[#This Row],[ID]],Leverancespecifikation6[[#This Row],[BYGNINGSDEL]])</f>
        <v xml:space="preserve">640Eksterne filterkasser </v>
      </c>
      <c r="E644" s="171">
        <v>573</v>
      </c>
      <c r="I644" s="171"/>
      <c r="J644" s="171">
        <v>4</v>
      </c>
      <c r="K644" s="175" t="s">
        <v>1341</v>
      </c>
      <c r="L644" s="172" t="s">
        <v>1275</v>
      </c>
      <c r="M644" s="80" t="str">
        <f>IFERROR(VLOOKUP(Leverancespecifikation6[[#This Row],[ID-Bygningsdel]],'Data ændringslog'!A:G,7,FALSE),"P")</f>
        <v/>
      </c>
      <c r="N644" s="321" t="s">
        <v>99</v>
      </c>
      <c r="O644" s="121" t="str">
        <f>VLOOKUP(Leverancespecifikation6[[#This Row],[ID-Bygningsdel]],'Data aktør'!A:H,2,FALSE)</f>
        <v/>
      </c>
      <c r="P644" s="78" t="str">
        <f>VLOOKUP(Leverancespecifikation6[[#This Row],[ID-Bygningsdel]],'Data aktør'!A:H,3,FALSE)</f>
        <v/>
      </c>
      <c r="Q644" s="78" t="str">
        <f>VLOOKUP(Leverancespecifikation6[[#This Row],[ID-Bygningsdel]],'Data aktør'!A:H,4,FALSE)</f>
        <v/>
      </c>
      <c r="R644" s="78" t="str">
        <f>VLOOKUP(Leverancespecifikation6[[#This Row],[ID-Bygningsdel]],'Data aktør'!A:H,5,FALSE)</f>
        <v/>
      </c>
      <c r="S644" s="78" t="str">
        <f>VLOOKUP(Leverancespecifikation6[[#This Row],[ID-Bygningsdel]],'Data aktør'!A:H,6,FALSE)</f>
        <v>X</v>
      </c>
      <c r="T644" s="78" t="str">
        <f>VLOOKUP(Leverancespecifikation6[[#This Row],[ID-Bygningsdel]],'Data aktør'!A:H,7,FALSE)</f>
        <v>X</v>
      </c>
      <c r="U644" s="122" t="str">
        <f>VLOOKUP(Leverancespecifikation6[[#This Row],[ID-Bygningsdel]],'Data aktør'!A:H,8,FALSE)</f>
        <v/>
      </c>
      <c r="V644" s="112"/>
      <c r="W644" s="79"/>
      <c r="X644" s="79"/>
      <c r="Y644" s="79"/>
      <c r="Z644" s="79"/>
      <c r="AA644" s="79"/>
      <c r="AB644" s="171"/>
      <c r="AD644" s="171"/>
      <c r="AE644" s="171"/>
      <c r="AF644" s="171"/>
      <c r="AG644" s="171"/>
      <c r="AH644" s="171"/>
      <c r="AI644" s="171"/>
      <c r="AJ644" s="171"/>
      <c r="AT644" s="171" t="s">
        <v>37</v>
      </c>
      <c r="AU644" s="171">
        <v>300</v>
      </c>
      <c r="BB644" s="171" t="s">
        <v>38</v>
      </c>
      <c r="BC644" s="171">
        <v>325</v>
      </c>
      <c r="BV644" s="171"/>
      <c r="BW644" s="171"/>
      <c r="CB644" s="134"/>
    </row>
    <row r="645" spans="1:80" ht="12" x14ac:dyDescent="0.2">
      <c r="A645" s="249"/>
      <c r="B645" s="242" t="s">
        <v>1311</v>
      </c>
      <c r="C645" s="170" t="str">
        <f>_xlfn.CONCAT(Leverancespecifikation6[[#This Row],[ID]],Leverancespecifikation6[[#This Row],[BYGNINGSDEL]])</f>
        <v>641Ventilationsarmaturer</v>
      </c>
      <c r="E645" s="171">
        <v>575</v>
      </c>
      <c r="I645" s="171"/>
      <c r="J645" s="171">
        <v>3</v>
      </c>
      <c r="K645" s="333" t="s">
        <v>1343</v>
      </c>
      <c r="M645" s="80" t="str">
        <f>IFERROR(VLOOKUP(Leverancespecifikation6[[#This Row],[ID-Bygningsdel]],'Data ændringslog'!A:G,7,FALSE),"P")</f>
        <v/>
      </c>
      <c r="N645" s="321" t="s">
        <v>99</v>
      </c>
      <c r="O645" s="121" t="str">
        <f>VLOOKUP(Leverancespecifikation6[[#This Row],[ID-Bygningsdel]],'Data aktør'!A:H,2,FALSE)</f>
        <v/>
      </c>
      <c r="P645" s="78" t="str">
        <f>VLOOKUP(Leverancespecifikation6[[#This Row],[ID-Bygningsdel]],'Data aktør'!A:H,3,FALSE)</f>
        <v/>
      </c>
      <c r="Q645" s="78" t="str">
        <f>VLOOKUP(Leverancespecifikation6[[#This Row],[ID-Bygningsdel]],'Data aktør'!A:H,4,FALSE)</f>
        <v/>
      </c>
      <c r="R645" s="78" t="str">
        <f>VLOOKUP(Leverancespecifikation6[[#This Row],[ID-Bygningsdel]],'Data aktør'!A:H,5,FALSE)</f>
        <v/>
      </c>
      <c r="S645" s="78" t="str">
        <f>VLOOKUP(Leverancespecifikation6[[#This Row],[ID-Bygningsdel]],'Data aktør'!A:H,6,FALSE)</f>
        <v/>
      </c>
      <c r="T645" s="78" t="str">
        <f>VLOOKUP(Leverancespecifikation6[[#This Row],[ID-Bygningsdel]],'Data aktør'!A:H,7,FALSE)</f>
        <v/>
      </c>
      <c r="U645" s="122" t="str">
        <f>VLOOKUP(Leverancespecifikation6[[#This Row],[ID-Bygningsdel]],'Data aktør'!A:H,8,FALSE)</f>
        <v/>
      </c>
      <c r="V645" s="112"/>
      <c r="W645" s="79"/>
      <c r="X645" s="79"/>
      <c r="Y645" s="79"/>
      <c r="Z645" s="79"/>
      <c r="AA645" s="79"/>
      <c r="AB645" s="171"/>
      <c r="AD645" s="171"/>
      <c r="AE645" s="171"/>
      <c r="AF645" s="171"/>
      <c r="AG645" s="171"/>
      <c r="AH645" s="171"/>
      <c r="AI645" s="171"/>
      <c r="AJ645" s="171"/>
      <c r="BV645" s="171"/>
      <c r="BW645" s="171"/>
      <c r="CB645" s="134"/>
    </row>
    <row r="646" spans="1:80" ht="12" x14ac:dyDescent="0.2">
      <c r="A646" s="249"/>
      <c r="B646" s="242" t="s">
        <v>1313</v>
      </c>
      <c r="C646" s="170" t="str">
        <f>_xlfn.CONCAT(Leverancespecifikation6[[#This Row],[ID]],Leverancespecifikation6[[#This Row],[BYGNINGSDEL]])</f>
        <v>642Dyser</v>
      </c>
      <c r="E646" s="171">
        <v>575</v>
      </c>
      <c r="I646" s="171"/>
      <c r="J646" s="171">
        <v>4</v>
      </c>
      <c r="K646" s="175" t="s">
        <v>1345</v>
      </c>
      <c r="L646" s="172" t="s">
        <v>1275</v>
      </c>
      <c r="M646" s="80" t="str">
        <f>IFERROR(VLOOKUP(Leverancespecifikation6[[#This Row],[ID-Bygningsdel]],'Data ændringslog'!A:G,7,FALSE),"P")</f>
        <v/>
      </c>
      <c r="N646" s="321" t="s">
        <v>99</v>
      </c>
      <c r="O646" s="121" t="str">
        <f>VLOOKUP(Leverancespecifikation6[[#This Row],[ID-Bygningsdel]],'Data aktør'!A:H,2,FALSE)</f>
        <v/>
      </c>
      <c r="P646" s="78" t="str">
        <f>VLOOKUP(Leverancespecifikation6[[#This Row],[ID-Bygningsdel]],'Data aktør'!A:H,3,FALSE)</f>
        <v/>
      </c>
      <c r="Q646" s="78" t="str">
        <f>VLOOKUP(Leverancespecifikation6[[#This Row],[ID-Bygningsdel]],'Data aktør'!A:H,4,FALSE)</f>
        <v/>
      </c>
      <c r="R646" s="78" t="str">
        <f>VLOOKUP(Leverancespecifikation6[[#This Row],[ID-Bygningsdel]],'Data aktør'!A:H,5,FALSE)</f>
        <v/>
      </c>
      <c r="S646" s="78" t="str">
        <f>VLOOKUP(Leverancespecifikation6[[#This Row],[ID-Bygningsdel]],'Data aktør'!A:H,6,FALSE)</f>
        <v/>
      </c>
      <c r="T646" s="78" t="str">
        <f>VLOOKUP(Leverancespecifikation6[[#This Row],[ID-Bygningsdel]],'Data aktør'!A:H,7,FALSE)</f>
        <v>X</v>
      </c>
      <c r="U646" s="122" t="str">
        <f>VLOOKUP(Leverancespecifikation6[[#This Row],[ID-Bygningsdel]],'Data aktør'!A:H,8,FALSE)</f>
        <v/>
      </c>
      <c r="V646" s="112"/>
      <c r="W646" s="79"/>
      <c r="X646" s="79"/>
      <c r="Y646" s="79"/>
      <c r="Z646" s="79"/>
      <c r="AA646" s="79"/>
      <c r="AB646" s="171"/>
      <c r="AD646" s="171"/>
      <c r="AE646" s="171"/>
      <c r="AF646" s="171"/>
      <c r="AG646" s="171"/>
      <c r="AH646" s="171"/>
      <c r="AI646" s="171"/>
      <c r="AJ646" s="171"/>
      <c r="BB646" s="171" t="s">
        <v>38</v>
      </c>
      <c r="BC646" s="171">
        <v>325</v>
      </c>
      <c r="BV646" s="171"/>
      <c r="BW646" s="171"/>
      <c r="CB646" s="134"/>
    </row>
    <row r="647" spans="1:80" ht="12" x14ac:dyDescent="0.2">
      <c r="A647" s="249"/>
      <c r="B647" s="242" t="s">
        <v>1315</v>
      </c>
      <c r="C647" s="170" t="str">
        <f>_xlfn.CONCAT(Leverancespecifikation6[[#This Row],[ID]],Leverancespecifikation6[[#This Row],[BYGNINGSDEL]])</f>
        <v xml:space="preserve">643Fortrængningsarmaturer </v>
      </c>
      <c r="E647" s="171">
        <v>575</v>
      </c>
      <c r="I647" s="171"/>
      <c r="J647" s="171">
        <v>4</v>
      </c>
      <c r="K647" s="175" t="s">
        <v>1347</v>
      </c>
      <c r="L647" s="172" t="s">
        <v>1275</v>
      </c>
      <c r="M647" s="80" t="str">
        <f>IFERROR(VLOOKUP(Leverancespecifikation6[[#This Row],[ID-Bygningsdel]],'Data ændringslog'!A:G,7,FALSE),"P")</f>
        <v/>
      </c>
      <c r="N647" s="321" t="s">
        <v>99</v>
      </c>
      <c r="O647" s="121" t="str">
        <f>VLOOKUP(Leverancespecifikation6[[#This Row],[ID-Bygningsdel]],'Data aktør'!A:H,2,FALSE)</f>
        <v/>
      </c>
      <c r="P647" s="78" t="str">
        <f>VLOOKUP(Leverancespecifikation6[[#This Row],[ID-Bygningsdel]],'Data aktør'!A:H,3,FALSE)</f>
        <v/>
      </c>
      <c r="Q647" s="78" t="str">
        <f>VLOOKUP(Leverancespecifikation6[[#This Row],[ID-Bygningsdel]],'Data aktør'!A:H,4,FALSE)</f>
        <v/>
      </c>
      <c r="R647" s="78" t="str">
        <f>VLOOKUP(Leverancespecifikation6[[#This Row],[ID-Bygningsdel]],'Data aktør'!A:H,5,FALSE)</f>
        <v/>
      </c>
      <c r="S647" s="78" t="str">
        <f>VLOOKUP(Leverancespecifikation6[[#This Row],[ID-Bygningsdel]],'Data aktør'!A:H,6,FALSE)</f>
        <v>X</v>
      </c>
      <c r="T647" s="78" t="str">
        <f>VLOOKUP(Leverancespecifikation6[[#This Row],[ID-Bygningsdel]],'Data aktør'!A:H,7,FALSE)</f>
        <v>X</v>
      </c>
      <c r="U647" s="122" t="str">
        <f>VLOOKUP(Leverancespecifikation6[[#This Row],[ID-Bygningsdel]],'Data aktør'!A:H,8,FALSE)</f>
        <v/>
      </c>
      <c r="V647" s="112"/>
      <c r="W647" s="79"/>
      <c r="X647" s="79"/>
      <c r="Y647" s="79"/>
      <c r="Z647" s="79"/>
      <c r="AA647" s="79"/>
      <c r="AB647" s="171"/>
      <c r="AD647" s="171"/>
      <c r="AE647" s="171"/>
      <c r="AF647" s="171"/>
      <c r="AG647" s="171"/>
      <c r="AH647" s="171"/>
      <c r="AI647" s="171"/>
      <c r="AJ647" s="171" t="s">
        <v>37</v>
      </c>
      <c r="AK647" s="171">
        <v>200</v>
      </c>
      <c r="AT647" s="171" t="s">
        <v>37</v>
      </c>
      <c r="AU647" s="171">
        <v>300</v>
      </c>
      <c r="BB647" s="171" t="s">
        <v>38</v>
      </c>
      <c r="BC647" s="171">
        <v>325</v>
      </c>
      <c r="BV647" s="171"/>
      <c r="BW647" s="171"/>
      <c r="CB647" s="134"/>
    </row>
    <row r="648" spans="1:80" ht="12" x14ac:dyDescent="0.2">
      <c r="A648" s="249"/>
      <c r="B648" s="242" t="s">
        <v>1317</v>
      </c>
      <c r="C648" s="170" t="str">
        <f>_xlfn.CONCAT(Leverancespecifikation6[[#This Row],[ID]],Leverancespecifikation6[[#This Row],[BYGNINGSDEL]])</f>
        <v>644Loftsarmaturer</v>
      </c>
      <c r="E648" s="171">
        <v>575</v>
      </c>
      <c r="I648" s="171"/>
      <c r="J648" s="171">
        <v>4</v>
      </c>
      <c r="K648" s="175" t="s">
        <v>1349</v>
      </c>
      <c r="L648" s="172" t="s">
        <v>1275</v>
      </c>
      <c r="M648" s="80" t="str">
        <f>IFERROR(VLOOKUP(Leverancespecifikation6[[#This Row],[ID-Bygningsdel]],'Data ændringslog'!A:G,7,FALSE),"P")</f>
        <v/>
      </c>
      <c r="N648" s="321" t="s">
        <v>99</v>
      </c>
      <c r="O648" s="121" t="str">
        <f>VLOOKUP(Leverancespecifikation6[[#This Row],[ID-Bygningsdel]],'Data aktør'!A:H,2,FALSE)</f>
        <v/>
      </c>
      <c r="P648" s="78" t="str">
        <f>VLOOKUP(Leverancespecifikation6[[#This Row],[ID-Bygningsdel]],'Data aktør'!A:H,3,FALSE)</f>
        <v/>
      </c>
      <c r="Q648" s="78" t="str">
        <f>VLOOKUP(Leverancespecifikation6[[#This Row],[ID-Bygningsdel]],'Data aktør'!A:H,4,FALSE)</f>
        <v/>
      </c>
      <c r="R648" s="78" t="str">
        <f>VLOOKUP(Leverancespecifikation6[[#This Row],[ID-Bygningsdel]],'Data aktør'!A:H,5,FALSE)</f>
        <v/>
      </c>
      <c r="S648" s="78" t="str">
        <f>VLOOKUP(Leverancespecifikation6[[#This Row],[ID-Bygningsdel]],'Data aktør'!A:H,6,FALSE)</f>
        <v>X</v>
      </c>
      <c r="T648" s="78" t="str">
        <f>VLOOKUP(Leverancespecifikation6[[#This Row],[ID-Bygningsdel]],'Data aktør'!A:H,7,FALSE)</f>
        <v>X</v>
      </c>
      <c r="U648" s="122" t="str">
        <f>VLOOKUP(Leverancespecifikation6[[#This Row],[ID-Bygningsdel]],'Data aktør'!A:H,8,FALSE)</f>
        <v/>
      </c>
      <c r="V648" s="112"/>
      <c r="W648" s="79"/>
      <c r="X648" s="79"/>
      <c r="Y648" s="79"/>
      <c r="Z648" s="79"/>
      <c r="AA648" s="79"/>
      <c r="AB648" s="171"/>
      <c r="AD648" s="171"/>
      <c r="AE648" s="171"/>
      <c r="AF648" s="171"/>
      <c r="AG648" s="171"/>
      <c r="AH648" s="171"/>
      <c r="AI648" s="171"/>
      <c r="AJ648" s="171" t="s">
        <v>37</v>
      </c>
      <c r="AK648" s="171">
        <v>200</v>
      </c>
      <c r="AT648" s="171" t="s">
        <v>37</v>
      </c>
      <c r="AU648" s="171">
        <v>300</v>
      </c>
      <c r="BB648" s="171" t="s">
        <v>38</v>
      </c>
      <c r="BC648" s="171">
        <v>325</v>
      </c>
      <c r="BV648" s="171"/>
      <c r="BW648" s="171"/>
      <c r="CB648" s="134"/>
    </row>
    <row r="649" spans="1:80" ht="12" x14ac:dyDescent="0.2">
      <c r="A649" s="249"/>
      <c r="B649" s="242" t="s">
        <v>1319</v>
      </c>
      <c r="C649" s="170" t="str">
        <f>_xlfn.CONCAT(Leverancespecifikation6[[#This Row],[ID]],Leverancespecifikation6[[#This Row],[BYGNINGSDEL]])</f>
        <v>645Overtryksventiler</v>
      </c>
      <c r="E649" s="171">
        <v>575</v>
      </c>
      <c r="I649" s="171"/>
      <c r="J649" s="171">
        <v>4</v>
      </c>
      <c r="K649" s="175" t="s">
        <v>1351</v>
      </c>
      <c r="L649" s="172" t="s">
        <v>1275</v>
      </c>
      <c r="M649" s="80" t="str">
        <f>IFERROR(VLOOKUP(Leverancespecifikation6[[#This Row],[ID-Bygningsdel]],'Data ændringslog'!A:G,7,FALSE),"P")</f>
        <v/>
      </c>
      <c r="N649" s="321" t="s">
        <v>99</v>
      </c>
      <c r="O649" s="121" t="str">
        <f>VLOOKUP(Leverancespecifikation6[[#This Row],[ID-Bygningsdel]],'Data aktør'!A:H,2,FALSE)</f>
        <v/>
      </c>
      <c r="P649" s="78" t="str">
        <f>VLOOKUP(Leverancespecifikation6[[#This Row],[ID-Bygningsdel]],'Data aktør'!A:H,3,FALSE)</f>
        <v/>
      </c>
      <c r="Q649" s="78" t="str">
        <f>VLOOKUP(Leverancespecifikation6[[#This Row],[ID-Bygningsdel]],'Data aktør'!A:H,4,FALSE)</f>
        <v/>
      </c>
      <c r="R649" s="78" t="str">
        <f>VLOOKUP(Leverancespecifikation6[[#This Row],[ID-Bygningsdel]],'Data aktør'!A:H,5,FALSE)</f>
        <v/>
      </c>
      <c r="S649" s="78" t="str">
        <f>VLOOKUP(Leverancespecifikation6[[#This Row],[ID-Bygningsdel]],'Data aktør'!A:H,6,FALSE)</f>
        <v>X</v>
      </c>
      <c r="T649" s="78" t="str">
        <f>VLOOKUP(Leverancespecifikation6[[#This Row],[ID-Bygningsdel]],'Data aktør'!A:H,7,FALSE)</f>
        <v>X</v>
      </c>
      <c r="U649" s="122" t="str">
        <f>VLOOKUP(Leverancespecifikation6[[#This Row],[ID-Bygningsdel]],'Data aktør'!A:H,8,FALSE)</f>
        <v/>
      </c>
      <c r="V649" s="112"/>
      <c r="W649" s="79"/>
      <c r="X649" s="79"/>
      <c r="Y649" s="79"/>
      <c r="Z649" s="79"/>
      <c r="AA649" s="79"/>
      <c r="AB649" s="171"/>
      <c r="AD649" s="171"/>
      <c r="AE649" s="171"/>
      <c r="AF649" s="171"/>
      <c r="AG649" s="171"/>
      <c r="AH649" s="171"/>
      <c r="AI649" s="171"/>
      <c r="AJ649" s="171"/>
      <c r="AT649" s="171" t="s">
        <v>37</v>
      </c>
      <c r="AU649" s="171">
        <v>300</v>
      </c>
      <c r="BB649" s="171" t="s">
        <v>38</v>
      </c>
      <c r="BC649" s="171">
        <v>325</v>
      </c>
      <c r="BV649" s="171"/>
      <c r="BW649" s="171"/>
      <c r="CB649" s="134"/>
    </row>
    <row r="650" spans="1:80" ht="12" x14ac:dyDescent="0.2">
      <c r="A650" s="249"/>
      <c r="B650" s="242" t="s">
        <v>1321</v>
      </c>
      <c r="C650" s="170" t="str">
        <f>_xlfn.CONCAT(Leverancespecifikation6[[#This Row],[ID]],Leverancespecifikation6[[#This Row],[BYGNINGSDEL]])</f>
        <v xml:space="preserve">646Renrumsarmaturer </v>
      </c>
      <c r="E650" s="171">
        <v>575</v>
      </c>
      <c r="I650" s="171"/>
      <c r="J650" s="171">
        <v>4</v>
      </c>
      <c r="K650" s="175" t="s">
        <v>1353</v>
      </c>
      <c r="L650" s="172" t="s">
        <v>1275</v>
      </c>
      <c r="M650" s="80" t="str">
        <f>IFERROR(VLOOKUP(Leverancespecifikation6[[#This Row],[ID-Bygningsdel]],'Data ændringslog'!A:G,7,FALSE),"P")</f>
        <v/>
      </c>
      <c r="N650" s="321" t="s">
        <v>99</v>
      </c>
      <c r="O650" s="121" t="str">
        <f>VLOOKUP(Leverancespecifikation6[[#This Row],[ID-Bygningsdel]],'Data aktør'!A:H,2,FALSE)</f>
        <v/>
      </c>
      <c r="P650" s="78" t="str">
        <f>VLOOKUP(Leverancespecifikation6[[#This Row],[ID-Bygningsdel]],'Data aktør'!A:H,3,FALSE)</f>
        <v/>
      </c>
      <c r="Q650" s="78" t="str">
        <f>VLOOKUP(Leverancespecifikation6[[#This Row],[ID-Bygningsdel]],'Data aktør'!A:H,4,FALSE)</f>
        <v/>
      </c>
      <c r="R650" s="78" t="str">
        <f>VLOOKUP(Leverancespecifikation6[[#This Row],[ID-Bygningsdel]],'Data aktør'!A:H,5,FALSE)</f>
        <v/>
      </c>
      <c r="S650" s="78" t="str">
        <f>VLOOKUP(Leverancespecifikation6[[#This Row],[ID-Bygningsdel]],'Data aktør'!A:H,6,FALSE)</f>
        <v>X</v>
      </c>
      <c r="T650" s="78" t="str">
        <f>VLOOKUP(Leverancespecifikation6[[#This Row],[ID-Bygningsdel]],'Data aktør'!A:H,7,FALSE)</f>
        <v>X</v>
      </c>
      <c r="U650" s="122" t="str">
        <f>VLOOKUP(Leverancespecifikation6[[#This Row],[ID-Bygningsdel]],'Data aktør'!A:H,8,FALSE)</f>
        <v/>
      </c>
      <c r="V650" s="112"/>
      <c r="W650" s="79"/>
      <c r="X650" s="79"/>
      <c r="Y650" s="79"/>
      <c r="Z650" s="79"/>
      <c r="AA650" s="79"/>
      <c r="AB650" s="171"/>
      <c r="AD650" s="171"/>
      <c r="AE650" s="171"/>
      <c r="AF650" s="171"/>
      <c r="AG650" s="171"/>
      <c r="AH650" s="171"/>
      <c r="AI650" s="171"/>
      <c r="AJ650" s="171" t="s">
        <v>37</v>
      </c>
      <c r="AK650" s="171">
        <v>200</v>
      </c>
      <c r="AT650" s="171" t="s">
        <v>37</v>
      </c>
      <c r="AU650" s="171">
        <v>300</v>
      </c>
      <c r="BB650" s="171" t="s">
        <v>38</v>
      </c>
      <c r="BC650" s="171">
        <v>325</v>
      </c>
      <c r="BV650" s="171"/>
      <c r="BW650" s="171"/>
      <c r="CB650" s="134"/>
    </row>
    <row r="651" spans="1:80" ht="12" x14ac:dyDescent="0.2">
      <c r="A651" s="249"/>
      <c r="B651" s="242" t="s">
        <v>1323</v>
      </c>
      <c r="C651" s="170" t="str">
        <f>_xlfn.CONCAT(Leverancespecifikation6[[#This Row],[ID]],Leverancespecifikation6[[#This Row],[BYGNINGSDEL]])</f>
        <v>647Riste / Vægarmarturer</v>
      </c>
      <c r="E651" s="171">
        <v>575</v>
      </c>
      <c r="I651" s="171"/>
      <c r="J651" s="171">
        <v>4</v>
      </c>
      <c r="K651" s="175" t="s">
        <v>1355</v>
      </c>
      <c r="L651" s="172" t="s">
        <v>1275</v>
      </c>
      <c r="M651" s="80" t="str">
        <f>IFERROR(VLOOKUP(Leverancespecifikation6[[#This Row],[ID-Bygningsdel]],'Data ændringslog'!A:G,7,FALSE),"P")</f>
        <v/>
      </c>
      <c r="N651" s="321" t="s">
        <v>99</v>
      </c>
      <c r="O651" s="121" t="str">
        <f>VLOOKUP(Leverancespecifikation6[[#This Row],[ID-Bygningsdel]],'Data aktør'!A:H,2,FALSE)</f>
        <v/>
      </c>
      <c r="P651" s="78" t="str">
        <f>VLOOKUP(Leverancespecifikation6[[#This Row],[ID-Bygningsdel]],'Data aktør'!A:H,3,FALSE)</f>
        <v/>
      </c>
      <c r="Q651" s="78" t="str">
        <f>VLOOKUP(Leverancespecifikation6[[#This Row],[ID-Bygningsdel]],'Data aktør'!A:H,4,FALSE)</f>
        <v/>
      </c>
      <c r="R651" s="78" t="str">
        <f>VLOOKUP(Leverancespecifikation6[[#This Row],[ID-Bygningsdel]],'Data aktør'!A:H,5,FALSE)</f>
        <v/>
      </c>
      <c r="S651" s="78" t="str">
        <f>VLOOKUP(Leverancespecifikation6[[#This Row],[ID-Bygningsdel]],'Data aktør'!A:H,6,FALSE)</f>
        <v>X</v>
      </c>
      <c r="T651" s="78" t="str">
        <f>VLOOKUP(Leverancespecifikation6[[#This Row],[ID-Bygningsdel]],'Data aktør'!A:H,7,FALSE)</f>
        <v>X</v>
      </c>
      <c r="U651" s="122" t="str">
        <f>VLOOKUP(Leverancespecifikation6[[#This Row],[ID-Bygningsdel]],'Data aktør'!A:H,8,FALSE)</f>
        <v/>
      </c>
      <c r="V651" s="112"/>
      <c r="W651" s="79"/>
      <c r="X651" s="79"/>
      <c r="Y651" s="79"/>
      <c r="Z651" s="79"/>
      <c r="AA651" s="79"/>
      <c r="AB651" s="171"/>
      <c r="AD651" s="171"/>
      <c r="AE651" s="171"/>
      <c r="AF651" s="171"/>
      <c r="AG651" s="171"/>
      <c r="AH651" s="171"/>
      <c r="AI651" s="171"/>
      <c r="AJ651" s="171" t="s">
        <v>37</v>
      </c>
      <c r="AK651" s="171">
        <v>200</v>
      </c>
      <c r="AT651" s="171" t="s">
        <v>37</v>
      </c>
      <c r="AU651" s="171">
        <v>300</v>
      </c>
      <c r="BB651" s="171" t="s">
        <v>38</v>
      </c>
      <c r="BC651" s="171">
        <v>325</v>
      </c>
      <c r="BV651" s="171"/>
      <c r="BW651" s="171"/>
      <c r="CB651" s="134"/>
    </row>
    <row r="652" spans="1:80" ht="12" x14ac:dyDescent="0.2">
      <c r="A652" s="249"/>
      <c r="B652" s="242" t="s">
        <v>1324</v>
      </c>
      <c r="C652" s="170" t="str">
        <f>_xlfn.CONCAT(Leverancespecifikation6[[#This Row],[ID]],Leverancespecifikation6[[#This Row],[BYGNINGSDEL]])</f>
        <v xml:space="preserve">648Indblæsningsposer </v>
      </c>
      <c r="E652" s="171">
        <v>575</v>
      </c>
      <c r="I652" s="171"/>
      <c r="J652" s="171">
        <v>4</v>
      </c>
      <c r="K652" s="175" t="s">
        <v>1357</v>
      </c>
      <c r="L652" s="172" t="s">
        <v>1275</v>
      </c>
      <c r="M652" s="80" t="str">
        <f>IFERROR(VLOOKUP(Leverancespecifikation6[[#This Row],[ID-Bygningsdel]],'Data ændringslog'!A:G,7,FALSE),"P")</f>
        <v/>
      </c>
      <c r="N652" s="321" t="s">
        <v>99</v>
      </c>
      <c r="O652" s="121" t="str">
        <f>VLOOKUP(Leverancespecifikation6[[#This Row],[ID-Bygningsdel]],'Data aktør'!A:H,2,FALSE)</f>
        <v/>
      </c>
      <c r="P652" s="78" t="str">
        <f>VLOOKUP(Leverancespecifikation6[[#This Row],[ID-Bygningsdel]],'Data aktør'!A:H,3,FALSE)</f>
        <v/>
      </c>
      <c r="Q652" s="78" t="str">
        <f>VLOOKUP(Leverancespecifikation6[[#This Row],[ID-Bygningsdel]],'Data aktør'!A:H,4,FALSE)</f>
        <v/>
      </c>
      <c r="R652" s="78" t="str">
        <f>VLOOKUP(Leverancespecifikation6[[#This Row],[ID-Bygningsdel]],'Data aktør'!A:H,5,FALSE)</f>
        <v/>
      </c>
      <c r="S652" s="78" t="str">
        <f>VLOOKUP(Leverancespecifikation6[[#This Row],[ID-Bygningsdel]],'Data aktør'!A:H,6,FALSE)</f>
        <v>X</v>
      </c>
      <c r="T652" s="78" t="str">
        <f>VLOOKUP(Leverancespecifikation6[[#This Row],[ID-Bygningsdel]],'Data aktør'!A:H,7,FALSE)</f>
        <v>X</v>
      </c>
      <c r="U652" s="122" t="str">
        <f>VLOOKUP(Leverancespecifikation6[[#This Row],[ID-Bygningsdel]],'Data aktør'!A:H,8,FALSE)</f>
        <v/>
      </c>
      <c r="V652" s="112"/>
      <c r="W652" s="79"/>
      <c r="X652" s="79"/>
      <c r="Y652" s="79"/>
      <c r="Z652" s="79"/>
      <c r="AA652" s="79"/>
      <c r="AB652" s="171"/>
      <c r="AD652" s="171"/>
      <c r="AE652" s="171"/>
      <c r="AF652" s="171"/>
      <c r="AG652" s="171"/>
      <c r="AH652" s="171"/>
      <c r="AI652" s="171"/>
      <c r="AJ652" s="171" t="s">
        <v>37</v>
      </c>
      <c r="AK652" s="171">
        <v>200</v>
      </c>
      <c r="AT652" s="171" t="s">
        <v>37</v>
      </c>
      <c r="AU652" s="171">
        <v>300</v>
      </c>
      <c r="BB652" s="171" t="s">
        <v>38</v>
      </c>
      <c r="BC652" s="171">
        <v>325</v>
      </c>
      <c r="BV652" s="171"/>
      <c r="BW652" s="171"/>
      <c r="CB652" s="134"/>
    </row>
    <row r="653" spans="1:80" ht="12" x14ac:dyDescent="0.2">
      <c r="A653" s="249"/>
      <c r="B653" s="242" t="s">
        <v>1326</v>
      </c>
      <c r="C653" s="170" t="str">
        <f>_xlfn.CONCAT(Leverancespecifikation6[[#This Row],[ID]],Leverancespecifikation6[[#This Row],[BYGNINGSDEL]])</f>
        <v xml:space="preserve">649Kontrolventiler </v>
      </c>
      <c r="E653" s="171">
        <v>575</v>
      </c>
      <c r="I653" s="171"/>
      <c r="J653" s="171">
        <v>4</v>
      </c>
      <c r="K653" s="175" t="s">
        <v>1359</v>
      </c>
      <c r="L653" s="172" t="s">
        <v>1275</v>
      </c>
      <c r="M653" s="80" t="str">
        <f>IFERROR(VLOOKUP(Leverancespecifikation6[[#This Row],[ID-Bygningsdel]],'Data ændringslog'!A:G,7,FALSE),"P")</f>
        <v/>
      </c>
      <c r="N653" s="321" t="s">
        <v>99</v>
      </c>
      <c r="O653" s="121" t="str">
        <f>VLOOKUP(Leverancespecifikation6[[#This Row],[ID-Bygningsdel]],'Data aktør'!A:H,2,FALSE)</f>
        <v/>
      </c>
      <c r="P653" s="78" t="str">
        <f>VLOOKUP(Leverancespecifikation6[[#This Row],[ID-Bygningsdel]],'Data aktør'!A:H,3,FALSE)</f>
        <v/>
      </c>
      <c r="Q653" s="78" t="str">
        <f>VLOOKUP(Leverancespecifikation6[[#This Row],[ID-Bygningsdel]],'Data aktør'!A:H,4,FALSE)</f>
        <v/>
      </c>
      <c r="R653" s="78" t="str">
        <f>VLOOKUP(Leverancespecifikation6[[#This Row],[ID-Bygningsdel]],'Data aktør'!A:H,5,FALSE)</f>
        <v/>
      </c>
      <c r="S653" s="78" t="str">
        <f>VLOOKUP(Leverancespecifikation6[[#This Row],[ID-Bygningsdel]],'Data aktør'!A:H,6,FALSE)</f>
        <v>X</v>
      </c>
      <c r="T653" s="78" t="str">
        <f>VLOOKUP(Leverancespecifikation6[[#This Row],[ID-Bygningsdel]],'Data aktør'!A:H,7,FALSE)</f>
        <v>X</v>
      </c>
      <c r="U653" s="122" t="str">
        <f>VLOOKUP(Leverancespecifikation6[[#This Row],[ID-Bygningsdel]],'Data aktør'!A:H,8,FALSE)</f>
        <v/>
      </c>
      <c r="V653" s="112"/>
      <c r="W653" s="79"/>
      <c r="X653" s="79"/>
      <c r="Y653" s="79"/>
      <c r="Z653" s="79"/>
      <c r="AA653" s="79"/>
      <c r="AB653" s="171"/>
      <c r="AD653" s="171"/>
      <c r="AE653" s="171"/>
      <c r="AF653" s="171"/>
      <c r="AG653" s="171"/>
      <c r="AH653" s="171"/>
      <c r="AI653" s="171"/>
      <c r="AJ653" s="171"/>
      <c r="AT653" s="171" t="s">
        <v>37</v>
      </c>
      <c r="AU653" s="171">
        <v>300</v>
      </c>
      <c r="BB653" s="171" t="s">
        <v>38</v>
      </c>
      <c r="BC653" s="171">
        <v>325</v>
      </c>
      <c r="BV653" s="171"/>
      <c r="BW653" s="171"/>
      <c r="CB653" s="134"/>
    </row>
    <row r="654" spans="1:80" ht="12" x14ac:dyDescent="0.2">
      <c r="A654" s="249"/>
      <c r="B654" s="242" t="s">
        <v>1328</v>
      </c>
      <c r="C654" s="170" t="str">
        <f>_xlfn.CONCAT(Leverancespecifikation6[[#This Row],[ID]],Leverancespecifikation6[[#This Row],[BYGNINGSDEL]])</f>
        <v>650Tilslutninger til udstyr</v>
      </c>
      <c r="E654" s="171">
        <v>576</v>
      </c>
      <c r="I654" s="171"/>
      <c r="J654" s="171">
        <v>3</v>
      </c>
      <c r="K654" s="333" t="s">
        <v>1361</v>
      </c>
      <c r="M654" s="80" t="str">
        <f>IFERROR(VLOOKUP(Leverancespecifikation6[[#This Row],[ID-Bygningsdel]],'Data ændringslog'!A:G,7,FALSE),"P")</f>
        <v/>
      </c>
      <c r="N654" s="321" t="s">
        <v>99</v>
      </c>
      <c r="O654" s="121" t="str">
        <f>VLOOKUP(Leverancespecifikation6[[#This Row],[ID-Bygningsdel]],'Data aktør'!A:H,2,FALSE)</f>
        <v/>
      </c>
      <c r="P654" s="78" t="str">
        <f>VLOOKUP(Leverancespecifikation6[[#This Row],[ID-Bygningsdel]],'Data aktør'!A:H,3,FALSE)</f>
        <v/>
      </c>
      <c r="Q654" s="78" t="str">
        <f>VLOOKUP(Leverancespecifikation6[[#This Row],[ID-Bygningsdel]],'Data aktør'!A:H,4,FALSE)</f>
        <v/>
      </c>
      <c r="R654" s="78" t="str">
        <f>VLOOKUP(Leverancespecifikation6[[#This Row],[ID-Bygningsdel]],'Data aktør'!A:H,5,FALSE)</f>
        <v/>
      </c>
      <c r="S654" s="78" t="str">
        <f>VLOOKUP(Leverancespecifikation6[[#This Row],[ID-Bygningsdel]],'Data aktør'!A:H,6,FALSE)</f>
        <v/>
      </c>
      <c r="T654" s="78" t="str">
        <f>VLOOKUP(Leverancespecifikation6[[#This Row],[ID-Bygningsdel]],'Data aktør'!A:H,7,FALSE)</f>
        <v/>
      </c>
      <c r="U654" s="122" t="str">
        <f>VLOOKUP(Leverancespecifikation6[[#This Row],[ID-Bygningsdel]],'Data aktør'!A:H,8,FALSE)</f>
        <v/>
      </c>
      <c r="V654" s="112"/>
      <c r="W654" s="79"/>
      <c r="X654" s="79"/>
      <c r="Y654" s="79"/>
      <c r="Z654" s="79"/>
      <c r="AA654" s="79"/>
      <c r="AB654" s="171"/>
      <c r="AD654" s="171"/>
      <c r="AE654" s="171"/>
      <c r="AF654" s="171"/>
      <c r="AG654" s="171"/>
      <c r="AH654" s="171"/>
      <c r="AI654" s="171"/>
      <c r="AJ654" s="171"/>
      <c r="BV654" s="171"/>
      <c r="BW654" s="171"/>
      <c r="CB654" s="134"/>
    </row>
    <row r="655" spans="1:80" ht="12" x14ac:dyDescent="0.2">
      <c r="A655" s="249"/>
      <c r="B655" s="242" t="s">
        <v>1330</v>
      </c>
      <c r="C655" s="170" t="str">
        <f>_xlfn.CONCAT(Leverancespecifikation6[[#This Row],[ID]],Leverancespecifikation6[[#This Row],[BYGNINGSDEL]])</f>
        <v>651Emhætter</v>
      </c>
      <c r="E655" s="171">
        <v>576</v>
      </c>
      <c r="I655" s="171"/>
      <c r="J655" s="171">
        <v>4</v>
      </c>
      <c r="K655" s="175" t="s">
        <v>1363</v>
      </c>
      <c r="L655" s="172" t="s">
        <v>1275</v>
      </c>
      <c r="M655" s="80" t="str">
        <f>IFERROR(VLOOKUP(Leverancespecifikation6[[#This Row],[ID-Bygningsdel]],'Data ændringslog'!A:G,7,FALSE),"P")</f>
        <v/>
      </c>
      <c r="N655" s="321" t="s">
        <v>99</v>
      </c>
      <c r="O655" s="121" t="str">
        <f>VLOOKUP(Leverancespecifikation6[[#This Row],[ID-Bygningsdel]],'Data aktør'!A:H,2,FALSE)</f>
        <v/>
      </c>
      <c r="P655" s="78" t="str">
        <f>VLOOKUP(Leverancespecifikation6[[#This Row],[ID-Bygningsdel]],'Data aktør'!A:H,3,FALSE)</f>
        <v/>
      </c>
      <c r="Q655" s="78" t="str">
        <f>VLOOKUP(Leverancespecifikation6[[#This Row],[ID-Bygningsdel]],'Data aktør'!A:H,4,FALSE)</f>
        <v/>
      </c>
      <c r="R655" s="78" t="str">
        <f>VLOOKUP(Leverancespecifikation6[[#This Row],[ID-Bygningsdel]],'Data aktør'!A:H,5,FALSE)</f>
        <v/>
      </c>
      <c r="S655" s="78" t="str">
        <f>VLOOKUP(Leverancespecifikation6[[#This Row],[ID-Bygningsdel]],'Data aktør'!A:H,6,FALSE)</f>
        <v>X</v>
      </c>
      <c r="T655" s="78" t="str">
        <f>VLOOKUP(Leverancespecifikation6[[#This Row],[ID-Bygningsdel]],'Data aktør'!A:H,7,FALSE)</f>
        <v>X</v>
      </c>
      <c r="U655" s="122" t="str">
        <f>VLOOKUP(Leverancespecifikation6[[#This Row],[ID-Bygningsdel]],'Data aktør'!A:H,8,FALSE)</f>
        <v/>
      </c>
      <c r="V655" s="112"/>
      <c r="W655" s="79"/>
      <c r="X655" s="79"/>
      <c r="Y655" s="79"/>
      <c r="Z655" s="79"/>
      <c r="AA655" s="79"/>
      <c r="AB655" s="171"/>
      <c r="AD655" s="171"/>
      <c r="AE655" s="171"/>
      <c r="AF655" s="171"/>
      <c r="AG655" s="171"/>
      <c r="AH655" s="171"/>
      <c r="AI655" s="171"/>
      <c r="AJ655" s="171"/>
      <c r="AT655" s="171" t="s">
        <v>37</v>
      </c>
      <c r="AU655" s="171">
        <v>300</v>
      </c>
      <c r="BB655" s="171" t="s">
        <v>38</v>
      </c>
      <c r="BC655" s="171">
        <v>325</v>
      </c>
      <c r="BV655" s="171"/>
      <c r="BW655" s="171"/>
      <c r="CB655" s="134"/>
    </row>
    <row r="656" spans="1:80" ht="12" x14ac:dyDescent="0.2">
      <c r="A656" s="249"/>
      <c r="B656" s="242" t="s">
        <v>1332</v>
      </c>
      <c r="C656" s="170" t="str">
        <f>_xlfn.CONCAT(Leverancespecifikation6[[#This Row],[ID]],Leverancespecifikation6[[#This Row],[BYGNINGSDEL]])</f>
        <v>652Punktsug</v>
      </c>
      <c r="E656" s="171">
        <v>576</v>
      </c>
      <c r="I656" s="171"/>
      <c r="J656" s="171">
        <v>4</v>
      </c>
      <c r="K656" s="175" t="s">
        <v>1365</v>
      </c>
      <c r="L656" s="172" t="s">
        <v>1275</v>
      </c>
      <c r="M656" s="80" t="str">
        <f>IFERROR(VLOOKUP(Leverancespecifikation6[[#This Row],[ID-Bygningsdel]],'Data ændringslog'!A:G,7,FALSE),"P")</f>
        <v/>
      </c>
      <c r="N656" s="321" t="s">
        <v>99</v>
      </c>
      <c r="O656" s="121" t="str">
        <f>VLOOKUP(Leverancespecifikation6[[#This Row],[ID-Bygningsdel]],'Data aktør'!A:H,2,FALSE)</f>
        <v/>
      </c>
      <c r="P656" s="78" t="str">
        <f>VLOOKUP(Leverancespecifikation6[[#This Row],[ID-Bygningsdel]],'Data aktør'!A:H,3,FALSE)</f>
        <v/>
      </c>
      <c r="Q656" s="78" t="str">
        <f>VLOOKUP(Leverancespecifikation6[[#This Row],[ID-Bygningsdel]],'Data aktør'!A:H,4,FALSE)</f>
        <v/>
      </c>
      <c r="R656" s="78" t="str">
        <f>VLOOKUP(Leverancespecifikation6[[#This Row],[ID-Bygningsdel]],'Data aktør'!A:H,5,FALSE)</f>
        <v/>
      </c>
      <c r="S656" s="78" t="str">
        <f>VLOOKUP(Leverancespecifikation6[[#This Row],[ID-Bygningsdel]],'Data aktør'!A:H,6,FALSE)</f>
        <v>X</v>
      </c>
      <c r="T656" s="78" t="str">
        <f>VLOOKUP(Leverancespecifikation6[[#This Row],[ID-Bygningsdel]],'Data aktør'!A:H,7,FALSE)</f>
        <v>X</v>
      </c>
      <c r="U656" s="122" t="str">
        <f>VLOOKUP(Leverancespecifikation6[[#This Row],[ID-Bygningsdel]],'Data aktør'!A:H,8,FALSE)</f>
        <v/>
      </c>
      <c r="V656" s="112"/>
      <c r="W656" s="79"/>
      <c r="X656" s="79"/>
      <c r="Y656" s="79"/>
      <c r="Z656" s="79"/>
      <c r="AA656" s="79"/>
      <c r="AB656" s="171"/>
      <c r="AD656" s="171"/>
      <c r="AE656" s="171"/>
      <c r="AF656" s="171"/>
      <c r="AG656" s="171"/>
      <c r="AH656" s="171"/>
      <c r="AI656" s="171"/>
      <c r="AJ656" s="171"/>
      <c r="AT656" s="171" t="s">
        <v>37</v>
      </c>
      <c r="AU656" s="171">
        <v>300</v>
      </c>
      <c r="BB656" s="171" t="s">
        <v>38</v>
      </c>
      <c r="BC656" s="171">
        <v>325</v>
      </c>
      <c r="BV656" s="171"/>
      <c r="BW656" s="171"/>
      <c r="CB656" s="134"/>
    </row>
    <row r="657" spans="1:986" ht="12" x14ac:dyDescent="0.2">
      <c r="A657" s="249"/>
      <c r="B657" s="242" t="s">
        <v>1334</v>
      </c>
      <c r="C657" s="170" t="str">
        <f>_xlfn.CONCAT(Leverancespecifikation6[[#This Row],[ID]],Leverancespecifikation6[[#This Row],[BYGNINGSDEL]])</f>
        <v xml:space="preserve">653Kemikalieskabe </v>
      </c>
      <c r="E657" s="171">
        <v>576</v>
      </c>
      <c r="I657" s="171"/>
      <c r="J657" s="171">
        <v>4</v>
      </c>
      <c r="K657" s="175" t="s">
        <v>1367</v>
      </c>
      <c r="L657" s="172" t="s">
        <v>1275</v>
      </c>
      <c r="M657" s="80" t="str">
        <f>IFERROR(VLOOKUP(Leverancespecifikation6[[#This Row],[ID-Bygningsdel]],'Data ændringslog'!A:G,7,FALSE),"P")</f>
        <v/>
      </c>
      <c r="N657" s="321" t="s">
        <v>99</v>
      </c>
      <c r="O657" s="121" t="str">
        <f>VLOOKUP(Leverancespecifikation6[[#This Row],[ID-Bygningsdel]],'Data aktør'!A:H,2,FALSE)</f>
        <v/>
      </c>
      <c r="P657" s="78" t="str">
        <f>VLOOKUP(Leverancespecifikation6[[#This Row],[ID-Bygningsdel]],'Data aktør'!A:H,3,FALSE)</f>
        <v/>
      </c>
      <c r="Q657" s="78" t="str">
        <f>VLOOKUP(Leverancespecifikation6[[#This Row],[ID-Bygningsdel]],'Data aktør'!A:H,4,FALSE)</f>
        <v/>
      </c>
      <c r="R657" s="78" t="str">
        <f>VLOOKUP(Leverancespecifikation6[[#This Row],[ID-Bygningsdel]],'Data aktør'!A:H,5,FALSE)</f>
        <v/>
      </c>
      <c r="S657" s="78" t="str">
        <f>VLOOKUP(Leverancespecifikation6[[#This Row],[ID-Bygningsdel]],'Data aktør'!A:H,6,FALSE)</f>
        <v>X</v>
      </c>
      <c r="T657" s="78" t="str">
        <f>VLOOKUP(Leverancespecifikation6[[#This Row],[ID-Bygningsdel]],'Data aktør'!A:H,7,FALSE)</f>
        <v>X</v>
      </c>
      <c r="U657" s="122" t="str">
        <f>VLOOKUP(Leverancespecifikation6[[#This Row],[ID-Bygningsdel]],'Data aktør'!A:H,8,FALSE)</f>
        <v/>
      </c>
      <c r="V657" s="112"/>
      <c r="W657" s="79"/>
      <c r="X657" s="79"/>
      <c r="Y657" s="79"/>
      <c r="Z657" s="79"/>
      <c r="AA657" s="79"/>
      <c r="AB657" s="171"/>
      <c r="AD657" s="171"/>
      <c r="AE657" s="171"/>
      <c r="AF657" s="171"/>
      <c r="AG657" s="171"/>
      <c r="AH657" s="171"/>
      <c r="AI657" s="171"/>
      <c r="AJ657" s="171"/>
      <c r="AT657" s="171" t="s">
        <v>37</v>
      </c>
      <c r="AU657" s="171">
        <v>300</v>
      </c>
      <c r="BB657" s="171" t="s">
        <v>38</v>
      </c>
      <c r="BC657" s="171">
        <v>325</v>
      </c>
      <c r="BV657" s="171"/>
      <c r="BW657" s="171"/>
      <c r="CB657" s="134"/>
    </row>
    <row r="658" spans="1:986" ht="12" x14ac:dyDescent="0.2">
      <c r="A658" s="249"/>
      <c r="B658" s="242" t="s">
        <v>1336</v>
      </c>
      <c r="C658" s="170" t="str">
        <f>_xlfn.CONCAT(Leverancespecifikation6[[#This Row],[ID]],Leverancespecifikation6[[#This Row],[BYGNINGSDEL]])</f>
        <v>654Stinkskabe</v>
      </c>
      <c r="E658" s="171">
        <v>576</v>
      </c>
      <c r="I658" s="171"/>
      <c r="J658" s="171">
        <v>4</v>
      </c>
      <c r="K658" s="175" t="s">
        <v>1369</v>
      </c>
      <c r="L658" s="172" t="s">
        <v>1275</v>
      </c>
      <c r="M658" s="80" t="str">
        <f>IFERROR(VLOOKUP(Leverancespecifikation6[[#This Row],[ID-Bygningsdel]],'Data ændringslog'!A:G,7,FALSE),"P")</f>
        <v/>
      </c>
      <c r="N658" s="321" t="s">
        <v>99</v>
      </c>
      <c r="O658" s="121" t="str">
        <f>VLOOKUP(Leverancespecifikation6[[#This Row],[ID-Bygningsdel]],'Data aktør'!A:H,2,FALSE)</f>
        <v/>
      </c>
      <c r="P658" s="78" t="str">
        <f>VLOOKUP(Leverancespecifikation6[[#This Row],[ID-Bygningsdel]],'Data aktør'!A:H,3,FALSE)</f>
        <v/>
      </c>
      <c r="Q658" s="78" t="str">
        <f>VLOOKUP(Leverancespecifikation6[[#This Row],[ID-Bygningsdel]],'Data aktør'!A:H,4,FALSE)</f>
        <v/>
      </c>
      <c r="R658" s="78" t="str">
        <f>VLOOKUP(Leverancespecifikation6[[#This Row],[ID-Bygningsdel]],'Data aktør'!A:H,5,FALSE)</f>
        <v/>
      </c>
      <c r="S658" s="78" t="str">
        <f>VLOOKUP(Leverancespecifikation6[[#This Row],[ID-Bygningsdel]],'Data aktør'!A:H,6,FALSE)</f>
        <v>X</v>
      </c>
      <c r="T658" s="78" t="str">
        <f>VLOOKUP(Leverancespecifikation6[[#This Row],[ID-Bygningsdel]],'Data aktør'!A:H,7,FALSE)</f>
        <v>X</v>
      </c>
      <c r="U658" s="122" t="str">
        <f>VLOOKUP(Leverancespecifikation6[[#This Row],[ID-Bygningsdel]],'Data aktør'!A:H,8,FALSE)</f>
        <v/>
      </c>
      <c r="V658" s="112"/>
      <c r="W658" s="79"/>
      <c r="X658" s="79"/>
      <c r="Y658" s="79"/>
      <c r="Z658" s="79"/>
      <c r="AA658" s="79"/>
      <c r="AB658" s="171"/>
      <c r="AD658" s="171"/>
      <c r="AE658" s="171"/>
      <c r="AF658" s="171"/>
      <c r="AG658" s="171"/>
      <c r="AH658" s="171"/>
      <c r="AI658" s="171"/>
      <c r="AJ658" s="171"/>
      <c r="AT658" s="171" t="s">
        <v>37</v>
      </c>
      <c r="AU658" s="171">
        <v>300</v>
      </c>
      <c r="BB658" s="171" t="s">
        <v>38</v>
      </c>
      <c r="BC658" s="171">
        <v>325</v>
      </c>
      <c r="BV658" s="171"/>
      <c r="BW658" s="171"/>
      <c r="CB658" s="134"/>
    </row>
    <row r="659" spans="1:986" ht="12" x14ac:dyDescent="0.2">
      <c r="A659" s="249"/>
      <c r="B659" s="242" t="s">
        <v>1338</v>
      </c>
      <c r="C659" s="170" t="str">
        <f>_xlfn.CONCAT(Leverancespecifikation6[[#This Row],[ID]],Leverancespecifikation6[[#This Row],[BYGNINGSDEL]])</f>
        <v>655Lafbænke</v>
      </c>
      <c r="E659" s="171">
        <v>576</v>
      </c>
      <c r="I659" s="171"/>
      <c r="J659" s="171">
        <v>4</v>
      </c>
      <c r="K659" s="175" t="s">
        <v>1371</v>
      </c>
      <c r="L659" s="172" t="s">
        <v>1275</v>
      </c>
      <c r="M659" s="80" t="str">
        <f>IFERROR(VLOOKUP(Leverancespecifikation6[[#This Row],[ID-Bygningsdel]],'Data ændringslog'!A:G,7,FALSE),"P")</f>
        <v/>
      </c>
      <c r="N659" s="321" t="s">
        <v>99</v>
      </c>
      <c r="O659" s="121" t="str">
        <f>VLOOKUP(Leverancespecifikation6[[#This Row],[ID-Bygningsdel]],'Data aktør'!A:H,2,FALSE)</f>
        <v/>
      </c>
      <c r="P659" s="78" t="str">
        <f>VLOOKUP(Leverancespecifikation6[[#This Row],[ID-Bygningsdel]],'Data aktør'!A:H,3,FALSE)</f>
        <v/>
      </c>
      <c r="Q659" s="78" t="str">
        <f>VLOOKUP(Leverancespecifikation6[[#This Row],[ID-Bygningsdel]],'Data aktør'!A:H,4,FALSE)</f>
        <v/>
      </c>
      <c r="R659" s="78" t="str">
        <f>VLOOKUP(Leverancespecifikation6[[#This Row],[ID-Bygningsdel]],'Data aktør'!A:H,5,FALSE)</f>
        <v/>
      </c>
      <c r="S659" s="78" t="str">
        <f>VLOOKUP(Leverancespecifikation6[[#This Row],[ID-Bygningsdel]],'Data aktør'!A:H,6,FALSE)</f>
        <v>X</v>
      </c>
      <c r="T659" s="78" t="str">
        <f>VLOOKUP(Leverancespecifikation6[[#This Row],[ID-Bygningsdel]],'Data aktør'!A:H,7,FALSE)</f>
        <v>X</v>
      </c>
      <c r="U659" s="122" t="str">
        <f>VLOOKUP(Leverancespecifikation6[[#This Row],[ID-Bygningsdel]],'Data aktør'!A:H,8,FALSE)</f>
        <v/>
      </c>
      <c r="V659" s="112"/>
      <c r="W659" s="79"/>
      <c r="X659" s="79"/>
      <c r="Y659" s="79"/>
      <c r="Z659" s="79"/>
      <c r="AA659" s="79"/>
      <c r="AB659" s="171"/>
      <c r="AD659" s="171"/>
      <c r="AE659" s="171"/>
      <c r="AF659" s="171"/>
      <c r="AG659" s="171"/>
      <c r="AH659" s="171"/>
      <c r="AI659" s="171"/>
      <c r="AJ659" s="171"/>
      <c r="AT659" s="171" t="s">
        <v>37</v>
      </c>
      <c r="AU659" s="171">
        <v>300</v>
      </c>
      <c r="BB659" s="171" t="s">
        <v>38</v>
      </c>
      <c r="BC659" s="171">
        <v>325</v>
      </c>
      <c r="BV659" s="171"/>
      <c r="BW659" s="171"/>
      <c r="CB659" s="134"/>
    </row>
    <row r="660" spans="1:986" ht="12" x14ac:dyDescent="0.2">
      <c r="A660" s="249"/>
      <c r="B660" s="242" t="s">
        <v>1340</v>
      </c>
      <c r="C660" s="170" t="str">
        <f>_xlfn.CONCAT(Leverancespecifikation6[[#This Row],[ID]],Leverancespecifikation6[[#This Row],[BYGNINGSDEL]])</f>
        <v>656Sluser</v>
      </c>
      <c r="E660" s="171">
        <v>576</v>
      </c>
      <c r="I660" s="171"/>
      <c r="J660" s="171">
        <v>4</v>
      </c>
      <c r="K660" s="175" t="s">
        <v>1373</v>
      </c>
      <c r="L660" s="172" t="s">
        <v>1275</v>
      </c>
      <c r="M660" s="80" t="str">
        <f>IFERROR(VLOOKUP(Leverancespecifikation6[[#This Row],[ID-Bygningsdel]],'Data ændringslog'!A:G,7,FALSE),"P")</f>
        <v/>
      </c>
      <c r="N660" s="321" t="s">
        <v>99</v>
      </c>
      <c r="O660" s="121" t="str">
        <f>VLOOKUP(Leverancespecifikation6[[#This Row],[ID-Bygningsdel]],'Data aktør'!A:H,2,FALSE)</f>
        <v/>
      </c>
      <c r="P660" s="78" t="str">
        <f>VLOOKUP(Leverancespecifikation6[[#This Row],[ID-Bygningsdel]],'Data aktør'!A:H,3,FALSE)</f>
        <v/>
      </c>
      <c r="Q660" s="78" t="str">
        <f>VLOOKUP(Leverancespecifikation6[[#This Row],[ID-Bygningsdel]],'Data aktør'!A:H,4,FALSE)</f>
        <v/>
      </c>
      <c r="R660" s="78" t="str">
        <f>VLOOKUP(Leverancespecifikation6[[#This Row],[ID-Bygningsdel]],'Data aktør'!A:H,5,FALSE)</f>
        <v/>
      </c>
      <c r="S660" s="78" t="str">
        <f>VLOOKUP(Leverancespecifikation6[[#This Row],[ID-Bygningsdel]],'Data aktør'!A:H,6,FALSE)</f>
        <v>X</v>
      </c>
      <c r="T660" s="78" t="str">
        <f>VLOOKUP(Leverancespecifikation6[[#This Row],[ID-Bygningsdel]],'Data aktør'!A:H,7,FALSE)</f>
        <v>X</v>
      </c>
      <c r="U660" s="122" t="str">
        <f>VLOOKUP(Leverancespecifikation6[[#This Row],[ID-Bygningsdel]],'Data aktør'!A:H,8,FALSE)</f>
        <v/>
      </c>
      <c r="V660" s="112"/>
      <c r="W660" s="79"/>
      <c r="X660" s="79"/>
      <c r="Y660" s="79"/>
      <c r="Z660" s="79"/>
      <c r="AA660" s="79"/>
      <c r="AB660" s="171"/>
      <c r="AD660" s="171"/>
      <c r="AE660" s="171"/>
      <c r="AF660" s="171"/>
      <c r="AG660" s="171"/>
      <c r="AH660" s="171"/>
      <c r="AI660" s="171"/>
      <c r="AJ660" s="171"/>
      <c r="AT660" s="171" t="s">
        <v>37</v>
      </c>
      <c r="AU660" s="171">
        <v>300</v>
      </c>
      <c r="BB660" s="171" t="s">
        <v>38</v>
      </c>
      <c r="BC660" s="171">
        <v>325</v>
      </c>
      <c r="BV660" s="171"/>
      <c r="BW660" s="171"/>
      <c r="CB660" s="134"/>
    </row>
    <row r="661" spans="1:986" ht="12" x14ac:dyDescent="0.2">
      <c r="A661" s="249"/>
      <c r="B661" s="242" t="s">
        <v>1342</v>
      </c>
      <c r="C661" s="170" t="str">
        <f>_xlfn.CONCAT(Leverancespecifikation6[[#This Row],[ID]],Leverancespecifikation6[[#This Row],[BYGNINGSDEL]])</f>
        <v xml:space="preserve">657Aftrækskasser </v>
      </c>
      <c r="E661" s="171">
        <v>576</v>
      </c>
      <c r="I661" s="171"/>
      <c r="J661" s="171">
        <v>4</v>
      </c>
      <c r="K661" s="175" t="s">
        <v>1375</v>
      </c>
      <c r="L661" s="172" t="s">
        <v>1275</v>
      </c>
      <c r="M661" s="80" t="str">
        <f>IFERROR(VLOOKUP(Leverancespecifikation6[[#This Row],[ID-Bygningsdel]],'Data ændringslog'!A:G,7,FALSE),"P")</f>
        <v/>
      </c>
      <c r="N661" s="321" t="s">
        <v>99</v>
      </c>
      <c r="O661" s="121" t="str">
        <f>VLOOKUP(Leverancespecifikation6[[#This Row],[ID-Bygningsdel]],'Data aktør'!A:H,2,FALSE)</f>
        <v/>
      </c>
      <c r="P661" s="78" t="str">
        <f>VLOOKUP(Leverancespecifikation6[[#This Row],[ID-Bygningsdel]],'Data aktør'!A:H,3,FALSE)</f>
        <v/>
      </c>
      <c r="Q661" s="78" t="str">
        <f>VLOOKUP(Leverancespecifikation6[[#This Row],[ID-Bygningsdel]],'Data aktør'!A:H,4,FALSE)</f>
        <v/>
      </c>
      <c r="R661" s="78" t="str">
        <f>VLOOKUP(Leverancespecifikation6[[#This Row],[ID-Bygningsdel]],'Data aktør'!A:H,5,FALSE)</f>
        <v/>
      </c>
      <c r="S661" s="78" t="str">
        <f>VLOOKUP(Leverancespecifikation6[[#This Row],[ID-Bygningsdel]],'Data aktør'!A:H,6,FALSE)</f>
        <v>X</v>
      </c>
      <c r="T661" s="78" t="str">
        <f>VLOOKUP(Leverancespecifikation6[[#This Row],[ID-Bygningsdel]],'Data aktør'!A:H,7,FALSE)</f>
        <v>X</v>
      </c>
      <c r="U661" s="122" t="str">
        <f>VLOOKUP(Leverancespecifikation6[[#This Row],[ID-Bygningsdel]],'Data aktør'!A:H,8,FALSE)</f>
        <v/>
      </c>
      <c r="V661" s="112"/>
      <c r="W661" s="79"/>
      <c r="X661" s="79"/>
      <c r="Y661" s="79"/>
      <c r="Z661" s="79"/>
      <c r="AA661" s="79"/>
      <c r="AB661" s="171"/>
      <c r="AD661" s="171"/>
      <c r="AE661" s="171"/>
      <c r="AF661" s="171"/>
      <c r="AG661" s="171"/>
      <c r="AH661" s="171"/>
      <c r="AI661" s="171"/>
      <c r="AJ661" s="171"/>
      <c r="AT661" s="171" t="s">
        <v>37</v>
      </c>
      <c r="AU661" s="171">
        <v>300</v>
      </c>
      <c r="BB661" s="171" t="s">
        <v>38</v>
      </c>
      <c r="BC661" s="171">
        <v>325</v>
      </c>
      <c r="BV661" s="171"/>
      <c r="BW661" s="171"/>
      <c r="CB661" s="134"/>
    </row>
    <row r="662" spans="1:986" ht="12" x14ac:dyDescent="0.2">
      <c r="A662" s="249"/>
      <c r="B662" s="242" t="s">
        <v>1344</v>
      </c>
      <c r="C662" s="170" t="str">
        <f>_xlfn.CONCAT(Leverancespecifikation6[[#This Row],[ID]],Leverancespecifikation6[[#This Row],[BYGNINGSDEL]])</f>
        <v>658Dekontaminatorer</v>
      </c>
      <c r="E662" s="171">
        <v>576</v>
      </c>
      <c r="I662" s="171"/>
      <c r="J662" s="171">
        <v>4</v>
      </c>
      <c r="K662" s="175" t="s">
        <v>1377</v>
      </c>
      <c r="L662" s="172" t="s">
        <v>1275</v>
      </c>
      <c r="M662" s="80" t="str">
        <f>IFERROR(VLOOKUP(Leverancespecifikation6[[#This Row],[ID-Bygningsdel]],'Data ændringslog'!A:G,7,FALSE),"P")</f>
        <v/>
      </c>
      <c r="N662" s="321" t="s">
        <v>99</v>
      </c>
      <c r="O662" s="121" t="str">
        <f>VLOOKUP(Leverancespecifikation6[[#This Row],[ID-Bygningsdel]],'Data aktør'!A:H,2,FALSE)</f>
        <v/>
      </c>
      <c r="P662" s="78" t="str">
        <f>VLOOKUP(Leverancespecifikation6[[#This Row],[ID-Bygningsdel]],'Data aktør'!A:H,3,FALSE)</f>
        <v/>
      </c>
      <c r="Q662" s="78" t="str">
        <f>VLOOKUP(Leverancespecifikation6[[#This Row],[ID-Bygningsdel]],'Data aktør'!A:H,4,FALSE)</f>
        <v/>
      </c>
      <c r="R662" s="78" t="str">
        <f>VLOOKUP(Leverancespecifikation6[[#This Row],[ID-Bygningsdel]],'Data aktør'!A:H,5,FALSE)</f>
        <v/>
      </c>
      <c r="S662" s="78" t="str">
        <f>VLOOKUP(Leverancespecifikation6[[#This Row],[ID-Bygningsdel]],'Data aktør'!A:H,6,FALSE)</f>
        <v>X</v>
      </c>
      <c r="T662" s="78" t="str">
        <f>VLOOKUP(Leverancespecifikation6[[#This Row],[ID-Bygningsdel]],'Data aktør'!A:H,7,FALSE)</f>
        <v>X</v>
      </c>
      <c r="U662" s="122" t="str">
        <f>VLOOKUP(Leverancespecifikation6[[#This Row],[ID-Bygningsdel]],'Data aktør'!A:H,8,FALSE)</f>
        <v/>
      </c>
      <c r="V662" s="112"/>
      <c r="W662" s="79"/>
      <c r="X662" s="79"/>
      <c r="Y662" s="79"/>
      <c r="Z662" s="79"/>
      <c r="AA662" s="79"/>
      <c r="AB662" s="171"/>
      <c r="AD662" s="171"/>
      <c r="AE662" s="171"/>
      <c r="AF662" s="171"/>
      <c r="AG662" s="171"/>
      <c r="AH662" s="171"/>
      <c r="AI662" s="171"/>
      <c r="AJ662" s="171"/>
      <c r="AT662" s="171" t="s">
        <v>37</v>
      </c>
      <c r="AU662" s="171">
        <v>300</v>
      </c>
      <c r="BB662" s="171" t="s">
        <v>38</v>
      </c>
      <c r="BC662" s="171">
        <v>325</v>
      </c>
      <c r="BV662" s="171"/>
      <c r="BW662" s="171"/>
      <c r="CB662" s="134"/>
    </row>
    <row r="663" spans="1:986" ht="12" x14ac:dyDescent="0.2">
      <c r="A663" s="249"/>
      <c r="B663" s="242" t="s">
        <v>1346</v>
      </c>
      <c r="C663" s="170" t="str">
        <f>_xlfn.CONCAT(Leverancespecifikation6[[#This Row],[ID]],Leverancespecifikation6[[#This Row],[BYGNINGSDEL]])</f>
        <v>659Taghætter/gennemføringer</v>
      </c>
      <c r="E663" s="171">
        <v>577</v>
      </c>
      <c r="I663" s="171"/>
      <c r="J663" s="171">
        <v>3</v>
      </c>
      <c r="K663" s="333" t="s">
        <v>1379</v>
      </c>
      <c r="M663" s="80" t="str">
        <f>IFERROR(VLOOKUP(Leverancespecifikation6[[#This Row],[ID-Bygningsdel]],'Data ændringslog'!A:G,7,FALSE),"P")</f>
        <v/>
      </c>
      <c r="N663" s="321" t="s">
        <v>99</v>
      </c>
      <c r="O663" s="121" t="str">
        <f>VLOOKUP(Leverancespecifikation6[[#This Row],[ID-Bygningsdel]],'Data aktør'!A:H,2,FALSE)</f>
        <v/>
      </c>
      <c r="P663" s="78" t="str">
        <f>VLOOKUP(Leverancespecifikation6[[#This Row],[ID-Bygningsdel]],'Data aktør'!A:H,3,FALSE)</f>
        <v/>
      </c>
      <c r="Q663" s="78" t="str">
        <f>VLOOKUP(Leverancespecifikation6[[#This Row],[ID-Bygningsdel]],'Data aktør'!A:H,4,FALSE)</f>
        <v/>
      </c>
      <c r="R663" s="78" t="str">
        <f>VLOOKUP(Leverancespecifikation6[[#This Row],[ID-Bygningsdel]],'Data aktør'!A:H,5,FALSE)</f>
        <v/>
      </c>
      <c r="S663" s="78" t="str">
        <f>VLOOKUP(Leverancespecifikation6[[#This Row],[ID-Bygningsdel]],'Data aktør'!A:H,6,FALSE)</f>
        <v/>
      </c>
      <c r="T663" s="78" t="str">
        <f>VLOOKUP(Leverancespecifikation6[[#This Row],[ID-Bygningsdel]],'Data aktør'!A:H,7,FALSE)</f>
        <v/>
      </c>
      <c r="U663" s="122" t="str">
        <f>VLOOKUP(Leverancespecifikation6[[#This Row],[ID-Bygningsdel]],'Data aktør'!A:H,8,FALSE)</f>
        <v/>
      </c>
      <c r="V663" s="112"/>
      <c r="W663" s="79"/>
      <c r="X663" s="79"/>
      <c r="Y663" s="79"/>
      <c r="Z663" s="79"/>
      <c r="AA663" s="79"/>
      <c r="AB663" s="171"/>
      <c r="AD663" s="171"/>
      <c r="AE663" s="171"/>
      <c r="AF663" s="171"/>
      <c r="AG663" s="171"/>
      <c r="AH663" s="171"/>
      <c r="AI663" s="171"/>
      <c r="AJ663" s="171"/>
      <c r="BV663" s="171"/>
      <c r="BW663" s="171"/>
      <c r="CB663" s="134"/>
    </row>
    <row r="664" spans="1:986" ht="12" x14ac:dyDescent="0.2">
      <c r="A664" s="249"/>
      <c r="B664" s="242" t="s">
        <v>1348</v>
      </c>
      <c r="C664" s="170" t="str">
        <f>_xlfn.CONCAT(Leverancespecifikation6[[#This Row],[ID]],Leverancespecifikation6[[#This Row],[BYGNINGSDEL]])</f>
        <v>660Afkasthætter</v>
      </c>
      <c r="E664" s="171">
        <v>577</v>
      </c>
      <c r="I664" s="171"/>
      <c r="J664" s="171">
        <v>4</v>
      </c>
      <c r="K664" s="175" t="s">
        <v>1381</v>
      </c>
      <c r="L664" s="172" t="s">
        <v>1275</v>
      </c>
      <c r="M664" s="80" t="str">
        <f>IFERROR(VLOOKUP(Leverancespecifikation6[[#This Row],[ID-Bygningsdel]],'Data ændringslog'!A:G,7,FALSE),"P")</f>
        <v/>
      </c>
      <c r="N664" s="321" t="s">
        <v>99</v>
      </c>
      <c r="O664" s="121" t="str">
        <f>VLOOKUP(Leverancespecifikation6[[#This Row],[ID-Bygningsdel]],'Data aktør'!A:H,2,FALSE)</f>
        <v/>
      </c>
      <c r="P664" s="78" t="str">
        <f>VLOOKUP(Leverancespecifikation6[[#This Row],[ID-Bygningsdel]],'Data aktør'!A:H,3,FALSE)</f>
        <v/>
      </c>
      <c r="Q664" s="78" t="str">
        <f>VLOOKUP(Leverancespecifikation6[[#This Row],[ID-Bygningsdel]],'Data aktør'!A:H,4,FALSE)</f>
        <v/>
      </c>
      <c r="R664" s="78" t="str">
        <f>VLOOKUP(Leverancespecifikation6[[#This Row],[ID-Bygningsdel]],'Data aktør'!A:H,5,FALSE)</f>
        <v/>
      </c>
      <c r="S664" s="78" t="str">
        <f>VLOOKUP(Leverancespecifikation6[[#This Row],[ID-Bygningsdel]],'Data aktør'!A:H,6,FALSE)</f>
        <v>X</v>
      </c>
      <c r="T664" s="78" t="str">
        <f>VLOOKUP(Leverancespecifikation6[[#This Row],[ID-Bygningsdel]],'Data aktør'!A:H,7,FALSE)</f>
        <v>X</v>
      </c>
      <c r="U664" s="122" t="str">
        <f>VLOOKUP(Leverancespecifikation6[[#This Row],[ID-Bygningsdel]],'Data aktør'!A:H,8,FALSE)</f>
        <v/>
      </c>
      <c r="V664" s="112"/>
      <c r="W664" s="79"/>
      <c r="X664" s="79"/>
      <c r="Y664" s="79"/>
      <c r="Z664" s="79"/>
      <c r="AA664" s="79"/>
      <c r="AB664" s="171"/>
      <c r="AD664" s="171"/>
      <c r="AE664" s="171"/>
      <c r="AF664" s="171"/>
      <c r="AG664" s="171"/>
      <c r="AH664" s="171"/>
      <c r="AI664" s="171"/>
      <c r="AJ664" s="171" t="s">
        <v>37</v>
      </c>
      <c r="AK664" s="171">
        <v>200</v>
      </c>
      <c r="AT664" s="171" t="s">
        <v>37</v>
      </c>
      <c r="AU664" s="171">
        <v>300</v>
      </c>
      <c r="BB664" s="171" t="s">
        <v>38</v>
      </c>
      <c r="BC664" s="171">
        <v>325</v>
      </c>
      <c r="BV664" s="171"/>
      <c r="BW664" s="171"/>
      <c r="CB664" s="134"/>
    </row>
    <row r="665" spans="1:986" ht="12" x14ac:dyDescent="0.2">
      <c r="A665" s="249"/>
      <c r="B665" s="242" t="s">
        <v>1350</v>
      </c>
      <c r="C665" s="170" t="str">
        <f>_xlfn.CONCAT(Leverancespecifikation6[[#This Row],[ID]],Leverancespecifikation6[[#This Row],[BYGNINGSDEL]])</f>
        <v>661Indtagshætter</v>
      </c>
      <c r="E665" s="171">
        <v>577</v>
      </c>
      <c r="I665" s="171"/>
      <c r="J665" s="171">
        <v>4</v>
      </c>
      <c r="K665" s="175" t="s">
        <v>1383</v>
      </c>
      <c r="L665" s="172" t="s">
        <v>1275</v>
      </c>
      <c r="M665" s="80" t="str">
        <f>IFERROR(VLOOKUP(Leverancespecifikation6[[#This Row],[ID-Bygningsdel]],'Data ændringslog'!A:G,7,FALSE),"P")</f>
        <v/>
      </c>
      <c r="N665" s="321" t="s">
        <v>99</v>
      </c>
      <c r="O665" s="121" t="str">
        <f>VLOOKUP(Leverancespecifikation6[[#This Row],[ID-Bygningsdel]],'Data aktør'!A:H,2,FALSE)</f>
        <v/>
      </c>
      <c r="P665" s="78" t="str">
        <f>VLOOKUP(Leverancespecifikation6[[#This Row],[ID-Bygningsdel]],'Data aktør'!A:H,3,FALSE)</f>
        <v/>
      </c>
      <c r="Q665" s="78" t="str">
        <f>VLOOKUP(Leverancespecifikation6[[#This Row],[ID-Bygningsdel]],'Data aktør'!A:H,4,FALSE)</f>
        <v/>
      </c>
      <c r="R665" s="78" t="str">
        <f>VLOOKUP(Leverancespecifikation6[[#This Row],[ID-Bygningsdel]],'Data aktør'!A:H,5,FALSE)</f>
        <v/>
      </c>
      <c r="S665" s="78" t="str">
        <f>VLOOKUP(Leverancespecifikation6[[#This Row],[ID-Bygningsdel]],'Data aktør'!A:H,6,FALSE)</f>
        <v>X</v>
      </c>
      <c r="T665" s="78" t="str">
        <f>VLOOKUP(Leverancespecifikation6[[#This Row],[ID-Bygningsdel]],'Data aktør'!A:H,7,FALSE)</f>
        <v>X</v>
      </c>
      <c r="U665" s="122" t="str">
        <f>VLOOKUP(Leverancespecifikation6[[#This Row],[ID-Bygningsdel]],'Data aktør'!A:H,8,FALSE)</f>
        <v/>
      </c>
      <c r="V665" s="112"/>
      <c r="W665" s="79"/>
      <c r="X665" s="79"/>
      <c r="Y665" s="79"/>
      <c r="Z665" s="79"/>
      <c r="AA665" s="79"/>
      <c r="AB665" s="171"/>
      <c r="AD665" s="171"/>
      <c r="AE665" s="171"/>
      <c r="AF665" s="171"/>
      <c r="AG665" s="171"/>
      <c r="AH665" s="171"/>
      <c r="AI665" s="171"/>
      <c r="AJ665" s="171" t="s">
        <v>37</v>
      </c>
      <c r="AK665" s="171">
        <v>200</v>
      </c>
      <c r="AT665" s="171" t="s">
        <v>37</v>
      </c>
      <c r="AU665" s="171">
        <v>300</v>
      </c>
      <c r="BB665" s="171" t="s">
        <v>38</v>
      </c>
      <c r="BC665" s="171">
        <v>325</v>
      </c>
      <c r="BV665" s="171"/>
      <c r="BW665" s="171"/>
      <c r="CB665" s="134"/>
    </row>
    <row r="666" spans="1:986" ht="12" x14ac:dyDescent="0.2">
      <c r="A666" s="249"/>
      <c r="B666" s="242" t="s">
        <v>1352</v>
      </c>
      <c r="C666" s="170" t="str">
        <f>_xlfn.CONCAT(Leverancespecifikation6[[#This Row],[ID]],Leverancespecifikation6[[#This Row],[BYGNINGSDEL]])</f>
        <v>662Afkastsskorstene</v>
      </c>
      <c r="E666" s="171">
        <v>577</v>
      </c>
      <c r="I666" s="171"/>
      <c r="J666" s="171">
        <v>4</v>
      </c>
      <c r="K666" s="175" t="s">
        <v>1385</v>
      </c>
      <c r="L666" s="172" t="s">
        <v>1275</v>
      </c>
      <c r="M666" s="80" t="str">
        <f>IFERROR(VLOOKUP(Leverancespecifikation6[[#This Row],[ID-Bygningsdel]],'Data ændringslog'!A:G,7,FALSE),"P")</f>
        <v/>
      </c>
      <c r="N666" s="321" t="s">
        <v>99</v>
      </c>
      <c r="O666" s="121" t="str">
        <f>VLOOKUP(Leverancespecifikation6[[#This Row],[ID-Bygningsdel]],'Data aktør'!A:H,2,FALSE)</f>
        <v/>
      </c>
      <c r="P666" s="78" t="str">
        <f>VLOOKUP(Leverancespecifikation6[[#This Row],[ID-Bygningsdel]],'Data aktør'!A:H,3,FALSE)</f>
        <v/>
      </c>
      <c r="Q666" s="78" t="str">
        <f>VLOOKUP(Leverancespecifikation6[[#This Row],[ID-Bygningsdel]],'Data aktør'!A:H,4,FALSE)</f>
        <v/>
      </c>
      <c r="R666" s="78" t="str">
        <f>VLOOKUP(Leverancespecifikation6[[#This Row],[ID-Bygningsdel]],'Data aktør'!A:H,5,FALSE)</f>
        <v/>
      </c>
      <c r="S666" s="78" t="str">
        <f>VLOOKUP(Leverancespecifikation6[[#This Row],[ID-Bygningsdel]],'Data aktør'!A:H,6,FALSE)</f>
        <v>X</v>
      </c>
      <c r="T666" s="78" t="str">
        <f>VLOOKUP(Leverancespecifikation6[[#This Row],[ID-Bygningsdel]],'Data aktør'!A:H,7,FALSE)</f>
        <v>X</v>
      </c>
      <c r="U666" s="122" t="str">
        <f>VLOOKUP(Leverancespecifikation6[[#This Row],[ID-Bygningsdel]],'Data aktør'!A:H,8,FALSE)</f>
        <v/>
      </c>
      <c r="V666" s="112"/>
      <c r="W666" s="79"/>
      <c r="X666" s="79"/>
      <c r="Y666" s="79"/>
      <c r="Z666" s="79"/>
      <c r="AA666" s="79"/>
      <c r="AB666" s="171"/>
      <c r="AD666" s="171"/>
      <c r="AE666" s="171"/>
      <c r="AF666" s="171"/>
      <c r="AG666" s="171"/>
      <c r="AH666" s="171"/>
      <c r="AI666" s="171"/>
      <c r="AJ666" s="171" t="s">
        <v>37</v>
      </c>
      <c r="AK666" s="171">
        <v>200</v>
      </c>
      <c r="AT666" s="171" t="s">
        <v>37</v>
      </c>
      <c r="AU666" s="171">
        <v>300</v>
      </c>
      <c r="BB666" s="171" t="s">
        <v>38</v>
      </c>
      <c r="BC666" s="171">
        <v>325</v>
      </c>
      <c r="BV666" s="171"/>
      <c r="BW666" s="171"/>
      <c r="CB666" s="134"/>
    </row>
    <row r="667" spans="1:986" ht="12" x14ac:dyDescent="0.2">
      <c r="A667" s="249"/>
      <c r="B667" s="242" t="s">
        <v>1354</v>
      </c>
      <c r="C667" s="170" t="str">
        <f>_xlfn.CONCAT(Leverancespecifikation6[[#This Row],[ID]],Leverancespecifikation6[[#This Row],[BYGNINGSDEL]])</f>
        <v>663Indtagsskorstene</v>
      </c>
      <c r="E667" s="171">
        <v>577</v>
      </c>
      <c r="I667" s="171"/>
      <c r="J667" s="171">
        <v>4</v>
      </c>
      <c r="K667" s="175" t="s">
        <v>1387</v>
      </c>
      <c r="L667" s="172" t="s">
        <v>1275</v>
      </c>
      <c r="M667" s="80" t="str">
        <f>IFERROR(VLOOKUP(Leverancespecifikation6[[#This Row],[ID-Bygningsdel]],'Data ændringslog'!A:G,7,FALSE),"P")</f>
        <v/>
      </c>
      <c r="N667" s="321" t="s">
        <v>99</v>
      </c>
      <c r="O667" s="121" t="str">
        <f>VLOOKUP(Leverancespecifikation6[[#This Row],[ID-Bygningsdel]],'Data aktør'!A:H,2,FALSE)</f>
        <v/>
      </c>
      <c r="P667" s="78" t="str">
        <f>VLOOKUP(Leverancespecifikation6[[#This Row],[ID-Bygningsdel]],'Data aktør'!A:H,3,FALSE)</f>
        <v/>
      </c>
      <c r="Q667" s="78" t="str">
        <f>VLOOKUP(Leverancespecifikation6[[#This Row],[ID-Bygningsdel]],'Data aktør'!A:H,4,FALSE)</f>
        <v/>
      </c>
      <c r="R667" s="78" t="str">
        <f>VLOOKUP(Leverancespecifikation6[[#This Row],[ID-Bygningsdel]],'Data aktør'!A:H,5,FALSE)</f>
        <v/>
      </c>
      <c r="S667" s="78" t="str">
        <f>VLOOKUP(Leverancespecifikation6[[#This Row],[ID-Bygningsdel]],'Data aktør'!A:H,6,FALSE)</f>
        <v>X</v>
      </c>
      <c r="T667" s="78" t="str">
        <f>VLOOKUP(Leverancespecifikation6[[#This Row],[ID-Bygningsdel]],'Data aktør'!A:H,7,FALSE)</f>
        <v>X</v>
      </c>
      <c r="U667" s="122" t="str">
        <f>VLOOKUP(Leverancespecifikation6[[#This Row],[ID-Bygningsdel]],'Data aktør'!A:H,8,FALSE)</f>
        <v/>
      </c>
      <c r="V667" s="112"/>
      <c r="W667" s="79"/>
      <c r="X667" s="79"/>
      <c r="Y667" s="79"/>
      <c r="Z667" s="79"/>
      <c r="AA667" s="79"/>
      <c r="AB667" s="171"/>
      <c r="AD667" s="171"/>
      <c r="AE667" s="171"/>
      <c r="AF667" s="171"/>
      <c r="AG667" s="171"/>
      <c r="AH667" s="171"/>
      <c r="AI667" s="171"/>
      <c r="AJ667" s="171" t="s">
        <v>37</v>
      </c>
      <c r="AK667" s="171">
        <v>200</v>
      </c>
      <c r="AT667" s="171" t="s">
        <v>37</v>
      </c>
      <c r="AU667" s="171">
        <v>300</v>
      </c>
      <c r="BB667" s="171" t="s">
        <v>38</v>
      </c>
      <c r="BC667" s="171">
        <v>325</v>
      </c>
      <c r="BV667" s="171"/>
      <c r="BW667" s="171"/>
      <c r="CB667" s="134"/>
    </row>
    <row r="668" spans="1:986" ht="12" x14ac:dyDescent="0.2">
      <c r="A668" s="249"/>
      <c r="B668" s="242" t="s">
        <v>1356</v>
      </c>
      <c r="C668" s="170" t="str">
        <f>_xlfn.CONCAT(Leverancespecifikation6[[#This Row],[ID]],Leverancespecifikation6[[#This Row],[BYGNINGSDEL]])</f>
        <v>664Indtagsriste i vægge</v>
      </c>
      <c r="E668" s="171">
        <v>577</v>
      </c>
      <c r="I668" s="171"/>
      <c r="J668" s="171">
        <v>4</v>
      </c>
      <c r="K668" s="175" t="s">
        <v>1389</v>
      </c>
      <c r="L668" s="172" t="s">
        <v>1275</v>
      </c>
      <c r="M668" s="80" t="str">
        <f>IFERROR(VLOOKUP(Leverancespecifikation6[[#This Row],[ID-Bygningsdel]],'Data ændringslog'!A:G,7,FALSE),"P")</f>
        <v/>
      </c>
      <c r="N668" s="321" t="s">
        <v>99</v>
      </c>
      <c r="O668" s="121" t="str">
        <f>VLOOKUP(Leverancespecifikation6[[#This Row],[ID-Bygningsdel]],'Data aktør'!A:H,2,FALSE)</f>
        <v/>
      </c>
      <c r="P668" s="78" t="str">
        <f>VLOOKUP(Leverancespecifikation6[[#This Row],[ID-Bygningsdel]],'Data aktør'!A:H,3,FALSE)</f>
        <v/>
      </c>
      <c r="Q668" s="78" t="str">
        <f>VLOOKUP(Leverancespecifikation6[[#This Row],[ID-Bygningsdel]],'Data aktør'!A:H,4,FALSE)</f>
        <v/>
      </c>
      <c r="R668" s="78" t="str">
        <f>VLOOKUP(Leverancespecifikation6[[#This Row],[ID-Bygningsdel]],'Data aktør'!A:H,5,FALSE)</f>
        <v/>
      </c>
      <c r="S668" s="78" t="str">
        <f>VLOOKUP(Leverancespecifikation6[[#This Row],[ID-Bygningsdel]],'Data aktør'!A:H,6,FALSE)</f>
        <v>X</v>
      </c>
      <c r="T668" s="78" t="str">
        <f>VLOOKUP(Leverancespecifikation6[[#This Row],[ID-Bygningsdel]],'Data aktør'!A:H,7,FALSE)</f>
        <v>X</v>
      </c>
      <c r="U668" s="122" t="str">
        <f>VLOOKUP(Leverancespecifikation6[[#This Row],[ID-Bygningsdel]],'Data aktør'!A:H,8,FALSE)</f>
        <v/>
      </c>
      <c r="V668" s="112"/>
      <c r="W668" s="79"/>
      <c r="X668" s="79"/>
      <c r="Y668" s="79"/>
      <c r="Z668" s="79"/>
      <c r="AA668" s="79"/>
      <c r="AB668" s="171"/>
      <c r="AD668" s="171"/>
      <c r="AE668" s="171"/>
      <c r="AF668" s="171"/>
      <c r="AG668" s="171"/>
      <c r="AH668" s="171"/>
      <c r="AI668" s="171"/>
      <c r="AJ668" s="171" t="s">
        <v>37</v>
      </c>
      <c r="AK668" s="171">
        <v>200</v>
      </c>
      <c r="AT668" s="171" t="s">
        <v>37</v>
      </c>
      <c r="AU668" s="171">
        <v>300</v>
      </c>
      <c r="BB668" s="171" t="s">
        <v>38</v>
      </c>
      <c r="BC668" s="171">
        <v>325</v>
      </c>
      <c r="BV668" s="171"/>
      <c r="BW668" s="171"/>
      <c r="CB668" s="134"/>
    </row>
    <row r="669" spans="1:986" ht="12" x14ac:dyDescent="0.2">
      <c r="A669" s="249"/>
      <c r="B669" s="242" t="s">
        <v>1358</v>
      </c>
      <c r="C669" s="170" t="str">
        <f>_xlfn.CONCAT(Leverancespecifikation6[[#This Row],[ID]],Leverancespecifikation6[[#This Row],[BYGNINGSDEL]])</f>
        <v>665Taggennemføringer</v>
      </c>
      <c r="E669" s="171">
        <v>577</v>
      </c>
      <c r="I669" s="171"/>
      <c r="J669" s="171">
        <v>4</v>
      </c>
      <c r="K669" s="175" t="s">
        <v>1391</v>
      </c>
      <c r="L669" s="172" t="s">
        <v>1275</v>
      </c>
      <c r="M669" s="80" t="str">
        <f>IFERROR(VLOOKUP(Leverancespecifikation6[[#This Row],[ID-Bygningsdel]],'Data ændringslog'!A:G,7,FALSE),"P")</f>
        <v/>
      </c>
      <c r="N669" s="321" t="s">
        <v>103</v>
      </c>
      <c r="O669" s="121" t="str">
        <f>VLOOKUP(Leverancespecifikation6[[#This Row],[ID-Bygningsdel]],'Data aktør'!A:H,2,FALSE)</f>
        <v/>
      </c>
      <c r="P669" s="78" t="str">
        <f>VLOOKUP(Leverancespecifikation6[[#This Row],[ID-Bygningsdel]],'Data aktør'!A:H,3,FALSE)</f>
        <v/>
      </c>
      <c r="Q669" s="78" t="str">
        <f>VLOOKUP(Leverancespecifikation6[[#This Row],[ID-Bygningsdel]],'Data aktør'!A:H,4,FALSE)</f>
        <v/>
      </c>
      <c r="R669" s="78" t="str">
        <f>VLOOKUP(Leverancespecifikation6[[#This Row],[ID-Bygningsdel]],'Data aktør'!A:H,5,FALSE)</f>
        <v/>
      </c>
      <c r="S669" s="78" t="str">
        <f>VLOOKUP(Leverancespecifikation6[[#This Row],[ID-Bygningsdel]],'Data aktør'!A:H,6,FALSE)</f>
        <v/>
      </c>
      <c r="T669" s="78" t="str">
        <f>VLOOKUP(Leverancespecifikation6[[#This Row],[ID-Bygningsdel]],'Data aktør'!A:H,7,FALSE)</f>
        <v/>
      </c>
      <c r="U669" s="122" t="str">
        <f>VLOOKUP(Leverancespecifikation6[[#This Row],[ID-Bygningsdel]],'Data aktør'!A:H,8,FALSE)</f>
        <v/>
      </c>
      <c r="V669" s="112"/>
      <c r="W669" s="79"/>
      <c r="X669" s="79"/>
      <c r="Y669" s="79"/>
      <c r="Z669" s="79"/>
      <c r="AA669" s="79"/>
      <c r="AB669" s="171"/>
      <c r="AD669" s="171"/>
      <c r="AE669" s="171"/>
      <c r="AF669" s="171"/>
      <c r="AG669" s="171"/>
      <c r="AH669" s="171"/>
      <c r="AI669" s="171"/>
      <c r="AJ669" s="171"/>
      <c r="BV669" s="171"/>
      <c r="BW669" s="171"/>
      <c r="CB669" s="134"/>
    </row>
    <row r="670" spans="1:986" s="81" customFormat="1" ht="12.75" collapsed="1" x14ac:dyDescent="0.2">
      <c r="A670" s="249"/>
      <c r="B670" s="242" t="s">
        <v>1360</v>
      </c>
      <c r="C670" s="170" t="str">
        <f>_xlfn.CONCAT(Leverancespecifikation6[[#This Row],[ID]],Leverancespecifikation6[[#This Row],[BYGNINGSDEL]])</f>
        <v>666Membrangennemføringer</v>
      </c>
      <c r="D670" s="171"/>
      <c r="E670" s="171">
        <v>577</v>
      </c>
      <c r="F670" s="171"/>
      <c r="G670" s="171"/>
      <c r="H670" s="171"/>
      <c r="I670" s="171"/>
      <c r="J670" s="171">
        <v>4</v>
      </c>
      <c r="K670" s="175" t="s">
        <v>1393</v>
      </c>
      <c r="L670" s="172" t="s">
        <v>1275</v>
      </c>
      <c r="M670" s="80" t="str">
        <f>IFERROR(VLOOKUP(Leverancespecifikation6[[#This Row],[ID-Bygningsdel]],'Data ændringslog'!A:G,7,FALSE),"P")</f>
        <v/>
      </c>
      <c r="N670" s="321" t="s">
        <v>103</v>
      </c>
      <c r="O670" s="121" t="str">
        <f>VLOOKUP(Leverancespecifikation6[[#This Row],[ID-Bygningsdel]],'Data aktør'!A:H,2,FALSE)</f>
        <v/>
      </c>
      <c r="P670" s="78" t="str">
        <f>VLOOKUP(Leverancespecifikation6[[#This Row],[ID-Bygningsdel]],'Data aktør'!A:H,3,FALSE)</f>
        <v/>
      </c>
      <c r="Q670" s="78" t="str">
        <f>VLOOKUP(Leverancespecifikation6[[#This Row],[ID-Bygningsdel]],'Data aktør'!A:H,4,FALSE)</f>
        <v/>
      </c>
      <c r="R670" s="78" t="str">
        <f>VLOOKUP(Leverancespecifikation6[[#This Row],[ID-Bygningsdel]],'Data aktør'!A:H,5,FALSE)</f>
        <v/>
      </c>
      <c r="S670" s="78" t="str">
        <f>VLOOKUP(Leverancespecifikation6[[#This Row],[ID-Bygningsdel]],'Data aktør'!A:H,6,FALSE)</f>
        <v/>
      </c>
      <c r="T670" s="78" t="str">
        <f>VLOOKUP(Leverancespecifikation6[[#This Row],[ID-Bygningsdel]],'Data aktør'!A:H,7,FALSE)</f>
        <v/>
      </c>
      <c r="U670" s="122" t="str">
        <f>VLOOKUP(Leverancespecifikation6[[#This Row],[ID-Bygningsdel]],'Data aktør'!A:H,8,FALSE)</f>
        <v/>
      </c>
      <c r="V670" s="112"/>
      <c r="W670" s="79"/>
      <c r="X670" s="79"/>
      <c r="Y670" s="79"/>
      <c r="Z670" s="79"/>
      <c r="AA670" s="79"/>
      <c r="AB670" s="171"/>
      <c r="AC670" s="171"/>
      <c r="AD670" s="171"/>
      <c r="AE670" s="171"/>
      <c r="AF670" s="171"/>
      <c r="AG670" s="171"/>
      <c r="AH670" s="171"/>
      <c r="AI670" s="171"/>
      <c r="AJ670" s="171"/>
      <c r="AK670" s="171"/>
      <c r="AL670" s="171"/>
      <c r="AM670" s="171"/>
      <c r="AN670" s="171"/>
      <c r="AO670" s="171"/>
      <c r="AP670" s="171"/>
      <c r="AQ670" s="171"/>
      <c r="AR670" s="171"/>
      <c r="AS670" s="171"/>
      <c r="AT670" s="171"/>
      <c r="AU670" s="171"/>
      <c r="AV670" s="171"/>
      <c r="AW670" s="171"/>
      <c r="AX670" s="171"/>
      <c r="AY670" s="171"/>
      <c r="AZ670" s="171"/>
      <c r="BA670" s="171"/>
      <c r="BB670" s="171"/>
      <c r="BC670" s="171"/>
      <c r="BD670" s="171"/>
      <c r="BE670" s="171"/>
      <c r="BF670" s="171"/>
      <c r="BG670" s="171"/>
      <c r="BH670" s="171"/>
      <c r="BI670" s="171"/>
      <c r="BJ670" s="171"/>
      <c r="BK670" s="171"/>
      <c r="BL670" s="287"/>
      <c r="BM670" s="171"/>
      <c r="BN670" s="171"/>
      <c r="BO670" s="171"/>
      <c r="BP670" s="171"/>
      <c r="BQ670" s="171"/>
      <c r="BR670" s="171"/>
      <c r="BS670" s="171"/>
      <c r="BT670" s="171"/>
      <c r="BU670" s="171"/>
      <c r="BV670" s="171"/>
      <c r="BW670" s="171"/>
      <c r="BX670" s="171"/>
      <c r="BY670" s="171"/>
      <c r="BZ670" s="171"/>
      <c r="CA670" s="208"/>
      <c r="CB670" s="140"/>
      <c r="CC670" s="140"/>
      <c r="CD670" s="140"/>
      <c r="CE670" s="140"/>
      <c r="CF670" s="140"/>
      <c r="CG670" s="140"/>
      <c r="CH670" s="140"/>
      <c r="CI670" s="140"/>
      <c r="CJ670" s="140"/>
      <c r="CK670" s="140"/>
      <c r="CL670" s="140"/>
      <c r="CM670" s="140"/>
      <c r="CN670" s="140"/>
      <c r="CO670" s="140"/>
      <c r="CP670" s="140"/>
      <c r="CQ670" s="140"/>
      <c r="CR670" s="140"/>
      <c r="CS670" s="140"/>
      <c r="CT670" s="140"/>
      <c r="CU670" s="140"/>
      <c r="CV670" s="140"/>
      <c r="CW670" s="140"/>
      <c r="CX670" s="140"/>
      <c r="CY670" s="140"/>
      <c r="CZ670" s="140"/>
      <c r="DA670" s="140"/>
      <c r="DB670" s="140"/>
      <c r="DC670" s="140"/>
      <c r="DD670" s="140"/>
      <c r="DE670" s="140"/>
      <c r="DF670" s="140"/>
      <c r="DG670" s="140"/>
      <c r="DH670" s="140"/>
      <c r="DI670" s="140"/>
      <c r="DJ670" s="140"/>
      <c r="DK670" s="140"/>
      <c r="DL670" s="140"/>
      <c r="DM670" s="140"/>
      <c r="DN670" s="140"/>
      <c r="DO670" s="140"/>
      <c r="DP670" s="140"/>
      <c r="DQ670" s="140"/>
      <c r="DR670" s="140"/>
      <c r="DS670" s="140"/>
      <c r="DT670" s="140"/>
      <c r="DU670" s="140"/>
      <c r="DV670" s="140"/>
      <c r="DW670" s="140"/>
      <c r="DX670" s="140"/>
      <c r="DY670" s="140"/>
      <c r="DZ670" s="140"/>
      <c r="EA670" s="140"/>
      <c r="EB670" s="140"/>
      <c r="EC670" s="140"/>
      <c r="ED670" s="140"/>
      <c r="EE670" s="140"/>
      <c r="EF670" s="140"/>
      <c r="EG670" s="140"/>
      <c r="EH670" s="140"/>
      <c r="EI670" s="140"/>
      <c r="EJ670" s="140"/>
      <c r="EK670" s="140"/>
      <c r="EL670" s="140"/>
      <c r="EM670" s="140"/>
      <c r="EN670" s="140"/>
      <c r="EO670" s="140"/>
      <c r="EP670" s="140"/>
      <c r="EQ670" s="140"/>
      <c r="ER670" s="140"/>
      <c r="ES670" s="140"/>
      <c r="ET670" s="140"/>
      <c r="EU670" s="140"/>
      <c r="EV670" s="140"/>
      <c r="EW670" s="140"/>
      <c r="EX670" s="140"/>
      <c r="EY670" s="140"/>
      <c r="EZ670" s="140"/>
      <c r="FA670" s="140"/>
      <c r="FB670" s="140"/>
      <c r="FC670" s="140"/>
      <c r="FD670" s="140"/>
      <c r="FE670" s="140"/>
      <c r="FF670" s="140"/>
      <c r="FG670" s="140"/>
      <c r="FH670" s="140"/>
      <c r="FI670" s="140"/>
      <c r="FJ670" s="140"/>
      <c r="FK670" s="140"/>
      <c r="FL670" s="140"/>
      <c r="FM670" s="140"/>
      <c r="FN670" s="140"/>
      <c r="FO670" s="140"/>
      <c r="FP670" s="140"/>
      <c r="FQ670" s="140"/>
      <c r="FR670" s="140"/>
      <c r="FS670" s="140"/>
      <c r="FT670" s="140"/>
      <c r="FU670" s="140"/>
      <c r="FV670" s="140"/>
      <c r="FW670" s="140"/>
      <c r="FX670" s="140"/>
      <c r="FY670" s="140"/>
      <c r="FZ670" s="140"/>
      <c r="GA670" s="140"/>
      <c r="GB670" s="140"/>
      <c r="GC670" s="140"/>
      <c r="GD670" s="140"/>
      <c r="GE670" s="140"/>
      <c r="GF670" s="140"/>
      <c r="GG670" s="140"/>
      <c r="GH670" s="140"/>
      <c r="GI670" s="140"/>
      <c r="GJ670" s="140"/>
      <c r="GK670" s="140"/>
      <c r="GL670" s="140"/>
      <c r="GM670" s="140"/>
      <c r="GN670" s="140"/>
      <c r="GO670" s="140"/>
      <c r="GP670" s="140"/>
      <c r="GQ670" s="140"/>
      <c r="GR670" s="140"/>
      <c r="GS670" s="140"/>
      <c r="GT670" s="140"/>
      <c r="GU670" s="140"/>
      <c r="GV670" s="140"/>
      <c r="GW670" s="140"/>
      <c r="GX670" s="140"/>
      <c r="GY670" s="140"/>
      <c r="GZ670" s="140"/>
      <c r="HA670" s="140"/>
      <c r="HB670" s="140"/>
      <c r="HC670" s="140"/>
      <c r="HD670" s="140"/>
      <c r="HE670" s="140"/>
      <c r="HF670" s="140"/>
      <c r="HG670" s="140"/>
      <c r="HH670" s="140"/>
      <c r="HI670" s="140"/>
      <c r="HJ670" s="140"/>
      <c r="HK670" s="140"/>
      <c r="HL670" s="140"/>
      <c r="HM670" s="140"/>
      <c r="HN670" s="140"/>
      <c r="HO670" s="140"/>
      <c r="HP670" s="140"/>
      <c r="HQ670" s="140"/>
      <c r="HR670" s="140"/>
      <c r="HS670" s="140"/>
      <c r="HT670" s="140"/>
      <c r="HU670" s="140"/>
      <c r="HV670" s="140"/>
      <c r="HW670" s="140"/>
      <c r="HX670" s="140"/>
      <c r="HY670" s="140"/>
      <c r="HZ670" s="140"/>
      <c r="IA670" s="140"/>
      <c r="IB670" s="140"/>
      <c r="IC670" s="140"/>
      <c r="ID670" s="140"/>
      <c r="IE670" s="140"/>
      <c r="IF670" s="140"/>
      <c r="IG670" s="140"/>
      <c r="IH670" s="140"/>
      <c r="II670" s="140"/>
      <c r="IJ670" s="140"/>
      <c r="IK670" s="140"/>
      <c r="IL670" s="140"/>
      <c r="IM670" s="140"/>
      <c r="IN670" s="140"/>
      <c r="IO670" s="140"/>
      <c r="IP670" s="140"/>
      <c r="IQ670" s="140"/>
      <c r="IR670" s="140"/>
      <c r="IS670" s="140"/>
      <c r="IT670" s="140"/>
      <c r="IU670" s="140"/>
      <c r="IV670" s="140"/>
      <c r="IW670" s="140"/>
      <c r="IX670" s="140"/>
      <c r="IY670" s="140"/>
      <c r="IZ670" s="140"/>
      <c r="JA670" s="140"/>
      <c r="JB670" s="140"/>
      <c r="JC670" s="140"/>
      <c r="JD670" s="140"/>
      <c r="JE670" s="140"/>
      <c r="JF670" s="140"/>
      <c r="JG670" s="140"/>
      <c r="JH670" s="140"/>
      <c r="JI670" s="140"/>
      <c r="JJ670" s="140"/>
      <c r="JK670" s="140"/>
      <c r="JL670" s="140"/>
      <c r="JM670" s="140"/>
      <c r="JN670" s="140"/>
      <c r="JO670" s="140"/>
      <c r="JP670" s="140"/>
      <c r="JQ670" s="140"/>
      <c r="JR670" s="140"/>
      <c r="JS670" s="140"/>
      <c r="JT670" s="140"/>
      <c r="JU670" s="140"/>
      <c r="JV670" s="140"/>
      <c r="JW670" s="140"/>
      <c r="JX670" s="140"/>
      <c r="JY670" s="140"/>
      <c r="JZ670" s="140"/>
      <c r="KA670" s="140"/>
      <c r="KB670" s="140"/>
      <c r="KC670" s="140"/>
      <c r="KD670" s="140"/>
      <c r="KE670" s="140"/>
      <c r="KF670" s="140"/>
      <c r="KG670" s="140"/>
      <c r="KH670" s="140"/>
      <c r="KI670" s="140"/>
      <c r="KJ670" s="140"/>
      <c r="KK670" s="140"/>
      <c r="KL670" s="140"/>
      <c r="KM670" s="140"/>
      <c r="KN670" s="140"/>
      <c r="KO670" s="140"/>
      <c r="KP670" s="140"/>
      <c r="KQ670" s="140"/>
      <c r="KR670" s="140"/>
      <c r="KS670" s="140"/>
      <c r="KT670" s="140"/>
      <c r="KU670" s="140"/>
      <c r="KV670" s="140"/>
      <c r="KW670" s="140"/>
      <c r="KX670" s="140"/>
      <c r="KY670" s="140"/>
      <c r="KZ670" s="140"/>
      <c r="LA670" s="140"/>
      <c r="LB670" s="140"/>
      <c r="LC670" s="140"/>
      <c r="LD670" s="140"/>
      <c r="LE670" s="140"/>
      <c r="LF670" s="140"/>
      <c r="LG670" s="140"/>
      <c r="LH670" s="140"/>
      <c r="LI670" s="140"/>
      <c r="LJ670" s="140"/>
      <c r="LK670" s="140"/>
      <c r="LL670" s="140"/>
      <c r="LM670" s="140"/>
      <c r="LN670" s="140"/>
      <c r="LO670" s="140"/>
      <c r="LP670" s="140"/>
      <c r="LQ670" s="140"/>
      <c r="LR670" s="140"/>
      <c r="LS670" s="140"/>
      <c r="LT670" s="140"/>
      <c r="LU670" s="140"/>
      <c r="LV670" s="140"/>
      <c r="LW670" s="140"/>
      <c r="LX670" s="140"/>
      <c r="LY670" s="140"/>
      <c r="LZ670" s="140"/>
      <c r="MA670" s="140"/>
      <c r="MB670" s="140"/>
      <c r="MC670" s="140"/>
      <c r="MD670" s="140"/>
      <c r="ME670" s="140"/>
      <c r="MF670" s="140"/>
      <c r="MG670" s="140"/>
      <c r="MH670" s="140"/>
      <c r="MI670" s="140"/>
      <c r="MJ670" s="140"/>
      <c r="MK670" s="140"/>
      <c r="ML670" s="140"/>
      <c r="MM670" s="140"/>
      <c r="MN670" s="140"/>
      <c r="MO670" s="140"/>
      <c r="MP670" s="140"/>
      <c r="MQ670" s="140"/>
      <c r="MR670" s="140"/>
      <c r="MS670" s="140"/>
      <c r="MT670" s="140"/>
      <c r="MU670" s="140"/>
      <c r="MV670" s="140"/>
      <c r="MW670" s="140"/>
      <c r="MX670" s="140"/>
      <c r="MY670" s="140"/>
      <c r="MZ670" s="140"/>
      <c r="NA670" s="140"/>
      <c r="NB670" s="140"/>
      <c r="NC670" s="140"/>
      <c r="ND670" s="140"/>
      <c r="NE670" s="140"/>
      <c r="NF670" s="140"/>
      <c r="NG670" s="140"/>
      <c r="NH670" s="140"/>
      <c r="NI670" s="140"/>
      <c r="NJ670" s="140"/>
      <c r="NK670" s="140"/>
      <c r="NL670" s="140"/>
      <c r="NM670" s="140"/>
      <c r="NN670" s="140"/>
      <c r="NO670" s="140"/>
      <c r="NP670" s="140"/>
      <c r="NQ670" s="140"/>
      <c r="NR670" s="140"/>
      <c r="NS670" s="140"/>
      <c r="NT670" s="140"/>
      <c r="NU670" s="140"/>
      <c r="NV670" s="140"/>
      <c r="NW670" s="140"/>
      <c r="NX670" s="140"/>
      <c r="NY670" s="140"/>
      <c r="NZ670" s="140"/>
      <c r="OA670" s="140"/>
      <c r="OB670" s="140"/>
      <c r="OC670" s="140"/>
      <c r="OD670" s="140"/>
      <c r="OE670" s="140"/>
      <c r="OF670" s="140"/>
      <c r="OG670" s="140"/>
      <c r="OH670" s="140"/>
      <c r="OI670" s="140"/>
      <c r="OJ670" s="140"/>
      <c r="OK670" s="140"/>
      <c r="OL670" s="140"/>
      <c r="OM670" s="140"/>
      <c r="ON670" s="140"/>
      <c r="OO670" s="140"/>
      <c r="OP670" s="140"/>
      <c r="OQ670" s="140"/>
      <c r="OR670" s="140"/>
      <c r="OS670" s="140"/>
      <c r="OT670" s="140"/>
      <c r="OU670" s="140"/>
      <c r="OV670" s="140"/>
      <c r="OW670" s="140"/>
      <c r="OX670" s="140"/>
      <c r="OY670" s="140"/>
      <c r="OZ670" s="140"/>
      <c r="PA670" s="140"/>
      <c r="PB670" s="140"/>
      <c r="PC670" s="140"/>
      <c r="PD670" s="140"/>
      <c r="PE670" s="140"/>
      <c r="PF670" s="140"/>
      <c r="PG670" s="140"/>
      <c r="PH670" s="140"/>
      <c r="PI670" s="140"/>
      <c r="PJ670" s="140"/>
      <c r="PK670" s="140"/>
      <c r="PL670" s="140"/>
      <c r="PM670" s="140"/>
      <c r="PN670" s="140"/>
      <c r="PO670" s="140"/>
      <c r="PP670" s="140"/>
      <c r="PQ670" s="140"/>
      <c r="PR670" s="140"/>
      <c r="PS670" s="140"/>
      <c r="PT670" s="140"/>
      <c r="PU670" s="140"/>
      <c r="PV670" s="140"/>
      <c r="PW670" s="140"/>
      <c r="PX670" s="140"/>
      <c r="PY670" s="140"/>
      <c r="PZ670" s="140"/>
      <c r="QA670" s="140"/>
      <c r="QB670" s="140"/>
      <c r="QC670" s="140"/>
      <c r="QD670" s="140"/>
      <c r="QE670" s="140"/>
      <c r="QF670" s="140"/>
      <c r="QG670" s="140"/>
      <c r="QH670" s="140"/>
      <c r="QI670" s="140"/>
      <c r="QJ670" s="140"/>
      <c r="QK670" s="140"/>
      <c r="QL670" s="140"/>
      <c r="QM670" s="140"/>
      <c r="QN670" s="140"/>
      <c r="QO670" s="140"/>
      <c r="QP670" s="140"/>
      <c r="QQ670" s="140"/>
      <c r="QR670" s="140"/>
      <c r="QS670" s="140"/>
      <c r="QT670" s="140"/>
      <c r="QU670" s="140"/>
      <c r="QV670" s="140"/>
      <c r="QW670" s="140"/>
      <c r="QX670" s="140"/>
      <c r="QY670" s="140"/>
      <c r="QZ670" s="140"/>
      <c r="RA670" s="140"/>
      <c r="RB670" s="140"/>
      <c r="RC670" s="140"/>
      <c r="RD670" s="140"/>
      <c r="RE670" s="140"/>
      <c r="RF670" s="140"/>
      <c r="RG670" s="140"/>
      <c r="RH670" s="140"/>
      <c r="RI670" s="140"/>
      <c r="RJ670" s="140"/>
      <c r="RK670" s="140"/>
      <c r="RL670" s="140"/>
      <c r="RM670" s="140"/>
      <c r="RN670" s="140"/>
      <c r="RO670" s="140"/>
      <c r="RP670" s="140"/>
      <c r="RQ670" s="140"/>
      <c r="RR670" s="140"/>
      <c r="RS670" s="140"/>
      <c r="RT670" s="140"/>
      <c r="RU670" s="140"/>
      <c r="RV670" s="140"/>
      <c r="RW670" s="140"/>
      <c r="RX670" s="140"/>
      <c r="RY670" s="140"/>
      <c r="RZ670" s="140"/>
      <c r="SA670" s="140"/>
      <c r="SB670" s="140"/>
      <c r="SC670" s="140"/>
      <c r="SD670" s="140"/>
      <c r="SE670" s="140"/>
      <c r="SF670" s="140"/>
      <c r="SG670" s="140"/>
      <c r="SH670" s="140"/>
      <c r="SI670" s="140"/>
      <c r="SJ670" s="140"/>
      <c r="SK670" s="140"/>
      <c r="SL670" s="140"/>
      <c r="SM670" s="140"/>
      <c r="SN670" s="140"/>
      <c r="SO670" s="140"/>
      <c r="SP670" s="140"/>
      <c r="SQ670" s="140"/>
      <c r="SR670" s="140"/>
      <c r="SS670" s="140"/>
      <c r="ST670" s="140"/>
      <c r="SU670" s="140"/>
      <c r="SV670" s="140"/>
      <c r="SW670" s="140"/>
      <c r="SX670" s="140"/>
      <c r="SY670" s="140"/>
      <c r="SZ670" s="140"/>
      <c r="TA670" s="140"/>
      <c r="TB670" s="140"/>
      <c r="TC670" s="140"/>
      <c r="TD670" s="140"/>
      <c r="TE670" s="140"/>
      <c r="TF670" s="140"/>
      <c r="TG670" s="140"/>
      <c r="TH670" s="140"/>
      <c r="TI670" s="140"/>
      <c r="TJ670" s="140"/>
      <c r="TK670" s="140"/>
      <c r="TL670" s="140"/>
      <c r="TM670" s="140"/>
      <c r="TN670" s="140"/>
      <c r="TO670" s="140"/>
      <c r="TP670" s="140"/>
      <c r="TQ670" s="140"/>
      <c r="TR670" s="140"/>
      <c r="TS670" s="140"/>
      <c r="TT670" s="140"/>
      <c r="TU670" s="140"/>
      <c r="TV670" s="140"/>
      <c r="TW670" s="140"/>
      <c r="TX670" s="140"/>
      <c r="TY670" s="140"/>
      <c r="TZ670" s="140"/>
      <c r="UA670" s="140"/>
      <c r="UB670" s="140"/>
      <c r="UC670" s="140"/>
      <c r="UD670" s="140"/>
      <c r="UE670" s="140"/>
      <c r="UF670" s="140"/>
      <c r="UG670" s="140"/>
      <c r="UH670" s="140"/>
      <c r="UI670" s="140"/>
      <c r="UJ670" s="140"/>
      <c r="UK670" s="140"/>
      <c r="UL670" s="140"/>
      <c r="UM670" s="140"/>
      <c r="UN670" s="140"/>
      <c r="UO670" s="140"/>
      <c r="UP670" s="140"/>
      <c r="UQ670" s="140"/>
      <c r="UR670" s="140"/>
      <c r="US670" s="140"/>
      <c r="UT670" s="140"/>
      <c r="UU670" s="140"/>
      <c r="UV670" s="140"/>
      <c r="UW670" s="140"/>
      <c r="UX670" s="140"/>
      <c r="UY670" s="140"/>
      <c r="UZ670" s="140"/>
      <c r="VA670" s="140"/>
      <c r="VB670" s="140"/>
      <c r="VC670" s="140"/>
      <c r="VD670" s="140"/>
      <c r="VE670" s="140"/>
      <c r="VF670" s="140"/>
      <c r="VG670" s="140"/>
      <c r="VH670" s="140"/>
      <c r="VI670" s="140"/>
      <c r="VJ670" s="140"/>
      <c r="VK670" s="140"/>
      <c r="VL670" s="140"/>
      <c r="VM670" s="140"/>
      <c r="VN670" s="140"/>
      <c r="VO670" s="140"/>
      <c r="VP670" s="140"/>
      <c r="VQ670" s="140"/>
      <c r="VR670" s="140"/>
      <c r="VS670" s="140"/>
      <c r="VT670" s="140"/>
      <c r="VU670" s="140"/>
      <c r="VV670" s="140"/>
      <c r="VW670" s="140"/>
      <c r="VX670" s="140"/>
      <c r="VY670" s="140"/>
      <c r="VZ670" s="140"/>
      <c r="WA670" s="140"/>
      <c r="WB670" s="140"/>
      <c r="WC670" s="140"/>
      <c r="WD670" s="140"/>
      <c r="WE670" s="140"/>
      <c r="WF670" s="140"/>
      <c r="WG670" s="140"/>
      <c r="WH670" s="140"/>
      <c r="WI670" s="140"/>
      <c r="WJ670" s="140"/>
      <c r="WK670" s="140"/>
      <c r="WL670" s="140"/>
      <c r="WM670" s="140"/>
      <c r="WN670" s="140"/>
      <c r="WO670" s="140"/>
      <c r="WP670" s="140"/>
      <c r="WQ670" s="140"/>
      <c r="WR670" s="140"/>
      <c r="WS670" s="140"/>
      <c r="WT670" s="140"/>
      <c r="WU670" s="140"/>
      <c r="WV670" s="140"/>
      <c r="WW670" s="140"/>
      <c r="WX670" s="140"/>
      <c r="WY670" s="140"/>
      <c r="WZ670" s="140"/>
      <c r="XA670" s="140"/>
      <c r="XB670" s="140"/>
      <c r="XC670" s="140"/>
      <c r="XD670" s="140"/>
      <c r="XE670" s="140"/>
      <c r="XF670" s="140"/>
      <c r="XG670" s="140"/>
      <c r="XH670" s="140"/>
      <c r="XI670" s="140"/>
      <c r="XJ670" s="140"/>
      <c r="XK670" s="140"/>
      <c r="XL670" s="140"/>
      <c r="XM670" s="140"/>
      <c r="XN670" s="140"/>
      <c r="XO670" s="140"/>
      <c r="XP670" s="140"/>
      <c r="XQ670" s="140"/>
      <c r="XR670" s="140"/>
      <c r="XS670" s="140"/>
      <c r="XT670" s="140"/>
      <c r="XU670" s="140"/>
      <c r="XV670" s="140"/>
      <c r="XW670" s="140"/>
      <c r="XX670" s="140"/>
      <c r="XY670" s="140"/>
      <c r="XZ670" s="140"/>
      <c r="YA670" s="140"/>
      <c r="YB670" s="140"/>
      <c r="YC670" s="140"/>
      <c r="YD670" s="140"/>
      <c r="YE670" s="140"/>
      <c r="YF670" s="140"/>
      <c r="YG670" s="140"/>
      <c r="YH670" s="140"/>
      <c r="YI670" s="140"/>
      <c r="YJ670" s="140"/>
      <c r="YK670" s="140"/>
      <c r="YL670" s="140"/>
      <c r="YM670" s="140"/>
      <c r="YN670" s="140"/>
      <c r="YO670" s="140"/>
      <c r="YP670" s="140"/>
      <c r="YQ670" s="140"/>
      <c r="YR670" s="140"/>
      <c r="YS670" s="140"/>
      <c r="YT670" s="140"/>
      <c r="YU670" s="140"/>
      <c r="YV670" s="140"/>
      <c r="YW670" s="140"/>
      <c r="YX670" s="140"/>
      <c r="YY670" s="140"/>
      <c r="YZ670" s="140"/>
      <c r="ZA670" s="140"/>
      <c r="ZB670" s="140"/>
      <c r="ZC670" s="140"/>
      <c r="ZD670" s="140"/>
      <c r="ZE670" s="140"/>
      <c r="ZF670" s="140"/>
      <c r="ZG670" s="140"/>
      <c r="ZH670" s="140"/>
      <c r="ZI670" s="140"/>
      <c r="ZJ670" s="140"/>
      <c r="ZK670" s="140"/>
      <c r="ZL670" s="140"/>
      <c r="ZM670" s="140"/>
      <c r="ZN670" s="140"/>
      <c r="ZO670" s="140"/>
      <c r="ZP670" s="140"/>
      <c r="ZQ670" s="140"/>
      <c r="ZR670" s="140"/>
      <c r="ZS670" s="140"/>
      <c r="ZT670" s="140"/>
      <c r="ZU670" s="140"/>
      <c r="ZV670" s="140"/>
      <c r="ZW670" s="140"/>
      <c r="ZX670" s="140"/>
      <c r="ZY670" s="140"/>
      <c r="ZZ670" s="140"/>
      <c r="AAA670" s="140"/>
      <c r="AAB670" s="140"/>
      <c r="AAC670" s="140"/>
      <c r="AAD670" s="140"/>
      <c r="AAE670" s="140"/>
      <c r="AAF670" s="140"/>
      <c r="AAG670" s="140"/>
      <c r="AAH670" s="140"/>
      <c r="AAI670" s="140"/>
      <c r="AAJ670" s="140"/>
      <c r="AAK670" s="140"/>
      <c r="AAL670" s="140"/>
      <c r="AAM670" s="140"/>
      <c r="AAN670" s="140"/>
      <c r="AAO670" s="140"/>
      <c r="AAP670" s="140"/>
      <c r="AAQ670" s="140"/>
      <c r="AAR670" s="140"/>
      <c r="AAS670" s="140"/>
      <c r="AAT670" s="140"/>
      <c r="AAU670" s="140"/>
      <c r="AAV670" s="140"/>
      <c r="AAW670" s="140"/>
      <c r="AAX670" s="140"/>
      <c r="AAY670" s="140"/>
      <c r="AAZ670" s="140"/>
      <c r="ABA670" s="140"/>
      <c r="ABB670" s="140"/>
      <c r="ABC670" s="140"/>
      <c r="ABD670" s="140"/>
      <c r="ABE670" s="140"/>
      <c r="ABF670" s="140"/>
      <c r="ABG670" s="140"/>
      <c r="ABH670" s="140"/>
      <c r="ABI670" s="140"/>
      <c r="ABJ670" s="140"/>
      <c r="ABK670" s="140"/>
      <c r="ABL670" s="140"/>
      <c r="ABM670" s="140"/>
      <c r="ABN670" s="140"/>
      <c r="ABO670" s="140"/>
      <c r="ABP670" s="140"/>
      <c r="ABQ670" s="140"/>
      <c r="ABR670" s="140"/>
      <c r="ABS670" s="140"/>
      <c r="ABT670" s="140"/>
      <c r="ABU670" s="140"/>
      <c r="ABV670" s="140"/>
      <c r="ABW670" s="140"/>
      <c r="ABX670" s="140"/>
      <c r="ABY670" s="140"/>
      <c r="ABZ670" s="140"/>
      <c r="ACA670" s="140"/>
      <c r="ACB670" s="140"/>
      <c r="ACC670" s="140"/>
      <c r="ACD670" s="140"/>
      <c r="ACE670" s="140"/>
      <c r="ACF670" s="140"/>
      <c r="ACG670" s="140"/>
      <c r="ACH670" s="140"/>
      <c r="ACI670" s="140"/>
      <c r="ACJ670" s="140"/>
      <c r="ACK670" s="140"/>
      <c r="ACL670" s="140"/>
      <c r="ACM670" s="140"/>
      <c r="ACN670" s="140"/>
      <c r="ACO670" s="140"/>
      <c r="ACP670" s="140"/>
      <c r="ACQ670" s="140"/>
      <c r="ACR670" s="140"/>
      <c r="ACS670" s="140"/>
      <c r="ACT670" s="140"/>
      <c r="ACU670" s="140"/>
      <c r="ACV670" s="140"/>
      <c r="ACW670" s="140"/>
      <c r="ACX670" s="140"/>
      <c r="ACY670" s="140"/>
      <c r="ACZ670" s="140"/>
      <c r="ADA670" s="140"/>
      <c r="ADB670" s="140"/>
      <c r="ADC670" s="140"/>
      <c r="ADD670" s="140"/>
      <c r="ADE670" s="140"/>
      <c r="ADF670" s="140"/>
      <c r="ADG670" s="140"/>
      <c r="ADH670" s="140"/>
      <c r="ADI670" s="140"/>
      <c r="ADJ670" s="140"/>
      <c r="ADK670" s="140"/>
      <c r="ADL670" s="140"/>
      <c r="ADM670" s="140"/>
      <c r="ADN670" s="140"/>
      <c r="ADO670" s="140"/>
      <c r="ADP670" s="140"/>
      <c r="ADQ670" s="140"/>
      <c r="ADR670" s="140"/>
      <c r="ADS670" s="140"/>
      <c r="ADT670" s="140"/>
      <c r="ADU670" s="140"/>
      <c r="ADV670" s="140"/>
      <c r="ADW670" s="140"/>
      <c r="ADX670" s="140"/>
      <c r="ADY670" s="140"/>
      <c r="ADZ670" s="140"/>
      <c r="AEA670" s="140"/>
      <c r="AEB670" s="140"/>
      <c r="AEC670" s="140"/>
      <c r="AED670" s="140"/>
      <c r="AEE670" s="140"/>
      <c r="AEF670" s="140"/>
      <c r="AEG670" s="140"/>
      <c r="AEH670" s="140"/>
      <c r="AEI670" s="140"/>
      <c r="AEJ670" s="140"/>
      <c r="AEK670" s="140"/>
      <c r="AEL670" s="140"/>
      <c r="AEM670" s="140"/>
      <c r="AEN670" s="140"/>
      <c r="AEO670" s="140"/>
      <c r="AEP670" s="140"/>
      <c r="AEQ670" s="140"/>
      <c r="AER670" s="140"/>
      <c r="AES670" s="140"/>
      <c r="AET670" s="140"/>
      <c r="AEU670" s="140"/>
      <c r="AEV670" s="140"/>
      <c r="AEW670" s="140"/>
      <c r="AEX670" s="140"/>
      <c r="AEY670" s="140"/>
      <c r="AEZ670" s="140"/>
      <c r="AFA670" s="140"/>
      <c r="AFB670" s="140"/>
      <c r="AFC670" s="140"/>
      <c r="AFD670" s="140"/>
      <c r="AFE670" s="140"/>
      <c r="AFF670" s="140"/>
      <c r="AFG670" s="140"/>
      <c r="AFH670" s="140"/>
      <c r="AFI670" s="140"/>
      <c r="AFJ670" s="140"/>
      <c r="AFK670" s="140"/>
      <c r="AFL670" s="140"/>
      <c r="AFM670" s="140"/>
      <c r="AFN670" s="140"/>
      <c r="AFO670" s="140"/>
      <c r="AFP670" s="140"/>
      <c r="AFQ670" s="140"/>
      <c r="AFR670" s="140"/>
      <c r="AFS670" s="140"/>
      <c r="AFT670" s="140"/>
      <c r="AFU670" s="140"/>
      <c r="AFV670" s="140"/>
      <c r="AFW670" s="140"/>
      <c r="AFX670" s="140"/>
      <c r="AFY670" s="140"/>
      <c r="AFZ670" s="140"/>
      <c r="AGA670" s="140"/>
      <c r="AGB670" s="140"/>
      <c r="AGC670" s="140"/>
      <c r="AGD670" s="140"/>
      <c r="AGE670" s="140"/>
      <c r="AGF670" s="140"/>
      <c r="AGG670" s="140"/>
      <c r="AGH670" s="140"/>
      <c r="AGI670" s="140"/>
      <c r="AGJ670" s="140"/>
      <c r="AGK670" s="140"/>
      <c r="AGL670" s="140"/>
      <c r="AGM670" s="140"/>
      <c r="AGN670" s="140"/>
      <c r="AGO670" s="140"/>
      <c r="AGP670" s="140"/>
      <c r="AGQ670" s="140"/>
      <c r="AGR670" s="140"/>
      <c r="AGS670" s="140"/>
      <c r="AGT670" s="140"/>
      <c r="AGU670" s="140"/>
      <c r="AGV670" s="140"/>
      <c r="AGW670" s="140"/>
      <c r="AGX670" s="140"/>
      <c r="AGY670" s="140"/>
      <c r="AGZ670" s="140"/>
      <c r="AHA670" s="140"/>
      <c r="AHB670" s="140"/>
      <c r="AHC670" s="140"/>
      <c r="AHD670" s="140"/>
      <c r="AHE670" s="140"/>
      <c r="AHF670" s="140"/>
      <c r="AHG670" s="140"/>
      <c r="AHH670" s="140"/>
      <c r="AHI670" s="140"/>
      <c r="AHJ670" s="140"/>
      <c r="AHK670" s="140"/>
      <c r="AHL670" s="140"/>
      <c r="AHM670" s="140"/>
      <c r="AHN670" s="140"/>
      <c r="AHO670" s="140"/>
      <c r="AHP670" s="140"/>
      <c r="AHQ670" s="140"/>
      <c r="AHR670" s="140"/>
      <c r="AHS670" s="140"/>
      <c r="AHT670" s="140"/>
      <c r="AHU670" s="140"/>
      <c r="AHV670" s="140"/>
      <c r="AHW670" s="140"/>
      <c r="AHX670" s="140"/>
      <c r="AHY670" s="140"/>
      <c r="AHZ670" s="140"/>
      <c r="AIA670" s="140"/>
      <c r="AIB670" s="140"/>
      <c r="AIC670" s="140"/>
      <c r="AID670" s="140"/>
      <c r="AIE670" s="140"/>
      <c r="AIF670" s="140"/>
      <c r="AIG670" s="140"/>
      <c r="AIH670" s="140"/>
      <c r="AII670" s="140"/>
      <c r="AIJ670" s="140"/>
      <c r="AIK670" s="140"/>
      <c r="AIL670" s="140"/>
      <c r="AIM670" s="140"/>
      <c r="AIN670" s="140"/>
      <c r="AIO670" s="140"/>
      <c r="AIP670" s="140"/>
      <c r="AIQ670" s="140"/>
      <c r="AIR670" s="140"/>
      <c r="AIS670" s="140"/>
      <c r="AIT670" s="140"/>
      <c r="AIU670" s="140"/>
      <c r="AIV670" s="140"/>
      <c r="AIW670" s="140"/>
      <c r="AIX670" s="140"/>
      <c r="AIY670" s="140"/>
      <c r="AIZ670" s="140"/>
      <c r="AJA670" s="140"/>
      <c r="AJB670" s="140"/>
      <c r="AJC670" s="140"/>
      <c r="AJD670" s="140"/>
      <c r="AJE670" s="140"/>
      <c r="AJF670" s="140"/>
      <c r="AJG670" s="140"/>
      <c r="AJH670" s="140"/>
      <c r="AJI670" s="140"/>
      <c r="AJJ670" s="140"/>
      <c r="AJK670" s="140"/>
      <c r="AJL670" s="140"/>
      <c r="AJM670" s="140"/>
      <c r="AJN670" s="140"/>
      <c r="AJO670" s="140"/>
      <c r="AJP670" s="140"/>
      <c r="AJQ670" s="140"/>
      <c r="AJR670" s="140"/>
      <c r="AJS670" s="140"/>
      <c r="AJT670" s="140"/>
      <c r="AJU670" s="140"/>
      <c r="AJV670" s="140"/>
      <c r="AJW670" s="140"/>
      <c r="AJX670" s="140"/>
      <c r="AJY670" s="140"/>
      <c r="AJZ670" s="140"/>
      <c r="AKA670" s="140"/>
      <c r="AKB670" s="140"/>
      <c r="AKC670" s="140"/>
      <c r="AKD670" s="140"/>
      <c r="AKE670" s="140"/>
      <c r="AKF670" s="140"/>
      <c r="AKG670" s="140"/>
      <c r="AKH670" s="140"/>
      <c r="AKI670" s="140"/>
      <c r="AKJ670" s="140"/>
      <c r="AKK670" s="140"/>
      <c r="AKL670" s="140"/>
      <c r="AKM670" s="140"/>
      <c r="AKN670" s="140"/>
      <c r="AKO670" s="140"/>
      <c r="AKP670" s="140"/>
      <c r="AKQ670" s="140"/>
      <c r="AKR670" s="140"/>
      <c r="AKS670" s="140"/>
      <c r="AKT670" s="140"/>
      <c r="AKU670" s="140"/>
      <c r="AKV670" s="140"/>
      <c r="AKW670" s="140"/>
      <c r="AKX670" s="140"/>
    </row>
    <row r="671" spans="1:986" ht="27.95" customHeight="1" x14ac:dyDescent="0.2">
      <c r="A671" s="249"/>
      <c r="B671" s="239" t="s">
        <v>1362</v>
      </c>
      <c r="C671" s="155" t="str">
        <f>_xlfn.CONCAT(Leverancespecifikation6[[#This Row],[ID]],Leverancespecifikation6[[#This Row],[BYGNINGSDEL]])</f>
        <v>667Inventar</v>
      </c>
      <c r="D671" s="173"/>
      <c r="E671" s="173"/>
      <c r="F671" s="173"/>
      <c r="G671" s="173"/>
      <c r="H671" s="173"/>
      <c r="I671" s="174"/>
      <c r="J671" s="158">
        <v>1</v>
      </c>
      <c r="K671" s="159" t="s">
        <v>1395</v>
      </c>
      <c r="L671" s="160"/>
      <c r="M671" s="82" t="str">
        <f>IFERROR(VLOOKUP(Leverancespecifikation6[[#This Row],[ID-Bygningsdel]],'Data ændringslog'!A:G,7,FALSE),"P")</f>
        <v/>
      </c>
      <c r="N671" s="205" t="s">
        <v>99</v>
      </c>
      <c r="O671" s="264"/>
      <c r="P671" s="265"/>
      <c r="Q671" s="265"/>
      <c r="R671" s="265"/>
      <c r="S671" s="265"/>
      <c r="T671" s="265"/>
      <c r="U671" s="266"/>
      <c r="V671" s="113"/>
      <c r="W671" s="83"/>
      <c r="X671" s="83"/>
      <c r="Y671" s="83"/>
      <c r="Z671" s="83"/>
      <c r="AA671" s="83"/>
      <c r="AB671" s="209"/>
      <c r="AC671" s="173"/>
      <c r="AD671" s="209"/>
      <c r="AE671" s="209"/>
      <c r="AF671" s="209"/>
      <c r="AG671" s="209"/>
      <c r="AH671" s="209"/>
      <c r="AI671" s="209"/>
      <c r="AJ671" s="209"/>
      <c r="AK671" s="173"/>
      <c r="AL671" s="209"/>
      <c r="AM671" s="173"/>
      <c r="AN671" s="209"/>
      <c r="AO671" s="209"/>
      <c r="AP671" s="209"/>
      <c r="AQ671" s="209"/>
      <c r="AR671" s="209"/>
      <c r="AS671" s="209"/>
      <c r="AT671" s="209"/>
      <c r="AU671" s="173"/>
      <c r="AV671" s="209"/>
      <c r="AW671" s="209"/>
      <c r="AX671" s="209"/>
      <c r="AY671" s="209"/>
      <c r="AZ671" s="209"/>
      <c r="BA671" s="209"/>
      <c r="BB671" s="209"/>
      <c r="BC671" s="173"/>
      <c r="BD671" s="209"/>
      <c r="BE671" s="209"/>
      <c r="BF671" s="209"/>
      <c r="BG671" s="209"/>
      <c r="BH671" s="209"/>
      <c r="BI671" s="209"/>
      <c r="BJ671" s="209"/>
      <c r="BK671" s="173"/>
      <c r="BL671" s="288"/>
      <c r="BM671" s="174"/>
      <c r="BN671" s="209"/>
      <c r="BO671" s="209"/>
      <c r="BP671" s="209"/>
      <c r="BQ671" s="209"/>
      <c r="BR671" s="209"/>
      <c r="BS671" s="209"/>
      <c r="BT671" s="209"/>
      <c r="BU671" s="173"/>
      <c r="BV671" s="174"/>
      <c r="BW671" s="209"/>
      <c r="BX671" s="209"/>
      <c r="BY671" s="209"/>
      <c r="BZ671" s="209"/>
      <c r="CA671" s="200"/>
      <c r="CB671" s="134"/>
    </row>
    <row r="672" spans="1:986" s="104" customFormat="1" x14ac:dyDescent="0.2">
      <c r="A672" s="248"/>
      <c r="B672" s="240" t="s">
        <v>1364</v>
      </c>
      <c r="C672" s="161" t="str">
        <f>_xlfn.CONCAT(Leverancespecifikation6[[#This Row],[ID]],Leverancespecifikation6[[#This Row],[BYGNINGSDEL]])</f>
        <v>668Inventar, fast</v>
      </c>
      <c r="D672" s="162"/>
      <c r="E672" s="162"/>
      <c r="F672" s="162"/>
      <c r="G672" s="162"/>
      <c r="H672" s="162"/>
      <c r="I672" s="162"/>
      <c r="J672" s="163">
        <v>2</v>
      </c>
      <c r="K672" s="164" t="s">
        <v>1397</v>
      </c>
      <c r="L672" s="165"/>
      <c r="M672" s="100" t="str">
        <f>IFERROR(VLOOKUP(Leverancespecifikation6[[#This Row],[ID-Bygningsdel]],'Data ændringslog'!A:G,7,FALSE),"P")</f>
        <v/>
      </c>
      <c r="N672" s="201" t="s">
        <v>99</v>
      </c>
      <c r="O672" s="119"/>
      <c r="P672" s="101"/>
      <c r="Q672" s="101"/>
      <c r="R672" s="101"/>
      <c r="S672" s="101"/>
      <c r="T672" s="101"/>
      <c r="U672" s="120"/>
      <c r="V672" s="111"/>
      <c r="W672" s="102"/>
      <c r="X672" s="102"/>
      <c r="Y672" s="102"/>
      <c r="Z672" s="102"/>
      <c r="AA672" s="10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285"/>
      <c r="BM672" s="162"/>
      <c r="BN672" s="162"/>
      <c r="BO672" s="162"/>
      <c r="BP672" s="162"/>
      <c r="BQ672" s="162"/>
      <c r="BR672" s="162"/>
      <c r="BS672" s="162"/>
      <c r="BT672" s="162"/>
      <c r="BU672" s="162"/>
      <c r="BV672" s="162"/>
      <c r="BW672" s="162"/>
      <c r="BX672" s="162"/>
      <c r="BY672" s="162"/>
      <c r="BZ672" s="162"/>
      <c r="CA672" s="206"/>
      <c r="CB672" s="98"/>
      <c r="CC672" s="98"/>
      <c r="CD672" s="98"/>
      <c r="CE672" s="98"/>
      <c r="CF672" s="98"/>
      <c r="CG672" s="98"/>
      <c r="CH672" s="98"/>
      <c r="CI672" s="98"/>
      <c r="CJ672" s="98"/>
      <c r="CK672" s="98"/>
      <c r="CL672" s="98"/>
      <c r="CM672" s="98"/>
      <c r="CN672" s="98"/>
      <c r="CO672" s="98"/>
      <c r="CP672" s="98"/>
      <c r="CQ672" s="98"/>
      <c r="CR672" s="98"/>
      <c r="CS672" s="98"/>
      <c r="CT672" s="98"/>
      <c r="CU672" s="98"/>
      <c r="CV672" s="98"/>
      <c r="CW672" s="98"/>
      <c r="CX672" s="98"/>
      <c r="CY672" s="98"/>
      <c r="CZ672" s="98"/>
      <c r="DA672" s="98"/>
      <c r="DB672" s="98"/>
      <c r="DC672" s="98"/>
      <c r="DD672" s="98"/>
      <c r="DE672" s="98"/>
      <c r="DF672" s="98"/>
      <c r="DG672" s="98"/>
      <c r="DH672" s="98"/>
      <c r="DI672" s="98"/>
      <c r="DJ672" s="98"/>
      <c r="DK672" s="98"/>
      <c r="DL672" s="98"/>
      <c r="DM672" s="98"/>
      <c r="DN672" s="98"/>
      <c r="DO672" s="98"/>
      <c r="DP672" s="98"/>
      <c r="DQ672" s="98"/>
      <c r="DR672" s="98"/>
      <c r="DS672" s="98"/>
      <c r="DT672" s="98"/>
      <c r="DU672" s="98"/>
      <c r="DV672" s="98"/>
      <c r="DW672" s="98"/>
      <c r="DX672" s="98"/>
      <c r="DY672" s="98"/>
      <c r="DZ672" s="98"/>
      <c r="EA672" s="98"/>
      <c r="EB672" s="98"/>
      <c r="EC672" s="98"/>
      <c r="ED672" s="98"/>
      <c r="EE672" s="98"/>
      <c r="EF672" s="98"/>
      <c r="EG672" s="98"/>
      <c r="EH672" s="98"/>
      <c r="EI672" s="98"/>
      <c r="EJ672" s="98"/>
      <c r="EK672" s="98"/>
      <c r="EL672" s="98"/>
      <c r="EM672" s="98"/>
      <c r="EN672" s="98"/>
      <c r="EO672" s="98"/>
      <c r="EP672" s="98"/>
      <c r="EQ672" s="98"/>
      <c r="ER672" s="98"/>
      <c r="ES672" s="98"/>
      <c r="ET672" s="98"/>
      <c r="EU672" s="98"/>
      <c r="EV672" s="98"/>
      <c r="EW672" s="98"/>
      <c r="EX672" s="98"/>
      <c r="EY672" s="98"/>
      <c r="EZ672" s="98"/>
      <c r="FA672" s="98"/>
      <c r="FB672" s="98"/>
      <c r="FC672" s="98"/>
      <c r="FD672" s="98"/>
      <c r="FE672" s="98"/>
      <c r="FF672" s="98"/>
      <c r="FG672" s="98"/>
      <c r="FH672" s="98"/>
      <c r="FI672" s="98"/>
      <c r="FJ672" s="98"/>
      <c r="FK672" s="98"/>
      <c r="FL672" s="98"/>
      <c r="FM672" s="98"/>
      <c r="FN672" s="98"/>
      <c r="FO672" s="98"/>
      <c r="FP672" s="98"/>
      <c r="FQ672" s="98"/>
      <c r="FR672" s="98"/>
      <c r="FS672" s="98"/>
      <c r="FT672" s="98"/>
      <c r="FU672" s="98"/>
      <c r="FV672" s="98"/>
      <c r="FW672" s="98"/>
      <c r="FX672" s="98"/>
      <c r="FY672" s="98"/>
      <c r="FZ672" s="98"/>
      <c r="GA672" s="98"/>
      <c r="GB672" s="98"/>
      <c r="GC672" s="98"/>
      <c r="GD672" s="98"/>
      <c r="GE672" s="98"/>
      <c r="GF672" s="98"/>
      <c r="GG672" s="98"/>
      <c r="GH672" s="98"/>
      <c r="GI672" s="98"/>
      <c r="GJ672" s="98"/>
      <c r="GK672" s="98"/>
      <c r="GL672" s="98"/>
      <c r="GM672" s="98"/>
      <c r="GN672" s="98"/>
      <c r="GO672" s="98"/>
      <c r="GP672" s="98"/>
      <c r="GQ672" s="98"/>
      <c r="GR672" s="98"/>
      <c r="GS672" s="98"/>
      <c r="GT672" s="98"/>
      <c r="GU672" s="98"/>
      <c r="GV672" s="98"/>
      <c r="GW672" s="98"/>
      <c r="GX672" s="98"/>
      <c r="GY672" s="98"/>
      <c r="GZ672" s="98"/>
      <c r="HA672" s="98"/>
      <c r="HB672" s="98"/>
      <c r="HC672" s="98"/>
      <c r="HD672" s="98"/>
      <c r="HE672" s="98"/>
      <c r="HF672" s="98"/>
      <c r="HG672" s="98"/>
      <c r="HH672" s="98"/>
      <c r="HI672" s="98"/>
      <c r="HJ672" s="98"/>
      <c r="HK672" s="98"/>
      <c r="HL672" s="98"/>
      <c r="HM672" s="98"/>
      <c r="HN672" s="98"/>
      <c r="HO672" s="98"/>
      <c r="HP672" s="98"/>
      <c r="HQ672" s="98"/>
      <c r="HR672" s="98"/>
      <c r="HS672" s="98"/>
      <c r="HT672" s="98"/>
      <c r="HU672" s="98"/>
      <c r="HV672" s="98"/>
      <c r="HW672" s="98"/>
      <c r="HX672" s="98"/>
      <c r="HY672" s="98"/>
      <c r="HZ672" s="98"/>
      <c r="IA672" s="98"/>
      <c r="IB672" s="98"/>
      <c r="IC672" s="98"/>
      <c r="ID672" s="98"/>
      <c r="IE672" s="98"/>
      <c r="IF672" s="98"/>
      <c r="IG672" s="98"/>
      <c r="IH672" s="98"/>
      <c r="II672" s="98"/>
      <c r="IJ672" s="98"/>
      <c r="IK672" s="98"/>
      <c r="IL672" s="98"/>
      <c r="IM672" s="98"/>
      <c r="IN672" s="98"/>
      <c r="IO672" s="98"/>
      <c r="IP672" s="98"/>
      <c r="IQ672" s="98"/>
      <c r="IR672" s="98"/>
      <c r="IS672" s="98"/>
      <c r="IT672" s="98"/>
      <c r="IU672" s="98"/>
      <c r="IV672" s="98"/>
      <c r="IW672" s="98"/>
      <c r="IX672" s="98"/>
      <c r="IY672" s="98"/>
      <c r="IZ672" s="98"/>
      <c r="JA672" s="98"/>
      <c r="JB672" s="98"/>
      <c r="JC672" s="98"/>
      <c r="JD672" s="98"/>
      <c r="JE672" s="98"/>
      <c r="JF672" s="98"/>
      <c r="JG672" s="98"/>
      <c r="JH672" s="98"/>
      <c r="JI672" s="98"/>
      <c r="JJ672" s="98"/>
      <c r="JK672" s="98"/>
      <c r="JL672" s="98"/>
      <c r="JM672" s="98"/>
      <c r="JN672" s="98"/>
      <c r="JO672" s="98"/>
      <c r="JP672" s="98"/>
      <c r="JQ672" s="98"/>
      <c r="JR672" s="98"/>
      <c r="JS672" s="98"/>
      <c r="JT672" s="98"/>
      <c r="JU672" s="98"/>
      <c r="JV672" s="98"/>
      <c r="JW672" s="98"/>
      <c r="JX672" s="98"/>
      <c r="JY672" s="98"/>
      <c r="JZ672" s="98"/>
      <c r="KA672" s="98"/>
      <c r="KB672" s="98"/>
      <c r="KC672" s="98"/>
      <c r="KD672" s="98"/>
      <c r="KE672" s="98"/>
      <c r="KF672" s="98"/>
      <c r="KG672" s="98"/>
      <c r="KH672" s="98"/>
      <c r="KI672" s="98"/>
      <c r="KJ672" s="98"/>
      <c r="KK672" s="98"/>
      <c r="KL672" s="98"/>
      <c r="KM672" s="98"/>
      <c r="KN672" s="98"/>
      <c r="KO672" s="98"/>
      <c r="KP672" s="98"/>
      <c r="KQ672" s="98"/>
      <c r="KR672" s="98"/>
      <c r="KS672" s="98"/>
      <c r="KT672" s="98"/>
      <c r="KU672" s="98"/>
      <c r="KV672" s="98"/>
      <c r="KW672" s="98"/>
      <c r="KX672" s="98"/>
      <c r="KY672" s="98"/>
      <c r="KZ672" s="98"/>
      <c r="LA672" s="98"/>
      <c r="LB672" s="98"/>
      <c r="LC672" s="98"/>
      <c r="LD672" s="98"/>
      <c r="LE672" s="98"/>
      <c r="LF672" s="98"/>
      <c r="LG672" s="98"/>
      <c r="LH672" s="98"/>
      <c r="LI672" s="98"/>
      <c r="LJ672" s="98"/>
      <c r="LK672" s="98"/>
      <c r="LL672" s="98"/>
      <c r="LM672" s="98"/>
      <c r="LN672" s="98"/>
      <c r="LO672" s="98"/>
      <c r="LP672" s="98"/>
      <c r="LQ672" s="98"/>
      <c r="LR672" s="98"/>
      <c r="LS672" s="98"/>
      <c r="LT672" s="98"/>
      <c r="LU672" s="98"/>
      <c r="LV672" s="98"/>
      <c r="LW672" s="98"/>
      <c r="LX672" s="98"/>
      <c r="LY672" s="98"/>
      <c r="LZ672" s="98"/>
      <c r="MA672" s="98"/>
      <c r="MB672" s="98"/>
      <c r="MC672" s="98"/>
      <c r="MD672" s="98"/>
      <c r="ME672" s="98"/>
      <c r="MF672" s="98"/>
      <c r="MG672" s="98"/>
      <c r="MH672" s="98"/>
      <c r="MI672" s="98"/>
      <c r="MJ672" s="98"/>
      <c r="MK672" s="98"/>
      <c r="ML672" s="98"/>
      <c r="MM672" s="98"/>
      <c r="MN672" s="98"/>
      <c r="MO672" s="98"/>
      <c r="MP672" s="98"/>
      <c r="MQ672" s="98"/>
      <c r="MR672" s="98"/>
      <c r="MS672" s="98"/>
      <c r="MT672" s="98"/>
      <c r="MU672" s="98"/>
      <c r="MV672" s="98"/>
      <c r="MW672" s="98"/>
      <c r="MX672" s="98"/>
      <c r="MY672" s="98"/>
      <c r="MZ672" s="98"/>
      <c r="NA672" s="98"/>
      <c r="NB672" s="98"/>
      <c r="NC672" s="98"/>
      <c r="ND672" s="98"/>
      <c r="NE672" s="98"/>
      <c r="NF672" s="98"/>
      <c r="NG672" s="98"/>
      <c r="NH672" s="98"/>
      <c r="NI672" s="98"/>
      <c r="NJ672" s="98"/>
      <c r="NK672" s="98"/>
      <c r="NL672" s="98"/>
      <c r="NM672" s="98"/>
      <c r="NN672" s="98"/>
      <c r="NO672" s="98"/>
      <c r="NP672" s="98"/>
      <c r="NQ672" s="98"/>
      <c r="NR672" s="98"/>
      <c r="NS672" s="98"/>
      <c r="NT672" s="98"/>
      <c r="NU672" s="98"/>
      <c r="NV672" s="98"/>
      <c r="NW672" s="98"/>
      <c r="NX672" s="98"/>
      <c r="NY672" s="98"/>
      <c r="NZ672" s="98"/>
      <c r="OA672" s="98"/>
      <c r="OB672" s="98"/>
      <c r="OC672" s="98"/>
      <c r="OD672" s="98"/>
      <c r="OE672" s="98"/>
      <c r="OF672" s="98"/>
      <c r="OG672" s="98"/>
      <c r="OH672" s="98"/>
      <c r="OI672" s="98"/>
      <c r="OJ672" s="98"/>
      <c r="OK672" s="98"/>
      <c r="OL672" s="98"/>
      <c r="OM672" s="98"/>
      <c r="ON672" s="98"/>
      <c r="OO672" s="98"/>
      <c r="OP672" s="98"/>
      <c r="OQ672" s="98"/>
      <c r="OR672" s="98"/>
      <c r="OS672" s="98"/>
      <c r="OT672" s="98"/>
      <c r="OU672" s="98"/>
      <c r="OV672" s="98"/>
      <c r="OW672" s="98"/>
      <c r="OX672" s="98"/>
      <c r="OY672" s="98"/>
      <c r="OZ672" s="98"/>
      <c r="PA672" s="98"/>
      <c r="PB672" s="98"/>
      <c r="PC672" s="98"/>
      <c r="PD672" s="98"/>
      <c r="PE672" s="98"/>
      <c r="PF672" s="98"/>
      <c r="PG672" s="98"/>
      <c r="PH672" s="98"/>
      <c r="PI672" s="98"/>
      <c r="PJ672" s="98"/>
      <c r="PK672" s="98"/>
      <c r="PL672" s="98"/>
      <c r="PM672" s="98"/>
      <c r="PN672" s="98"/>
      <c r="PO672" s="98"/>
      <c r="PP672" s="98"/>
      <c r="PQ672" s="98"/>
      <c r="PR672" s="98"/>
      <c r="PS672" s="98"/>
      <c r="PT672" s="98"/>
      <c r="PU672" s="98"/>
      <c r="PV672" s="98"/>
      <c r="PW672" s="98"/>
      <c r="PX672" s="98"/>
      <c r="PY672" s="98"/>
      <c r="PZ672" s="98"/>
      <c r="QA672" s="98"/>
      <c r="QB672" s="98"/>
      <c r="QC672" s="98"/>
      <c r="QD672" s="98"/>
      <c r="QE672" s="98"/>
      <c r="QF672" s="98"/>
      <c r="QG672" s="98"/>
      <c r="QH672" s="98"/>
      <c r="QI672" s="98"/>
      <c r="QJ672" s="98"/>
      <c r="QK672" s="98"/>
      <c r="QL672" s="98"/>
      <c r="QM672" s="98"/>
      <c r="QN672" s="98"/>
      <c r="QO672" s="98"/>
      <c r="QP672" s="98"/>
      <c r="QQ672" s="98"/>
      <c r="QR672" s="98"/>
      <c r="QS672" s="98"/>
      <c r="QT672" s="98"/>
      <c r="QU672" s="98"/>
      <c r="QV672" s="98"/>
      <c r="QW672" s="98"/>
      <c r="QX672" s="98"/>
      <c r="QY672" s="98"/>
      <c r="QZ672" s="98"/>
      <c r="RA672" s="98"/>
      <c r="RB672" s="98"/>
      <c r="RC672" s="98"/>
      <c r="RD672" s="98"/>
      <c r="RE672" s="98"/>
      <c r="RF672" s="98"/>
      <c r="RG672" s="98"/>
      <c r="RH672" s="98"/>
      <c r="RI672" s="98"/>
      <c r="RJ672" s="98"/>
      <c r="RK672" s="98"/>
      <c r="RL672" s="98"/>
      <c r="RM672" s="98"/>
      <c r="RN672" s="98"/>
      <c r="RO672" s="98"/>
      <c r="RP672" s="98"/>
      <c r="RQ672" s="98"/>
      <c r="RR672" s="98"/>
      <c r="RS672" s="98"/>
      <c r="RT672" s="98"/>
      <c r="RU672" s="98"/>
      <c r="RV672" s="98"/>
      <c r="RW672" s="98"/>
      <c r="RX672" s="98"/>
      <c r="RY672" s="98"/>
      <c r="RZ672" s="98"/>
      <c r="SA672" s="98"/>
      <c r="SB672" s="98"/>
      <c r="SC672" s="98"/>
      <c r="SD672" s="98"/>
      <c r="SE672" s="98"/>
      <c r="SF672" s="98"/>
      <c r="SG672" s="98"/>
      <c r="SH672" s="98"/>
      <c r="SI672" s="98"/>
      <c r="SJ672" s="98"/>
      <c r="SK672" s="98"/>
      <c r="SL672" s="98"/>
      <c r="SM672" s="98"/>
      <c r="SN672" s="98"/>
      <c r="SO672" s="98"/>
      <c r="SP672" s="98"/>
      <c r="SQ672" s="98"/>
      <c r="SR672" s="98"/>
      <c r="SS672" s="98"/>
      <c r="ST672" s="98"/>
      <c r="SU672" s="98"/>
      <c r="SV672" s="98"/>
      <c r="SW672" s="98"/>
      <c r="SX672" s="98"/>
      <c r="SY672" s="98"/>
      <c r="SZ672" s="98"/>
      <c r="TA672" s="98"/>
      <c r="TB672" s="98"/>
      <c r="TC672" s="98"/>
      <c r="TD672" s="98"/>
      <c r="TE672" s="98"/>
      <c r="TF672" s="98"/>
      <c r="TG672" s="98"/>
      <c r="TH672" s="98"/>
      <c r="TI672" s="98"/>
      <c r="TJ672" s="98"/>
      <c r="TK672" s="98"/>
      <c r="TL672" s="98"/>
      <c r="TM672" s="98"/>
      <c r="TN672" s="98"/>
      <c r="TO672" s="98"/>
      <c r="TP672" s="98"/>
      <c r="TQ672" s="98"/>
      <c r="TR672" s="98"/>
      <c r="TS672" s="98"/>
      <c r="TT672" s="98"/>
      <c r="TU672" s="98"/>
      <c r="TV672" s="98"/>
      <c r="TW672" s="98"/>
      <c r="TX672" s="98"/>
      <c r="TY672" s="98"/>
      <c r="TZ672" s="98"/>
      <c r="UA672" s="98"/>
      <c r="UB672" s="98"/>
      <c r="UC672" s="98"/>
      <c r="UD672" s="98"/>
      <c r="UE672" s="98"/>
      <c r="UF672" s="98"/>
      <c r="UG672" s="98"/>
      <c r="UH672" s="98"/>
      <c r="UI672" s="98"/>
      <c r="UJ672" s="98"/>
      <c r="UK672" s="98"/>
      <c r="UL672" s="98"/>
      <c r="UM672" s="98"/>
      <c r="UN672" s="98"/>
      <c r="UO672" s="98"/>
      <c r="UP672" s="98"/>
      <c r="UQ672" s="98"/>
      <c r="UR672" s="98"/>
      <c r="US672" s="98"/>
      <c r="UT672" s="98"/>
      <c r="UU672" s="98"/>
      <c r="UV672" s="98"/>
      <c r="UW672" s="98"/>
      <c r="UX672" s="98"/>
      <c r="UY672" s="98"/>
      <c r="UZ672" s="98"/>
      <c r="VA672" s="98"/>
      <c r="VB672" s="98"/>
      <c r="VC672" s="98"/>
      <c r="VD672" s="98"/>
      <c r="VE672" s="98"/>
      <c r="VF672" s="98"/>
      <c r="VG672" s="98"/>
      <c r="VH672" s="98"/>
      <c r="VI672" s="98"/>
      <c r="VJ672" s="98"/>
      <c r="VK672" s="98"/>
      <c r="VL672" s="98"/>
      <c r="VM672" s="98"/>
      <c r="VN672" s="98"/>
      <c r="VO672" s="98"/>
      <c r="VP672" s="98"/>
      <c r="VQ672" s="98"/>
      <c r="VR672" s="98"/>
      <c r="VS672" s="98"/>
      <c r="VT672" s="98"/>
      <c r="VU672" s="98"/>
      <c r="VV672" s="98"/>
      <c r="VW672" s="98"/>
      <c r="VX672" s="98"/>
      <c r="VY672" s="98"/>
      <c r="VZ672" s="98"/>
      <c r="WA672" s="98"/>
      <c r="WB672" s="98"/>
      <c r="WC672" s="98"/>
      <c r="WD672" s="98"/>
      <c r="WE672" s="98"/>
      <c r="WF672" s="98"/>
      <c r="WG672" s="98"/>
      <c r="WH672" s="98"/>
      <c r="WI672" s="98"/>
      <c r="WJ672" s="98"/>
      <c r="WK672" s="98"/>
      <c r="WL672" s="98"/>
      <c r="WM672" s="98"/>
      <c r="WN672" s="98"/>
      <c r="WO672" s="98"/>
      <c r="WP672" s="98"/>
      <c r="WQ672" s="98"/>
      <c r="WR672" s="98"/>
      <c r="WS672" s="98"/>
      <c r="WT672" s="98"/>
      <c r="WU672" s="98"/>
      <c r="WV672" s="98"/>
      <c r="WW672" s="98"/>
      <c r="WX672" s="98"/>
      <c r="WY672" s="98"/>
      <c r="WZ672" s="98"/>
      <c r="XA672" s="98"/>
      <c r="XB672" s="98"/>
      <c r="XC672" s="98"/>
      <c r="XD672" s="98"/>
      <c r="XE672" s="98"/>
      <c r="XF672" s="98"/>
      <c r="XG672" s="98"/>
      <c r="XH672" s="98"/>
      <c r="XI672" s="98"/>
      <c r="XJ672" s="98"/>
      <c r="XK672" s="98"/>
      <c r="XL672" s="98"/>
      <c r="XM672" s="98"/>
      <c r="XN672" s="98"/>
      <c r="XO672" s="98"/>
      <c r="XP672" s="98"/>
      <c r="XQ672" s="98"/>
      <c r="XR672" s="98"/>
      <c r="XS672" s="98"/>
      <c r="XT672" s="98"/>
      <c r="XU672" s="98"/>
      <c r="XV672" s="98"/>
      <c r="XW672" s="98"/>
      <c r="XX672" s="98"/>
      <c r="XY672" s="98"/>
      <c r="XZ672" s="98"/>
      <c r="YA672" s="98"/>
      <c r="YB672" s="98"/>
      <c r="YC672" s="98"/>
      <c r="YD672" s="98"/>
      <c r="YE672" s="98"/>
      <c r="YF672" s="98"/>
      <c r="YG672" s="98"/>
      <c r="YH672" s="98"/>
      <c r="YI672" s="98"/>
      <c r="YJ672" s="98"/>
      <c r="YK672" s="98"/>
      <c r="YL672" s="98"/>
      <c r="YM672" s="98"/>
      <c r="YN672" s="98"/>
      <c r="YO672" s="98"/>
      <c r="YP672" s="98"/>
      <c r="YQ672" s="98"/>
      <c r="YR672" s="98"/>
      <c r="YS672" s="98"/>
      <c r="YT672" s="98"/>
      <c r="YU672" s="98"/>
      <c r="YV672" s="98"/>
      <c r="YW672" s="98"/>
      <c r="YX672" s="98"/>
      <c r="YY672" s="98"/>
      <c r="YZ672" s="98"/>
      <c r="ZA672" s="98"/>
      <c r="ZB672" s="98"/>
      <c r="ZC672" s="98"/>
      <c r="ZD672" s="98"/>
      <c r="ZE672" s="98"/>
      <c r="ZF672" s="98"/>
      <c r="ZG672" s="98"/>
      <c r="ZH672" s="98"/>
      <c r="ZI672" s="98"/>
      <c r="ZJ672" s="98"/>
      <c r="ZK672" s="98"/>
      <c r="ZL672" s="98"/>
      <c r="ZM672" s="98"/>
      <c r="ZN672" s="98"/>
      <c r="ZO672" s="98"/>
      <c r="ZP672" s="98"/>
      <c r="ZQ672" s="98"/>
      <c r="ZR672" s="98"/>
      <c r="ZS672" s="98"/>
      <c r="ZT672" s="98"/>
      <c r="ZU672" s="98"/>
      <c r="ZV672" s="98"/>
      <c r="ZW672" s="98"/>
      <c r="ZX672" s="98"/>
      <c r="ZY672" s="98"/>
      <c r="ZZ672" s="98"/>
      <c r="AAA672" s="98"/>
      <c r="AAB672" s="98"/>
      <c r="AAC672" s="98"/>
      <c r="AAD672" s="98"/>
      <c r="AAE672" s="98"/>
      <c r="AAF672" s="98"/>
      <c r="AAG672" s="98"/>
      <c r="AAH672" s="98"/>
      <c r="AAI672" s="98"/>
      <c r="AAJ672" s="98"/>
      <c r="AAK672" s="98"/>
      <c r="AAL672" s="98"/>
      <c r="AAM672" s="98"/>
      <c r="AAN672" s="98"/>
      <c r="AAO672" s="98"/>
      <c r="AAP672" s="98"/>
      <c r="AAQ672" s="98"/>
      <c r="AAR672" s="98"/>
      <c r="AAS672" s="98"/>
      <c r="AAT672" s="98"/>
      <c r="AAU672" s="98"/>
      <c r="AAV672" s="98"/>
      <c r="AAW672" s="98"/>
      <c r="AAX672" s="98"/>
      <c r="AAY672" s="98"/>
      <c r="AAZ672" s="98"/>
      <c r="ABA672" s="98"/>
      <c r="ABB672" s="98"/>
      <c r="ABC672" s="98"/>
      <c r="ABD672" s="98"/>
      <c r="ABE672" s="98"/>
      <c r="ABF672" s="98"/>
      <c r="ABG672" s="98"/>
      <c r="ABH672" s="98"/>
      <c r="ABI672" s="98"/>
      <c r="ABJ672" s="98"/>
      <c r="ABK672" s="98"/>
      <c r="ABL672" s="98"/>
      <c r="ABM672" s="98"/>
      <c r="ABN672" s="98"/>
      <c r="ABO672" s="98"/>
      <c r="ABP672" s="98"/>
      <c r="ABQ672" s="98"/>
      <c r="ABR672" s="98"/>
      <c r="ABS672" s="98"/>
      <c r="ABT672" s="98"/>
      <c r="ABU672" s="98"/>
      <c r="ABV672" s="98"/>
      <c r="ABW672" s="98"/>
      <c r="ABX672" s="98"/>
      <c r="ABY672" s="98"/>
      <c r="ABZ672" s="98"/>
      <c r="ACA672" s="98"/>
      <c r="ACB672" s="98"/>
      <c r="ACC672" s="98"/>
      <c r="ACD672" s="98"/>
      <c r="ACE672" s="98"/>
      <c r="ACF672" s="98"/>
      <c r="ACG672" s="98"/>
      <c r="ACH672" s="98"/>
      <c r="ACI672" s="98"/>
      <c r="ACJ672" s="98"/>
      <c r="ACK672" s="98"/>
      <c r="ACL672" s="98"/>
      <c r="ACM672" s="98"/>
      <c r="ACN672" s="98"/>
      <c r="ACO672" s="98"/>
      <c r="ACP672" s="98"/>
      <c r="ACQ672" s="98"/>
      <c r="ACR672" s="98"/>
      <c r="ACS672" s="98"/>
      <c r="ACT672" s="98"/>
      <c r="ACU672" s="98"/>
      <c r="ACV672" s="98"/>
      <c r="ACW672" s="98"/>
      <c r="ACX672" s="98"/>
      <c r="ACY672" s="98"/>
      <c r="ACZ672" s="98"/>
      <c r="ADA672" s="98"/>
      <c r="ADB672" s="98"/>
      <c r="ADC672" s="98"/>
      <c r="ADD672" s="98"/>
      <c r="ADE672" s="98"/>
      <c r="ADF672" s="98"/>
      <c r="ADG672" s="98"/>
      <c r="ADH672" s="98"/>
      <c r="ADI672" s="98"/>
      <c r="ADJ672" s="98"/>
      <c r="ADK672" s="98"/>
      <c r="ADL672" s="98"/>
      <c r="ADM672" s="98"/>
      <c r="ADN672" s="98"/>
      <c r="ADO672" s="98"/>
      <c r="ADP672" s="98"/>
      <c r="ADQ672" s="98"/>
      <c r="ADR672" s="98"/>
      <c r="ADS672" s="98"/>
      <c r="ADT672" s="98"/>
      <c r="ADU672" s="98"/>
      <c r="ADV672" s="98"/>
      <c r="ADW672" s="98"/>
      <c r="ADX672" s="98"/>
      <c r="ADY672" s="98"/>
      <c r="ADZ672" s="98"/>
      <c r="AEA672" s="98"/>
      <c r="AEB672" s="98"/>
      <c r="AEC672" s="98"/>
      <c r="AED672" s="98"/>
      <c r="AEE672" s="98"/>
      <c r="AEF672" s="98"/>
      <c r="AEG672" s="98"/>
      <c r="AEH672" s="98"/>
      <c r="AEI672" s="98"/>
      <c r="AEJ672" s="98"/>
      <c r="AEK672" s="98"/>
      <c r="AEL672" s="98"/>
      <c r="AEM672" s="98"/>
      <c r="AEN672" s="98"/>
      <c r="AEO672" s="98"/>
      <c r="AEP672" s="98"/>
      <c r="AEQ672" s="98"/>
      <c r="AER672" s="98"/>
      <c r="AES672" s="98"/>
      <c r="AET672" s="98"/>
      <c r="AEU672" s="98"/>
      <c r="AEV672" s="98"/>
      <c r="AEW672" s="98"/>
      <c r="AEX672" s="98"/>
      <c r="AEY672" s="98"/>
      <c r="AEZ672" s="98"/>
      <c r="AFA672" s="98"/>
      <c r="AFB672" s="98"/>
      <c r="AFC672" s="98"/>
      <c r="AFD672" s="98"/>
      <c r="AFE672" s="98"/>
      <c r="AFF672" s="98"/>
      <c r="AFG672" s="98"/>
      <c r="AFH672" s="98"/>
      <c r="AFI672" s="98"/>
      <c r="AFJ672" s="98"/>
      <c r="AFK672" s="98"/>
      <c r="AFL672" s="98"/>
      <c r="AFM672" s="98"/>
      <c r="AFN672" s="98"/>
      <c r="AFO672" s="98"/>
      <c r="AFP672" s="98"/>
      <c r="AFQ672" s="98"/>
      <c r="AFR672" s="98"/>
      <c r="AFS672" s="98"/>
      <c r="AFT672" s="98"/>
      <c r="AFU672" s="98"/>
      <c r="AFV672" s="98"/>
      <c r="AFW672" s="98"/>
      <c r="AFX672" s="98"/>
      <c r="AFY672" s="98"/>
      <c r="AFZ672" s="98"/>
      <c r="AGA672" s="98"/>
      <c r="AGB672" s="98"/>
      <c r="AGC672" s="98"/>
      <c r="AGD672" s="98"/>
      <c r="AGE672" s="98"/>
      <c r="AGF672" s="98"/>
      <c r="AGG672" s="98"/>
      <c r="AGH672" s="98"/>
      <c r="AGI672" s="98"/>
      <c r="AGJ672" s="98"/>
      <c r="AGK672" s="98"/>
      <c r="AGL672" s="98"/>
      <c r="AGM672" s="98"/>
      <c r="AGN672" s="98"/>
      <c r="AGO672" s="98"/>
      <c r="AGP672" s="98"/>
      <c r="AGQ672" s="98"/>
      <c r="AGR672" s="98"/>
      <c r="AGS672" s="98"/>
      <c r="AGT672" s="98"/>
      <c r="AGU672" s="98"/>
      <c r="AGV672" s="98"/>
      <c r="AGW672" s="98"/>
      <c r="AGX672" s="98"/>
      <c r="AGY672" s="98"/>
      <c r="AGZ672" s="98"/>
      <c r="AHA672" s="98"/>
      <c r="AHB672" s="98"/>
      <c r="AHC672" s="98"/>
      <c r="AHD672" s="98"/>
      <c r="AHE672" s="98"/>
      <c r="AHF672" s="98"/>
      <c r="AHG672" s="98"/>
      <c r="AHH672" s="98"/>
      <c r="AHI672" s="98"/>
      <c r="AHJ672" s="98"/>
      <c r="AHK672" s="98"/>
      <c r="AHL672" s="98"/>
      <c r="AHM672" s="98"/>
      <c r="AHN672" s="98"/>
      <c r="AHO672" s="98"/>
      <c r="AHP672" s="98"/>
      <c r="AHQ672" s="98"/>
      <c r="AHR672" s="98"/>
      <c r="AHS672" s="98"/>
      <c r="AHT672" s="98"/>
      <c r="AHU672" s="98"/>
      <c r="AHV672" s="98"/>
      <c r="AHW672" s="98"/>
      <c r="AHX672" s="98"/>
      <c r="AHY672" s="98"/>
      <c r="AHZ672" s="98"/>
      <c r="AIA672" s="98"/>
      <c r="AIB672" s="98"/>
      <c r="AIC672" s="98"/>
      <c r="AID672" s="98"/>
      <c r="AIE672" s="98"/>
      <c r="AIF672" s="98"/>
      <c r="AIG672" s="98"/>
      <c r="AIH672" s="98"/>
      <c r="AII672" s="98"/>
      <c r="AIJ672" s="98"/>
      <c r="AIK672" s="98"/>
      <c r="AIL672" s="98"/>
      <c r="AIM672" s="98"/>
      <c r="AIN672" s="98"/>
      <c r="AIO672" s="98"/>
      <c r="AIP672" s="98"/>
      <c r="AIQ672" s="98"/>
      <c r="AIR672" s="98"/>
      <c r="AIS672" s="98"/>
      <c r="AIT672" s="98"/>
      <c r="AIU672" s="98"/>
      <c r="AIV672" s="98"/>
      <c r="AIW672" s="98"/>
      <c r="AIX672" s="98"/>
      <c r="AIY672" s="98"/>
      <c r="AIZ672" s="98"/>
      <c r="AJA672" s="98"/>
      <c r="AJB672" s="98"/>
      <c r="AJC672" s="98"/>
      <c r="AJD672" s="98"/>
      <c r="AJE672" s="98"/>
      <c r="AJF672" s="98"/>
      <c r="AJG672" s="98"/>
      <c r="AJH672" s="98"/>
      <c r="AJI672" s="98"/>
      <c r="AJJ672" s="98"/>
      <c r="AJK672" s="98"/>
      <c r="AJL672" s="98"/>
      <c r="AJM672" s="98"/>
      <c r="AJN672" s="98"/>
      <c r="AJO672" s="98"/>
      <c r="AJP672" s="98"/>
      <c r="AJQ672" s="98"/>
      <c r="AJR672" s="98"/>
      <c r="AJS672" s="98"/>
      <c r="AJT672" s="98"/>
      <c r="AJU672" s="98"/>
      <c r="AJV672" s="98"/>
      <c r="AJW672" s="98"/>
      <c r="AJX672" s="98"/>
      <c r="AJY672" s="98"/>
      <c r="AJZ672" s="98"/>
      <c r="AKA672" s="98"/>
      <c r="AKB672" s="98"/>
      <c r="AKC672" s="98"/>
      <c r="AKD672" s="98"/>
      <c r="AKE672" s="98"/>
      <c r="AKF672" s="98"/>
      <c r="AKG672" s="98"/>
      <c r="AKH672" s="98"/>
      <c r="AKI672" s="98"/>
      <c r="AKJ672" s="98"/>
      <c r="AKK672" s="98"/>
      <c r="AKL672" s="98"/>
      <c r="AKM672" s="98"/>
      <c r="AKN672" s="98"/>
      <c r="AKO672" s="98"/>
      <c r="AKP672" s="98"/>
      <c r="AKQ672" s="98"/>
      <c r="AKR672" s="98"/>
      <c r="AKS672" s="98"/>
      <c r="AKT672" s="98"/>
      <c r="AKU672" s="98"/>
      <c r="AKV672" s="98"/>
      <c r="AKW672" s="98"/>
      <c r="AKX672" s="98"/>
    </row>
    <row r="673" spans="1:986" s="88" customFormat="1" ht="12" x14ac:dyDescent="0.2">
      <c r="A673" s="249"/>
      <c r="B673" s="241" t="s">
        <v>1366</v>
      </c>
      <c r="C673" s="166" t="str">
        <f>_xlfn.CONCAT(Leverancespecifikation6[[#This Row],[ID]],Leverancespecifikation6[[#This Row],[BYGNINGSDEL]])</f>
        <v>669Skabe, skuffer</v>
      </c>
      <c r="D673" s="167"/>
      <c r="E673" s="167">
        <v>711</v>
      </c>
      <c r="F673" s="167"/>
      <c r="G673" s="167"/>
      <c r="H673" s="167"/>
      <c r="I673" s="167"/>
      <c r="J673" s="167">
        <v>4</v>
      </c>
      <c r="K673" s="331" t="s">
        <v>1399</v>
      </c>
      <c r="L673" s="169" t="s">
        <v>868</v>
      </c>
      <c r="M673" s="86" t="str">
        <f>IFERROR(VLOOKUP(Leverancespecifikation6[[#This Row],[ID-Bygningsdel]],'Data ændringslog'!A:G,7,FALSE),"P")</f>
        <v/>
      </c>
      <c r="N673" s="320" t="s">
        <v>99</v>
      </c>
      <c r="O673" s="117" t="str">
        <f>VLOOKUP(Leverancespecifikation6[[#This Row],[ID-Bygningsdel]],'Data aktør'!A:H,2,FALSE)</f>
        <v>X</v>
      </c>
      <c r="P673" s="87" t="str">
        <f>VLOOKUP(Leverancespecifikation6[[#This Row],[ID-Bygningsdel]],'Data aktør'!A:H,3,FALSE)</f>
        <v/>
      </c>
      <c r="Q673" s="87" t="str">
        <f>VLOOKUP(Leverancespecifikation6[[#This Row],[ID-Bygningsdel]],'Data aktør'!A:H,4,FALSE)</f>
        <v/>
      </c>
      <c r="R673" s="87" t="str">
        <f>VLOOKUP(Leverancespecifikation6[[#This Row],[ID-Bygningsdel]],'Data aktør'!A:H,5,FALSE)</f>
        <v/>
      </c>
      <c r="S673" s="87" t="str">
        <f>VLOOKUP(Leverancespecifikation6[[#This Row],[ID-Bygningsdel]],'Data aktør'!A:H,6,FALSE)</f>
        <v/>
      </c>
      <c r="T673" s="87" t="str">
        <f>VLOOKUP(Leverancespecifikation6[[#This Row],[ID-Bygningsdel]],'Data aktør'!A:H,7,FALSE)</f>
        <v/>
      </c>
      <c r="U673" s="118" t="str">
        <f>VLOOKUP(Leverancespecifikation6[[#This Row],[ID-Bygningsdel]],'Data aktør'!A:H,8,FALSE)</f>
        <v/>
      </c>
      <c r="V673" s="110"/>
      <c r="W673" s="85"/>
      <c r="X673" s="85"/>
      <c r="Y673" s="85"/>
      <c r="Z673" s="85"/>
      <c r="AA673" s="85"/>
      <c r="AB673" s="167"/>
      <c r="AC673" s="167"/>
      <c r="AD673" s="167"/>
      <c r="AE673" s="167"/>
      <c r="AF673" s="167"/>
      <c r="AG673" s="167"/>
      <c r="AH673" s="167"/>
      <c r="AI673" s="167"/>
      <c r="AJ673" s="167" t="s">
        <v>33</v>
      </c>
      <c r="AK673" s="167">
        <v>300</v>
      </c>
      <c r="AL673" s="167"/>
      <c r="AM673" s="167"/>
      <c r="AN673" s="167"/>
      <c r="AO673" s="167"/>
      <c r="AP673" s="167"/>
      <c r="AQ673" s="167"/>
      <c r="AR673" s="167"/>
      <c r="AS673" s="167"/>
      <c r="AT673" s="167" t="s">
        <v>33</v>
      </c>
      <c r="AU673" s="167">
        <v>325</v>
      </c>
      <c r="AV673" s="167"/>
      <c r="AW673" s="167"/>
      <c r="AX673" s="167"/>
      <c r="AY673" s="167"/>
      <c r="AZ673" s="167"/>
      <c r="BA673" s="167"/>
      <c r="BB673" s="167" t="s">
        <v>33</v>
      </c>
      <c r="BC673" s="167">
        <v>325</v>
      </c>
      <c r="BD673" s="167"/>
      <c r="BE673" s="167"/>
      <c r="BF673" s="167"/>
      <c r="BG673" s="167"/>
      <c r="BH673" s="167"/>
      <c r="BI673" s="167"/>
      <c r="BJ673" s="167"/>
      <c r="BK673" s="167"/>
      <c r="BL673" s="286"/>
      <c r="BM673" s="167"/>
      <c r="BN673" s="167"/>
      <c r="BO673" s="167"/>
      <c r="BP673" s="167"/>
      <c r="BQ673" s="167"/>
      <c r="BR673" s="167"/>
      <c r="BS673" s="167"/>
      <c r="BT673" s="167"/>
      <c r="BU673" s="167"/>
      <c r="BV673" s="167"/>
      <c r="BW673" s="167"/>
      <c r="BX673" s="167"/>
      <c r="BY673" s="167"/>
      <c r="BZ673" s="167"/>
      <c r="CA673" s="207"/>
      <c r="CB673" s="134"/>
      <c r="CC673" s="134"/>
      <c r="CD673" s="134"/>
      <c r="CE673" s="134"/>
      <c r="CF673" s="134"/>
      <c r="CG673" s="134"/>
      <c r="CH673" s="134"/>
      <c r="CI673" s="134"/>
      <c r="CJ673" s="134"/>
      <c r="CK673" s="134"/>
      <c r="CL673" s="134"/>
      <c r="CM673" s="134"/>
      <c r="CN673" s="134"/>
      <c r="CO673" s="134"/>
      <c r="CP673" s="134"/>
      <c r="CQ673" s="134"/>
      <c r="CR673" s="134"/>
      <c r="CS673" s="134"/>
      <c r="CT673" s="134"/>
      <c r="CU673" s="134"/>
      <c r="CV673" s="134"/>
      <c r="CW673" s="134"/>
      <c r="CX673" s="134"/>
      <c r="CY673" s="134"/>
      <c r="CZ673" s="134"/>
      <c r="DA673" s="134"/>
      <c r="DB673" s="134"/>
      <c r="DC673" s="134"/>
      <c r="DD673" s="134"/>
      <c r="DE673" s="134"/>
      <c r="DF673" s="134"/>
      <c r="DG673" s="134"/>
      <c r="DH673" s="134"/>
      <c r="DI673" s="134"/>
      <c r="DJ673" s="134"/>
      <c r="DK673" s="134"/>
      <c r="DL673" s="134"/>
      <c r="DM673" s="134"/>
      <c r="DN673" s="134"/>
      <c r="DO673" s="134"/>
      <c r="DP673" s="134"/>
      <c r="DQ673" s="134"/>
      <c r="DR673" s="134"/>
      <c r="DS673" s="134"/>
      <c r="DT673" s="134"/>
      <c r="DU673" s="134"/>
      <c r="DV673" s="134"/>
      <c r="DW673" s="134"/>
      <c r="DX673" s="134"/>
      <c r="DY673" s="134"/>
      <c r="DZ673" s="134"/>
      <c r="EA673" s="134"/>
      <c r="EB673" s="134"/>
      <c r="EC673" s="134"/>
      <c r="ED673" s="134"/>
      <c r="EE673" s="134"/>
      <c r="EF673" s="134"/>
      <c r="EG673" s="134"/>
      <c r="EH673" s="134"/>
      <c r="EI673" s="134"/>
      <c r="EJ673" s="134"/>
      <c r="EK673" s="134"/>
      <c r="EL673" s="134"/>
      <c r="EM673" s="134"/>
      <c r="EN673" s="134"/>
      <c r="EO673" s="134"/>
      <c r="EP673" s="134"/>
      <c r="EQ673" s="134"/>
      <c r="ER673" s="134"/>
      <c r="ES673" s="134"/>
      <c r="ET673" s="134"/>
      <c r="EU673" s="134"/>
      <c r="EV673" s="134"/>
      <c r="EW673" s="134"/>
      <c r="EX673" s="134"/>
      <c r="EY673" s="134"/>
      <c r="EZ673" s="134"/>
      <c r="FA673" s="134"/>
      <c r="FB673" s="134"/>
      <c r="FC673" s="134"/>
      <c r="FD673" s="134"/>
      <c r="FE673" s="134"/>
      <c r="FF673" s="134"/>
      <c r="FG673" s="134"/>
      <c r="FH673" s="134"/>
      <c r="FI673" s="134"/>
      <c r="FJ673" s="134"/>
      <c r="FK673" s="134"/>
      <c r="FL673" s="134"/>
      <c r="FM673" s="134"/>
      <c r="FN673" s="134"/>
      <c r="FO673" s="134"/>
      <c r="FP673" s="134"/>
      <c r="FQ673" s="134"/>
      <c r="FR673" s="134"/>
      <c r="FS673" s="134"/>
      <c r="FT673" s="134"/>
      <c r="FU673" s="134"/>
      <c r="FV673" s="134"/>
      <c r="FW673" s="134"/>
      <c r="FX673" s="134"/>
      <c r="FY673" s="134"/>
      <c r="FZ673" s="134"/>
      <c r="GA673" s="134"/>
      <c r="GB673" s="134"/>
      <c r="GC673" s="134"/>
      <c r="GD673" s="134"/>
      <c r="GE673" s="134"/>
      <c r="GF673" s="134"/>
      <c r="GG673" s="134"/>
      <c r="GH673" s="134"/>
      <c r="GI673" s="134"/>
      <c r="GJ673" s="134"/>
      <c r="GK673" s="134"/>
      <c r="GL673" s="134"/>
      <c r="GM673" s="134"/>
      <c r="GN673" s="134"/>
      <c r="GO673" s="134"/>
      <c r="GP673" s="134"/>
      <c r="GQ673" s="134"/>
      <c r="GR673" s="134"/>
      <c r="GS673" s="134"/>
      <c r="GT673" s="134"/>
      <c r="GU673" s="134"/>
      <c r="GV673" s="134"/>
      <c r="GW673" s="134"/>
      <c r="GX673" s="134"/>
      <c r="GY673" s="134"/>
      <c r="GZ673" s="134"/>
      <c r="HA673" s="134"/>
      <c r="HB673" s="134"/>
      <c r="HC673" s="134"/>
      <c r="HD673" s="134"/>
      <c r="HE673" s="134"/>
      <c r="HF673" s="134"/>
      <c r="HG673" s="134"/>
      <c r="HH673" s="134"/>
      <c r="HI673" s="134"/>
      <c r="HJ673" s="134"/>
      <c r="HK673" s="134"/>
      <c r="HL673" s="134"/>
      <c r="HM673" s="134"/>
      <c r="HN673" s="134"/>
      <c r="HO673" s="134"/>
      <c r="HP673" s="134"/>
      <c r="HQ673" s="134"/>
      <c r="HR673" s="134"/>
      <c r="HS673" s="134"/>
      <c r="HT673" s="134"/>
      <c r="HU673" s="134"/>
      <c r="HV673" s="134"/>
      <c r="HW673" s="134"/>
      <c r="HX673" s="134"/>
      <c r="HY673" s="134"/>
      <c r="HZ673" s="134"/>
      <c r="IA673" s="134"/>
      <c r="IB673" s="134"/>
      <c r="IC673" s="134"/>
      <c r="ID673" s="134"/>
      <c r="IE673" s="134"/>
      <c r="IF673" s="134"/>
      <c r="IG673" s="134"/>
      <c r="IH673" s="134"/>
      <c r="II673" s="134"/>
      <c r="IJ673" s="134"/>
      <c r="IK673" s="134"/>
      <c r="IL673" s="134"/>
      <c r="IM673" s="134"/>
      <c r="IN673" s="134"/>
      <c r="IO673" s="134"/>
      <c r="IP673" s="134"/>
      <c r="IQ673" s="134"/>
      <c r="IR673" s="134"/>
      <c r="IS673" s="134"/>
      <c r="IT673" s="134"/>
      <c r="IU673" s="134"/>
      <c r="IV673" s="134"/>
      <c r="IW673" s="134"/>
      <c r="IX673" s="134"/>
      <c r="IY673" s="134"/>
      <c r="IZ673" s="134"/>
      <c r="JA673" s="134"/>
      <c r="JB673" s="134"/>
      <c r="JC673" s="134"/>
      <c r="JD673" s="134"/>
      <c r="JE673" s="134"/>
      <c r="JF673" s="134"/>
      <c r="JG673" s="134"/>
      <c r="JH673" s="134"/>
      <c r="JI673" s="134"/>
      <c r="JJ673" s="134"/>
      <c r="JK673" s="134"/>
      <c r="JL673" s="134"/>
      <c r="JM673" s="134"/>
      <c r="JN673" s="134"/>
      <c r="JO673" s="134"/>
      <c r="JP673" s="134"/>
      <c r="JQ673" s="134"/>
      <c r="JR673" s="134"/>
      <c r="JS673" s="134"/>
      <c r="JT673" s="134"/>
      <c r="JU673" s="134"/>
      <c r="JV673" s="134"/>
      <c r="JW673" s="134"/>
      <c r="JX673" s="134"/>
      <c r="JY673" s="134"/>
      <c r="JZ673" s="134"/>
      <c r="KA673" s="134"/>
      <c r="KB673" s="134"/>
      <c r="KC673" s="134"/>
      <c r="KD673" s="134"/>
      <c r="KE673" s="134"/>
      <c r="KF673" s="134"/>
      <c r="KG673" s="134"/>
      <c r="KH673" s="134"/>
      <c r="KI673" s="134"/>
      <c r="KJ673" s="134"/>
      <c r="KK673" s="134"/>
      <c r="KL673" s="134"/>
      <c r="KM673" s="134"/>
      <c r="KN673" s="134"/>
      <c r="KO673" s="134"/>
      <c r="KP673" s="134"/>
      <c r="KQ673" s="134"/>
      <c r="KR673" s="134"/>
      <c r="KS673" s="134"/>
      <c r="KT673" s="134"/>
      <c r="KU673" s="134"/>
      <c r="KV673" s="134"/>
      <c r="KW673" s="134"/>
      <c r="KX673" s="134"/>
      <c r="KY673" s="134"/>
      <c r="KZ673" s="134"/>
      <c r="LA673" s="134"/>
      <c r="LB673" s="134"/>
      <c r="LC673" s="134"/>
      <c r="LD673" s="134"/>
      <c r="LE673" s="134"/>
      <c r="LF673" s="134"/>
      <c r="LG673" s="134"/>
      <c r="LH673" s="134"/>
      <c r="LI673" s="134"/>
      <c r="LJ673" s="134"/>
      <c r="LK673" s="134"/>
      <c r="LL673" s="134"/>
      <c r="LM673" s="134"/>
      <c r="LN673" s="134"/>
      <c r="LO673" s="134"/>
      <c r="LP673" s="134"/>
      <c r="LQ673" s="134"/>
      <c r="LR673" s="134"/>
      <c r="LS673" s="134"/>
      <c r="LT673" s="134"/>
      <c r="LU673" s="134"/>
      <c r="LV673" s="134"/>
      <c r="LW673" s="134"/>
      <c r="LX673" s="134"/>
      <c r="LY673" s="134"/>
      <c r="LZ673" s="134"/>
      <c r="MA673" s="134"/>
      <c r="MB673" s="134"/>
      <c r="MC673" s="134"/>
      <c r="MD673" s="134"/>
      <c r="ME673" s="134"/>
      <c r="MF673" s="134"/>
      <c r="MG673" s="134"/>
      <c r="MH673" s="134"/>
      <c r="MI673" s="134"/>
      <c r="MJ673" s="134"/>
      <c r="MK673" s="134"/>
      <c r="ML673" s="134"/>
      <c r="MM673" s="134"/>
      <c r="MN673" s="134"/>
      <c r="MO673" s="134"/>
      <c r="MP673" s="134"/>
      <c r="MQ673" s="134"/>
      <c r="MR673" s="134"/>
      <c r="MS673" s="134"/>
      <c r="MT673" s="134"/>
      <c r="MU673" s="134"/>
      <c r="MV673" s="134"/>
      <c r="MW673" s="134"/>
      <c r="MX673" s="134"/>
      <c r="MY673" s="134"/>
      <c r="MZ673" s="134"/>
      <c r="NA673" s="134"/>
      <c r="NB673" s="134"/>
      <c r="NC673" s="134"/>
      <c r="ND673" s="134"/>
      <c r="NE673" s="134"/>
      <c r="NF673" s="134"/>
      <c r="NG673" s="134"/>
      <c r="NH673" s="134"/>
      <c r="NI673" s="134"/>
      <c r="NJ673" s="134"/>
      <c r="NK673" s="134"/>
      <c r="NL673" s="134"/>
      <c r="NM673" s="134"/>
      <c r="NN673" s="134"/>
      <c r="NO673" s="134"/>
      <c r="NP673" s="134"/>
      <c r="NQ673" s="134"/>
      <c r="NR673" s="134"/>
      <c r="NS673" s="134"/>
      <c r="NT673" s="134"/>
      <c r="NU673" s="134"/>
      <c r="NV673" s="134"/>
      <c r="NW673" s="134"/>
      <c r="NX673" s="134"/>
      <c r="NY673" s="134"/>
      <c r="NZ673" s="134"/>
      <c r="OA673" s="134"/>
      <c r="OB673" s="134"/>
      <c r="OC673" s="134"/>
      <c r="OD673" s="134"/>
      <c r="OE673" s="134"/>
      <c r="OF673" s="134"/>
      <c r="OG673" s="134"/>
      <c r="OH673" s="134"/>
      <c r="OI673" s="134"/>
      <c r="OJ673" s="134"/>
      <c r="OK673" s="134"/>
      <c r="OL673" s="134"/>
      <c r="OM673" s="134"/>
      <c r="ON673" s="134"/>
      <c r="OO673" s="134"/>
      <c r="OP673" s="134"/>
      <c r="OQ673" s="134"/>
      <c r="OR673" s="134"/>
      <c r="OS673" s="134"/>
      <c r="OT673" s="134"/>
      <c r="OU673" s="134"/>
      <c r="OV673" s="134"/>
      <c r="OW673" s="134"/>
      <c r="OX673" s="134"/>
      <c r="OY673" s="134"/>
      <c r="OZ673" s="134"/>
      <c r="PA673" s="134"/>
      <c r="PB673" s="134"/>
      <c r="PC673" s="134"/>
      <c r="PD673" s="134"/>
      <c r="PE673" s="134"/>
      <c r="PF673" s="134"/>
      <c r="PG673" s="134"/>
      <c r="PH673" s="134"/>
      <c r="PI673" s="134"/>
      <c r="PJ673" s="134"/>
      <c r="PK673" s="134"/>
      <c r="PL673" s="134"/>
      <c r="PM673" s="134"/>
      <c r="PN673" s="134"/>
      <c r="PO673" s="134"/>
      <c r="PP673" s="134"/>
      <c r="PQ673" s="134"/>
      <c r="PR673" s="134"/>
      <c r="PS673" s="134"/>
      <c r="PT673" s="134"/>
      <c r="PU673" s="134"/>
      <c r="PV673" s="134"/>
      <c r="PW673" s="134"/>
      <c r="PX673" s="134"/>
      <c r="PY673" s="134"/>
      <c r="PZ673" s="134"/>
      <c r="QA673" s="134"/>
      <c r="QB673" s="134"/>
      <c r="QC673" s="134"/>
      <c r="QD673" s="134"/>
      <c r="QE673" s="134"/>
      <c r="QF673" s="134"/>
      <c r="QG673" s="134"/>
      <c r="QH673" s="134"/>
      <c r="QI673" s="134"/>
      <c r="QJ673" s="134"/>
      <c r="QK673" s="134"/>
      <c r="QL673" s="134"/>
      <c r="QM673" s="134"/>
      <c r="QN673" s="134"/>
      <c r="QO673" s="134"/>
      <c r="QP673" s="134"/>
      <c r="QQ673" s="134"/>
      <c r="QR673" s="134"/>
      <c r="QS673" s="134"/>
      <c r="QT673" s="134"/>
      <c r="QU673" s="134"/>
      <c r="QV673" s="134"/>
      <c r="QW673" s="134"/>
      <c r="QX673" s="134"/>
      <c r="QY673" s="134"/>
      <c r="QZ673" s="134"/>
      <c r="RA673" s="134"/>
      <c r="RB673" s="134"/>
      <c r="RC673" s="134"/>
      <c r="RD673" s="134"/>
      <c r="RE673" s="134"/>
      <c r="RF673" s="134"/>
      <c r="RG673" s="134"/>
      <c r="RH673" s="134"/>
      <c r="RI673" s="134"/>
      <c r="RJ673" s="134"/>
      <c r="RK673" s="134"/>
      <c r="RL673" s="134"/>
      <c r="RM673" s="134"/>
      <c r="RN673" s="134"/>
      <c r="RO673" s="134"/>
      <c r="RP673" s="134"/>
      <c r="RQ673" s="134"/>
      <c r="RR673" s="134"/>
      <c r="RS673" s="134"/>
      <c r="RT673" s="134"/>
      <c r="RU673" s="134"/>
      <c r="RV673" s="134"/>
      <c r="RW673" s="134"/>
      <c r="RX673" s="134"/>
      <c r="RY673" s="134"/>
      <c r="RZ673" s="134"/>
      <c r="SA673" s="134"/>
      <c r="SB673" s="134"/>
      <c r="SC673" s="134"/>
      <c r="SD673" s="134"/>
      <c r="SE673" s="134"/>
      <c r="SF673" s="134"/>
      <c r="SG673" s="134"/>
      <c r="SH673" s="134"/>
      <c r="SI673" s="134"/>
      <c r="SJ673" s="134"/>
      <c r="SK673" s="134"/>
      <c r="SL673" s="134"/>
      <c r="SM673" s="134"/>
      <c r="SN673" s="134"/>
      <c r="SO673" s="134"/>
      <c r="SP673" s="134"/>
      <c r="SQ673" s="134"/>
      <c r="SR673" s="134"/>
      <c r="SS673" s="134"/>
      <c r="ST673" s="134"/>
      <c r="SU673" s="134"/>
      <c r="SV673" s="134"/>
      <c r="SW673" s="134"/>
      <c r="SX673" s="134"/>
      <c r="SY673" s="134"/>
      <c r="SZ673" s="134"/>
      <c r="TA673" s="134"/>
      <c r="TB673" s="134"/>
      <c r="TC673" s="134"/>
      <c r="TD673" s="134"/>
      <c r="TE673" s="134"/>
      <c r="TF673" s="134"/>
      <c r="TG673" s="134"/>
      <c r="TH673" s="134"/>
      <c r="TI673" s="134"/>
      <c r="TJ673" s="134"/>
      <c r="TK673" s="134"/>
      <c r="TL673" s="134"/>
      <c r="TM673" s="134"/>
      <c r="TN673" s="134"/>
      <c r="TO673" s="134"/>
      <c r="TP673" s="134"/>
      <c r="TQ673" s="134"/>
      <c r="TR673" s="134"/>
      <c r="TS673" s="134"/>
      <c r="TT673" s="134"/>
      <c r="TU673" s="134"/>
      <c r="TV673" s="134"/>
      <c r="TW673" s="134"/>
      <c r="TX673" s="134"/>
      <c r="TY673" s="134"/>
      <c r="TZ673" s="134"/>
      <c r="UA673" s="134"/>
      <c r="UB673" s="134"/>
      <c r="UC673" s="134"/>
      <c r="UD673" s="134"/>
      <c r="UE673" s="134"/>
      <c r="UF673" s="134"/>
      <c r="UG673" s="134"/>
      <c r="UH673" s="134"/>
      <c r="UI673" s="134"/>
      <c r="UJ673" s="134"/>
      <c r="UK673" s="134"/>
      <c r="UL673" s="134"/>
      <c r="UM673" s="134"/>
      <c r="UN673" s="134"/>
      <c r="UO673" s="134"/>
      <c r="UP673" s="134"/>
      <c r="UQ673" s="134"/>
      <c r="UR673" s="134"/>
      <c r="US673" s="134"/>
      <c r="UT673" s="134"/>
      <c r="UU673" s="134"/>
      <c r="UV673" s="134"/>
      <c r="UW673" s="134"/>
      <c r="UX673" s="134"/>
      <c r="UY673" s="134"/>
      <c r="UZ673" s="134"/>
      <c r="VA673" s="134"/>
      <c r="VB673" s="134"/>
      <c r="VC673" s="134"/>
      <c r="VD673" s="134"/>
      <c r="VE673" s="134"/>
      <c r="VF673" s="134"/>
      <c r="VG673" s="134"/>
      <c r="VH673" s="134"/>
      <c r="VI673" s="134"/>
      <c r="VJ673" s="134"/>
      <c r="VK673" s="134"/>
      <c r="VL673" s="134"/>
      <c r="VM673" s="134"/>
      <c r="VN673" s="134"/>
      <c r="VO673" s="134"/>
      <c r="VP673" s="134"/>
      <c r="VQ673" s="134"/>
      <c r="VR673" s="134"/>
      <c r="VS673" s="134"/>
      <c r="VT673" s="134"/>
      <c r="VU673" s="134"/>
      <c r="VV673" s="134"/>
      <c r="VW673" s="134"/>
      <c r="VX673" s="134"/>
      <c r="VY673" s="134"/>
      <c r="VZ673" s="134"/>
      <c r="WA673" s="134"/>
      <c r="WB673" s="134"/>
      <c r="WC673" s="134"/>
      <c r="WD673" s="134"/>
      <c r="WE673" s="134"/>
      <c r="WF673" s="134"/>
      <c r="WG673" s="134"/>
      <c r="WH673" s="134"/>
      <c r="WI673" s="134"/>
      <c r="WJ673" s="134"/>
      <c r="WK673" s="134"/>
      <c r="WL673" s="134"/>
      <c r="WM673" s="134"/>
      <c r="WN673" s="134"/>
      <c r="WO673" s="134"/>
      <c r="WP673" s="134"/>
      <c r="WQ673" s="134"/>
      <c r="WR673" s="134"/>
      <c r="WS673" s="134"/>
      <c r="WT673" s="134"/>
      <c r="WU673" s="134"/>
      <c r="WV673" s="134"/>
      <c r="WW673" s="134"/>
      <c r="WX673" s="134"/>
      <c r="WY673" s="134"/>
      <c r="WZ673" s="134"/>
      <c r="XA673" s="134"/>
      <c r="XB673" s="134"/>
      <c r="XC673" s="134"/>
      <c r="XD673" s="134"/>
      <c r="XE673" s="134"/>
      <c r="XF673" s="134"/>
      <c r="XG673" s="134"/>
      <c r="XH673" s="134"/>
      <c r="XI673" s="134"/>
      <c r="XJ673" s="134"/>
      <c r="XK673" s="134"/>
      <c r="XL673" s="134"/>
      <c r="XM673" s="134"/>
      <c r="XN673" s="134"/>
      <c r="XO673" s="134"/>
      <c r="XP673" s="134"/>
      <c r="XQ673" s="134"/>
      <c r="XR673" s="134"/>
      <c r="XS673" s="134"/>
      <c r="XT673" s="134"/>
      <c r="XU673" s="134"/>
      <c r="XV673" s="134"/>
      <c r="XW673" s="134"/>
      <c r="XX673" s="134"/>
      <c r="XY673" s="134"/>
      <c r="XZ673" s="134"/>
      <c r="YA673" s="134"/>
      <c r="YB673" s="134"/>
      <c r="YC673" s="134"/>
      <c r="YD673" s="134"/>
      <c r="YE673" s="134"/>
      <c r="YF673" s="134"/>
      <c r="YG673" s="134"/>
      <c r="YH673" s="134"/>
      <c r="YI673" s="134"/>
      <c r="YJ673" s="134"/>
      <c r="YK673" s="134"/>
      <c r="YL673" s="134"/>
      <c r="YM673" s="134"/>
      <c r="YN673" s="134"/>
      <c r="YO673" s="134"/>
      <c r="YP673" s="134"/>
      <c r="YQ673" s="134"/>
      <c r="YR673" s="134"/>
      <c r="YS673" s="134"/>
      <c r="YT673" s="134"/>
      <c r="YU673" s="134"/>
      <c r="YV673" s="134"/>
      <c r="YW673" s="134"/>
      <c r="YX673" s="134"/>
      <c r="YY673" s="134"/>
      <c r="YZ673" s="134"/>
      <c r="ZA673" s="134"/>
      <c r="ZB673" s="134"/>
      <c r="ZC673" s="134"/>
      <c r="ZD673" s="134"/>
      <c r="ZE673" s="134"/>
      <c r="ZF673" s="134"/>
      <c r="ZG673" s="134"/>
      <c r="ZH673" s="134"/>
      <c r="ZI673" s="134"/>
      <c r="ZJ673" s="134"/>
      <c r="ZK673" s="134"/>
      <c r="ZL673" s="134"/>
      <c r="ZM673" s="134"/>
      <c r="ZN673" s="134"/>
      <c r="ZO673" s="134"/>
      <c r="ZP673" s="134"/>
      <c r="ZQ673" s="134"/>
      <c r="ZR673" s="134"/>
      <c r="ZS673" s="134"/>
      <c r="ZT673" s="134"/>
      <c r="ZU673" s="134"/>
      <c r="ZV673" s="134"/>
      <c r="ZW673" s="134"/>
      <c r="ZX673" s="134"/>
      <c r="ZY673" s="134"/>
      <c r="ZZ673" s="134"/>
      <c r="AAA673" s="134"/>
      <c r="AAB673" s="134"/>
      <c r="AAC673" s="134"/>
      <c r="AAD673" s="134"/>
      <c r="AAE673" s="134"/>
      <c r="AAF673" s="134"/>
      <c r="AAG673" s="134"/>
      <c r="AAH673" s="134"/>
      <c r="AAI673" s="134"/>
      <c r="AAJ673" s="134"/>
      <c r="AAK673" s="134"/>
      <c r="AAL673" s="134"/>
      <c r="AAM673" s="134"/>
      <c r="AAN673" s="134"/>
      <c r="AAO673" s="134"/>
      <c r="AAP673" s="134"/>
      <c r="AAQ673" s="134"/>
      <c r="AAR673" s="134"/>
      <c r="AAS673" s="134"/>
      <c r="AAT673" s="134"/>
      <c r="AAU673" s="134"/>
      <c r="AAV673" s="134"/>
      <c r="AAW673" s="134"/>
      <c r="AAX673" s="134"/>
      <c r="AAY673" s="134"/>
      <c r="AAZ673" s="134"/>
      <c r="ABA673" s="134"/>
      <c r="ABB673" s="134"/>
      <c r="ABC673" s="134"/>
      <c r="ABD673" s="134"/>
      <c r="ABE673" s="134"/>
      <c r="ABF673" s="134"/>
      <c r="ABG673" s="134"/>
      <c r="ABH673" s="134"/>
      <c r="ABI673" s="134"/>
      <c r="ABJ673" s="134"/>
      <c r="ABK673" s="134"/>
      <c r="ABL673" s="134"/>
      <c r="ABM673" s="134"/>
      <c r="ABN673" s="134"/>
      <c r="ABO673" s="134"/>
      <c r="ABP673" s="134"/>
      <c r="ABQ673" s="134"/>
      <c r="ABR673" s="134"/>
      <c r="ABS673" s="134"/>
      <c r="ABT673" s="134"/>
      <c r="ABU673" s="134"/>
      <c r="ABV673" s="134"/>
      <c r="ABW673" s="134"/>
      <c r="ABX673" s="134"/>
      <c r="ABY673" s="134"/>
      <c r="ABZ673" s="134"/>
      <c r="ACA673" s="134"/>
      <c r="ACB673" s="134"/>
      <c r="ACC673" s="134"/>
      <c r="ACD673" s="134"/>
      <c r="ACE673" s="134"/>
      <c r="ACF673" s="134"/>
      <c r="ACG673" s="134"/>
      <c r="ACH673" s="134"/>
      <c r="ACI673" s="134"/>
      <c r="ACJ673" s="134"/>
      <c r="ACK673" s="134"/>
      <c r="ACL673" s="134"/>
      <c r="ACM673" s="134"/>
      <c r="ACN673" s="134"/>
      <c r="ACO673" s="134"/>
      <c r="ACP673" s="134"/>
      <c r="ACQ673" s="134"/>
      <c r="ACR673" s="134"/>
      <c r="ACS673" s="134"/>
      <c r="ACT673" s="134"/>
      <c r="ACU673" s="134"/>
      <c r="ACV673" s="134"/>
      <c r="ACW673" s="134"/>
      <c r="ACX673" s="134"/>
      <c r="ACY673" s="134"/>
      <c r="ACZ673" s="134"/>
      <c r="ADA673" s="134"/>
      <c r="ADB673" s="134"/>
      <c r="ADC673" s="134"/>
      <c r="ADD673" s="134"/>
      <c r="ADE673" s="134"/>
      <c r="ADF673" s="134"/>
      <c r="ADG673" s="134"/>
      <c r="ADH673" s="134"/>
      <c r="ADI673" s="134"/>
      <c r="ADJ673" s="134"/>
      <c r="ADK673" s="134"/>
      <c r="ADL673" s="134"/>
      <c r="ADM673" s="134"/>
      <c r="ADN673" s="134"/>
      <c r="ADO673" s="134"/>
      <c r="ADP673" s="134"/>
      <c r="ADQ673" s="134"/>
      <c r="ADR673" s="134"/>
      <c r="ADS673" s="134"/>
      <c r="ADT673" s="134"/>
      <c r="ADU673" s="134"/>
      <c r="ADV673" s="134"/>
      <c r="ADW673" s="134"/>
      <c r="ADX673" s="134"/>
      <c r="ADY673" s="134"/>
      <c r="ADZ673" s="134"/>
      <c r="AEA673" s="134"/>
      <c r="AEB673" s="134"/>
      <c r="AEC673" s="134"/>
      <c r="AED673" s="134"/>
      <c r="AEE673" s="134"/>
      <c r="AEF673" s="134"/>
      <c r="AEG673" s="134"/>
      <c r="AEH673" s="134"/>
      <c r="AEI673" s="134"/>
      <c r="AEJ673" s="134"/>
      <c r="AEK673" s="134"/>
      <c r="AEL673" s="134"/>
      <c r="AEM673" s="134"/>
      <c r="AEN673" s="134"/>
      <c r="AEO673" s="134"/>
      <c r="AEP673" s="134"/>
      <c r="AEQ673" s="134"/>
      <c r="AER673" s="134"/>
      <c r="AES673" s="134"/>
      <c r="AET673" s="134"/>
      <c r="AEU673" s="134"/>
      <c r="AEV673" s="134"/>
      <c r="AEW673" s="134"/>
      <c r="AEX673" s="134"/>
      <c r="AEY673" s="134"/>
      <c r="AEZ673" s="134"/>
      <c r="AFA673" s="134"/>
      <c r="AFB673" s="134"/>
      <c r="AFC673" s="134"/>
      <c r="AFD673" s="134"/>
      <c r="AFE673" s="134"/>
      <c r="AFF673" s="134"/>
      <c r="AFG673" s="134"/>
      <c r="AFH673" s="134"/>
      <c r="AFI673" s="134"/>
      <c r="AFJ673" s="134"/>
      <c r="AFK673" s="134"/>
      <c r="AFL673" s="134"/>
      <c r="AFM673" s="134"/>
      <c r="AFN673" s="134"/>
      <c r="AFO673" s="134"/>
      <c r="AFP673" s="134"/>
      <c r="AFQ673" s="134"/>
      <c r="AFR673" s="134"/>
      <c r="AFS673" s="134"/>
      <c r="AFT673" s="134"/>
      <c r="AFU673" s="134"/>
      <c r="AFV673" s="134"/>
      <c r="AFW673" s="134"/>
      <c r="AFX673" s="134"/>
      <c r="AFY673" s="134"/>
      <c r="AFZ673" s="134"/>
      <c r="AGA673" s="134"/>
      <c r="AGB673" s="134"/>
      <c r="AGC673" s="134"/>
      <c r="AGD673" s="134"/>
      <c r="AGE673" s="134"/>
      <c r="AGF673" s="134"/>
      <c r="AGG673" s="134"/>
      <c r="AGH673" s="134"/>
      <c r="AGI673" s="134"/>
      <c r="AGJ673" s="134"/>
      <c r="AGK673" s="134"/>
      <c r="AGL673" s="134"/>
      <c r="AGM673" s="134"/>
      <c r="AGN673" s="134"/>
      <c r="AGO673" s="134"/>
      <c r="AGP673" s="134"/>
      <c r="AGQ673" s="134"/>
      <c r="AGR673" s="134"/>
      <c r="AGS673" s="134"/>
      <c r="AGT673" s="134"/>
      <c r="AGU673" s="134"/>
      <c r="AGV673" s="134"/>
      <c r="AGW673" s="134"/>
      <c r="AGX673" s="134"/>
      <c r="AGY673" s="134"/>
      <c r="AGZ673" s="134"/>
      <c r="AHA673" s="134"/>
      <c r="AHB673" s="134"/>
      <c r="AHC673" s="134"/>
      <c r="AHD673" s="134"/>
      <c r="AHE673" s="134"/>
      <c r="AHF673" s="134"/>
      <c r="AHG673" s="134"/>
      <c r="AHH673" s="134"/>
      <c r="AHI673" s="134"/>
      <c r="AHJ673" s="134"/>
      <c r="AHK673" s="134"/>
      <c r="AHL673" s="134"/>
      <c r="AHM673" s="134"/>
      <c r="AHN673" s="134"/>
      <c r="AHO673" s="134"/>
      <c r="AHP673" s="134"/>
      <c r="AHQ673" s="134"/>
      <c r="AHR673" s="134"/>
      <c r="AHS673" s="134"/>
      <c r="AHT673" s="134"/>
      <c r="AHU673" s="134"/>
      <c r="AHV673" s="134"/>
      <c r="AHW673" s="134"/>
      <c r="AHX673" s="134"/>
      <c r="AHY673" s="134"/>
      <c r="AHZ673" s="134"/>
      <c r="AIA673" s="134"/>
      <c r="AIB673" s="134"/>
      <c r="AIC673" s="134"/>
      <c r="AID673" s="134"/>
      <c r="AIE673" s="134"/>
      <c r="AIF673" s="134"/>
      <c r="AIG673" s="134"/>
      <c r="AIH673" s="134"/>
      <c r="AII673" s="134"/>
      <c r="AIJ673" s="134"/>
      <c r="AIK673" s="134"/>
      <c r="AIL673" s="134"/>
      <c r="AIM673" s="134"/>
      <c r="AIN673" s="134"/>
      <c r="AIO673" s="134"/>
      <c r="AIP673" s="134"/>
      <c r="AIQ673" s="134"/>
      <c r="AIR673" s="134"/>
      <c r="AIS673" s="134"/>
      <c r="AIT673" s="134"/>
      <c r="AIU673" s="134"/>
      <c r="AIV673" s="134"/>
      <c r="AIW673" s="134"/>
      <c r="AIX673" s="134"/>
      <c r="AIY673" s="134"/>
      <c r="AIZ673" s="134"/>
      <c r="AJA673" s="134"/>
      <c r="AJB673" s="134"/>
      <c r="AJC673" s="134"/>
      <c r="AJD673" s="134"/>
      <c r="AJE673" s="134"/>
      <c r="AJF673" s="134"/>
      <c r="AJG673" s="134"/>
      <c r="AJH673" s="134"/>
      <c r="AJI673" s="134"/>
      <c r="AJJ673" s="134"/>
      <c r="AJK673" s="134"/>
      <c r="AJL673" s="134"/>
      <c r="AJM673" s="134"/>
      <c r="AJN673" s="134"/>
      <c r="AJO673" s="134"/>
      <c r="AJP673" s="134"/>
      <c r="AJQ673" s="134"/>
      <c r="AJR673" s="134"/>
      <c r="AJS673" s="134"/>
      <c r="AJT673" s="134"/>
      <c r="AJU673" s="134"/>
      <c r="AJV673" s="134"/>
      <c r="AJW673" s="134"/>
      <c r="AJX673" s="134"/>
      <c r="AJY673" s="134"/>
      <c r="AJZ673" s="134"/>
      <c r="AKA673" s="134"/>
      <c r="AKB673" s="134"/>
      <c r="AKC673" s="134"/>
      <c r="AKD673" s="134"/>
      <c r="AKE673" s="134"/>
      <c r="AKF673" s="134"/>
      <c r="AKG673" s="134"/>
      <c r="AKH673" s="134"/>
      <c r="AKI673" s="134"/>
      <c r="AKJ673" s="134"/>
      <c r="AKK673" s="134"/>
      <c r="AKL673" s="134"/>
      <c r="AKM673" s="134"/>
      <c r="AKN673" s="134"/>
      <c r="AKO673" s="134"/>
      <c r="AKP673" s="134"/>
      <c r="AKQ673" s="134"/>
      <c r="AKR673" s="134"/>
      <c r="AKS673" s="134"/>
      <c r="AKT673" s="134"/>
      <c r="AKU673" s="134"/>
      <c r="AKV673" s="134"/>
      <c r="AKW673" s="134"/>
      <c r="AKX673" s="134"/>
    </row>
    <row r="674" spans="1:986" ht="12" x14ac:dyDescent="0.2">
      <c r="A674" s="249"/>
      <c r="B674" s="242" t="s">
        <v>1368</v>
      </c>
      <c r="C674" s="170" t="str">
        <f>_xlfn.CONCAT(Leverancespecifikation6[[#This Row],[ID]],Leverancespecifikation6[[#This Row],[BYGNINGSDEL]])</f>
        <v>670Reoler, hylder</v>
      </c>
      <c r="E674" s="171">
        <v>711</v>
      </c>
      <c r="I674" s="171"/>
      <c r="J674" s="171">
        <v>4</v>
      </c>
      <c r="K674" s="175" t="s">
        <v>1401</v>
      </c>
      <c r="L674" s="172" t="s">
        <v>868</v>
      </c>
      <c r="M674" s="80" t="str">
        <f>IFERROR(VLOOKUP(Leverancespecifikation6[[#This Row],[ID-Bygningsdel]],'Data ændringslog'!A:G,7,FALSE),"P")</f>
        <v/>
      </c>
      <c r="N674" s="321" t="s">
        <v>99</v>
      </c>
      <c r="O674" s="121" t="str">
        <f>VLOOKUP(Leverancespecifikation6[[#This Row],[ID-Bygningsdel]],'Data aktør'!A:H,2,FALSE)</f>
        <v>X</v>
      </c>
      <c r="P674" s="78" t="str">
        <f>VLOOKUP(Leverancespecifikation6[[#This Row],[ID-Bygningsdel]],'Data aktør'!A:H,3,FALSE)</f>
        <v/>
      </c>
      <c r="Q674" s="78" t="str">
        <f>VLOOKUP(Leverancespecifikation6[[#This Row],[ID-Bygningsdel]],'Data aktør'!A:H,4,FALSE)</f>
        <v/>
      </c>
      <c r="R674" s="78" t="str">
        <f>VLOOKUP(Leverancespecifikation6[[#This Row],[ID-Bygningsdel]],'Data aktør'!A:H,5,FALSE)</f>
        <v/>
      </c>
      <c r="S674" s="78" t="str">
        <f>VLOOKUP(Leverancespecifikation6[[#This Row],[ID-Bygningsdel]],'Data aktør'!A:H,6,FALSE)</f>
        <v/>
      </c>
      <c r="T674" s="78" t="str">
        <f>VLOOKUP(Leverancespecifikation6[[#This Row],[ID-Bygningsdel]],'Data aktør'!A:H,7,FALSE)</f>
        <v/>
      </c>
      <c r="U674" s="122" t="str">
        <f>VLOOKUP(Leverancespecifikation6[[#This Row],[ID-Bygningsdel]],'Data aktør'!A:H,8,FALSE)</f>
        <v/>
      </c>
      <c r="V674" s="112"/>
      <c r="W674" s="79"/>
      <c r="X674" s="79"/>
      <c r="Y674" s="79"/>
      <c r="Z674" s="79"/>
      <c r="AA674" s="79"/>
      <c r="AB674" s="171"/>
      <c r="AD674" s="171"/>
      <c r="AE674" s="171"/>
      <c r="AF674" s="171"/>
      <c r="AG674" s="171"/>
      <c r="AH674" s="171"/>
      <c r="AI674" s="171"/>
      <c r="AJ674" s="171" t="s">
        <v>33</v>
      </c>
      <c r="AK674" s="171">
        <v>300</v>
      </c>
      <c r="AT674" s="171" t="s">
        <v>33</v>
      </c>
      <c r="AU674" s="171">
        <v>325</v>
      </c>
      <c r="BB674" s="171" t="s">
        <v>33</v>
      </c>
      <c r="BC674" s="171">
        <v>325</v>
      </c>
      <c r="BV674" s="171"/>
      <c r="BW674" s="171"/>
      <c r="CB674" s="134"/>
    </row>
    <row r="675" spans="1:986" ht="12" x14ac:dyDescent="0.2">
      <c r="A675" s="249"/>
      <c r="B675" s="242" t="s">
        <v>1370</v>
      </c>
      <c r="C675" s="170" t="str">
        <f>_xlfn.CONCAT(Leverancespecifikation6[[#This Row],[ID]],Leverancespecifikation6[[#This Row],[BYGNINGSDEL]])</f>
        <v>671Siddemøbler, liggemøbler</v>
      </c>
      <c r="E675" s="171">
        <v>713</v>
      </c>
      <c r="I675" s="171"/>
      <c r="J675" s="171">
        <v>4</v>
      </c>
      <c r="K675" s="175" t="s">
        <v>1403</v>
      </c>
      <c r="L675" s="172" t="s">
        <v>868</v>
      </c>
      <c r="M675" s="80" t="str">
        <f>IFERROR(VLOOKUP(Leverancespecifikation6[[#This Row],[ID-Bygningsdel]],'Data ændringslog'!A:G,7,FALSE),"P")</f>
        <v/>
      </c>
      <c r="N675" s="321" t="s">
        <v>99</v>
      </c>
      <c r="O675" s="121" t="str">
        <f>VLOOKUP(Leverancespecifikation6[[#This Row],[ID-Bygningsdel]],'Data aktør'!A:H,2,FALSE)</f>
        <v>X</v>
      </c>
      <c r="P675" s="78" t="str">
        <f>VLOOKUP(Leverancespecifikation6[[#This Row],[ID-Bygningsdel]],'Data aktør'!A:H,3,FALSE)</f>
        <v/>
      </c>
      <c r="Q675" s="78" t="str">
        <f>VLOOKUP(Leverancespecifikation6[[#This Row],[ID-Bygningsdel]],'Data aktør'!A:H,4,FALSE)</f>
        <v/>
      </c>
      <c r="R675" s="78" t="str">
        <f>VLOOKUP(Leverancespecifikation6[[#This Row],[ID-Bygningsdel]],'Data aktør'!A:H,5,FALSE)</f>
        <v/>
      </c>
      <c r="S675" s="78" t="str">
        <f>VLOOKUP(Leverancespecifikation6[[#This Row],[ID-Bygningsdel]],'Data aktør'!A:H,6,FALSE)</f>
        <v/>
      </c>
      <c r="T675" s="78" t="str">
        <f>VLOOKUP(Leverancespecifikation6[[#This Row],[ID-Bygningsdel]],'Data aktør'!A:H,7,FALSE)</f>
        <v/>
      </c>
      <c r="U675" s="122" t="str">
        <f>VLOOKUP(Leverancespecifikation6[[#This Row],[ID-Bygningsdel]],'Data aktør'!A:H,8,FALSE)</f>
        <v/>
      </c>
      <c r="V675" s="112"/>
      <c r="W675" s="79"/>
      <c r="X675" s="79"/>
      <c r="Y675" s="79"/>
      <c r="Z675" s="79"/>
      <c r="AA675" s="79"/>
      <c r="AB675" s="171"/>
      <c r="AD675" s="171"/>
      <c r="AE675" s="171"/>
      <c r="AF675" s="171"/>
      <c r="AG675" s="171"/>
      <c r="AH675" s="171"/>
      <c r="AI675" s="171"/>
      <c r="AJ675" s="171" t="s">
        <v>33</v>
      </c>
      <c r="AK675" s="171">
        <v>300</v>
      </c>
      <c r="AT675" s="171" t="s">
        <v>33</v>
      </c>
      <c r="AU675" s="171">
        <v>325</v>
      </c>
      <c r="BB675" s="171" t="s">
        <v>33</v>
      </c>
      <c r="BC675" s="171">
        <v>325</v>
      </c>
      <c r="BV675" s="171"/>
      <c r="BW675" s="171"/>
      <c r="CB675" s="134"/>
    </row>
    <row r="676" spans="1:986" ht="12" x14ac:dyDescent="0.2">
      <c r="A676" s="249"/>
      <c r="B676" s="242" t="s">
        <v>1372</v>
      </c>
      <c r="C676" s="170" t="str">
        <f>_xlfn.CONCAT(Leverancespecifikation6[[#This Row],[ID]],Leverancespecifikation6[[#This Row],[BYGNINGSDEL]])</f>
        <v>672Gardiner, persienner, skærmvægge, forhæng</v>
      </c>
      <c r="E676" s="171">
        <v>714</v>
      </c>
      <c r="I676" s="171"/>
      <c r="J676" s="171">
        <v>4</v>
      </c>
      <c r="K676" s="175" t="s">
        <v>1405</v>
      </c>
      <c r="L676" s="172" t="s">
        <v>868</v>
      </c>
      <c r="M676" s="80" t="str">
        <f>IFERROR(VLOOKUP(Leverancespecifikation6[[#This Row],[ID-Bygningsdel]],'Data ændringslog'!A:G,7,FALSE),"P")</f>
        <v/>
      </c>
      <c r="N676" s="321" t="s">
        <v>99</v>
      </c>
      <c r="O676" s="121" t="str">
        <f>VLOOKUP(Leverancespecifikation6[[#This Row],[ID-Bygningsdel]],'Data aktør'!A:H,2,FALSE)</f>
        <v/>
      </c>
      <c r="P676" s="78" t="str">
        <f>VLOOKUP(Leverancespecifikation6[[#This Row],[ID-Bygningsdel]],'Data aktør'!A:H,3,FALSE)</f>
        <v/>
      </c>
      <c r="Q676" s="78" t="str">
        <f>VLOOKUP(Leverancespecifikation6[[#This Row],[ID-Bygningsdel]],'Data aktør'!A:H,4,FALSE)</f>
        <v/>
      </c>
      <c r="R676" s="78" t="str">
        <f>VLOOKUP(Leverancespecifikation6[[#This Row],[ID-Bygningsdel]],'Data aktør'!A:H,5,FALSE)</f>
        <v/>
      </c>
      <c r="S676" s="78" t="str">
        <f>VLOOKUP(Leverancespecifikation6[[#This Row],[ID-Bygningsdel]],'Data aktør'!A:H,6,FALSE)</f>
        <v/>
      </c>
      <c r="T676" s="78" t="str">
        <f>VLOOKUP(Leverancespecifikation6[[#This Row],[ID-Bygningsdel]],'Data aktør'!A:H,7,FALSE)</f>
        <v/>
      </c>
      <c r="U676" s="122" t="str">
        <f>VLOOKUP(Leverancespecifikation6[[#This Row],[ID-Bygningsdel]],'Data aktør'!A:H,8,FALSE)</f>
        <v/>
      </c>
      <c r="V676" s="112"/>
      <c r="W676" s="79"/>
      <c r="X676" s="79"/>
      <c r="Y676" s="79"/>
      <c r="Z676" s="79"/>
      <c r="AA676" s="79"/>
      <c r="AB676" s="171"/>
      <c r="AD676" s="171"/>
      <c r="AE676" s="171"/>
      <c r="AF676" s="171"/>
      <c r="AG676" s="171"/>
      <c r="AH676" s="171"/>
      <c r="AI676" s="171"/>
      <c r="AJ676" s="171"/>
      <c r="BV676" s="171"/>
      <c r="BW676" s="171"/>
      <c r="CB676" s="134"/>
    </row>
    <row r="677" spans="1:986" ht="12" x14ac:dyDescent="0.2">
      <c r="A677" s="249"/>
      <c r="B677" s="242" t="s">
        <v>1374</v>
      </c>
      <c r="C677" s="170" t="str">
        <f>_xlfn.CONCAT(Leverancespecifikation6[[#This Row],[ID]],Leverancespecifikation6[[#This Row],[BYGNINGSDEL]])</f>
        <v>673Borde, bordplader</v>
      </c>
      <c r="E677" s="171">
        <v>715</v>
      </c>
      <c r="I677" s="171"/>
      <c r="J677" s="171">
        <v>4</v>
      </c>
      <c r="K677" s="175" t="s">
        <v>1407</v>
      </c>
      <c r="L677" s="172" t="s">
        <v>868</v>
      </c>
      <c r="M677" s="80" t="str">
        <f>IFERROR(VLOOKUP(Leverancespecifikation6[[#This Row],[ID-Bygningsdel]],'Data ændringslog'!A:G,7,FALSE),"P")</f>
        <v/>
      </c>
      <c r="N677" s="321" t="s">
        <v>99</v>
      </c>
      <c r="O677" s="121" t="str">
        <f>VLOOKUP(Leverancespecifikation6[[#This Row],[ID-Bygningsdel]],'Data aktør'!A:H,2,FALSE)</f>
        <v>X</v>
      </c>
      <c r="P677" s="78" t="str">
        <f>VLOOKUP(Leverancespecifikation6[[#This Row],[ID-Bygningsdel]],'Data aktør'!A:H,3,FALSE)</f>
        <v/>
      </c>
      <c r="Q677" s="78" t="str">
        <f>VLOOKUP(Leverancespecifikation6[[#This Row],[ID-Bygningsdel]],'Data aktør'!A:H,4,FALSE)</f>
        <v/>
      </c>
      <c r="R677" s="78" t="str">
        <f>VLOOKUP(Leverancespecifikation6[[#This Row],[ID-Bygningsdel]],'Data aktør'!A:H,5,FALSE)</f>
        <v/>
      </c>
      <c r="S677" s="78" t="str">
        <f>VLOOKUP(Leverancespecifikation6[[#This Row],[ID-Bygningsdel]],'Data aktør'!A:H,6,FALSE)</f>
        <v/>
      </c>
      <c r="T677" s="78" t="str">
        <f>VLOOKUP(Leverancespecifikation6[[#This Row],[ID-Bygningsdel]],'Data aktør'!A:H,7,FALSE)</f>
        <v/>
      </c>
      <c r="U677" s="122" t="str">
        <f>VLOOKUP(Leverancespecifikation6[[#This Row],[ID-Bygningsdel]],'Data aktør'!A:H,8,FALSE)</f>
        <v/>
      </c>
      <c r="V677" s="112"/>
      <c r="W677" s="79"/>
      <c r="X677" s="79"/>
      <c r="Y677" s="79"/>
      <c r="Z677" s="79"/>
      <c r="AA677" s="79"/>
      <c r="AB677" s="171"/>
      <c r="AD677" s="171"/>
      <c r="AE677" s="171"/>
      <c r="AF677" s="171"/>
      <c r="AG677" s="171"/>
      <c r="AH677" s="171"/>
      <c r="AI677" s="171"/>
      <c r="AJ677" s="171" t="s">
        <v>33</v>
      </c>
      <c r="AK677" s="171">
        <v>300</v>
      </c>
      <c r="AT677" s="171" t="s">
        <v>33</v>
      </c>
      <c r="AU677" s="171">
        <v>325</v>
      </c>
      <c r="BB677" s="171" t="s">
        <v>33</v>
      </c>
      <c r="BC677" s="171">
        <v>325</v>
      </c>
      <c r="BV677" s="171"/>
      <c r="BW677" s="171"/>
      <c r="CB677" s="134"/>
    </row>
    <row r="678" spans="1:986" ht="12" x14ac:dyDescent="0.2">
      <c r="A678" s="249"/>
      <c r="B678" s="242" t="s">
        <v>1376</v>
      </c>
      <c r="C678" s="170" t="str">
        <f>_xlfn.CONCAT(Leverancespecifikation6[[#This Row],[ID]],Leverancespecifikation6[[#This Row],[BYGNINGSDEL]])</f>
        <v>674Skilte, tavler</v>
      </c>
      <c r="E678" s="171">
        <v>716</v>
      </c>
      <c r="I678" s="171"/>
      <c r="J678" s="171">
        <v>4</v>
      </c>
      <c r="K678" s="175" t="s">
        <v>1409</v>
      </c>
      <c r="L678" s="172" t="s">
        <v>868</v>
      </c>
      <c r="M678" s="80" t="str">
        <f>IFERROR(VLOOKUP(Leverancespecifikation6[[#This Row],[ID-Bygningsdel]],'Data ændringslog'!A:G,7,FALSE),"P")</f>
        <v/>
      </c>
      <c r="N678" s="321" t="s">
        <v>99</v>
      </c>
      <c r="O678" s="121" t="str">
        <f>VLOOKUP(Leverancespecifikation6[[#This Row],[ID-Bygningsdel]],'Data aktør'!A:H,2,FALSE)</f>
        <v>X</v>
      </c>
      <c r="P678" s="78" t="str">
        <f>VLOOKUP(Leverancespecifikation6[[#This Row],[ID-Bygningsdel]],'Data aktør'!A:H,3,FALSE)</f>
        <v/>
      </c>
      <c r="Q678" s="78" t="str">
        <f>VLOOKUP(Leverancespecifikation6[[#This Row],[ID-Bygningsdel]],'Data aktør'!A:H,4,FALSE)</f>
        <v/>
      </c>
      <c r="R678" s="78" t="str">
        <f>VLOOKUP(Leverancespecifikation6[[#This Row],[ID-Bygningsdel]],'Data aktør'!A:H,5,FALSE)</f>
        <v/>
      </c>
      <c r="S678" s="78" t="str">
        <f>VLOOKUP(Leverancespecifikation6[[#This Row],[ID-Bygningsdel]],'Data aktør'!A:H,6,FALSE)</f>
        <v/>
      </c>
      <c r="T678" s="78" t="str">
        <f>VLOOKUP(Leverancespecifikation6[[#This Row],[ID-Bygningsdel]],'Data aktør'!A:H,7,FALSE)</f>
        <v/>
      </c>
      <c r="U678" s="122" t="str">
        <f>VLOOKUP(Leverancespecifikation6[[#This Row],[ID-Bygningsdel]],'Data aktør'!A:H,8,FALSE)</f>
        <v/>
      </c>
      <c r="V678" s="112"/>
      <c r="W678" s="79"/>
      <c r="X678" s="79"/>
      <c r="Y678" s="79"/>
      <c r="Z678" s="79"/>
      <c r="AA678" s="79"/>
      <c r="AB678" s="171"/>
      <c r="AD678" s="171"/>
      <c r="AE678" s="171"/>
      <c r="AF678" s="171"/>
      <c r="AG678" s="171"/>
      <c r="AH678" s="171"/>
      <c r="AI678" s="171"/>
      <c r="AJ678" s="171" t="s">
        <v>33</v>
      </c>
      <c r="AK678" s="171">
        <v>300</v>
      </c>
      <c r="AT678" s="171" t="s">
        <v>33</v>
      </c>
      <c r="AU678" s="171">
        <v>325</v>
      </c>
      <c r="BB678" s="171" t="s">
        <v>33</v>
      </c>
      <c r="BC678" s="171">
        <v>325</v>
      </c>
      <c r="BV678" s="171"/>
      <c r="BW678" s="171"/>
      <c r="CB678" s="134"/>
    </row>
    <row r="679" spans="1:986" ht="12" x14ac:dyDescent="0.2">
      <c r="A679" s="249"/>
      <c r="B679" s="242" t="s">
        <v>1378</v>
      </c>
      <c r="C679" s="170" t="str">
        <f>_xlfn.CONCAT(Leverancespecifikation6[[#This Row],[ID]],Leverancespecifikation6[[#This Row],[BYGNINGSDEL]])</f>
        <v>675Garniture</v>
      </c>
      <c r="E679" s="171">
        <v>717</v>
      </c>
      <c r="I679" s="171"/>
      <c r="J679" s="171">
        <v>4</v>
      </c>
      <c r="K679" s="175" t="s">
        <v>1411</v>
      </c>
      <c r="L679" s="172" t="s">
        <v>868</v>
      </c>
      <c r="M679" s="80" t="str">
        <f>IFERROR(VLOOKUP(Leverancespecifikation6[[#This Row],[ID-Bygningsdel]],'Data ændringslog'!A:G,7,FALSE),"P")</f>
        <v/>
      </c>
      <c r="N679" s="321" t="s">
        <v>99</v>
      </c>
      <c r="O679" s="121" t="str">
        <f>VLOOKUP(Leverancespecifikation6[[#This Row],[ID-Bygningsdel]],'Data aktør'!A:H,2,FALSE)</f>
        <v>X</v>
      </c>
      <c r="P679" s="78" t="str">
        <f>VLOOKUP(Leverancespecifikation6[[#This Row],[ID-Bygningsdel]],'Data aktør'!A:H,3,FALSE)</f>
        <v/>
      </c>
      <c r="Q679" s="78" t="str">
        <f>VLOOKUP(Leverancespecifikation6[[#This Row],[ID-Bygningsdel]],'Data aktør'!A:H,4,FALSE)</f>
        <v/>
      </c>
      <c r="R679" s="78" t="str">
        <f>VLOOKUP(Leverancespecifikation6[[#This Row],[ID-Bygningsdel]],'Data aktør'!A:H,5,FALSE)</f>
        <v/>
      </c>
      <c r="S679" s="78" t="str">
        <f>VLOOKUP(Leverancespecifikation6[[#This Row],[ID-Bygningsdel]],'Data aktør'!A:H,6,FALSE)</f>
        <v/>
      </c>
      <c r="T679" s="78" t="str">
        <f>VLOOKUP(Leverancespecifikation6[[#This Row],[ID-Bygningsdel]],'Data aktør'!A:H,7,FALSE)</f>
        <v/>
      </c>
      <c r="U679" s="122" t="str">
        <f>VLOOKUP(Leverancespecifikation6[[#This Row],[ID-Bygningsdel]],'Data aktør'!A:H,8,FALSE)</f>
        <v/>
      </c>
      <c r="V679" s="112"/>
      <c r="W679" s="79"/>
      <c r="X679" s="79"/>
      <c r="Y679" s="79"/>
      <c r="Z679" s="79"/>
      <c r="AA679" s="79"/>
      <c r="AB679" s="171"/>
      <c r="AD679" s="171"/>
      <c r="AE679" s="171"/>
      <c r="AF679" s="171"/>
      <c r="AG679" s="171"/>
      <c r="AH679" s="171"/>
      <c r="AI679" s="171"/>
      <c r="AJ679" s="171" t="s">
        <v>33</v>
      </c>
      <c r="AK679" s="171">
        <v>300</v>
      </c>
      <c r="AT679" s="171" t="s">
        <v>33</v>
      </c>
      <c r="AU679" s="171">
        <v>325</v>
      </c>
      <c r="BB679" s="171" t="s">
        <v>33</v>
      </c>
      <c r="BC679" s="171">
        <v>325</v>
      </c>
      <c r="BV679" s="171"/>
      <c r="BW679" s="171"/>
      <c r="CB679" s="134"/>
    </row>
    <row r="680" spans="1:986" s="104" customFormat="1" x14ac:dyDescent="0.2">
      <c r="A680" s="248"/>
      <c r="B680" s="240" t="s">
        <v>1380</v>
      </c>
      <c r="C680" s="161" t="str">
        <f>_xlfn.CONCAT(Leverancespecifikation6[[#This Row],[ID]],Leverancespecifikation6[[#This Row],[BYGNINGSDEL]])</f>
        <v>676Inventar, løst</v>
      </c>
      <c r="D680" s="162"/>
      <c r="E680" s="162"/>
      <c r="F680" s="162"/>
      <c r="G680" s="162"/>
      <c r="H680" s="162"/>
      <c r="I680" s="162"/>
      <c r="J680" s="163">
        <v>2</v>
      </c>
      <c r="K680" s="164" t="s">
        <v>1413</v>
      </c>
      <c r="L680" s="165"/>
      <c r="M680" s="100" t="str">
        <f>IFERROR(VLOOKUP(Leverancespecifikation6[[#This Row],[ID-Bygningsdel]],'Data ændringslog'!A:G,7,FALSE),"P")</f>
        <v/>
      </c>
      <c r="N680" s="201" t="s">
        <v>99</v>
      </c>
      <c r="O680" s="119"/>
      <c r="P680" s="101"/>
      <c r="Q680" s="101"/>
      <c r="R680" s="101"/>
      <c r="S680" s="101"/>
      <c r="T680" s="101"/>
      <c r="U680" s="120"/>
      <c r="V680" s="111"/>
      <c r="W680" s="102"/>
      <c r="X680" s="102"/>
      <c r="Y680" s="102"/>
      <c r="Z680" s="102"/>
      <c r="AA680" s="10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285"/>
      <c r="BM680" s="162"/>
      <c r="BN680" s="162"/>
      <c r="BO680" s="162"/>
      <c r="BP680" s="162"/>
      <c r="BQ680" s="162"/>
      <c r="BR680" s="162"/>
      <c r="BS680" s="162"/>
      <c r="BT680" s="162"/>
      <c r="BU680" s="162"/>
      <c r="BV680" s="162"/>
      <c r="BW680" s="162"/>
      <c r="BX680" s="162"/>
      <c r="BY680" s="162"/>
      <c r="BZ680" s="162"/>
      <c r="CA680" s="206"/>
      <c r="CB680" s="98"/>
      <c r="CC680" s="98"/>
      <c r="CD680" s="98"/>
      <c r="CE680" s="98"/>
      <c r="CF680" s="98"/>
      <c r="CG680" s="98"/>
      <c r="CH680" s="98"/>
      <c r="CI680" s="98"/>
      <c r="CJ680" s="98"/>
      <c r="CK680" s="98"/>
      <c r="CL680" s="98"/>
      <c r="CM680" s="98"/>
      <c r="CN680" s="98"/>
      <c r="CO680" s="98"/>
      <c r="CP680" s="98"/>
      <c r="CQ680" s="98"/>
      <c r="CR680" s="98"/>
      <c r="CS680" s="98"/>
      <c r="CT680" s="98"/>
      <c r="CU680" s="98"/>
      <c r="CV680" s="98"/>
      <c r="CW680" s="98"/>
      <c r="CX680" s="98"/>
      <c r="CY680" s="98"/>
      <c r="CZ680" s="98"/>
      <c r="DA680" s="98"/>
      <c r="DB680" s="98"/>
      <c r="DC680" s="98"/>
      <c r="DD680" s="98"/>
      <c r="DE680" s="98"/>
      <c r="DF680" s="98"/>
      <c r="DG680" s="98"/>
      <c r="DH680" s="98"/>
      <c r="DI680" s="98"/>
      <c r="DJ680" s="98"/>
      <c r="DK680" s="98"/>
      <c r="DL680" s="98"/>
      <c r="DM680" s="98"/>
      <c r="DN680" s="98"/>
      <c r="DO680" s="98"/>
      <c r="DP680" s="98"/>
      <c r="DQ680" s="98"/>
      <c r="DR680" s="98"/>
      <c r="DS680" s="98"/>
      <c r="DT680" s="98"/>
      <c r="DU680" s="98"/>
      <c r="DV680" s="98"/>
      <c r="DW680" s="98"/>
      <c r="DX680" s="98"/>
      <c r="DY680" s="98"/>
      <c r="DZ680" s="98"/>
      <c r="EA680" s="98"/>
      <c r="EB680" s="98"/>
      <c r="EC680" s="98"/>
      <c r="ED680" s="98"/>
      <c r="EE680" s="98"/>
      <c r="EF680" s="98"/>
      <c r="EG680" s="98"/>
      <c r="EH680" s="98"/>
      <c r="EI680" s="98"/>
      <c r="EJ680" s="98"/>
      <c r="EK680" s="98"/>
      <c r="EL680" s="98"/>
      <c r="EM680" s="98"/>
      <c r="EN680" s="98"/>
      <c r="EO680" s="98"/>
      <c r="EP680" s="98"/>
      <c r="EQ680" s="98"/>
      <c r="ER680" s="98"/>
      <c r="ES680" s="98"/>
      <c r="ET680" s="98"/>
      <c r="EU680" s="98"/>
      <c r="EV680" s="98"/>
      <c r="EW680" s="98"/>
      <c r="EX680" s="98"/>
      <c r="EY680" s="98"/>
      <c r="EZ680" s="98"/>
      <c r="FA680" s="98"/>
      <c r="FB680" s="98"/>
      <c r="FC680" s="98"/>
      <c r="FD680" s="98"/>
      <c r="FE680" s="98"/>
      <c r="FF680" s="98"/>
      <c r="FG680" s="98"/>
      <c r="FH680" s="98"/>
      <c r="FI680" s="98"/>
      <c r="FJ680" s="98"/>
      <c r="FK680" s="98"/>
      <c r="FL680" s="98"/>
      <c r="FM680" s="98"/>
      <c r="FN680" s="98"/>
      <c r="FO680" s="98"/>
      <c r="FP680" s="98"/>
      <c r="FQ680" s="98"/>
      <c r="FR680" s="98"/>
      <c r="FS680" s="98"/>
      <c r="FT680" s="98"/>
      <c r="FU680" s="98"/>
      <c r="FV680" s="98"/>
      <c r="FW680" s="98"/>
      <c r="FX680" s="98"/>
      <c r="FY680" s="98"/>
      <c r="FZ680" s="98"/>
      <c r="GA680" s="98"/>
      <c r="GB680" s="98"/>
      <c r="GC680" s="98"/>
      <c r="GD680" s="98"/>
      <c r="GE680" s="98"/>
      <c r="GF680" s="98"/>
      <c r="GG680" s="98"/>
      <c r="GH680" s="98"/>
      <c r="GI680" s="98"/>
      <c r="GJ680" s="98"/>
      <c r="GK680" s="98"/>
      <c r="GL680" s="98"/>
      <c r="GM680" s="98"/>
      <c r="GN680" s="98"/>
      <c r="GO680" s="98"/>
      <c r="GP680" s="98"/>
      <c r="GQ680" s="98"/>
      <c r="GR680" s="98"/>
      <c r="GS680" s="98"/>
      <c r="GT680" s="98"/>
      <c r="GU680" s="98"/>
      <c r="GV680" s="98"/>
      <c r="GW680" s="98"/>
      <c r="GX680" s="98"/>
      <c r="GY680" s="98"/>
      <c r="GZ680" s="98"/>
      <c r="HA680" s="98"/>
      <c r="HB680" s="98"/>
      <c r="HC680" s="98"/>
      <c r="HD680" s="98"/>
      <c r="HE680" s="98"/>
      <c r="HF680" s="98"/>
      <c r="HG680" s="98"/>
      <c r="HH680" s="98"/>
      <c r="HI680" s="98"/>
      <c r="HJ680" s="98"/>
      <c r="HK680" s="98"/>
      <c r="HL680" s="98"/>
      <c r="HM680" s="98"/>
      <c r="HN680" s="98"/>
      <c r="HO680" s="98"/>
      <c r="HP680" s="98"/>
      <c r="HQ680" s="98"/>
      <c r="HR680" s="98"/>
      <c r="HS680" s="98"/>
      <c r="HT680" s="98"/>
      <c r="HU680" s="98"/>
      <c r="HV680" s="98"/>
      <c r="HW680" s="98"/>
      <c r="HX680" s="98"/>
      <c r="HY680" s="98"/>
      <c r="HZ680" s="98"/>
      <c r="IA680" s="98"/>
      <c r="IB680" s="98"/>
      <c r="IC680" s="98"/>
      <c r="ID680" s="98"/>
      <c r="IE680" s="98"/>
      <c r="IF680" s="98"/>
      <c r="IG680" s="98"/>
      <c r="IH680" s="98"/>
      <c r="II680" s="98"/>
      <c r="IJ680" s="98"/>
      <c r="IK680" s="98"/>
      <c r="IL680" s="98"/>
      <c r="IM680" s="98"/>
      <c r="IN680" s="98"/>
      <c r="IO680" s="98"/>
      <c r="IP680" s="98"/>
      <c r="IQ680" s="98"/>
      <c r="IR680" s="98"/>
      <c r="IS680" s="98"/>
      <c r="IT680" s="98"/>
      <c r="IU680" s="98"/>
      <c r="IV680" s="98"/>
      <c r="IW680" s="98"/>
      <c r="IX680" s="98"/>
      <c r="IY680" s="98"/>
      <c r="IZ680" s="98"/>
      <c r="JA680" s="98"/>
      <c r="JB680" s="98"/>
      <c r="JC680" s="98"/>
      <c r="JD680" s="98"/>
      <c r="JE680" s="98"/>
      <c r="JF680" s="98"/>
      <c r="JG680" s="98"/>
      <c r="JH680" s="98"/>
      <c r="JI680" s="98"/>
      <c r="JJ680" s="98"/>
      <c r="JK680" s="98"/>
      <c r="JL680" s="98"/>
      <c r="JM680" s="98"/>
      <c r="JN680" s="98"/>
      <c r="JO680" s="98"/>
      <c r="JP680" s="98"/>
      <c r="JQ680" s="98"/>
      <c r="JR680" s="98"/>
      <c r="JS680" s="98"/>
      <c r="JT680" s="98"/>
      <c r="JU680" s="98"/>
      <c r="JV680" s="98"/>
      <c r="JW680" s="98"/>
      <c r="JX680" s="98"/>
      <c r="JY680" s="98"/>
      <c r="JZ680" s="98"/>
      <c r="KA680" s="98"/>
      <c r="KB680" s="98"/>
      <c r="KC680" s="98"/>
      <c r="KD680" s="98"/>
      <c r="KE680" s="98"/>
      <c r="KF680" s="98"/>
      <c r="KG680" s="98"/>
      <c r="KH680" s="98"/>
      <c r="KI680" s="98"/>
      <c r="KJ680" s="98"/>
      <c r="KK680" s="98"/>
      <c r="KL680" s="98"/>
      <c r="KM680" s="98"/>
      <c r="KN680" s="98"/>
      <c r="KO680" s="98"/>
      <c r="KP680" s="98"/>
      <c r="KQ680" s="98"/>
      <c r="KR680" s="98"/>
      <c r="KS680" s="98"/>
      <c r="KT680" s="98"/>
      <c r="KU680" s="98"/>
      <c r="KV680" s="98"/>
      <c r="KW680" s="98"/>
      <c r="KX680" s="98"/>
      <c r="KY680" s="98"/>
      <c r="KZ680" s="98"/>
      <c r="LA680" s="98"/>
      <c r="LB680" s="98"/>
      <c r="LC680" s="98"/>
      <c r="LD680" s="98"/>
      <c r="LE680" s="98"/>
      <c r="LF680" s="98"/>
      <c r="LG680" s="98"/>
      <c r="LH680" s="98"/>
      <c r="LI680" s="98"/>
      <c r="LJ680" s="98"/>
      <c r="LK680" s="98"/>
      <c r="LL680" s="98"/>
      <c r="LM680" s="98"/>
      <c r="LN680" s="98"/>
      <c r="LO680" s="98"/>
      <c r="LP680" s="98"/>
      <c r="LQ680" s="98"/>
      <c r="LR680" s="98"/>
      <c r="LS680" s="98"/>
      <c r="LT680" s="98"/>
      <c r="LU680" s="98"/>
      <c r="LV680" s="98"/>
      <c r="LW680" s="98"/>
      <c r="LX680" s="98"/>
      <c r="LY680" s="98"/>
      <c r="LZ680" s="98"/>
      <c r="MA680" s="98"/>
      <c r="MB680" s="98"/>
      <c r="MC680" s="98"/>
      <c r="MD680" s="98"/>
      <c r="ME680" s="98"/>
      <c r="MF680" s="98"/>
      <c r="MG680" s="98"/>
      <c r="MH680" s="98"/>
      <c r="MI680" s="98"/>
      <c r="MJ680" s="98"/>
      <c r="MK680" s="98"/>
      <c r="ML680" s="98"/>
      <c r="MM680" s="98"/>
      <c r="MN680" s="98"/>
      <c r="MO680" s="98"/>
      <c r="MP680" s="98"/>
      <c r="MQ680" s="98"/>
      <c r="MR680" s="98"/>
      <c r="MS680" s="98"/>
      <c r="MT680" s="98"/>
      <c r="MU680" s="98"/>
      <c r="MV680" s="98"/>
      <c r="MW680" s="98"/>
      <c r="MX680" s="98"/>
      <c r="MY680" s="98"/>
      <c r="MZ680" s="98"/>
      <c r="NA680" s="98"/>
      <c r="NB680" s="98"/>
      <c r="NC680" s="98"/>
      <c r="ND680" s="98"/>
      <c r="NE680" s="98"/>
      <c r="NF680" s="98"/>
      <c r="NG680" s="98"/>
      <c r="NH680" s="98"/>
      <c r="NI680" s="98"/>
      <c r="NJ680" s="98"/>
      <c r="NK680" s="98"/>
      <c r="NL680" s="98"/>
      <c r="NM680" s="98"/>
      <c r="NN680" s="98"/>
      <c r="NO680" s="98"/>
      <c r="NP680" s="98"/>
      <c r="NQ680" s="98"/>
      <c r="NR680" s="98"/>
      <c r="NS680" s="98"/>
      <c r="NT680" s="98"/>
      <c r="NU680" s="98"/>
      <c r="NV680" s="98"/>
      <c r="NW680" s="98"/>
      <c r="NX680" s="98"/>
      <c r="NY680" s="98"/>
      <c r="NZ680" s="98"/>
      <c r="OA680" s="98"/>
      <c r="OB680" s="98"/>
      <c r="OC680" s="98"/>
      <c r="OD680" s="98"/>
      <c r="OE680" s="98"/>
      <c r="OF680" s="98"/>
      <c r="OG680" s="98"/>
      <c r="OH680" s="98"/>
      <c r="OI680" s="98"/>
      <c r="OJ680" s="98"/>
      <c r="OK680" s="98"/>
      <c r="OL680" s="98"/>
      <c r="OM680" s="98"/>
      <c r="ON680" s="98"/>
      <c r="OO680" s="98"/>
      <c r="OP680" s="98"/>
      <c r="OQ680" s="98"/>
      <c r="OR680" s="98"/>
      <c r="OS680" s="98"/>
      <c r="OT680" s="98"/>
      <c r="OU680" s="98"/>
      <c r="OV680" s="98"/>
      <c r="OW680" s="98"/>
      <c r="OX680" s="98"/>
      <c r="OY680" s="98"/>
      <c r="OZ680" s="98"/>
      <c r="PA680" s="98"/>
      <c r="PB680" s="98"/>
      <c r="PC680" s="98"/>
      <c r="PD680" s="98"/>
      <c r="PE680" s="98"/>
      <c r="PF680" s="98"/>
      <c r="PG680" s="98"/>
      <c r="PH680" s="98"/>
      <c r="PI680" s="98"/>
      <c r="PJ680" s="98"/>
      <c r="PK680" s="98"/>
      <c r="PL680" s="98"/>
      <c r="PM680" s="98"/>
      <c r="PN680" s="98"/>
      <c r="PO680" s="98"/>
      <c r="PP680" s="98"/>
      <c r="PQ680" s="98"/>
      <c r="PR680" s="98"/>
      <c r="PS680" s="98"/>
      <c r="PT680" s="98"/>
      <c r="PU680" s="98"/>
      <c r="PV680" s="98"/>
      <c r="PW680" s="98"/>
      <c r="PX680" s="98"/>
      <c r="PY680" s="98"/>
      <c r="PZ680" s="98"/>
      <c r="QA680" s="98"/>
      <c r="QB680" s="98"/>
      <c r="QC680" s="98"/>
      <c r="QD680" s="98"/>
      <c r="QE680" s="98"/>
      <c r="QF680" s="98"/>
      <c r="QG680" s="98"/>
      <c r="QH680" s="98"/>
      <c r="QI680" s="98"/>
      <c r="QJ680" s="98"/>
      <c r="QK680" s="98"/>
      <c r="QL680" s="98"/>
      <c r="QM680" s="98"/>
      <c r="QN680" s="98"/>
      <c r="QO680" s="98"/>
      <c r="QP680" s="98"/>
      <c r="QQ680" s="98"/>
      <c r="QR680" s="98"/>
      <c r="QS680" s="98"/>
      <c r="QT680" s="98"/>
      <c r="QU680" s="98"/>
      <c r="QV680" s="98"/>
      <c r="QW680" s="98"/>
      <c r="QX680" s="98"/>
      <c r="QY680" s="98"/>
      <c r="QZ680" s="98"/>
      <c r="RA680" s="98"/>
      <c r="RB680" s="98"/>
      <c r="RC680" s="98"/>
      <c r="RD680" s="98"/>
      <c r="RE680" s="98"/>
      <c r="RF680" s="98"/>
      <c r="RG680" s="98"/>
      <c r="RH680" s="98"/>
      <c r="RI680" s="98"/>
      <c r="RJ680" s="98"/>
      <c r="RK680" s="98"/>
      <c r="RL680" s="98"/>
      <c r="RM680" s="98"/>
      <c r="RN680" s="98"/>
      <c r="RO680" s="98"/>
      <c r="RP680" s="98"/>
      <c r="RQ680" s="98"/>
      <c r="RR680" s="98"/>
      <c r="RS680" s="98"/>
      <c r="RT680" s="98"/>
      <c r="RU680" s="98"/>
      <c r="RV680" s="98"/>
      <c r="RW680" s="98"/>
      <c r="RX680" s="98"/>
      <c r="RY680" s="98"/>
      <c r="RZ680" s="98"/>
      <c r="SA680" s="98"/>
      <c r="SB680" s="98"/>
      <c r="SC680" s="98"/>
      <c r="SD680" s="98"/>
      <c r="SE680" s="98"/>
      <c r="SF680" s="98"/>
      <c r="SG680" s="98"/>
      <c r="SH680" s="98"/>
      <c r="SI680" s="98"/>
      <c r="SJ680" s="98"/>
      <c r="SK680" s="98"/>
      <c r="SL680" s="98"/>
      <c r="SM680" s="98"/>
      <c r="SN680" s="98"/>
      <c r="SO680" s="98"/>
      <c r="SP680" s="98"/>
      <c r="SQ680" s="98"/>
      <c r="SR680" s="98"/>
      <c r="SS680" s="98"/>
      <c r="ST680" s="98"/>
      <c r="SU680" s="98"/>
      <c r="SV680" s="98"/>
      <c r="SW680" s="98"/>
      <c r="SX680" s="98"/>
      <c r="SY680" s="98"/>
      <c r="SZ680" s="98"/>
      <c r="TA680" s="98"/>
      <c r="TB680" s="98"/>
      <c r="TC680" s="98"/>
      <c r="TD680" s="98"/>
      <c r="TE680" s="98"/>
      <c r="TF680" s="98"/>
      <c r="TG680" s="98"/>
      <c r="TH680" s="98"/>
      <c r="TI680" s="98"/>
      <c r="TJ680" s="98"/>
      <c r="TK680" s="98"/>
      <c r="TL680" s="98"/>
      <c r="TM680" s="98"/>
      <c r="TN680" s="98"/>
      <c r="TO680" s="98"/>
      <c r="TP680" s="98"/>
      <c r="TQ680" s="98"/>
      <c r="TR680" s="98"/>
      <c r="TS680" s="98"/>
      <c r="TT680" s="98"/>
      <c r="TU680" s="98"/>
      <c r="TV680" s="98"/>
      <c r="TW680" s="98"/>
      <c r="TX680" s="98"/>
      <c r="TY680" s="98"/>
      <c r="TZ680" s="98"/>
      <c r="UA680" s="98"/>
      <c r="UB680" s="98"/>
      <c r="UC680" s="98"/>
      <c r="UD680" s="98"/>
      <c r="UE680" s="98"/>
      <c r="UF680" s="98"/>
      <c r="UG680" s="98"/>
      <c r="UH680" s="98"/>
      <c r="UI680" s="98"/>
      <c r="UJ680" s="98"/>
      <c r="UK680" s="98"/>
      <c r="UL680" s="98"/>
      <c r="UM680" s="98"/>
      <c r="UN680" s="98"/>
      <c r="UO680" s="98"/>
      <c r="UP680" s="98"/>
      <c r="UQ680" s="98"/>
      <c r="UR680" s="98"/>
      <c r="US680" s="98"/>
      <c r="UT680" s="98"/>
      <c r="UU680" s="98"/>
      <c r="UV680" s="98"/>
      <c r="UW680" s="98"/>
      <c r="UX680" s="98"/>
      <c r="UY680" s="98"/>
      <c r="UZ680" s="98"/>
      <c r="VA680" s="98"/>
      <c r="VB680" s="98"/>
      <c r="VC680" s="98"/>
      <c r="VD680" s="98"/>
      <c r="VE680" s="98"/>
      <c r="VF680" s="98"/>
      <c r="VG680" s="98"/>
      <c r="VH680" s="98"/>
      <c r="VI680" s="98"/>
      <c r="VJ680" s="98"/>
      <c r="VK680" s="98"/>
      <c r="VL680" s="98"/>
      <c r="VM680" s="98"/>
      <c r="VN680" s="98"/>
      <c r="VO680" s="98"/>
      <c r="VP680" s="98"/>
      <c r="VQ680" s="98"/>
      <c r="VR680" s="98"/>
      <c r="VS680" s="98"/>
      <c r="VT680" s="98"/>
      <c r="VU680" s="98"/>
      <c r="VV680" s="98"/>
      <c r="VW680" s="98"/>
      <c r="VX680" s="98"/>
      <c r="VY680" s="98"/>
      <c r="VZ680" s="98"/>
      <c r="WA680" s="98"/>
      <c r="WB680" s="98"/>
      <c r="WC680" s="98"/>
      <c r="WD680" s="98"/>
      <c r="WE680" s="98"/>
      <c r="WF680" s="98"/>
      <c r="WG680" s="98"/>
      <c r="WH680" s="98"/>
      <c r="WI680" s="98"/>
      <c r="WJ680" s="98"/>
      <c r="WK680" s="98"/>
      <c r="WL680" s="98"/>
      <c r="WM680" s="98"/>
      <c r="WN680" s="98"/>
      <c r="WO680" s="98"/>
      <c r="WP680" s="98"/>
      <c r="WQ680" s="98"/>
      <c r="WR680" s="98"/>
      <c r="WS680" s="98"/>
      <c r="WT680" s="98"/>
      <c r="WU680" s="98"/>
      <c r="WV680" s="98"/>
      <c r="WW680" s="98"/>
      <c r="WX680" s="98"/>
      <c r="WY680" s="98"/>
      <c r="WZ680" s="98"/>
      <c r="XA680" s="98"/>
      <c r="XB680" s="98"/>
      <c r="XC680" s="98"/>
      <c r="XD680" s="98"/>
      <c r="XE680" s="98"/>
      <c r="XF680" s="98"/>
      <c r="XG680" s="98"/>
      <c r="XH680" s="98"/>
      <c r="XI680" s="98"/>
      <c r="XJ680" s="98"/>
      <c r="XK680" s="98"/>
      <c r="XL680" s="98"/>
      <c r="XM680" s="98"/>
      <c r="XN680" s="98"/>
      <c r="XO680" s="98"/>
      <c r="XP680" s="98"/>
      <c r="XQ680" s="98"/>
      <c r="XR680" s="98"/>
      <c r="XS680" s="98"/>
      <c r="XT680" s="98"/>
      <c r="XU680" s="98"/>
      <c r="XV680" s="98"/>
      <c r="XW680" s="98"/>
      <c r="XX680" s="98"/>
      <c r="XY680" s="98"/>
      <c r="XZ680" s="98"/>
      <c r="YA680" s="98"/>
      <c r="YB680" s="98"/>
      <c r="YC680" s="98"/>
      <c r="YD680" s="98"/>
      <c r="YE680" s="98"/>
      <c r="YF680" s="98"/>
      <c r="YG680" s="98"/>
      <c r="YH680" s="98"/>
      <c r="YI680" s="98"/>
      <c r="YJ680" s="98"/>
      <c r="YK680" s="98"/>
      <c r="YL680" s="98"/>
      <c r="YM680" s="98"/>
      <c r="YN680" s="98"/>
      <c r="YO680" s="98"/>
      <c r="YP680" s="98"/>
      <c r="YQ680" s="98"/>
      <c r="YR680" s="98"/>
      <c r="YS680" s="98"/>
      <c r="YT680" s="98"/>
      <c r="YU680" s="98"/>
      <c r="YV680" s="98"/>
      <c r="YW680" s="98"/>
      <c r="YX680" s="98"/>
      <c r="YY680" s="98"/>
      <c r="YZ680" s="98"/>
      <c r="ZA680" s="98"/>
      <c r="ZB680" s="98"/>
      <c r="ZC680" s="98"/>
      <c r="ZD680" s="98"/>
      <c r="ZE680" s="98"/>
      <c r="ZF680" s="98"/>
      <c r="ZG680" s="98"/>
      <c r="ZH680" s="98"/>
      <c r="ZI680" s="98"/>
      <c r="ZJ680" s="98"/>
      <c r="ZK680" s="98"/>
      <c r="ZL680" s="98"/>
      <c r="ZM680" s="98"/>
      <c r="ZN680" s="98"/>
      <c r="ZO680" s="98"/>
      <c r="ZP680" s="98"/>
      <c r="ZQ680" s="98"/>
      <c r="ZR680" s="98"/>
      <c r="ZS680" s="98"/>
      <c r="ZT680" s="98"/>
      <c r="ZU680" s="98"/>
      <c r="ZV680" s="98"/>
      <c r="ZW680" s="98"/>
      <c r="ZX680" s="98"/>
      <c r="ZY680" s="98"/>
      <c r="ZZ680" s="98"/>
      <c r="AAA680" s="98"/>
      <c r="AAB680" s="98"/>
      <c r="AAC680" s="98"/>
      <c r="AAD680" s="98"/>
      <c r="AAE680" s="98"/>
      <c r="AAF680" s="98"/>
      <c r="AAG680" s="98"/>
      <c r="AAH680" s="98"/>
      <c r="AAI680" s="98"/>
      <c r="AAJ680" s="98"/>
      <c r="AAK680" s="98"/>
      <c r="AAL680" s="98"/>
      <c r="AAM680" s="98"/>
      <c r="AAN680" s="98"/>
      <c r="AAO680" s="98"/>
      <c r="AAP680" s="98"/>
      <c r="AAQ680" s="98"/>
      <c r="AAR680" s="98"/>
      <c r="AAS680" s="98"/>
      <c r="AAT680" s="98"/>
      <c r="AAU680" s="98"/>
      <c r="AAV680" s="98"/>
      <c r="AAW680" s="98"/>
      <c r="AAX680" s="98"/>
      <c r="AAY680" s="98"/>
      <c r="AAZ680" s="98"/>
      <c r="ABA680" s="98"/>
      <c r="ABB680" s="98"/>
      <c r="ABC680" s="98"/>
      <c r="ABD680" s="98"/>
      <c r="ABE680" s="98"/>
      <c r="ABF680" s="98"/>
      <c r="ABG680" s="98"/>
      <c r="ABH680" s="98"/>
      <c r="ABI680" s="98"/>
      <c r="ABJ680" s="98"/>
      <c r="ABK680" s="98"/>
      <c r="ABL680" s="98"/>
      <c r="ABM680" s="98"/>
      <c r="ABN680" s="98"/>
      <c r="ABO680" s="98"/>
      <c r="ABP680" s="98"/>
      <c r="ABQ680" s="98"/>
      <c r="ABR680" s="98"/>
      <c r="ABS680" s="98"/>
      <c r="ABT680" s="98"/>
      <c r="ABU680" s="98"/>
      <c r="ABV680" s="98"/>
      <c r="ABW680" s="98"/>
      <c r="ABX680" s="98"/>
      <c r="ABY680" s="98"/>
      <c r="ABZ680" s="98"/>
      <c r="ACA680" s="98"/>
      <c r="ACB680" s="98"/>
      <c r="ACC680" s="98"/>
      <c r="ACD680" s="98"/>
      <c r="ACE680" s="98"/>
      <c r="ACF680" s="98"/>
      <c r="ACG680" s="98"/>
      <c r="ACH680" s="98"/>
      <c r="ACI680" s="98"/>
      <c r="ACJ680" s="98"/>
      <c r="ACK680" s="98"/>
      <c r="ACL680" s="98"/>
      <c r="ACM680" s="98"/>
      <c r="ACN680" s="98"/>
      <c r="ACO680" s="98"/>
      <c r="ACP680" s="98"/>
      <c r="ACQ680" s="98"/>
      <c r="ACR680" s="98"/>
      <c r="ACS680" s="98"/>
      <c r="ACT680" s="98"/>
      <c r="ACU680" s="98"/>
      <c r="ACV680" s="98"/>
      <c r="ACW680" s="98"/>
      <c r="ACX680" s="98"/>
      <c r="ACY680" s="98"/>
      <c r="ACZ680" s="98"/>
      <c r="ADA680" s="98"/>
      <c r="ADB680" s="98"/>
      <c r="ADC680" s="98"/>
      <c r="ADD680" s="98"/>
      <c r="ADE680" s="98"/>
      <c r="ADF680" s="98"/>
      <c r="ADG680" s="98"/>
      <c r="ADH680" s="98"/>
      <c r="ADI680" s="98"/>
      <c r="ADJ680" s="98"/>
      <c r="ADK680" s="98"/>
      <c r="ADL680" s="98"/>
      <c r="ADM680" s="98"/>
      <c r="ADN680" s="98"/>
      <c r="ADO680" s="98"/>
      <c r="ADP680" s="98"/>
      <c r="ADQ680" s="98"/>
      <c r="ADR680" s="98"/>
      <c r="ADS680" s="98"/>
      <c r="ADT680" s="98"/>
      <c r="ADU680" s="98"/>
      <c r="ADV680" s="98"/>
      <c r="ADW680" s="98"/>
      <c r="ADX680" s="98"/>
      <c r="ADY680" s="98"/>
      <c r="ADZ680" s="98"/>
      <c r="AEA680" s="98"/>
      <c r="AEB680" s="98"/>
      <c r="AEC680" s="98"/>
      <c r="AED680" s="98"/>
      <c r="AEE680" s="98"/>
      <c r="AEF680" s="98"/>
      <c r="AEG680" s="98"/>
      <c r="AEH680" s="98"/>
      <c r="AEI680" s="98"/>
      <c r="AEJ680" s="98"/>
      <c r="AEK680" s="98"/>
      <c r="AEL680" s="98"/>
      <c r="AEM680" s="98"/>
      <c r="AEN680" s="98"/>
      <c r="AEO680" s="98"/>
      <c r="AEP680" s="98"/>
      <c r="AEQ680" s="98"/>
      <c r="AER680" s="98"/>
      <c r="AES680" s="98"/>
      <c r="AET680" s="98"/>
      <c r="AEU680" s="98"/>
      <c r="AEV680" s="98"/>
      <c r="AEW680" s="98"/>
      <c r="AEX680" s="98"/>
      <c r="AEY680" s="98"/>
      <c r="AEZ680" s="98"/>
      <c r="AFA680" s="98"/>
      <c r="AFB680" s="98"/>
      <c r="AFC680" s="98"/>
      <c r="AFD680" s="98"/>
      <c r="AFE680" s="98"/>
      <c r="AFF680" s="98"/>
      <c r="AFG680" s="98"/>
      <c r="AFH680" s="98"/>
      <c r="AFI680" s="98"/>
      <c r="AFJ680" s="98"/>
      <c r="AFK680" s="98"/>
      <c r="AFL680" s="98"/>
      <c r="AFM680" s="98"/>
      <c r="AFN680" s="98"/>
      <c r="AFO680" s="98"/>
      <c r="AFP680" s="98"/>
      <c r="AFQ680" s="98"/>
      <c r="AFR680" s="98"/>
      <c r="AFS680" s="98"/>
      <c r="AFT680" s="98"/>
      <c r="AFU680" s="98"/>
      <c r="AFV680" s="98"/>
      <c r="AFW680" s="98"/>
      <c r="AFX680" s="98"/>
      <c r="AFY680" s="98"/>
      <c r="AFZ680" s="98"/>
      <c r="AGA680" s="98"/>
      <c r="AGB680" s="98"/>
      <c r="AGC680" s="98"/>
      <c r="AGD680" s="98"/>
      <c r="AGE680" s="98"/>
      <c r="AGF680" s="98"/>
      <c r="AGG680" s="98"/>
      <c r="AGH680" s="98"/>
      <c r="AGI680" s="98"/>
      <c r="AGJ680" s="98"/>
      <c r="AGK680" s="98"/>
      <c r="AGL680" s="98"/>
      <c r="AGM680" s="98"/>
      <c r="AGN680" s="98"/>
      <c r="AGO680" s="98"/>
      <c r="AGP680" s="98"/>
      <c r="AGQ680" s="98"/>
      <c r="AGR680" s="98"/>
      <c r="AGS680" s="98"/>
      <c r="AGT680" s="98"/>
      <c r="AGU680" s="98"/>
      <c r="AGV680" s="98"/>
      <c r="AGW680" s="98"/>
      <c r="AGX680" s="98"/>
      <c r="AGY680" s="98"/>
      <c r="AGZ680" s="98"/>
      <c r="AHA680" s="98"/>
      <c r="AHB680" s="98"/>
      <c r="AHC680" s="98"/>
      <c r="AHD680" s="98"/>
      <c r="AHE680" s="98"/>
      <c r="AHF680" s="98"/>
      <c r="AHG680" s="98"/>
      <c r="AHH680" s="98"/>
      <c r="AHI680" s="98"/>
      <c r="AHJ680" s="98"/>
      <c r="AHK680" s="98"/>
      <c r="AHL680" s="98"/>
      <c r="AHM680" s="98"/>
      <c r="AHN680" s="98"/>
      <c r="AHO680" s="98"/>
      <c r="AHP680" s="98"/>
      <c r="AHQ680" s="98"/>
      <c r="AHR680" s="98"/>
      <c r="AHS680" s="98"/>
      <c r="AHT680" s="98"/>
      <c r="AHU680" s="98"/>
      <c r="AHV680" s="98"/>
      <c r="AHW680" s="98"/>
      <c r="AHX680" s="98"/>
      <c r="AHY680" s="98"/>
      <c r="AHZ680" s="98"/>
      <c r="AIA680" s="98"/>
      <c r="AIB680" s="98"/>
      <c r="AIC680" s="98"/>
      <c r="AID680" s="98"/>
      <c r="AIE680" s="98"/>
      <c r="AIF680" s="98"/>
      <c r="AIG680" s="98"/>
      <c r="AIH680" s="98"/>
      <c r="AII680" s="98"/>
      <c r="AIJ680" s="98"/>
      <c r="AIK680" s="98"/>
      <c r="AIL680" s="98"/>
      <c r="AIM680" s="98"/>
      <c r="AIN680" s="98"/>
      <c r="AIO680" s="98"/>
      <c r="AIP680" s="98"/>
      <c r="AIQ680" s="98"/>
      <c r="AIR680" s="98"/>
      <c r="AIS680" s="98"/>
      <c r="AIT680" s="98"/>
      <c r="AIU680" s="98"/>
      <c r="AIV680" s="98"/>
      <c r="AIW680" s="98"/>
      <c r="AIX680" s="98"/>
      <c r="AIY680" s="98"/>
      <c r="AIZ680" s="98"/>
      <c r="AJA680" s="98"/>
      <c r="AJB680" s="98"/>
      <c r="AJC680" s="98"/>
      <c r="AJD680" s="98"/>
      <c r="AJE680" s="98"/>
      <c r="AJF680" s="98"/>
      <c r="AJG680" s="98"/>
      <c r="AJH680" s="98"/>
      <c r="AJI680" s="98"/>
      <c r="AJJ680" s="98"/>
      <c r="AJK680" s="98"/>
      <c r="AJL680" s="98"/>
      <c r="AJM680" s="98"/>
      <c r="AJN680" s="98"/>
      <c r="AJO680" s="98"/>
      <c r="AJP680" s="98"/>
      <c r="AJQ680" s="98"/>
      <c r="AJR680" s="98"/>
      <c r="AJS680" s="98"/>
      <c r="AJT680" s="98"/>
      <c r="AJU680" s="98"/>
      <c r="AJV680" s="98"/>
      <c r="AJW680" s="98"/>
      <c r="AJX680" s="98"/>
      <c r="AJY680" s="98"/>
      <c r="AJZ680" s="98"/>
      <c r="AKA680" s="98"/>
      <c r="AKB680" s="98"/>
      <c r="AKC680" s="98"/>
      <c r="AKD680" s="98"/>
      <c r="AKE680" s="98"/>
      <c r="AKF680" s="98"/>
      <c r="AKG680" s="98"/>
      <c r="AKH680" s="98"/>
      <c r="AKI680" s="98"/>
      <c r="AKJ680" s="98"/>
      <c r="AKK680" s="98"/>
      <c r="AKL680" s="98"/>
      <c r="AKM680" s="98"/>
      <c r="AKN680" s="98"/>
      <c r="AKO680" s="98"/>
      <c r="AKP680" s="98"/>
      <c r="AKQ680" s="98"/>
      <c r="AKR680" s="98"/>
      <c r="AKS680" s="98"/>
      <c r="AKT680" s="98"/>
      <c r="AKU680" s="98"/>
      <c r="AKV680" s="98"/>
      <c r="AKW680" s="98"/>
      <c r="AKX680" s="98"/>
    </row>
    <row r="681" spans="1:986" s="88" customFormat="1" ht="12" x14ac:dyDescent="0.2">
      <c r="A681" s="249"/>
      <c r="B681" s="241" t="s">
        <v>1382</v>
      </c>
      <c r="C681" s="166" t="str">
        <f>_xlfn.CONCAT(Leverancespecifikation6[[#This Row],[ID]],Leverancespecifikation6[[#This Row],[BYGNINGSDEL]])</f>
        <v>677Skabe, skuffer</v>
      </c>
      <c r="D681" s="167"/>
      <c r="E681" s="167">
        <v>721</v>
      </c>
      <c r="F681" s="167"/>
      <c r="G681" s="167"/>
      <c r="H681" s="167"/>
      <c r="I681" s="167"/>
      <c r="J681" s="167">
        <v>4</v>
      </c>
      <c r="K681" s="331" t="s">
        <v>1399</v>
      </c>
      <c r="L681" s="169" t="s">
        <v>868</v>
      </c>
      <c r="M681" s="86" t="str">
        <f>IFERROR(VLOOKUP(Leverancespecifikation6[[#This Row],[ID-Bygningsdel]],'Data ændringslog'!A:G,7,FALSE),"P")</f>
        <v/>
      </c>
      <c r="N681" s="320" t="s">
        <v>99</v>
      </c>
      <c r="O681" s="117" t="str">
        <f>VLOOKUP(Leverancespecifikation6[[#This Row],[ID-Bygningsdel]],'Data aktør'!A:H,2,FALSE)</f>
        <v>X</v>
      </c>
      <c r="P681" s="87" t="str">
        <f>VLOOKUP(Leverancespecifikation6[[#This Row],[ID-Bygningsdel]],'Data aktør'!A:H,3,FALSE)</f>
        <v/>
      </c>
      <c r="Q681" s="87" t="str">
        <f>VLOOKUP(Leverancespecifikation6[[#This Row],[ID-Bygningsdel]],'Data aktør'!A:H,4,FALSE)</f>
        <v/>
      </c>
      <c r="R681" s="87" t="str">
        <f>VLOOKUP(Leverancespecifikation6[[#This Row],[ID-Bygningsdel]],'Data aktør'!A:H,5,FALSE)</f>
        <v/>
      </c>
      <c r="S681" s="87" t="str">
        <f>VLOOKUP(Leverancespecifikation6[[#This Row],[ID-Bygningsdel]],'Data aktør'!A:H,6,FALSE)</f>
        <v/>
      </c>
      <c r="T681" s="87" t="str">
        <f>VLOOKUP(Leverancespecifikation6[[#This Row],[ID-Bygningsdel]],'Data aktør'!A:H,7,FALSE)</f>
        <v/>
      </c>
      <c r="U681" s="118" t="str">
        <f>VLOOKUP(Leverancespecifikation6[[#This Row],[ID-Bygningsdel]],'Data aktør'!A:H,8,FALSE)</f>
        <v/>
      </c>
      <c r="V681" s="110"/>
      <c r="W681" s="85"/>
      <c r="X681" s="85"/>
      <c r="Y681" s="85"/>
      <c r="Z681" s="85"/>
      <c r="AA681" s="85"/>
      <c r="AB681" s="167"/>
      <c r="AC681" s="167"/>
      <c r="AD681" s="167"/>
      <c r="AE681" s="167"/>
      <c r="AF681" s="167"/>
      <c r="AG681" s="167"/>
      <c r="AH681" s="167"/>
      <c r="AI681" s="167"/>
      <c r="AJ681" s="167" t="s">
        <v>33</v>
      </c>
      <c r="AK681" s="167">
        <v>200</v>
      </c>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c r="BF681" s="167"/>
      <c r="BG681" s="167"/>
      <c r="BH681" s="167"/>
      <c r="BI681" s="167"/>
      <c r="BJ681" s="167"/>
      <c r="BK681" s="167"/>
      <c r="BL681" s="286"/>
      <c r="BM681" s="167"/>
      <c r="BN681" s="167"/>
      <c r="BO681" s="167"/>
      <c r="BP681" s="167"/>
      <c r="BQ681" s="167"/>
      <c r="BR681" s="167"/>
      <c r="BS681" s="167"/>
      <c r="BT681" s="167"/>
      <c r="BU681" s="167"/>
      <c r="BV681" s="167"/>
      <c r="BW681" s="167"/>
      <c r="BX681" s="167"/>
      <c r="BY681" s="167"/>
      <c r="BZ681" s="167"/>
      <c r="CA681" s="207"/>
      <c r="CB681" s="134"/>
      <c r="CC681" s="134"/>
      <c r="CD681" s="134"/>
      <c r="CE681" s="134"/>
      <c r="CF681" s="134"/>
      <c r="CG681" s="134"/>
      <c r="CH681" s="134"/>
      <c r="CI681" s="134"/>
      <c r="CJ681" s="134"/>
      <c r="CK681" s="134"/>
      <c r="CL681" s="134"/>
      <c r="CM681" s="134"/>
      <c r="CN681" s="134"/>
      <c r="CO681" s="134"/>
      <c r="CP681" s="134"/>
      <c r="CQ681" s="134"/>
      <c r="CR681" s="134"/>
      <c r="CS681" s="134"/>
      <c r="CT681" s="134"/>
      <c r="CU681" s="134"/>
      <c r="CV681" s="134"/>
      <c r="CW681" s="134"/>
      <c r="CX681" s="134"/>
      <c r="CY681" s="134"/>
      <c r="CZ681" s="134"/>
      <c r="DA681" s="134"/>
      <c r="DB681" s="134"/>
      <c r="DC681" s="134"/>
      <c r="DD681" s="134"/>
      <c r="DE681" s="134"/>
      <c r="DF681" s="134"/>
      <c r="DG681" s="134"/>
      <c r="DH681" s="134"/>
      <c r="DI681" s="134"/>
      <c r="DJ681" s="134"/>
      <c r="DK681" s="134"/>
      <c r="DL681" s="134"/>
      <c r="DM681" s="134"/>
      <c r="DN681" s="134"/>
      <c r="DO681" s="134"/>
      <c r="DP681" s="134"/>
      <c r="DQ681" s="134"/>
      <c r="DR681" s="134"/>
      <c r="DS681" s="134"/>
      <c r="DT681" s="134"/>
      <c r="DU681" s="134"/>
      <c r="DV681" s="134"/>
      <c r="DW681" s="134"/>
      <c r="DX681" s="134"/>
      <c r="DY681" s="134"/>
      <c r="DZ681" s="134"/>
      <c r="EA681" s="134"/>
      <c r="EB681" s="134"/>
      <c r="EC681" s="134"/>
      <c r="ED681" s="134"/>
      <c r="EE681" s="134"/>
      <c r="EF681" s="134"/>
      <c r="EG681" s="134"/>
      <c r="EH681" s="134"/>
      <c r="EI681" s="134"/>
      <c r="EJ681" s="134"/>
      <c r="EK681" s="134"/>
      <c r="EL681" s="134"/>
      <c r="EM681" s="134"/>
      <c r="EN681" s="134"/>
      <c r="EO681" s="134"/>
      <c r="EP681" s="134"/>
      <c r="EQ681" s="134"/>
      <c r="ER681" s="134"/>
      <c r="ES681" s="134"/>
      <c r="ET681" s="134"/>
      <c r="EU681" s="134"/>
      <c r="EV681" s="134"/>
      <c r="EW681" s="134"/>
      <c r="EX681" s="134"/>
      <c r="EY681" s="134"/>
      <c r="EZ681" s="134"/>
      <c r="FA681" s="134"/>
      <c r="FB681" s="134"/>
      <c r="FC681" s="134"/>
      <c r="FD681" s="134"/>
      <c r="FE681" s="134"/>
      <c r="FF681" s="134"/>
      <c r="FG681" s="134"/>
      <c r="FH681" s="134"/>
      <c r="FI681" s="134"/>
      <c r="FJ681" s="134"/>
      <c r="FK681" s="134"/>
      <c r="FL681" s="134"/>
      <c r="FM681" s="134"/>
      <c r="FN681" s="134"/>
      <c r="FO681" s="134"/>
      <c r="FP681" s="134"/>
      <c r="FQ681" s="134"/>
      <c r="FR681" s="134"/>
      <c r="FS681" s="134"/>
      <c r="FT681" s="134"/>
      <c r="FU681" s="134"/>
      <c r="FV681" s="134"/>
      <c r="FW681" s="134"/>
      <c r="FX681" s="134"/>
      <c r="FY681" s="134"/>
      <c r="FZ681" s="134"/>
      <c r="GA681" s="134"/>
      <c r="GB681" s="134"/>
      <c r="GC681" s="134"/>
      <c r="GD681" s="134"/>
      <c r="GE681" s="134"/>
      <c r="GF681" s="134"/>
      <c r="GG681" s="134"/>
      <c r="GH681" s="134"/>
      <c r="GI681" s="134"/>
      <c r="GJ681" s="134"/>
      <c r="GK681" s="134"/>
      <c r="GL681" s="134"/>
      <c r="GM681" s="134"/>
      <c r="GN681" s="134"/>
      <c r="GO681" s="134"/>
      <c r="GP681" s="134"/>
      <c r="GQ681" s="134"/>
      <c r="GR681" s="134"/>
      <c r="GS681" s="134"/>
      <c r="GT681" s="134"/>
      <c r="GU681" s="134"/>
      <c r="GV681" s="134"/>
      <c r="GW681" s="134"/>
      <c r="GX681" s="134"/>
      <c r="GY681" s="134"/>
      <c r="GZ681" s="134"/>
      <c r="HA681" s="134"/>
      <c r="HB681" s="134"/>
      <c r="HC681" s="134"/>
      <c r="HD681" s="134"/>
      <c r="HE681" s="134"/>
      <c r="HF681" s="134"/>
      <c r="HG681" s="134"/>
      <c r="HH681" s="134"/>
      <c r="HI681" s="134"/>
      <c r="HJ681" s="134"/>
      <c r="HK681" s="134"/>
      <c r="HL681" s="134"/>
      <c r="HM681" s="134"/>
      <c r="HN681" s="134"/>
      <c r="HO681" s="134"/>
      <c r="HP681" s="134"/>
      <c r="HQ681" s="134"/>
      <c r="HR681" s="134"/>
      <c r="HS681" s="134"/>
      <c r="HT681" s="134"/>
      <c r="HU681" s="134"/>
      <c r="HV681" s="134"/>
      <c r="HW681" s="134"/>
      <c r="HX681" s="134"/>
      <c r="HY681" s="134"/>
      <c r="HZ681" s="134"/>
      <c r="IA681" s="134"/>
      <c r="IB681" s="134"/>
      <c r="IC681" s="134"/>
      <c r="ID681" s="134"/>
      <c r="IE681" s="134"/>
      <c r="IF681" s="134"/>
      <c r="IG681" s="134"/>
      <c r="IH681" s="134"/>
      <c r="II681" s="134"/>
      <c r="IJ681" s="134"/>
      <c r="IK681" s="134"/>
      <c r="IL681" s="134"/>
      <c r="IM681" s="134"/>
      <c r="IN681" s="134"/>
      <c r="IO681" s="134"/>
      <c r="IP681" s="134"/>
      <c r="IQ681" s="134"/>
      <c r="IR681" s="134"/>
      <c r="IS681" s="134"/>
      <c r="IT681" s="134"/>
      <c r="IU681" s="134"/>
      <c r="IV681" s="134"/>
      <c r="IW681" s="134"/>
      <c r="IX681" s="134"/>
      <c r="IY681" s="134"/>
      <c r="IZ681" s="134"/>
      <c r="JA681" s="134"/>
      <c r="JB681" s="134"/>
      <c r="JC681" s="134"/>
      <c r="JD681" s="134"/>
      <c r="JE681" s="134"/>
      <c r="JF681" s="134"/>
      <c r="JG681" s="134"/>
      <c r="JH681" s="134"/>
      <c r="JI681" s="134"/>
      <c r="JJ681" s="134"/>
      <c r="JK681" s="134"/>
      <c r="JL681" s="134"/>
      <c r="JM681" s="134"/>
      <c r="JN681" s="134"/>
      <c r="JO681" s="134"/>
      <c r="JP681" s="134"/>
      <c r="JQ681" s="134"/>
      <c r="JR681" s="134"/>
      <c r="JS681" s="134"/>
      <c r="JT681" s="134"/>
      <c r="JU681" s="134"/>
      <c r="JV681" s="134"/>
      <c r="JW681" s="134"/>
      <c r="JX681" s="134"/>
      <c r="JY681" s="134"/>
      <c r="JZ681" s="134"/>
      <c r="KA681" s="134"/>
      <c r="KB681" s="134"/>
      <c r="KC681" s="134"/>
      <c r="KD681" s="134"/>
      <c r="KE681" s="134"/>
      <c r="KF681" s="134"/>
      <c r="KG681" s="134"/>
      <c r="KH681" s="134"/>
      <c r="KI681" s="134"/>
      <c r="KJ681" s="134"/>
      <c r="KK681" s="134"/>
      <c r="KL681" s="134"/>
      <c r="KM681" s="134"/>
      <c r="KN681" s="134"/>
      <c r="KO681" s="134"/>
      <c r="KP681" s="134"/>
      <c r="KQ681" s="134"/>
      <c r="KR681" s="134"/>
      <c r="KS681" s="134"/>
      <c r="KT681" s="134"/>
      <c r="KU681" s="134"/>
      <c r="KV681" s="134"/>
      <c r="KW681" s="134"/>
      <c r="KX681" s="134"/>
      <c r="KY681" s="134"/>
      <c r="KZ681" s="134"/>
      <c r="LA681" s="134"/>
      <c r="LB681" s="134"/>
      <c r="LC681" s="134"/>
      <c r="LD681" s="134"/>
      <c r="LE681" s="134"/>
      <c r="LF681" s="134"/>
      <c r="LG681" s="134"/>
      <c r="LH681" s="134"/>
      <c r="LI681" s="134"/>
      <c r="LJ681" s="134"/>
      <c r="LK681" s="134"/>
      <c r="LL681" s="134"/>
      <c r="LM681" s="134"/>
      <c r="LN681" s="134"/>
      <c r="LO681" s="134"/>
      <c r="LP681" s="134"/>
      <c r="LQ681" s="134"/>
      <c r="LR681" s="134"/>
      <c r="LS681" s="134"/>
      <c r="LT681" s="134"/>
      <c r="LU681" s="134"/>
      <c r="LV681" s="134"/>
      <c r="LW681" s="134"/>
      <c r="LX681" s="134"/>
      <c r="LY681" s="134"/>
      <c r="LZ681" s="134"/>
      <c r="MA681" s="134"/>
      <c r="MB681" s="134"/>
      <c r="MC681" s="134"/>
      <c r="MD681" s="134"/>
      <c r="ME681" s="134"/>
      <c r="MF681" s="134"/>
      <c r="MG681" s="134"/>
      <c r="MH681" s="134"/>
      <c r="MI681" s="134"/>
      <c r="MJ681" s="134"/>
      <c r="MK681" s="134"/>
      <c r="ML681" s="134"/>
      <c r="MM681" s="134"/>
      <c r="MN681" s="134"/>
      <c r="MO681" s="134"/>
      <c r="MP681" s="134"/>
      <c r="MQ681" s="134"/>
      <c r="MR681" s="134"/>
      <c r="MS681" s="134"/>
      <c r="MT681" s="134"/>
      <c r="MU681" s="134"/>
      <c r="MV681" s="134"/>
      <c r="MW681" s="134"/>
      <c r="MX681" s="134"/>
      <c r="MY681" s="134"/>
      <c r="MZ681" s="134"/>
      <c r="NA681" s="134"/>
      <c r="NB681" s="134"/>
      <c r="NC681" s="134"/>
      <c r="ND681" s="134"/>
      <c r="NE681" s="134"/>
      <c r="NF681" s="134"/>
      <c r="NG681" s="134"/>
      <c r="NH681" s="134"/>
      <c r="NI681" s="134"/>
      <c r="NJ681" s="134"/>
      <c r="NK681" s="134"/>
      <c r="NL681" s="134"/>
      <c r="NM681" s="134"/>
      <c r="NN681" s="134"/>
      <c r="NO681" s="134"/>
      <c r="NP681" s="134"/>
      <c r="NQ681" s="134"/>
      <c r="NR681" s="134"/>
      <c r="NS681" s="134"/>
      <c r="NT681" s="134"/>
      <c r="NU681" s="134"/>
      <c r="NV681" s="134"/>
      <c r="NW681" s="134"/>
      <c r="NX681" s="134"/>
      <c r="NY681" s="134"/>
      <c r="NZ681" s="134"/>
      <c r="OA681" s="134"/>
      <c r="OB681" s="134"/>
      <c r="OC681" s="134"/>
      <c r="OD681" s="134"/>
      <c r="OE681" s="134"/>
      <c r="OF681" s="134"/>
      <c r="OG681" s="134"/>
      <c r="OH681" s="134"/>
      <c r="OI681" s="134"/>
      <c r="OJ681" s="134"/>
      <c r="OK681" s="134"/>
      <c r="OL681" s="134"/>
      <c r="OM681" s="134"/>
      <c r="ON681" s="134"/>
      <c r="OO681" s="134"/>
      <c r="OP681" s="134"/>
      <c r="OQ681" s="134"/>
      <c r="OR681" s="134"/>
      <c r="OS681" s="134"/>
      <c r="OT681" s="134"/>
      <c r="OU681" s="134"/>
      <c r="OV681" s="134"/>
      <c r="OW681" s="134"/>
      <c r="OX681" s="134"/>
      <c r="OY681" s="134"/>
      <c r="OZ681" s="134"/>
      <c r="PA681" s="134"/>
      <c r="PB681" s="134"/>
      <c r="PC681" s="134"/>
      <c r="PD681" s="134"/>
      <c r="PE681" s="134"/>
      <c r="PF681" s="134"/>
      <c r="PG681" s="134"/>
      <c r="PH681" s="134"/>
      <c r="PI681" s="134"/>
      <c r="PJ681" s="134"/>
      <c r="PK681" s="134"/>
      <c r="PL681" s="134"/>
      <c r="PM681" s="134"/>
      <c r="PN681" s="134"/>
      <c r="PO681" s="134"/>
      <c r="PP681" s="134"/>
      <c r="PQ681" s="134"/>
      <c r="PR681" s="134"/>
      <c r="PS681" s="134"/>
      <c r="PT681" s="134"/>
      <c r="PU681" s="134"/>
      <c r="PV681" s="134"/>
      <c r="PW681" s="134"/>
      <c r="PX681" s="134"/>
      <c r="PY681" s="134"/>
      <c r="PZ681" s="134"/>
      <c r="QA681" s="134"/>
      <c r="QB681" s="134"/>
      <c r="QC681" s="134"/>
      <c r="QD681" s="134"/>
      <c r="QE681" s="134"/>
      <c r="QF681" s="134"/>
      <c r="QG681" s="134"/>
      <c r="QH681" s="134"/>
      <c r="QI681" s="134"/>
      <c r="QJ681" s="134"/>
      <c r="QK681" s="134"/>
      <c r="QL681" s="134"/>
      <c r="QM681" s="134"/>
      <c r="QN681" s="134"/>
      <c r="QO681" s="134"/>
      <c r="QP681" s="134"/>
      <c r="QQ681" s="134"/>
      <c r="QR681" s="134"/>
      <c r="QS681" s="134"/>
      <c r="QT681" s="134"/>
      <c r="QU681" s="134"/>
      <c r="QV681" s="134"/>
      <c r="QW681" s="134"/>
      <c r="QX681" s="134"/>
      <c r="QY681" s="134"/>
      <c r="QZ681" s="134"/>
      <c r="RA681" s="134"/>
      <c r="RB681" s="134"/>
      <c r="RC681" s="134"/>
      <c r="RD681" s="134"/>
      <c r="RE681" s="134"/>
      <c r="RF681" s="134"/>
      <c r="RG681" s="134"/>
      <c r="RH681" s="134"/>
      <c r="RI681" s="134"/>
      <c r="RJ681" s="134"/>
      <c r="RK681" s="134"/>
      <c r="RL681" s="134"/>
      <c r="RM681" s="134"/>
      <c r="RN681" s="134"/>
      <c r="RO681" s="134"/>
      <c r="RP681" s="134"/>
      <c r="RQ681" s="134"/>
      <c r="RR681" s="134"/>
      <c r="RS681" s="134"/>
      <c r="RT681" s="134"/>
      <c r="RU681" s="134"/>
      <c r="RV681" s="134"/>
      <c r="RW681" s="134"/>
      <c r="RX681" s="134"/>
      <c r="RY681" s="134"/>
      <c r="RZ681" s="134"/>
      <c r="SA681" s="134"/>
      <c r="SB681" s="134"/>
      <c r="SC681" s="134"/>
      <c r="SD681" s="134"/>
      <c r="SE681" s="134"/>
      <c r="SF681" s="134"/>
      <c r="SG681" s="134"/>
      <c r="SH681" s="134"/>
      <c r="SI681" s="134"/>
      <c r="SJ681" s="134"/>
      <c r="SK681" s="134"/>
      <c r="SL681" s="134"/>
      <c r="SM681" s="134"/>
      <c r="SN681" s="134"/>
      <c r="SO681" s="134"/>
      <c r="SP681" s="134"/>
      <c r="SQ681" s="134"/>
      <c r="SR681" s="134"/>
      <c r="SS681" s="134"/>
      <c r="ST681" s="134"/>
      <c r="SU681" s="134"/>
      <c r="SV681" s="134"/>
      <c r="SW681" s="134"/>
      <c r="SX681" s="134"/>
      <c r="SY681" s="134"/>
      <c r="SZ681" s="134"/>
      <c r="TA681" s="134"/>
      <c r="TB681" s="134"/>
      <c r="TC681" s="134"/>
      <c r="TD681" s="134"/>
      <c r="TE681" s="134"/>
      <c r="TF681" s="134"/>
      <c r="TG681" s="134"/>
      <c r="TH681" s="134"/>
      <c r="TI681" s="134"/>
      <c r="TJ681" s="134"/>
      <c r="TK681" s="134"/>
      <c r="TL681" s="134"/>
      <c r="TM681" s="134"/>
      <c r="TN681" s="134"/>
      <c r="TO681" s="134"/>
      <c r="TP681" s="134"/>
      <c r="TQ681" s="134"/>
      <c r="TR681" s="134"/>
      <c r="TS681" s="134"/>
      <c r="TT681" s="134"/>
      <c r="TU681" s="134"/>
      <c r="TV681" s="134"/>
      <c r="TW681" s="134"/>
      <c r="TX681" s="134"/>
      <c r="TY681" s="134"/>
      <c r="TZ681" s="134"/>
      <c r="UA681" s="134"/>
      <c r="UB681" s="134"/>
      <c r="UC681" s="134"/>
      <c r="UD681" s="134"/>
      <c r="UE681" s="134"/>
      <c r="UF681" s="134"/>
      <c r="UG681" s="134"/>
      <c r="UH681" s="134"/>
      <c r="UI681" s="134"/>
      <c r="UJ681" s="134"/>
      <c r="UK681" s="134"/>
      <c r="UL681" s="134"/>
      <c r="UM681" s="134"/>
      <c r="UN681" s="134"/>
      <c r="UO681" s="134"/>
      <c r="UP681" s="134"/>
      <c r="UQ681" s="134"/>
      <c r="UR681" s="134"/>
      <c r="US681" s="134"/>
      <c r="UT681" s="134"/>
      <c r="UU681" s="134"/>
      <c r="UV681" s="134"/>
      <c r="UW681" s="134"/>
      <c r="UX681" s="134"/>
      <c r="UY681" s="134"/>
      <c r="UZ681" s="134"/>
      <c r="VA681" s="134"/>
      <c r="VB681" s="134"/>
      <c r="VC681" s="134"/>
      <c r="VD681" s="134"/>
      <c r="VE681" s="134"/>
      <c r="VF681" s="134"/>
      <c r="VG681" s="134"/>
      <c r="VH681" s="134"/>
      <c r="VI681" s="134"/>
      <c r="VJ681" s="134"/>
      <c r="VK681" s="134"/>
      <c r="VL681" s="134"/>
      <c r="VM681" s="134"/>
      <c r="VN681" s="134"/>
      <c r="VO681" s="134"/>
      <c r="VP681" s="134"/>
      <c r="VQ681" s="134"/>
      <c r="VR681" s="134"/>
      <c r="VS681" s="134"/>
      <c r="VT681" s="134"/>
      <c r="VU681" s="134"/>
      <c r="VV681" s="134"/>
      <c r="VW681" s="134"/>
      <c r="VX681" s="134"/>
      <c r="VY681" s="134"/>
      <c r="VZ681" s="134"/>
      <c r="WA681" s="134"/>
      <c r="WB681" s="134"/>
      <c r="WC681" s="134"/>
      <c r="WD681" s="134"/>
      <c r="WE681" s="134"/>
      <c r="WF681" s="134"/>
      <c r="WG681" s="134"/>
      <c r="WH681" s="134"/>
      <c r="WI681" s="134"/>
      <c r="WJ681" s="134"/>
      <c r="WK681" s="134"/>
      <c r="WL681" s="134"/>
      <c r="WM681" s="134"/>
      <c r="WN681" s="134"/>
      <c r="WO681" s="134"/>
      <c r="WP681" s="134"/>
      <c r="WQ681" s="134"/>
      <c r="WR681" s="134"/>
      <c r="WS681" s="134"/>
      <c r="WT681" s="134"/>
      <c r="WU681" s="134"/>
      <c r="WV681" s="134"/>
      <c r="WW681" s="134"/>
      <c r="WX681" s="134"/>
      <c r="WY681" s="134"/>
      <c r="WZ681" s="134"/>
      <c r="XA681" s="134"/>
      <c r="XB681" s="134"/>
      <c r="XC681" s="134"/>
      <c r="XD681" s="134"/>
      <c r="XE681" s="134"/>
      <c r="XF681" s="134"/>
      <c r="XG681" s="134"/>
      <c r="XH681" s="134"/>
      <c r="XI681" s="134"/>
      <c r="XJ681" s="134"/>
      <c r="XK681" s="134"/>
      <c r="XL681" s="134"/>
      <c r="XM681" s="134"/>
      <c r="XN681" s="134"/>
      <c r="XO681" s="134"/>
      <c r="XP681" s="134"/>
      <c r="XQ681" s="134"/>
      <c r="XR681" s="134"/>
      <c r="XS681" s="134"/>
      <c r="XT681" s="134"/>
      <c r="XU681" s="134"/>
      <c r="XV681" s="134"/>
      <c r="XW681" s="134"/>
      <c r="XX681" s="134"/>
      <c r="XY681" s="134"/>
      <c r="XZ681" s="134"/>
      <c r="YA681" s="134"/>
      <c r="YB681" s="134"/>
      <c r="YC681" s="134"/>
      <c r="YD681" s="134"/>
      <c r="YE681" s="134"/>
      <c r="YF681" s="134"/>
      <c r="YG681" s="134"/>
      <c r="YH681" s="134"/>
      <c r="YI681" s="134"/>
      <c r="YJ681" s="134"/>
      <c r="YK681" s="134"/>
      <c r="YL681" s="134"/>
      <c r="YM681" s="134"/>
      <c r="YN681" s="134"/>
      <c r="YO681" s="134"/>
      <c r="YP681" s="134"/>
      <c r="YQ681" s="134"/>
      <c r="YR681" s="134"/>
      <c r="YS681" s="134"/>
      <c r="YT681" s="134"/>
      <c r="YU681" s="134"/>
      <c r="YV681" s="134"/>
      <c r="YW681" s="134"/>
      <c r="YX681" s="134"/>
      <c r="YY681" s="134"/>
      <c r="YZ681" s="134"/>
      <c r="ZA681" s="134"/>
      <c r="ZB681" s="134"/>
      <c r="ZC681" s="134"/>
      <c r="ZD681" s="134"/>
      <c r="ZE681" s="134"/>
      <c r="ZF681" s="134"/>
      <c r="ZG681" s="134"/>
      <c r="ZH681" s="134"/>
      <c r="ZI681" s="134"/>
      <c r="ZJ681" s="134"/>
      <c r="ZK681" s="134"/>
      <c r="ZL681" s="134"/>
      <c r="ZM681" s="134"/>
      <c r="ZN681" s="134"/>
      <c r="ZO681" s="134"/>
      <c r="ZP681" s="134"/>
      <c r="ZQ681" s="134"/>
      <c r="ZR681" s="134"/>
      <c r="ZS681" s="134"/>
      <c r="ZT681" s="134"/>
      <c r="ZU681" s="134"/>
      <c r="ZV681" s="134"/>
      <c r="ZW681" s="134"/>
      <c r="ZX681" s="134"/>
      <c r="ZY681" s="134"/>
      <c r="ZZ681" s="134"/>
      <c r="AAA681" s="134"/>
      <c r="AAB681" s="134"/>
      <c r="AAC681" s="134"/>
      <c r="AAD681" s="134"/>
      <c r="AAE681" s="134"/>
      <c r="AAF681" s="134"/>
      <c r="AAG681" s="134"/>
      <c r="AAH681" s="134"/>
      <c r="AAI681" s="134"/>
      <c r="AAJ681" s="134"/>
      <c r="AAK681" s="134"/>
      <c r="AAL681" s="134"/>
      <c r="AAM681" s="134"/>
      <c r="AAN681" s="134"/>
      <c r="AAO681" s="134"/>
      <c r="AAP681" s="134"/>
      <c r="AAQ681" s="134"/>
      <c r="AAR681" s="134"/>
      <c r="AAS681" s="134"/>
      <c r="AAT681" s="134"/>
      <c r="AAU681" s="134"/>
      <c r="AAV681" s="134"/>
      <c r="AAW681" s="134"/>
      <c r="AAX681" s="134"/>
      <c r="AAY681" s="134"/>
      <c r="AAZ681" s="134"/>
      <c r="ABA681" s="134"/>
      <c r="ABB681" s="134"/>
      <c r="ABC681" s="134"/>
      <c r="ABD681" s="134"/>
      <c r="ABE681" s="134"/>
      <c r="ABF681" s="134"/>
      <c r="ABG681" s="134"/>
      <c r="ABH681" s="134"/>
      <c r="ABI681" s="134"/>
      <c r="ABJ681" s="134"/>
      <c r="ABK681" s="134"/>
      <c r="ABL681" s="134"/>
      <c r="ABM681" s="134"/>
      <c r="ABN681" s="134"/>
      <c r="ABO681" s="134"/>
      <c r="ABP681" s="134"/>
      <c r="ABQ681" s="134"/>
      <c r="ABR681" s="134"/>
      <c r="ABS681" s="134"/>
      <c r="ABT681" s="134"/>
      <c r="ABU681" s="134"/>
      <c r="ABV681" s="134"/>
      <c r="ABW681" s="134"/>
      <c r="ABX681" s="134"/>
      <c r="ABY681" s="134"/>
      <c r="ABZ681" s="134"/>
      <c r="ACA681" s="134"/>
      <c r="ACB681" s="134"/>
      <c r="ACC681" s="134"/>
      <c r="ACD681" s="134"/>
      <c r="ACE681" s="134"/>
      <c r="ACF681" s="134"/>
      <c r="ACG681" s="134"/>
      <c r="ACH681" s="134"/>
      <c r="ACI681" s="134"/>
      <c r="ACJ681" s="134"/>
      <c r="ACK681" s="134"/>
      <c r="ACL681" s="134"/>
      <c r="ACM681" s="134"/>
      <c r="ACN681" s="134"/>
      <c r="ACO681" s="134"/>
      <c r="ACP681" s="134"/>
      <c r="ACQ681" s="134"/>
      <c r="ACR681" s="134"/>
      <c r="ACS681" s="134"/>
      <c r="ACT681" s="134"/>
      <c r="ACU681" s="134"/>
      <c r="ACV681" s="134"/>
      <c r="ACW681" s="134"/>
      <c r="ACX681" s="134"/>
      <c r="ACY681" s="134"/>
      <c r="ACZ681" s="134"/>
      <c r="ADA681" s="134"/>
      <c r="ADB681" s="134"/>
      <c r="ADC681" s="134"/>
      <c r="ADD681" s="134"/>
      <c r="ADE681" s="134"/>
      <c r="ADF681" s="134"/>
      <c r="ADG681" s="134"/>
      <c r="ADH681" s="134"/>
      <c r="ADI681" s="134"/>
      <c r="ADJ681" s="134"/>
      <c r="ADK681" s="134"/>
      <c r="ADL681" s="134"/>
      <c r="ADM681" s="134"/>
      <c r="ADN681" s="134"/>
      <c r="ADO681" s="134"/>
      <c r="ADP681" s="134"/>
      <c r="ADQ681" s="134"/>
      <c r="ADR681" s="134"/>
      <c r="ADS681" s="134"/>
      <c r="ADT681" s="134"/>
      <c r="ADU681" s="134"/>
      <c r="ADV681" s="134"/>
      <c r="ADW681" s="134"/>
      <c r="ADX681" s="134"/>
      <c r="ADY681" s="134"/>
      <c r="ADZ681" s="134"/>
      <c r="AEA681" s="134"/>
      <c r="AEB681" s="134"/>
      <c r="AEC681" s="134"/>
      <c r="AED681" s="134"/>
      <c r="AEE681" s="134"/>
      <c r="AEF681" s="134"/>
      <c r="AEG681" s="134"/>
      <c r="AEH681" s="134"/>
      <c r="AEI681" s="134"/>
      <c r="AEJ681" s="134"/>
      <c r="AEK681" s="134"/>
      <c r="AEL681" s="134"/>
      <c r="AEM681" s="134"/>
      <c r="AEN681" s="134"/>
      <c r="AEO681" s="134"/>
      <c r="AEP681" s="134"/>
      <c r="AEQ681" s="134"/>
      <c r="AER681" s="134"/>
      <c r="AES681" s="134"/>
      <c r="AET681" s="134"/>
      <c r="AEU681" s="134"/>
      <c r="AEV681" s="134"/>
      <c r="AEW681" s="134"/>
      <c r="AEX681" s="134"/>
      <c r="AEY681" s="134"/>
      <c r="AEZ681" s="134"/>
      <c r="AFA681" s="134"/>
      <c r="AFB681" s="134"/>
      <c r="AFC681" s="134"/>
      <c r="AFD681" s="134"/>
      <c r="AFE681" s="134"/>
      <c r="AFF681" s="134"/>
      <c r="AFG681" s="134"/>
      <c r="AFH681" s="134"/>
      <c r="AFI681" s="134"/>
      <c r="AFJ681" s="134"/>
      <c r="AFK681" s="134"/>
      <c r="AFL681" s="134"/>
      <c r="AFM681" s="134"/>
      <c r="AFN681" s="134"/>
      <c r="AFO681" s="134"/>
      <c r="AFP681" s="134"/>
      <c r="AFQ681" s="134"/>
      <c r="AFR681" s="134"/>
      <c r="AFS681" s="134"/>
      <c r="AFT681" s="134"/>
      <c r="AFU681" s="134"/>
      <c r="AFV681" s="134"/>
      <c r="AFW681" s="134"/>
      <c r="AFX681" s="134"/>
      <c r="AFY681" s="134"/>
      <c r="AFZ681" s="134"/>
      <c r="AGA681" s="134"/>
      <c r="AGB681" s="134"/>
      <c r="AGC681" s="134"/>
      <c r="AGD681" s="134"/>
      <c r="AGE681" s="134"/>
      <c r="AGF681" s="134"/>
      <c r="AGG681" s="134"/>
      <c r="AGH681" s="134"/>
      <c r="AGI681" s="134"/>
      <c r="AGJ681" s="134"/>
      <c r="AGK681" s="134"/>
      <c r="AGL681" s="134"/>
      <c r="AGM681" s="134"/>
      <c r="AGN681" s="134"/>
      <c r="AGO681" s="134"/>
      <c r="AGP681" s="134"/>
      <c r="AGQ681" s="134"/>
      <c r="AGR681" s="134"/>
      <c r="AGS681" s="134"/>
      <c r="AGT681" s="134"/>
      <c r="AGU681" s="134"/>
      <c r="AGV681" s="134"/>
      <c r="AGW681" s="134"/>
      <c r="AGX681" s="134"/>
      <c r="AGY681" s="134"/>
      <c r="AGZ681" s="134"/>
      <c r="AHA681" s="134"/>
      <c r="AHB681" s="134"/>
      <c r="AHC681" s="134"/>
      <c r="AHD681" s="134"/>
      <c r="AHE681" s="134"/>
      <c r="AHF681" s="134"/>
      <c r="AHG681" s="134"/>
      <c r="AHH681" s="134"/>
      <c r="AHI681" s="134"/>
      <c r="AHJ681" s="134"/>
      <c r="AHK681" s="134"/>
      <c r="AHL681" s="134"/>
      <c r="AHM681" s="134"/>
      <c r="AHN681" s="134"/>
      <c r="AHO681" s="134"/>
      <c r="AHP681" s="134"/>
      <c r="AHQ681" s="134"/>
      <c r="AHR681" s="134"/>
      <c r="AHS681" s="134"/>
      <c r="AHT681" s="134"/>
      <c r="AHU681" s="134"/>
      <c r="AHV681" s="134"/>
      <c r="AHW681" s="134"/>
      <c r="AHX681" s="134"/>
      <c r="AHY681" s="134"/>
      <c r="AHZ681" s="134"/>
      <c r="AIA681" s="134"/>
      <c r="AIB681" s="134"/>
      <c r="AIC681" s="134"/>
      <c r="AID681" s="134"/>
      <c r="AIE681" s="134"/>
      <c r="AIF681" s="134"/>
      <c r="AIG681" s="134"/>
      <c r="AIH681" s="134"/>
      <c r="AII681" s="134"/>
      <c r="AIJ681" s="134"/>
      <c r="AIK681" s="134"/>
      <c r="AIL681" s="134"/>
      <c r="AIM681" s="134"/>
      <c r="AIN681" s="134"/>
      <c r="AIO681" s="134"/>
      <c r="AIP681" s="134"/>
      <c r="AIQ681" s="134"/>
      <c r="AIR681" s="134"/>
      <c r="AIS681" s="134"/>
      <c r="AIT681" s="134"/>
      <c r="AIU681" s="134"/>
      <c r="AIV681" s="134"/>
      <c r="AIW681" s="134"/>
      <c r="AIX681" s="134"/>
      <c r="AIY681" s="134"/>
      <c r="AIZ681" s="134"/>
      <c r="AJA681" s="134"/>
      <c r="AJB681" s="134"/>
      <c r="AJC681" s="134"/>
      <c r="AJD681" s="134"/>
      <c r="AJE681" s="134"/>
      <c r="AJF681" s="134"/>
      <c r="AJG681" s="134"/>
      <c r="AJH681" s="134"/>
      <c r="AJI681" s="134"/>
      <c r="AJJ681" s="134"/>
      <c r="AJK681" s="134"/>
      <c r="AJL681" s="134"/>
      <c r="AJM681" s="134"/>
      <c r="AJN681" s="134"/>
      <c r="AJO681" s="134"/>
      <c r="AJP681" s="134"/>
      <c r="AJQ681" s="134"/>
      <c r="AJR681" s="134"/>
      <c r="AJS681" s="134"/>
      <c r="AJT681" s="134"/>
      <c r="AJU681" s="134"/>
      <c r="AJV681" s="134"/>
      <c r="AJW681" s="134"/>
      <c r="AJX681" s="134"/>
      <c r="AJY681" s="134"/>
      <c r="AJZ681" s="134"/>
      <c r="AKA681" s="134"/>
      <c r="AKB681" s="134"/>
      <c r="AKC681" s="134"/>
      <c r="AKD681" s="134"/>
      <c r="AKE681" s="134"/>
      <c r="AKF681" s="134"/>
      <c r="AKG681" s="134"/>
      <c r="AKH681" s="134"/>
      <c r="AKI681" s="134"/>
      <c r="AKJ681" s="134"/>
      <c r="AKK681" s="134"/>
      <c r="AKL681" s="134"/>
      <c r="AKM681" s="134"/>
      <c r="AKN681" s="134"/>
      <c r="AKO681" s="134"/>
      <c r="AKP681" s="134"/>
      <c r="AKQ681" s="134"/>
      <c r="AKR681" s="134"/>
      <c r="AKS681" s="134"/>
      <c r="AKT681" s="134"/>
      <c r="AKU681" s="134"/>
      <c r="AKV681" s="134"/>
      <c r="AKW681" s="134"/>
      <c r="AKX681" s="134"/>
    </row>
    <row r="682" spans="1:986" ht="12" x14ac:dyDescent="0.2">
      <c r="A682" s="249"/>
      <c r="B682" s="242" t="s">
        <v>1384</v>
      </c>
      <c r="C682" s="170" t="str">
        <f>_xlfn.CONCAT(Leverancespecifikation6[[#This Row],[ID]],Leverancespecifikation6[[#This Row],[BYGNINGSDEL]])</f>
        <v>678Reoler</v>
      </c>
      <c r="E682" s="171">
        <v>721</v>
      </c>
      <c r="I682" s="171"/>
      <c r="J682" s="171">
        <v>4</v>
      </c>
      <c r="K682" s="175" t="s">
        <v>1416</v>
      </c>
      <c r="L682" s="172" t="s">
        <v>868</v>
      </c>
      <c r="M682" s="80" t="str">
        <f>IFERROR(VLOOKUP(Leverancespecifikation6[[#This Row],[ID-Bygningsdel]],'Data ændringslog'!A:G,7,FALSE),"P")</f>
        <v/>
      </c>
      <c r="N682" s="321" t="s">
        <v>99</v>
      </c>
      <c r="O682" s="121" t="str">
        <f>VLOOKUP(Leverancespecifikation6[[#This Row],[ID-Bygningsdel]],'Data aktør'!A:H,2,FALSE)</f>
        <v>X</v>
      </c>
      <c r="P682" s="78" t="str">
        <f>VLOOKUP(Leverancespecifikation6[[#This Row],[ID-Bygningsdel]],'Data aktør'!A:H,3,FALSE)</f>
        <v/>
      </c>
      <c r="Q682" s="78" t="str">
        <f>VLOOKUP(Leverancespecifikation6[[#This Row],[ID-Bygningsdel]],'Data aktør'!A:H,4,FALSE)</f>
        <v/>
      </c>
      <c r="R682" s="78" t="str">
        <f>VLOOKUP(Leverancespecifikation6[[#This Row],[ID-Bygningsdel]],'Data aktør'!A:H,5,FALSE)</f>
        <v/>
      </c>
      <c r="S682" s="78" t="str">
        <f>VLOOKUP(Leverancespecifikation6[[#This Row],[ID-Bygningsdel]],'Data aktør'!A:H,6,FALSE)</f>
        <v/>
      </c>
      <c r="T682" s="78" t="str">
        <f>VLOOKUP(Leverancespecifikation6[[#This Row],[ID-Bygningsdel]],'Data aktør'!A:H,7,FALSE)</f>
        <v/>
      </c>
      <c r="U682" s="122" t="str">
        <f>VLOOKUP(Leverancespecifikation6[[#This Row],[ID-Bygningsdel]],'Data aktør'!A:H,8,FALSE)</f>
        <v/>
      </c>
      <c r="V682" s="112"/>
      <c r="W682" s="79"/>
      <c r="X682" s="79"/>
      <c r="Y682" s="79"/>
      <c r="Z682" s="79"/>
      <c r="AA682" s="79"/>
      <c r="AB682" s="171"/>
      <c r="AD682" s="171"/>
      <c r="AE682" s="171"/>
      <c r="AF682" s="171"/>
      <c r="AG682" s="171"/>
      <c r="AH682" s="171"/>
      <c r="AI682" s="171"/>
      <c r="AJ682" s="171" t="s">
        <v>33</v>
      </c>
      <c r="AK682" s="171">
        <v>200</v>
      </c>
      <c r="BV682" s="171"/>
      <c r="BW682" s="171"/>
      <c r="CB682" s="134"/>
    </row>
    <row r="683" spans="1:986" ht="12" x14ac:dyDescent="0.2">
      <c r="A683" s="249"/>
      <c r="B683" s="242" t="s">
        <v>1386</v>
      </c>
      <c r="C683" s="170" t="str">
        <f>_xlfn.CONCAT(Leverancespecifikation6[[#This Row],[ID]],Leverancespecifikation6[[#This Row],[BYGNINGSDEL]])</f>
        <v>679Siddemøbler, liggemøbler</v>
      </c>
      <c r="E683" s="171">
        <v>723</v>
      </c>
      <c r="I683" s="171"/>
      <c r="J683" s="171">
        <v>4</v>
      </c>
      <c r="K683" s="175" t="s">
        <v>1403</v>
      </c>
      <c r="L683" s="172" t="s">
        <v>868</v>
      </c>
      <c r="M683" s="80" t="str">
        <f>IFERROR(VLOOKUP(Leverancespecifikation6[[#This Row],[ID-Bygningsdel]],'Data ændringslog'!A:G,7,FALSE),"P")</f>
        <v/>
      </c>
      <c r="N683" s="321" t="s">
        <v>99</v>
      </c>
      <c r="O683" s="121" t="str">
        <f>VLOOKUP(Leverancespecifikation6[[#This Row],[ID-Bygningsdel]],'Data aktør'!A:H,2,FALSE)</f>
        <v>X</v>
      </c>
      <c r="P683" s="78" t="str">
        <f>VLOOKUP(Leverancespecifikation6[[#This Row],[ID-Bygningsdel]],'Data aktør'!A:H,3,FALSE)</f>
        <v/>
      </c>
      <c r="Q683" s="78" t="str">
        <f>VLOOKUP(Leverancespecifikation6[[#This Row],[ID-Bygningsdel]],'Data aktør'!A:H,4,FALSE)</f>
        <v/>
      </c>
      <c r="R683" s="78" t="str">
        <f>VLOOKUP(Leverancespecifikation6[[#This Row],[ID-Bygningsdel]],'Data aktør'!A:H,5,FALSE)</f>
        <v/>
      </c>
      <c r="S683" s="78" t="str">
        <f>VLOOKUP(Leverancespecifikation6[[#This Row],[ID-Bygningsdel]],'Data aktør'!A:H,6,FALSE)</f>
        <v/>
      </c>
      <c r="T683" s="78" t="str">
        <f>VLOOKUP(Leverancespecifikation6[[#This Row],[ID-Bygningsdel]],'Data aktør'!A:H,7,FALSE)</f>
        <v/>
      </c>
      <c r="U683" s="122" t="str">
        <f>VLOOKUP(Leverancespecifikation6[[#This Row],[ID-Bygningsdel]],'Data aktør'!A:H,8,FALSE)</f>
        <v/>
      </c>
      <c r="V683" s="112"/>
      <c r="W683" s="79"/>
      <c r="X683" s="79"/>
      <c r="Y683" s="79"/>
      <c r="Z683" s="79"/>
      <c r="AA683" s="79"/>
      <c r="AB683" s="171"/>
      <c r="AD683" s="171"/>
      <c r="AE683" s="171"/>
      <c r="AF683" s="171"/>
      <c r="AG683" s="171"/>
      <c r="AH683" s="171"/>
      <c r="AI683" s="171"/>
      <c r="AJ683" s="171" t="s">
        <v>33</v>
      </c>
      <c r="AK683" s="171">
        <v>200</v>
      </c>
      <c r="BV683" s="171"/>
      <c r="BW683" s="171"/>
      <c r="CB683" s="134"/>
    </row>
    <row r="684" spans="1:986" ht="12" x14ac:dyDescent="0.2">
      <c r="A684" s="249"/>
      <c r="B684" s="242" t="s">
        <v>1388</v>
      </c>
      <c r="C684" s="170" t="str">
        <f>_xlfn.CONCAT(Leverancespecifikation6[[#This Row],[ID]],Leverancespecifikation6[[#This Row],[BYGNINGSDEL]])</f>
        <v>680Skærmvægge, forhæng</v>
      </c>
      <c r="E684" s="171">
        <v>724</v>
      </c>
      <c r="I684" s="171"/>
      <c r="J684" s="171">
        <v>4</v>
      </c>
      <c r="K684" s="175" t="s">
        <v>1419</v>
      </c>
      <c r="L684" s="172" t="s">
        <v>868</v>
      </c>
      <c r="M684" s="80" t="str">
        <f>IFERROR(VLOOKUP(Leverancespecifikation6[[#This Row],[ID-Bygningsdel]],'Data ændringslog'!A:G,7,FALSE),"P")</f>
        <v/>
      </c>
      <c r="N684" s="321" t="s">
        <v>99</v>
      </c>
      <c r="O684" s="121" t="str">
        <f>VLOOKUP(Leverancespecifikation6[[#This Row],[ID-Bygningsdel]],'Data aktør'!A:H,2,FALSE)</f>
        <v>X</v>
      </c>
      <c r="P684" s="78" t="str">
        <f>VLOOKUP(Leverancespecifikation6[[#This Row],[ID-Bygningsdel]],'Data aktør'!A:H,3,FALSE)</f>
        <v/>
      </c>
      <c r="Q684" s="78" t="str">
        <f>VLOOKUP(Leverancespecifikation6[[#This Row],[ID-Bygningsdel]],'Data aktør'!A:H,4,FALSE)</f>
        <v/>
      </c>
      <c r="R684" s="78" t="str">
        <f>VLOOKUP(Leverancespecifikation6[[#This Row],[ID-Bygningsdel]],'Data aktør'!A:H,5,FALSE)</f>
        <v/>
      </c>
      <c r="S684" s="78" t="str">
        <f>VLOOKUP(Leverancespecifikation6[[#This Row],[ID-Bygningsdel]],'Data aktør'!A:H,6,FALSE)</f>
        <v/>
      </c>
      <c r="T684" s="78" t="str">
        <f>VLOOKUP(Leverancespecifikation6[[#This Row],[ID-Bygningsdel]],'Data aktør'!A:H,7,FALSE)</f>
        <v/>
      </c>
      <c r="U684" s="122" t="str">
        <f>VLOOKUP(Leverancespecifikation6[[#This Row],[ID-Bygningsdel]],'Data aktør'!A:H,8,FALSE)</f>
        <v/>
      </c>
      <c r="V684" s="112"/>
      <c r="W684" s="79"/>
      <c r="X684" s="79"/>
      <c r="Y684" s="79"/>
      <c r="Z684" s="79"/>
      <c r="AA684" s="79"/>
      <c r="AB684" s="171"/>
      <c r="AD684" s="171"/>
      <c r="AE684" s="171"/>
      <c r="AF684" s="171"/>
      <c r="AG684" s="171"/>
      <c r="AH684" s="171"/>
      <c r="AI684" s="171"/>
      <c r="AJ684" s="171" t="s">
        <v>33</v>
      </c>
      <c r="AK684" s="171">
        <v>200</v>
      </c>
      <c r="BV684" s="171"/>
      <c r="BW684" s="171"/>
      <c r="CB684" s="134"/>
    </row>
    <row r="685" spans="1:986" ht="12" x14ac:dyDescent="0.2">
      <c r="A685" s="249"/>
      <c r="B685" s="242" t="s">
        <v>1390</v>
      </c>
      <c r="C685" s="170" t="str">
        <f>_xlfn.CONCAT(Leverancespecifikation6[[#This Row],[ID]],Leverancespecifikation6[[#This Row],[BYGNINGSDEL]])</f>
        <v>681Borde</v>
      </c>
      <c r="E685" s="171">
        <v>725</v>
      </c>
      <c r="I685" s="171"/>
      <c r="J685" s="171">
        <v>4</v>
      </c>
      <c r="K685" s="175" t="s">
        <v>1421</v>
      </c>
      <c r="L685" s="172" t="s">
        <v>868</v>
      </c>
      <c r="M685" s="80" t="str">
        <f>IFERROR(VLOOKUP(Leverancespecifikation6[[#This Row],[ID-Bygningsdel]],'Data ændringslog'!A:G,7,FALSE),"P")</f>
        <v/>
      </c>
      <c r="N685" s="321" t="s">
        <v>99</v>
      </c>
      <c r="O685" s="121" t="str">
        <f>VLOOKUP(Leverancespecifikation6[[#This Row],[ID-Bygningsdel]],'Data aktør'!A:H,2,FALSE)</f>
        <v>X</v>
      </c>
      <c r="P685" s="78" t="str">
        <f>VLOOKUP(Leverancespecifikation6[[#This Row],[ID-Bygningsdel]],'Data aktør'!A:H,3,FALSE)</f>
        <v/>
      </c>
      <c r="Q685" s="78" t="str">
        <f>VLOOKUP(Leverancespecifikation6[[#This Row],[ID-Bygningsdel]],'Data aktør'!A:H,4,FALSE)</f>
        <v/>
      </c>
      <c r="R685" s="78" t="str">
        <f>VLOOKUP(Leverancespecifikation6[[#This Row],[ID-Bygningsdel]],'Data aktør'!A:H,5,FALSE)</f>
        <v/>
      </c>
      <c r="S685" s="78" t="str">
        <f>VLOOKUP(Leverancespecifikation6[[#This Row],[ID-Bygningsdel]],'Data aktør'!A:H,6,FALSE)</f>
        <v/>
      </c>
      <c r="T685" s="78" t="str">
        <f>VLOOKUP(Leverancespecifikation6[[#This Row],[ID-Bygningsdel]],'Data aktør'!A:H,7,FALSE)</f>
        <v/>
      </c>
      <c r="U685" s="122" t="str">
        <f>VLOOKUP(Leverancespecifikation6[[#This Row],[ID-Bygningsdel]],'Data aktør'!A:H,8,FALSE)</f>
        <v/>
      </c>
      <c r="V685" s="112"/>
      <c r="W685" s="79"/>
      <c r="X685" s="79"/>
      <c r="Y685" s="79"/>
      <c r="Z685" s="79"/>
      <c r="AA685" s="79"/>
      <c r="AB685" s="171"/>
      <c r="AD685" s="171"/>
      <c r="AE685" s="171"/>
      <c r="AF685" s="171"/>
      <c r="AG685" s="171"/>
      <c r="AH685" s="171"/>
      <c r="AI685" s="171"/>
      <c r="AJ685" s="171" t="s">
        <v>33</v>
      </c>
      <c r="AK685" s="171">
        <v>200</v>
      </c>
      <c r="BV685" s="171"/>
      <c r="BW685" s="171"/>
      <c r="CB685" s="134"/>
    </row>
    <row r="686" spans="1:986" ht="12" x14ac:dyDescent="0.2">
      <c r="A686" s="249"/>
      <c r="B686" s="242" t="s">
        <v>1392</v>
      </c>
      <c r="C686" s="170" t="str">
        <f>_xlfn.CONCAT(Leverancespecifikation6[[#This Row],[ID]],Leverancespecifikation6[[#This Row],[BYGNINGSDEL]])</f>
        <v>682Stativer, hylder</v>
      </c>
      <c r="E686" s="171">
        <v>726</v>
      </c>
      <c r="I686" s="171"/>
      <c r="J686" s="171">
        <v>4</v>
      </c>
      <c r="K686" s="175" t="s">
        <v>1423</v>
      </c>
      <c r="L686" s="172" t="s">
        <v>868</v>
      </c>
      <c r="M686" s="80" t="str">
        <f>IFERROR(VLOOKUP(Leverancespecifikation6[[#This Row],[ID-Bygningsdel]],'Data ændringslog'!A:G,7,FALSE),"P")</f>
        <v/>
      </c>
      <c r="N686" s="321" t="s">
        <v>99</v>
      </c>
      <c r="O686" s="121" t="str">
        <f>VLOOKUP(Leverancespecifikation6[[#This Row],[ID-Bygningsdel]],'Data aktør'!A:H,2,FALSE)</f>
        <v>X</v>
      </c>
      <c r="P686" s="78" t="str">
        <f>VLOOKUP(Leverancespecifikation6[[#This Row],[ID-Bygningsdel]],'Data aktør'!A:H,3,FALSE)</f>
        <v/>
      </c>
      <c r="Q686" s="78" t="str">
        <f>VLOOKUP(Leverancespecifikation6[[#This Row],[ID-Bygningsdel]],'Data aktør'!A:H,4,FALSE)</f>
        <v/>
      </c>
      <c r="R686" s="78" t="str">
        <f>VLOOKUP(Leverancespecifikation6[[#This Row],[ID-Bygningsdel]],'Data aktør'!A:H,5,FALSE)</f>
        <v/>
      </c>
      <c r="S686" s="78" t="str">
        <f>VLOOKUP(Leverancespecifikation6[[#This Row],[ID-Bygningsdel]],'Data aktør'!A:H,6,FALSE)</f>
        <v/>
      </c>
      <c r="T686" s="78" t="str">
        <f>VLOOKUP(Leverancespecifikation6[[#This Row],[ID-Bygningsdel]],'Data aktør'!A:H,7,FALSE)</f>
        <v/>
      </c>
      <c r="U686" s="122" t="str">
        <f>VLOOKUP(Leverancespecifikation6[[#This Row],[ID-Bygningsdel]],'Data aktør'!A:H,8,FALSE)</f>
        <v/>
      </c>
      <c r="V686" s="112"/>
      <c r="W686" s="79"/>
      <c r="X686" s="79"/>
      <c r="Y686" s="79"/>
      <c r="Z686" s="79"/>
      <c r="AA686" s="79"/>
      <c r="AB686" s="171"/>
      <c r="AD686" s="171"/>
      <c r="AE686" s="171"/>
      <c r="AF686" s="171"/>
      <c r="AG686" s="171"/>
      <c r="AH686" s="171"/>
      <c r="AI686" s="171"/>
      <c r="AJ686" s="171" t="s">
        <v>33</v>
      </c>
      <c r="AK686" s="171">
        <v>200</v>
      </c>
      <c r="BV686" s="171"/>
      <c r="BW686" s="171"/>
      <c r="CB686" s="134"/>
    </row>
    <row r="687" spans="1:986" s="81" customFormat="1" ht="12.75" collapsed="1" x14ac:dyDescent="0.2">
      <c r="A687" s="249"/>
      <c r="B687" s="242" t="s">
        <v>1394</v>
      </c>
      <c r="C687" s="170" t="str">
        <f>_xlfn.CONCAT(Leverancespecifikation6[[#This Row],[ID]],Leverancespecifikation6[[#This Row],[BYGNINGSDEL]])</f>
        <v>683Måtter, tæpper, løbere</v>
      </c>
      <c r="D687" s="171"/>
      <c r="E687" s="171">
        <v>727</v>
      </c>
      <c r="F687" s="171"/>
      <c r="G687" s="171"/>
      <c r="H687" s="171"/>
      <c r="I687" s="171"/>
      <c r="J687" s="171">
        <v>4</v>
      </c>
      <c r="K687" s="175" t="s">
        <v>1425</v>
      </c>
      <c r="L687" s="172" t="s">
        <v>868</v>
      </c>
      <c r="M687" s="80" t="str">
        <f>IFERROR(VLOOKUP(Leverancespecifikation6[[#This Row],[ID-Bygningsdel]],'Data ændringslog'!A:G,7,FALSE),"P")</f>
        <v/>
      </c>
      <c r="N687" s="321" t="s">
        <v>99</v>
      </c>
      <c r="O687" s="121" t="str">
        <f>VLOOKUP(Leverancespecifikation6[[#This Row],[ID-Bygningsdel]],'Data aktør'!A:H,2,FALSE)</f>
        <v>X</v>
      </c>
      <c r="P687" s="78" t="str">
        <f>VLOOKUP(Leverancespecifikation6[[#This Row],[ID-Bygningsdel]],'Data aktør'!A:H,3,FALSE)</f>
        <v/>
      </c>
      <c r="Q687" s="78" t="str">
        <f>VLOOKUP(Leverancespecifikation6[[#This Row],[ID-Bygningsdel]],'Data aktør'!A:H,4,FALSE)</f>
        <v/>
      </c>
      <c r="R687" s="78" t="str">
        <f>VLOOKUP(Leverancespecifikation6[[#This Row],[ID-Bygningsdel]],'Data aktør'!A:H,5,FALSE)</f>
        <v/>
      </c>
      <c r="S687" s="78" t="str">
        <f>VLOOKUP(Leverancespecifikation6[[#This Row],[ID-Bygningsdel]],'Data aktør'!A:H,6,FALSE)</f>
        <v/>
      </c>
      <c r="T687" s="78" t="str">
        <f>VLOOKUP(Leverancespecifikation6[[#This Row],[ID-Bygningsdel]],'Data aktør'!A:H,7,FALSE)</f>
        <v/>
      </c>
      <c r="U687" s="122" t="str">
        <f>VLOOKUP(Leverancespecifikation6[[#This Row],[ID-Bygningsdel]],'Data aktør'!A:H,8,FALSE)</f>
        <v/>
      </c>
      <c r="V687" s="112"/>
      <c r="W687" s="79"/>
      <c r="X687" s="79"/>
      <c r="Y687" s="79"/>
      <c r="Z687" s="79"/>
      <c r="AA687" s="79"/>
      <c r="AB687" s="171"/>
      <c r="AC687" s="171"/>
      <c r="AD687" s="171"/>
      <c r="AE687" s="171"/>
      <c r="AF687" s="171"/>
      <c r="AG687" s="171"/>
      <c r="AH687" s="171"/>
      <c r="AI687" s="171"/>
      <c r="AJ687" s="171" t="s">
        <v>33</v>
      </c>
      <c r="AK687" s="171">
        <v>200</v>
      </c>
      <c r="AL687" s="171"/>
      <c r="AM687" s="171"/>
      <c r="AN687" s="171"/>
      <c r="AO687" s="171"/>
      <c r="AP687" s="171"/>
      <c r="AQ687" s="171"/>
      <c r="AR687" s="171"/>
      <c r="AS687" s="171"/>
      <c r="AT687" s="171"/>
      <c r="AU687" s="171"/>
      <c r="AV687" s="171"/>
      <c r="AW687" s="171"/>
      <c r="AX687" s="171"/>
      <c r="AY687" s="171"/>
      <c r="AZ687" s="171"/>
      <c r="BA687" s="171"/>
      <c r="BB687" s="171"/>
      <c r="BC687" s="171"/>
      <c r="BD687" s="171"/>
      <c r="BE687" s="171"/>
      <c r="BF687" s="171"/>
      <c r="BG687" s="171"/>
      <c r="BH687" s="171"/>
      <c r="BI687" s="171"/>
      <c r="BJ687" s="171"/>
      <c r="BK687" s="171"/>
      <c r="BL687" s="287"/>
      <c r="BM687" s="171"/>
      <c r="BN687" s="171"/>
      <c r="BO687" s="171"/>
      <c r="BP687" s="171"/>
      <c r="BQ687" s="171"/>
      <c r="BR687" s="171"/>
      <c r="BS687" s="171"/>
      <c r="BT687" s="171"/>
      <c r="BU687" s="171"/>
      <c r="BV687" s="171"/>
      <c r="BW687" s="171"/>
      <c r="BX687" s="171"/>
      <c r="BY687" s="171"/>
      <c r="BZ687" s="171"/>
      <c r="CA687" s="208"/>
      <c r="CB687" s="140"/>
      <c r="CC687" s="140"/>
      <c r="CD687" s="140"/>
      <c r="CE687" s="140"/>
      <c r="CF687" s="140"/>
      <c r="CG687" s="140"/>
      <c r="CH687" s="140"/>
      <c r="CI687" s="140"/>
      <c r="CJ687" s="140"/>
      <c r="CK687" s="140"/>
      <c r="CL687" s="140"/>
      <c r="CM687" s="140"/>
      <c r="CN687" s="140"/>
      <c r="CO687" s="140"/>
      <c r="CP687" s="140"/>
      <c r="CQ687" s="140"/>
      <c r="CR687" s="140"/>
      <c r="CS687" s="140"/>
      <c r="CT687" s="140"/>
      <c r="CU687" s="140"/>
      <c r="CV687" s="140"/>
      <c r="CW687" s="140"/>
      <c r="CX687" s="140"/>
      <c r="CY687" s="140"/>
      <c r="CZ687" s="140"/>
      <c r="DA687" s="140"/>
      <c r="DB687" s="140"/>
      <c r="DC687" s="140"/>
      <c r="DD687" s="140"/>
      <c r="DE687" s="140"/>
      <c r="DF687" s="140"/>
      <c r="DG687" s="140"/>
      <c r="DH687" s="140"/>
      <c r="DI687" s="140"/>
      <c r="DJ687" s="140"/>
      <c r="DK687" s="140"/>
      <c r="DL687" s="140"/>
      <c r="DM687" s="140"/>
      <c r="DN687" s="140"/>
      <c r="DO687" s="140"/>
      <c r="DP687" s="140"/>
      <c r="DQ687" s="140"/>
      <c r="DR687" s="140"/>
      <c r="DS687" s="140"/>
      <c r="DT687" s="140"/>
      <c r="DU687" s="140"/>
      <c r="DV687" s="140"/>
      <c r="DW687" s="140"/>
      <c r="DX687" s="140"/>
      <c r="DY687" s="140"/>
      <c r="DZ687" s="140"/>
      <c r="EA687" s="140"/>
      <c r="EB687" s="140"/>
      <c r="EC687" s="140"/>
      <c r="ED687" s="140"/>
      <c r="EE687" s="140"/>
      <c r="EF687" s="140"/>
      <c r="EG687" s="140"/>
      <c r="EH687" s="140"/>
      <c r="EI687" s="140"/>
      <c r="EJ687" s="140"/>
      <c r="EK687" s="140"/>
      <c r="EL687" s="140"/>
      <c r="EM687" s="140"/>
      <c r="EN687" s="140"/>
      <c r="EO687" s="140"/>
      <c r="EP687" s="140"/>
      <c r="EQ687" s="140"/>
      <c r="ER687" s="140"/>
      <c r="ES687" s="140"/>
      <c r="ET687" s="140"/>
      <c r="EU687" s="140"/>
      <c r="EV687" s="140"/>
      <c r="EW687" s="140"/>
      <c r="EX687" s="140"/>
      <c r="EY687" s="140"/>
      <c r="EZ687" s="140"/>
      <c r="FA687" s="140"/>
      <c r="FB687" s="140"/>
      <c r="FC687" s="140"/>
      <c r="FD687" s="140"/>
      <c r="FE687" s="140"/>
      <c r="FF687" s="140"/>
      <c r="FG687" s="140"/>
      <c r="FH687" s="140"/>
      <c r="FI687" s="140"/>
      <c r="FJ687" s="140"/>
      <c r="FK687" s="140"/>
      <c r="FL687" s="140"/>
      <c r="FM687" s="140"/>
      <c r="FN687" s="140"/>
      <c r="FO687" s="140"/>
      <c r="FP687" s="140"/>
      <c r="FQ687" s="140"/>
      <c r="FR687" s="140"/>
      <c r="FS687" s="140"/>
      <c r="FT687" s="140"/>
      <c r="FU687" s="140"/>
      <c r="FV687" s="140"/>
      <c r="FW687" s="140"/>
      <c r="FX687" s="140"/>
      <c r="FY687" s="140"/>
      <c r="FZ687" s="140"/>
      <c r="GA687" s="140"/>
      <c r="GB687" s="140"/>
      <c r="GC687" s="140"/>
      <c r="GD687" s="140"/>
      <c r="GE687" s="140"/>
      <c r="GF687" s="140"/>
      <c r="GG687" s="140"/>
      <c r="GH687" s="140"/>
      <c r="GI687" s="140"/>
      <c r="GJ687" s="140"/>
      <c r="GK687" s="140"/>
      <c r="GL687" s="140"/>
      <c r="GM687" s="140"/>
      <c r="GN687" s="140"/>
      <c r="GO687" s="140"/>
      <c r="GP687" s="140"/>
      <c r="GQ687" s="140"/>
      <c r="GR687" s="140"/>
      <c r="GS687" s="140"/>
      <c r="GT687" s="140"/>
      <c r="GU687" s="140"/>
      <c r="GV687" s="140"/>
      <c r="GW687" s="140"/>
      <c r="GX687" s="140"/>
      <c r="GY687" s="140"/>
      <c r="GZ687" s="140"/>
      <c r="HA687" s="140"/>
      <c r="HB687" s="140"/>
      <c r="HC687" s="140"/>
      <c r="HD687" s="140"/>
      <c r="HE687" s="140"/>
      <c r="HF687" s="140"/>
      <c r="HG687" s="140"/>
      <c r="HH687" s="140"/>
      <c r="HI687" s="140"/>
      <c r="HJ687" s="140"/>
      <c r="HK687" s="140"/>
      <c r="HL687" s="140"/>
      <c r="HM687" s="140"/>
      <c r="HN687" s="140"/>
      <c r="HO687" s="140"/>
      <c r="HP687" s="140"/>
      <c r="HQ687" s="140"/>
      <c r="HR687" s="140"/>
      <c r="HS687" s="140"/>
      <c r="HT687" s="140"/>
      <c r="HU687" s="140"/>
      <c r="HV687" s="140"/>
      <c r="HW687" s="140"/>
      <c r="HX687" s="140"/>
      <c r="HY687" s="140"/>
      <c r="HZ687" s="140"/>
      <c r="IA687" s="140"/>
      <c r="IB687" s="140"/>
      <c r="IC687" s="140"/>
      <c r="ID687" s="140"/>
      <c r="IE687" s="140"/>
      <c r="IF687" s="140"/>
      <c r="IG687" s="140"/>
      <c r="IH687" s="140"/>
      <c r="II687" s="140"/>
      <c r="IJ687" s="140"/>
      <c r="IK687" s="140"/>
      <c r="IL687" s="140"/>
      <c r="IM687" s="140"/>
      <c r="IN687" s="140"/>
      <c r="IO687" s="140"/>
      <c r="IP687" s="140"/>
      <c r="IQ687" s="140"/>
      <c r="IR687" s="140"/>
      <c r="IS687" s="140"/>
      <c r="IT687" s="140"/>
      <c r="IU687" s="140"/>
      <c r="IV687" s="140"/>
      <c r="IW687" s="140"/>
      <c r="IX687" s="140"/>
      <c r="IY687" s="140"/>
      <c r="IZ687" s="140"/>
      <c r="JA687" s="140"/>
      <c r="JB687" s="140"/>
      <c r="JC687" s="140"/>
      <c r="JD687" s="140"/>
      <c r="JE687" s="140"/>
      <c r="JF687" s="140"/>
      <c r="JG687" s="140"/>
      <c r="JH687" s="140"/>
      <c r="JI687" s="140"/>
      <c r="JJ687" s="140"/>
      <c r="JK687" s="140"/>
      <c r="JL687" s="140"/>
      <c r="JM687" s="140"/>
      <c r="JN687" s="140"/>
      <c r="JO687" s="140"/>
      <c r="JP687" s="140"/>
      <c r="JQ687" s="140"/>
      <c r="JR687" s="140"/>
      <c r="JS687" s="140"/>
      <c r="JT687" s="140"/>
      <c r="JU687" s="140"/>
      <c r="JV687" s="140"/>
      <c r="JW687" s="140"/>
      <c r="JX687" s="140"/>
      <c r="JY687" s="140"/>
      <c r="JZ687" s="140"/>
      <c r="KA687" s="140"/>
      <c r="KB687" s="140"/>
      <c r="KC687" s="140"/>
      <c r="KD687" s="140"/>
      <c r="KE687" s="140"/>
      <c r="KF687" s="140"/>
      <c r="KG687" s="140"/>
      <c r="KH687" s="140"/>
      <c r="KI687" s="140"/>
      <c r="KJ687" s="140"/>
      <c r="KK687" s="140"/>
      <c r="KL687" s="140"/>
      <c r="KM687" s="140"/>
      <c r="KN687" s="140"/>
      <c r="KO687" s="140"/>
      <c r="KP687" s="140"/>
      <c r="KQ687" s="140"/>
      <c r="KR687" s="140"/>
      <c r="KS687" s="140"/>
      <c r="KT687" s="140"/>
      <c r="KU687" s="140"/>
      <c r="KV687" s="140"/>
      <c r="KW687" s="140"/>
      <c r="KX687" s="140"/>
      <c r="KY687" s="140"/>
      <c r="KZ687" s="140"/>
      <c r="LA687" s="140"/>
      <c r="LB687" s="140"/>
      <c r="LC687" s="140"/>
      <c r="LD687" s="140"/>
      <c r="LE687" s="140"/>
      <c r="LF687" s="140"/>
      <c r="LG687" s="140"/>
      <c r="LH687" s="140"/>
      <c r="LI687" s="140"/>
      <c r="LJ687" s="140"/>
      <c r="LK687" s="140"/>
      <c r="LL687" s="140"/>
      <c r="LM687" s="140"/>
      <c r="LN687" s="140"/>
      <c r="LO687" s="140"/>
      <c r="LP687" s="140"/>
      <c r="LQ687" s="140"/>
      <c r="LR687" s="140"/>
      <c r="LS687" s="140"/>
      <c r="LT687" s="140"/>
      <c r="LU687" s="140"/>
      <c r="LV687" s="140"/>
      <c r="LW687" s="140"/>
      <c r="LX687" s="140"/>
      <c r="LY687" s="140"/>
      <c r="LZ687" s="140"/>
      <c r="MA687" s="140"/>
      <c r="MB687" s="140"/>
      <c r="MC687" s="140"/>
      <c r="MD687" s="140"/>
      <c r="ME687" s="140"/>
      <c r="MF687" s="140"/>
      <c r="MG687" s="140"/>
      <c r="MH687" s="140"/>
      <c r="MI687" s="140"/>
      <c r="MJ687" s="140"/>
      <c r="MK687" s="140"/>
      <c r="ML687" s="140"/>
      <c r="MM687" s="140"/>
      <c r="MN687" s="140"/>
      <c r="MO687" s="140"/>
      <c r="MP687" s="140"/>
      <c r="MQ687" s="140"/>
      <c r="MR687" s="140"/>
      <c r="MS687" s="140"/>
      <c r="MT687" s="140"/>
      <c r="MU687" s="140"/>
      <c r="MV687" s="140"/>
      <c r="MW687" s="140"/>
      <c r="MX687" s="140"/>
      <c r="MY687" s="140"/>
      <c r="MZ687" s="140"/>
      <c r="NA687" s="140"/>
      <c r="NB687" s="140"/>
      <c r="NC687" s="140"/>
      <c r="ND687" s="140"/>
      <c r="NE687" s="140"/>
      <c r="NF687" s="140"/>
      <c r="NG687" s="140"/>
      <c r="NH687" s="140"/>
      <c r="NI687" s="140"/>
      <c r="NJ687" s="140"/>
      <c r="NK687" s="140"/>
      <c r="NL687" s="140"/>
      <c r="NM687" s="140"/>
      <c r="NN687" s="140"/>
      <c r="NO687" s="140"/>
      <c r="NP687" s="140"/>
      <c r="NQ687" s="140"/>
      <c r="NR687" s="140"/>
      <c r="NS687" s="140"/>
      <c r="NT687" s="140"/>
      <c r="NU687" s="140"/>
      <c r="NV687" s="140"/>
      <c r="NW687" s="140"/>
      <c r="NX687" s="140"/>
      <c r="NY687" s="140"/>
      <c r="NZ687" s="140"/>
      <c r="OA687" s="140"/>
      <c r="OB687" s="140"/>
      <c r="OC687" s="140"/>
      <c r="OD687" s="140"/>
      <c r="OE687" s="140"/>
      <c r="OF687" s="140"/>
      <c r="OG687" s="140"/>
      <c r="OH687" s="140"/>
      <c r="OI687" s="140"/>
      <c r="OJ687" s="140"/>
      <c r="OK687" s="140"/>
      <c r="OL687" s="140"/>
      <c r="OM687" s="140"/>
      <c r="ON687" s="140"/>
      <c r="OO687" s="140"/>
      <c r="OP687" s="140"/>
      <c r="OQ687" s="140"/>
      <c r="OR687" s="140"/>
      <c r="OS687" s="140"/>
      <c r="OT687" s="140"/>
      <c r="OU687" s="140"/>
      <c r="OV687" s="140"/>
      <c r="OW687" s="140"/>
      <c r="OX687" s="140"/>
      <c r="OY687" s="140"/>
      <c r="OZ687" s="140"/>
      <c r="PA687" s="140"/>
      <c r="PB687" s="140"/>
      <c r="PC687" s="140"/>
      <c r="PD687" s="140"/>
      <c r="PE687" s="140"/>
      <c r="PF687" s="140"/>
      <c r="PG687" s="140"/>
      <c r="PH687" s="140"/>
      <c r="PI687" s="140"/>
      <c r="PJ687" s="140"/>
      <c r="PK687" s="140"/>
      <c r="PL687" s="140"/>
      <c r="PM687" s="140"/>
      <c r="PN687" s="140"/>
      <c r="PO687" s="140"/>
      <c r="PP687" s="140"/>
      <c r="PQ687" s="140"/>
      <c r="PR687" s="140"/>
      <c r="PS687" s="140"/>
      <c r="PT687" s="140"/>
      <c r="PU687" s="140"/>
      <c r="PV687" s="140"/>
      <c r="PW687" s="140"/>
      <c r="PX687" s="140"/>
      <c r="PY687" s="140"/>
      <c r="PZ687" s="140"/>
      <c r="QA687" s="140"/>
      <c r="QB687" s="140"/>
      <c r="QC687" s="140"/>
      <c r="QD687" s="140"/>
      <c r="QE687" s="140"/>
      <c r="QF687" s="140"/>
      <c r="QG687" s="140"/>
      <c r="QH687" s="140"/>
      <c r="QI687" s="140"/>
      <c r="QJ687" s="140"/>
      <c r="QK687" s="140"/>
      <c r="QL687" s="140"/>
      <c r="QM687" s="140"/>
      <c r="QN687" s="140"/>
      <c r="QO687" s="140"/>
      <c r="QP687" s="140"/>
      <c r="QQ687" s="140"/>
      <c r="QR687" s="140"/>
      <c r="QS687" s="140"/>
      <c r="QT687" s="140"/>
      <c r="QU687" s="140"/>
      <c r="QV687" s="140"/>
      <c r="QW687" s="140"/>
      <c r="QX687" s="140"/>
      <c r="QY687" s="140"/>
      <c r="QZ687" s="140"/>
      <c r="RA687" s="140"/>
      <c r="RB687" s="140"/>
      <c r="RC687" s="140"/>
      <c r="RD687" s="140"/>
      <c r="RE687" s="140"/>
      <c r="RF687" s="140"/>
      <c r="RG687" s="140"/>
      <c r="RH687" s="140"/>
      <c r="RI687" s="140"/>
      <c r="RJ687" s="140"/>
      <c r="RK687" s="140"/>
      <c r="RL687" s="140"/>
      <c r="RM687" s="140"/>
      <c r="RN687" s="140"/>
      <c r="RO687" s="140"/>
      <c r="RP687" s="140"/>
      <c r="RQ687" s="140"/>
      <c r="RR687" s="140"/>
      <c r="RS687" s="140"/>
      <c r="RT687" s="140"/>
      <c r="RU687" s="140"/>
      <c r="RV687" s="140"/>
      <c r="RW687" s="140"/>
      <c r="RX687" s="140"/>
      <c r="RY687" s="140"/>
      <c r="RZ687" s="140"/>
      <c r="SA687" s="140"/>
      <c r="SB687" s="140"/>
      <c r="SC687" s="140"/>
      <c r="SD687" s="140"/>
      <c r="SE687" s="140"/>
      <c r="SF687" s="140"/>
      <c r="SG687" s="140"/>
      <c r="SH687" s="140"/>
      <c r="SI687" s="140"/>
      <c r="SJ687" s="140"/>
      <c r="SK687" s="140"/>
      <c r="SL687" s="140"/>
      <c r="SM687" s="140"/>
      <c r="SN687" s="140"/>
      <c r="SO687" s="140"/>
      <c r="SP687" s="140"/>
      <c r="SQ687" s="140"/>
      <c r="SR687" s="140"/>
      <c r="SS687" s="140"/>
      <c r="ST687" s="140"/>
      <c r="SU687" s="140"/>
      <c r="SV687" s="140"/>
      <c r="SW687" s="140"/>
      <c r="SX687" s="140"/>
      <c r="SY687" s="140"/>
      <c r="SZ687" s="140"/>
      <c r="TA687" s="140"/>
      <c r="TB687" s="140"/>
      <c r="TC687" s="140"/>
      <c r="TD687" s="140"/>
      <c r="TE687" s="140"/>
      <c r="TF687" s="140"/>
      <c r="TG687" s="140"/>
      <c r="TH687" s="140"/>
      <c r="TI687" s="140"/>
      <c r="TJ687" s="140"/>
      <c r="TK687" s="140"/>
      <c r="TL687" s="140"/>
      <c r="TM687" s="140"/>
      <c r="TN687" s="140"/>
      <c r="TO687" s="140"/>
      <c r="TP687" s="140"/>
      <c r="TQ687" s="140"/>
      <c r="TR687" s="140"/>
      <c r="TS687" s="140"/>
      <c r="TT687" s="140"/>
      <c r="TU687" s="140"/>
      <c r="TV687" s="140"/>
      <c r="TW687" s="140"/>
      <c r="TX687" s="140"/>
      <c r="TY687" s="140"/>
      <c r="TZ687" s="140"/>
      <c r="UA687" s="140"/>
      <c r="UB687" s="140"/>
      <c r="UC687" s="140"/>
      <c r="UD687" s="140"/>
      <c r="UE687" s="140"/>
      <c r="UF687" s="140"/>
      <c r="UG687" s="140"/>
      <c r="UH687" s="140"/>
      <c r="UI687" s="140"/>
      <c r="UJ687" s="140"/>
      <c r="UK687" s="140"/>
      <c r="UL687" s="140"/>
      <c r="UM687" s="140"/>
      <c r="UN687" s="140"/>
      <c r="UO687" s="140"/>
      <c r="UP687" s="140"/>
      <c r="UQ687" s="140"/>
      <c r="UR687" s="140"/>
      <c r="US687" s="140"/>
      <c r="UT687" s="140"/>
      <c r="UU687" s="140"/>
      <c r="UV687" s="140"/>
      <c r="UW687" s="140"/>
      <c r="UX687" s="140"/>
      <c r="UY687" s="140"/>
      <c r="UZ687" s="140"/>
      <c r="VA687" s="140"/>
      <c r="VB687" s="140"/>
      <c r="VC687" s="140"/>
      <c r="VD687" s="140"/>
      <c r="VE687" s="140"/>
      <c r="VF687" s="140"/>
      <c r="VG687" s="140"/>
      <c r="VH687" s="140"/>
      <c r="VI687" s="140"/>
      <c r="VJ687" s="140"/>
      <c r="VK687" s="140"/>
      <c r="VL687" s="140"/>
      <c r="VM687" s="140"/>
      <c r="VN687" s="140"/>
      <c r="VO687" s="140"/>
      <c r="VP687" s="140"/>
      <c r="VQ687" s="140"/>
      <c r="VR687" s="140"/>
      <c r="VS687" s="140"/>
      <c r="VT687" s="140"/>
      <c r="VU687" s="140"/>
      <c r="VV687" s="140"/>
      <c r="VW687" s="140"/>
      <c r="VX687" s="140"/>
      <c r="VY687" s="140"/>
      <c r="VZ687" s="140"/>
      <c r="WA687" s="140"/>
      <c r="WB687" s="140"/>
      <c r="WC687" s="140"/>
      <c r="WD687" s="140"/>
      <c r="WE687" s="140"/>
      <c r="WF687" s="140"/>
      <c r="WG687" s="140"/>
      <c r="WH687" s="140"/>
      <c r="WI687" s="140"/>
      <c r="WJ687" s="140"/>
      <c r="WK687" s="140"/>
      <c r="WL687" s="140"/>
      <c r="WM687" s="140"/>
      <c r="WN687" s="140"/>
      <c r="WO687" s="140"/>
      <c r="WP687" s="140"/>
      <c r="WQ687" s="140"/>
      <c r="WR687" s="140"/>
      <c r="WS687" s="140"/>
      <c r="WT687" s="140"/>
      <c r="WU687" s="140"/>
      <c r="WV687" s="140"/>
      <c r="WW687" s="140"/>
      <c r="WX687" s="140"/>
      <c r="WY687" s="140"/>
      <c r="WZ687" s="140"/>
      <c r="XA687" s="140"/>
      <c r="XB687" s="140"/>
      <c r="XC687" s="140"/>
      <c r="XD687" s="140"/>
      <c r="XE687" s="140"/>
      <c r="XF687" s="140"/>
      <c r="XG687" s="140"/>
      <c r="XH687" s="140"/>
      <c r="XI687" s="140"/>
      <c r="XJ687" s="140"/>
      <c r="XK687" s="140"/>
      <c r="XL687" s="140"/>
      <c r="XM687" s="140"/>
      <c r="XN687" s="140"/>
      <c r="XO687" s="140"/>
      <c r="XP687" s="140"/>
      <c r="XQ687" s="140"/>
      <c r="XR687" s="140"/>
      <c r="XS687" s="140"/>
      <c r="XT687" s="140"/>
      <c r="XU687" s="140"/>
      <c r="XV687" s="140"/>
      <c r="XW687" s="140"/>
      <c r="XX687" s="140"/>
      <c r="XY687" s="140"/>
      <c r="XZ687" s="140"/>
      <c r="YA687" s="140"/>
      <c r="YB687" s="140"/>
      <c r="YC687" s="140"/>
      <c r="YD687" s="140"/>
      <c r="YE687" s="140"/>
      <c r="YF687" s="140"/>
      <c r="YG687" s="140"/>
      <c r="YH687" s="140"/>
      <c r="YI687" s="140"/>
      <c r="YJ687" s="140"/>
      <c r="YK687" s="140"/>
      <c r="YL687" s="140"/>
      <c r="YM687" s="140"/>
      <c r="YN687" s="140"/>
      <c r="YO687" s="140"/>
      <c r="YP687" s="140"/>
      <c r="YQ687" s="140"/>
      <c r="YR687" s="140"/>
      <c r="YS687" s="140"/>
      <c r="YT687" s="140"/>
      <c r="YU687" s="140"/>
      <c r="YV687" s="140"/>
      <c r="YW687" s="140"/>
      <c r="YX687" s="140"/>
      <c r="YY687" s="140"/>
      <c r="YZ687" s="140"/>
      <c r="ZA687" s="140"/>
      <c r="ZB687" s="140"/>
      <c r="ZC687" s="140"/>
      <c r="ZD687" s="140"/>
      <c r="ZE687" s="140"/>
      <c r="ZF687" s="140"/>
      <c r="ZG687" s="140"/>
      <c r="ZH687" s="140"/>
      <c r="ZI687" s="140"/>
      <c r="ZJ687" s="140"/>
      <c r="ZK687" s="140"/>
      <c r="ZL687" s="140"/>
      <c r="ZM687" s="140"/>
      <c r="ZN687" s="140"/>
      <c r="ZO687" s="140"/>
      <c r="ZP687" s="140"/>
      <c r="ZQ687" s="140"/>
      <c r="ZR687" s="140"/>
      <c r="ZS687" s="140"/>
      <c r="ZT687" s="140"/>
      <c r="ZU687" s="140"/>
      <c r="ZV687" s="140"/>
      <c r="ZW687" s="140"/>
      <c r="ZX687" s="140"/>
      <c r="ZY687" s="140"/>
      <c r="ZZ687" s="140"/>
      <c r="AAA687" s="140"/>
      <c r="AAB687" s="140"/>
      <c r="AAC687" s="140"/>
      <c r="AAD687" s="140"/>
      <c r="AAE687" s="140"/>
      <c r="AAF687" s="140"/>
      <c r="AAG687" s="140"/>
      <c r="AAH687" s="140"/>
      <c r="AAI687" s="140"/>
      <c r="AAJ687" s="140"/>
      <c r="AAK687" s="140"/>
      <c r="AAL687" s="140"/>
      <c r="AAM687" s="140"/>
      <c r="AAN687" s="140"/>
      <c r="AAO687" s="140"/>
      <c r="AAP687" s="140"/>
      <c r="AAQ687" s="140"/>
      <c r="AAR687" s="140"/>
      <c r="AAS687" s="140"/>
      <c r="AAT687" s="140"/>
      <c r="AAU687" s="140"/>
      <c r="AAV687" s="140"/>
      <c r="AAW687" s="140"/>
      <c r="AAX687" s="140"/>
      <c r="AAY687" s="140"/>
      <c r="AAZ687" s="140"/>
      <c r="ABA687" s="140"/>
      <c r="ABB687" s="140"/>
      <c r="ABC687" s="140"/>
      <c r="ABD687" s="140"/>
      <c r="ABE687" s="140"/>
      <c r="ABF687" s="140"/>
      <c r="ABG687" s="140"/>
      <c r="ABH687" s="140"/>
      <c r="ABI687" s="140"/>
      <c r="ABJ687" s="140"/>
      <c r="ABK687" s="140"/>
      <c r="ABL687" s="140"/>
      <c r="ABM687" s="140"/>
      <c r="ABN687" s="140"/>
      <c r="ABO687" s="140"/>
      <c r="ABP687" s="140"/>
      <c r="ABQ687" s="140"/>
      <c r="ABR687" s="140"/>
      <c r="ABS687" s="140"/>
      <c r="ABT687" s="140"/>
      <c r="ABU687" s="140"/>
      <c r="ABV687" s="140"/>
      <c r="ABW687" s="140"/>
      <c r="ABX687" s="140"/>
      <c r="ABY687" s="140"/>
      <c r="ABZ687" s="140"/>
      <c r="ACA687" s="140"/>
      <c r="ACB687" s="140"/>
      <c r="ACC687" s="140"/>
      <c r="ACD687" s="140"/>
      <c r="ACE687" s="140"/>
      <c r="ACF687" s="140"/>
      <c r="ACG687" s="140"/>
      <c r="ACH687" s="140"/>
      <c r="ACI687" s="140"/>
      <c r="ACJ687" s="140"/>
      <c r="ACK687" s="140"/>
      <c r="ACL687" s="140"/>
      <c r="ACM687" s="140"/>
      <c r="ACN687" s="140"/>
      <c r="ACO687" s="140"/>
      <c r="ACP687" s="140"/>
      <c r="ACQ687" s="140"/>
      <c r="ACR687" s="140"/>
      <c r="ACS687" s="140"/>
      <c r="ACT687" s="140"/>
      <c r="ACU687" s="140"/>
      <c r="ACV687" s="140"/>
      <c r="ACW687" s="140"/>
      <c r="ACX687" s="140"/>
      <c r="ACY687" s="140"/>
      <c r="ACZ687" s="140"/>
      <c r="ADA687" s="140"/>
      <c r="ADB687" s="140"/>
      <c r="ADC687" s="140"/>
      <c r="ADD687" s="140"/>
      <c r="ADE687" s="140"/>
      <c r="ADF687" s="140"/>
      <c r="ADG687" s="140"/>
      <c r="ADH687" s="140"/>
      <c r="ADI687" s="140"/>
      <c r="ADJ687" s="140"/>
      <c r="ADK687" s="140"/>
      <c r="ADL687" s="140"/>
      <c r="ADM687" s="140"/>
      <c r="ADN687" s="140"/>
      <c r="ADO687" s="140"/>
      <c r="ADP687" s="140"/>
      <c r="ADQ687" s="140"/>
      <c r="ADR687" s="140"/>
      <c r="ADS687" s="140"/>
      <c r="ADT687" s="140"/>
      <c r="ADU687" s="140"/>
      <c r="ADV687" s="140"/>
      <c r="ADW687" s="140"/>
      <c r="ADX687" s="140"/>
      <c r="ADY687" s="140"/>
      <c r="ADZ687" s="140"/>
      <c r="AEA687" s="140"/>
      <c r="AEB687" s="140"/>
      <c r="AEC687" s="140"/>
      <c r="AED687" s="140"/>
      <c r="AEE687" s="140"/>
      <c r="AEF687" s="140"/>
      <c r="AEG687" s="140"/>
      <c r="AEH687" s="140"/>
      <c r="AEI687" s="140"/>
      <c r="AEJ687" s="140"/>
      <c r="AEK687" s="140"/>
      <c r="AEL687" s="140"/>
      <c r="AEM687" s="140"/>
      <c r="AEN687" s="140"/>
      <c r="AEO687" s="140"/>
      <c r="AEP687" s="140"/>
      <c r="AEQ687" s="140"/>
      <c r="AER687" s="140"/>
      <c r="AES687" s="140"/>
      <c r="AET687" s="140"/>
      <c r="AEU687" s="140"/>
      <c r="AEV687" s="140"/>
      <c r="AEW687" s="140"/>
      <c r="AEX687" s="140"/>
      <c r="AEY687" s="140"/>
      <c r="AEZ687" s="140"/>
      <c r="AFA687" s="140"/>
      <c r="AFB687" s="140"/>
      <c r="AFC687" s="140"/>
      <c r="AFD687" s="140"/>
      <c r="AFE687" s="140"/>
      <c r="AFF687" s="140"/>
      <c r="AFG687" s="140"/>
      <c r="AFH687" s="140"/>
      <c r="AFI687" s="140"/>
      <c r="AFJ687" s="140"/>
      <c r="AFK687" s="140"/>
      <c r="AFL687" s="140"/>
      <c r="AFM687" s="140"/>
      <c r="AFN687" s="140"/>
      <c r="AFO687" s="140"/>
      <c r="AFP687" s="140"/>
      <c r="AFQ687" s="140"/>
      <c r="AFR687" s="140"/>
      <c r="AFS687" s="140"/>
      <c r="AFT687" s="140"/>
      <c r="AFU687" s="140"/>
      <c r="AFV687" s="140"/>
      <c r="AFW687" s="140"/>
      <c r="AFX687" s="140"/>
      <c r="AFY687" s="140"/>
      <c r="AFZ687" s="140"/>
      <c r="AGA687" s="140"/>
      <c r="AGB687" s="140"/>
      <c r="AGC687" s="140"/>
      <c r="AGD687" s="140"/>
      <c r="AGE687" s="140"/>
      <c r="AGF687" s="140"/>
      <c r="AGG687" s="140"/>
      <c r="AGH687" s="140"/>
      <c r="AGI687" s="140"/>
      <c r="AGJ687" s="140"/>
      <c r="AGK687" s="140"/>
      <c r="AGL687" s="140"/>
      <c r="AGM687" s="140"/>
      <c r="AGN687" s="140"/>
      <c r="AGO687" s="140"/>
      <c r="AGP687" s="140"/>
      <c r="AGQ687" s="140"/>
      <c r="AGR687" s="140"/>
      <c r="AGS687" s="140"/>
      <c r="AGT687" s="140"/>
      <c r="AGU687" s="140"/>
      <c r="AGV687" s="140"/>
      <c r="AGW687" s="140"/>
      <c r="AGX687" s="140"/>
      <c r="AGY687" s="140"/>
      <c r="AGZ687" s="140"/>
      <c r="AHA687" s="140"/>
      <c r="AHB687" s="140"/>
      <c r="AHC687" s="140"/>
      <c r="AHD687" s="140"/>
      <c r="AHE687" s="140"/>
      <c r="AHF687" s="140"/>
      <c r="AHG687" s="140"/>
      <c r="AHH687" s="140"/>
      <c r="AHI687" s="140"/>
      <c r="AHJ687" s="140"/>
      <c r="AHK687" s="140"/>
      <c r="AHL687" s="140"/>
      <c r="AHM687" s="140"/>
      <c r="AHN687" s="140"/>
      <c r="AHO687" s="140"/>
      <c r="AHP687" s="140"/>
      <c r="AHQ687" s="140"/>
      <c r="AHR687" s="140"/>
      <c r="AHS687" s="140"/>
      <c r="AHT687" s="140"/>
      <c r="AHU687" s="140"/>
      <c r="AHV687" s="140"/>
      <c r="AHW687" s="140"/>
      <c r="AHX687" s="140"/>
      <c r="AHY687" s="140"/>
      <c r="AHZ687" s="140"/>
      <c r="AIA687" s="140"/>
      <c r="AIB687" s="140"/>
      <c r="AIC687" s="140"/>
      <c r="AID687" s="140"/>
      <c r="AIE687" s="140"/>
      <c r="AIF687" s="140"/>
      <c r="AIG687" s="140"/>
      <c r="AIH687" s="140"/>
      <c r="AII687" s="140"/>
      <c r="AIJ687" s="140"/>
      <c r="AIK687" s="140"/>
      <c r="AIL687" s="140"/>
      <c r="AIM687" s="140"/>
      <c r="AIN687" s="140"/>
      <c r="AIO687" s="140"/>
      <c r="AIP687" s="140"/>
      <c r="AIQ687" s="140"/>
      <c r="AIR687" s="140"/>
      <c r="AIS687" s="140"/>
      <c r="AIT687" s="140"/>
      <c r="AIU687" s="140"/>
      <c r="AIV687" s="140"/>
      <c r="AIW687" s="140"/>
      <c r="AIX687" s="140"/>
      <c r="AIY687" s="140"/>
      <c r="AIZ687" s="140"/>
      <c r="AJA687" s="140"/>
      <c r="AJB687" s="140"/>
      <c r="AJC687" s="140"/>
      <c r="AJD687" s="140"/>
      <c r="AJE687" s="140"/>
      <c r="AJF687" s="140"/>
      <c r="AJG687" s="140"/>
      <c r="AJH687" s="140"/>
      <c r="AJI687" s="140"/>
      <c r="AJJ687" s="140"/>
      <c r="AJK687" s="140"/>
      <c r="AJL687" s="140"/>
      <c r="AJM687" s="140"/>
      <c r="AJN687" s="140"/>
      <c r="AJO687" s="140"/>
      <c r="AJP687" s="140"/>
      <c r="AJQ687" s="140"/>
      <c r="AJR687" s="140"/>
      <c r="AJS687" s="140"/>
      <c r="AJT687" s="140"/>
      <c r="AJU687" s="140"/>
      <c r="AJV687" s="140"/>
      <c r="AJW687" s="140"/>
      <c r="AJX687" s="140"/>
      <c r="AJY687" s="140"/>
      <c r="AJZ687" s="140"/>
      <c r="AKA687" s="140"/>
      <c r="AKB687" s="140"/>
      <c r="AKC687" s="140"/>
      <c r="AKD687" s="140"/>
      <c r="AKE687" s="140"/>
      <c r="AKF687" s="140"/>
      <c r="AKG687" s="140"/>
      <c r="AKH687" s="140"/>
      <c r="AKI687" s="140"/>
      <c r="AKJ687" s="140"/>
      <c r="AKK687" s="140"/>
      <c r="AKL687" s="140"/>
      <c r="AKM687" s="140"/>
      <c r="AKN687" s="140"/>
      <c r="AKO687" s="140"/>
      <c r="AKP687" s="140"/>
      <c r="AKQ687" s="140"/>
      <c r="AKR687" s="140"/>
      <c r="AKS687" s="140"/>
      <c r="AKT687" s="140"/>
      <c r="AKU687" s="140"/>
      <c r="AKV687" s="140"/>
      <c r="AKW687" s="140"/>
      <c r="AKX687" s="140"/>
    </row>
    <row r="688" spans="1:986" ht="27.95" customHeight="1" x14ac:dyDescent="0.2">
      <c r="A688" s="249"/>
      <c r="B688" s="239" t="s">
        <v>1396</v>
      </c>
      <c r="C688" s="155" t="str">
        <f>_xlfn.CONCAT(Leverancespecifikation6[[#This Row],[ID]],Leverancespecifikation6[[#This Row],[BYGNINGSDEL]])</f>
        <v>684Øvrige</v>
      </c>
      <c r="D688" s="173"/>
      <c r="E688" s="173"/>
      <c r="F688" s="173"/>
      <c r="G688" s="173"/>
      <c r="H688" s="173"/>
      <c r="I688" s="174"/>
      <c r="J688" s="158">
        <v>1</v>
      </c>
      <c r="K688" s="159" t="s">
        <v>1427</v>
      </c>
      <c r="L688" s="160"/>
      <c r="M688" s="82" t="str">
        <f>IFERROR(VLOOKUP(Leverancespecifikation6[[#This Row],[ID-Bygningsdel]],'Data ændringslog'!A:G,7,FALSE),"P")</f>
        <v/>
      </c>
      <c r="N688" s="205" t="s">
        <v>99</v>
      </c>
      <c r="O688" s="264"/>
      <c r="P688" s="265"/>
      <c r="Q688" s="265"/>
      <c r="R688" s="265"/>
      <c r="S688" s="265"/>
      <c r="T688" s="265"/>
      <c r="U688" s="266"/>
      <c r="V688" s="113"/>
      <c r="W688" s="83"/>
      <c r="X688" s="83"/>
      <c r="Y688" s="83"/>
      <c r="Z688" s="83"/>
      <c r="AA688" s="83"/>
      <c r="AB688" s="209"/>
      <c r="AC688" s="173"/>
      <c r="AD688" s="209"/>
      <c r="AE688" s="209"/>
      <c r="AF688" s="209"/>
      <c r="AG688" s="209"/>
      <c r="AH688" s="209"/>
      <c r="AI688" s="209"/>
      <c r="AJ688" s="209"/>
      <c r="AK688" s="173"/>
      <c r="AL688" s="209"/>
      <c r="AM688" s="173"/>
      <c r="AN688" s="209"/>
      <c r="AO688" s="209"/>
      <c r="AP688" s="209"/>
      <c r="AQ688" s="209"/>
      <c r="AR688" s="209"/>
      <c r="AS688" s="209"/>
      <c r="AT688" s="209"/>
      <c r="AU688" s="173"/>
      <c r="AV688" s="209"/>
      <c r="AW688" s="209"/>
      <c r="AX688" s="209"/>
      <c r="AY688" s="209"/>
      <c r="AZ688" s="209"/>
      <c r="BA688" s="209"/>
      <c r="BB688" s="209"/>
      <c r="BC688" s="173"/>
      <c r="BD688" s="209"/>
      <c r="BE688" s="209"/>
      <c r="BF688" s="209"/>
      <c r="BG688" s="209"/>
      <c r="BH688" s="209"/>
      <c r="BI688" s="209"/>
      <c r="BJ688" s="209"/>
      <c r="BK688" s="173"/>
      <c r="BL688" s="288"/>
      <c r="BM688" s="174"/>
      <c r="BN688" s="209"/>
      <c r="BO688" s="209"/>
      <c r="BP688" s="209"/>
      <c r="BQ688" s="209"/>
      <c r="BR688" s="209"/>
      <c r="BS688" s="209"/>
      <c r="BT688" s="209"/>
      <c r="BU688" s="173"/>
      <c r="BV688" s="174"/>
      <c r="BW688" s="209"/>
      <c r="BX688" s="209"/>
      <c r="BY688" s="209"/>
      <c r="BZ688" s="209"/>
      <c r="CA688" s="200"/>
      <c r="CB688" s="134"/>
    </row>
    <row r="689" spans="1:986" s="104" customFormat="1" x14ac:dyDescent="0.2">
      <c r="A689" s="248"/>
      <c r="B689" s="240" t="s">
        <v>1398</v>
      </c>
      <c r="C689" s="161" t="str">
        <f>_xlfn.CONCAT(Leverancespecifikation6[[#This Row],[ID]],Leverancespecifikation6[[#This Row],[BYGNINGSDEL]])</f>
        <v>685Rum &amp; Arealer</v>
      </c>
      <c r="D689" s="162"/>
      <c r="E689" s="162"/>
      <c r="F689" s="162"/>
      <c r="G689" s="162"/>
      <c r="H689" s="162"/>
      <c r="I689" s="162"/>
      <c r="J689" s="163">
        <v>2</v>
      </c>
      <c r="K689" s="164" t="s">
        <v>1429</v>
      </c>
      <c r="L689" s="165"/>
      <c r="M689" s="100" t="str">
        <f>IFERROR(VLOOKUP(Leverancespecifikation6[[#This Row],[ID-Bygningsdel]],'Data ændringslog'!A:G,7,FALSE),"P")</f>
        <v/>
      </c>
      <c r="N689" s="201" t="s">
        <v>99</v>
      </c>
      <c r="O689" s="119"/>
      <c r="P689" s="101"/>
      <c r="Q689" s="101"/>
      <c r="R689" s="101"/>
      <c r="S689" s="101"/>
      <c r="T689" s="101"/>
      <c r="U689" s="120"/>
      <c r="V689" s="111"/>
      <c r="W689" s="102"/>
      <c r="X689" s="102"/>
      <c r="Y689" s="102"/>
      <c r="Z689" s="102"/>
      <c r="AA689" s="102"/>
      <c r="AB689" s="162"/>
      <c r="AC689" s="162"/>
      <c r="AD689" s="162"/>
      <c r="AE689" s="162"/>
      <c r="AF689" s="162"/>
      <c r="AG689" s="162"/>
      <c r="AH689" s="162"/>
      <c r="AI689" s="162"/>
      <c r="AJ689" s="162"/>
      <c r="AK689" s="162"/>
      <c r="AL689" s="162"/>
      <c r="AM689" s="162"/>
      <c r="AN689" s="162"/>
      <c r="AO689" s="162"/>
      <c r="AP689" s="162"/>
      <c r="AQ689" s="162"/>
      <c r="AR689" s="162"/>
      <c r="AS689" s="162"/>
      <c r="AT689" s="162"/>
      <c r="AU689" s="162"/>
      <c r="AV689" s="162"/>
      <c r="AW689" s="162"/>
      <c r="AX689" s="162"/>
      <c r="AY689" s="162"/>
      <c r="AZ689" s="162"/>
      <c r="BA689" s="162"/>
      <c r="BB689" s="162"/>
      <c r="BC689" s="162"/>
      <c r="BD689" s="162"/>
      <c r="BE689" s="162"/>
      <c r="BF689" s="162"/>
      <c r="BG689" s="162"/>
      <c r="BH689" s="162"/>
      <c r="BI689" s="162"/>
      <c r="BJ689" s="162"/>
      <c r="BK689" s="162"/>
      <c r="BL689" s="285"/>
      <c r="BM689" s="162"/>
      <c r="BN689" s="162"/>
      <c r="BO689" s="162"/>
      <c r="BP689" s="162"/>
      <c r="BQ689" s="162"/>
      <c r="BR689" s="162"/>
      <c r="BS689" s="162"/>
      <c r="BT689" s="162"/>
      <c r="BU689" s="162"/>
      <c r="BV689" s="162"/>
      <c r="BW689" s="162"/>
      <c r="BX689" s="162"/>
      <c r="BY689" s="162"/>
      <c r="BZ689" s="162"/>
      <c r="CA689" s="206"/>
      <c r="CB689" s="98"/>
      <c r="CC689" s="98"/>
      <c r="CD689" s="98"/>
      <c r="CE689" s="98"/>
      <c r="CF689" s="98"/>
      <c r="CG689" s="98"/>
      <c r="CH689" s="98"/>
      <c r="CI689" s="98"/>
      <c r="CJ689" s="98"/>
      <c r="CK689" s="98"/>
      <c r="CL689" s="98"/>
      <c r="CM689" s="98"/>
      <c r="CN689" s="98"/>
      <c r="CO689" s="98"/>
      <c r="CP689" s="98"/>
      <c r="CQ689" s="98"/>
      <c r="CR689" s="98"/>
      <c r="CS689" s="98"/>
      <c r="CT689" s="98"/>
      <c r="CU689" s="98"/>
      <c r="CV689" s="98"/>
      <c r="CW689" s="98"/>
      <c r="CX689" s="98"/>
      <c r="CY689" s="98"/>
      <c r="CZ689" s="98"/>
      <c r="DA689" s="98"/>
      <c r="DB689" s="98"/>
      <c r="DC689" s="98"/>
      <c r="DD689" s="98"/>
      <c r="DE689" s="98"/>
      <c r="DF689" s="98"/>
      <c r="DG689" s="98"/>
      <c r="DH689" s="98"/>
      <c r="DI689" s="98"/>
      <c r="DJ689" s="98"/>
      <c r="DK689" s="98"/>
      <c r="DL689" s="98"/>
      <c r="DM689" s="98"/>
      <c r="DN689" s="98"/>
      <c r="DO689" s="98"/>
      <c r="DP689" s="98"/>
      <c r="DQ689" s="98"/>
      <c r="DR689" s="98"/>
      <c r="DS689" s="98"/>
      <c r="DT689" s="98"/>
      <c r="DU689" s="98"/>
      <c r="DV689" s="98"/>
      <c r="DW689" s="98"/>
      <c r="DX689" s="98"/>
      <c r="DY689" s="98"/>
      <c r="DZ689" s="98"/>
      <c r="EA689" s="98"/>
      <c r="EB689" s="98"/>
      <c r="EC689" s="98"/>
      <c r="ED689" s="98"/>
      <c r="EE689" s="98"/>
      <c r="EF689" s="98"/>
      <c r="EG689" s="98"/>
      <c r="EH689" s="98"/>
      <c r="EI689" s="98"/>
      <c r="EJ689" s="98"/>
      <c r="EK689" s="98"/>
      <c r="EL689" s="98"/>
      <c r="EM689" s="98"/>
      <c r="EN689" s="98"/>
      <c r="EO689" s="98"/>
      <c r="EP689" s="98"/>
      <c r="EQ689" s="98"/>
      <c r="ER689" s="98"/>
      <c r="ES689" s="98"/>
      <c r="ET689" s="98"/>
      <c r="EU689" s="98"/>
      <c r="EV689" s="98"/>
      <c r="EW689" s="98"/>
      <c r="EX689" s="98"/>
      <c r="EY689" s="98"/>
      <c r="EZ689" s="98"/>
      <c r="FA689" s="98"/>
      <c r="FB689" s="98"/>
      <c r="FC689" s="98"/>
      <c r="FD689" s="98"/>
      <c r="FE689" s="98"/>
      <c r="FF689" s="98"/>
      <c r="FG689" s="98"/>
      <c r="FH689" s="98"/>
      <c r="FI689" s="98"/>
      <c r="FJ689" s="98"/>
      <c r="FK689" s="98"/>
      <c r="FL689" s="98"/>
      <c r="FM689" s="98"/>
      <c r="FN689" s="98"/>
      <c r="FO689" s="98"/>
      <c r="FP689" s="98"/>
      <c r="FQ689" s="98"/>
      <c r="FR689" s="98"/>
      <c r="FS689" s="98"/>
      <c r="FT689" s="98"/>
      <c r="FU689" s="98"/>
      <c r="FV689" s="98"/>
      <c r="FW689" s="98"/>
      <c r="FX689" s="98"/>
      <c r="FY689" s="98"/>
      <c r="FZ689" s="98"/>
      <c r="GA689" s="98"/>
      <c r="GB689" s="98"/>
      <c r="GC689" s="98"/>
      <c r="GD689" s="98"/>
      <c r="GE689" s="98"/>
      <c r="GF689" s="98"/>
      <c r="GG689" s="98"/>
      <c r="GH689" s="98"/>
      <c r="GI689" s="98"/>
      <c r="GJ689" s="98"/>
      <c r="GK689" s="98"/>
      <c r="GL689" s="98"/>
      <c r="GM689" s="98"/>
      <c r="GN689" s="98"/>
      <c r="GO689" s="98"/>
      <c r="GP689" s="98"/>
      <c r="GQ689" s="98"/>
      <c r="GR689" s="98"/>
      <c r="GS689" s="98"/>
      <c r="GT689" s="98"/>
      <c r="GU689" s="98"/>
      <c r="GV689" s="98"/>
      <c r="GW689" s="98"/>
      <c r="GX689" s="98"/>
      <c r="GY689" s="98"/>
      <c r="GZ689" s="98"/>
      <c r="HA689" s="98"/>
      <c r="HB689" s="98"/>
      <c r="HC689" s="98"/>
      <c r="HD689" s="98"/>
      <c r="HE689" s="98"/>
      <c r="HF689" s="98"/>
      <c r="HG689" s="98"/>
      <c r="HH689" s="98"/>
      <c r="HI689" s="98"/>
      <c r="HJ689" s="98"/>
      <c r="HK689" s="98"/>
      <c r="HL689" s="98"/>
      <c r="HM689" s="98"/>
      <c r="HN689" s="98"/>
      <c r="HO689" s="98"/>
      <c r="HP689" s="98"/>
      <c r="HQ689" s="98"/>
      <c r="HR689" s="98"/>
      <c r="HS689" s="98"/>
      <c r="HT689" s="98"/>
      <c r="HU689" s="98"/>
      <c r="HV689" s="98"/>
      <c r="HW689" s="98"/>
      <c r="HX689" s="98"/>
      <c r="HY689" s="98"/>
      <c r="HZ689" s="98"/>
      <c r="IA689" s="98"/>
      <c r="IB689" s="98"/>
      <c r="IC689" s="98"/>
      <c r="ID689" s="98"/>
      <c r="IE689" s="98"/>
      <c r="IF689" s="98"/>
      <c r="IG689" s="98"/>
      <c r="IH689" s="98"/>
      <c r="II689" s="98"/>
      <c r="IJ689" s="98"/>
      <c r="IK689" s="98"/>
      <c r="IL689" s="98"/>
      <c r="IM689" s="98"/>
      <c r="IN689" s="98"/>
      <c r="IO689" s="98"/>
      <c r="IP689" s="98"/>
      <c r="IQ689" s="98"/>
      <c r="IR689" s="98"/>
      <c r="IS689" s="98"/>
      <c r="IT689" s="98"/>
      <c r="IU689" s="98"/>
      <c r="IV689" s="98"/>
      <c r="IW689" s="98"/>
      <c r="IX689" s="98"/>
      <c r="IY689" s="98"/>
      <c r="IZ689" s="98"/>
      <c r="JA689" s="98"/>
      <c r="JB689" s="98"/>
      <c r="JC689" s="98"/>
      <c r="JD689" s="98"/>
      <c r="JE689" s="98"/>
      <c r="JF689" s="98"/>
      <c r="JG689" s="98"/>
      <c r="JH689" s="98"/>
      <c r="JI689" s="98"/>
      <c r="JJ689" s="98"/>
      <c r="JK689" s="98"/>
      <c r="JL689" s="98"/>
      <c r="JM689" s="98"/>
      <c r="JN689" s="98"/>
      <c r="JO689" s="98"/>
      <c r="JP689" s="98"/>
      <c r="JQ689" s="98"/>
      <c r="JR689" s="98"/>
      <c r="JS689" s="98"/>
      <c r="JT689" s="98"/>
      <c r="JU689" s="98"/>
      <c r="JV689" s="98"/>
      <c r="JW689" s="98"/>
      <c r="JX689" s="98"/>
      <c r="JY689" s="98"/>
      <c r="JZ689" s="98"/>
      <c r="KA689" s="98"/>
      <c r="KB689" s="98"/>
      <c r="KC689" s="98"/>
      <c r="KD689" s="98"/>
      <c r="KE689" s="98"/>
      <c r="KF689" s="98"/>
      <c r="KG689" s="98"/>
      <c r="KH689" s="98"/>
      <c r="KI689" s="98"/>
      <c r="KJ689" s="98"/>
      <c r="KK689" s="98"/>
      <c r="KL689" s="98"/>
      <c r="KM689" s="98"/>
      <c r="KN689" s="98"/>
      <c r="KO689" s="98"/>
      <c r="KP689" s="98"/>
      <c r="KQ689" s="98"/>
      <c r="KR689" s="98"/>
      <c r="KS689" s="98"/>
      <c r="KT689" s="98"/>
      <c r="KU689" s="98"/>
      <c r="KV689" s="98"/>
      <c r="KW689" s="98"/>
      <c r="KX689" s="98"/>
      <c r="KY689" s="98"/>
      <c r="KZ689" s="98"/>
      <c r="LA689" s="98"/>
      <c r="LB689" s="98"/>
      <c r="LC689" s="98"/>
      <c r="LD689" s="98"/>
      <c r="LE689" s="98"/>
      <c r="LF689" s="98"/>
      <c r="LG689" s="98"/>
      <c r="LH689" s="98"/>
      <c r="LI689" s="98"/>
      <c r="LJ689" s="98"/>
      <c r="LK689" s="98"/>
      <c r="LL689" s="98"/>
      <c r="LM689" s="98"/>
      <c r="LN689" s="98"/>
      <c r="LO689" s="98"/>
      <c r="LP689" s="98"/>
      <c r="LQ689" s="98"/>
      <c r="LR689" s="98"/>
      <c r="LS689" s="98"/>
      <c r="LT689" s="98"/>
      <c r="LU689" s="98"/>
      <c r="LV689" s="98"/>
      <c r="LW689" s="98"/>
      <c r="LX689" s="98"/>
      <c r="LY689" s="98"/>
      <c r="LZ689" s="98"/>
      <c r="MA689" s="98"/>
      <c r="MB689" s="98"/>
      <c r="MC689" s="98"/>
      <c r="MD689" s="98"/>
      <c r="ME689" s="98"/>
      <c r="MF689" s="98"/>
      <c r="MG689" s="98"/>
      <c r="MH689" s="98"/>
      <c r="MI689" s="98"/>
      <c r="MJ689" s="98"/>
      <c r="MK689" s="98"/>
      <c r="ML689" s="98"/>
      <c r="MM689" s="98"/>
      <c r="MN689" s="98"/>
      <c r="MO689" s="98"/>
      <c r="MP689" s="98"/>
      <c r="MQ689" s="98"/>
      <c r="MR689" s="98"/>
      <c r="MS689" s="98"/>
      <c r="MT689" s="98"/>
      <c r="MU689" s="98"/>
      <c r="MV689" s="98"/>
      <c r="MW689" s="98"/>
      <c r="MX689" s="98"/>
      <c r="MY689" s="98"/>
      <c r="MZ689" s="98"/>
      <c r="NA689" s="98"/>
      <c r="NB689" s="98"/>
      <c r="NC689" s="98"/>
      <c r="ND689" s="98"/>
      <c r="NE689" s="98"/>
      <c r="NF689" s="98"/>
      <c r="NG689" s="98"/>
      <c r="NH689" s="98"/>
      <c r="NI689" s="98"/>
      <c r="NJ689" s="98"/>
      <c r="NK689" s="98"/>
      <c r="NL689" s="98"/>
      <c r="NM689" s="98"/>
      <c r="NN689" s="98"/>
      <c r="NO689" s="98"/>
      <c r="NP689" s="98"/>
      <c r="NQ689" s="98"/>
      <c r="NR689" s="98"/>
      <c r="NS689" s="98"/>
      <c r="NT689" s="98"/>
      <c r="NU689" s="98"/>
      <c r="NV689" s="98"/>
      <c r="NW689" s="98"/>
      <c r="NX689" s="98"/>
      <c r="NY689" s="98"/>
      <c r="NZ689" s="98"/>
      <c r="OA689" s="98"/>
      <c r="OB689" s="98"/>
      <c r="OC689" s="98"/>
      <c r="OD689" s="98"/>
      <c r="OE689" s="98"/>
      <c r="OF689" s="98"/>
      <c r="OG689" s="98"/>
      <c r="OH689" s="98"/>
      <c r="OI689" s="98"/>
      <c r="OJ689" s="98"/>
      <c r="OK689" s="98"/>
      <c r="OL689" s="98"/>
      <c r="OM689" s="98"/>
      <c r="ON689" s="98"/>
      <c r="OO689" s="98"/>
      <c r="OP689" s="98"/>
      <c r="OQ689" s="98"/>
      <c r="OR689" s="98"/>
      <c r="OS689" s="98"/>
      <c r="OT689" s="98"/>
      <c r="OU689" s="98"/>
      <c r="OV689" s="98"/>
      <c r="OW689" s="98"/>
      <c r="OX689" s="98"/>
      <c r="OY689" s="98"/>
      <c r="OZ689" s="98"/>
      <c r="PA689" s="98"/>
      <c r="PB689" s="98"/>
      <c r="PC689" s="98"/>
      <c r="PD689" s="98"/>
      <c r="PE689" s="98"/>
      <c r="PF689" s="98"/>
      <c r="PG689" s="98"/>
      <c r="PH689" s="98"/>
      <c r="PI689" s="98"/>
      <c r="PJ689" s="98"/>
      <c r="PK689" s="98"/>
      <c r="PL689" s="98"/>
      <c r="PM689" s="98"/>
      <c r="PN689" s="98"/>
      <c r="PO689" s="98"/>
      <c r="PP689" s="98"/>
      <c r="PQ689" s="98"/>
      <c r="PR689" s="98"/>
      <c r="PS689" s="98"/>
      <c r="PT689" s="98"/>
      <c r="PU689" s="98"/>
      <c r="PV689" s="98"/>
      <c r="PW689" s="98"/>
      <c r="PX689" s="98"/>
      <c r="PY689" s="98"/>
      <c r="PZ689" s="98"/>
      <c r="QA689" s="98"/>
      <c r="QB689" s="98"/>
      <c r="QC689" s="98"/>
      <c r="QD689" s="98"/>
      <c r="QE689" s="98"/>
      <c r="QF689" s="98"/>
      <c r="QG689" s="98"/>
      <c r="QH689" s="98"/>
      <c r="QI689" s="98"/>
      <c r="QJ689" s="98"/>
      <c r="QK689" s="98"/>
      <c r="QL689" s="98"/>
      <c r="QM689" s="98"/>
      <c r="QN689" s="98"/>
      <c r="QO689" s="98"/>
      <c r="QP689" s="98"/>
      <c r="QQ689" s="98"/>
      <c r="QR689" s="98"/>
      <c r="QS689" s="98"/>
      <c r="QT689" s="98"/>
      <c r="QU689" s="98"/>
      <c r="QV689" s="98"/>
      <c r="QW689" s="98"/>
      <c r="QX689" s="98"/>
      <c r="QY689" s="98"/>
      <c r="QZ689" s="98"/>
      <c r="RA689" s="98"/>
      <c r="RB689" s="98"/>
      <c r="RC689" s="98"/>
      <c r="RD689" s="98"/>
      <c r="RE689" s="98"/>
      <c r="RF689" s="98"/>
      <c r="RG689" s="98"/>
      <c r="RH689" s="98"/>
      <c r="RI689" s="98"/>
      <c r="RJ689" s="98"/>
      <c r="RK689" s="98"/>
      <c r="RL689" s="98"/>
      <c r="RM689" s="98"/>
      <c r="RN689" s="98"/>
      <c r="RO689" s="98"/>
      <c r="RP689" s="98"/>
      <c r="RQ689" s="98"/>
      <c r="RR689" s="98"/>
      <c r="RS689" s="98"/>
      <c r="RT689" s="98"/>
      <c r="RU689" s="98"/>
      <c r="RV689" s="98"/>
      <c r="RW689" s="98"/>
      <c r="RX689" s="98"/>
      <c r="RY689" s="98"/>
      <c r="RZ689" s="98"/>
      <c r="SA689" s="98"/>
      <c r="SB689" s="98"/>
      <c r="SC689" s="98"/>
      <c r="SD689" s="98"/>
      <c r="SE689" s="98"/>
      <c r="SF689" s="98"/>
      <c r="SG689" s="98"/>
      <c r="SH689" s="98"/>
      <c r="SI689" s="98"/>
      <c r="SJ689" s="98"/>
      <c r="SK689" s="98"/>
      <c r="SL689" s="98"/>
      <c r="SM689" s="98"/>
      <c r="SN689" s="98"/>
      <c r="SO689" s="98"/>
      <c r="SP689" s="98"/>
      <c r="SQ689" s="98"/>
      <c r="SR689" s="98"/>
      <c r="SS689" s="98"/>
      <c r="ST689" s="98"/>
      <c r="SU689" s="98"/>
      <c r="SV689" s="98"/>
      <c r="SW689" s="98"/>
      <c r="SX689" s="98"/>
      <c r="SY689" s="98"/>
      <c r="SZ689" s="98"/>
      <c r="TA689" s="98"/>
      <c r="TB689" s="98"/>
      <c r="TC689" s="98"/>
      <c r="TD689" s="98"/>
      <c r="TE689" s="98"/>
      <c r="TF689" s="98"/>
      <c r="TG689" s="98"/>
      <c r="TH689" s="98"/>
      <c r="TI689" s="98"/>
      <c r="TJ689" s="98"/>
      <c r="TK689" s="98"/>
      <c r="TL689" s="98"/>
      <c r="TM689" s="98"/>
      <c r="TN689" s="98"/>
      <c r="TO689" s="98"/>
      <c r="TP689" s="98"/>
      <c r="TQ689" s="98"/>
      <c r="TR689" s="98"/>
      <c r="TS689" s="98"/>
      <c r="TT689" s="98"/>
      <c r="TU689" s="98"/>
      <c r="TV689" s="98"/>
      <c r="TW689" s="98"/>
      <c r="TX689" s="98"/>
      <c r="TY689" s="98"/>
      <c r="TZ689" s="98"/>
      <c r="UA689" s="98"/>
      <c r="UB689" s="98"/>
      <c r="UC689" s="98"/>
      <c r="UD689" s="98"/>
      <c r="UE689" s="98"/>
      <c r="UF689" s="98"/>
      <c r="UG689" s="98"/>
      <c r="UH689" s="98"/>
      <c r="UI689" s="98"/>
      <c r="UJ689" s="98"/>
      <c r="UK689" s="98"/>
      <c r="UL689" s="98"/>
      <c r="UM689" s="98"/>
      <c r="UN689" s="98"/>
      <c r="UO689" s="98"/>
      <c r="UP689" s="98"/>
      <c r="UQ689" s="98"/>
      <c r="UR689" s="98"/>
      <c r="US689" s="98"/>
      <c r="UT689" s="98"/>
      <c r="UU689" s="98"/>
      <c r="UV689" s="98"/>
      <c r="UW689" s="98"/>
      <c r="UX689" s="98"/>
      <c r="UY689" s="98"/>
      <c r="UZ689" s="98"/>
      <c r="VA689" s="98"/>
      <c r="VB689" s="98"/>
      <c r="VC689" s="98"/>
      <c r="VD689" s="98"/>
      <c r="VE689" s="98"/>
      <c r="VF689" s="98"/>
      <c r="VG689" s="98"/>
      <c r="VH689" s="98"/>
      <c r="VI689" s="98"/>
      <c r="VJ689" s="98"/>
      <c r="VK689" s="98"/>
      <c r="VL689" s="98"/>
      <c r="VM689" s="98"/>
      <c r="VN689" s="98"/>
      <c r="VO689" s="98"/>
      <c r="VP689" s="98"/>
      <c r="VQ689" s="98"/>
      <c r="VR689" s="98"/>
      <c r="VS689" s="98"/>
      <c r="VT689" s="98"/>
      <c r="VU689" s="98"/>
      <c r="VV689" s="98"/>
      <c r="VW689" s="98"/>
      <c r="VX689" s="98"/>
      <c r="VY689" s="98"/>
      <c r="VZ689" s="98"/>
      <c r="WA689" s="98"/>
      <c r="WB689" s="98"/>
      <c r="WC689" s="98"/>
      <c r="WD689" s="98"/>
      <c r="WE689" s="98"/>
      <c r="WF689" s="98"/>
      <c r="WG689" s="98"/>
      <c r="WH689" s="98"/>
      <c r="WI689" s="98"/>
      <c r="WJ689" s="98"/>
      <c r="WK689" s="98"/>
      <c r="WL689" s="98"/>
      <c r="WM689" s="98"/>
      <c r="WN689" s="98"/>
      <c r="WO689" s="98"/>
      <c r="WP689" s="98"/>
      <c r="WQ689" s="98"/>
      <c r="WR689" s="98"/>
      <c r="WS689" s="98"/>
      <c r="WT689" s="98"/>
      <c r="WU689" s="98"/>
      <c r="WV689" s="98"/>
      <c r="WW689" s="98"/>
      <c r="WX689" s="98"/>
      <c r="WY689" s="98"/>
      <c r="WZ689" s="98"/>
      <c r="XA689" s="98"/>
      <c r="XB689" s="98"/>
      <c r="XC689" s="98"/>
      <c r="XD689" s="98"/>
      <c r="XE689" s="98"/>
      <c r="XF689" s="98"/>
      <c r="XG689" s="98"/>
      <c r="XH689" s="98"/>
      <c r="XI689" s="98"/>
      <c r="XJ689" s="98"/>
      <c r="XK689" s="98"/>
      <c r="XL689" s="98"/>
      <c r="XM689" s="98"/>
      <c r="XN689" s="98"/>
      <c r="XO689" s="98"/>
      <c r="XP689" s="98"/>
      <c r="XQ689" s="98"/>
      <c r="XR689" s="98"/>
      <c r="XS689" s="98"/>
      <c r="XT689" s="98"/>
      <c r="XU689" s="98"/>
      <c r="XV689" s="98"/>
      <c r="XW689" s="98"/>
      <c r="XX689" s="98"/>
      <c r="XY689" s="98"/>
      <c r="XZ689" s="98"/>
      <c r="YA689" s="98"/>
      <c r="YB689" s="98"/>
      <c r="YC689" s="98"/>
      <c r="YD689" s="98"/>
      <c r="YE689" s="98"/>
      <c r="YF689" s="98"/>
      <c r="YG689" s="98"/>
      <c r="YH689" s="98"/>
      <c r="YI689" s="98"/>
      <c r="YJ689" s="98"/>
      <c r="YK689" s="98"/>
      <c r="YL689" s="98"/>
      <c r="YM689" s="98"/>
      <c r="YN689" s="98"/>
      <c r="YO689" s="98"/>
      <c r="YP689" s="98"/>
      <c r="YQ689" s="98"/>
      <c r="YR689" s="98"/>
      <c r="YS689" s="98"/>
      <c r="YT689" s="98"/>
      <c r="YU689" s="98"/>
      <c r="YV689" s="98"/>
      <c r="YW689" s="98"/>
      <c r="YX689" s="98"/>
      <c r="YY689" s="98"/>
      <c r="YZ689" s="98"/>
      <c r="ZA689" s="98"/>
      <c r="ZB689" s="98"/>
      <c r="ZC689" s="98"/>
      <c r="ZD689" s="98"/>
      <c r="ZE689" s="98"/>
      <c r="ZF689" s="98"/>
      <c r="ZG689" s="98"/>
      <c r="ZH689" s="98"/>
      <c r="ZI689" s="98"/>
      <c r="ZJ689" s="98"/>
      <c r="ZK689" s="98"/>
      <c r="ZL689" s="98"/>
      <c r="ZM689" s="98"/>
      <c r="ZN689" s="98"/>
      <c r="ZO689" s="98"/>
      <c r="ZP689" s="98"/>
      <c r="ZQ689" s="98"/>
      <c r="ZR689" s="98"/>
      <c r="ZS689" s="98"/>
      <c r="ZT689" s="98"/>
      <c r="ZU689" s="98"/>
      <c r="ZV689" s="98"/>
      <c r="ZW689" s="98"/>
      <c r="ZX689" s="98"/>
      <c r="ZY689" s="98"/>
      <c r="ZZ689" s="98"/>
      <c r="AAA689" s="98"/>
      <c r="AAB689" s="98"/>
      <c r="AAC689" s="98"/>
      <c r="AAD689" s="98"/>
      <c r="AAE689" s="98"/>
      <c r="AAF689" s="98"/>
      <c r="AAG689" s="98"/>
      <c r="AAH689" s="98"/>
      <c r="AAI689" s="98"/>
      <c r="AAJ689" s="98"/>
      <c r="AAK689" s="98"/>
      <c r="AAL689" s="98"/>
      <c r="AAM689" s="98"/>
      <c r="AAN689" s="98"/>
      <c r="AAO689" s="98"/>
      <c r="AAP689" s="98"/>
      <c r="AAQ689" s="98"/>
      <c r="AAR689" s="98"/>
      <c r="AAS689" s="98"/>
      <c r="AAT689" s="98"/>
      <c r="AAU689" s="98"/>
      <c r="AAV689" s="98"/>
      <c r="AAW689" s="98"/>
      <c r="AAX689" s="98"/>
      <c r="AAY689" s="98"/>
      <c r="AAZ689" s="98"/>
      <c r="ABA689" s="98"/>
      <c r="ABB689" s="98"/>
      <c r="ABC689" s="98"/>
      <c r="ABD689" s="98"/>
      <c r="ABE689" s="98"/>
      <c r="ABF689" s="98"/>
      <c r="ABG689" s="98"/>
      <c r="ABH689" s="98"/>
      <c r="ABI689" s="98"/>
      <c r="ABJ689" s="98"/>
      <c r="ABK689" s="98"/>
      <c r="ABL689" s="98"/>
      <c r="ABM689" s="98"/>
      <c r="ABN689" s="98"/>
      <c r="ABO689" s="98"/>
      <c r="ABP689" s="98"/>
      <c r="ABQ689" s="98"/>
      <c r="ABR689" s="98"/>
      <c r="ABS689" s="98"/>
      <c r="ABT689" s="98"/>
      <c r="ABU689" s="98"/>
      <c r="ABV689" s="98"/>
      <c r="ABW689" s="98"/>
      <c r="ABX689" s="98"/>
      <c r="ABY689" s="98"/>
      <c r="ABZ689" s="98"/>
      <c r="ACA689" s="98"/>
      <c r="ACB689" s="98"/>
      <c r="ACC689" s="98"/>
      <c r="ACD689" s="98"/>
      <c r="ACE689" s="98"/>
      <c r="ACF689" s="98"/>
      <c r="ACG689" s="98"/>
      <c r="ACH689" s="98"/>
      <c r="ACI689" s="98"/>
      <c r="ACJ689" s="98"/>
      <c r="ACK689" s="98"/>
      <c r="ACL689" s="98"/>
      <c r="ACM689" s="98"/>
      <c r="ACN689" s="98"/>
      <c r="ACO689" s="98"/>
      <c r="ACP689" s="98"/>
      <c r="ACQ689" s="98"/>
      <c r="ACR689" s="98"/>
      <c r="ACS689" s="98"/>
      <c r="ACT689" s="98"/>
      <c r="ACU689" s="98"/>
      <c r="ACV689" s="98"/>
      <c r="ACW689" s="98"/>
      <c r="ACX689" s="98"/>
      <c r="ACY689" s="98"/>
      <c r="ACZ689" s="98"/>
      <c r="ADA689" s="98"/>
      <c r="ADB689" s="98"/>
      <c r="ADC689" s="98"/>
      <c r="ADD689" s="98"/>
      <c r="ADE689" s="98"/>
      <c r="ADF689" s="98"/>
      <c r="ADG689" s="98"/>
      <c r="ADH689" s="98"/>
      <c r="ADI689" s="98"/>
      <c r="ADJ689" s="98"/>
      <c r="ADK689" s="98"/>
      <c r="ADL689" s="98"/>
      <c r="ADM689" s="98"/>
      <c r="ADN689" s="98"/>
      <c r="ADO689" s="98"/>
      <c r="ADP689" s="98"/>
      <c r="ADQ689" s="98"/>
      <c r="ADR689" s="98"/>
      <c r="ADS689" s="98"/>
      <c r="ADT689" s="98"/>
      <c r="ADU689" s="98"/>
      <c r="ADV689" s="98"/>
      <c r="ADW689" s="98"/>
      <c r="ADX689" s="98"/>
      <c r="ADY689" s="98"/>
      <c r="ADZ689" s="98"/>
      <c r="AEA689" s="98"/>
      <c r="AEB689" s="98"/>
      <c r="AEC689" s="98"/>
      <c r="AED689" s="98"/>
      <c r="AEE689" s="98"/>
      <c r="AEF689" s="98"/>
      <c r="AEG689" s="98"/>
      <c r="AEH689" s="98"/>
      <c r="AEI689" s="98"/>
      <c r="AEJ689" s="98"/>
      <c r="AEK689" s="98"/>
      <c r="AEL689" s="98"/>
      <c r="AEM689" s="98"/>
      <c r="AEN689" s="98"/>
      <c r="AEO689" s="98"/>
      <c r="AEP689" s="98"/>
      <c r="AEQ689" s="98"/>
      <c r="AER689" s="98"/>
      <c r="AES689" s="98"/>
      <c r="AET689" s="98"/>
      <c r="AEU689" s="98"/>
      <c r="AEV689" s="98"/>
      <c r="AEW689" s="98"/>
      <c r="AEX689" s="98"/>
      <c r="AEY689" s="98"/>
      <c r="AEZ689" s="98"/>
      <c r="AFA689" s="98"/>
      <c r="AFB689" s="98"/>
      <c r="AFC689" s="98"/>
      <c r="AFD689" s="98"/>
      <c r="AFE689" s="98"/>
      <c r="AFF689" s="98"/>
      <c r="AFG689" s="98"/>
      <c r="AFH689" s="98"/>
      <c r="AFI689" s="98"/>
      <c r="AFJ689" s="98"/>
      <c r="AFK689" s="98"/>
      <c r="AFL689" s="98"/>
      <c r="AFM689" s="98"/>
      <c r="AFN689" s="98"/>
      <c r="AFO689" s="98"/>
      <c r="AFP689" s="98"/>
      <c r="AFQ689" s="98"/>
      <c r="AFR689" s="98"/>
      <c r="AFS689" s="98"/>
      <c r="AFT689" s="98"/>
      <c r="AFU689" s="98"/>
      <c r="AFV689" s="98"/>
      <c r="AFW689" s="98"/>
      <c r="AFX689" s="98"/>
      <c r="AFY689" s="98"/>
      <c r="AFZ689" s="98"/>
      <c r="AGA689" s="98"/>
      <c r="AGB689" s="98"/>
      <c r="AGC689" s="98"/>
      <c r="AGD689" s="98"/>
      <c r="AGE689" s="98"/>
      <c r="AGF689" s="98"/>
      <c r="AGG689" s="98"/>
      <c r="AGH689" s="98"/>
      <c r="AGI689" s="98"/>
      <c r="AGJ689" s="98"/>
      <c r="AGK689" s="98"/>
      <c r="AGL689" s="98"/>
      <c r="AGM689" s="98"/>
      <c r="AGN689" s="98"/>
      <c r="AGO689" s="98"/>
      <c r="AGP689" s="98"/>
      <c r="AGQ689" s="98"/>
      <c r="AGR689" s="98"/>
      <c r="AGS689" s="98"/>
      <c r="AGT689" s="98"/>
      <c r="AGU689" s="98"/>
      <c r="AGV689" s="98"/>
      <c r="AGW689" s="98"/>
      <c r="AGX689" s="98"/>
      <c r="AGY689" s="98"/>
      <c r="AGZ689" s="98"/>
      <c r="AHA689" s="98"/>
      <c r="AHB689" s="98"/>
      <c r="AHC689" s="98"/>
      <c r="AHD689" s="98"/>
      <c r="AHE689" s="98"/>
      <c r="AHF689" s="98"/>
      <c r="AHG689" s="98"/>
      <c r="AHH689" s="98"/>
      <c r="AHI689" s="98"/>
      <c r="AHJ689" s="98"/>
      <c r="AHK689" s="98"/>
      <c r="AHL689" s="98"/>
      <c r="AHM689" s="98"/>
      <c r="AHN689" s="98"/>
      <c r="AHO689" s="98"/>
      <c r="AHP689" s="98"/>
      <c r="AHQ689" s="98"/>
      <c r="AHR689" s="98"/>
      <c r="AHS689" s="98"/>
      <c r="AHT689" s="98"/>
      <c r="AHU689" s="98"/>
      <c r="AHV689" s="98"/>
      <c r="AHW689" s="98"/>
      <c r="AHX689" s="98"/>
      <c r="AHY689" s="98"/>
      <c r="AHZ689" s="98"/>
      <c r="AIA689" s="98"/>
      <c r="AIB689" s="98"/>
      <c r="AIC689" s="98"/>
      <c r="AID689" s="98"/>
      <c r="AIE689" s="98"/>
      <c r="AIF689" s="98"/>
      <c r="AIG689" s="98"/>
      <c r="AIH689" s="98"/>
      <c r="AII689" s="98"/>
      <c r="AIJ689" s="98"/>
      <c r="AIK689" s="98"/>
      <c r="AIL689" s="98"/>
      <c r="AIM689" s="98"/>
      <c r="AIN689" s="98"/>
      <c r="AIO689" s="98"/>
      <c r="AIP689" s="98"/>
      <c r="AIQ689" s="98"/>
      <c r="AIR689" s="98"/>
      <c r="AIS689" s="98"/>
      <c r="AIT689" s="98"/>
      <c r="AIU689" s="98"/>
      <c r="AIV689" s="98"/>
      <c r="AIW689" s="98"/>
      <c r="AIX689" s="98"/>
      <c r="AIY689" s="98"/>
      <c r="AIZ689" s="98"/>
      <c r="AJA689" s="98"/>
      <c r="AJB689" s="98"/>
      <c r="AJC689" s="98"/>
      <c r="AJD689" s="98"/>
      <c r="AJE689" s="98"/>
      <c r="AJF689" s="98"/>
      <c r="AJG689" s="98"/>
      <c r="AJH689" s="98"/>
      <c r="AJI689" s="98"/>
      <c r="AJJ689" s="98"/>
      <c r="AJK689" s="98"/>
      <c r="AJL689" s="98"/>
      <c r="AJM689" s="98"/>
      <c r="AJN689" s="98"/>
      <c r="AJO689" s="98"/>
      <c r="AJP689" s="98"/>
      <c r="AJQ689" s="98"/>
      <c r="AJR689" s="98"/>
      <c r="AJS689" s="98"/>
      <c r="AJT689" s="98"/>
      <c r="AJU689" s="98"/>
      <c r="AJV689" s="98"/>
      <c r="AJW689" s="98"/>
      <c r="AJX689" s="98"/>
      <c r="AJY689" s="98"/>
      <c r="AJZ689" s="98"/>
      <c r="AKA689" s="98"/>
      <c r="AKB689" s="98"/>
      <c r="AKC689" s="98"/>
      <c r="AKD689" s="98"/>
      <c r="AKE689" s="98"/>
      <c r="AKF689" s="98"/>
      <c r="AKG689" s="98"/>
      <c r="AKH689" s="98"/>
      <c r="AKI689" s="98"/>
      <c r="AKJ689" s="98"/>
      <c r="AKK689" s="98"/>
      <c r="AKL689" s="98"/>
      <c r="AKM689" s="98"/>
      <c r="AKN689" s="98"/>
      <c r="AKO689" s="98"/>
      <c r="AKP689" s="98"/>
      <c r="AKQ689" s="98"/>
      <c r="AKR689" s="98"/>
      <c r="AKS689" s="98"/>
      <c r="AKT689" s="98"/>
      <c r="AKU689" s="98"/>
      <c r="AKV689" s="98"/>
      <c r="AKW689" s="98"/>
      <c r="AKX689" s="98"/>
    </row>
    <row r="690" spans="1:986" s="88" customFormat="1" ht="12" x14ac:dyDescent="0.2">
      <c r="A690" s="249"/>
      <c r="B690" s="241" t="s">
        <v>1400</v>
      </c>
      <c r="C690" s="166" t="str">
        <f>_xlfn.CONCAT(Leverancespecifikation6[[#This Row],[ID]],Leverancespecifikation6[[#This Row],[BYGNINGSDEL]])</f>
        <v>686Bygværkets Bruttoarealer</v>
      </c>
      <c r="D690" s="167"/>
      <c r="E690" s="167"/>
      <c r="F690" s="167"/>
      <c r="G690" s="167"/>
      <c r="H690" s="167"/>
      <c r="I690" s="167"/>
      <c r="J690" s="167">
        <v>4</v>
      </c>
      <c r="K690" s="331" t="s">
        <v>1431</v>
      </c>
      <c r="L690" s="169" t="s">
        <v>1499</v>
      </c>
      <c r="M690" s="86" t="str">
        <f>IFERROR(VLOOKUP(Leverancespecifikation6[[#This Row],[ID-Bygningsdel]],'Data ændringslog'!A:G,7,FALSE),"P")</f>
        <v/>
      </c>
      <c r="N690" s="320" t="s">
        <v>99</v>
      </c>
      <c r="O690" s="117" t="str">
        <f>VLOOKUP(Leverancespecifikation6[[#This Row],[ID-Bygningsdel]],'Data aktør'!A:H,2,FALSE)</f>
        <v>X</v>
      </c>
      <c r="P690" s="87" t="str">
        <f>VLOOKUP(Leverancespecifikation6[[#This Row],[ID-Bygningsdel]],'Data aktør'!A:H,3,FALSE)</f>
        <v/>
      </c>
      <c r="Q690" s="87" t="str">
        <f>VLOOKUP(Leverancespecifikation6[[#This Row],[ID-Bygningsdel]],'Data aktør'!A:H,4,FALSE)</f>
        <v/>
      </c>
      <c r="R690" s="87" t="str">
        <f>VLOOKUP(Leverancespecifikation6[[#This Row],[ID-Bygningsdel]],'Data aktør'!A:H,5,FALSE)</f>
        <v/>
      </c>
      <c r="S690" s="87" t="str">
        <f>VLOOKUP(Leverancespecifikation6[[#This Row],[ID-Bygningsdel]],'Data aktør'!A:H,6,FALSE)</f>
        <v/>
      </c>
      <c r="T690" s="87" t="str">
        <f>VLOOKUP(Leverancespecifikation6[[#This Row],[ID-Bygningsdel]],'Data aktør'!A:H,7,FALSE)</f>
        <v/>
      </c>
      <c r="U690" s="118" t="str">
        <f>VLOOKUP(Leverancespecifikation6[[#This Row],[ID-Bygningsdel]],'Data aktør'!A:H,8,FALSE)</f>
        <v/>
      </c>
      <c r="V690" s="110"/>
      <c r="W690" s="85"/>
      <c r="X690" s="85"/>
      <c r="Y690" s="85"/>
      <c r="Z690" s="85"/>
      <c r="AA690" s="85"/>
      <c r="AB690" s="167" t="s">
        <v>33</v>
      </c>
      <c r="AC690" s="167">
        <v>200</v>
      </c>
      <c r="AD690" s="167"/>
      <c r="AE690" s="167"/>
      <c r="AF690" s="167"/>
      <c r="AG690" s="167"/>
      <c r="AH690" s="167"/>
      <c r="AI690" s="167"/>
      <c r="AJ690" s="167" t="s">
        <v>33</v>
      </c>
      <c r="AK690" s="167">
        <v>300</v>
      </c>
      <c r="AL690" s="167"/>
      <c r="AM690" s="167"/>
      <c r="AN690" s="167"/>
      <c r="AO690" s="167"/>
      <c r="AP690" s="167"/>
      <c r="AQ690" s="167"/>
      <c r="AR690" s="167"/>
      <c r="AS690" s="167"/>
      <c r="AT690" s="167" t="s">
        <v>33</v>
      </c>
      <c r="AU690" s="167">
        <v>325</v>
      </c>
      <c r="AV690" s="167"/>
      <c r="AW690" s="167"/>
      <c r="AX690" s="167"/>
      <c r="AY690" s="167"/>
      <c r="AZ690" s="167"/>
      <c r="BA690" s="167"/>
      <c r="BB690" s="167" t="s">
        <v>33</v>
      </c>
      <c r="BC690" s="167">
        <v>325</v>
      </c>
      <c r="BD690" s="167"/>
      <c r="BE690" s="167"/>
      <c r="BF690" s="167"/>
      <c r="BG690" s="167"/>
      <c r="BH690" s="167"/>
      <c r="BI690" s="167"/>
      <c r="BJ690" s="167"/>
      <c r="BK690" s="167"/>
      <c r="BL690" s="286"/>
      <c r="BM690" s="167"/>
      <c r="BN690" s="167"/>
      <c r="BO690" s="167"/>
      <c r="BP690" s="167"/>
      <c r="BQ690" s="167"/>
      <c r="BR690" s="167"/>
      <c r="BS690" s="167"/>
      <c r="BT690" s="167"/>
      <c r="BU690" s="167"/>
      <c r="BV690" s="167"/>
      <c r="BW690" s="167"/>
      <c r="BX690" s="167"/>
      <c r="BY690" s="167"/>
      <c r="BZ690" s="167"/>
      <c r="CA690" s="207"/>
      <c r="CB690" s="134"/>
      <c r="CC690" s="134"/>
      <c r="CD690" s="134"/>
      <c r="CE690" s="134"/>
      <c r="CF690" s="134"/>
      <c r="CG690" s="134"/>
      <c r="CH690" s="134"/>
      <c r="CI690" s="134"/>
      <c r="CJ690" s="134"/>
      <c r="CK690" s="134"/>
      <c r="CL690" s="134"/>
      <c r="CM690" s="134"/>
      <c r="CN690" s="134"/>
      <c r="CO690" s="134"/>
      <c r="CP690" s="134"/>
      <c r="CQ690" s="134"/>
      <c r="CR690" s="134"/>
      <c r="CS690" s="134"/>
      <c r="CT690" s="134"/>
      <c r="CU690" s="134"/>
      <c r="CV690" s="134"/>
      <c r="CW690" s="134"/>
      <c r="CX690" s="134"/>
      <c r="CY690" s="134"/>
      <c r="CZ690" s="134"/>
      <c r="DA690" s="134"/>
      <c r="DB690" s="134"/>
      <c r="DC690" s="134"/>
      <c r="DD690" s="134"/>
      <c r="DE690" s="134"/>
      <c r="DF690" s="134"/>
      <c r="DG690" s="134"/>
      <c r="DH690" s="134"/>
      <c r="DI690" s="134"/>
      <c r="DJ690" s="134"/>
      <c r="DK690" s="134"/>
      <c r="DL690" s="134"/>
      <c r="DM690" s="134"/>
      <c r="DN690" s="134"/>
      <c r="DO690" s="134"/>
      <c r="DP690" s="134"/>
      <c r="DQ690" s="134"/>
      <c r="DR690" s="134"/>
      <c r="DS690" s="134"/>
      <c r="DT690" s="134"/>
      <c r="DU690" s="134"/>
      <c r="DV690" s="134"/>
      <c r="DW690" s="134"/>
      <c r="DX690" s="134"/>
      <c r="DY690" s="134"/>
      <c r="DZ690" s="134"/>
      <c r="EA690" s="134"/>
      <c r="EB690" s="134"/>
      <c r="EC690" s="134"/>
      <c r="ED690" s="134"/>
      <c r="EE690" s="134"/>
      <c r="EF690" s="134"/>
      <c r="EG690" s="134"/>
      <c r="EH690" s="134"/>
      <c r="EI690" s="134"/>
      <c r="EJ690" s="134"/>
      <c r="EK690" s="134"/>
      <c r="EL690" s="134"/>
      <c r="EM690" s="134"/>
      <c r="EN690" s="134"/>
      <c r="EO690" s="134"/>
      <c r="EP690" s="134"/>
      <c r="EQ690" s="134"/>
      <c r="ER690" s="134"/>
      <c r="ES690" s="134"/>
      <c r="ET690" s="134"/>
      <c r="EU690" s="134"/>
      <c r="EV690" s="134"/>
      <c r="EW690" s="134"/>
      <c r="EX690" s="134"/>
      <c r="EY690" s="134"/>
      <c r="EZ690" s="134"/>
      <c r="FA690" s="134"/>
      <c r="FB690" s="134"/>
      <c r="FC690" s="134"/>
      <c r="FD690" s="134"/>
      <c r="FE690" s="134"/>
      <c r="FF690" s="134"/>
      <c r="FG690" s="134"/>
      <c r="FH690" s="134"/>
      <c r="FI690" s="134"/>
      <c r="FJ690" s="134"/>
      <c r="FK690" s="134"/>
      <c r="FL690" s="134"/>
      <c r="FM690" s="134"/>
      <c r="FN690" s="134"/>
      <c r="FO690" s="134"/>
      <c r="FP690" s="134"/>
      <c r="FQ690" s="134"/>
      <c r="FR690" s="134"/>
      <c r="FS690" s="134"/>
      <c r="FT690" s="134"/>
      <c r="FU690" s="134"/>
      <c r="FV690" s="134"/>
      <c r="FW690" s="134"/>
      <c r="FX690" s="134"/>
      <c r="FY690" s="134"/>
      <c r="FZ690" s="134"/>
      <c r="GA690" s="134"/>
      <c r="GB690" s="134"/>
      <c r="GC690" s="134"/>
      <c r="GD690" s="134"/>
      <c r="GE690" s="134"/>
      <c r="GF690" s="134"/>
      <c r="GG690" s="134"/>
      <c r="GH690" s="134"/>
      <c r="GI690" s="134"/>
      <c r="GJ690" s="134"/>
      <c r="GK690" s="134"/>
      <c r="GL690" s="134"/>
      <c r="GM690" s="134"/>
      <c r="GN690" s="134"/>
      <c r="GO690" s="134"/>
      <c r="GP690" s="134"/>
      <c r="GQ690" s="134"/>
      <c r="GR690" s="134"/>
      <c r="GS690" s="134"/>
      <c r="GT690" s="134"/>
      <c r="GU690" s="134"/>
      <c r="GV690" s="134"/>
      <c r="GW690" s="134"/>
      <c r="GX690" s="134"/>
      <c r="GY690" s="134"/>
      <c r="GZ690" s="134"/>
      <c r="HA690" s="134"/>
      <c r="HB690" s="134"/>
      <c r="HC690" s="134"/>
      <c r="HD690" s="134"/>
      <c r="HE690" s="134"/>
      <c r="HF690" s="134"/>
      <c r="HG690" s="134"/>
      <c r="HH690" s="134"/>
      <c r="HI690" s="134"/>
      <c r="HJ690" s="134"/>
      <c r="HK690" s="134"/>
      <c r="HL690" s="134"/>
      <c r="HM690" s="134"/>
      <c r="HN690" s="134"/>
      <c r="HO690" s="134"/>
      <c r="HP690" s="134"/>
      <c r="HQ690" s="134"/>
      <c r="HR690" s="134"/>
      <c r="HS690" s="134"/>
      <c r="HT690" s="134"/>
      <c r="HU690" s="134"/>
      <c r="HV690" s="134"/>
      <c r="HW690" s="134"/>
      <c r="HX690" s="134"/>
      <c r="HY690" s="134"/>
      <c r="HZ690" s="134"/>
      <c r="IA690" s="134"/>
      <c r="IB690" s="134"/>
      <c r="IC690" s="134"/>
      <c r="ID690" s="134"/>
      <c r="IE690" s="134"/>
      <c r="IF690" s="134"/>
      <c r="IG690" s="134"/>
      <c r="IH690" s="134"/>
      <c r="II690" s="134"/>
      <c r="IJ690" s="134"/>
      <c r="IK690" s="134"/>
      <c r="IL690" s="134"/>
      <c r="IM690" s="134"/>
      <c r="IN690" s="134"/>
      <c r="IO690" s="134"/>
      <c r="IP690" s="134"/>
      <c r="IQ690" s="134"/>
      <c r="IR690" s="134"/>
      <c r="IS690" s="134"/>
      <c r="IT690" s="134"/>
      <c r="IU690" s="134"/>
      <c r="IV690" s="134"/>
      <c r="IW690" s="134"/>
      <c r="IX690" s="134"/>
      <c r="IY690" s="134"/>
      <c r="IZ690" s="134"/>
      <c r="JA690" s="134"/>
      <c r="JB690" s="134"/>
      <c r="JC690" s="134"/>
      <c r="JD690" s="134"/>
      <c r="JE690" s="134"/>
      <c r="JF690" s="134"/>
      <c r="JG690" s="134"/>
      <c r="JH690" s="134"/>
      <c r="JI690" s="134"/>
      <c r="JJ690" s="134"/>
      <c r="JK690" s="134"/>
      <c r="JL690" s="134"/>
      <c r="JM690" s="134"/>
      <c r="JN690" s="134"/>
      <c r="JO690" s="134"/>
      <c r="JP690" s="134"/>
      <c r="JQ690" s="134"/>
      <c r="JR690" s="134"/>
      <c r="JS690" s="134"/>
      <c r="JT690" s="134"/>
      <c r="JU690" s="134"/>
      <c r="JV690" s="134"/>
      <c r="JW690" s="134"/>
      <c r="JX690" s="134"/>
      <c r="JY690" s="134"/>
      <c r="JZ690" s="134"/>
      <c r="KA690" s="134"/>
      <c r="KB690" s="134"/>
      <c r="KC690" s="134"/>
      <c r="KD690" s="134"/>
      <c r="KE690" s="134"/>
      <c r="KF690" s="134"/>
      <c r="KG690" s="134"/>
      <c r="KH690" s="134"/>
      <c r="KI690" s="134"/>
      <c r="KJ690" s="134"/>
      <c r="KK690" s="134"/>
      <c r="KL690" s="134"/>
      <c r="KM690" s="134"/>
      <c r="KN690" s="134"/>
      <c r="KO690" s="134"/>
      <c r="KP690" s="134"/>
      <c r="KQ690" s="134"/>
      <c r="KR690" s="134"/>
      <c r="KS690" s="134"/>
      <c r="KT690" s="134"/>
      <c r="KU690" s="134"/>
      <c r="KV690" s="134"/>
      <c r="KW690" s="134"/>
      <c r="KX690" s="134"/>
      <c r="KY690" s="134"/>
      <c r="KZ690" s="134"/>
      <c r="LA690" s="134"/>
      <c r="LB690" s="134"/>
      <c r="LC690" s="134"/>
      <c r="LD690" s="134"/>
      <c r="LE690" s="134"/>
      <c r="LF690" s="134"/>
      <c r="LG690" s="134"/>
      <c r="LH690" s="134"/>
      <c r="LI690" s="134"/>
      <c r="LJ690" s="134"/>
      <c r="LK690" s="134"/>
      <c r="LL690" s="134"/>
      <c r="LM690" s="134"/>
      <c r="LN690" s="134"/>
      <c r="LO690" s="134"/>
      <c r="LP690" s="134"/>
      <c r="LQ690" s="134"/>
      <c r="LR690" s="134"/>
      <c r="LS690" s="134"/>
      <c r="LT690" s="134"/>
      <c r="LU690" s="134"/>
      <c r="LV690" s="134"/>
      <c r="LW690" s="134"/>
      <c r="LX690" s="134"/>
      <c r="LY690" s="134"/>
      <c r="LZ690" s="134"/>
      <c r="MA690" s="134"/>
      <c r="MB690" s="134"/>
      <c r="MC690" s="134"/>
      <c r="MD690" s="134"/>
      <c r="ME690" s="134"/>
      <c r="MF690" s="134"/>
      <c r="MG690" s="134"/>
      <c r="MH690" s="134"/>
      <c r="MI690" s="134"/>
      <c r="MJ690" s="134"/>
      <c r="MK690" s="134"/>
      <c r="ML690" s="134"/>
      <c r="MM690" s="134"/>
      <c r="MN690" s="134"/>
      <c r="MO690" s="134"/>
      <c r="MP690" s="134"/>
      <c r="MQ690" s="134"/>
      <c r="MR690" s="134"/>
      <c r="MS690" s="134"/>
      <c r="MT690" s="134"/>
      <c r="MU690" s="134"/>
      <c r="MV690" s="134"/>
      <c r="MW690" s="134"/>
      <c r="MX690" s="134"/>
      <c r="MY690" s="134"/>
      <c r="MZ690" s="134"/>
      <c r="NA690" s="134"/>
      <c r="NB690" s="134"/>
      <c r="NC690" s="134"/>
      <c r="ND690" s="134"/>
      <c r="NE690" s="134"/>
      <c r="NF690" s="134"/>
      <c r="NG690" s="134"/>
      <c r="NH690" s="134"/>
      <c r="NI690" s="134"/>
      <c r="NJ690" s="134"/>
      <c r="NK690" s="134"/>
      <c r="NL690" s="134"/>
      <c r="NM690" s="134"/>
      <c r="NN690" s="134"/>
      <c r="NO690" s="134"/>
      <c r="NP690" s="134"/>
      <c r="NQ690" s="134"/>
      <c r="NR690" s="134"/>
      <c r="NS690" s="134"/>
      <c r="NT690" s="134"/>
      <c r="NU690" s="134"/>
      <c r="NV690" s="134"/>
      <c r="NW690" s="134"/>
      <c r="NX690" s="134"/>
      <c r="NY690" s="134"/>
      <c r="NZ690" s="134"/>
      <c r="OA690" s="134"/>
      <c r="OB690" s="134"/>
      <c r="OC690" s="134"/>
      <c r="OD690" s="134"/>
      <c r="OE690" s="134"/>
      <c r="OF690" s="134"/>
      <c r="OG690" s="134"/>
      <c r="OH690" s="134"/>
      <c r="OI690" s="134"/>
      <c r="OJ690" s="134"/>
      <c r="OK690" s="134"/>
      <c r="OL690" s="134"/>
      <c r="OM690" s="134"/>
      <c r="ON690" s="134"/>
      <c r="OO690" s="134"/>
      <c r="OP690" s="134"/>
      <c r="OQ690" s="134"/>
      <c r="OR690" s="134"/>
      <c r="OS690" s="134"/>
      <c r="OT690" s="134"/>
      <c r="OU690" s="134"/>
      <c r="OV690" s="134"/>
      <c r="OW690" s="134"/>
      <c r="OX690" s="134"/>
      <c r="OY690" s="134"/>
      <c r="OZ690" s="134"/>
      <c r="PA690" s="134"/>
      <c r="PB690" s="134"/>
      <c r="PC690" s="134"/>
      <c r="PD690" s="134"/>
      <c r="PE690" s="134"/>
      <c r="PF690" s="134"/>
      <c r="PG690" s="134"/>
      <c r="PH690" s="134"/>
      <c r="PI690" s="134"/>
      <c r="PJ690" s="134"/>
      <c r="PK690" s="134"/>
      <c r="PL690" s="134"/>
      <c r="PM690" s="134"/>
      <c r="PN690" s="134"/>
      <c r="PO690" s="134"/>
      <c r="PP690" s="134"/>
      <c r="PQ690" s="134"/>
      <c r="PR690" s="134"/>
      <c r="PS690" s="134"/>
      <c r="PT690" s="134"/>
      <c r="PU690" s="134"/>
      <c r="PV690" s="134"/>
      <c r="PW690" s="134"/>
      <c r="PX690" s="134"/>
      <c r="PY690" s="134"/>
      <c r="PZ690" s="134"/>
      <c r="QA690" s="134"/>
      <c r="QB690" s="134"/>
      <c r="QC690" s="134"/>
      <c r="QD690" s="134"/>
      <c r="QE690" s="134"/>
      <c r="QF690" s="134"/>
      <c r="QG690" s="134"/>
      <c r="QH690" s="134"/>
      <c r="QI690" s="134"/>
      <c r="QJ690" s="134"/>
      <c r="QK690" s="134"/>
      <c r="QL690" s="134"/>
      <c r="QM690" s="134"/>
      <c r="QN690" s="134"/>
      <c r="QO690" s="134"/>
      <c r="QP690" s="134"/>
      <c r="QQ690" s="134"/>
      <c r="QR690" s="134"/>
      <c r="QS690" s="134"/>
      <c r="QT690" s="134"/>
      <c r="QU690" s="134"/>
      <c r="QV690" s="134"/>
      <c r="QW690" s="134"/>
      <c r="QX690" s="134"/>
      <c r="QY690" s="134"/>
      <c r="QZ690" s="134"/>
      <c r="RA690" s="134"/>
      <c r="RB690" s="134"/>
      <c r="RC690" s="134"/>
      <c r="RD690" s="134"/>
      <c r="RE690" s="134"/>
      <c r="RF690" s="134"/>
      <c r="RG690" s="134"/>
      <c r="RH690" s="134"/>
      <c r="RI690" s="134"/>
      <c r="RJ690" s="134"/>
      <c r="RK690" s="134"/>
      <c r="RL690" s="134"/>
      <c r="RM690" s="134"/>
      <c r="RN690" s="134"/>
      <c r="RO690" s="134"/>
      <c r="RP690" s="134"/>
      <c r="RQ690" s="134"/>
      <c r="RR690" s="134"/>
      <c r="RS690" s="134"/>
      <c r="RT690" s="134"/>
      <c r="RU690" s="134"/>
      <c r="RV690" s="134"/>
      <c r="RW690" s="134"/>
      <c r="RX690" s="134"/>
      <c r="RY690" s="134"/>
      <c r="RZ690" s="134"/>
      <c r="SA690" s="134"/>
      <c r="SB690" s="134"/>
      <c r="SC690" s="134"/>
      <c r="SD690" s="134"/>
      <c r="SE690" s="134"/>
      <c r="SF690" s="134"/>
      <c r="SG690" s="134"/>
      <c r="SH690" s="134"/>
      <c r="SI690" s="134"/>
      <c r="SJ690" s="134"/>
      <c r="SK690" s="134"/>
      <c r="SL690" s="134"/>
      <c r="SM690" s="134"/>
      <c r="SN690" s="134"/>
      <c r="SO690" s="134"/>
      <c r="SP690" s="134"/>
      <c r="SQ690" s="134"/>
      <c r="SR690" s="134"/>
      <c r="SS690" s="134"/>
      <c r="ST690" s="134"/>
      <c r="SU690" s="134"/>
      <c r="SV690" s="134"/>
      <c r="SW690" s="134"/>
      <c r="SX690" s="134"/>
      <c r="SY690" s="134"/>
      <c r="SZ690" s="134"/>
      <c r="TA690" s="134"/>
      <c r="TB690" s="134"/>
      <c r="TC690" s="134"/>
      <c r="TD690" s="134"/>
      <c r="TE690" s="134"/>
      <c r="TF690" s="134"/>
      <c r="TG690" s="134"/>
      <c r="TH690" s="134"/>
      <c r="TI690" s="134"/>
      <c r="TJ690" s="134"/>
      <c r="TK690" s="134"/>
      <c r="TL690" s="134"/>
      <c r="TM690" s="134"/>
      <c r="TN690" s="134"/>
      <c r="TO690" s="134"/>
      <c r="TP690" s="134"/>
      <c r="TQ690" s="134"/>
      <c r="TR690" s="134"/>
      <c r="TS690" s="134"/>
      <c r="TT690" s="134"/>
      <c r="TU690" s="134"/>
      <c r="TV690" s="134"/>
      <c r="TW690" s="134"/>
      <c r="TX690" s="134"/>
      <c r="TY690" s="134"/>
      <c r="TZ690" s="134"/>
      <c r="UA690" s="134"/>
      <c r="UB690" s="134"/>
      <c r="UC690" s="134"/>
      <c r="UD690" s="134"/>
      <c r="UE690" s="134"/>
      <c r="UF690" s="134"/>
      <c r="UG690" s="134"/>
      <c r="UH690" s="134"/>
      <c r="UI690" s="134"/>
      <c r="UJ690" s="134"/>
      <c r="UK690" s="134"/>
      <c r="UL690" s="134"/>
      <c r="UM690" s="134"/>
      <c r="UN690" s="134"/>
      <c r="UO690" s="134"/>
      <c r="UP690" s="134"/>
      <c r="UQ690" s="134"/>
      <c r="UR690" s="134"/>
      <c r="US690" s="134"/>
      <c r="UT690" s="134"/>
      <c r="UU690" s="134"/>
      <c r="UV690" s="134"/>
      <c r="UW690" s="134"/>
      <c r="UX690" s="134"/>
      <c r="UY690" s="134"/>
      <c r="UZ690" s="134"/>
      <c r="VA690" s="134"/>
      <c r="VB690" s="134"/>
      <c r="VC690" s="134"/>
      <c r="VD690" s="134"/>
      <c r="VE690" s="134"/>
      <c r="VF690" s="134"/>
      <c r="VG690" s="134"/>
      <c r="VH690" s="134"/>
      <c r="VI690" s="134"/>
      <c r="VJ690" s="134"/>
      <c r="VK690" s="134"/>
      <c r="VL690" s="134"/>
      <c r="VM690" s="134"/>
      <c r="VN690" s="134"/>
      <c r="VO690" s="134"/>
      <c r="VP690" s="134"/>
      <c r="VQ690" s="134"/>
      <c r="VR690" s="134"/>
      <c r="VS690" s="134"/>
      <c r="VT690" s="134"/>
      <c r="VU690" s="134"/>
      <c r="VV690" s="134"/>
      <c r="VW690" s="134"/>
      <c r="VX690" s="134"/>
      <c r="VY690" s="134"/>
      <c r="VZ690" s="134"/>
      <c r="WA690" s="134"/>
      <c r="WB690" s="134"/>
      <c r="WC690" s="134"/>
      <c r="WD690" s="134"/>
      <c r="WE690" s="134"/>
      <c r="WF690" s="134"/>
      <c r="WG690" s="134"/>
      <c r="WH690" s="134"/>
      <c r="WI690" s="134"/>
      <c r="WJ690" s="134"/>
      <c r="WK690" s="134"/>
      <c r="WL690" s="134"/>
      <c r="WM690" s="134"/>
      <c r="WN690" s="134"/>
      <c r="WO690" s="134"/>
      <c r="WP690" s="134"/>
      <c r="WQ690" s="134"/>
      <c r="WR690" s="134"/>
      <c r="WS690" s="134"/>
      <c r="WT690" s="134"/>
      <c r="WU690" s="134"/>
      <c r="WV690" s="134"/>
      <c r="WW690" s="134"/>
      <c r="WX690" s="134"/>
      <c r="WY690" s="134"/>
      <c r="WZ690" s="134"/>
      <c r="XA690" s="134"/>
      <c r="XB690" s="134"/>
      <c r="XC690" s="134"/>
      <c r="XD690" s="134"/>
      <c r="XE690" s="134"/>
      <c r="XF690" s="134"/>
      <c r="XG690" s="134"/>
      <c r="XH690" s="134"/>
      <c r="XI690" s="134"/>
      <c r="XJ690" s="134"/>
      <c r="XK690" s="134"/>
      <c r="XL690" s="134"/>
      <c r="XM690" s="134"/>
      <c r="XN690" s="134"/>
      <c r="XO690" s="134"/>
      <c r="XP690" s="134"/>
      <c r="XQ690" s="134"/>
      <c r="XR690" s="134"/>
      <c r="XS690" s="134"/>
      <c r="XT690" s="134"/>
      <c r="XU690" s="134"/>
      <c r="XV690" s="134"/>
      <c r="XW690" s="134"/>
      <c r="XX690" s="134"/>
      <c r="XY690" s="134"/>
      <c r="XZ690" s="134"/>
      <c r="YA690" s="134"/>
      <c r="YB690" s="134"/>
      <c r="YC690" s="134"/>
      <c r="YD690" s="134"/>
      <c r="YE690" s="134"/>
      <c r="YF690" s="134"/>
      <c r="YG690" s="134"/>
      <c r="YH690" s="134"/>
      <c r="YI690" s="134"/>
      <c r="YJ690" s="134"/>
      <c r="YK690" s="134"/>
      <c r="YL690" s="134"/>
      <c r="YM690" s="134"/>
      <c r="YN690" s="134"/>
      <c r="YO690" s="134"/>
      <c r="YP690" s="134"/>
      <c r="YQ690" s="134"/>
      <c r="YR690" s="134"/>
      <c r="YS690" s="134"/>
      <c r="YT690" s="134"/>
      <c r="YU690" s="134"/>
      <c r="YV690" s="134"/>
      <c r="YW690" s="134"/>
      <c r="YX690" s="134"/>
      <c r="YY690" s="134"/>
      <c r="YZ690" s="134"/>
      <c r="ZA690" s="134"/>
      <c r="ZB690" s="134"/>
      <c r="ZC690" s="134"/>
      <c r="ZD690" s="134"/>
      <c r="ZE690" s="134"/>
      <c r="ZF690" s="134"/>
      <c r="ZG690" s="134"/>
      <c r="ZH690" s="134"/>
      <c r="ZI690" s="134"/>
      <c r="ZJ690" s="134"/>
      <c r="ZK690" s="134"/>
      <c r="ZL690" s="134"/>
      <c r="ZM690" s="134"/>
      <c r="ZN690" s="134"/>
      <c r="ZO690" s="134"/>
      <c r="ZP690" s="134"/>
      <c r="ZQ690" s="134"/>
      <c r="ZR690" s="134"/>
      <c r="ZS690" s="134"/>
      <c r="ZT690" s="134"/>
      <c r="ZU690" s="134"/>
      <c r="ZV690" s="134"/>
      <c r="ZW690" s="134"/>
      <c r="ZX690" s="134"/>
      <c r="ZY690" s="134"/>
      <c r="ZZ690" s="134"/>
      <c r="AAA690" s="134"/>
      <c r="AAB690" s="134"/>
      <c r="AAC690" s="134"/>
      <c r="AAD690" s="134"/>
      <c r="AAE690" s="134"/>
      <c r="AAF690" s="134"/>
      <c r="AAG690" s="134"/>
      <c r="AAH690" s="134"/>
      <c r="AAI690" s="134"/>
      <c r="AAJ690" s="134"/>
      <c r="AAK690" s="134"/>
      <c r="AAL690" s="134"/>
      <c r="AAM690" s="134"/>
      <c r="AAN690" s="134"/>
      <c r="AAO690" s="134"/>
      <c r="AAP690" s="134"/>
      <c r="AAQ690" s="134"/>
      <c r="AAR690" s="134"/>
      <c r="AAS690" s="134"/>
      <c r="AAT690" s="134"/>
      <c r="AAU690" s="134"/>
      <c r="AAV690" s="134"/>
      <c r="AAW690" s="134"/>
      <c r="AAX690" s="134"/>
      <c r="AAY690" s="134"/>
      <c r="AAZ690" s="134"/>
      <c r="ABA690" s="134"/>
      <c r="ABB690" s="134"/>
      <c r="ABC690" s="134"/>
      <c r="ABD690" s="134"/>
      <c r="ABE690" s="134"/>
      <c r="ABF690" s="134"/>
      <c r="ABG690" s="134"/>
      <c r="ABH690" s="134"/>
      <c r="ABI690" s="134"/>
      <c r="ABJ690" s="134"/>
      <c r="ABK690" s="134"/>
      <c r="ABL690" s="134"/>
      <c r="ABM690" s="134"/>
      <c r="ABN690" s="134"/>
      <c r="ABO690" s="134"/>
      <c r="ABP690" s="134"/>
      <c r="ABQ690" s="134"/>
      <c r="ABR690" s="134"/>
      <c r="ABS690" s="134"/>
      <c r="ABT690" s="134"/>
      <c r="ABU690" s="134"/>
      <c r="ABV690" s="134"/>
      <c r="ABW690" s="134"/>
      <c r="ABX690" s="134"/>
      <c r="ABY690" s="134"/>
      <c r="ABZ690" s="134"/>
      <c r="ACA690" s="134"/>
      <c r="ACB690" s="134"/>
      <c r="ACC690" s="134"/>
      <c r="ACD690" s="134"/>
      <c r="ACE690" s="134"/>
      <c r="ACF690" s="134"/>
      <c r="ACG690" s="134"/>
      <c r="ACH690" s="134"/>
      <c r="ACI690" s="134"/>
      <c r="ACJ690" s="134"/>
      <c r="ACK690" s="134"/>
      <c r="ACL690" s="134"/>
      <c r="ACM690" s="134"/>
      <c r="ACN690" s="134"/>
      <c r="ACO690" s="134"/>
      <c r="ACP690" s="134"/>
      <c r="ACQ690" s="134"/>
      <c r="ACR690" s="134"/>
      <c r="ACS690" s="134"/>
      <c r="ACT690" s="134"/>
      <c r="ACU690" s="134"/>
      <c r="ACV690" s="134"/>
      <c r="ACW690" s="134"/>
      <c r="ACX690" s="134"/>
      <c r="ACY690" s="134"/>
      <c r="ACZ690" s="134"/>
      <c r="ADA690" s="134"/>
      <c r="ADB690" s="134"/>
      <c r="ADC690" s="134"/>
      <c r="ADD690" s="134"/>
      <c r="ADE690" s="134"/>
      <c r="ADF690" s="134"/>
      <c r="ADG690" s="134"/>
      <c r="ADH690" s="134"/>
      <c r="ADI690" s="134"/>
      <c r="ADJ690" s="134"/>
      <c r="ADK690" s="134"/>
      <c r="ADL690" s="134"/>
      <c r="ADM690" s="134"/>
      <c r="ADN690" s="134"/>
      <c r="ADO690" s="134"/>
      <c r="ADP690" s="134"/>
      <c r="ADQ690" s="134"/>
      <c r="ADR690" s="134"/>
      <c r="ADS690" s="134"/>
      <c r="ADT690" s="134"/>
      <c r="ADU690" s="134"/>
      <c r="ADV690" s="134"/>
      <c r="ADW690" s="134"/>
      <c r="ADX690" s="134"/>
      <c r="ADY690" s="134"/>
      <c r="ADZ690" s="134"/>
      <c r="AEA690" s="134"/>
      <c r="AEB690" s="134"/>
      <c r="AEC690" s="134"/>
      <c r="AED690" s="134"/>
      <c r="AEE690" s="134"/>
      <c r="AEF690" s="134"/>
      <c r="AEG690" s="134"/>
      <c r="AEH690" s="134"/>
      <c r="AEI690" s="134"/>
      <c r="AEJ690" s="134"/>
      <c r="AEK690" s="134"/>
      <c r="AEL690" s="134"/>
      <c r="AEM690" s="134"/>
      <c r="AEN690" s="134"/>
      <c r="AEO690" s="134"/>
      <c r="AEP690" s="134"/>
      <c r="AEQ690" s="134"/>
      <c r="AER690" s="134"/>
      <c r="AES690" s="134"/>
      <c r="AET690" s="134"/>
      <c r="AEU690" s="134"/>
      <c r="AEV690" s="134"/>
      <c r="AEW690" s="134"/>
      <c r="AEX690" s="134"/>
      <c r="AEY690" s="134"/>
      <c r="AEZ690" s="134"/>
      <c r="AFA690" s="134"/>
      <c r="AFB690" s="134"/>
      <c r="AFC690" s="134"/>
      <c r="AFD690" s="134"/>
      <c r="AFE690" s="134"/>
      <c r="AFF690" s="134"/>
      <c r="AFG690" s="134"/>
      <c r="AFH690" s="134"/>
      <c r="AFI690" s="134"/>
      <c r="AFJ690" s="134"/>
      <c r="AFK690" s="134"/>
      <c r="AFL690" s="134"/>
      <c r="AFM690" s="134"/>
      <c r="AFN690" s="134"/>
      <c r="AFO690" s="134"/>
      <c r="AFP690" s="134"/>
      <c r="AFQ690" s="134"/>
      <c r="AFR690" s="134"/>
      <c r="AFS690" s="134"/>
      <c r="AFT690" s="134"/>
      <c r="AFU690" s="134"/>
      <c r="AFV690" s="134"/>
      <c r="AFW690" s="134"/>
      <c r="AFX690" s="134"/>
      <c r="AFY690" s="134"/>
      <c r="AFZ690" s="134"/>
      <c r="AGA690" s="134"/>
      <c r="AGB690" s="134"/>
      <c r="AGC690" s="134"/>
      <c r="AGD690" s="134"/>
      <c r="AGE690" s="134"/>
      <c r="AGF690" s="134"/>
      <c r="AGG690" s="134"/>
      <c r="AGH690" s="134"/>
      <c r="AGI690" s="134"/>
      <c r="AGJ690" s="134"/>
      <c r="AGK690" s="134"/>
      <c r="AGL690" s="134"/>
      <c r="AGM690" s="134"/>
      <c r="AGN690" s="134"/>
      <c r="AGO690" s="134"/>
      <c r="AGP690" s="134"/>
      <c r="AGQ690" s="134"/>
      <c r="AGR690" s="134"/>
      <c r="AGS690" s="134"/>
      <c r="AGT690" s="134"/>
      <c r="AGU690" s="134"/>
      <c r="AGV690" s="134"/>
      <c r="AGW690" s="134"/>
      <c r="AGX690" s="134"/>
      <c r="AGY690" s="134"/>
      <c r="AGZ690" s="134"/>
      <c r="AHA690" s="134"/>
      <c r="AHB690" s="134"/>
      <c r="AHC690" s="134"/>
      <c r="AHD690" s="134"/>
      <c r="AHE690" s="134"/>
      <c r="AHF690" s="134"/>
      <c r="AHG690" s="134"/>
      <c r="AHH690" s="134"/>
      <c r="AHI690" s="134"/>
      <c r="AHJ690" s="134"/>
      <c r="AHK690" s="134"/>
      <c r="AHL690" s="134"/>
      <c r="AHM690" s="134"/>
      <c r="AHN690" s="134"/>
      <c r="AHO690" s="134"/>
      <c r="AHP690" s="134"/>
      <c r="AHQ690" s="134"/>
      <c r="AHR690" s="134"/>
      <c r="AHS690" s="134"/>
      <c r="AHT690" s="134"/>
      <c r="AHU690" s="134"/>
      <c r="AHV690" s="134"/>
      <c r="AHW690" s="134"/>
      <c r="AHX690" s="134"/>
      <c r="AHY690" s="134"/>
      <c r="AHZ690" s="134"/>
      <c r="AIA690" s="134"/>
      <c r="AIB690" s="134"/>
      <c r="AIC690" s="134"/>
      <c r="AID690" s="134"/>
      <c r="AIE690" s="134"/>
      <c r="AIF690" s="134"/>
      <c r="AIG690" s="134"/>
      <c r="AIH690" s="134"/>
      <c r="AII690" s="134"/>
      <c r="AIJ690" s="134"/>
      <c r="AIK690" s="134"/>
      <c r="AIL690" s="134"/>
      <c r="AIM690" s="134"/>
      <c r="AIN690" s="134"/>
      <c r="AIO690" s="134"/>
      <c r="AIP690" s="134"/>
      <c r="AIQ690" s="134"/>
      <c r="AIR690" s="134"/>
      <c r="AIS690" s="134"/>
      <c r="AIT690" s="134"/>
      <c r="AIU690" s="134"/>
      <c r="AIV690" s="134"/>
      <c r="AIW690" s="134"/>
      <c r="AIX690" s="134"/>
      <c r="AIY690" s="134"/>
      <c r="AIZ690" s="134"/>
      <c r="AJA690" s="134"/>
      <c r="AJB690" s="134"/>
      <c r="AJC690" s="134"/>
      <c r="AJD690" s="134"/>
      <c r="AJE690" s="134"/>
      <c r="AJF690" s="134"/>
      <c r="AJG690" s="134"/>
      <c r="AJH690" s="134"/>
      <c r="AJI690" s="134"/>
      <c r="AJJ690" s="134"/>
      <c r="AJK690" s="134"/>
      <c r="AJL690" s="134"/>
      <c r="AJM690" s="134"/>
      <c r="AJN690" s="134"/>
      <c r="AJO690" s="134"/>
      <c r="AJP690" s="134"/>
      <c r="AJQ690" s="134"/>
      <c r="AJR690" s="134"/>
      <c r="AJS690" s="134"/>
      <c r="AJT690" s="134"/>
      <c r="AJU690" s="134"/>
      <c r="AJV690" s="134"/>
      <c r="AJW690" s="134"/>
      <c r="AJX690" s="134"/>
      <c r="AJY690" s="134"/>
      <c r="AJZ690" s="134"/>
      <c r="AKA690" s="134"/>
      <c r="AKB690" s="134"/>
      <c r="AKC690" s="134"/>
      <c r="AKD690" s="134"/>
      <c r="AKE690" s="134"/>
      <c r="AKF690" s="134"/>
      <c r="AKG690" s="134"/>
      <c r="AKH690" s="134"/>
      <c r="AKI690" s="134"/>
      <c r="AKJ690" s="134"/>
      <c r="AKK690" s="134"/>
      <c r="AKL690" s="134"/>
      <c r="AKM690" s="134"/>
      <c r="AKN690" s="134"/>
      <c r="AKO690" s="134"/>
      <c r="AKP690" s="134"/>
      <c r="AKQ690" s="134"/>
      <c r="AKR690" s="134"/>
      <c r="AKS690" s="134"/>
      <c r="AKT690" s="134"/>
      <c r="AKU690" s="134"/>
      <c r="AKV690" s="134"/>
      <c r="AKW690" s="134"/>
      <c r="AKX690" s="134"/>
    </row>
    <row r="691" spans="1:986" ht="12" collapsed="1" x14ac:dyDescent="0.2">
      <c r="A691" s="248"/>
      <c r="B691" s="242" t="s">
        <v>1402</v>
      </c>
      <c r="C691" s="170" t="str">
        <f>_xlfn.CONCAT(Leverancespecifikation6[[#This Row],[ID]],Leverancespecifikation6[[#This Row],[BYGNINGSDEL]])</f>
        <v>687Rum Nettoarealer</v>
      </c>
      <c r="I691" s="171"/>
      <c r="J691" s="171">
        <v>4</v>
      </c>
      <c r="K691" s="175" t="s">
        <v>1433</v>
      </c>
      <c r="L691" s="172" t="s">
        <v>1434</v>
      </c>
      <c r="M691" s="80" t="str">
        <f>IFERROR(VLOOKUP(Leverancespecifikation6[[#This Row],[ID-Bygningsdel]],'Data ændringslog'!A:G,7,FALSE),"P")</f>
        <v/>
      </c>
      <c r="N691" s="321" t="s">
        <v>99</v>
      </c>
      <c r="O691" s="121" t="str">
        <f>VLOOKUP(Leverancespecifikation6[[#This Row],[ID-Bygningsdel]],'Data aktør'!A:H,2,FALSE)</f>
        <v>X</v>
      </c>
      <c r="P691" s="78" t="str">
        <f>VLOOKUP(Leverancespecifikation6[[#This Row],[ID-Bygningsdel]],'Data aktør'!A:H,3,FALSE)</f>
        <v/>
      </c>
      <c r="Q691" s="78" t="str">
        <f>VLOOKUP(Leverancespecifikation6[[#This Row],[ID-Bygningsdel]],'Data aktør'!A:H,4,FALSE)</f>
        <v/>
      </c>
      <c r="R691" s="78" t="str">
        <f>VLOOKUP(Leverancespecifikation6[[#This Row],[ID-Bygningsdel]],'Data aktør'!A:H,5,FALSE)</f>
        <v/>
      </c>
      <c r="S691" s="78" t="str">
        <f>VLOOKUP(Leverancespecifikation6[[#This Row],[ID-Bygningsdel]],'Data aktør'!A:H,6,FALSE)</f>
        <v/>
      </c>
      <c r="T691" s="78" t="str">
        <f>VLOOKUP(Leverancespecifikation6[[#This Row],[ID-Bygningsdel]],'Data aktør'!A:H,7,FALSE)</f>
        <v/>
      </c>
      <c r="U691" s="122" t="str">
        <f>VLOOKUP(Leverancespecifikation6[[#This Row],[ID-Bygningsdel]],'Data aktør'!A:H,8,FALSE)</f>
        <v/>
      </c>
      <c r="V691" s="112"/>
      <c r="W691" s="79"/>
      <c r="X691" s="79"/>
      <c r="Y691" s="79"/>
      <c r="Z691" s="79"/>
      <c r="AA691" s="79"/>
      <c r="AB691" s="171" t="s">
        <v>33</v>
      </c>
      <c r="AC691" s="171">
        <v>200</v>
      </c>
      <c r="AD691" s="171"/>
      <c r="AE691" s="171"/>
      <c r="AF691" s="171"/>
      <c r="AG691" s="171"/>
      <c r="AH691" s="171"/>
      <c r="AI691" s="171"/>
      <c r="AJ691" s="171" t="s">
        <v>33</v>
      </c>
      <c r="AK691" s="171">
        <v>300</v>
      </c>
      <c r="AT691" s="171" t="s">
        <v>33</v>
      </c>
      <c r="AU691" s="171">
        <v>325</v>
      </c>
      <c r="BB691" s="171" t="s">
        <v>33</v>
      </c>
      <c r="BC691" s="171">
        <v>325</v>
      </c>
      <c r="BV691" s="171"/>
      <c r="BW691" s="171"/>
      <c r="CB691" s="134"/>
    </row>
    <row r="692" spans="1:986" ht="27.95" customHeight="1" x14ac:dyDescent="0.2">
      <c r="A692" s="249"/>
      <c r="B692" s="243" t="s">
        <v>1404</v>
      </c>
      <c r="C692" s="179" t="str">
        <f>_xlfn.CONCAT(Leverancespecifikation6[[#This Row],[ID]],Leverancespecifikation6[[#This Row],[BYGNINGSDEL]])</f>
        <v>688Projektspecifikke</v>
      </c>
      <c r="D692" s="180"/>
      <c r="E692" s="180"/>
      <c r="F692" s="180"/>
      <c r="G692" s="180"/>
      <c r="H692" s="180"/>
      <c r="I692" s="181"/>
      <c r="J692" s="182">
        <v>1</v>
      </c>
      <c r="K692" s="183" t="s">
        <v>1436</v>
      </c>
      <c r="L692" s="184"/>
      <c r="M692" s="143" t="str">
        <f>IFERROR(VLOOKUP(Leverancespecifikation6[[#This Row],[ID-Bygningsdel]],'Data ændringslog'!A:G,7,FALSE),"P")</f>
        <v/>
      </c>
      <c r="N692" s="322" t="s">
        <v>103</v>
      </c>
      <c r="O692" s="264"/>
      <c r="P692" s="265"/>
      <c r="Q692" s="265"/>
      <c r="R692" s="265"/>
      <c r="S692" s="265"/>
      <c r="T692" s="265"/>
      <c r="U692" s="266"/>
      <c r="V692" s="144"/>
      <c r="W692" s="145"/>
      <c r="X692" s="145"/>
      <c r="Y692" s="145"/>
      <c r="Z692" s="145"/>
      <c r="AA692" s="145"/>
      <c r="AB692" s="214"/>
      <c r="AC692" s="180"/>
      <c r="AD692" s="214"/>
      <c r="AE692" s="214"/>
      <c r="AF692" s="214"/>
      <c r="AG692" s="214"/>
      <c r="AH692" s="214"/>
      <c r="AI692" s="214"/>
      <c r="AJ692" s="214"/>
      <c r="AK692" s="180"/>
      <c r="AL692" s="214"/>
      <c r="AM692" s="180"/>
      <c r="AN692" s="214"/>
      <c r="AO692" s="214"/>
      <c r="AP692" s="214"/>
      <c r="AQ692" s="214"/>
      <c r="AR692" s="214"/>
      <c r="AS692" s="214"/>
      <c r="AT692" s="214"/>
      <c r="AU692" s="180"/>
      <c r="AV692" s="214"/>
      <c r="AW692" s="214"/>
      <c r="AX692" s="214"/>
      <c r="AY692" s="214"/>
      <c r="AZ692" s="214"/>
      <c r="BA692" s="214"/>
      <c r="BB692" s="214"/>
      <c r="BC692" s="180"/>
      <c r="BD692" s="214"/>
      <c r="BE692" s="214"/>
      <c r="BF692" s="214"/>
      <c r="BG692" s="214"/>
      <c r="BH692" s="214"/>
      <c r="BI692" s="214"/>
      <c r="BJ692" s="214"/>
      <c r="BK692" s="180"/>
      <c r="BL692" s="290"/>
      <c r="BM692" s="181"/>
      <c r="BN692" s="214"/>
      <c r="BO692" s="214"/>
      <c r="BP692" s="214"/>
      <c r="BQ692" s="214"/>
      <c r="BR692" s="214"/>
      <c r="BS692" s="214"/>
      <c r="BT692" s="214"/>
      <c r="BU692" s="180"/>
      <c r="BV692" s="181"/>
      <c r="BW692" s="214"/>
      <c r="BX692" s="214"/>
      <c r="BY692" s="214"/>
      <c r="BZ692" s="214"/>
      <c r="CA692" s="202"/>
      <c r="CB692" s="134"/>
    </row>
    <row r="693" spans="1:986" ht="12" x14ac:dyDescent="0.2">
      <c r="A693" s="248" t="s">
        <v>1437</v>
      </c>
      <c r="B693" s="244" t="s">
        <v>1406</v>
      </c>
      <c r="C693" s="185" t="str">
        <f>_xlfn.CONCAT(Leverancespecifikation6[[#This Row],[ID]],Leverancespecifikation6[[#This Row],[BYGNINGSDEL]])</f>
        <v>689-</v>
      </c>
      <c r="D693" s="186"/>
      <c r="E693" s="186"/>
      <c r="F693" s="186"/>
      <c r="G693" s="186"/>
      <c r="H693" s="186"/>
      <c r="I693" s="186"/>
      <c r="J693" s="187" t="s">
        <v>103</v>
      </c>
      <c r="K693" s="188" t="s">
        <v>103</v>
      </c>
      <c r="L693" s="189"/>
      <c r="M693" s="149" t="str">
        <f>IFERROR(VLOOKUP(Leverancespecifikation6[[#This Row],[ID-Bygningsdel]],'Data ændringslog'!A:G,7,FALSE),"P")</f>
        <v/>
      </c>
      <c r="N693" s="323" t="s">
        <v>103</v>
      </c>
      <c r="O693" s="150" t="str">
        <f>VLOOKUP(Leverancespecifikation6[[#This Row],[ID-Bygningsdel]],'Data aktør'!A:H,2,FALSE)</f>
        <v/>
      </c>
      <c r="P693" s="151" t="str">
        <f>VLOOKUP(Leverancespecifikation6[[#This Row],[ID-Bygningsdel]],'Data aktør'!A:H,3,FALSE)</f>
        <v/>
      </c>
      <c r="Q693" s="151" t="str">
        <f>VLOOKUP(Leverancespecifikation6[[#This Row],[ID-Bygningsdel]],'Data aktør'!A:H,4,FALSE)</f>
        <v/>
      </c>
      <c r="R693" s="151" t="str">
        <f>VLOOKUP(Leverancespecifikation6[[#This Row],[ID-Bygningsdel]],'Data aktør'!A:H,5,FALSE)</f>
        <v/>
      </c>
      <c r="S693" s="151" t="str">
        <f>VLOOKUP(Leverancespecifikation6[[#This Row],[ID-Bygningsdel]],'Data aktør'!A:H,6,FALSE)</f>
        <v/>
      </c>
      <c r="T693" s="151" t="str">
        <f>VLOOKUP(Leverancespecifikation6[[#This Row],[ID-Bygningsdel]],'Data aktør'!A:H,7,FALSE)</f>
        <v/>
      </c>
      <c r="U693" s="152" t="str">
        <f>VLOOKUP(Leverancespecifikation6[[#This Row],[ID-Bygningsdel]],'Data aktør'!A:H,8,FALSE)</f>
        <v/>
      </c>
      <c r="V693" s="153"/>
      <c r="W693" s="148"/>
      <c r="X693" s="148"/>
      <c r="Y693" s="148"/>
      <c r="Z693" s="148"/>
      <c r="AA693" s="148"/>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291"/>
      <c r="BM693" s="187"/>
      <c r="BN693" s="187"/>
      <c r="BO693" s="187"/>
      <c r="BP693" s="187"/>
      <c r="BQ693" s="187"/>
      <c r="BR693" s="187"/>
      <c r="BS693" s="187"/>
      <c r="BT693" s="187"/>
      <c r="BU693" s="187"/>
      <c r="BV693" s="187"/>
      <c r="BW693" s="187"/>
      <c r="BX693" s="187"/>
      <c r="BY693" s="187"/>
      <c r="BZ693" s="187"/>
      <c r="CA693" s="215"/>
      <c r="CB693" s="134"/>
    </row>
    <row r="694" spans="1:986" ht="12" x14ac:dyDescent="0.2">
      <c r="A694" s="248"/>
      <c r="B694" s="242" t="s">
        <v>1408</v>
      </c>
      <c r="C694" s="170" t="str">
        <f>_xlfn.CONCAT(Leverancespecifikation6[[#This Row],[ID]],Leverancespecifikation6[[#This Row],[BYGNINGSDEL]])</f>
        <v>690-</v>
      </c>
      <c r="D694" s="177"/>
      <c r="E694" s="177"/>
      <c r="F694" s="177"/>
      <c r="G694" s="177"/>
      <c r="H694" s="177"/>
      <c r="I694" s="177"/>
      <c r="J694" s="171" t="s">
        <v>103</v>
      </c>
      <c r="K694" s="178" t="s">
        <v>103</v>
      </c>
      <c r="M694" s="80" t="str">
        <f>IFERROR(VLOOKUP(Leverancespecifikation6[[#This Row],[ID-Bygningsdel]],'Data ændringslog'!A:G,7,FALSE),"P")</f>
        <v/>
      </c>
      <c r="N694" s="321" t="s">
        <v>103</v>
      </c>
      <c r="O694" s="121" t="str">
        <f>VLOOKUP(Leverancespecifikation6[[#This Row],[ID-Bygningsdel]],'Data aktør'!A:H,2,FALSE)</f>
        <v/>
      </c>
      <c r="P694" s="78" t="str">
        <f>VLOOKUP(Leverancespecifikation6[[#This Row],[ID-Bygningsdel]],'Data aktør'!A:H,3,FALSE)</f>
        <v/>
      </c>
      <c r="Q694" s="78" t="str">
        <f>VLOOKUP(Leverancespecifikation6[[#This Row],[ID-Bygningsdel]],'Data aktør'!A:H,4,FALSE)</f>
        <v/>
      </c>
      <c r="R694" s="78" t="str">
        <f>VLOOKUP(Leverancespecifikation6[[#This Row],[ID-Bygningsdel]],'Data aktør'!A:H,5,FALSE)</f>
        <v/>
      </c>
      <c r="S694" s="78" t="str">
        <f>VLOOKUP(Leverancespecifikation6[[#This Row],[ID-Bygningsdel]],'Data aktør'!A:H,6,FALSE)</f>
        <v/>
      </c>
      <c r="T694" s="78" t="str">
        <f>VLOOKUP(Leverancespecifikation6[[#This Row],[ID-Bygningsdel]],'Data aktør'!A:H,7,FALSE)</f>
        <v/>
      </c>
      <c r="U694" s="122" t="str">
        <f>VLOOKUP(Leverancespecifikation6[[#This Row],[ID-Bygningsdel]],'Data aktør'!A:H,8,FALSE)</f>
        <v/>
      </c>
      <c r="V694" s="112"/>
      <c r="W694" s="79"/>
      <c r="X694" s="79"/>
      <c r="Y694" s="79"/>
      <c r="Z694" s="79"/>
      <c r="AA694" s="79"/>
      <c r="AB694" s="171"/>
      <c r="AD694" s="171"/>
      <c r="AE694" s="171"/>
      <c r="AF694" s="171"/>
      <c r="AG694" s="171"/>
      <c r="AH694" s="171"/>
      <c r="AI694" s="171"/>
      <c r="AJ694" s="171"/>
      <c r="BV694" s="171"/>
      <c r="BW694" s="171"/>
      <c r="CA694" s="216"/>
      <c r="CB694" s="134"/>
    </row>
    <row r="695" spans="1:986" ht="12" x14ac:dyDescent="0.2">
      <c r="A695" s="248"/>
      <c r="B695" s="242" t="s">
        <v>1410</v>
      </c>
      <c r="C695" s="170" t="str">
        <f>_xlfn.CONCAT(Leverancespecifikation6[[#This Row],[ID]],Leverancespecifikation6[[#This Row],[BYGNINGSDEL]])</f>
        <v>691-</v>
      </c>
      <c r="D695" s="177"/>
      <c r="E695" s="177"/>
      <c r="F695" s="177"/>
      <c r="G695" s="177"/>
      <c r="H695" s="177"/>
      <c r="I695" s="177"/>
      <c r="J695" s="171" t="s">
        <v>103</v>
      </c>
      <c r="K695" s="178" t="s">
        <v>103</v>
      </c>
      <c r="M695" s="80" t="str">
        <f>IFERROR(VLOOKUP(Leverancespecifikation6[[#This Row],[ID-Bygningsdel]],'Data ændringslog'!A:G,7,FALSE),"P")</f>
        <v/>
      </c>
      <c r="N695" s="321" t="s">
        <v>103</v>
      </c>
      <c r="O695" s="121" t="str">
        <f>VLOOKUP(Leverancespecifikation6[[#This Row],[ID-Bygningsdel]],'Data aktør'!A:H,2,FALSE)</f>
        <v/>
      </c>
      <c r="P695" s="78" t="str">
        <f>VLOOKUP(Leverancespecifikation6[[#This Row],[ID-Bygningsdel]],'Data aktør'!A:H,3,FALSE)</f>
        <v/>
      </c>
      <c r="Q695" s="78" t="str">
        <f>VLOOKUP(Leverancespecifikation6[[#This Row],[ID-Bygningsdel]],'Data aktør'!A:H,4,FALSE)</f>
        <v/>
      </c>
      <c r="R695" s="78" t="str">
        <f>VLOOKUP(Leverancespecifikation6[[#This Row],[ID-Bygningsdel]],'Data aktør'!A:H,5,FALSE)</f>
        <v/>
      </c>
      <c r="S695" s="78" t="str">
        <f>VLOOKUP(Leverancespecifikation6[[#This Row],[ID-Bygningsdel]],'Data aktør'!A:H,6,FALSE)</f>
        <v/>
      </c>
      <c r="T695" s="78" t="str">
        <f>VLOOKUP(Leverancespecifikation6[[#This Row],[ID-Bygningsdel]],'Data aktør'!A:H,7,FALSE)</f>
        <v/>
      </c>
      <c r="U695" s="122" t="str">
        <f>VLOOKUP(Leverancespecifikation6[[#This Row],[ID-Bygningsdel]],'Data aktør'!A:H,8,FALSE)</f>
        <v/>
      </c>
      <c r="V695" s="112"/>
      <c r="W695" s="79"/>
      <c r="X695" s="79"/>
      <c r="Y695" s="79"/>
      <c r="Z695" s="79"/>
      <c r="AA695" s="79"/>
      <c r="AB695" s="171"/>
      <c r="AD695" s="171"/>
      <c r="AE695" s="171"/>
      <c r="AF695" s="171"/>
      <c r="AG695" s="171"/>
      <c r="AH695" s="171"/>
      <c r="AI695" s="171"/>
      <c r="AJ695" s="171"/>
      <c r="BV695" s="171"/>
      <c r="BW695" s="171"/>
      <c r="CA695" s="216"/>
      <c r="CB695" s="134"/>
    </row>
    <row r="696" spans="1:986" ht="12" x14ac:dyDescent="0.2">
      <c r="A696" s="248"/>
      <c r="B696" s="242" t="s">
        <v>1412</v>
      </c>
      <c r="C696" s="170" t="str">
        <f>_xlfn.CONCAT(Leverancespecifikation6[[#This Row],[ID]],Leverancespecifikation6[[#This Row],[BYGNINGSDEL]])</f>
        <v>692-</v>
      </c>
      <c r="D696" s="177"/>
      <c r="E696" s="177"/>
      <c r="F696" s="177"/>
      <c r="G696" s="177"/>
      <c r="H696" s="177"/>
      <c r="I696" s="177"/>
      <c r="J696" s="171" t="s">
        <v>103</v>
      </c>
      <c r="K696" s="178" t="s">
        <v>103</v>
      </c>
      <c r="M696" s="80" t="str">
        <f>IFERROR(VLOOKUP(Leverancespecifikation6[[#This Row],[ID-Bygningsdel]],'Data ændringslog'!A:G,7,FALSE),"P")</f>
        <v/>
      </c>
      <c r="N696" s="321" t="s">
        <v>103</v>
      </c>
      <c r="O696" s="121" t="str">
        <f>VLOOKUP(Leverancespecifikation6[[#This Row],[ID-Bygningsdel]],'Data aktør'!A:H,2,FALSE)</f>
        <v/>
      </c>
      <c r="P696" s="78" t="str">
        <f>VLOOKUP(Leverancespecifikation6[[#This Row],[ID-Bygningsdel]],'Data aktør'!A:H,3,FALSE)</f>
        <v/>
      </c>
      <c r="Q696" s="78" t="str">
        <f>VLOOKUP(Leverancespecifikation6[[#This Row],[ID-Bygningsdel]],'Data aktør'!A:H,4,FALSE)</f>
        <v/>
      </c>
      <c r="R696" s="78" t="str">
        <f>VLOOKUP(Leverancespecifikation6[[#This Row],[ID-Bygningsdel]],'Data aktør'!A:H,5,FALSE)</f>
        <v/>
      </c>
      <c r="S696" s="78" t="str">
        <f>VLOOKUP(Leverancespecifikation6[[#This Row],[ID-Bygningsdel]],'Data aktør'!A:H,6,FALSE)</f>
        <v/>
      </c>
      <c r="T696" s="78" t="str">
        <f>VLOOKUP(Leverancespecifikation6[[#This Row],[ID-Bygningsdel]],'Data aktør'!A:H,7,FALSE)</f>
        <v/>
      </c>
      <c r="U696" s="122" t="str">
        <f>VLOOKUP(Leverancespecifikation6[[#This Row],[ID-Bygningsdel]],'Data aktør'!A:H,8,FALSE)</f>
        <v/>
      </c>
      <c r="V696" s="112"/>
      <c r="W696" s="79"/>
      <c r="X696" s="79"/>
      <c r="Y696" s="79"/>
      <c r="Z696" s="79"/>
      <c r="AA696" s="79"/>
      <c r="AB696" s="171"/>
      <c r="AD696" s="171"/>
      <c r="AE696" s="171"/>
      <c r="AF696" s="171"/>
      <c r="AG696" s="171"/>
      <c r="AH696" s="171"/>
      <c r="AI696" s="171"/>
      <c r="AJ696" s="171"/>
      <c r="BV696" s="171"/>
      <c r="BW696" s="171"/>
      <c r="CA696" s="216"/>
      <c r="CB696" s="134"/>
    </row>
    <row r="697" spans="1:986" ht="12" x14ac:dyDescent="0.2">
      <c r="A697" s="248"/>
      <c r="B697" s="242" t="s">
        <v>1414</v>
      </c>
      <c r="C697" s="170" t="str">
        <f>_xlfn.CONCAT(Leverancespecifikation6[[#This Row],[ID]],Leverancespecifikation6[[#This Row],[BYGNINGSDEL]])</f>
        <v>693-</v>
      </c>
      <c r="D697" s="177"/>
      <c r="E697" s="177"/>
      <c r="F697" s="177"/>
      <c r="G697" s="177"/>
      <c r="H697" s="177"/>
      <c r="I697" s="177"/>
      <c r="J697" s="171" t="s">
        <v>103</v>
      </c>
      <c r="K697" s="178" t="s">
        <v>103</v>
      </c>
      <c r="M697" s="80" t="str">
        <f>IFERROR(VLOOKUP(Leverancespecifikation6[[#This Row],[ID-Bygningsdel]],'Data ændringslog'!A:G,7,FALSE),"P")</f>
        <v/>
      </c>
      <c r="N697" s="321" t="s">
        <v>103</v>
      </c>
      <c r="O697" s="121" t="str">
        <f>VLOOKUP(Leverancespecifikation6[[#This Row],[ID-Bygningsdel]],'Data aktør'!A:H,2,FALSE)</f>
        <v/>
      </c>
      <c r="P697" s="78" t="str">
        <f>VLOOKUP(Leverancespecifikation6[[#This Row],[ID-Bygningsdel]],'Data aktør'!A:H,3,FALSE)</f>
        <v/>
      </c>
      <c r="Q697" s="78" t="str">
        <f>VLOOKUP(Leverancespecifikation6[[#This Row],[ID-Bygningsdel]],'Data aktør'!A:H,4,FALSE)</f>
        <v/>
      </c>
      <c r="R697" s="78" t="str">
        <f>VLOOKUP(Leverancespecifikation6[[#This Row],[ID-Bygningsdel]],'Data aktør'!A:H,5,FALSE)</f>
        <v/>
      </c>
      <c r="S697" s="78" t="str">
        <f>VLOOKUP(Leverancespecifikation6[[#This Row],[ID-Bygningsdel]],'Data aktør'!A:H,6,FALSE)</f>
        <v/>
      </c>
      <c r="T697" s="78" t="str">
        <f>VLOOKUP(Leverancespecifikation6[[#This Row],[ID-Bygningsdel]],'Data aktør'!A:H,7,FALSE)</f>
        <v/>
      </c>
      <c r="U697" s="122" t="str">
        <f>VLOOKUP(Leverancespecifikation6[[#This Row],[ID-Bygningsdel]],'Data aktør'!A:H,8,FALSE)</f>
        <v/>
      </c>
      <c r="V697" s="112"/>
      <c r="W697" s="79"/>
      <c r="X697" s="79"/>
      <c r="Y697" s="79"/>
      <c r="Z697" s="79"/>
      <c r="AA697" s="79"/>
      <c r="AB697" s="171"/>
      <c r="AD697" s="171"/>
      <c r="AE697" s="171"/>
      <c r="AF697" s="171"/>
      <c r="AG697" s="171"/>
      <c r="AH697" s="171"/>
      <c r="AI697" s="171"/>
      <c r="AJ697" s="171"/>
      <c r="BV697" s="171"/>
      <c r="BW697" s="171"/>
      <c r="CA697" s="216"/>
      <c r="CB697" s="134"/>
    </row>
    <row r="698" spans="1:986" ht="12" x14ac:dyDescent="0.2">
      <c r="A698" s="248"/>
      <c r="B698" s="242" t="s">
        <v>1415</v>
      </c>
      <c r="C698" s="170" t="str">
        <f>_xlfn.CONCAT(Leverancespecifikation6[[#This Row],[ID]],Leverancespecifikation6[[#This Row],[BYGNINGSDEL]])</f>
        <v>694-</v>
      </c>
      <c r="D698" s="177"/>
      <c r="E698" s="177"/>
      <c r="F698" s="177"/>
      <c r="G698" s="177"/>
      <c r="H698" s="177"/>
      <c r="I698" s="177"/>
      <c r="J698" s="171" t="s">
        <v>103</v>
      </c>
      <c r="K698" s="178" t="s">
        <v>103</v>
      </c>
      <c r="M698" s="80" t="str">
        <f>IFERROR(VLOOKUP(Leverancespecifikation6[[#This Row],[ID-Bygningsdel]],'Data ændringslog'!A:G,7,FALSE),"P")</f>
        <v/>
      </c>
      <c r="N698" s="321" t="s">
        <v>103</v>
      </c>
      <c r="O698" s="121" t="str">
        <f>VLOOKUP(Leverancespecifikation6[[#This Row],[ID-Bygningsdel]],'Data aktør'!A:H,2,FALSE)</f>
        <v/>
      </c>
      <c r="P698" s="78" t="str">
        <f>VLOOKUP(Leverancespecifikation6[[#This Row],[ID-Bygningsdel]],'Data aktør'!A:H,3,FALSE)</f>
        <v/>
      </c>
      <c r="Q698" s="78" t="str">
        <f>VLOOKUP(Leverancespecifikation6[[#This Row],[ID-Bygningsdel]],'Data aktør'!A:H,4,FALSE)</f>
        <v/>
      </c>
      <c r="R698" s="78" t="str">
        <f>VLOOKUP(Leverancespecifikation6[[#This Row],[ID-Bygningsdel]],'Data aktør'!A:H,5,FALSE)</f>
        <v/>
      </c>
      <c r="S698" s="78" t="str">
        <f>VLOOKUP(Leverancespecifikation6[[#This Row],[ID-Bygningsdel]],'Data aktør'!A:H,6,FALSE)</f>
        <v/>
      </c>
      <c r="T698" s="78" t="str">
        <f>VLOOKUP(Leverancespecifikation6[[#This Row],[ID-Bygningsdel]],'Data aktør'!A:H,7,FALSE)</f>
        <v/>
      </c>
      <c r="U698" s="122" t="str">
        <f>VLOOKUP(Leverancespecifikation6[[#This Row],[ID-Bygningsdel]],'Data aktør'!A:H,8,FALSE)</f>
        <v/>
      </c>
      <c r="V698" s="112"/>
      <c r="W698" s="79"/>
      <c r="X698" s="79"/>
      <c r="Y698" s="79"/>
      <c r="Z698" s="79"/>
      <c r="AA698" s="79"/>
      <c r="AB698" s="171"/>
      <c r="AD698" s="171"/>
      <c r="AE698" s="171"/>
      <c r="AF698" s="171"/>
      <c r="AG698" s="171"/>
      <c r="AH698" s="171"/>
      <c r="AI698" s="171"/>
      <c r="AJ698" s="171"/>
      <c r="BV698" s="171"/>
      <c r="BW698" s="171"/>
      <c r="CA698" s="216"/>
      <c r="CB698" s="134"/>
    </row>
    <row r="699" spans="1:986" ht="12" x14ac:dyDescent="0.2">
      <c r="A699" s="248"/>
      <c r="B699" s="242" t="s">
        <v>1417</v>
      </c>
      <c r="C699" s="170" t="str">
        <f>_xlfn.CONCAT(Leverancespecifikation6[[#This Row],[ID]],Leverancespecifikation6[[#This Row],[BYGNINGSDEL]])</f>
        <v>695-</v>
      </c>
      <c r="D699" s="177"/>
      <c r="E699" s="177"/>
      <c r="F699" s="177"/>
      <c r="G699" s="177"/>
      <c r="H699" s="177"/>
      <c r="I699" s="177"/>
      <c r="J699" s="171" t="s">
        <v>103</v>
      </c>
      <c r="K699" s="178" t="s">
        <v>103</v>
      </c>
      <c r="M699" s="80" t="str">
        <f>IFERROR(VLOOKUP(Leverancespecifikation6[[#This Row],[ID-Bygningsdel]],'Data ændringslog'!A:G,7,FALSE),"P")</f>
        <v/>
      </c>
      <c r="N699" s="321" t="s">
        <v>103</v>
      </c>
      <c r="O699" s="121" t="str">
        <f>VLOOKUP(Leverancespecifikation6[[#This Row],[ID-Bygningsdel]],'Data aktør'!A:H,2,FALSE)</f>
        <v/>
      </c>
      <c r="P699" s="78" t="str">
        <f>VLOOKUP(Leverancespecifikation6[[#This Row],[ID-Bygningsdel]],'Data aktør'!A:H,3,FALSE)</f>
        <v/>
      </c>
      <c r="Q699" s="78" t="str">
        <f>VLOOKUP(Leverancespecifikation6[[#This Row],[ID-Bygningsdel]],'Data aktør'!A:H,4,FALSE)</f>
        <v/>
      </c>
      <c r="R699" s="78" t="str">
        <f>VLOOKUP(Leverancespecifikation6[[#This Row],[ID-Bygningsdel]],'Data aktør'!A:H,5,FALSE)</f>
        <v/>
      </c>
      <c r="S699" s="78" t="str">
        <f>VLOOKUP(Leverancespecifikation6[[#This Row],[ID-Bygningsdel]],'Data aktør'!A:H,6,FALSE)</f>
        <v/>
      </c>
      <c r="T699" s="78" t="str">
        <f>VLOOKUP(Leverancespecifikation6[[#This Row],[ID-Bygningsdel]],'Data aktør'!A:H,7,FALSE)</f>
        <v/>
      </c>
      <c r="U699" s="122" t="str">
        <f>VLOOKUP(Leverancespecifikation6[[#This Row],[ID-Bygningsdel]],'Data aktør'!A:H,8,FALSE)</f>
        <v/>
      </c>
      <c r="V699" s="112"/>
      <c r="W699" s="79"/>
      <c r="X699" s="79"/>
      <c r="Y699" s="79"/>
      <c r="Z699" s="79"/>
      <c r="AA699" s="79"/>
      <c r="AB699" s="171"/>
      <c r="AD699" s="171"/>
      <c r="AE699" s="171"/>
      <c r="AF699" s="171"/>
      <c r="AG699" s="171"/>
      <c r="AH699" s="171"/>
      <c r="AI699" s="171"/>
      <c r="AJ699" s="171"/>
      <c r="BV699" s="171"/>
      <c r="BW699" s="171"/>
      <c r="CA699" s="216"/>
      <c r="CB699" s="134"/>
    </row>
    <row r="700" spans="1:986" ht="12" x14ac:dyDescent="0.2">
      <c r="A700" s="248"/>
      <c r="B700" s="242" t="s">
        <v>1418</v>
      </c>
      <c r="C700" s="170" t="str">
        <f>_xlfn.CONCAT(Leverancespecifikation6[[#This Row],[ID]],Leverancespecifikation6[[#This Row],[BYGNINGSDEL]])</f>
        <v>696-</v>
      </c>
      <c r="D700" s="177"/>
      <c r="E700" s="177"/>
      <c r="F700" s="177"/>
      <c r="G700" s="177"/>
      <c r="H700" s="177"/>
      <c r="I700" s="177"/>
      <c r="J700" s="171" t="s">
        <v>103</v>
      </c>
      <c r="K700" s="178" t="s">
        <v>103</v>
      </c>
      <c r="M700" s="80" t="str">
        <f>IFERROR(VLOOKUP(Leverancespecifikation6[[#This Row],[ID-Bygningsdel]],'Data ændringslog'!A:G,7,FALSE),"P")</f>
        <v/>
      </c>
      <c r="N700" s="321" t="s">
        <v>103</v>
      </c>
      <c r="O700" s="121" t="str">
        <f>VLOOKUP(Leverancespecifikation6[[#This Row],[ID-Bygningsdel]],'Data aktør'!A:H,2,FALSE)</f>
        <v/>
      </c>
      <c r="P700" s="78" t="str">
        <f>VLOOKUP(Leverancespecifikation6[[#This Row],[ID-Bygningsdel]],'Data aktør'!A:H,3,FALSE)</f>
        <v/>
      </c>
      <c r="Q700" s="78" t="str">
        <f>VLOOKUP(Leverancespecifikation6[[#This Row],[ID-Bygningsdel]],'Data aktør'!A:H,4,FALSE)</f>
        <v/>
      </c>
      <c r="R700" s="78" t="str">
        <f>VLOOKUP(Leverancespecifikation6[[#This Row],[ID-Bygningsdel]],'Data aktør'!A:H,5,FALSE)</f>
        <v/>
      </c>
      <c r="S700" s="78" t="str">
        <f>VLOOKUP(Leverancespecifikation6[[#This Row],[ID-Bygningsdel]],'Data aktør'!A:H,6,FALSE)</f>
        <v/>
      </c>
      <c r="T700" s="78" t="str">
        <f>VLOOKUP(Leverancespecifikation6[[#This Row],[ID-Bygningsdel]],'Data aktør'!A:H,7,FALSE)</f>
        <v/>
      </c>
      <c r="U700" s="122" t="str">
        <f>VLOOKUP(Leverancespecifikation6[[#This Row],[ID-Bygningsdel]],'Data aktør'!A:H,8,FALSE)</f>
        <v/>
      </c>
      <c r="V700" s="112"/>
      <c r="W700" s="79"/>
      <c r="X700" s="79"/>
      <c r="Y700" s="79"/>
      <c r="Z700" s="79"/>
      <c r="AA700" s="79"/>
      <c r="AB700" s="171"/>
      <c r="AD700" s="171"/>
      <c r="AE700" s="171"/>
      <c r="AF700" s="171"/>
      <c r="AG700" s="171"/>
      <c r="AH700" s="171"/>
      <c r="AI700" s="171"/>
      <c r="AJ700" s="171"/>
      <c r="BV700" s="171"/>
      <c r="BW700" s="171"/>
      <c r="CA700" s="216"/>
      <c r="CB700" s="134"/>
    </row>
    <row r="701" spans="1:986" ht="12" x14ac:dyDescent="0.2">
      <c r="A701" s="248"/>
      <c r="B701" s="242" t="s">
        <v>1420</v>
      </c>
      <c r="C701" s="170" t="str">
        <f>_xlfn.CONCAT(Leverancespecifikation6[[#This Row],[ID]],Leverancespecifikation6[[#This Row],[BYGNINGSDEL]])</f>
        <v>697-</v>
      </c>
      <c r="D701" s="177"/>
      <c r="E701" s="177"/>
      <c r="F701" s="177"/>
      <c r="G701" s="177"/>
      <c r="H701" s="177"/>
      <c r="I701" s="177"/>
      <c r="J701" s="171" t="s">
        <v>103</v>
      </c>
      <c r="K701" s="178" t="s">
        <v>103</v>
      </c>
      <c r="M701" s="80" t="str">
        <f>IFERROR(VLOOKUP(Leverancespecifikation6[[#This Row],[ID-Bygningsdel]],'Data ændringslog'!A:G,7,FALSE),"P")</f>
        <v/>
      </c>
      <c r="N701" s="321" t="s">
        <v>103</v>
      </c>
      <c r="O701" s="121" t="str">
        <f>VLOOKUP(Leverancespecifikation6[[#This Row],[ID-Bygningsdel]],'Data aktør'!A:H,2,FALSE)</f>
        <v/>
      </c>
      <c r="P701" s="78" t="str">
        <f>VLOOKUP(Leverancespecifikation6[[#This Row],[ID-Bygningsdel]],'Data aktør'!A:H,3,FALSE)</f>
        <v/>
      </c>
      <c r="Q701" s="78" t="str">
        <f>VLOOKUP(Leverancespecifikation6[[#This Row],[ID-Bygningsdel]],'Data aktør'!A:H,4,FALSE)</f>
        <v/>
      </c>
      <c r="R701" s="78" t="str">
        <f>VLOOKUP(Leverancespecifikation6[[#This Row],[ID-Bygningsdel]],'Data aktør'!A:H,5,FALSE)</f>
        <v/>
      </c>
      <c r="S701" s="78" t="str">
        <f>VLOOKUP(Leverancespecifikation6[[#This Row],[ID-Bygningsdel]],'Data aktør'!A:H,6,FALSE)</f>
        <v/>
      </c>
      <c r="T701" s="78" t="str">
        <f>VLOOKUP(Leverancespecifikation6[[#This Row],[ID-Bygningsdel]],'Data aktør'!A:H,7,FALSE)</f>
        <v/>
      </c>
      <c r="U701" s="122" t="str">
        <f>VLOOKUP(Leverancespecifikation6[[#This Row],[ID-Bygningsdel]],'Data aktør'!A:H,8,FALSE)</f>
        <v/>
      </c>
      <c r="V701" s="112"/>
      <c r="W701" s="79"/>
      <c r="X701" s="79"/>
      <c r="Y701" s="79"/>
      <c r="Z701" s="79"/>
      <c r="AA701" s="79"/>
      <c r="AB701" s="171"/>
      <c r="AD701" s="171"/>
      <c r="AE701" s="171"/>
      <c r="AF701" s="171"/>
      <c r="AG701" s="171"/>
      <c r="AH701" s="171"/>
      <c r="AI701" s="171"/>
      <c r="AJ701" s="171"/>
      <c r="BV701" s="171"/>
      <c r="BW701" s="171"/>
      <c r="CA701" s="216"/>
      <c r="CB701" s="134"/>
    </row>
    <row r="702" spans="1:986" ht="12" x14ac:dyDescent="0.2">
      <c r="A702" s="248"/>
      <c r="B702" s="242" t="s">
        <v>1422</v>
      </c>
      <c r="C702" s="170" t="str">
        <f>_xlfn.CONCAT(Leverancespecifikation6[[#This Row],[ID]],Leverancespecifikation6[[#This Row],[BYGNINGSDEL]])</f>
        <v>698-</v>
      </c>
      <c r="D702" s="177"/>
      <c r="E702" s="177"/>
      <c r="F702" s="177"/>
      <c r="G702" s="177"/>
      <c r="H702" s="177"/>
      <c r="I702" s="177"/>
      <c r="J702" s="171" t="s">
        <v>103</v>
      </c>
      <c r="K702" s="178" t="s">
        <v>103</v>
      </c>
      <c r="M702" s="80" t="str">
        <f>IFERROR(VLOOKUP(Leverancespecifikation6[[#This Row],[ID-Bygningsdel]],'Data ændringslog'!A:G,7,FALSE),"P")</f>
        <v/>
      </c>
      <c r="N702" s="321" t="s">
        <v>103</v>
      </c>
      <c r="O702" s="121" t="str">
        <f>VLOOKUP(Leverancespecifikation6[[#This Row],[ID-Bygningsdel]],'Data aktør'!A:H,2,FALSE)</f>
        <v/>
      </c>
      <c r="P702" s="78" t="str">
        <f>VLOOKUP(Leverancespecifikation6[[#This Row],[ID-Bygningsdel]],'Data aktør'!A:H,3,FALSE)</f>
        <v/>
      </c>
      <c r="Q702" s="78" t="str">
        <f>VLOOKUP(Leverancespecifikation6[[#This Row],[ID-Bygningsdel]],'Data aktør'!A:H,4,FALSE)</f>
        <v/>
      </c>
      <c r="R702" s="78" t="str">
        <f>VLOOKUP(Leverancespecifikation6[[#This Row],[ID-Bygningsdel]],'Data aktør'!A:H,5,FALSE)</f>
        <v/>
      </c>
      <c r="S702" s="78" t="str">
        <f>VLOOKUP(Leverancespecifikation6[[#This Row],[ID-Bygningsdel]],'Data aktør'!A:H,6,FALSE)</f>
        <v/>
      </c>
      <c r="T702" s="78" t="str">
        <f>VLOOKUP(Leverancespecifikation6[[#This Row],[ID-Bygningsdel]],'Data aktør'!A:H,7,FALSE)</f>
        <v/>
      </c>
      <c r="U702" s="122" t="str">
        <f>VLOOKUP(Leverancespecifikation6[[#This Row],[ID-Bygningsdel]],'Data aktør'!A:H,8,FALSE)</f>
        <v/>
      </c>
      <c r="V702" s="112"/>
      <c r="W702" s="79"/>
      <c r="X702" s="79"/>
      <c r="Y702" s="79"/>
      <c r="Z702" s="79"/>
      <c r="AA702" s="79"/>
      <c r="AB702" s="171"/>
      <c r="AD702" s="171"/>
      <c r="AE702" s="171"/>
      <c r="AF702" s="171"/>
      <c r="AG702" s="171"/>
      <c r="AH702" s="171"/>
      <c r="AI702" s="171"/>
      <c r="AJ702" s="171"/>
      <c r="BV702" s="171"/>
      <c r="BW702" s="171"/>
      <c r="CA702" s="216"/>
      <c r="CB702" s="134"/>
    </row>
    <row r="703" spans="1:986" ht="12" x14ac:dyDescent="0.2">
      <c r="A703" s="248"/>
      <c r="B703" s="242" t="s">
        <v>1424</v>
      </c>
      <c r="C703" s="170" t="str">
        <f>_xlfn.CONCAT(Leverancespecifikation6[[#This Row],[ID]],Leverancespecifikation6[[#This Row],[BYGNINGSDEL]])</f>
        <v>699-</v>
      </c>
      <c r="D703" s="177"/>
      <c r="E703" s="177"/>
      <c r="F703" s="177"/>
      <c r="G703" s="177"/>
      <c r="H703" s="177"/>
      <c r="I703" s="177"/>
      <c r="J703" s="171" t="s">
        <v>103</v>
      </c>
      <c r="K703" s="178" t="s">
        <v>103</v>
      </c>
      <c r="M703" s="80" t="str">
        <f>IFERROR(VLOOKUP(Leverancespecifikation6[[#This Row],[ID-Bygningsdel]],'Data ændringslog'!A:G,7,FALSE),"P")</f>
        <v/>
      </c>
      <c r="N703" s="321" t="s">
        <v>103</v>
      </c>
      <c r="O703" s="121" t="str">
        <f>VLOOKUP(Leverancespecifikation6[[#This Row],[ID-Bygningsdel]],'Data aktør'!A:H,2,FALSE)</f>
        <v/>
      </c>
      <c r="P703" s="78" t="str">
        <f>VLOOKUP(Leverancespecifikation6[[#This Row],[ID-Bygningsdel]],'Data aktør'!A:H,3,FALSE)</f>
        <v/>
      </c>
      <c r="Q703" s="78" t="str">
        <f>VLOOKUP(Leverancespecifikation6[[#This Row],[ID-Bygningsdel]],'Data aktør'!A:H,4,FALSE)</f>
        <v/>
      </c>
      <c r="R703" s="78" t="str">
        <f>VLOOKUP(Leverancespecifikation6[[#This Row],[ID-Bygningsdel]],'Data aktør'!A:H,5,FALSE)</f>
        <v/>
      </c>
      <c r="S703" s="78" t="str">
        <f>VLOOKUP(Leverancespecifikation6[[#This Row],[ID-Bygningsdel]],'Data aktør'!A:H,6,FALSE)</f>
        <v/>
      </c>
      <c r="T703" s="78" t="str">
        <f>VLOOKUP(Leverancespecifikation6[[#This Row],[ID-Bygningsdel]],'Data aktør'!A:H,7,FALSE)</f>
        <v/>
      </c>
      <c r="U703" s="122" t="str">
        <f>VLOOKUP(Leverancespecifikation6[[#This Row],[ID-Bygningsdel]],'Data aktør'!A:H,8,FALSE)</f>
        <v/>
      </c>
      <c r="V703" s="112"/>
      <c r="W703" s="79"/>
      <c r="X703" s="79"/>
      <c r="Y703" s="79"/>
      <c r="Z703" s="79"/>
      <c r="AA703" s="79"/>
      <c r="AB703" s="171"/>
      <c r="AD703" s="171"/>
      <c r="AE703" s="171"/>
      <c r="AF703" s="171"/>
      <c r="AG703" s="171"/>
      <c r="AH703" s="171"/>
      <c r="AI703" s="171"/>
      <c r="AJ703" s="171"/>
      <c r="BV703" s="171"/>
      <c r="BW703" s="171"/>
      <c r="CA703" s="216"/>
      <c r="CB703" s="134"/>
    </row>
    <row r="704" spans="1:986" ht="12" x14ac:dyDescent="0.2">
      <c r="A704" s="248"/>
      <c r="B704" s="242" t="s">
        <v>1426</v>
      </c>
      <c r="C704" s="170" t="str">
        <f>_xlfn.CONCAT(Leverancespecifikation6[[#This Row],[ID]],Leverancespecifikation6[[#This Row],[BYGNINGSDEL]])</f>
        <v>700-</v>
      </c>
      <c r="D704" s="177"/>
      <c r="E704" s="177"/>
      <c r="F704" s="177"/>
      <c r="G704" s="177"/>
      <c r="H704" s="177"/>
      <c r="I704" s="177"/>
      <c r="J704" s="171" t="s">
        <v>103</v>
      </c>
      <c r="K704" s="178" t="s">
        <v>103</v>
      </c>
      <c r="M704" s="80" t="str">
        <f>IFERROR(VLOOKUP(Leverancespecifikation6[[#This Row],[ID-Bygningsdel]],'Data ændringslog'!A:G,7,FALSE),"P")</f>
        <v/>
      </c>
      <c r="N704" s="321" t="s">
        <v>103</v>
      </c>
      <c r="O704" s="121" t="str">
        <f>VLOOKUP(Leverancespecifikation6[[#This Row],[ID-Bygningsdel]],'Data aktør'!A:H,2,FALSE)</f>
        <v/>
      </c>
      <c r="P704" s="78" t="str">
        <f>VLOOKUP(Leverancespecifikation6[[#This Row],[ID-Bygningsdel]],'Data aktør'!A:H,3,FALSE)</f>
        <v/>
      </c>
      <c r="Q704" s="78" t="str">
        <f>VLOOKUP(Leverancespecifikation6[[#This Row],[ID-Bygningsdel]],'Data aktør'!A:H,4,FALSE)</f>
        <v/>
      </c>
      <c r="R704" s="78" t="str">
        <f>VLOOKUP(Leverancespecifikation6[[#This Row],[ID-Bygningsdel]],'Data aktør'!A:H,5,FALSE)</f>
        <v/>
      </c>
      <c r="S704" s="78" t="str">
        <f>VLOOKUP(Leverancespecifikation6[[#This Row],[ID-Bygningsdel]],'Data aktør'!A:H,6,FALSE)</f>
        <v/>
      </c>
      <c r="T704" s="78" t="str">
        <f>VLOOKUP(Leverancespecifikation6[[#This Row],[ID-Bygningsdel]],'Data aktør'!A:H,7,FALSE)</f>
        <v/>
      </c>
      <c r="U704" s="122" t="str">
        <f>VLOOKUP(Leverancespecifikation6[[#This Row],[ID-Bygningsdel]],'Data aktør'!A:H,8,FALSE)</f>
        <v/>
      </c>
      <c r="V704" s="112"/>
      <c r="W704" s="79"/>
      <c r="X704" s="79"/>
      <c r="Y704" s="79"/>
      <c r="Z704" s="79"/>
      <c r="AA704" s="79"/>
      <c r="AB704" s="171"/>
      <c r="AD704" s="171"/>
      <c r="AE704" s="171"/>
      <c r="AF704" s="171"/>
      <c r="AG704" s="171"/>
      <c r="AH704" s="171"/>
      <c r="AI704" s="171"/>
      <c r="AJ704" s="171"/>
      <c r="BV704" s="171"/>
      <c r="BW704" s="171"/>
      <c r="CA704" s="216"/>
      <c r="CB704" s="134"/>
    </row>
    <row r="705" spans="1:80" ht="12" x14ac:dyDescent="0.2">
      <c r="A705" s="248"/>
      <c r="B705" s="242" t="s">
        <v>1428</v>
      </c>
      <c r="C705" s="170" t="str">
        <f>_xlfn.CONCAT(Leverancespecifikation6[[#This Row],[ID]],Leverancespecifikation6[[#This Row],[BYGNINGSDEL]])</f>
        <v>701-</v>
      </c>
      <c r="D705" s="177"/>
      <c r="E705" s="177"/>
      <c r="F705" s="177"/>
      <c r="G705" s="177"/>
      <c r="H705" s="177"/>
      <c r="I705" s="177"/>
      <c r="J705" s="171" t="s">
        <v>103</v>
      </c>
      <c r="K705" s="178" t="s">
        <v>103</v>
      </c>
      <c r="M705" s="80" t="str">
        <f>IFERROR(VLOOKUP(Leverancespecifikation6[[#This Row],[ID-Bygningsdel]],'Data ændringslog'!A:G,7,FALSE),"P")</f>
        <v/>
      </c>
      <c r="N705" s="321" t="s">
        <v>103</v>
      </c>
      <c r="O705" s="121" t="str">
        <f>VLOOKUP(Leverancespecifikation6[[#This Row],[ID-Bygningsdel]],'Data aktør'!A:H,2,FALSE)</f>
        <v/>
      </c>
      <c r="P705" s="78" t="str">
        <f>VLOOKUP(Leverancespecifikation6[[#This Row],[ID-Bygningsdel]],'Data aktør'!A:H,3,FALSE)</f>
        <v/>
      </c>
      <c r="Q705" s="78" t="str">
        <f>VLOOKUP(Leverancespecifikation6[[#This Row],[ID-Bygningsdel]],'Data aktør'!A:H,4,FALSE)</f>
        <v/>
      </c>
      <c r="R705" s="78" t="str">
        <f>VLOOKUP(Leverancespecifikation6[[#This Row],[ID-Bygningsdel]],'Data aktør'!A:H,5,FALSE)</f>
        <v/>
      </c>
      <c r="S705" s="78" t="str">
        <f>VLOOKUP(Leverancespecifikation6[[#This Row],[ID-Bygningsdel]],'Data aktør'!A:H,6,FALSE)</f>
        <v/>
      </c>
      <c r="T705" s="78" t="str">
        <f>VLOOKUP(Leverancespecifikation6[[#This Row],[ID-Bygningsdel]],'Data aktør'!A:H,7,FALSE)</f>
        <v/>
      </c>
      <c r="U705" s="122" t="str">
        <f>VLOOKUP(Leverancespecifikation6[[#This Row],[ID-Bygningsdel]],'Data aktør'!A:H,8,FALSE)</f>
        <v/>
      </c>
      <c r="V705" s="112"/>
      <c r="W705" s="79"/>
      <c r="X705" s="79"/>
      <c r="Y705" s="79"/>
      <c r="Z705" s="79"/>
      <c r="AA705" s="79"/>
      <c r="AB705" s="171"/>
      <c r="AD705" s="171"/>
      <c r="AE705" s="171"/>
      <c r="AF705" s="171"/>
      <c r="AG705" s="171"/>
      <c r="AH705" s="171"/>
      <c r="AI705" s="171"/>
      <c r="AJ705" s="171"/>
      <c r="BV705" s="171"/>
      <c r="BW705" s="171"/>
      <c r="CA705" s="216"/>
      <c r="CB705" s="134"/>
    </row>
    <row r="706" spans="1:80" ht="12" x14ac:dyDescent="0.2">
      <c r="A706" s="248"/>
      <c r="B706" s="242" t="s">
        <v>1430</v>
      </c>
      <c r="C706" s="170" t="str">
        <f>_xlfn.CONCAT(Leverancespecifikation6[[#This Row],[ID]],Leverancespecifikation6[[#This Row],[BYGNINGSDEL]])</f>
        <v>702-</v>
      </c>
      <c r="D706" s="177"/>
      <c r="E706" s="177"/>
      <c r="F706" s="177"/>
      <c r="G706" s="177"/>
      <c r="H706" s="177"/>
      <c r="I706" s="177"/>
      <c r="J706" s="171" t="s">
        <v>103</v>
      </c>
      <c r="K706" s="178" t="s">
        <v>103</v>
      </c>
      <c r="M706" s="80" t="str">
        <f>IFERROR(VLOOKUP(Leverancespecifikation6[[#This Row],[ID-Bygningsdel]],'Data ændringslog'!A:G,7,FALSE),"P")</f>
        <v/>
      </c>
      <c r="N706" s="321" t="s">
        <v>103</v>
      </c>
      <c r="O706" s="121" t="str">
        <f>VLOOKUP(Leverancespecifikation6[[#This Row],[ID-Bygningsdel]],'Data aktør'!A:H,2,FALSE)</f>
        <v/>
      </c>
      <c r="P706" s="78" t="str">
        <f>VLOOKUP(Leverancespecifikation6[[#This Row],[ID-Bygningsdel]],'Data aktør'!A:H,3,FALSE)</f>
        <v/>
      </c>
      <c r="Q706" s="78" t="str">
        <f>VLOOKUP(Leverancespecifikation6[[#This Row],[ID-Bygningsdel]],'Data aktør'!A:H,4,FALSE)</f>
        <v/>
      </c>
      <c r="R706" s="78" t="str">
        <f>VLOOKUP(Leverancespecifikation6[[#This Row],[ID-Bygningsdel]],'Data aktør'!A:H,5,FALSE)</f>
        <v/>
      </c>
      <c r="S706" s="78" t="str">
        <f>VLOOKUP(Leverancespecifikation6[[#This Row],[ID-Bygningsdel]],'Data aktør'!A:H,6,FALSE)</f>
        <v/>
      </c>
      <c r="T706" s="78" t="str">
        <f>VLOOKUP(Leverancespecifikation6[[#This Row],[ID-Bygningsdel]],'Data aktør'!A:H,7,FALSE)</f>
        <v/>
      </c>
      <c r="U706" s="122" t="str">
        <f>VLOOKUP(Leverancespecifikation6[[#This Row],[ID-Bygningsdel]],'Data aktør'!A:H,8,FALSE)</f>
        <v/>
      </c>
      <c r="V706" s="112"/>
      <c r="W706" s="79"/>
      <c r="X706" s="79"/>
      <c r="Y706" s="79"/>
      <c r="Z706" s="79"/>
      <c r="AA706" s="79"/>
      <c r="AB706" s="171"/>
      <c r="AD706" s="171"/>
      <c r="AE706" s="171"/>
      <c r="AF706" s="171"/>
      <c r="AG706" s="171"/>
      <c r="AH706" s="171"/>
      <c r="AI706" s="171"/>
      <c r="AJ706" s="171"/>
      <c r="BV706" s="171"/>
      <c r="BW706" s="171"/>
      <c r="CA706" s="216"/>
      <c r="CB706" s="134"/>
    </row>
    <row r="707" spans="1:80" ht="12" x14ac:dyDescent="0.2">
      <c r="A707" s="248"/>
      <c r="B707" s="242" t="s">
        <v>1432</v>
      </c>
      <c r="C707" s="170" t="str">
        <f>_xlfn.CONCAT(Leverancespecifikation6[[#This Row],[ID]],Leverancespecifikation6[[#This Row],[BYGNINGSDEL]])</f>
        <v>703-</v>
      </c>
      <c r="D707" s="177"/>
      <c r="E707" s="177"/>
      <c r="F707" s="177"/>
      <c r="G707" s="177"/>
      <c r="H707" s="177"/>
      <c r="I707" s="177"/>
      <c r="J707" s="171" t="s">
        <v>103</v>
      </c>
      <c r="K707" s="178" t="s">
        <v>103</v>
      </c>
      <c r="M707" s="80" t="str">
        <f>IFERROR(VLOOKUP(Leverancespecifikation6[[#This Row],[ID-Bygningsdel]],'Data ændringslog'!A:G,7,FALSE),"P")</f>
        <v/>
      </c>
      <c r="N707" s="321" t="s">
        <v>103</v>
      </c>
      <c r="O707" s="121" t="str">
        <f>VLOOKUP(Leverancespecifikation6[[#This Row],[ID-Bygningsdel]],'Data aktør'!A:H,2,FALSE)</f>
        <v/>
      </c>
      <c r="P707" s="78" t="str">
        <f>VLOOKUP(Leverancespecifikation6[[#This Row],[ID-Bygningsdel]],'Data aktør'!A:H,3,FALSE)</f>
        <v/>
      </c>
      <c r="Q707" s="78" t="str">
        <f>VLOOKUP(Leverancespecifikation6[[#This Row],[ID-Bygningsdel]],'Data aktør'!A:H,4,FALSE)</f>
        <v/>
      </c>
      <c r="R707" s="78" t="str">
        <f>VLOOKUP(Leverancespecifikation6[[#This Row],[ID-Bygningsdel]],'Data aktør'!A:H,5,FALSE)</f>
        <v/>
      </c>
      <c r="S707" s="78" t="str">
        <f>VLOOKUP(Leverancespecifikation6[[#This Row],[ID-Bygningsdel]],'Data aktør'!A:H,6,FALSE)</f>
        <v/>
      </c>
      <c r="T707" s="78" t="str">
        <f>VLOOKUP(Leverancespecifikation6[[#This Row],[ID-Bygningsdel]],'Data aktør'!A:H,7,FALSE)</f>
        <v/>
      </c>
      <c r="U707" s="122" t="str">
        <f>VLOOKUP(Leverancespecifikation6[[#This Row],[ID-Bygningsdel]],'Data aktør'!A:H,8,FALSE)</f>
        <v/>
      </c>
      <c r="V707" s="112"/>
      <c r="W707" s="79"/>
      <c r="X707" s="79"/>
      <c r="Y707" s="79"/>
      <c r="Z707" s="79"/>
      <c r="AA707" s="79"/>
      <c r="AB707" s="171"/>
      <c r="AD707" s="171"/>
      <c r="AE707" s="171"/>
      <c r="AF707" s="171"/>
      <c r="AG707" s="171"/>
      <c r="AH707" s="171"/>
      <c r="AI707" s="171"/>
      <c r="AJ707" s="171"/>
      <c r="BV707" s="171"/>
      <c r="BW707" s="171"/>
      <c r="CA707" s="216"/>
      <c r="CB707" s="134"/>
    </row>
    <row r="708" spans="1:80" ht="12" x14ac:dyDescent="0.2">
      <c r="A708" s="248"/>
      <c r="B708" s="242" t="s">
        <v>1435</v>
      </c>
      <c r="C708" s="170" t="str">
        <f>_xlfn.CONCAT(Leverancespecifikation6[[#This Row],[ID]],Leverancespecifikation6[[#This Row],[BYGNINGSDEL]])</f>
        <v>704-</v>
      </c>
      <c r="D708" s="177"/>
      <c r="E708" s="177"/>
      <c r="F708" s="177"/>
      <c r="G708" s="177"/>
      <c r="H708" s="177"/>
      <c r="I708" s="177"/>
      <c r="J708" s="171" t="s">
        <v>103</v>
      </c>
      <c r="K708" s="178" t="s">
        <v>103</v>
      </c>
      <c r="M708" s="80" t="str">
        <f>IFERROR(VLOOKUP(Leverancespecifikation6[[#This Row],[ID-Bygningsdel]],'Data ændringslog'!A:G,7,FALSE),"P")</f>
        <v/>
      </c>
      <c r="N708" s="321" t="s">
        <v>103</v>
      </c>
      <c r="O708" s="121" t="str">
        <f>VLOOKUP(Leverancespecifikation6[[#This Row],[ID-Bygningsdel]],'Data aktør'!A:H,2,FALSE)</f>
        <v/>
      </c>
      <c r="P708" s="78" t="str">
        <f>VLOOKUP(Leverancespecifikation6[[#This Row],[ID-Bygningsdel]],'Data aktør'!A:H,3,FALSE)</f>
        <v/>
      </c>
      <c r="Q708" s="78" t="str">
        <f>VLOOKUP(Leverancespecifikation6[[#This Row],[ID-Bygningsdel]],'Data aktør'!A:H,4,FALSE)</f>
        <v/>
      </c>
      <c r="R708" s="78" t="str">
        <f>VLOOKUP(Leverancespecifikation6[[#This Row],[ID-Bygningsdel]],'Data aktør'!A:H,5,FALSE)</f>
        <v/>
      </c>
      <c r="S708" s="78" t="str">
        <f>VLOOKUP(Leverancespecifikation6[[#This Row],[ID-Bygningsdel]],'Data aktør'!A:H,6,FALSE)</f>
        <v/>
      </c>
      <c r="T708" s="78" t="str">
        <f>VLOOKUP(Leverancespecifikation6[[#This Row],[ID-Bygningsdel]],'Data aktør'!A:H,7,FALSE)</f>
        <v/>
      </c>
      <c r="U708" s="122" t="str">
        <f>VLOOKUP(Leverancespecifikation6[[#This Row],[ID-Bygningsdel]],'Data aktør'!A:H,8,FALSE)</f>
        <v/>
      </c>
      <c r="V708" s="112"/>
      <c r="W708" s="79"/>
      <c r="X708" s="79"/>
      <c r="Y708" s="79"/>
      <c r="Z708" s="79"/>
      <c r="AA708" s="79"/>
      <c r="AB708" s="171"/>
      <c r="AD708" s="171"/>
      <c r="AE708" s="171"/>
      <c r="AF708" s="171"/>
      <c r="AG708" s="171"/>
      <c r="AH708" s="171"/>
      <c r="AI708" s="171"/>
      <c r="AJ708" s="171"/>
      <c r="BV708" s="171"/>
      <c r="BW708" s="171"/>
      <c r="CA708" s="216"/>
      <c r="CB708" s="134"/>
    </row>
    <row r="709" spans="1:80" ht="12" x14ac:dyDescent="0.2">
      <c r="A709" s="248"/>
      <c r="B709" s="242" t="s">
        <v>1471</v>
      </c>
      <c r="C709" s="170" t="str">
        <f>_xlfn.CONCAT(Leverancespecifikation6[[#This Row],[ID]],Leverancespecifikation6[[#This Row],[BYGNINGSDEL]])</f>
        <v>705-</v>
      </c>
      <c r="D709" s="177"/>
      <c r="E709" s="177"/>
      <c r="F709" s="177"/>
      <c r="G709" s="177"/>
      <c r="H709" s="177"/>
      <c r="I709" s="177"/>
      <c r="J709" s="171" t="s">
        <v>103</v>
      </c>
      <c r="K709" s="178" t="s">
        <v>103</v>
      </c>
      <c r="M709" s="80" t="str">
        <f>IFERROR(VLOOKUP(Leverancespecifikation6[[#This Row],[ID-Bygningsdel]],'Data ændringslog'!A:G,7,FALSE),"P")</f>
        <v/>
      </c>
      <c r="N709" s="321" t="s">
        <v>103</v>
      </c>
      <c r="O709" s="121" t="str">
        <f>VLOOKUP(Leverancespecifikation6[[#This Row],[ID-Bygningsdel]],'Data aktør'!A:H,2,FALSE)</f>
        <v/>
      </c>
      <c r="P709" s="78" t="str">
        <f>VLOOKUP(Leverancespecifikation6[[#This Row],[ID-Bygningsdel]],'Data aktør'!A:H,3,FALSE)</f>
        <v/>
      </c>
      <c r="Q709" s="78" t="str">
        <f>VLOOKUP(Leverancespecifikation6[[#This Row],[ID-Bygningsdel]],'Data aktør'!A:H,4,FALSE)</f>
        <v/>
      </c>
      <c r="R709" s="78" t="str">
        <f>VLOOKUP(Leverancespecifikation6[[#This Row],[ID-Bygningsdel]],'Data aktør'!A:H,5,FALSE)</f>
        <v/>
      </c>
      <c r="S709" s="78" t="str">
        <f>VLOOKUP(Leverancespecifikation6[[#This Row],[ID-Bygningsdel]],'Data aktør'!A:H,6,FALSE)</f>
        <v/>
      </c>
      <c r="T709" s="78" t="str">
        <f>VLOOKUP(Leverancespecifikation6[[#This Row],[ID-Bygningsdel]],'Data aktør'!A:H,7,FALSE)</f>
        <v/>
      </c>
      <c r="U709" s="122" t="str">
        <f>VLOOKUP(Leverancespecifikation6[[#This Row],[ID-Bygningsdel]],'Data aktør'!A:H,8,FALSE)</f>
        <v/>
      </c>
      <c r="V709" s="112"/>
      <c r="W709" s="79"/>
      <c r="X709" s="79"/>
      <c r="Y709" s="79"/>
      <c r="Z709" s="79"/>
      <c r="AA709" s="79"/>
      <c r="AB709" s="171"/>
      <c r="AD709" s="171"/>
      <c r="AE709" s="171"/>
      <c r="AF709" s="171"/>
      <c r="AG709" s="171"/>
      <c r="AH709" s="171"/>
      <c r="AI709" s="171"/>
      <c r="AJ709" s="171"/>
      <c r="BV709" s="171"/>
      <c r="BW709" s="171"/>
      <c r="CA709" s="216"/>
      <c r="CB709" s="134"/>
    </row>
    <row r="710" spans="1:80" ht="12" x14ac:dyDescent="0.2">
      <c r="A710" s="248"/>
      <c r="B710" s="242" t="s">
        <v>1438</v>
      </c>
      <c r="C710" s="170" t="str">
        <f>_xlfn.CONCAT(Leverancespecifikation6[[#This Row],[ID]],Leverancespecifikation6[[#This Row],[BYGNINGSDEL]])</f>
        <v>706-</v>
      </c>
      <c r="D710" s="177"/>
      <c r="E710" s="177"/>
      <c r="F710" s="177"/>
      <c r="G710" s="177"/>
      <c r="H710" s="177"/>
      <c r="I710" s="177"/>
      <c r="J710" s="171" t="s">
        <v>103</v>
      </c>
      <c r="K710" s="178" t="s">
        <v>103</v>
      </c>
      <c r="M710" s="80" t="str">
        <f>IFERROR(VLOOKUP(Leverancespecifikation6[[#This Row],[ID-Bygningsdel]],'Data ændringslog'!A:G,7,FALSE),"P")</f>
        <v/>
      </c>
      <c r="N710" s="321" t="s">
        <v>103</v>
      </c>
      <c r="O710" s="121" t="str">
        <f>VLOOKUP(Leverancespecifikation6[[#This Row],[ID-Bygningsdel]],'Data aktør'!A:H,2,FALSE)</f>
        <v/>
      </c>
      <c r="P710" s="78" t="str">
        <f>VLOOKUP(Leverancespecifikation6[[#This Row],[ID-Bygningsdel]],'Data aktør'!A:H,3,FALSE)</f>
        <v/>
      </c>
      <c r="Q710" s="78" t="str">
        <f>VLOOKUP(Leverancespecifikation6[[#This Row],[ID-Bygningsdel]],'Data aktør'!A:H,4,FALSE)</f>
        <v/>
      </c>
      <c r="R710" s="78" t="str">
        <f>VLOOKUP(Leverancespecifikation6[[#This Row],[ID-Bygningsdel]],'Data aktør'!A:H,5,FALSE)</f>
        <v/>
      </c>
      <c r="S710" s="78" t="str">
        <f>VLOOKUP(Leverancespecifikation6[[#This Row],[ID-Bygningsdel]],'Data aktør'!A:H,6,FALSE)</f>
        <v/>
      </c>
      <c r="T710" s="78" t="str">
        <f>VLOOKUP(Leverancespecifikation6[[#This Row],[ID-Bygningsdel]],'Data aktør'!A:H,7,FALSE)</f>
        <v/>
      </c>
      <c r="U710" s="122" t="str">
        <f>VLOOKUP(Leverancespecifikation6[[#This Row],[ID-Bygningsdel]],'Data aktør'!A:H,8,FALSE)</f>
        <v/>
      </c>
      <c r="V710" s="112"/>
      <c r="W710" s="79"/>
      <c r="X710" s="79"/>
      <c r="Y710" s="79"/>
      <c r="Z710" s="79"/>
      <c r="AA710" s="79"/>
      <c r="AB710" s="171"/>
      <c r="AD710" s="171"/>
      <c r="AE710" s="171"/>
      <c r="AF710" s="171"/>
      <c r="AG710" s="171"/>
      <c r="AH710" s="171"/>
      <c r="AI710" s="171"/>
      <c r="AJ710" s="171"/>
      <c r="BV710" s="171"/>
      <c r="BW710" s="171"/>
      <c r="CA710" s="216"/>
      <c r="CB710" s="134"/>
    </row>
    <row r="711" spans="1:80" ht="12" x14ac:dyDescent="0.2">
      <c r="A711" s="248"/>
      <c r="B711" s="242" t="s">
        <v>1439</v>
      </c>
      <c r="C711" s="170" t="str">
        <f>_xlfn.CONCAT(Leverancespecifikation6[[#This Row],[ID]],Leverancespecifikation6[[#This Row],[BYGNINGSDEL]])</f>
        <v>707-</v>
      </c>
      <c r="D711" s="177"/>
      <c r="E711" s="177"/>
      <c r="F711" s="177"/>
      <c r="G711" s="177"/>
      <c r="H711" s="177"/>
      <c r="I711" s="177"/>
      <c r="J711" s="171" t="s">
        <v>103</v>
      </c>
      <c r="K711" s="178" t="s">
        <v>103</v>
      </c>
      <c r="M711" s="80" t="str">
        <f>IFERROR(VLOOKUP(Leverancespecifikation6[[#This Row],[ID-Bygningsdel]],'Data ændringslog'!A:G,7,FALSE),"P")</f>
        <v/>
      </c>
      <c r="N711" s="321" t="s">
        <v>103</v>
      </c>
      <c r="O711" s="121" t="str">
        <f>VLOOKUP(Leverancespecifikation6[[#This Row],[ID-Bygningsdel]],'Data aktør'!A:H,2,FALSE)</f>
        <v/>
      </c>
      <c r="P711" s="78" t="str">
        <f>VLOOKUP(Leverancespecifikation6[[#This Row],[ID-Bygningsdel]],'Data aktør'!A:H,3,FALSE)</f>
        <v/>
      </c>
      <c r="Q711" s="78" t="str">
        <f>VLOOKUP(Leverancespecifikation6[[#This Row],[ID-Bygningsdel]],'Data aktør'!A:H,4,FALSE)</f>
        <v/>
      </c>
      <c r="R711" s="78" t="str">
        <f>VLOOKUP(Leverancespecifikation6[[#This Row],[ID-Bygningsdel]],'Data aktør'!A:H,5,FALSE)</f>
        <v/>
      </c>
      <c r="S711" s="78" t="str">
        <f>VLOOKUP(Leverancespecifikation6[[#This Row],[ID-Bygningsdel]],'Data aktør'!A:H,6,FALSE)</f>
        <v/>
      </c>
      <c r="T711" s="78" t="str">
        <f>VLOOKUP(Leverancespecifikation6[[#This Row],[ID-Bygningsdel]],'Data aktør'!A:H,7,FALSE)</f>
        <v/>
      </c>
      <c r="U711" s="122" t="str">
        <f>VLOOKUP(Leverancespecifikation6[[#This Row],[ID-Bygningsdel]],'Data aktør'!A:H,8,FALSE)</f>
        <v/>
      </c>
      <c r="V711" s="112"/>
      <c r="W711" s="79"/>
      <c r="X711" s="79"/>
      <c r="Y711" s="79"/>
      <c r="Z711" s="79"/>
      <c r="AA711" s="79"/>
      <c r="AB711" s="171"/>
      <c r="AD711" s="171"/>
      <c r="AE711" s="171"/>
      <c r="AF711" s="171"/>
      <c r="AG711" s="171"/>
      <c r="AH711" s="171"/>
      <c r="AI711" s="171"/>
      <c r="AJ711" s="171"/>
      <c r="BV711" s="171"/>
      <c r="BW711" s="171"/>
      <c r="CA711" s="216"/>
      <c r="CB711" s="134"/>
    </row>
    <row r="712" spans="1:80" ht="12" x14ac:dyDescent="0.2">
      <c r="A712" s="248"/>
      <c r="B712" s="242" t="s">
        <v>1440</v>
      </c>
      <c r="C712" s="170" t="str">
        <f>_xlfn.CONCAT(Leverancespecifikation6[[#This Row],[ID]],Leverancespecifikation6[[#This Row],[BYGNINGSDEL]])</f>
        <v>708-</v>
      </c>
      <c r="D712" s="177"/>
      <c r="E712" s="177"/>
      <c r="F712" s="177"/>
      <c r="G712" s="177"/>
      <c r="H712" s="177"/>
      <c r="I712" s="177"/>
      <c r="J712" s="171" t="s">
        <v>103</v>
      </c>
      <c r="K712" s="178" t="s">
        <v>103</v>
      </c>
      <c r="M712" s="80" t="str">
        <f>IFERROR(VLOOKUP(Leverancespecifikation6[[#This Row],[ID-Bygningsdel]],'Data ændringslog'!A:G,7,FALSE),"P")</f>
        <v/>
      </c>
      <c r="N712" s="321" t="s">
        <v>103</v>
      </c>
      <c r="O712" s="121" t="str">
        <f>VLOOKUP(Leverancespecifikation6[[#This Row],[ID-Bygningsdel]],'Data aktør'!A:H,2,FALSE)</f>
        <v/>
      </c>
      <c r="P712" s="78" t="str">
        <f>VLOOKUP(Leverancespecifikation6[[#This Row],[ID-Bygningsdel]],'Data aktør'!A:H,3,FALSE)</f>
        <v/>
      </c>
      <c r="Q712" s="78" t="str">
        <f>VLOOKUP(Leverancespecifikation6[[#This Row],[ID-Bygningsdel]],'Data aktør'!A:H,4,FALSE)</f>
        <v/>
      </c>
      <c r="R712" s="78" t="str">
        <f>VLOOKUP(Leverancespecifikation6[[#This Row],[ID-Bygningsdel]],'Data aktør'!A:H,5,FALSE)</f>
        <v/>
      </c>
      <c r="S712" s="78" t="str">
        <f>VLOOKUP(Leverancespecifikation6[[#This Row],[ID-Bygningsdel]],'Data aktør'!A:H,6,FALSE)</f>
        <v/>
      </c>
      <c r="T712" s="78" t="str">
        <f>VLOOKUP(Leverancespecifikation6[[#This Row],[ID-Bygningsdel]],'Data aktør'!A:H,7,FALSE)</f>
        <v/>
      </c>
      <c r="U712" s="122" t="str">
        <f>VLOOKUP(Leverancespecifikation6[[#This Row],[ID-Bygningsdel]],'Data aktør'!A:H,8,FALSE)</f>
        <v/>
      </c>
      <c r="V712" s="112"/>
      <c r="W712" s="79"/>
      <c r="X712" s="79"/>
      <c r="Y712" s="79"/>
      <c r="Z712" s="79"/>
      <c r="AA712" s="79"/>
      <c r="AB712" s="171"/>
      <c r="AD712" s="171"/>
      <c r="AE712" s="171"/>
      <c r="AF712" s="171"/>
      <c r="AG712" s="171"/>
      <c r="AH712" s="171"/>
      <c r="AI712" s="171"/>
      <c r="AJ712" s="171"/>
      <c r="BV712" s="171"/>
      <c r="BW712" s="171"/>
      <c r="CA712" s="216"/>
      <c r="CB712" s="134"/>
    </row>
    <row r="713" spans="1:80" ht="12" x14ac:dyDescent="0.2">
      <c r="A713" s="248"/>
      <c r="B713" s="242" t="s">
        <v>1441</v>
      </c>
      <c r="C713" s="170" t="str">
        <f>_xlfn.CONCAT(Leverancespecifikation6[[#This Row],[ID]],Leverancespecifikation6[[#This Row],[BYGNINGSDEL]])</f>
        <v>709-</v>
      </c>
      <c r="D713" s="177"/>
      <c r="E713" s="177"/>
      <c r="F713" s="177"/>
      <c r="G713" s="177"/>
      <c r="H713" s="177"/>
      <c r="I713" s="177"/>
      <c r="J713" s="171" t="s">
        <v>103</v>
      </c>
      <c r="K713" s="178" t="s">
        <v>103</v>
      </c>
      <c r="M713" s="80" t="str">
        <f>IFERROR(VLOOKUP(Leverancespecifikation6[[#This Row],[ID-Bygningsdel]],'Data ændringslog'!A:G,7,FALSE),"P")</f>
        <v/>
      </c>
      <c r="N713" s="321" t="s">
        <v>103</v>
      </c>
      <c r="O713" s="121" t="str">
        <f>VLOOKUP(Leverancespecifikation6[[#This Row],[ID-Bygningsdel]],'Data aktør'!A:H,2,FALSE)</f>
        <v/>
      </c>
      <c r="P713" s="78" t="str">
        <f>VLOOKUP(Leverancespecifikation6[[#This Row],[ID-Bygningsdel]],'Data aktør'!A:H,3,FALSE)</f>
        <v/>
      </c>
      <c r="Q713" s="78" t="str">
        <f>VLOOKUP(Leverancespecifikation6[[#This Row],[ID-Bygningsdel]],'Data aktør'!A:H,4,FALSE)</f>
        <v/>
      </c>
      <c r="R713" s="78" t="str">
        <f>VLOOKUP(Leverancespecifikation6[[#This Row],[ID-Bygningsdel]],'Data aktør'!A:H,5,FALSE)</f>
        <v/>
      </c>
      <c r="S713" s="78" t="str">
        <f>VLOOKUP(Leverancespecifikation6[[#This Row],[ID-Bygningsdel]],'Data aktør'!A:H,6,FALSE)</f>
        <v/>
      </c>
      <c r="T713" s="78" t="str">
        <f>VLOOKUP(Leverancespecifikation6[[#This Row],[ID-Bygningsdel]],'Data aktør'!A:H,7,FALSE)</f>
        <v/>
      </c>
      <c r="U713" s="122" t="str">
        <f>VLOOKUP(Leverancespecifikation6[[#This Row],[ID-Bygningsdel]],'Data aktør'!A:H,8,FALSE)</f>
        <v/>
      </c>
      <c r="V713" s="112"/>
      <c r="W713" s="79"/>
      <c r="X713" s="79"/>
      <c r="Y713" s="79"/>
      <c r="Z713" s="79"/>
      <c r="AA713" s="79"/>
      <c r="AB713" s="171"/>
      <c r="AD713" s="171"/>
      <c r="AE713" s="171"/>
      <c r="AF713" s="171"/>
      <c r="AG713" s="171"/>
      <c r="AH713" s="171"/>
      <c r="AI713" s="171"/>
      <c r="AJ713" s="171"/>
      <c r="BV713" s="171"/>
      <c r="BW713" s="171"/>
      <c r="CA713" s="216"/>
      <c r="CB713" s="134"/>
    </row>
    <row r="714" spans="1:80" ht="12" x14ac:dyDescent="0.2">
      <c r="A714" s="248"/>
      <c r="B714" s="242" t="s">
        <v>1442</v>
      </c>
      <c r="C714" s="170" t="str">
        <f>_xlfn.CONCAT(Leverancespecifikation6[[#This Row],[ID]],Leverancespecifikation6[[#This Row],[BYGNINGSDEL]])</f>
        <v>710-</v>
      </c>
      <c r="D714" s="177"/>
      <c r="E714" s="177"/>
      <c r="F714" s="177"/>
      <c r="G714" s="177"/>
      <c r="H714" s="177"/>
      <c r="I714" s="177"/>
      <c r="J714" s="171" t="s">
        <v>103</v>
      </c>
      <c r="K714" s="178" t="s">
        <v>103</v>
      </c>
      <c r="M714" s="80" t="str">
        <f>IFERROR(VLOOKUP(Leverancespecifikation6[[#This Row],[ID-Bygningsdel]],'Data ændringslog'!A:G,7,FALSE),"P")</f>
        <v/>
      </c>
      <c r="N714" s="321" t="s">
        <v>103</v>
      </c>
      <c r="O714" s="121" t="str">
        <f>VLOOKUP(Leverancespecifikation6[[#This Row],[ID-Bygningsdel]],'Data aktør'!A:H,2,FALSE)</f>
        <v/>
      </c>
      <c r="P714" s="78" t="str">
        <f>VLOOKUP(Leverancespecifikation6[[#This Row],[ID-Bygningsdel]],'Data aktør'!A:H,3,FALSE)</f>
        <v/>
      </c>
      <c r="Q714" s="78" t="str">
        <f>VLOOKUP(Leverancespecifikation6[[#This Row],[ID-Bygningsdel]],'Data aktør'!A:H,4,FALSE)</f>
        <v/>
      </c>
      <c r="R714" s="78" t="str">
        <f>VLOOKUP(Leverancespecifikation6[[#This Row],[ID-Bygningsdel]],'Data aktør'!A:H,5,FALSE)</f>
        <v/>
      </c>
      <c r="S714" s="78" t="str">
        <f>VLOOKUP(Leverancespecifikation6[[#This Row],[ID-Bygningsdel]],'Data aktør'!A:H,6,FALSE)</f>
        <v/>
      </c>
      <c r="T714" s="78" t="str">
        <f>VLOOKUP(Leverancespecifikation6[[#This Row],[ID-Bygningsdel]],'Data aktør'!A:H,7,FALSE)</f>
        <v/>
      </c>
      <c r="U714" s="122" t="str">
        <f>VLOOKUP(Leverancespecifikation6[[#This Row],[ID-Bygningsdel]],'Data aktør'!A:H,8,FALSE)</f>
        <v/>
      </c>
      <c r="V714" s="112"/>
      <c r="W714" s="79"/>
      <c r="X714" s="79"/>
      <c r="Y714" s="79"/>
      <c r="Z714" s="79"/>
      <c r="AA714" s="79"/>
      <c r="AB714" s="171"/>
      <c r="AD714" s="171"/>
      <c r="AE714" s="171"/>
      <c r="AF714" s="171"/>
      <c r="AG714" s="171"/>
      <c r="AH714" s="171"/>
      <c r="AI714" s="171"/>
      <c r="AJ714" s="171"/>
      <c r="BV714" s="171"/>
      <c r="BW714" s="171"/>
      <c r="CA714" s="216"/>
      <c r="CB714" s="134"/>
    </row>
    <row r="715" spans="1:80" ht="12" x14ac:dyDescent="0.2">
      <c r="A715" s="248"/>
      <c r="B715" s="242" t="s">
        <v>1443</v>
      </c>
      <c r="C715" s="170" t="str">
        <f>_xlfn.CONCAT(Leverancespecifikation6[[#This Row],[ID]],Leverancespecifikation6[[#This Row],[BYGNINGSDEL]])</f>
        <v>711-</v>
      </c>
      <c r="D715" s="177"/>
      <c r="E715" s="177"/>
      <c r="F715" s="177"/>
      <c r="G715" s="177"/>
      <c r="H715" s="177"/>
      <c r="I715" s="177"/>
      <c r="J715" s="171" t="s">
        <v>103</v>
      </c>
      <c r="K715" s="178" t="s">
        <v>103</v>
      </c>
      <c r="M715" s="80" t="str">
        <f>IFERROR(VLOOKUP(Leverancespecifikation6[[#This Row],[ID-Bygningsdel]],'Data ændringslog'!A:G,7,FALSE),"P")</f>
        <v/>
      </c>
      <c r="N715" s="321" t="s">
        <v>103</v>
      </c>
      <c r="O715" s="121" t="str">
        <f>VLOOKUP(Leverancespecifikation6[[#This Row],[ID-Bygningsdel]],'Data aktør'!A:H,2,FALSE)</f>
        <v/>
      </c>
      <c r="P715" s="78" t="str">
        <f>VLOOKUP(Leverancespecifikation6[[#This Row],[ID-Bygningsdel]],'Data aktør'!A:H,3,FALSE)</f>
        <v/>
      </c>
      <c r="Q715" s="78" t="str">
        <f>VLOOKUP(Leverancespecifikation6[[#This Row],[ID-Bygningsdel]],'Data aktør'!A:H,4,FALSE)</f>
        <v/>
      </c>
      <c r="R715" s="78" t="str">
        <f>VLOOKUP(Leverancespecifikation6[[#This Row],[ID-Bygningsdel]],'Data aktør'!A:H,5,FALSE)</f>
        <v/>
      </c>
      <c r="S715" s="78" t="str">
        <f>VLOOKUP(Leverancespecifikation6[[#This Row],[ID-Bygningsdel]],'Data aktør'!A:H,6,FALSE)</f>
        <v/>
      </c>
      <c r="T715" s="78" t="str">
        <f>VLOOKUP(Leverancespecifikation6[[#This Row],[ID-Bygningsdel]],'Data aktør'!A:H,7,FALSE)</f>
        <v/>
      </c>
      <c r="U715" s="122" t="str">
        <f>VLOOKUP(Leverancespecifikation6[[#This Row],[ID-Bygningsdel]],'Data aktør'!A:H,8,FALSE)</f>
        <v/>
      </c>
      <c r="V715" s="112"/>
      <c r="W715" s="79"/>
      <c r="X715" s="79"/>
      <c r="Y715" s="79"/>
      <c r="Z715" s="79"/>
      <c r="AA715" s="79"/>
      <c r="AB715" s="171"/>
      <c r="AD715" s="171"/>
      <c r="AE715" s="171"/>
      <c r="AF715" s="171"/>
      <c r="AG715" s="171"/>
      <c r="AH715" s="171"/>
      <c r="AI715" s="171"/>
      <c r="AJ715" s="171"/>
      <c r="BV715" s="171"/>
      <c r="BW715" s="171"/>
      <c r="CA715" s="216"/>
      <c r="CB715" s="134"/>
    </row>
    <row r="716" spans="1:80" ht="12" x14ac:dyDescent="0.2">
      <c r="A716" s="248"/>
      <c r="B716" s="242" t="s">
        <v>1444</v>
      </c>
      <c r="C716" s="170" t="str">
        <f>_xlfn.CONCAT(Leverancespecifikation6[[#This Row],[ID]],Leverancespecifikation6[[#This Row],[BYGNINGSDEL]])</f>
        <v>712-</v>
      </c>
      <c r="D716" s="177"/>
      <c r="E716" s="177"/>
      <c r="F716" s="177"/>
      <c r="G716" s="177"/>
      <c r="H716" s="177"/>
      <c r="I716" s="177"/>
      <c r="J716" s="171" t="s">
        <v>103</v>
      </c>
      <c r="K716" s="178" t="s">
        <v>103</v>
      </c>
      <c r="M716" s="80" t="str">
        <f>IFERROR(VLOOKUP(Leverancespecifikation6[[#This Row],[ID-Bygningsdel]],'Data ændringslog'!A:G,7,FALSE),"P")</f>
        <v/>
      </c>
      <c r="N716" s="321" t="s">
        <v>103</v>
      </c>
      <c r="O716" s="121" t="str">
        <f>VLOOKUP(Leverancespecifikation6[[#This Row],[ID-Bygningsdel]],'Data aktør'!A:H,2,FALSE)</f>
        <v/>
      </c>
      <c r="P716" s="78" t="str">
        <f>VLOOKUP(Leverancespecifikation6[[#This Row],[ID-Bygningsdel]],'Data aktør'!A:H,3,FALSE)</f>
        <v/>
      </c>
      <c r="Q716" s="78" t="str">
        <f>VLOOKUP(Leverancespecifikation6[[#This Row],[ID-Bygningsdel]],'Data aktør'!A:H,4,FALSE)</f>
        <v/>
      </c>
      <c r="R716" s="78" t="str">
        <f>VLOOKUP(Leverancespecifikation6[[#This Row],[ID-Bygningsdel]],'Data aktør'!A:H,5,FALSE)</f>
        <v/>
      </c>
      <c r="S716" s="78" t="str">
        <f>VLOOKUP(Leverancespecifikation6[[#This Row],[ID-Bygningsdel]],'Data aktør'!A:H,6,FALSE)</f>
        <v/>
      </c>
      <c r="T716" s="78" t="str">
        <f>VLOOKUP(Leverancespecifikation6[[#This Row],[ID-Bygningsdel]],'Data aktør'!A:H,7,FALSE)</f>
        <v/>
      </c>
      <c r="U716" s="122" t="str">
        <f>VLOOKUP(Leverancespecifikation6[[#This Row],[ID-Bygningsdel]],'Data aktør'!A:H,8,FALSE)</f>
        <v/>
      </c>
      <c r="V716" s="112"/>
      <c r="W716" s="79"/>
      <c r="X716" s="79"/>
      <c r="Y716" s="79"/>
      <c r="Z716" s="79"/>
      <c r="AA716" s="79"/>
      <c r="AB716" s="171"/>
      <c r="AD716" s="171"/>
      <c r="AE716" s="171"/>
      <c r="AF716" s="171"/>
      <c r="AG716" s="171"/>
      <c r="AH716" s="171"/>
      <c r="AI716" s="171"/>
      <c r="AJ716" s="171"/>
      <c r="BV716" s="171"/>
      <c r="BW716" s="171"/>
      <c r="CA716" s="216"/>
      <c r="CB716" s="134"/>
    </row>
    <row r="717" spans="1:80" ht="12" x14ac:dyDescent="0.2">
      <c r="A717" s="248"/>
      <c r="B717" s="242" t="s">
        <v>1445</v>
      </c>
      <c r="C717" s="170" t="str">
        <f>_xlfn.CONCAT(Leverancespecifikation6[[#This Row],[ID]],Leverancespecifikation6[[#This Row],[BYGNINGSDEL]])</f>
        <v>713-</v>
      </c>
      <c r="D717" s="177"/>
      <c r="E717" s="177"/>
      <c r="F717" s="177"/>
      <c r="G717" s="177"/>
      <c r="H717" s="177"/>
      <c r="I717" s="177"/>
      <c r="J717" s="171" t="s">
        <v>103</v>
      </c>
      <c r="K717" s="178" t="s">
        <v>103</v>
      </c>
      <c r="M717" s="80" t="str">
        <f>IFERROR(VLOOKUP(Leverancespecifikation6[[#This Row],[ID-Bygningsdel]],'Data ændringslog'!A:G,7,FALSE),"P")</f>
        <v/>
      </c>
      <c r="N717" s="321" t="s">
        <v>103</v>
      </c>
      <c r="O717" s="121" t="str">
        <f>VLOOKUP(Leverancespecifikation6[[#This Row],[ID-Bygningsdel]],'Data aktør'!A:H,2,FALSE)</f>
        <v/>
      </c>
      <c r="P717" s="78" t="str">
        <f>VLOOKUP(Leverancespecifikation6[[#This Row],[ID-Bygningsdel]],'Data aktør'!A:H,3,FALSE)</f>
        <v/>
      </c>
      <c r="Q717" s="78" t="str">
        <f>VLOOKUP(Leverancespecifikation6[[#This Row],[ID-Bygningsdel]],'Data aktør'!A:H,4,FALSE)</f>
        <v/>
      </c>
      <c r="R717" s="78" t="str">
        <f>VLOOKUP(Leverancespecifikation6[[#This Row],[ID-Bygningsdel]],'Data aktør'!A:H,5,FALSE)</f>
        <v/>
      </c>
      <c r="S717" s="78" t="str">
        <f>VLOOKUP(Leverancespecifikation6[[#This Row],[ID-Bygningsdel]],'Data aktør'!A:H,6,FALSE)</f>
        <v/>
      </c>
      <c r="T717" s="78" t="str">
        <f>VLOOKUP(Leverancespecifikation6[[#This Row],[ID-Bygningsdel]],'Data aktør'!A:H,7,FALSE)</f>
        <v/>
      </c>
      <c r="U717" s="122" t="str">
        <f>VLOOKUP(Leverancespecifikation6[[#This Row],[ID-Bygningsdel]],'Data aktør'!A:H,8,FALSE)</f>
        <v/>
      </c>
      <c r="V717" s="112"/>
      <c r="W717" s="79"/>
      <c r="X717" s="79"/>
      <c r="Y717" s="79"/>
      <c r="Z717" s="79"/>
      <c r="AA717" s="79"/>
      <c r="AB717" s="171"/>
      <c r="AD717" s="171"/>
      <c r="AE717" s="171"/>
      <c r="AF717" s="171"/>
      <c r="AG717" s="171"/>
      <c r="AH717" s="171"/>
      <c r="AI717" s="171"/>
      <c r="AJ717" s="171"/>
      <c r="BV717" s="171"/>
      <c r="BW717" s="171"/>
      <c r="CA717" s="216"/>
      <c r="CB717" s="134"/>
    </row>
    <row r="718" spans="1:80" ht="12" x14ac:dyDescent="0.2">
      <c r="A718" s="248"/>
      <c r="B718" s="242" t="s">
        <v>1446</v>
      </c>
      <c r="C718" s="170" t="str">
        <f>_xlfn.CONCAT(Leverancespecifikation6[[#This Row],[ID]],Leverancespecifikation6[[#This Row],[BYGNINGSDEL]])</f>
        <v>714-</v>
      </c>
      <c r="D718" s="177"/>
      <c r="E718" s="177"/>
      <c r="F718" s="177"/>
      <c r="G718" s="177"/>
      <c r="H718" s="177"/>
      <c r="I718" s="177"/>
      <c r="J718" s="171" t="s">
        <v>103</v>
      </c>
      <c r="K718" s="178" t="s">
        <v>103</v>
      </c>
      <c r="M718" s="80" t="str">
        <f>IFERROR(VLOOKUP(Leverancespecifikation6[[#This Row],[ID-Bygningsdel]],'Data ændringslog'!A:G,7,FALSE),"P")</f>
        <v/>
      </c>
      <c r="N718" s="321" t="s">
        <v>103</v>
      </c>
      <c r="O718" s="121" t="str">
        <f>VLOOKUP(Leverancespecifikation6[[#This Row],[ID-Bygningsdel]],'Data aktør'!A:H,2,FALSE)</f>
        <v/>
      </c>
      <c r="P718" s="78" t="str">
        <f>VLOOKUP(Leverancespecifikation6[[#This Row],[ID-Bygningsdel]],'Data aktør'!A:H,3,FALSE)</f>
        <v/>
      </c>
      <c r="Q718" s="78" t="str">
        <f>VLOOKUP(Leverancespecifikation6[[#This Row],[ID-Bygningsdel]],'Data aktør'!A:H,4,FALSE)</f>
        <v/>
      </c>
      <c r="R718" s="78" t="str">
        <f>VLOOKUP(Leverancespecifikation6[[#This Row],[ID-Bygningsdel]],'Data aktør'!A:H,5,FALSE)</f>
        <v/>
      </c>
      <c r="S718" s="78" t="str">
        <f>VLOOKUP(Leverancespecifikation6[[#This Row],[ID-Bygningsdel]],'Data aktør'!A:H,6,FALSE)</f>
        <v/>
      </c>
      <c r="T718" s="78" t="str">
        <f>VLOOKUP(Leverancespecifikation6[[#This Row],[ID-Bygningsdel]],'Data aktør'!A:H,7,FALSE)</f>
        <v/>
      </c>
      <c r="U718" s="122" t="str">
        <f>VLOOKUP(Leverancespecifikation6[[#This Row],[ID-Bygningsdel]],'Data aktør'!A:H,8,FALSE)</f>
        <v/>
      </c>
      <c r="V718" s="112"/>
      <c r="W718" s="79"/>
      <c r="X718" s="79"/>
      <c r="Y718" s="79"/>
      <c r="Z718" s="79"/>
      <c r="AA718" s="79"/>
      <c r="AB718" s="171"/>
      <c r="AD718" s="171"/>
      <c r="AE718" s="171"/>
      <c r="AF718" s="171"/>
      <c r="AG718" s="171"/>
      <c r="AH718" s="171"/>
      <c r="AI718" s="171"/>
      <c r="AJ718" s="171"/>
      <c r="BV718" s="171"/>
      <c r="BW718" s="171"/>
      <c r="CA718" s="216"/>
      <c r="CB718" s="134"/>
    </row>
    <row r="719" spans="1:80" ht="12" x14ac:dyDescent="0.2">
      <c r="A719" s="248"/>
      <c r="B719" s="242" t="s">
        <v>1447</v>
      </c>
      <c r="C719" s="170" t="str">
        <f>_xlfn.CONCAT(Leverancespecifikation6[[#This Row],[ID]],Leverancespecifikation6[[#This Row],[BYGNINGSDEL]])</f>
        <v>715-</v>
      </c>
      <c r="D719" s="177"/>
      <c r="E719" s="177"/>
      <c r="F719" s="177"/>
      <c r="G719" s="177"/>
      <c r="H719" s="177"/>
      <c r="I719" s="177"/>
      <c r="J719" s="171" t="s">
        <v>103</v>
      </c>
      <c r="K719" s="178" t="s">
        <v>103</v>
      </c>
      <c r="M719" s="80" t="str">
        <f>IFERROR(VLOOKUP(Leverancespecifikation6[[#This Row],[ID-Bygningsdel]],'Data ændringslog'!A:G,7,FALSE),"P")</f>
        <v/>
      </c>
      <c r="N719" s="321" t="s">
        <v>103</v>
      </c>
      <c r="O719" s="121" t="str">
        <f>VLOOKUP(Leverancespecifikation6[[#This Row],[ID-Bygningsdel]],'Data aktør'!A:H,2,FALSE)</f>
        <v/>
      </c>
      <c r="P719" s="78" t="str">
        <f>VLOOKUP(Leverancespecifikation6[[#This Row],[ID-Bygningsdel]],'Data aktør'!A:H,3,FALSE)</f>
        <v/>
      </c>
      <c r="Q719" s="78" t="str">
        <f>VLOOKUP(Leverancespecifikation6[[#This Row],[ID-Bygningsdel]],'Data aktør'!A:H,4,FALSE)</f>
        <v/>
      </c>
      <c r="R719" s="78" t="str">
        <f>VLOOKUP(Leverancespecifikation6[[#This Row],[ID-Bygningsdel]],'Data aktør'!A:H,5,FALSE)</f>
        <v/>
      </c>
      <c r="S719" s="78" t="str">
        <f>VLOOKUP(Leverancespecifikation6[[#This Row],[ID-Bygningsdel]],'Data aktør'!A:H,6,FALSE)</f>
        <v/>
      </c>
      <c r="T719" s="78" t="str">
        <f>VLOOKUP(Leverancespecifikation6[[#This Row],[ID-Bygningsdel]],'Data aktør'!A:H,7,FALSE)</f>
        <v/>
      </c>
      <c r="U719" s="122" t="str">
        <f>VLOOKUP(Leverancespecifikation6[[#This Row],[ID-Bygningsdel]],'Data aktør'!A:H,8,FALSE)</f>
        <v/>
      </c>
      <c r="V719" s="112"/>
      <c r="W719" s="79"/>
      <c r="X719" s="79"/>
      <c r="Y719" s="79"/>
      <c r="Z719" s="79"/>
      <c r="AA719" s="79"/>
      <c r="AB719" s="171"/>
      <c r="AD719" s="171"/>
      <c r="AE719" s="171"/>
      <c r="AF719" s="171"/>
      <c r="AG719" s="171"/>
      <c r="AH719" s="171"/>
      <c r="AI719" s="171"/>
      <c r="AJ719" s="171"/>
      <c r="BV719" s="171"/>
      <c r="BW719" s="171"/>
      <c r="CA719" s="216"/>
      <c r="CB719" s="134"/>
    </row>
    <row r="720" spans="1:80" ht="12" x14ac:dyDescent="0.2">
      <c r="A720" s="248"/>
      <c r="B720" s="242" t="s">
        <v>1448</v>
      </c>
      <c r="C720" s="170" t="str">
        <f>_xlfn.CONCAT(Leverancespecifikation6[[#This Row],[ID]],Leverancespecifikation6[[#This Row],[BYGNINGSDEL]])</f>
        <v>716-</v>
      </c>
      <c r="D720" s="177"/>
      <c r="E720" s="177"/>
      <c r="F720" s="177"/>
      <c r="G720" s="177"/>
      <c r="H720" s="177"/>
      <c r="I720" s="177"/>
      <c r="J720" s="171" t="s">
        <v>103</v>
      </c>
      <c r="K720" s="178" t="s">
        <v>103</v>
      </c>
      <c r="M720" s="80" t="str">
        <f>IFERROR(VLOOKUP(Leverancespecifikation6[[#This Row],[ID-Bygningsdel]],'Data ændringslog'!A:G,7,FALSE),"P")</f>
        <v/>
      </c>
      <c r="N720" s="321" t="s">
        <v>103</v>
      </c>
      <c r="O720" s="121" t="str">
        <f>VLOOKUP(Leverancespecifikation6[[#This Row],[ID-Bygningsdel]],'Data aktør'!A:H,2,FALSE)</f>
        <v/>
      </c>
      <c r="P720" s="78" t="str">
        <f>VLOOKUP(Leverancespecifikation6[[#This Row],[ID-Bygningsdel]],'Data aktør'!A:H,3,FALSE)</f>
        <v/>
      </c>
      <c r="Q720" s="78" t="str">
        <f>VLOOKUP(Leverancespecifikation6[[#This Row],[ID-Bygningsdel]],'Data aktør'!A:H,4,FALSE)</f>
        <v/>
      </c>
      <c r="R720" s="78" t="str">
        <f>VLOOKUP(Leverancespecifikation6[[#This Row],[ID-Bygningsdel]],'Data aktør'!A:H,5,FALSE)</f>
        <v/>
      </c>
      <c r="S720" s="78" t="str">
        <f>VLOOKUP(Leverancespecifikation6[[#This Row],[ID-Bygningsdel]],'Data aktør'!A:H,6,FALSE)</f>
        <v/>
      </c>
      <c r="T720" s="78" t="str">
        <f>VLOOKUP(Leverancespecifikation6[[#This Row],[ID-Bygningsdel]],'Data aktør'!A:H,7,FALSE)</f>
        <v/>
      </c>
      <c r="U720" s="122" t="str">
        <f>VLOOKUP(Leverancespecifikation6[[#This Row],[ID-Bygningsdel]],'Data aktør'!A:H,8,FALSE)</f>
        <v/>
      </c>
      <c r="V720" s="112"/>
      <c r="W720" s="79"/>
      <c r="X720" s="79"/>
      <c r="Y720" s="79"/>
      <c r="Z720" s="79"/>
      <c r="AA720" s="79"/>
      <c r="AB720" s="171"/>
      <c r="AD720" s="171"/>
      <c r="AE720" s="171"/>
      <c r="AF720" s="171"/>
      <c r="AG720" s="171"/>
      <c r="AH720" s="171"/>
      <c r="AI720" s="171"/>
      <c r="AJ720" s="171"/>
      <c r="BV720" s="171"/>
      <c r="BW720" s="171"/>
      <c r="CA720" s="216"/>
      <c r="CB720" s="134"/>
    </row>
    <row r="721" spans="1:80" ht="12" x14ac:dyDescent="0.2">
      <c r="A721" s="248"/>
      <c r="B721" s="242" t="s">
        <v>1449</v>
      </c>
      <c r="C721" s="170" t="str">
        <f>_xlfn.CONCAT(Leverancespecifikation6[[#This Row],[ID]],Leverancespecifikation6[[#This Row],[BYGNINGSDEL]])</f>
        <v>717-</v>
      </c>
      <c r="D721" s="177"/>
      <c r="E721" s="177"/>
      <c r="F721" s="177"/>
      <c r="G721" s="177"/>
      <c r="H721" s="177"/>
      <c r="I721" s="177"/>
      <c r="J721" s="171" t="s">
        <v>103</v>
      </c>
      <c r="K721" s="178" t="s">
        <v>103</v>
      </c>
      <c r="M721" s="80" t="str">
        <f>IFERROR(VLOOKUP(Leverancespecifikation6[[#This Row],[ID-Bygningsdel]],'Data ændringslog'!A:G,7,FALSE),"P")</f>
        <v/>
      </c>
      <c r="N721" s="321" t="s">
        <v>103</v>
      </c>
      <c r="O721" s="121" t="str">
        <f>VLOOKUP(Leverancespecifikation6[[#This Row],[ID-Bygningsdel]],'Data aktør'!A:H,2,FALSE)</f>
        <v/>
      </c>
      <c r="P721" s="78" t="str">
        <f>VLOOKUP(Leverancespecifikation6[[#This Row],[ID-Bygningsdel]],'Data aktør'!A:H,3,FALSE)</f>
        <v/>
      </c>
      <c r="Q721" s="78" t="str">
        <f>VLOOKUP(Leverancespecifikation6[[#This Row],[ID-Bygningsdel]],'Data aktør'!A:H,4,FALSE)</f>
        <v/>
      </c>
      <c r="R721" s="78" t="str">
        <f>VLOOKUP(Leverancespecifikation6[[#This Row],[ID-Bygningsdel]],'Data aktør'!A:H,5,FALSE)</f>
        <v/>
      </c>
      <c r="S721" s="78" t="str">
        <f>VLOOKUP(Leverancespecifikation6[[#This Row],[ID-Bygningsdel]],'Data aktør'!A:H,6,FALSE)</f>
        <v/>
      </c>
      <c r="T721" s="78" t="str">
        <f>VLOOKUP(Leverancespecifikation6[[#This Row],[ID-Bygningsdel]],'Data aktør'!A:H,7,FALSE)</f>
        <v/>
      </c>
      <c r="U721" s="122" t="str">
        <f>VLOOKUP(Leverancespecifikation6[[#This Row],[ID-Bygningsdel]],'Data aktør'!A:H,8,FALSE)</f>
        <v/>
      </c>
      <c r="V721" s="112"/>
      <c r="W721" s="79"/>
      <c r="X721" s="79"/>
      <c r="Y721" s="79"/>
      <c r="Z721" s="79"/>
      <c r="AA721" s="79"/>
      <c r="AB721" s="171"/>
      <c r="AD721" s="171"/>
      <c r="AE721" s="171"/>
      <c r="AF721" s="171"/>
      <c r="AG721" s="171"/>
      <c r="AH721" s="171"/>
      <c r="AI721" s="171"/>
      <c r="AJ721" s="171"/>
      <c r="BV721" s="171"/>
      <c r="BW721" s="171"/>
      <c r="CA721" s="216"/>
      <c r="CB721" s="134"/>
    </row>
    <row r="722" spans="1:80" ht="12" x14ac:dyDescent="0.2">
      <c r="A722" s="248"/>
      <c r="B722" s="242" t="s">
        <v>1450</v>
      </c>
      <c r="C722" s="170" t="str">
        <f>_xlfn.CONCAT(Leverancespecifikation6[[#This Row],[ID]],Leverancespecifikation6[[#This Row],[BYGNINGSDEL]])</f>
        <v>718-</v>
      </c>
      <c r="D722" s="177"/>
      <c r="E722" s="177"/>
      <c r="F722" s="177"/>
      <c r="G722" s="177"/>
      <c r="H722" s="177"/>
      <c r="I722" s="177"/>
      <c r="J722" s="171" t="s">
        <v>103</v>
      </c>
      <c r="K722" s="178" t="s">
        <v>103</v>
      </c>
      <c r="M722" s="80" t="str">
        <f>IFERROR(VLOOKUP(Leverancespecifikation6[[#This Row],[ID-Bygningsdel]],'Data ændringslog'!A:G,7,FALSE),"P")</f>
        <v/>
      </c>
      <c r="N722" s="321" t="s">
        <v>103</v>
      </c>
      <c r="O722" s="121" t="str">
        <f>VLOOKUP(Leverancespecifikation6[[#This Row],[ID-Bygningsdel]],'Data aktør'!A:H,2,FALSE)</f>
        <v/>
      </c>
      <c r="P722" s="78" t="str">
        <f>VLOOKUP(Leverancespecifikation6[[#This Row],[ID-Bygningsdel]],'Data aktør'!A:H,3,FALSE)</f>
        <v/>
      </c>
      <c r="Q722" s="78" t="str">
        <f>VLOOKUP(Leverancespecifikation6[[#This Row],[ID-Bygningsdel]],'Data aktør'!A:H,4,FALSE)</f>
        <v/>
      </c>
      <c r="R722" s="78" t="str">
        <f>VLOOKUP(Leverancespecifikation6[[#This Row],[ID-Bygningsdel]],'Data aktør'!A:H,5,FALSE)</f>
        <v/>
      </c>
      <c r="S722" s="78" t="str">
        <f>VLOOKUP(Leverancespecifikation6[[#This Row],[ID-Bygningsdel]],'Data aktør'!A:H,6,FALSE)</f>
        <v/>
      </c>
      <c r="T722" s="78" t="str">
        <f>VLOOKUP(Leverancespecifikation6[[#This Row],[ID-Bygningsdel]],'Data aktør'!A:H,7,FALSE)</f>
        <v/>
      </c>
      <c r="U722" s="122" t="str">
        <f>VLOOKUP(Leverancespecifikation6[[#This Row],[ID-Bygningsdel]],'Data aktør'!A:H,8,FALSE)</f>
        <v/>
      </c>
      <c r="V722" s="112"/>
      <c r="W722" s="79"/>
      <c r="X722" s="79"/>
      <c r="Y722" s="79"/>
      <c r="Z722" s="79"/>
      <c r="AA722" s="79"/>
      <c r="AB722" s="171"/>
      <c r="AD722" s="171"/>
      <c r="AE722" s="171"/>
      <c r="AF722" s="171"/>
      <c r="AG722" s="171"/>
      <c r="AH722" s="171"/>
      <c r="AI722" s="171"/>
      <c r="AJ722" s="171"/>
      <c r="BV722" s="171"/>
      <c r="BW722" s="171"/>
      <c r="CA722" s="216"/>
      <c r="CB722" s="134"/>
    </row>
    <row r="723" spans="1:80" ht="12" x14ac:dyDescent="0.2">
      <c r="A723" s="248"/>
      <c r="B723" s="242" t="s">
        <v>1451</v>
      </c>
      <c r="C723" s="170" t="str">
        <f>_xlfn.CONCAT(Leverancespecifikation6[[#This Row],[ID]],Leverancespecifikation6[[#This Row],[BYGNINGSDEL]])</f>
        <v>719-</v>
      </c>
      <c r="D723" s="177"/>
      <c r="E723" s="177"/>
      <c r="F723" s="177"/>
      <c r="G723" s="177"/>
      <c r="H723" s="177"/>
      <c r="I723" s="177"/>
      <c r="J723" s="171" t="s">
        <v>103</v>
      </c>
      <c r="K723" s="178" t="s">
        <v>103</v>
      </c>
      <c r="M723" s="80" t="str">
        <f>IFERROR(VLOOKUP(Leverancespecifikation6[[#This Row],[ID-Bygningsdel]],'Data ændringslog'!A:G,7,FALSE),"P")</f>
        <v/>
      </c>
      <c r="N723" s="321" t="s">
        <v>103</v>
      </c>
      <c r="O723" s="121" t="str">
        <f>VLOOKUP(Leverancespecifikation6[[#This Row],[ID-Bygningsdel]],'Data aktør'!A:H,2,FALSE)</f>
        <v/>
      </c>
      <c r="P723" s="78" t="str">
        <f>VLOOKUP(Leverancespecifikation6[[#This Row],[ID-Bygningsdel]],'Data aktør'!A:H,3,FALSE)</f>
        <v/>
      </c>
      <c r="Q723" s="78" t="str">
        <f>VLOOKUP(Leverancespecifikation6[[#This Row],[ID-Bygningsdel]],'Data aktør'!A:H,4,FALSE)</f>
        <v/>
      </c>
      <c r="R723" s="78" t="str">
        <f>VLOOKUP(Leverancespecifikation6[[#This Row],[ID-Bygningsdel]],'Data aktør'!A:H,5,FALSE)</f>
        <v/>
      </c>
      <c r="S723" s="78" t="str">
        <f>VLOOKUP(Leverancespecifikation6[[#This Row],[ID-Bygningsdel]],'Data aktør'!A:H,6,FALSE)</f>
        <v/>
      </c>
      <c r="T723" s="78" t="str">
        <f>VLOOKUP(Leverancespecifikation6[[#This Row],[ID-Bygningsdel]],'Data aktør'!A:H,7,FALSE)</f>
        <v/>
      </c>
      <c r="U723" s="122" t="str">
        <f>VLOOKUP(Leverancespecifikation6[[#This Row],[ID-Bygningsdel]],'Data aktør'!A:H,8,FALSE)</f>
        <v/>
      </c>
      <c r="V723" s="112"/>
      <c r="W723" s="79"/>
      <c r="X723" s="79"/>
      <c r="Y723" s="79"/>
      <c r="Z723" s="79"/>
      <c r="AA723" s="79"/>
      <c r="AB723" s="171"/>
      <c r="AD723" s="171"/>
      <c r="AE723" s="171"/>
      <c r="AF723" s="171"/>
      <c r="AG723" s="171"/>
      <c r="AH723" s="171"/>
      <c r="AI723" s="171"/>
      <c r="AJ723" s="171"/>
      <c r="BV723" s="171"/>
      <c r="BW723" s="171"/>
      <c r="CA723" s="216"/>
      <c r="CB723" s="134"/>
    </row>
    <row r="724" spans="1:80" ht="12" x14ac:dyDescent="0.2">
      <c r="A724" s="248"/>
      <c r="B724" s="242" t="s">
        <v>1452</v>
      </c>
      <c r="C724" s="170" t="str">
        <f>_xlfn.CONCAT(Leverancespecifikation6[[#This Row],[ID]],Leverancespecifikation6[[#This Row],[BYGNINGSDEL]])</f>
        <v>720-</v>
      </c>
      <c r="D724" s="177"/>
      <c r="E724" s="177"/>
      <c r="F724" s="177"/>
      <c r="G724" s="177"/>
      <c r="H724" s="177"/>
      <c r="I724" s="177"/>
      <c r="J724" s="171" t="s">
        <v>103</v>
      </c>
      <c r="K724" s="178" t="s">
        <v>103</v>
      </c>
      <c r="M724" s="80" t="str">
        <f>IFERROR(VLOOKUP(Leverancespecifikation6[[#This Row],[ID-Bygningsdel]],'Data ændringslog'!A:G,7,FALSE),"P")</f>
        <v/>
      </c>
      <c r="N724" s="321" t="s">
        <v>103</v>
      </c>
      <c r="O724" s="121" t="str">
        <f>VLOOKUP(Leverancespecifikation6[[#This Row],[ID-Bygningsdel]],'Data aktør'!A:H,2,FALSE)</f>
        <v/>
      </c>
      <c r="P724" s="78" t="str">
        <f>VLOOKUP(Leverancespecifikation6[[#This Row],[ID-Bygningsdel]],'Data aktør'!A:H,3,FALSE)</f>
        <v/>
      </c>
      <c r="Q724" s="78" t="str">
        <f>VLOOKUP(Leverancespecifikation6[[#This Row],[ID-Bygningsdel]],'Data aktør'!A:H,4,FALSE)</f>
        <v/>
      </c>
      <c r="R724" s="78" t="str">
        <f>VLOOKUP(Leverancespecifikation6[[#This Row],[ID-Bygningsdel]],'Data aktør'!A:H,5,FALSE)</f>
        <v/>
      </c>
      <c r="S724" s="78" t="str">
        <f>VLOOKUP(Leverancespecifikation6[[#This Row],[ID-Bygningsdel]],'Data aktør'!A:H,6,FALSE)</f>
        <v/>
      </c>
      <c r="T724" s="78" t="str">
        <f>VLOOKUP(Leverancespecifikation6[[#This Row],[ID-Bygningsdel]],'Data aktør'!A:H,7,FALSE)</f>
        <v/>
      </c>
      <c r="U724" s="122" t="str">
        <f>VLOOKUP(Leverancespecifikation6[[#This Row],[ID-Bygningsdel]],'Data aktør'!A:H,8,FALSE)</f>
        <v/>
      </c>
      <c r="V724" s="112"/>
      <c r="W724" s="79"/>
      <c r="X724" s="79"/>
      <c r="Y724" s="79"/>
      <c r="Z724" s="79"/>
      <c r="AA724" s="79"/>
      <c r="AB724" s="171"/>
      <c r="AD724" s="171"/>
      <c r="AE724" s="171"/>
      <c r="AF724" s="171"/>
      <c r="AG724" s="171"/>
      <c r="AH724" s="171"/>
      <c r="AI724" s="171"/>
      <c r="AJ724" s="171"/>
      <c r="BV724" s="171"/>
      <c r="BW724" s="171"/>
      <c r="CA724" s="216"/>
      <c r="CB724" s="134"/>
    </row>
    <row r="725" spans="1:80" ht="12" x14ac:dyDescent="0.2">
      <c r="A725" s="248"/>
      <c r="B725" s="242" t="s">
        <v>1453</v>
      </c>
      <c r="C725" s="170" t="str">
        <f>_xlfn.CONCAT(Leverancespecifikation6[[#This Row],[ID]],Leverancespecifikation6[[#This Row],[BYGNINGSDEL]])</f>
        <v>721-</v>
      </c>
      <c r="D725" s="177"/>
      <c r="E725" s="177"/>
      <c r="F725" s="177"/>
      <c r="G725" s="177"/>
      <c r="H725" s="177"/>
      <c r="I725" s="177"/>
      <c r="J725" s="171" t="s">
        <v>103</v>
      </c>
      <c r="K725" s="178" t="s">
        <v>103</v>
      </c>
      <c r="M725" s="80" t="str">
        <f>IFERROR(VLOOKUP(Leverancespecifikation6[[#This Row],[ID-Bygningsdel]],'Data ændringslog'!A:G,7,FALSE),"P")</f>
        <v/>
      </c>
      <c r="N725" s="321" t="s">
        <v>103</v>
      </c>
      <c r="O725" s="121" t="str">
        <f>VLOOKUP(Leverancespecifikation6[[#This Row],[ID-Bygningsdel]],'Data aktør'!A:H,2,FALSE)</f>
        <v/>
      </c>
      <c r="P725" s="78" t="str">
        <f>VLOOKUP(Leverancespecifikation6[[#This Row],[ID-Bygningsdel]],'Data aktør'!A:H,3,FALSE)</f>
        <v/>
      </c>
      <c r="Q725" s="78" t="str">
        <f>VLOOKUP(Leverancespecifikation6[[#This Row],[ID-Bygningsdel]],'Data aktør'!A:H,4,FALSE)</f>
        <v/>
      </c>
      <c r="R725" s="78" t="str">
        <f>VLOOKUP(Leverancespecifikation6[[#This Row],[ID-Bygningsdel]],'Data aktør'!A:H,5,FALSE)</f>
        <v/>
      </c>
      <c r="S725" s="78" t="str">
        <f>VLOOKUP(Leverancespecifikation6[[#This Row],[ID-Bygningsdel]],'Data aktør'!A:H,6,FALSE)</f>
        <v/>
      </c>
      <c r="T725" s="78" t="str">
        <f>VLOOKUP(Leverancespecifikation6[[#This Row],[ID-Bygningsdel]],'Data aktør'!A:H,7,FALSE)</f>
        <v/>
      </c>
      <c r="U725" s="122" t="str">
        <f>VLOOKUP(Leverancespecifikation6[[#This Row],[ID-Bygningsdel]],'Data aktør'!A:H,8,FALSE)</f>
        <v/>
      </c>
      <c r="V725" s="112"/>
      <c r="W725" s="79"/>
      <c r="X725" s="79"/>
      <c r="Y725" s="79"/>
      <c r="Z725" s="79"/>
      <c r="AA725" s="79"/>
      <c r="AB725" s="171"/>
      <c r="AD725" s="171"/>
      <c r="AE725" s="171"/>
      <c r="AF725" s="171"/>
      <c r="AG725" s="171"/>
      <c r="AH725" s="171"/>
      <c r="AI725" s="171"/>
      <c r="AJ725" s="171"/>
      <c r="BV725" s="171"/>
      <c r="BW725" s="171"/>
      <c r="CA725" s="216"/>
      <c r="CB725" s="134"/>
    </row>
    <row r="726" spans="1:80" ht="12" x14ac:dyDescent="0.2">
      <c r="A726" s="248"/>
      <c r="B726" s="242" t="s">
        <v>1454</v>
      </c>
      <c r="C726" s="170" t="str">
        <f>_xlfn.CONCAT(Leverancespecifikation6[[#This Row],[ID]],Leverancespecifikation6[[#This Row],[BYGNINGSDEL]])</f>
        <v>722-</v>
      </c>
      <c r="D726" s="177"/>
      <c r="E726" s="177"/>
      <c r="F726" s="177"/>
      <c r="G726" s="177"/>
      <c r="H726" s="177"/>
      <c r="I726" s="177"/>
      <c r="J726" s="171" t="s">
        <v>103</v>
      </c>
      <c r="K726" s="178" t="s">
        <v>103</v>
      </c>
      <c r="M726" s="80" t="str">
        <f>IFERROR(VLOOKUP(Leverancespecifikation6[[#This Row],[ID-Bygningsdel]],'Data ændringslog'!A:G,7,FALSE),"P")</f>
        <v/>
      </c>
      <c r="N726" s="321" t="s">
        <v>103</v>
      </c>
      <c r="O726" s="121" t="str">
        <f>VLOOKUP(Leverancespecifikation6[[#This Row],[ID-Bygningsdel]],'Data aktør'!A:H,2,FALSE)</f>
        <v/>
      </c>
      <c r="P726" s="78" t="str">
        <f>VLOOKUP(Leverancespecifikation6[[#This Row],[ID-Bygningsdel]],'Data aktør'!A:H,3,FALSE)</f>
        <v/>
      </c>
      <c r="Q726" s="78" t="str">
        <f>VLOOKUP(Leverancespecifikation6[[#This Row],[ID-Bygningsdel]],'Data aktør'!A:H,4,FALSE)</f>
        <v/>
      </c>
      <c r="R726" s="78" t="str">
        <f>VLOOKUP(Leverancespecifikation6[[#This Row],[ID-Bygningsdel]],'Data aktør'!A:H,5,FALSE)</f>
        <v/>
      </c>
      <c r="S726" s="78" t="str">
        <f>VLOOKUP(Leverancespecifikation6[[#This Row],[ID-Bygningsdel]],'Data aktør'!A:H,6,FALSE)</f>
        <v/>
      </c>
      <c r="T726" s="78" t="str">
        <f>VLOOKUP(Leverancespecifikation6[[#This Row],[ID-Bygningsdel]],'Data aktør'!A:H,7,FALSE)</f>
        <v/>
      </c>
      <c r="U726" s="122" t="str">
        <f>VLOOKUP(Leverancespecifikation6[[#This Row],[ID-Bygningsdel]],'Data aktør'!A:H,8,FALSE)</f>
        <v/>
      </c>
      <c r="V726" s="112"/>
      <c r="W726" s="79"/>
      <c r="X726" s="79"/>
      <c r="Y726" s="79"/>
      <c r="Z726" s="79"/>
      <c r="AA726" s="79"/>
      <c r="AB726" s="171"/>
      <c r="AD726" s="171"/>
      <c r="AE726" s="171"/>
      <c r="AF726" s="171"/>
      <c r="AG726" s="171"/>
      <c r="AH726" s="171"/>
      <c r="AI726" s="171"/>
      <c r="AJ726" s="171"/>
      <c r="BV726" s="171"/>
      <c r="BW726" s="171"/>
      <c r="CA726" s="216"/>
      <c r="CB726" s="134"/>
    </row>
    <row r="727" spans="1:80" ht="12" x14ac:dyDescent="0.2">
      <c r="A727" s="248"/>
      <c r="B727" s="242" t="s">
        <v>1455</v>
      </c>
      <c r="C727" s="170" t="str">
        <f>_xlfn.CONCAT(Leverancespecifikation6[[#This Row],[ID]],Leverancespecifikation6[[#This Row],[BYGNINGSDEL]])</f>
        <v>723-</v>
      </c>
      <c r="D727" s="177"/>
      <c r="E727" s="177"/>
      <c r="F727" s="177"/>
      <c r="G727" s="177"/>
      <c r="H727" s="177"/>
      <c r="I727" s="177"/>
      <c r="J727" s="171" t="s">
        <v>103</v>
      </c>
      <c r="K727" s="178" t="s">
        <v>103</v>
      </c>
      <c r="M727" s="80" t="str">
        <f>IFERROR(VLOOKUP(Leverancespecifikation6[[#This Row],[ID-Bygningsdel]],'Data ændringslog'!A:G,7,FALSE),"P")</f>
        <v/>
      </c>
      <c r="N727" s="321" t="s">
        <v>103</v>
      </c>
      <c r="O727" s="121" t="str">
        <f>VLOOKUP(Leverancespecifikation6[[#This Row],[ID-Bygningsdel]],'Data aktør'!A:H,2,FALSE)</f>
        <v/>
      </c>
      <c r="P727" s="78" t="str">
        <f>VLOOKUP(Leverancespecifikation6[[#This Row],[ID-Bygningsdel]],'Data aktør'!A:H,3,FALSE)</f>
        <v/>
      </c>
      <c r="Q727" s="78" t="str">
        <f>VLOOKUP(Leverancespecifikation6[[#This Row],[ID-Bygningsdel]],'Data aktør'!A:H,4,FALSE)</f>
        <v/>
      </c>
      <c r="R727" s="78" t="str">
        <f>VLOOKUP(Leverancespecifikation6[[#This Row],[ID-Bygningsdel]],'Data aktør'!A:H,5,FALSE)</f>
        <v/>
      </c>
      <c r="S727" s="78" t="str">
        <f>VLOOKUP(Leverancespecifikation6[[#This Row],[ID-Bygningsdel]],'Data aktør'!A:H,6,FALSE)</f>
        <v/>
      </c>
      <c r="T727" s="78" t="str">
        <f>VLOOKUP(Leverancespecifikation6[[#This Row],[ID-Bygningsdel]],'Data aktør'!A:H,7,FALSE)</f>
        <v/>
      </c>
      <c r="U727" s="122" t="str">
        <f>VLOOKUP(Leverancespecifikation6[[#This Row],[ID-Bygningsdel]],'Data aktør'!A:H,8,FALSE)</f>
        <v/>
      </c>
      <c r="V727" s="112"/>
      <c r="W727" s="79"/>
      <c r="X727" s="79"/>
      <c r="Y727" s="79"/>
      <c r="Z727" s="79"/>
      <c r="AA727" s="79"/>
      <c r="AB727" s="171"/>
      <c r="AD727" s="171"/>
      <c r="AE727" s="171"/>
      <c r="AF727" s="171"/>
      <c r="AG727" s="171"/>
      <c r="AH727" s="171"/>
      <c r="AI727" s="171"/>
      <c r="AJ727" s="171"/>
      <c r="BV727" s="171"/>
      <c r="BW727" s="171"/>
      <c r="CA727" s="216"/>
      <c r="CB727" s="134"/>
    </row>
    <row r="728" spans="1:80" ht="12" x14ac:dyDescent="0.2">
      <c r="A728" s="248"/>
      <c r="B728" s="242" t="s">
        <v>1456</v>
      </c>
      <c r="C728" s="170" t="str">
        <f>_xlfn.CONCAT(Leverancespecifikation6[[#This Row],[ID]],Leverancespecifikation6[[#This Row],[BYGNINGSDEL]])</f>
        <v>724-</v>
      </c>
      <c r="D728" s="177"/>
      <c r="E728" s="177"/>
      <c r="F728" s="177"/>
      <c r="G728" s="177"/>
      <c r="H728" s="177"/>
      <c r="I728" s="177"/>
      <c r="J728" s="171" t="s">
        <v>103</v>
      </c>
      <c r="K728" s="178" t="s">
        <v>103</v>
      </c>
      <c r="M728" s="80" t="str">
        <f>IFERROR(VLOOKUP(Leverancespecifikation6[[#This Row],[ID-Bygningsdel]],'Data ændringslog'!A:G,7,FALSE),"P")</f>
        <v/>
      </c>
      <c r="N728" s="321" t="s">
        <v>103</v>
      </c>
      <c r="O728" s="121" t="str">
        <f>VLOOKUP(Leverancespecifikation6[[#This Row],[ID-Bygningsdel]],'Data aktør'!A:H,2,FALSE)</f>
        <v/>
      </c>
      <c r="P728" s="78" t="str">
        <f>VLOOKUP(Leverancespecifikation6[[#This Row],[ID-Bygningsdel]],'Data aktør'!A:H,3,FALSE)</f>
        <v/>
      </c>
      <c r="Q728" s="78" t="str">
        <f>VLOOKUP(Leverancespecifikation6[[#This Row],[ID-Bygningsdel]],'Data aktør'!A:H,4,FALSE)</f>
        <v/>
      </c>
      <c r="R728" s="78" t="str">
        <f>VLOOKUP(Leverancespecifikation6[[#This Row],[ID-Bygningsdel]],'Data aktør'!A:H,5,FALSE)</f>
        <v/>
      </c>
      <c r="S728" s="78" t="str">
        <f>VLOOKUP(Leverancespecifikation6[[#This Row],[ID-Bygningsdel]],'Data aktør'!A:H,6,FALSE)</f>
        <v/>
      </c>
      <c r="T728" s="78" t="str">
        <f>VLOOKUP(Leverancespecifikation6[[#This Row],[ID-Bygningsdel]],'Data aktør'!A:H,7,FALSE)</f>
        <v/>
      </c>
      <c r="U728" s="122" t="str">
        <f>VLOOKUP(Leverancespecifikation6[[#This Row],[ID-Bygningsdel]],'Data aktør'!A:H,8,FALSE)</f>
        <v/>
      </c>
      <c r="V728" s="112"/>
      <c r="W728" s="79"/>
      <c r="X728" s="79"/>
      <c r="Y728" s="79"/>
      <c r="Z728" s="79"/>
      <c r="AA728" s="79"/>
      <c r="AB728" s="171"/>
      <c r="AD728" s="171"/>
      <c r="AE728" s="171"/>
      <c r="AF728" s="171"/>
      <c r="AG728" s="171"/>
      <c r="AH728" s="171"/>
      <c r="AI728" s="171"/>
      <c r="AJ728" s="171"/>
      <c r="BV728" s="171"/>
      <c r="BW728" s="171"/>
      <c r="CA728" s="216"/>
      <c r="CB728" s="134"/>
    </row>
    <row r="729" spans="1:80" ht="12" x14ac:dyDescent="0.2">
      <c r="A729" s="248"/>
      <c r="B729" s="242" t="s">
        <v>1457</v>
      </c>
      <c r="C729" s="170" t="str">
        <f>_xlfn.CONCAT(Leverancespecifikation6[[#This Row],[ID]],Leverancespecifikation6[[#This Row],[BYGNINGSDEL]])</f>
        <v>725-</v>
      </c>
      <c r="D729" s="177"/>
      <c r="E729" s="177"/>
      <c r="F729" s="177"/>
      <c r="G729" s="177"/>
      <c r="H729" s="177"/>
      <c r="I729" s="177"/>
      <c r="J729" s="171" t="s">
        <v>103</v>
      </c>
      <c r="K729" s="178" t="s">
        <v>103</v>
      </c>
      <c r="M729" s="80" t="str">
        <f>IFERROR(VLOOKUP(Leverancespecifikation6[[#This Row],[ID-Bygningsdel]],'Data ændringslog'!A:G,7,FALSE),"P")</f>
        <v/>
      </c>
      <c r="N729" s="321" t="s">
        <v>103</v>
      </c>
      <c r="O729" s="121" t="str">
        <f>VLOOKUP(Leverancespecifikation6[[#This Row],[ID-Bygningsdel]],'Data aktør'!A:H,2,FALSE)</f>
        <v/>
      </c>
      <c r="P729" s="78" t="str">
        <f>VLOOKUP(Leverancespecifikation6[[#This Row],[ID-Bygningsdel]],'Data aktør'!A:H,3,FALSE)</f>
        <v/>
      </c>
      <c r="Q729" s="78" t="str">
        <f>VLOOKUP(Leverancespecifikation6[[#This Row],[ID-Bygningsdel]],'Data aktør'!A:H,4,FALSE)</f>
        <v/>
      </c>
      <c r="R729" s="78" t="str">
        <f>VLOOKUP(Leverancespecifikation6[[#This Row],[ID-Bygningsdel]],'Data aktør'!A:H,5,FALSE)</f>
        <v/>
      </c>
      <c r="S729" s="78" t="str">
        <f>VLOOKUP(Leverancespecifikation6[[#This Row],[ID-Bygningsdel]],'Data aktør'!A:H,6,FALSE)</f>
        <v/>
      </c>
      <c r="T729" s="78" t="str">
        <f>VLOOKUP(Leverancespecifikation6[[#This Row],[ID-Bygningsdel]],'Data aktør'!A:H,7,FALSE)</f>
        <v/>
      </c>
      <c r="U729" s="122" t="str">
        <f>VLOOKUP(Leverancespecifikation6[[#This Row],[ID-Bygningsdel]],'Data aktør'!A:H,8,FALSE)</f>
        <v/>
      </c>
      <c r="V729" s="112"/>
      <c r="W729" s="79"/>
      <c r="X729" s="79"/>
      <c r="Y729" s="79"/>
      <c r="Z729" s="79"/>
      <c r="AA729" s="79"/>
      <c r="AB729" s="171"/>
      <c r="AD729" s="171"/>
      <c r="AE729" s="171"/>
      <c r="AF729" s="171"/>
      <c r="AG729" s="171"/>
      <c r="AH729" s="171"/>
      <c r="AI729" s="171"/>
      <c r="AJ729" s="171"/>
      <c r="BV729" s="171"/>
      <c r="BW729" s="171"/>
      <c r="CA729" s="216"/>
      <c r="CB729" s="134"/>
    </row>
    <row r="730" spans="1:80" ht="12" x14ac:dyDescent="0.2">
      <c r="A730" s="248"/>
      <c r="B730" s="242" t="s">
        <v>1458</v>
      </c>
      <c r="C730" s="170" t="str">
        <f>_xlfn.CONCAT(Leverancespecifikation6[[#This Row],[ID]],Leverancespecifikation6[[#This Row],[BYGNINGSDEL]])</f>
        <v>726-</v>
      </c>
      <c r="D730" s="177"/>
      <c r="E730" s="177"/>
      <c r="F730" s="177"/>
      <c r="G730" s="177"/>
      <c r="H730" s="177"/>
      <c r="I730" s="177"/>
      <c r="J730" s="171" t="s">
        <v>103</v>
      </c>
      <c r="K730" s="178" t="s">
        <v>103</v>
      </c>
      <c r="M730" s="80" t="str">
        <f>IFERROR(VLOOKUP(Leverancespecifikation6[[#This Row],[ID-Bygningsdel]],'Data ændringslog'!A:G,7,FALSE),"P")</f>
        <v/>
      </c>
      <c r="N730" s="321" t="s">
        <v>103</v>
      </c>
      <c r="O730" s="121" t="str">
        <f>VLOOKUP(Leverancespecifikation6[[#This Row],[ID-Bygningsdel]],'Data aktør'!A:H,2,FALSE)</f>
        <v/>
      </c>
      <c r="P730" s="78" t="str">
        <f>VLOOKUP(Leverancespecifikation6[[#This Row],[ID-Bygningsdel]],'Data aktør'!A:H,3,FALSE)</f>
        <v/>
      </c>
      <c r="Q730" s="78" t="str">
        <f>VLOOKUP(Leverancespecifikation6[[#This Row],[ID-Bygningsdel]],'Data aktør'!A:H,4,FALSE)</f>
        <v/>
      </c>
      <c r="R730" s="78" t="str">
        <f>VLOOKUP(Leverancespecifikation6[[#This Row],[ID-Bygningsdel]],'Data aktør'!A:H,5,FALSE)</f>
        <v/>
      </c>
      <c r="S730" s="78" t="str">
        <f>VLOOKUP(Leverancespecifikation6[[#This Row],[ID-Bygningsdel]],'Data aktør'!A:H,6,FALSE)</f>
        <v/>
      </c>
      <c r="T730" s="78" t="str">
        <f>VLOOKUP(Leverancespecifikation6[[#This Row],[ID-Bygningsdel]],'Data aktør'!A:H,7,FALSE)</f>
        <v/>
      </c>
      <c r="U730" s="122" t="str">
        <f>VLOOKUP(Leverancespecifikation6[[#This Row],[ID-Bygningsdel]],'Data aktør'!A:H,8,FALSE)</f>
        <v/>
      </c>
      <c r="V730" s="112"/>
      <c r="W730" s="79"/>
      <c r="X730" s="79"/>
      <c r="Y730" s="79"/>
      <c r="Z730" s="79"/>
      <c r="AA730" s="79"/>
      <c r="AB730" s="171"/>
      <c r="AD730" s="171"/>
      <c r="AE730" s="171"/>
      <c r="AF730" s="171"/>
      <c r="AG730" s="171"/>
      <c r="AH730" s="171"/>
      <c r="AI730" s="171"/>
      <c r="AJ730" s="171"/>
      <c r="BV730" s="171"/>
      <c r="BW730" s="171"/>
      <c r="CA730" s="216"/>
      <c r="CB730" s="134"/>
    </row>
    <row r="731" spans="1:80" ht="12" x14ac:dyDescent="0.2">
      <c r="A731" s="248"/>
      <c r="B731" s="242" t="s">
        <v>1459</v>
      </c>
      <c r="C731" s="170" t="str">
        <f>_xlfn.CONCAT(Leverancespecifikation6[[#This Row],[ID]],Leverancespecifikation6[[#This Row],[BYGNINGSDEL]])</f>
        <v>727-</v>
      </c>
      <c r="D731" s="177"/>
      <c r="E731" s="177"/>
      <c r="F731" s="177"/>
      <c r="G731" s="177"/>
      <c r="H731" s="177"/>
      <c r="I731" s="177"/>
      <c r="J731" s="171" t="s">
        <v>103</v>
      </c>
      <c r="K731" s="178" t="s">
        <v>103</v>
      </c>
      <c r="M731" s="80" t="str">
        <f>IFERROR(VLOOKUP(Leverancespecifikation6[[#This Row],[ID-Bygningsdel]],'Data ændringslog'!A:G,7,FALSE),"P")</f>
        <v/>
      </c>
      <c r="N731" s="321" t="s">
        <v>103</v>
      </c>
      <c r="O731" s="121" t="str">
        <f>VLOOKUP(Leverancespecifikation6[[#This Row],[ID-Bygningsdel]],'Data aktør'!A:H,2,FALSE)</f>
        <v/>
      </c>
      <c r="P731" s="78" t="str">
        <f>VLOOKUP(Leverancespecifikation6[[#This Row],[ID-Bygningsdel]],'Data aktør'!A:H,3,FALSE)</f>
        <v/>
      </c>
      <c r="Q731" s="78" t="str">
        <f>VLOOKUP(Leverancespecifikation6[[#This Row],[ID-Bygningsdel]],'Data aktør'!A:H,4,FALSE)</f>
        <v/>
      </c>
      <c r="R731" s="78" t="str">
        <f>VLOOKUP(Leverancespecifikation6[[#This Row],[ID-Bygningsdel]],'Data aktør'!A:H,5,FALSE)</f>
        <v/>
      </c>
      <c r="S731" s="78" t="str">
        <f>VLOOKUP(Leverancespecifikation6[[#This Row],[ID-Bygningsdel]],'Data aktør'!A:H,6,FALSE)</f>
        <v/>
      </c>
      <c r="T731" s="78" t="str">
        <f>VLOOKUP(Leverancespecifikation6[[#This Row],[ID-Bygningsdel]],'Data aktør'!A:H,7,FALSE)</f>
        <v/>
      </c>
      <c r="U731" s="122" t="str">
        <f>VLOOKUP(Leverancespecifikation6[[#This Row],[ID-Bygningsdel]],'Data aktør'!A:H,8,FALSE)</f>
        <v/>
      </c>
      <c r="V731" s="112"/>
      <c r="W731" s="79"/>
      <c r="X731" s="79"/>
      <c r="Y731" s="79"/>
      <c r="Z731" s="79"/>
      <c r="AA731" s="79"/>
      <c r="AB731" s="171"/>
      <c r="AD731" s="171"/>
      <c r="AE731" s="171"/>
      <c r="AF731" s="171"/>
      <c r="AG731" s="171"/>
      <c r="AH731" s="171"/>
      <c r="AI731" s="171"/>
      <c r="AJ731" s="171"/>
      <c r="BV731" s="171"/>
      <c r="BW731" s="171"/>
      <c r="CA731" s="216"/>
      <c r="CB731" s="134"/>
    </row>
    <row r="732" spans="1:80" ht="12" x14ac:dyDescent="0.2">
      <c r="A732" s="248"/>
      <c r="B732" s="242" t="s">
        <v>1460</v>
      </c>
      <c r="C732" s="170" t="str">
        <f>_xlfn.CONCAT(Leverancespecifikation6[[#This Row],[ID]],Leverancespecifikation6[[#This Row],[BYGNINGSDEL]])</f>
        <v>728-</v>
      </c>
      <c r="D732" s="177"/>
      <c r="E732" s="177"/>
      <c r="F732" s="177"/>
      <c r="G732" s="177"/>
      <c r="H732" s="177"/>
      <c r="I732" s="177"/>
      <c r="J732" s="171" t="s">
        <v>103</v>
      </c>
      <c r="K732" s="178" t="s">
        <v>103</v>
      </c>
      <c r="M732" s="80" t="str">
        <f>IFERROR(VLOOKUP(Leverancespecifikation6[[#This Row],[ID-Bygningsdel]],'Data ændringslog'!A:G,7,FALSE),"P")</f>
        <v/>
      </c>
      <c r="N732" s="321" t="s">
        <v>103</v>
      </c>
      <c r="O732" s="121" t="str">
        <f>VLOOKUP(Leverancespecifikation6[[#This Row],[ID-Bygningsdel]],'Data aktør'!A:H,2,FALSE)</f>
        <v/>
      </c>
      <c r="P732" s="78" t="str">
        <f>VLOOKUP(Leverancespecifikation6[[#This Row],[ID-Bygningsdel]],'Data aktør'!A:H,3,FALSE)</f>
        <v/>
      </c>
      <c r="Q732" s="78" t="str">
        <f>VLOOKUP(Leverancespecifikation6[[#This Row],[ID-Bygningsdel]],'Data aktør'!A:H,4,FALSE)</f>
        <v/>
      </c>
      <c r="R732" s="78" t="str">
        <f>VLOOKUP(Leverancespecifikation6[[#This Row],[ID-Bygningsdel]],'Data aktør'!A:H,5,FALSE)</f>
        <v/>
      </c>
      <c r="S732" s="78" t="str">
        <f>VLOOKUP(Leverancespecifikation6[[#This Row],[ID-Bygningsdel]],'Data aktør'!A:H,6,FALSE)</f>
        <v/>
      </c>
      <c r="T732" s="78" t="str">
        <f>VLOOKUP(Leverancespecifikation6[[#This Row],[ID-Bygningsdel]],'Data aktør'!A:H,7,FALSE)</f>
        <v/>
      </c>
      <c r="U732" s="122" t="str">
        <f>VLOOKUP(Leverancespecifikation6[[#This Row],[ID-Bygningsdel]],'Data aktør'!A:H,8,FALSE)</f>
        <v/>
      </c>
      <c r="V732" s="112"/>
      <c r="W732" s="79"/>
      <c r="X732" s="79"/>
      <c r="Y732" s="79"/>
      <c r="Z732" s="79"/>
      <c r="AA732" s="79"/>
      <c r="AB732" s="171"/>
      <c r="AD732" s="171"/>
      <c r="AE732" s="171"/>
      <c r="AF732" s="171"/>
      <c r="AG732" s="171"/>
      <c r="AH732" s="171"/>
      <c r="AI732" s="171"/>
      <c r="AJ732" s="171"/>
      <c r="BV732" s="171"/>
      <c r="BW732" s="171"/>
      <c r="CA732" s="216"/>
      <c r="CB732" s="134"/>
    </row>
    <row r="733" spans="1:80" ht="12" x14ac:dyDescent="0.2">
      <c r="A733" s="248"/>
      <c r="B733" s="242" t="s">
        <v>1461</v>
      </c>
      <c r="C733" s="170" t="str">
        <f>_xlfn.CONCAT(Leverancespecifikation6[[#This Row],[ID]],Leverancespecifikation6[[#This Row],[BYGNINGSDEL]])</f>
        <v>729-</v>
      </c>
      <c r="D733" s="177"/>
      <c r="E733" s="177"/>
      <c r="F733" s="177"/>
      <c r="G733" s="177"/>
      <c r="H733" s="177"/>
      <c r="I733" s="177"/>
      <c r="J733" s="171" t="s">
        <v>103</v>
      </c>
      <c r="K733" s="178" t="s">
        <v>103</v>
      </c>
      <c r="M733" s="80" t="str">
        <f>IFERROR(VLOOKUP(Leverancespecifikation6[[#This Row],[ID-Bygningsdel]],'Data ændringslog'!A:G,7,FALSE),"P")</f>
        <v/>
      </c>
      <c r="N733" s="321" t="s">
        <v>103</v>
      </c>
      <c r="O733" s="121" t="str">
        <f>VLOOKUP(Leverancespecifikation6[[#This Row],[ID-Bygningsdel]],'Data aktør'!A:H,2,FALSE)</f>
        <v/>
      </c>
      <c r="P733" s="78" t="str">
        <f>VLOOKUP(Leverancespecifikation6[[#This Row],[ID-Bygningsdel]],'Data aktør'!A:H,3,FALSE)</f>
        <v/>
      </c>
      <c r="Q733" s="78" t="str">
        <f>VLOOKUP(Leverancespecifikation6[[#This Row],[ID-Bygningsdel]],'Data aktør'!A:H,4,FALSE)</f>
        <v/>
      </c>
      <c r="R733" s="78" t="str">
        <f>VLOOKUP(Leverancespecifikation6[[#This Row],[ID-Bygningsdel]],'Data aktør'!A:H,5,FALSE)</f>
        <v/>
      </c>
      <c r="S733" s="78" t="str">
        <f>VLOOKUP(Leverancespecifikation6[[#This Row],[ID-Bygningsdel]],'Data aktør'!A:H,6,FALSE)</f>
        <v/>
      </c>
      <c r="T733" s="78" t="str">
        <f>VLOOKUP(Leverancespecifikation6[[#This Row],[ID-Bygningsdel]],'Data aktør'!A:H,7,FALSE)</f>
        <v/>
      </c>
      <c r="U733" s="122" t="str">
        <f>VLOOKUP(Leverancespecifikation6[[#This Row],[ID-Bygningsdel]],'Data aktør'!A:H,8,FALSE)</f>
        <v/>
      </c>
      <c r="V733" s="112"/>
      <c r="W733" s="79"/>
      <c r="X733" s="79"/>
      <c r="Y733" s="79"/>
      <c r="Z733" s="79"/>
      <c r="AA733" s="79"/>
      <c r="AB733" s="171"/>
      <c r="AD733" s="171"/>
      <c r="AE733" s="171"/>
      <c r="AF733" s="171"/>
      <c r="AG733" s="171"/>
      <c r="AH733" s="171"/>
      <c r="AI733" s="171"/>
      <c r="AJ733" s="171"/>
      <c r="BV733" s="171"/>
      <c r="BW733" s="171"/>
      <c r="CA733" s="216"/>
      <c r="CB733" s="134"/>
    </row>
    <row r="734" spans="1:80" ht="12" x14ac:dyDescent="0.2">
      <c r="A734" s="248"/>
      <c r="B734" s="242" t="s">
        <v>1462</v>
      </c>
      <c r="C734" s="170" t="str">
        <f>_xlfn.CONCAT(Leverancespecifikation6[[#This Row],[ID]],Leverancespecifikation6[[#This Row],[BYGNINGSDEL]])</f>
        <v>730-</v>
      </c>
      <c r="D734" s="177"/>
      <c r="E734" s="177"/>
      <c r="F734" s="177"/>
      <c r="G734" s="177"/>
      <c r="H734" s="177"/>
      <c r="I734" s="177"/>
      <c r="J734" s="171" t="s">
        <v>103</v>
      </c>
      <c r="K734" s="178" t="s">
        <v>103</v>
      </c>
      <c r="M734" s="80" t="str">
        <f>IFERROR(VLOOKUP(Leverancespecifikation6[[#This Row],[ID-Bygningsdel]],'Data ændringslog'!A:G,7,FALSE),"P")</f>
        <v/>
      </c>
      <c r="N734" s="321" t="s">
        <v>103</v>
      </c>
      <c r="O734" s="121" t="str">
        <f>VLOOKUP(Leverancespecifikation6[[#This Row],[ID-Bygningsdel]],'Data aktør'!A:H,2,FALSE)</f>
        <v/>
      </c>
      <c r="P734" s="78" t="str">
        <f>VLOOKUP(Leverancespecifikation6[[#This Row],[ID-Bygningsdel]],'Data aktør'!A:H,3,FALSE)</f>
        <v/>
      </c>
      <c r="Q734" s="78" t="str">
        <f>VLOOKUP(Leverancespecifikation6[[#This Row],[ID-Bygningsdel]],'Data aktør'!A:H,4,FALSE)</f>
        <v/>
      </c>
      <c r="R734" s="78" t="str">
        <f>VLOOKUP(Leverancespecifikation6[[#This Row],[ID-Bygningsdel]],'Data aktør'!A:H,5,FALSE)</f>
        <v/>
      </c>
      <c r="S734" s="78" t="str">
        <f>VLOOKUP(Leverancespecifikation6[[#This Row],[ID-Bygningsdel]],'Data aktør'!A:H,6,FALSE)</f>
        <v/>
      </c>
      <c r="T734" s="78" t="str">
        <f>VLOOKUP(Leverancespecifikation6[[#This Row],[ID-Bygningsdel]],'Data aktør'!A:H,7,FALSE)</f>
        <v/>
      </c>
      <c r="U734" s="122" t="str">
        <f>VLOOKUP(Leverancespecifikation6[[#This Row],[ID-Bygningsdel]],'Data aktør'!A:H,8,FALSE)</f>
        <v/>
      </c>
      <c r="V734" s="112"/>
      <c r="W734" s="79"/>
      <c r="X734" s="79"/>
      <c r="Y734" s="79"/>
      <c r="Z734" s="79"/>
      <c r="AA734" s="79"/>
      <c r="AB734" s="171"/>
      <c r="AD734" s="171"/>
      <c r="AE734" s="171"/>
      <c r="AF734" s="171"/>
      <c r="AG734" s="171"/>
      <c r="AH734" s="171"/>
      <c r="AI734" s="171"/>
      <c r="AJ734" s="171"/>
      <c r="BV734" s="171"/>
      <c r="BW734" s="171"/>
      <c r="CA734" s="216"/>
      <c r="CB734" s="134"/>
    </row>
    <row r="735" spans="1:80" ht="12" x14ac:dyDescent="0.2">
      <c r="A735" s="248"/>
      <c r="B735" s="242" t="s">
        <v>1463</v>
      </c>
      <c r="C735" s="170" t="str">
        <f>_xlfn.CONCAT(Leverancespecifikation6[[#This Row],[ID]],Leverancespecifikation6[[#This Row],[BYGNINGSDEL]])</f>
        <v>731-</v>
      </c>
      <c r="D735" s="177"/>
      <c r="E735" s="177"/>
      <c r="F735" s="177"/>
      <c r="G735" s="177"/>
      <c r="H735" s="177"/>
      <c r="I735" s="177"/>
      <c r="J735" s="171" t="s">
        <v>103</v>
      </c>
      <c r="K735" s="178" t="s">
        <v>103</v>
      </c>
      <c r="M735" s="80" t="str">
        <f>IFERROR(VLOOKUP(Leverancespecifikation6[[#This Row],[ID-Bygningsdel]],'Data ændringslog'!A:G,7,FALSE),"P")</f>
        <v/>
      </c>
      <c r="N735" s="321" t="s">
        <v>103</v>
      </c>
      <c r="O735" s="121" t="str">
        <f>VLOOKUP(Leverancespecifikation6[[#This Row],[ID-Bygningsdel]],'Data aktør'!A:H,2,FALSE)</f>
        <v/>
      </c>
      <c r="P735" s="78" t="str">
        <f>VLOOKUP(Leverancespecifikation6[[#This Row],[ID-Bygningsdel]],'Data aktør'!A:H,3,FALSE)</f>
        <v/>
      </c>
      <c r="Q735" s="78" t="str">
        <f>VLOOKUP(Leverancespecifikation6[[#This Row],[ID-Bygningsdel]],'Data aktør'!A:H,4,FALSE)</f>
        <v/>
      </c>
      <c r="R735" s="78" t="str">
        <f>VLOOKUP(Leverancespecifikation6[[#This Row],[ID-Bygningsdel]],'Data aktør'!A:H,5,FALSE)</f>
        <v/>
      </c>
      <c r="S735" s="78" t="str">
        <f>VLOOKUP(Leverancespecifikation6[[#This Row],[ID-Bygningsdel]],'Data aktør'!A:H,6,FALSE)</f>
        <v/>
      </c>
      <c r="T735" s="78" t="str">
        <f>VLOOKUP(Leverancespecifikation6[[#This Row],[ID-Bygningsdel]],'Data aktør'!A:H,7,FALSE)</f>
        <v/>
      </c>
      <c r="U735" s="122" t="str">
        <f>VLOOKUP(Leverancespecifikation6[[#This Row],[ID-Bygningsdel]],'Data aktør'!A:H,8,FALSE)</f>
        <v/>
      </c>
      <c r="V735" s="112"/>
      <c r="W735" s="79"/>
      <c r="X735" s="79"/>
      <c r="Y735" s="79"/>
      <c r="Z735" s="79"/>
      <c r="AA735" s="79"/>
      <c r="AB735" s="171"/>
      <c r="AD735" s="171"/>
      <c r="AE735" s="171"/>
      <c r="AF735" s="171"/>
      <c r="AG735" s="171"/>
      <c r="AH735" s="171"/>
      <c r="AI735" s="171"/>
      <c r="AJ735" s="171"/>
      <c r="BV735" s="171"/>
      <c r="BW735" s="171"/>
      <c r="CA735" s="216"/>
      <c r="CB735" s="134"/>
    </row>
    <row r="736" spans="1:80" ht="12" x14ac:dyDescent="0.2">
      <c r="A736" s="248"/>
      <c r="B736" s="242" t="s">
        <v>1464</v>
      </c>
      <c r="C736" s="170" t="str">
        <f>_xlfn.CONCAT(Leverancespecifikation6[[#This Row],[ID]],Leverancespecifikation6[[#This Row],[BYGNINGSDEL]])</f>
        <v>732-</v>
      </c>
      <c r="D736" s="177"/>
      <c r="E736" s="177"/>
      <c r="F736" s="177"/>
      <c r="G736" s="177"/>
      <c r="H736" s="177"/>
      <c r="I736" s="177"/>
      <c r="J736" s="171" t="s">
        <v>103</v>
      </c>
      <c r="K736" s="178" t="s">
        <v>103</v>
      </c>
      <c r="M736" s="80" t="str">
        <f>IFERROR(VLOOKUP(Leverancespecifikation6[[#This Row],[ID-Bygningsdel]],'Data ændringslog'!A:G,7,FALSE),"P")</f>
        <v/>
      </c>
      <c r="N736" s="321" t="s">
        <v>103</v>
      </c>
      <c r="O736" s="121" t="str">
        <f>VLOOKUP(Leverancespecifikation6[[#This Row],[ID-Bygningsdel]],'Data aktør'!A:H,2,FALSE)</f>
        <v/>
      </c>
      <c r="P736" s="78" t="str">
        <f>VLOOKUP(Leverancespecifikation6[[#This Row],[ID-Bygningsdel]],'Data aktør'!A:H,3,FALSE)</f>
        <v/>
      </c>
      <c r="Q736" s="78" t="str">
        <f>VLOOKUP(Leverancespecifikation6[[#This Row],[ID-Bygningsdel]],'Data aktør'!A:H,4,FALSE)</f>
        <v/>
      </c>
      <c r="R736" s="78" t="str">
        <f>VLOOKUP(Leverancespecifikation6[[#This Row],[ID-Bygningsdel]],'Data aktør'!A:H,5,FALSE)</f>
        <v/>
      </c>
      <c r="S736" s="78" t="str">
        <f>VLOOKUP(Leverancespecifikation6[[#This Row],[ID-Bygningsdel]],'Data aktør'!A:H,6,FALSE)</f>
        <v/>
      </c>
      <c r="T736" s="78" t="str">
        <f>VLOOKUP(Leverancespecifikation6[[#This Row],[ID-Bygningsdel]],'Data aktør'!A:H,7,FALSE)</f>
        <v/>
      </c>
      <c r="U736" s="122" t="str">
        <f>VLOOKUP(Leverancespecifikation6[[#This Row],[ID-Bygningsdel]],'Data aktør'!A:H,8,FALSE)</f>
        <v/>
      </c>
      <c r="V736" s="112"/>
      <c r="W736" s="79"/>
      <c r="X736" s="79"/>
      <c r="Y736" s="79"/>
      <c r="Z736" s="79"/>
      <c r="AA736" s="79"/>
      <c r="AB736" s="171"/>
      <c r="AD736" s="171"/>
      <c r="AE736" s="171"/>
      <c r="AF736" s="171"/>
      <c r="AG736" s="171"/>
      <c r="AH736" s="171"/>
      <c r="AI736" s="171"/>
      <c r="AJ736" s="171"/>
      <c r="BV736" s="171"/>
      <c r="BW736" s="171"/>
      <c r="CA736" s="216"/>
      <c r="CB736" s="134"/>
    </row>
    <row r="737" spans="1:986" ht="12" x14ac:dyDescent="0.2">
      <c r="A737" s="248"/>
      <c r="B737" s="242" t="s">
        <v>1465</v>
      </c>
      <c r="C737" s="170" t="str">
        <f>_xlfn.CONCAT(Leverancespecifikation6[[#This Row],[ID]],Leverancespecifikation6[[#This Row],[BYGNINGSDEL]])</f>
        <v>733-</v>
      </c>
      <c r="D737" s="177"/>
      <c r="E737" s="177"/>
      <c r="F737" s="177"/>
      <c r="G737" s="177"/>
      <c r="H737" s="177"/>
      <c r="I737" s="177"/>
      <c r="J737" s="171" t="s">
        <v>103</v>
      </c>
      <c r="K737" s="178" t="s">
        <v>103</v>
      </c>
      <c r="M737" s="80" t="str">
        <f>IFERROR(VLOOKUP(Leverancespecifikation6[[#This Row],[ID-Bygningsdel]],'Data ændringslog'!A:G,7,FALSE),"P")</f>
        <v/>
      </c>
      <c r="N737" s="321" t="s">
        <v>103</v>
      </c>
      <c r="O737" s="121" t="str">
        <f>VLOOKUP(Leverancespecifikation6[[#This Row],[ID-Bygningsdel]],'Data aktør'!A:H,2,FALSE)</f>
        <v/>
      </c>
      <c r="P737" s="78" t="str">
        <f>VLOOKUP(Leverancespecifikation6[[#This Row],[ID-Bygningsdel]],'Data aktør'!A:H,3,FALSE)</f>
        <v/>
      </c>
      <c r="Q737" s="78" t="str">
        <f>VLOOKUP(Leverancespecifikation6[[#This Row],[ID-Bygningsdel]],'Data aktør'!A:H,4,FALSE)</f>
        <v/>
      </c>
      <c r="R737" s="78" t="str">
        <f>VLOOKUP(Leverancespecifikation6[[#This Row],[ID-Bygningsdel]],'Data aktør'!A:H,5,FALSE)</f>
        <v/>
      </c>
      <c r="S737" s="78" t="str">
        <f>VLOOKUP(Leverancespecifikation6[[#This Row],[ID-Bygningsdel]],'Data aktør'!A:H,6,FALSE)</f>
        <v/>
      </c>
      <c r="T737" s="78" t="str">
        <f>VLOOKUP(Leverancespecifikation6[[#This Row],[ID-Bygningsdel]],'Data aktør'!A:H,7,FALSE)</f>
        <v/>
      </c>
      <c r="U737" s="122" t="str">
        <f>VLOOKUP(Leverancespecifikation6[[#This Row],[ID-Bygningsdel]],'Data aktør'!A:H,8,FALSE)</f>
        <v/>
      </c>
      <c r="V737" s="112"/>
      <c r="W737" s="79"/>
      <c r="X737" s="79"/>
      <c r="Y737" s="79"/>
      <c r="Z737" s="79"/>
      <c r="AA737" s="79"/>
      <c r="AB737" s="171"/>
      <c r="AD737" s="171"/>
      <c r="AE737" s="171"/>
      <c r="AF737" s="171"/>
      <c r="AG737" s="171"/>
      <c r="AH737" s="171"/>
      <c r="AI737" s="171"/>
      <c r="AJ737" s="171"/>
      <c r="BV737" s="171"/>
      <c r="BW737" s="171"/>
      <c r="CA737" s="216"/>
      <c r="CB737" s="134"/>
    </row>
    <row r="738" spans="1:986" ht="12" x14ac:dyDescent="0.2">
      <c r="A738" s="248"/>
      <c r="B738" s="242" t="s">
        <v>1466</v>
      </c>
      <c r="C738" s="170" t="str">
        <f>_xlfn.CONCAT(Leverancespecifikation6[[#This Row],[ID]],Leverancespecifikation6[[#This Row],[BYGNINGSDEL]])</f>
        <v>734-</v>
      </c>
      <c r="D738" s="177"/>
      <c r="E738" s="177"/>
      <c r="F738" s="177"/>
      <c r="G738" s="177"/>
      <c r="H738" s="177"/>
      <c r="I738" s="177"/>
      <c r="J738" s="171" t="s">
        <v>103</v>
      </c>
      <c r="K738" s="178" t="s">
        <v>103</v>
      </c>
      <c r="M738" s="80" t="str">
        <f>IFERROR(VLOOKUP(Leverancespecifikation6[[#This Row],[ID-Bygningsdel]],'Data ændringslog'!A:G,7,FALSE),"P")</f>
        <v/>
      </c>
      <c r="N738" s="321" t="s">
        <v>103</v>
      </c>
      <c r="O738" s="121" t="str">
        <f>VLOOKUP(Leverancespecifikation6[[#This Row],[ID-Bygningsdel]],'Data aktør'!A:H,2,FALSE)</f>
        <v/>
      </c>
      <c r="P738" s="78" t="str">
        <f>VLOOKUP(Leverancespecifikation6[[#This Row],[ID-Bygningsdel]],'Data aktør'!A:H,3,FALSE)</f>
        <v/>
      </c>
      <c r="Q738" s="78" t="str">
        <f>VLOOKUP(Leverancespecifikation6[[#This Row],[ID-Bygningsdel]],'Data aktør'!A:H,4,FALSE)</f>
        <v/>
      </c>
      <c r="R738" s="78" t="str">
        <f>VLOOKUP(Leverancespecifikation6[[#This Row],[ID-Bygningsdel]],'Data aktør'!A:H,5,FALSE)</f>
        <v/>
      </c>
      <c r="S738" s="78" t="str">
        <f>VLOOKUP(Leverancespecifikation6[[#This Row],[ID-Bygningsdel]],'Data aktør'!A:H,6,FALSE)</f>
        <v/>
      </c>
      <c r="T738" s="78" t="str">
        <f>VLOOKUP(Leverancespecifikation6[[#This Row],[ID-Bygningsdel]],'Data aktør'!A:H,7,FALSE)</f>
        <v/>
      </c>
      <c r="U738" s="122" t="str">
        <f>VLOOKUP(Leverancespecifikation6[[#This Row],[ID-Bygningsdel]],'Data aktør'!A:H,8,FALSE)</f>
        <v/>
      </c>
      <c r="V738" s="112"/>
      <c r="W738" s="79"/>
      <c r="X738" s="79"/>
      <c r="Y738" s="79"/>
      <c r="Z738" s="79"/>
      <c r="AA738" s="79"/>
      <c r="AB738" s="171"/>
      <c r="AD738" s="171"/>
      <c r="AE738" s="171"/>
      <c r="AF738" s="171"/>
      <c r="AG738" s="171"/>
      <c r="AH738" s="171"/>
      <c r="AI738" s="171"/>
      <c r="AJ738" s="171"/>
      <c r="BV738" s="171"/>
      <c r="BW738" s="171"/>
      <c r="CA738" s="216"/>
      <c r="CB738" s="134"/>
    </row>
    <row r="739" spans="1:986" ht="12" x14ac:dyDescent="0.2">
      <c r="A739" s="248"/>
      <c r="B739" s="242" t="s">
        <v>1467</v>
      </c>
      <c r="C739" s="170" t="str">
        <f>_xlfn.CONCAT(Leverancespecifikation6[[#This Row],[ID]],Leverancespecifikation6[[#This Row],[BYGNINGSDEL]])</f>
        <v>735-</v>
      </c>
      <c r="D739" s="177"/>
      <c r="E739" s="177"/>
      <c r="F739" s="177"/>
      <c r="G739" s="177"/>
      <c r="H739" s="177"/>
      <c r="I739" s="177"/>
      <c r="J739" s="171" t="s">
        <v>103</v>
      </c>
      <c r="K739" s="178" t="s">
        <v>103</v>
      </c>
      <c r="M739" s="80" t="str">
        <f>IFERROR(VLOOKUP(Leverancespecifikation6[[#This Row],[ID-Bygningsdel]],'Data ændringslog'!A:G,7,FALSE),"P")</f>
        <v/>
      </c>
      <c r="N739" s="321" t="s">
        <v>103</v>
      </c>
      <c r="O739" s="121" t="str">
        <f>VLOOKUP(Leverancespecifikation6[[#This Row],[ID-Bygningsdel]],'Data aktør'!A:H,2,FALSE)</f>
        <v/>
      </c>
      <c r="P739" s="78" t="str">
        <f>VLOOKUP(Leverancespecifikation6[[#This Row],[ID-Bygningsdel]],'Data aktør'!A:H,3,FALSE)</f>
        <v/>
      </c>
      <c r="Q739" s="78" t="str">
        <f>VLOOKUP(Leverancespecifikation6[[#This Row],[ID-Bygningsdel]],'Data aktør'!A:H,4,FALSE)</f>
        <v/>
      </c>
      <c r="R739" s="78" t="str">
        <f>VLOOKUP(Leverancespecifikation6[[#This Row],[ID-Bygningsdel]],'Data aktør'!A:H,5,FALSE)</f>
        <v/>
      </c>
      <c r="S739" s="78" t="str">
        <f>VLOOKUP(Leverancespecifikation6[[#This Row],[ID-Bygningsdel]],'Data aktør'!A:H,6,FALSE)</f>
        <v/>
      </c>
      <c r="T739" s="78" t="str">
        <f>VLOOKUP(Leverancespecifikation6[[#This Row],[ID-Bygningsdel]],'Data aktør'!A:H,7,FALSE)</f>
        <v/>
      </c>
      <c r="U739" s="122" t="str">
        <f>VLOOKUP(Leverancespecifikation6[[#This Row],[ID-Bygningsdel]],'Data aktør'!A:H,8,FALSE)</f>
        <v/>
      </c>
      <c r="V739" s="112"/>
      <c r="W739" s="79"/>
      <c r="X739" s="79"/>
      <c r="Y739" s="79"/>
      <c r="Z739" s="79"/>
      <c r="AA739" s="79"/>
      <c r="AB739" s="171"/>
      <c r="AD739" s="171"/>
      <c r="AE739" s="171"/>
      <c r="AF739" s="171"/>
      <c r="AG739" s="171"/>
      <c r="AH739" s="171"/>
      <c r="AI739" s="171"/>
      <c r="AJ739" s="171"/>
      <c r="BV739" s="171"/>
      <c r="BW739" s="171"/>
      <c r="CA739" s="216"/>
      <c r="CB739" s="134"/>
    </row>
    <row r="740" spans="1:986" ht="12" x14ac:dyDescent="0.2">
      <c r="A740" s="248"/>
      <c r="B740" s="242" t="s">
        <v>1468</v>
      </c>
      <c r="C740" s="170" t="str">
        <f>_xlfn.CONCAT(Leverancespecifikation6[[#This Row],[ID]],Leverancespecifikation6[[#This Row],[BYGNINGSDEL]])</f>
        <v>736-</v>
      </c>
      <c r="D740" s="177"/>
      <c r="E740" s="177"/>
      <c r="F740" s="177"/>
      <c r="G740" s="177"/>
      <c r="H740" s="177"/>
      <c r="I740" s="177"/>
      <c r="J740" s="171" t="s">
        <v>103</v>
      </c>
      <c r="K740" s="178" t="s">
        <v>103</v>
      </c>
      <c r="M740" s="80" t="str">
        <f>IFERROR(VLOOKUP(Leverancespecifikation6[[#This Row],[ID-Bygningsdel]],'Data ændringslog'!A:G,7,FALSE),"P")</f>
        <v/>
      </c>
      <c r="N740" s="321" t="s">
        <v>103</v>
      </c>
      <c r="O740" s="121" t="str">
        <f>VLOOKUP(Leverancespecifikation6[[#This Row],[ID-Bygningsdel]],'Data aktør'!A:H,2,FALSE)</f>
        <v/>
      </c>
      <c r="P740" s="78" t="str">
        <f>VLOOKUP(Leverancespecifikation6[[#This Row],[ID-Bygningsdel]],'Data aktør'!A:H,3,FALSE)</f>
        <v/>
      </c>
      <c r="Q740" s="78" t="str">
        <f>VLOOKUP(Leverancespecifikation6[[#This Row],[ID-Bygningsdel]],'Data aktør'!A:H,4,FALSE)</f>
        <v/>
      </c>
      <c r="R740" s="78" t="str">
        <f>VLOOKUP(Leverancespecifikation6[[#This Row],[ID-Bygningsdel]],'Data aktør'!A:H,5,FALSE)</f>
        <v/>
      </c>
      <c r="S740" s="78" t="str">
        <f>VLOOKUP(Leverancespecifikation6[[#This Row],[ID-Bygningsdel]],'Data aktør'!A:H,6,FALSE)</f>
        <v/>
      </c>
      <c r="T740" s="78" t="str">
        <f>VLOOKUP(Leverancespecifikation6[[#This Row],[ID-Bygningsdel]],'Data aktør'!A:H,7,FALSE)</f>
        <v/>
      </c>
      <c r="U740" s="122" t="str">
        <f>VLOOKUP(Leverancespecifikation6[[#This Row],[ID-Bygningsdel]],'Data aktør'!A:H,8,FALSE)</f>
        <v/>
      </c>
      <c r="V740" s="112"/>
      <c r="W740" s="79"/>
      <c r="X740" s="79"/>
      <c r="Y740" s="79"/>
      <c r="Z740" s="79"/>
      <c r="AA740" s="79"/>
      <c r="AB740" s="171"/>
      <c r="AD740" s="171"/>
      <c r="AE740" s="171"/>
      <c r="AF740" s="171"/>
      <c r="AG740" s="171"/>
      <c r="AH740" s="171"/>
      <c r="AI740" s="171"/>
      <c r="AJ740" s="171"/>
      <c r="BV740" s="171"/>
      <c r="BW740" s="171"/>
      <c r="CA740" s="216"/>
      <c r="CB740" s="134"/>
    </row>
    <row r="741" spans="1:986" ht="12" x14ac:dyDescent="0.2">
      <c r="A741" s="248"/>
      <c r="B741" s="242" t="s">
        <v>1469</v>
      </c>
      <c r="C741" s="170" t="str">
        <f>_xlfn.CONCAT(Leverancespecifikation6[[#This Row],[ID]],Leverancespecifikation6[[#This Row],[BYGNINGSDEL]])</f>
        <v>737-</v>
      </c>
      <c r="D741" s="177"/>
      <c r="E741" s="177"/>
      <c r="F741" s="177"/>
      <c r="G741" s="177"/>
      <c r="H741" s="177"/>
      <c r="I741" s="177"/>
      <c r="J741" s="171" t="s">
        <v>103</v>
      </c>
      <c r="K741" s="178" t="s">
        <v>103</v>
      </c>
      <c r="M741" s="80" t="str">
        <f>IFERROR(VLOOKUP(Leverancespecifikation6[[#This Row],[ID-Bygningsdel]],'Data ændringslog'!A:G,7,FALSE),"P")</f>
        <v/>
      </c>
      <c r="N741" s="321" t="s">
        <v>103</v>
      </c>
      <c r="O741" s="121" t="str">
        <f>VLOOKUP(Leverancespecifikation6[[#This Row],[ID-Bygningsdel]],'Data aktør'!A:H,2,FALSE)</f>
        <v/>
      </c>
      <c r="P741" s="78" t="str">
        <f>VLOOKUP(Leverancespecifikation6[[#This Row],[ID-Bygningsdel]],'Data aktør'!A:H,3,FALSE)</f>
        <v/>
      </c>
      <c r="Q741" s="78" t="str">
        <f>VLOOKUP(Leverancespecifikation6[[#This Row],[ID-Bygningsdel]],'Data aktør'!A:H,4,FALSE)</f>
        <v/>
      </c>
      <c r="R741" s="78" t="str">
        <f>VLOOKUP(Leverancespecifikation6[[#This Row],[ID-Bygningsdel]],'Data aktør'!A:H,5,FALSE)</f>
        <v/>
      </c>
      <c r="S741" s="78" t="str">
        <f>VLOOKUP(Leverancespecifikation6[[#This Row],[ID-Bygningsdel]],'Data aktør'!A:H,6,FALSE)</f>
        <v/>
      </c>
      <c r="T741" s="78" t="str">
        <f>VLOOKUP(Leverancespecifikation6[[#This Row],[ID-Bygningsdel]],'Data aktør'!A:H,7,FALSE)</f>
        <v/>
      </c>
      <c r="U741" s="122" t="str">
        <f>VLOOKUP(Leverancespecifikation6[[#This Row],[ID-Bygningsdel]],'Data aktør'!A:H,8,FALSE)</f>
        <v/>
      </c>
      <c r="V741" s="112"/>
      <c r="W741" s="79"/>
      <c r="X741" s="79"/>
      <c r="Y741" s="79"/>
      <c r="Z741" s="79"/>
      <c r="AA741" s="79"/>
      <c r="AB741" s="171"/>
      <c r="AD741" s="171"/>
      <c r="AE741" s="171"/>
      <c r="AF741" s="171"/>
      <c r="AG741" s="171"/>
      <c r="AH741" s="171"/>
      <c r="AI741" s="171"/>
      <c r="AJ741" s="171"/>
      <c r="BV741" s="171"/>
      <c r="BW741" s="171"/>
      <c r="CA741" s="216"/>
      <c r="CB741" s="134"/>
    </row>
    <row r="742" spans="1:986" ht="12" x14ac:dyDescent="0.2">
      <c r="A742" s="248"/>
      <c r="B742" s="240" t="s">
        <v>1470</v>
      </c>
      <c r="C742" s="190" t="str">
        <f>_xlfn.CONCAT(Leverancespecifikation6[[#This Row],[ID]],Leverancespecifikation6[[#This Row],[BYGNINGSDEL]])</f>
        <v>738-</v>
      </c>
      <c r="D742" s="162"/>
      <c r="E742" s="162"/>
      <c r="F742" s="162"/>
      <c r="G742" s="162"/>
      <c r="H742" s="162"/>
      <c r="I742" s="162"/>
      <c r="J742" s="191" t="s">
        <v>103</v>
      </c>
      <c r="K742" s="192" t="s">
        <v>103</v>
      </c>
      <c r="L742" s="193"/>
      <c r="M742" s="106" t="str">
        <f>IFERROR(VLOOKUP(Leverancespecifikation6[[#This Row],[ID-Bygningsdel]],'Data ændringslog'!A:G,7,FALSE),"P")</f>
        <v/>
      </c>
      <c r="N742" s="201" t="s">
        <v>103</v>
      </c>
      <c r="O742" s="123" t="str">
        <f>VLOOKUP(Leverancespecifikation6[[#This Row],[ID-Bygningsdel]],'Data aktør'!A:H,2,FALSE)</f>
        <v/>
      </c>
      <c r="P742" s="103" t="str">
        <f>VLOOKUP(Leverancespecifikation6[[#This Row],[ID-Bygningsdel]],'Data aktør'!A:H,3,FALSE)</f>
        <v/>
      </c>
      <c r="Q742" s="103" t="str">
        <f>VLOOKUP(Leverancespecifikation6[[#This Row],[ID-Bygningsdel]],'Data aktør'!A:H,4,FALSE)</f>
        <v/>
      </c>
      <c r="R742" s="103" t="str">
        <f>VLOOKUP(Leverancespecifikation6[[#This Row],[ID-Bygningsdel]],'Data aktør'!A:H,5,FALSE)</f>
        <v/>
      </c>
      <c r="S742" s="103" t="str">
        <f>VLOOKUP(Leverancespecifikation6[[#This Row],[ID-Bygningsdel]],'Data aktør'!A:H,6,FALSE)</f>
        <v/>
      </c>
      <c r="T742" s="103" t="str">
        <f>VLOOKUP(Leverancespecifikation6[[#This Row],[ID-Bygningsdel]],'Data aktør'!A:H,7,FALSE)</f>
        <v/>
      </c>
      <c r="U742" s="124" t="str">
        <f>VLOOKUP(Leverancespecifikation6[[#This Row],[ID-Bygningsdel]],'Data aktør'!A:H,8,FALSE)</f>
        <v/>
      </c>
      <c r="V742" s="154"/>
      <c r="W742" s="105"/>
      <c r="X742" s="105"/>
      <c r="Y742" s="105"/>
      <c r="Z742" s="105"/>
      <c r="AA742" s="105"/>
      <c r="AB742" s="191"/>
      <c r="AC742" s="191"/>
      <c r="AD742" s="191"/>
      <c r="AE742" s="191"/>
      <c r="AF742" s="191"/>
      <c r="AG742" s="191"/>
      <c r="AH742" s="191"/>
      <c r="AI742" s="191"/>
      <c r="AJ742" s="191"/>
      <c r="AK742" s="191"/>
      <c r="AL742" s="191"/>
      <c r="AM742" s="191"/>
      <c r="AN742" s="191"/>
      <c r="AO742" s="191"/>
      <c r="AP742" s="191"/>
      <c r="AQ742" s="191"/>
      <c r="AR742" s="191"/>
      <c r="AS742" s="191"/>
      <c r="AT742" s="191"/>
      <c r="AU742" s="191"/>
      <c r="AV742" s="191"/>
      <c r="AW742" s="191"/>
      <c r="AX742" s="191"/>
      <c r="AY742" s="191"/>
      <c r="AZ742" s="191"/>
      <c r="BA742" s="191"/>
      <c r="BB742" s="191"/>
      <c r="BC742" s="191"/>
      <c r="BD742" s="191"/>
      <c r="BE742" s="191"/>
      <c r="BF742" s="191"/>
      <c r="BG742" s="191"/>
      <c r="BH742" s="191"/>
      <c r="BI742" s="191"/>
      <c r="BJ742" s="191"/>
      <c r="BK742" s="191"/>
      <c r="BL742" s="292"/>
      <c r="BM742" s="191"/>
      <c r="BN742" s="191"/>
      <c r="BO742" s="191"/>
      <c r="BP742" s="191"/>
      <c r="BQ742" s="191"/>
      <c r="BR742" s="191"/>
      <c r="BS742" s="191"/>
      <c r="BT742" s="191"/>
      <c r="BU742" s="191"/>
      <c r="BV742" s="191"/>
      <c r="BW742" s="191"/>
      <c r="BX742" s="191"/>
      <c r="BY742" s="191"/>
      <c r="BZ742" s="191"/>
      <c r="CA742" s="217"/>
      <c r="CB742" s="134"/>
    </row>
    <row r="743" spans="1:986" s="107" customFormat="1" ht="12" x14ac:dyDescent="0.2">
      <c r="A743" s="248"/>
      <c r="B743" s="241"/>
      <c r="C743" s="194" t="str">
        <f>_xlfn.CONCAT(Leverancespecifikation6[[#This Row],[ID]],Leverancespecifikation6[[#This Row],[BYGNINGSDEL]])</f>
        <v/>
      </c>
      <c r="D743" s="195"/>
      <c r="E743" s="195"/>
      <c r="F743" s="195"/>
      <c r="G743" s="195"/>
      <c r="H743" s="195"/>
      <c r="I743" s="195"/>
      <c r="J743" s="195"/>
      <c r="K743" s="196"/>
      <c r="L743" s="195"/>
      <c r="M743" s="147"/>
      <c r="N743" s="203"/>
      <c r="O743" s="116" t="str">
        <f>VLOOKUP(Leverancespecifikation6[[#This Row],[ID-Bygningsdel]],'Data aktør'!A:H,2,FALSE)</f>
        <v/>
      </c>
      <c r="P743" s="116" t="str">
        <f>VLOOKUP(Leverancespecifikation6[[#This Row],[ID-Bygningsdel]],'Data aktør'!A:H,3,FALSE)</f>
        <v/>
      </c>
      <c r="Q743" s="116" t="str">
        <f>VLOOKUP(Leverancespecifikation6[[#This Row],[ID-Bygningsdel]],'Data aktør'!A:H,4,FALSE)</f>
        <v/>
      </c>
      <c r="R743" s="116" t="str">
        <f>VLOOKUP(Leverancespecifikation6[[#This Row],[ID-Bygningsdel]],'Data aktør'!A:H,5,FALSE)</f>
        <v/>
      </c>
      <c r="S743" s="116" t="str">
        <f>VLOOKUP(Leverancespecifikation6[[#This Row],[ID-Bygningsdel]],'Data aktør'!A:H,6,FALSE)</f>
        <v/>
      </c>
      <c r="T743" s="116" t="str">
        <f>VLOOKUP(Leverancespecifikation6[[#This Row],[ID-Bygningsdel]],'Data aktør'!A:H,7,FALSE)</f>
        <v/>
      </c>
      <c r="U743" s="116" t="str">
        <f>VLOOKUP(Leverancespecifikation6[[#This Row],[ID-Bygningsdel]],'Data aktør'!A:H,8,FALSE)</f>
        <v/>
      </c>
      <c r="V743" s="146"/>
      <c r="W743" s="146"/>
      <c r="X743" s="146"/>
      <c r="Y743" s="146"/>
      <c r="Z743" s="146"/>
      <c r="AA743" s="146"/>
      <c r="AB743" s="195"/>
      <c r="AC743" s="195"/>
      <c r="AD743" s="195"/>
      <c r="AE743" s="195"/>
      <c r="AF743" s="195"/>
      <c r="AG743" s="195"/>
      <c r="AH743" s="195"/>
      <c r="AI743" s="195"/>
      <c r="AJ743" s="195"/>
      <c r="AK743" s="195"/>
      <c r="AL743" s="195"/>
      <c r="AM743" s="195"/>
      <c r="AN743" s="195"/>
      <c r="AO743" s="195"/>
      <c r="AP743" s="195"/>
      <c r="AQ743" s="195"/>
      <c r="AR743" s="195"/>
      <c r="AS743" s="195"/>
      <c r="AT743" s="195"/>
      <c r="AU743" s="195"/>
      <c r="AV743" s="195"/>
      <c r="AW743" s="195"/>
      <c r="AX743" s="195"/>
      <c r="AY743" s="195"/>
      <c r="AZ743" s="195"/>
      <c r="BA743" s="195"/>
      <c r="BB743" s="195"/>
      <c r="BC743" s="195"/>
      <c r="BD743" s="195"/>
      <c r="BE743" s="195"/>
      <c r="BF743" s="195"/>
      <c r="BG743" s="195"/>
      <c r="BH743" s="195"/>
      <c r="BI743" s="195"/>
      <c r="BJ743" s="195"/>
      <c r="BK743" s="195"/>
      <c r="BL743" s="293"/>
      <c r="BM743" s="195"/>
      <c r="BN743" s="195"/>
      <c r="BO743" s="195"/>
      <c r="BP743" s="195"/>
      <c r="BQ743" s="195"/>
      <c r="BR743" s="195"/>
      <c r="BS743" s="195"/>
      <c r="BT743" s="195"/>
      <c r="BU743" s="195"/>
      <c r="BV743" s="195"/>
      <c r="BW743" s="195"/>
      <c r="BX743" s="195"/>
      <c r="BY743" s="195"/>
      <c r="BZ743" s="195"/>
      <c r="CA743" s="218"/>
      <c r="CB743" s="98"/>
      <c r="CC743" s="98"/>
      <c r="CD743" s="98"/>
      <c r="CE743" s="98"/>
      <c r="CF743" s="98"/>
      <c r="CG743" s="98"/>
      <c r="CH743" s="98"/>
      <c r="CI743" s="98"/>
      <c r="CJ743" s="98"/>
      <c r="CK743" s="98"/>
      <c r="CL743" s="98"/>
      <c r="CM743" s="98"/>
      <c r="CN743" s="98"/>
      <c r="CO743" s="98"/>
      <c r="CP743" s="98"/>
      <c r="CQ743" s="98"/>
      <c r="CR743" s="98"/>
      <c r="CS743" s="98"/>
      <c r="CT743" s="98"/>
      <c r="CU743" s="98"/>
      <c r="CV743" s="98"/>
      <c r="CW743" s="98"/>
      <c r="CX743" s="98"/>
      <c r="CY743" s="98"/>
      <c r="CZ743" s="98"/>
      <c r="DA743" s="98"/>
      <c r="DB743" s="98"/>
      <c r="DC743" s="98"/>
      <c r="DD743" s="98"/>
      <c r="DE743" s="98"/>
      <c r="DF743" s="98"/>
      <c r="DG743" s="98"/>
      <c r="DH743" s="98"/>
      <c r="DI743" s="98"/>
      <c r="DJ743" s="98"/>
      <c r="DK743" s="98"/>
      <c r="DL743" s="98"/>
      <c r="DM743" s="98"/>
      <c r="DN743" s="98"/>
      <c r="DO743" s="98"/>
      <c r="DP743" s="98"/>
      <c r="DQ743" s="98"/>
      <c r="DR743" s="98"/>
      <c r="DS743" s="98"/>
      <c r="DT743" s="98"/>
      <c r="DU743" s="98"/>
      <c r="DV743" s="98"/>
      <c r="DW743" s="98"/>
      <c r="DX743" s="98"/>
      <c r="DY743" s="98"/>
      <c r="DZ743" s="98"/>
      <c r="EA743" s="98"/>
      <c r="EB743" s="98"/>
      <c r="EC743" s="98"/>
      <c r="ED743" s="98"/>
      <c r="EE743" s="98"/>
      <c r="EF743" s="98"/>
      <c r="EG743" s="98"/>
      <c r="EH743" s="98"/>
      <c r="EI743" s="98"/>
      <c r="EJ743" s="98"/>
      <c r="EK743" s="98"/>
      <c r="EL743" s="98"/>
      <c r="EM743" s="98"/>
      <c r="EN743" s="98"/>
      <c r="EO743" s="98"/>
      <c r="EP743" s="98"/>
      <c r="EQ743" s="98"/>
      <c r="ER743" s="98"/>
      <c r="ES743" s="98"/>
      <c r="ET743" s="98"/>
      <c r="EU743" s="98"/>
      <c r="EV743" s="98"/>
      <c r="EW743" s="98"/>
      <c r="EX743" s="98"/>
      <c r="EY743" s="98"/>
      <c r="EZ743" s="98"/>
      <c r="FA743" s="98"/>
      <c r="FB743" s="98"/>
      <c r="FC743" s="98"/>
      <c r="FD743" s="98"/>
      <c r="FE743" s="98"/>
      <c r="FF743" s="98"/>
      <c r="FG743" s="98"/>
      <c r="FH743" s="98"/>
      <c r="FI743" s="98"/>
      <c r="FJ743" s="98"/>
      <c r="FK743" s="98"/>
      <c r="FL743" s="98"/>
      <c r="FM743" s="98"/>
      <c r="FN743" s="98"/>
      <c r="FO743" s="98"/>
      <c r="FP743" s="98"/>
      <c r="FQ743" s="98"/>
      <c r="FR743" s="98"/>
      <c r="FS743" s="98"/>
      <c r="FT743" s="98"/>
      <c r="FU743" s="98"/>
      <c r="FV743" s="98"/>
      <c r="FW743" s="98"/>
      <c r="FX743" s="98"/>
      <c r="FY743" s="98"/>
      <c r="FZ743" s="98"/>
      <c r="GA743" s="98"/>
      <c r="GB743" s="98"/>
      <c r="GC743" s="98"/>
      <c r="GD743" s="98"/>
      <c r="GE743" s="98"/>
      <c r="GF743" s="98"/>
      <c r="GG743" s="98"/>
      <c r="GH743" s="98"/>
      <c r="GI743" s="98"/>
      <c r="GJ743" s="98"/>
      <c r="GK743" s="98"/>
      <c r="GL743" s="98"/>
      <c r="GM743" s="98"/>
      <c r="GN743" s="98"/>
      <c r="GO743" s="98"/>
      <c r="GP743" s="98"/>
      <c r="GQ743" s="98"/>
      <c r="GR743" s="98"/>
      <c r="GS743" s="98"/>
      <c r="GT743" s="98"/>
      <c r="GU743" s="98"/>
      <c r="GV743" s="98"/>
      <c r="GW743" s="98"/>
      <c r="GX743" s="98"/>
      <c r="GY743" s="98"/>
      <c r="GZ743" s="98"/>
      <c r="HA743" s="98"/>
      <c r="HB743" s="98"/>
      <c r="HC743" s="98"/>
      <c r="HD743" s="98"/>
      <c r="HE743" s="98"/>
      <c r="HF743" s="98"/>
      <c r="HG743" s="98"/>
      <c r="HH743" s="98"/>
      <c r="HI743" s="98"/>
      <c r="HJ743" s="98"/>
      <c r="HK743" s="98"/>
      <c r="HL743" s="98"/>
      <c r="HM743" s="98"/>
      <c r="HN743" s="98"/>
      <c r="HO743" s="98"/>
      <c r="HP743" s="98"/>
      <c r="HQ743" s="98"/>
      <c r="HR743" s="98"/>
      <c r="HS743" s="98"/>
      <c r="HT743" s="98"/>
      <c r="HU743" s="98"/>
      <c r="HV743" s="98"/>
      <c r="HW743" s="98"/>
      <c r="HX743" s="98"/>
      <c r="HY743" s="98"/>
      <c r="HZ743" s="98"/>
      <c r="IA743" s="98"/>
      <c r="IB743" s="98"/>
      <c r="IC743" s="98"/>
      <c r="ID743" s="98"/>
      <c r="IE743" s="98"/>
      <c r="IF743" s="98"/>
      <c r="IG743" s="98"/>
      <c r="IH743" s="98"/>
      <c r="II743" s="98"/>
      <c r="IJ743" s="98"/>
      <c r="IK743" s="98"/>
      <c r="IL743" s="98"/>
      <c r="IM743" s="98"/>
      <c r="IN743" s="98"/>
      <c r="IO743" s="98"/>
      <c r="IP743" s="98"/>
      <c r="IQ743" s="98"/>
      <c r="IR743" s="98"/>
      <c r="IS743" s="98"/>
      <c r="IT743" s="98"/>
      <c r="IU743" s="98"/>
      <c r="IV743" s="98"/>
      <c r="IW743" s="98"/>
      <c r="IX743" s="98"/>
      <c r="IY743" s="98"/>
      <c r="IZ743" s="98"/>
      <c r="JA743" s="98"/>
      <c r="JB743" s="98"/>
      <c r="JC743" s="98"/>
      <c r="JD743" s="98"/>
      <c r="JE743" s="98"/>
      <c r="JF743" s="98"/>
      <c r="JG743" s="98"/>
      <c r="JH743" s="98"/>
      <c r="JI743" s="98"/>
      <c r="JJ743" s="98"/>
      <c r="JK743" s="98"/>
      <c r="JL743" s="98"/>
      <c r="JM743" s="98"/>
      <c r="JN743" s="98"/>
      <c r="JO743" s="98"/>
      <c r="JP743" s="98"/>
      <c r="JQ743" s="98"/>
      <c r="JR743" s="98"/>
      <c r="JS743" s="98"/>
      <c r="JT743" s="98"/>
      <c r="JU743" s="98"/>
      <c r="JV743" s="98"/>
      <c r="JW743" s="98"/>
      <c r="JX743" s="98"/>
      <c r="JY743" s="98"/>
      <c r="JZ743" s="98"/>
      <c r="KA743" s="98"/>
      <c r="KB743" s="98"/>
      <c r="KC743" s="98"/>
      <c r="KD743" s="98"/>
      <c r="KE743" s="98"/>
      <c r="KF743" s="98"/>
      <c r="KG743" s="98"/>
      <c r="KH743" s="98"/>
      <c r="KI743" s="98"/>
      <c r="KJ743" s="98"/>
      <c r="KK743" s="98"/>
      <c r="KL743" s="98"/>
      <c r="KM743" s="98"/>
      <c r="KN743" s="98"/>
      <c r="KO743" s="98"/>
      <c r="KP743" s="98"/>
      <c r="KQ743" s="98"/>
      <c r="KR743" s="98"/>
      <c r="KS743" s="98"/>
      <c r="KT743" s="98"/>
      <c r="KU743" s="98"/>
      <c r="KV743" s="98"/>
      <c r="KW743" s="98"/>
      <c r="KX743" s="98"/>
      <c r="KY743" s="98"/>
      <c r="KZ743" s="98"/>
      <c r="LA743" s="98"/>
      <c r="LB743" s="98"/>
      <c r="LC743" s="98"/>
      <c r="LD743" s="98"/>
      <c r="LE743" s="98"/>
      <c r="LF743" s="98"/>
      <c r="LG743" s="98"/>
      <c r="LH743" s="98"/>
      <c r="LI743" s="98"/>
      <c r="LJ743" s="98"/>
      <c r="LK743" s="98"/>
      <c r="LL743" s="98"/>
      <c r="LM743" s="98"/>
      <c r="LN743" s="98"/>
      <c r="LO743" s="98"/>
      <c r="LP743" s="98"/>
      <c r="LQ743" s="98"/>
      <c r="LR743" s="98"/>
      <c r="LS743" s="98"/>
      <c r="LT743" s="98"/>
      <c r="LU743" s="98"/>
      <c r="LV743" s="98"/>
      <c r="LW743" s="98"/>
      <c r="LX743" s="98"/>
      <c r="LY743" s="98"/>
      <c r="LZ743" s="98"/>
      <c r="MA743" s="98"/>
      <c r="MB743" s="98"/>
      <c r="MC743" s="98"/>
      <c r="MD743" s="98"/>
      <c r="ME743" s="98"/>
      <c r="MF743" s="98"/>
      <c r="MG743" s="98"/>
      <c r="MH743" s="98"/>
      <c r="MI743" s="98"/>
      <c r="MJ743" s="98"/>
      <c r="MK743" s="98"/>
      <c r="ML743" s="98"/>
      <c r="MM743" s="98"/>
      <c r="MN743" s="98"/>
      <c r="MO743" s="98"/>
      <c r="MP743" s="98"/>
      <c r="MQ743" s="98"/>
      <c r="MR743" s="98"/>
      <c r="MS743" s="98"/>
      <c r="MT743" s="98"/>
      <c r="MU743" s="98"/>
      <c r="MV743" s="98"/>
      <c r="MW743" s="98"/>
      <c r="MX743" s="98"/>
      <c r="MY743" s="98"/>
      <c r="MZ743" s="98"/>
      <c r="NA743" s="98"/>
      <c r="NB743" s="98"/>
      <c r="NC743" s="98"/>
      <c r="ND743" s="98"/>
      <c r="NE743" s="98"/>
      <c r="NF743" s="98"/>
      <c r="NG743" s="98"/>
      <c r="NH743" s="98"/>
      <c r="NI743" s="98"/>
      <c r="NJ743" s="98"/>
      <c r="NK743" s="98"/>
      <c r="NL743" s="98"/>
      <c r="NM743" s="98"/>
      <c r="NN743" s="98"/>
      <c r="NO743" s="98"/>
      <c r="NP743" s="98"/>
      <c r="NQ743" s="98"/>
      <c r="NR743" s="98"/>
      <c r="NS743" s="98"/>
      <c r="NT743" s="98"/>
      <c r="NU743" s="98"/>
      <c r="NV743" s="98"/>
      <c r="NW743" s="98"/>
      <c r="NX743" s="98"/>
      <c r="NY743" s="98"/>
      <c r="NZ743" s="98"/>
      <c r="OA743" s="98"/>
      <c r="OB743" s="98"/>
      <c r="OC743" s="98"/>
      <c r="OD743" s="98"/>
      <c r="OE743" s="98"/>
      <c r="OF743" s="98"/>
      <c r="OG743" s="98"/>
      <c r="OH743" s="98"/>
      <c r="OI743" s="98"/>
      <c r="OJ743" s="98"/>
      <c r="OK743" s="98"/>
      <c r="OL743" s="98"/>
      <c r="OM743" s="98"/>
      <c r="ON743" s="98"/>
      <c r="OO743" s="98"/>
      <c r="OP743" s="98"/>
      <c r="OQ743" s="98"/>
      <c r="OR743" s="98"/>
      <c r="OS743" s="98"/>
      <c r="OT743" s="98"/>
      <c r="OU743" s="98"/>
      <c r="OV743" s="98"/>
      <c r="OW743" s="98"/>
      <c r="OX743" s="98"/>
      <c r="OY743" s="98"/>
      <c r="OZ743" s="98"/>
      <c r="PA743" s="98"/>
      <c r="PB743" s="98"/>
      <c r="PC743" s="98"/>
      <c r="PD743" s="98"/>
      <c r="PE743" s="98"/>
      <c r="PF743" s="98"/>
      <c r="PG743" s="98"/>
      <c r="PH743" s="98"/>
      <c r="PI743" s="98"/>
      <c r="PJ743" s="98"/>
      <c r="PK743" s="98"/>
      <c r="PL743" s="98"/>
      <c r="PM743" s="98"/>
      <c r="PN743" s="98"/>
      <c r="PO743" s="98"/>
      <c r="PP743" s="98"/>
      <c r="PQ743" s="98"/>
      <c r="PR743" s="98"/>
      <c r="PS743" s="98"/>
      <c r="PT743" s="98"/>
      <c r="PU743" s="98"/>
      <c r="PV743" s="98"/>
      <c r="PW743" s="98"/>
      <c r="PX743" s="98"/>
      <c r="PY743" s="98"/>
      <c r="PZ743" s="98"/>
      <c r="QA743" s="98"/>
      <c r="QB743" s="98"/>
      <c r="QC743" s="98"/>
      <c r="QD743" s="98"/>
      <c r="QE743" s="98"/>
      <c r="QF743" s="98"/>
      <c r="QG743" s="98"/>
      <c r="QH743" s="98"/>
      <c r="QI743" s="98"/>
      <c r="QJ743" s="98"/>
      <c r="QK743" s="98"/>
      <c r="QL743" s="98"/>
      <c r="QM743" s="98"/>
      <c r="QN743" s="98"/>
      <c r="QO743" s="98"/>
      <c r="QP743" s="98"/>
      <c r="QQ743" s="98"/>
      <c r="QR743" s="98"/>
      <c r="QS743" s="98"/>
      <c r="QT743" s="98"/>
      <c r="QU743" s="98"/>
      <c r="QV743" s="98"/>
      <c r="QW743" s="98"/>
      <c r="QX743" s="98"/>
      <c r="QY743" s="98"/>
      <c r="QZ743" s="98"/>
      <c r="RA743" s="98"/>
      <c r="RB743" s="98"/>
      <c r="RC743" s="98"/>
      <c r="RD743" s="98"/>
      <c r="RE743" s="98"/>
      <c r="RF743" s="98"/>
      <c r="RG743" s="98"/>
      <c r="RH743" s="98"/>
      <c r="RI743" s="98"/>
      <c r="RJ743" s="98"/>
      <c r="RK743" s="98"/>
      <c r="RL743" s="98"/>
      <c r="RM743" s="98"/>
      <c r="RN743" s="98"/>
      <c r="RO743" s="98"/>
      <c r="RP743" s="98"/>
      <c r="RQ743" s="98"/>
      <c r="RR743" s="98"/>
      <c r="RS743" s="98"/>
      <c r="RT743" s="98"/>
      <c r="RU743" s="98"/>
      <c r="RV743" s="98"/>
      <c r="RW743" s="98"/>
      <c r="RX743" s="98"/>
      <c r="RY743" s="98"/>
      <c r="RZ743" s="98"/>
      <c r="SA743" s="98"/>
      <c r="SB743" s="98"/>
      <c r="SC743" s="98"/>
      <c r="SD743" s="98"/>
      <c r="SE743" s="98"/>
      <c r="SF743" s="98"/>
      <c r="SG743" s="98"/>
      <c r="SH743" s="98"/>
      <c r="SI743" s="98"/>
      <c r="SJ743" s="98"/>
      <c r="SK743" s="98"/>
      <c r="SL743" s="98"/>
      <c r="SM743" s="98"/>
      <c r="SN743" s="98"/>
      <c r="SO743" s="98"/>
      <c r="SP743" s="98"/>
      <c r="SQ743" s="98"/>
      <c r="SR743" s="98"/>
      <c r="SS743" s="98"/>
      <c r="ST743" s="98"/>
      <c r="SU743" s="98"/>
      <c r="SV743" s="98"/>
      <c r="SW743" s="98"/>
      <c r="SX743" s="98"/>
      <c r="SY743" s="98"/>
      <c r="SZ743" s="98"/>
      <c r="TA743" s="98"/>
      <c r="TB743" s="98"/>
      <c r="TC743" s="98"/>
      <c r="TD743" s="98"/>
      <c r="TE743" s="98"/>
      <c r="TF743" s="98"/>
      <c r="TG743" s="98"/>
      <c r="TH743" s="98"/>
      <c r="TI743" s="98"/>
      <c r="TJ743" s="98"/>
      <c r="TK743" s="98"/>
      <c r="TL743" s="98"/>
      <c r="TM743" s="98"/>
      <c r="TN743" s="98"/>
      <c r="TO743" s="98"/>
      <c r="TP743" s="98"/>
      <c r="TQ743" s="98"/>
      <c r="TR743" s="98"/>
      <c r="TS743" s="98"/>
      <c r="TT743" s="98"/>
      <c r="TU743" s="98"/>
      <c r="TV743" s="98"/>
      <c r="TW743" s="98"/>
      <c r="TX743" s="98"/>
      <c r="TY743" s="98"/>
      <c r="TZ743" s="98"/>
      <c r="UA743" s="98"/>
      <c r="UB743" s="98"/>
      <c r="UC743" s="98"/>
      <c r="UD743" s="98"/>
      <c r="UE743" s="98"/>
      <c r="UF743" s="98"/>
      <c r="UG743" s="98"/>
      <c r="UH743" s="98"/>
      <c r="UI743" s="98"/>
      <c r="UJ743" s="98"/>
      <c r="UK743" s="98"/>
      <c r="UL743" s="98"/>
      <c r="UM743" s="98"/>
      <c r="UN743" s="98"/>
      <c r="UO743" s="98"/>
      <c r="UP743" s="98"/>
      <c r="UQ743" s="98"/>
      <c r="UR743" s="98"/>
      <c r="US743" s="98"/>
      <c r="UT743" s="98"/>
      <c r="UU743" s="98"/>
      <c r="UV743" s="98"/>
      <c r="UW743" s="98"/>
      <c r="UX743" s="98"/>
      <c r="UY743" s="98"/>
      <c r="UZ743" s="98"/>
      <c r="VA743" s="98"/>
      <c r="VB743" s="98"/>
      <c r="VC743" s="98"/>
      <c r="VD743" s="98"/>
      <c r="VE743" s="98"/>
      <c r="VF743" s="98"/>
      <c r="VG743" s="98"/>
      <c r="VH743" s="98"/>
      <c r="VI743" s="98"/>
      <c r="VJ743" s="98"/>
      <c r="VK743" s="98"/>
      <c r="VL743" s="98"/>
      <c r="VM743" s="98"/>
      <c r="VN743" s="98"/>
      <c r="VO743" s="98"/>
      <c r="VP743" s="98"/>
      <c r="VQ743" s="98"/>
      <c r="VR743" s="98"/>
      <c r="VS743" s="98"/>
      <c r="VT743" s="98"/>
      <c r="VU743" s="98"/>
      <c r="VV743" s="98"/>
      <c r="VW743" s="98"/>
      <c r="VX743" s="98"/>
      <c r="VY743" s="98"/>
      <c r="VZ743" s="98"/>
      <c r="WA743" s="98"/>
      <c r="WB743" s="98"/>
      <c r="WC743" s="98"/>
      <c r="WD743" s="98"/>
      <c r="WE743" s="98"/>
      <c r="WF743" s="98"/>
      <c r="WG743" s="98"/>
      <c r="WH743" s="98"/>
      <c r="WI743" s="98"/>
      <c r="WJ743" s="98"/>
      <c r="WK743" s="98"/>
      <c r="WL743" s="98"/>
      <c r="WM743" s="98"/>
      <c r="WN743" s="98"/>
      <c r="WO743" s="98"/>
      <c r="WP743" s="98"/>
      <c r="WQ743" s="98"/>
      <c r="WR743" s="98"/>
      <c r="WS743" s="98"/>
      <c r="WT743" s="98"/>
      <c r="WU743" s="98"/>
      <c r="WV743" s="98"/>
      <c r="WW743" s="98"/>
      <c r="WX743" s="98"/>
      <c r="WY743" s="98"/>
      <c r="WZ743" s="98"/>
      <c r="XA743" s="98"/>
      <c r="XB743" s="98"/>
      <c r="XC743" s="98"/>
      <c r="XD743" s="98"/>
      <c r="XE743" s="98"/>
      <c r="XF743" s="98"/>
      <c r="XG743" s="98"/>
      <c r="XH743" s="98"/>
      <c r="XI743" s="98"/>
      <c r="XJ743" s="98"/>
      <c r="XK743" s="98"/>
      <c r="XL743" s="98"/>
      <c r="XM743" s="98"/>
      <c r="XN743" s="98"/>
      <c r="XO743" s="98"/>
      <c r="XP743" s="98"/>
      <c r="XQ743" s="98"/>
      <c r="XR743" s="98"/>
      <c r="XS743" s="98"/>
      <c r="XT743" s="98"/>
      <c r="XU743" s="98"/>
      <c r="XV743" s="98"/>
      <c r="XW743" s="98"/>
      <c r="XX743" s="98"/>
      <c r="XY743" s="98"/>
      <c r="XZ743" s="98"/>
      <c r="YA743" s="98"/>
      <c r="YB743" s="98"/>
      <c r="YC743" s="98"/>
      <c r="YD743" s="98"/>
      <c r="YE743" s="98"/>
      <c r="YF743" s="98"/>
      <c r="YG743" s="98"/>
      <c r="YH743" s="98"/>
      <c r="YI743" s="98"/>
      <c r="YJ743" s="98"/>
      <c r="YK743" s="98"/>
      <c r="YL743" s="98"/>
      <c r="YM743" s="98"/>
      <c r="YN743" s="98"/>
      <c r="YO743" s="98"/>
      <c r="YP743" s="98"/>
      <c r="YQ743" s="98"/>
      <c r="YR743" s="98"/>
      <c r="YS743" s="98"/>
      <c r="YT743" s="98"/>
      <c r="YU743" s="98"/>
      <c r="YV743" s="98"/>
      <c r="YW743" s="98"/>
      <c r="YX743" s="98"/>
      <c r="YY743" s="98"/>
      <c r="YZ743" s="98"/>
      <c r="ZA743" s="98"/>
      <c r="ZB743" s="98"/>
      <c r="ZC743" s="98"/>
      <c r="ZD743" s="98"/>
      <c r="ZE743" s="98"/>
      <c r="ZF743" s="98"/>
      <c r="ZG743" s="98"/>
      <c r="ZH743" s="98"/>
      <c r="ZI743" s="98"/>
      <c r="ZJ743" s="98"/>
      <c r="ZK743" s="98"/>
      <c r="ZL743" s="98"/>
      <c r="ZM743" s="98"/>
      <c r="ZN743" s="98"/>
      <c r="ZO743" s="98"/>
      <c r="ZP743" s="98"/>
      <c r="ZQ743" s="98"/>
      <c r="ZR743" s="98"/>
      <c r="ZS743" s="98"/>
      <c r="ZT743" s="98"/>
      <c r="ZU743" s="98"/>
      <c r="ZV743" s="98"/>
      <c r="ZW743" s="98"/>
      <c r="ZX743" s="98"/>
      <c r="ZY743" s="98"/>
      <c r="ZZ743" s="98"/>
      <c r="AAA743" s="98"/>
      <c r="AAB743" s="98"/>
      <c r="AAC743" s="98"/>
      <c r="AAD743" s="98"/>
      <c r="AAE743" s="98"/>
      <c r="AAF743" s="98"/>
      <c r="AAG743" s="98"/>
      <c r="AAH743" s="98"/>
      <c r="AAI743" s="98"/>
      <c r="AAJ743" s="98"/>
      <c r="AAK743" s="98"/>
      <c r="AAL743" s="98"/>
      <c r="AAM743" s="98"/>
      <c r="AAN743" s="98"/>
      <c r="AAO743" s="98"/>
      <c r="AAP743" s="98"/>
      <c r="AAQ743" s="98"/>
      <c r="AAR743" s="98"/>
      <c r="AAS743" s="98"/>
      <c r="AAT743" s="98"/>
      <c r="AAU743" s="98"/>
      <c r="AAV743" s="98"/>
      <c r="AAW743" s="98"/>
      <c r="AAX743" s="98"/>
      <c r="AAY743" s="98"/>
      <c r="AAZ743" s="98"/>
      <c r="ABA743" s="98"/>
      <c r="ABB743" s="98"/>
      <c r="ABC743" s="98"/>
      <c r="ABD743" s="98"/>
      <c r="ABE743" s="98"/>
      <c r="ABF743" s="98"/>
      <c r="ABG743" s="98"/>
      <c r="ABH743" s="98"/>
      <c r="ABI743" s="98"/>
      <c r="ABJ743" s="98"/>
      <c r="ABK743" s="98"/>
      <c r="ABL743" s="98"/>
      <c r="ABM743" s="98"/>
      <c r="ABN743" s="98"/>
      <c r="ABO743" s="98"/>
      <c r="ABP743" s="98"/>
      <c r="ABQ743" s="98"/>
      <c r="ABR743" s="98"/>
      <c r="ABS743" s="98"/>
      <c r="ABT743" s="98"/>
      <c r="ABU743" s="98"/>
      <c r="ABV743" s="98"/>
      <c r="ABW743" s="98"/>
      <c r="ABX743" s="98"/>
      <c r="ABY743" s="98"/>
      <c r="ABZ743" s="98"/>
      <c r="ACA743" s="98"/>
      <c r="ACB743" s="98"/>
      <c r="ACC743" s="98"/>
      <c r="ACD743" s="98"/>
      <c r="ACE743" s="98"/>
      <c r="ACF743" s="98"/>
      <c r="ACG743" s="98"/>
      <c r="ACH743" s="98"/>
      <c r="ACI743" s="98"/>
      <c r="ACJ743" s="98"/>
      <c r="ACK743" s="98"/>
      <c r="ACL743" s="98"/>
      <c r="ACM743" s="98"/>
      <c r="ACN743" s="98"/>
      <c r="ACO743" s="98"/>
      <c r="ACP743" s="98"/>
      <c r="ACQ743" s="98"/>
      <c r="ACR743" s="98"/>
      <c r="ACS743" s="98"/>
      <c r="ACT743" s="98"/>
      <c r="ACU743" s="98"/>
      <c r="ACV743" s="98"/>
      <c r="ACW743" s="98"/>
      <c r="ACX743" s="98"/>
      <c r="ACY743" s="98"/>
      <c r="ACZ743" s="98"/>
      <c r="ADA743" s="98"/>
      <c r="ADB743" s="98"/>
      <c r="ADC743" s="98"/>
      <c r="ADD743" s="98"/>
      <c r="ADE743" s="98"/>
      <c r="ADF743" s="98"/>
      <c r="ADG743" s="98"/>
      <c r="ADH743" s="98"/>
      <c r="ADI743" s="98"/>
      <c r="ADJ743" s="98"/>
      <c r="ADK743" s="98"/>
      <c r="ADL743" s="98"/>
      <c r="ADM743" s="98"/>
      <c r="ADN743" s="98"/>
      <c r="ADO743" s="98"/>
      <c r="ADP743" s="98"/>
      <c r="ADQ743" s="98"/>
      <c r="ADR743" s="98"/>
      <c r="ADS743" s="98"/>
      <c r="ADT743" s="98"/>
      <c r="ADU743" s="98"/>
      <c r="ADV743" s="98"/>
      <c r="ADW743" s="98"/>
      <c r="ADX743" s="98"/>
      <c r="ADY743" s="98"/>
      <c r="ADZ743" s="98"/>
      <c r="AEA743" s="98"/>
      <c r="AEB743" s="98"/>
      <c r="AEC743" s="98"/>
      <c r="AED743" s="98"/>
      <c r="AEE743" s="98"/>
      <c r="AEF743" s="98"/>
      <c r="AEG743" s="98"/>
      <c r="AEH743" s="98"/>
      <c r="AEI743" s="98"/>
      <c r="AEJ743" s="98"/>
      <c r="AEK743" s="98"/>
      <c r="AEL743" s="98"/>
      <c r="AEM743" s="98"/>
      <c r="AEN743" s="98"/>
      <c r="AEO743" s="98"/>
      <c r="AEP743" s="98"/>
      <c r="AEQ743" s="98"/>
      <c r="AER743" s="98"/>
      <c r="AES743" s="98"/>
      <c r="AET743" s="98"/>
      <c r="AEU743" s="98"/>
      <c r="AEV743" s="98"/>
      <c r="AEW743" s="98"/>
      <c r="AEX743" s="98"/>
      <c r="AEY743" s="98"/>
      <c r="AEZ743" s="98"/>
      <c r="AFA743" s="98"/>
      <c r="AFB743" s="98"/>
      <c r="AFC743" s="98"/>
      <c r="AFD743" s="98"/>
      <c r="AFE743" s="98"/>
      <c r="AFF743" s="98"/>
      <c r="AFG743" s="98"/>
      <c r="AFH743" s="98"/>
      <c r="AFI743" s="98"/>
      <c r="AFJ743" s="98"/>
      <c r="AFK743" s="98"/>
      <c r="AFL743" s="98"/>
      <c r="AFM743" s="98"/>
      <c r="AFN743" s="98"/>
      <c r="AFO743" s="98"/>
      <c r="AFP743" s="98"/>
      <c r="AFQ743" s="98"/>
      <c r="AFR743" s="98"/>
      <c r="AFS743" s="98"/>
      <c r="AFT743" s="98"/>
      <c r="AFU743" s="98"/>
      <c r="AFV743" s="98"/>
      <c r="AFW743" s="98"/>
      <c r="AFX743" s="98"/>
      <c r="AFY743" s="98"/>
      <c r="AFZ743" s="98"/>
      <c r="AGA743" s="98"/>
      <c r="AGB743" s="98"/>
      <c r="AGC743" s="98"/>
      <c r="AGD743" s="98"/>
      <c r="AGE743" s="98"/>
      <c r="AGF743" s="98"/>
      <c r="AGG743" s="98"/>
      <c r="AGH743" s="98"/>
      <c r="AGI743" s="98"/>
      <c r="AGJ743" s="98"/>
      <c r="AGK743" s="98"/>
      <c r="AGL743" s="98"/>
      <c r="AGM743" s="98"/>
      <c r="AGN743" s="98"/>
      <c r="AGO743" s="98"/>
      <c r="AGP743" s="98"/>
      <c r="AGQ743" s="98"/>
      <c r="AGR743" s="98"/>
      <c r="AGS743" s="98"/>
      <c r="AGT743" s="98"/>
      <c r="AGU743" s="98"/>
      <c r="AGV743" s="98"/>
      <c r="AGW743" s="98"/>
      <c r="AGX743" s="98"/>
      <c r="AGY743" s="98"/>
      <c r="AGZ743" s="98"/>
      <c r="AHA743" s="98"/>
      <c r="AHB743" s="98"/>
      <c r="AHC743" s="98"/>
      <c r="AHD743" s="98"/>
      <c r="AHE743" s="98"/>
      <c r="AHF743" s="98"/>
      <c r="AHG743" s="98"/>
      <c r="AHH743" s="98"/>
      <c r="AHI743" s="98"/>
      <c r="AHJ743" s="98"/>
      <c r="AHK743" s="98"/>
      <c r="AHL743" s="98"/>
      <c r="AHM743" s="98"/>
      <c r="AHN743" s="98"/>
      <c r="AHO743" s="98"/>
      <c r="AHP743" s="98"/>
      <c r="AHQ743" s="98"/>
      <c r="AHR743" s="98"/>
      <c r="AHS743" s="98"/>
      <c r="AHT743" s="98"/>
      <c r="AHU743" s="98"/>
      <c r="AHV743" s="98"/>
      <c r="AHW743" s="98"/>
      <c r="AHX743" s="98"/>
      <c r="AHY743" s="98"/>
      <c r="AHZ743" s="98"/>
      <c r="AIA743" s="98"/>
      <c r="AIB743" s="98"/>
      <c r="AIC743" s="98"/>
      <c r="AID743" s="98"/>
      <c r="AIE743" s="98"/>
      <c r="AIF743" s="98"/>
      <c r="AIG743" s="98"/>
      <c r="AIH743" s="98"/>
      <c r="AII743" s="98"/>
      <c r="AIJ743" s="98"/>
      <c r="AIK743" s="98"/>
      <c r="AIL743" s="98"/>
      <c r="AIM743" s="98"/>
      <c r="AIN743" s="98"/>
      <c r="AIO743" s="98"/>
      <c r="AIP743" s="98"/>
      <c r="AIQ743" s="98"/>
      <c r="AIR743" s="98"/>
      <c r="AIS743" s="98"/>
      <c r="AIT743" s="98"/>
      <c r="AIU743" s="98"/>
      <c r="AIV743" s="98"/>
      <c r="AIW743" s="98"/>
      <c r="AIX743" s="98"/>
      <c r="AIY743" s="98"/>
      <c r="AIZ743" s="98"/>
      <c r="AJA743" s="98"/>
      <c r="AJB743" s="98"/>
      <c r="AJC743" s="98"/>
      <c r="AJD743" s="98"/>
      <c r="AJE743" s="98"/>
      <c r="AJF743" s="98"/>
      <c r="AJG743" s="98"/>
      <c r="AJH743" s="98"/>
      <c r="AJI743" s="98"/>
      <c r="AJJ743" s="98"/>
      <c r="AJK743" s="98"/>
      <c r="AJL743" s="98"/>
      <c r="AJM743" s="98"/>
      <c r="AJN743" s="98"/>
      <c r="AJO743" s="98"/>
      <c r="AJP743" s="98"/>
      <c r="AJQ743" s="98"/>
      <c r="AJR743" s="98"/>
      <c r="AJS743" s="98"/>
      <c r="AJT743" s="98"/>
      <c r="AJU743" s="98"/>
      <c r="AJV743" s="98"/>
      <c r="AJW743" s="98"/>
      <c r="AJX743" s="98"/>
      <c r="AJY743" s="98"/>
      <c r="AJZ743" s="98"/>
      <c r="AKA743" s="98"/>
      <c r="AKB743" s="98"/>
      <c r="AKC743" s="98"/>
      <c r="AKD743" s="98"/>
      <c r="AKE743" s="98"/>
      <c r="AKF743" s="98"/>
      <c r="AKG743" s="98"/>
      <c r="AKH743" s="98"/>
      <c r="AKI743" s="98"/>
      <c r="AKJ743" s="98"/>
      <c r="AKK743" s="98"/>
      <c r="AKL743" s="98"/>
      <c r="AKM743" s="98"/>
      <c r="AKN743" s="98"/>
      <c r="AKO743" s="98"/>
      <c r="AKP743" s="98"/>
      <c r="AKQ743" s="98"/>
      <c r="AKR743" s="98"/>
      <c r="AKS743" s="98"/>
      <c r="AKT743" s="98"/>
      <c r="AKU743" s="98"/>
      <c r="AKV743" s="98"/>
      <c r="AKW743" s="98"/>
      <c r="AKX743" s="98"/>
    </row>
    <row r="744" spans="1:986" ht="12" x14ac:dyDescent="0.2">
      <c r="A744" s="248"/>
      <c r="C744" s="197" t="str">
        <f>_xlfn.CONCAT(Leverancespecifikation6[[#This Row],[ID]],Leverancespecifikation6[[#This Row],[BYGNINGSDEL]])</f>
        <v/>
      </c>
      <c r="D744" s="177"/>
      <c r="E744" s="177"/>
      <c r="F744" s="177"/>
      <c r="G744" s="177"/>
      <c r="H744" s="177"/>
      <c r="I744" s="177"/>
      <c r="K744" s="198"/>
      <c r="L744" s="177"/>
      <c r="M744" s="84"/>
      <c r="O744" s="78" t="str">
        <f>VLOOKUP(Leverancespecifikation6[[#This Row],[ID-Bygningsdel]],'Data aktør'!A:H,2,FALSE)</f>
        <v/>
      </c>
      <c r="P744" s="78" t="str">
        <f>VLOOKUP(Leverancespecifikation6[[#This Row],[ID-Bygningsdel]],'Data aktør'!A:H,3,FALSE)</f>
        <v/>
      </c>
      <c r="Q744" s="78" t="str">
        <f>VLOOKUP(Leverancespecifikation6[[#This Row],[ID-Bygningsdel]],'Data aktør'!A:H,4,FALSE)</f>
        <v/>
      </c>
      <c r="R744" s="78" t="str">
        <f>VLOOKUP(Leverancespecifikation6[[#This Row],[ID-Bygningsdel]],'Data aktør'!A:H,5,FALSE)</f>
        <v/>
      </c>
      <c r="S744" s="78" t="str">
        <f>VLOOKUP(Leverancespecifikation6[[#This Row],[ID-Bygningsdel]],'Data aktør'!A:H,6,FALSE)</f>
        <v/>
      </c>
      <c r="T744" s="78" t="str">
        <f>VLOOKUP(Leverancespecifikation6[[#This Row],[ID-Bygningsdel]],'Data aktør'!A:H,7,FALSE)</f>
        <v/>
      </c>
      <c r="U744" s="78" t="str">
        <f>VLOOKUP(Leverancespecifikation6[[#This Row],[ID-Bygningsdel]],'Data aktør'!A:H,8,FALSE)</f>
        <v/>
      </c>
      <c r="AC744" s="177"/>
      <c r="AK744" s="177"/>
      <c r="AL744" s="177"/>
      <c r="AM744" s="177"/>
      <c r="AN744" s="177"/>
      <c r="AO744" s="177"/>
      <c r="AP744" s="177"/>
      <c r="AQ744" s="177"/>
      <c r="AR744" s="177"/>
      <c r="AS744" s="177"/>
      <c r="AT744" s="177"/>
      <c r="AU744" s="177"/>
      <c r="AV744" s="177"/>
      <c r="AW744" s="177"/>
      <c r="AX744" s="177"/>
      <c r="AY744" s="177"/>
      <c r="AZ744" s="177"/>
      <c r="BA744" s="177"/>
      <c r="BB744" s="177"/>
      <c r="BC744" s="177"/>
      <c r="BD744" s="177"/>
      <c r="BE744" s="177"/>
      <c r="BF744" s="177"/>
      <c r="BG744" s="177"/>
      <c r="BH744" s="177"/>
      <c r="BI744" s="177"/>
      <c r="BJ744" s="177"/>
      <c r="BK744" s="177"/>
      <c r="BL744" s="289"/>
      <c r="BM744" s="177"/>
      <c r="BN744" s="177"/>
      <c r="BO744" s="177"/>
      <c r="BP744" s="177"/>
      <c r="BQ744" s="177"/>
      <c r="BR744" s="177"/>
      <c r="BS744" s="177"/>
      <c r="BT744" s="177"/>
      <c r="BU744" s="177"/>
      <c r="BV744" s="177"/>
      <c r="BW744" s="177"/>
      <c r="BX744" s="177"/>
      <c r="BY744" s="177"/>
      <c r="BZ744" s="177"/>
      <c r="CA744" s="210"/>
      <c r="CB744" s="134"/>
    </row>
    <row r="745" spans="1:986" ht="12" x14ac:dyDescent="0.2">
      <c r="A745" s="248"/>
      <c r="C745" s="197" t="str">
        <f>_xlfn.CONCAT(Leverancespecifikation6[[#This Row],[ID]],Leverancespecifikation6[[#This Row],[BYGNINGSDEL]])</f>
        <v/>
      </c>
      <c r="D745" s="177"/>
      <c r="E745" s="177"/>
      <c r="F745" s="177"/>
      <c r="G745" s="177"/>
      <c r="H745" s="177"/>
      <c r="I745" s="177"/>
      <c r="K745" s="198"/>
      <c r="L745" s="177"/>
      <c r="M745" s="84"/>
      <c r="O745" s="78" t="str">
        <f>VLOOKUP(Leverancespecifikation6[[#This Row],[ID-Bygningsdel]],'Data aktør'!A:H,2,FALSE)</f>
        <v/>
      </c>
      <c r="P745" s="78" t="str">
        <f>VLOOKUP(Leverancespecifikation6[[#This Row],[ID-Bygningsdel]],'Data aktør'!A:H,3,FALSE)</f>
        <v/>
      </c>
      <c r="Q745" s="78" t="str">
        <f>VLOOKUP(Leverancespecifikation6[[#This Row],[ID-Bygningsdel]],'Data aktør'!A:H,4,FALSE)</f>
        <v/>
      </c>
      <c r="R745" s="78" t="str">
        <f>VLOOKUP(Leverancespecifikation6[[#This Row],[ID-Bygningsdel]],'Data aktør'!A:H,5,FALSE)</f>
        <v/>
      </c>
      <c r="S745" s="78" t="str">
        <f>VLOOKUP(Leverancespecifikation6[[#This Row],[ID-Bygningsdel]],'Data aktør'!A:H,6,FALSE)</f>
        <v/>
      </c>
      <c r="T745" s="78" t="str">
        <f>VLOOKUP(Leverancespecifikation6[[#This Row],[ID-Bygningsdel]],'Data aktør'!A:H,7,FALSE)</f>
        <v/>
      </c>
      <c r="U745" s="78" t="str">
        <f>VLOOKUP(Leverancespecifikation6[[#This Row],[ID-Bygningsdel]],'Data aktør'!A:H,8,FALSE)</f>
        <v/>
      </c>
      <c r="AC745" s="177"/>
      <c r="AK745" s="177"/>
      <c r="AL745" s="177"/>
      <c r="AM745" s="177"/>
      <c r="AN745" s="177"/>
      <c r="AO745" s="177"/>
      <c r="AP745" s="177"/>
      <c r="AQ745" s="177"/>
      <c r="AR745" s="177"/>
      <c r="AS745" s="177"/>
      <c r="AT745" s="177"/>
      <c r="AU745" s="177"/>
      <c r="AV745" s="177"/>
      <c r="AW745" s="177"/>
      <c r="AX745" s="177"/>
      <c r="AY745" s="177"/>
      <c r="AZ745" s="177"/>
      <c r="BA745" s="177"/>
      <c r="BB745" s="177"/>
      <c r="BC745" s="177"/>
      <c r="BD745" s="177"/>
      <c r="BE745" s="177"/>
      <c r="BF745" s="177"/>
      <c r="BG745" s="177"/>
      <c r="BH745" s="177"/>
      <c r="BI745" s="177"/>
      <c r="BJ745" s="177"/>
      <c r="BK745" s="177"/>
      <c r="BL745" s="289"/>
      <c r="BM745" s="177"/>
      <c r="BN745" s="177"/>
      <c r="BO745" s="177"/>
      <c r="BP745" s="177"/>
      <c r="BQ745" s="177"/>
      <c r="BR745" s="177"/>
      <c r="BS745" s="177"/>
      <c r="BT745" s="177"/>
      <c r="BU745" s="177"/>
      <c r="BV745" s="177"/>
      <c r="BW745" s="177"/>
      <c r="BX745" s="177"/>
      <c r="BY745" s="177"/>
      <c r="BZ745" s="177"/>
      <c r="CA745" s="210"/>
      <c r="CB745" s="134"/>
    </row>
    <row r="746" spans="1:986" ht="12" x14ac:dyDescent="0.2">
      <c r="A746" s="248"/>
      <c r="C746" s="197" t="str">
        <f>_xlfn.CONCAT(Leverancespecifikation6[[#This Row],[ID]],Leverancespecifikation6[[#This Row],[BYGNINGSDEL]])</f>
        <v/>
      </c>
      <c r="D746" s="177"/>
      <c r="E746" s="177"/>
      <c r="F746" s="177"/>
      <c r="G746" s="177"/>
      <c r="H746" s="177"/>
      <c r="I746" s="177"/>
      <c r="K746" s="198"/>
      <c r="L746" s="177"/>
      <c r="M746" s="84"/>
      <c r="O746" s="78" t="str">
        <f>VLOOKUP(Leverancespecifikation6[[#This Row],[ID-Bygningsdel]],'Data aktør'!A:H,2,FALSE)</f>
        <v/>
      </c>
      <c r="P746" s="78" t="str">
        <f>VLOOKUP(Leverancespecifikation6[[#This Row],[ID-Bygningsdel]],'Data aktør'!A:H,3,FALSE)</f>
        <v/>
      </c>
      <c r="Q746" s="78" t="str">
        <f>VLOOKUP(Leverancespecifikation6[[#This Row],[ID-Bygningsdel]],'Data aktør'!A:H,4,FALSE)</f>
        <v/>
      </c>
      <c r="R746" s="78" t="str">
        <f>VLOOKUP(Leverancespecifikation6[[#This Row],[ID-Bygningsdel]],'Data aktør'!A:H,5,FALSE)</f>
        <v/>
      </c>
      <c r="S746" s="78" t="str">
        <f>VLOOKUP(Leverancespecifikation6[[#This Row],[ID-Bygningsdel]],'Data aktør'!A:H,6,FALSE)</f>
        <v/>
      </c>
      <c r="T746" s="78" t="str">
        <f>VLOOKUP(Leverancespecifikation6[[#This Row],[ID-Bygningsdel]],'Data aktør'!A:H,7,FALSE)</f>
        <v/>
      </c>
      <c r="U746" s="78" t="str">
        <f>VLOOKUP(Leverancespecifikation6[[#This Row],[ID-Bygningsdel]],'Data aktør'!A:H,8,FALSE)</f>
        <v/>
      </c>
      <c r="AC746" s="177"/>
      <c r="AK746" s="177"/>
      <c r="AL746" s="177"/>
      <c r="AM746" s="177"/>
      <c r="AN746" s="177"/>
      <c r="AO746" s="177"/>
      <c r="AP746" s="177"/>
      <c r="AQ746" s="177"/>
      <c r="AR746" s="177"/>
      <c r="AS746" s="177"/>
      <c r="AT746" s="177"/>
      <c r="AU746" s="177"/>
      <c r="AV746" s="177"/>
      <c r="AW746" s="177"/>
      <c r="AX746" s="177"/>
      <c r="AY746" s="177"/>
      <c r="AZ746" s="177"/>
      <c r="BA746" s="177"/>
      <c r="BB746" s="177"/>
      <c r="BC746" s="177"/>
      <c r="BD746" s="177"/>
      <c r="BE746" s="177"/>
      <c r="BF746" s="177"/>
      <c r="BG746" s="177"/>
      <c r="BH746" s="177"/>
      <c r="BI746" s="177"/>
      <c r="BJ746" s="177"/>
      <c r="BK746" s="177"/>
      <c r="BL746" s="289"/>
      <c r="BM746" s="177"/>
      <c r="BN746" s="177"/>
      <c r="BO746" s="177"/>
      <c r="BP746" s="177"/>
      <c r="BQ746" s="177"/>
      <c r="BR746" s="177"/>
      <c r="BS746" s="177"/>
      <c r="BT746" s="177"/>
      <c r="BU746" s="177"/>
      <c r="BV746" s="177"/>
      <c r="BW746" s="177"/>
      <c r="BX746" s="177"/>
      <c r="BY746" s="177"/>
      <c r="BZ746" s="177"/>
      <c r="CA746" s="210"/>
      <c r="CB746" s="134"/>
    </row>
    <row r="747" spans="1:986" ht="12" x14ac:dyDescent="0.2">
      <c r="A747" s="248"/>
      <c r="C747" s="197" t="str">
        <f>_xlfn.CONCAT(Leverancespecifikation6[[#This Row],[ID]],Leverancespecifikation6[[#This Row],[BYGNINGSDEL]])</f>
        <v/>
      </c>
      <c r="D747" s="177"/>
      <c r="E747" s="177"/>
      <c r="F747" s="177"/>
      <c r="G747" s="177"/>
      <c r="H747" s="177"/>
      <c r="I747" s="177"/>
      <c r="K747" s="198"/>
      <c r="L747" s="177"/>
      <c r="M747" s="84"/>
      <c r="O747" s="78" t="str">
        <f>VLOOKUP(Leverancespecifikation6[[#This Row],[ID-Bygningsdel]],'Data aktør'!A:H,2,FALSE)</f>
        <v/>
      </c>
      <c r="P747" s="78" t="str">
        <f>VLOOKUP(Leverancespecifikation6[[#This Row],[ID-Bygningsdel]],'Data aktør'!A:H,3,FALSE)</f>
        <v/>
      </c>
      <c r="Q747" s="78" t="str">
        <f>VLOOKUP(Leverancespecifikation6[[#This Row],[ID-Bygningsdel]],'Data aktør'!A:H,4,FALSE)</f>
        <v/>
      </c>
      <c r="R747" s="78" t="str">
        <f>VLOOKUP(Leverancespecifikation6[[#This Row],[ID-Bygningsdel]],'Data aktør'!A:H,5,FALSE)</f>
        <v/>
      </c>
      <c r="S747" s="78" t="str">
        <f>VLOOKUP(Leverancespecifikation6[[#This Row],[ID-Bygningsdel]],'Data aktør'!A:H,6,FALSE)</f>
        <v/>
      </c>
      <c r="T747" s="78" t="str">
        <f>VLOOKUP(Leverancespecifikation6[[#This Row],[ID-Bygningsdel]],'Data aktør'!A:H,7,FALSE)</f>
        <v/>
      </c>
      <c r="U747" s="78" t="str">
        <f>VLOOKUP(Leverancespecifikation6[[#This Row],[ID-Bygningsdel]],'Data aktør'!A:H,8,FALSE)</f>
        <v/>
      </c>
      <c r="AC747" s="177"/>
      <c r="AK747" s="177"/>
      <c r="AL747" s="177"/>
      <c r="AM747" s="177"/>
      <c r="AN747" s="177"/>
      <c r="AO747" s="177"/>
      <c r="AP747" s="177"/>
      <c r="AQ747" s="177"/>
      <c r="AR747" s="177"/>
      <c r="AS747" s="177"/>
      <c r="AT747" s="177"/>
      <c r="AU747" s="177"/>
      <c r="AV747" s="177"/>
      <c r="AW747" s="177"/>
      <c r="AX747" s="177"/>
      <c r="AY747" s="177"/>
      <c r="AZ747" s="177"/>
      <c r="BA747" s="177"/>
      <c r="BB747" s="177"/>
      <c r="BC747" s="177"/>
      <c r="BD747" s="177"/>
      <c r="BE747" s="177"/>
      <c r="BF747" s="177"/>
      <c r="BG747" s="177"/>
      <c r="BH747" s="177"/>
      <c r="BI747" s="177"/>
      <c r="BJ747" s="177"/>
      <c r="BK747" s="177"/>
      <c r="BL747" s="289"/>
      <c r="BM747" s="177"/>
      <c r="BN747" s="177"/>
      <c r="BO747" s="177"/>
      <c r="BP747" s="177"/>
      <c r="BQ747" s="177"/>
      <c r="BR747" s="177"/>
      <c r="BS747" s="177"/>
      <c r="BT747" s="177"/>
      <c r="BU747" s="177"/>
      <c r="BV747" s="177"/>
      <c r="BW747" s="177"/>
      <c r="BX747" s="177"/>
      <c r="BY747" s="177"/>
      <c r="BZ747" s="177"/>
      <c r="CA747" s="210"/>
      <c r="CB747" s="134"/>
    </row>
    <row r="748" spans="1:986" ht="12" x14ac:dyDescent="0.2">
      <c r="A748" s="248"/>
      <c r="C748" s="197" t="str">
        <f>_xlfn.CONCAT(Leverancespecifikation6[[#This Row],[ID]],Leverancespecifikation6[[#This Row],[BYGNINGSDEL]])</f>
        <v/>
      </c>
      <c r="D748" s="177"/>
      <c r="E748" s="177"/>
      <c r="F748" s="177"/>
      <c r="G748" s="177"/>
      <c r="H748" s="177"/>
      <c r="I748" s="177"/>
      <c r="K748" s="198"/>
      <c r="L748" s="177"/>
      <c r="M748" s="84"/>
      <c r="O748" s="78" t="str">
        <f>VLOOKUP(Leverancespecifikation6[[#This Row],[ID-Bygningsdel]],'Data aktør'!A:H,2,FALSE)</f>
        <v/>
      </c>
      <c r="P748" s="78" t="str">
        <f>VLOOKUP(Leverancespecifikation6[[#This Row],[ID-Bygningsdel]],'Data aktør'!A:H,3,FALSE)</f>
        <v/>
      </c>
      <c r="Q748" s="78" t="str">
        <f>VLOOKUP(Leverancespecifikation6[[#This Row],[ID-Bygningsdel]],'Data aktør'!A:H,4,FALSE)</f>
        <v/>
      </c>
      <c r="R748" s="78" t="str">
        <f>VLOOKUP(Leverancespecifikation6[[#This Row],[ID-Bygningsdel]],'Data aktør'!A:H,5,FALSE)</f>
        <v/>
      </c>
      <c r="S748" s="78" t="str">
        <f>VLOOKUP(Leverancespecifikation6[[#This Row],[ID-Bygningsdel]],'Data aktør'!A:H,6,FALSE)</f>
        <v/>
      </c>
      <c r="T748" s="78" t="str">
        <f>VLOOKUP(Leverancespecifikation6[[#This Row],[ID-Bygningsdel]],'Data aktør'!A:H,7,FALSE)</f>
        <v/>
      </c>
      <c r="U748" s="78" t="str">
        <f>VLOOKUP(Leverancespecifikation6[[#This Row],[ID-Bygningsdel]],'Data aktør'!A:H,8,FALSE)</f>
        <v/>
      </c>
      <c r="AC748" s="177"/>
      <c r="AK748" s="177"/>
      <c r="AL748" s="177"/>
      <c r="AM748" s="177"/>
      <c r="AN748" s="177"/>
      <c r="AO748" s="177"/>
      <c r="AP748" s="177"/>
      <c r="AQ748" s="177"/>
      <c r="AR748" s="177"/>
      <c r="AS748" s="177"/>
      <c r="AT748" s="177"/>
      <c r="AU748" s="177"/>
      <c r="AV748" s="177"/>
      <c r="AW748" s="177"/>
      <c r="AX748" s="177"/>
      <c r="AY748" s="177"/>
      <c r="AZ748" s="177"/>
      <c r="BA748" s="177"/>
      <c r="BB748" s="177"/>
      <c r="BC748" s="177"/>
      <c r="BD748" s="177"/>
      <c r="BE748" s="177"/>
      <c r="BF748" s="177"/>
      <c r="BG748" s="177"/>
      <c r="BH748" s="177"/>
      <c r="BI748" s="177"/>
      <c r="BJ748" s="177"/>
      <c r="BK748" s="177"/>
      <c r="BL748" s="289"/>
      <c r="BM748" s="177"/>
      <c r="BN748" s="177"/>
      <c r="BO748" s="177"/>
      <c r="BP748" s="177"/>
      <c r="BQ748" s="177"/>
      <c r="BR748" s="177"/>
      <c r="BS748" s="177"/>
      <c r="BT748" s="177"/>
      <c r="BU748" s="177"/>
      <c r="BV748" s="177"/>
      <c r="BW748" s="177"/>
      <c r="BX748" s="177"/>
      <c r="BY748" s="177"/>
      <c r="BZ748" s="177"/>
      <c r="CA748" s="210"/>
      <c r="CB748" s="134"/>
    </row>
    <row r="749" spans="1:986" ht="12" x14ac:dyDescent="0.2">
      <c r="A749" s="248"/>
      <c r="C749" s="197" t="str">
        <f>_xlfn.CONCAT(Leverancespecifikation6[[#This Row],[ID]],Leverancespecifikation6[[#This Row],[BYGNINGSDEL]])</f>
        <v/>
      </c>
      <c r="D749" s="177"/>
      <c r="E749" s="177"/>
      <c r="F749" s="177"/>
      <c r="G749" s="177"/>
      <c r="H749" s="177"/>
      <c r="I749" s="177"/>
      <c r="K749" s="198"/>
      <c r="L749" s="177"/>
      <c r="M749" s="84"/>
      <c r="O749" s="78" t="str">
        <f>VLOOKUP(Leverancespecifikation6[[#This Row],[ID-Bygningsdel]],'Data aktør'!A:H,2,FALSE)</f>
        <v/>
      </c>
      <c r="P749" s="78" t="str">
        <f>VLOOKUP(Leverancespecifikation6[[#This Row],[ID-Bygningsdel]],'Data aktør'!A:H,3,FALSE)</f>
        <v/>
      </c>
      <c r="Q749" s="78" t="str">
        <f>VLOOKUP(Leverancespecifikation6[[#This Row],[ID-Bygningsdel]],'Data aktør'!A:H,4,FALSE)</f>
        <v/>
      </c>
      <c r="R749" s="78" t="str">
        <f>VLOOKUP(Leverancespecifikation6[[#This Row],[ID-Bygningsdel]],'Data aktør'!A:H,5,FALSE)</f>
        <v/>
      </c>
      <c r="S749" s="78" t="str">
        <f>VLOOKUP(Leverancespecifikation6[[#This Row],[ID-Bygningsdel]],'Data aktør'!A:H,6,FALSE)</f>
        <v/>
      </c>
      <c r="T749" s="78" t="str">
        <f>VLOOKUP(Leverancespecifikation6[[#This Row],[ID-Bygningsdel]],'Data aktør'!A:H,7,FALSE)</f>
        <v/>
      </c>
      <c r="U749" s="78" t="str">
        <f>VLOOKUP(Leverancespecifikation6[[#This Row],[ID-Bygningsdel]],'Data aktør'!A:H,8,FALSE)</f>
        <v/>
      </c>
      <c r="AC749" s="177"/>
      <c r="AK749" s="177"/>
      <c r="AL749" s="177"/>
      <c r="AM749" s="177"/>
      <c r="AN749" s="177"/>
      <c r="AO749" s="177"/>
      <c r="AP749" s="177"/>
      <c r="AQ749" s="177"/>
      <c r="AR749" s="177"/>
      <c r="AS749" s="177"/>
      <c r="AT749" s="177"/>
      <c r="AU749" s="177"/>
      <c r="AV749" s="177"/>
      <c r="AW749" s="177"/>
      <c r="AX749" s="177"/>
      <c r="AY749" s="177"/>
      <c r="AZ749" s="177"/>
      <c r="BA749" s="177"/>
      <c r="BB749" s="177"/>
      <c r="BC749" s="177"/>
      <c r="BD749" s="177"/>
      <c r="BE749" s="177"/>
      <c r="BF749" s="177"/>
      <c r="BG749" s="177"/>
      <c r="BH749" s="177"/>
      <c r="BI749" s="177"/>
      <c r="BJ749" s="177"/>
      <c r="BK749" s="177"/>
      <c r="BL749" s="289"/>
      <c r="BM749" s="177"/>
      <c r="BN749" s="177"/>
      <c r="BO749" s="177"/>
      <c r="BP749" s="177"/>
      <c r="BQ749" s="177"/>
      <c r="BR749" s="177"/>
      <c r="BS749" s="177"/>
      <c r="BT749" s="177"/>
      <c r="BU749" s="177"/>
      <c r="BV749" s="177"/>
      <c r="BW749" s="177"/>
      <c r="BX749" s="177"/>
      <c r="BY749" s="177"/>
      <c r="BZ749" s="177"/>
      <c r="CA749" s="210"/>
      <c r="CB749" s="134"/>
    </row>
    <row r="750" spans="1:986" ht="12" x14ac:dyDescent="0.2">
      <c r="A750" s="248"/>
      <c r="C750" s="197" t="str">
        <f>_xlfn.CONCAT(Leverancespecifikation6[[#This Row],[ID]],Leverancespecifikation6[[#This Row],[BYGNINGSDEL]])</f>
        <v/>
      </c>
      <c r="D750" s="177"/>
      <c r="E750" s="177"/>
      <c r="F750" s="177"/>
      <c r="G750" s="177"/>
      <c r="H750" s="177"/>
      <c r="I750" s="177"/>
      <c r="K750" s="198"/>
      <c r="L750" s="177"/>
      <c r="M750" s="84"/>
      <c r="O750" s="78" t="str">
        <f>VLOOKUP(Leverancespecifikation6[[#This Row],[ID-Bygningsdel]],'Data aktør'!A:H,2,FALSE)</f>
        <v/>
      </c>
      <c r="P750" s="78" t="str">
        <f>VLOOKUP(Leverancespecifikation6[[#This Row],[ID-Bygningsdel]],'Data aktør'!A:H,3,FALSE)</f>
        <v/>
      </c>
      <c r="Q750" s="78" t="str">
        <f>VLOOKUP(Leverancespecifikation6[[#This Row],[ID-Bygningsdel]],'Data aktør'!A:H,4,FALSE)</f>
        <v/>
      </c>
      <c r="R750" s="78" t="str">
        <f>VLOOKUP(Leverancespecifikation6[[#This Row],[ID-Bygningsdel]],'Data aktør'!A:H,5,FALSE)</f>
        <v/>
      </c>
      <c r="S750" s="78" t="str">
        <f>VLOOKUP(Leverancespecifikation6[[#This Row],[ID-Bygningsdel]],'Data aktør'!A:H,6,FALSE)</f>
        <v/>
      </c>
      <c r="T750" s="78" t="str">
        <f>VLOOKUP(Leverancespecifikation6[[#This Row],[ID-Bygningsdel]],'Data aktør'!A:H,7,FALSE)</f>
        <v/>
      </c>
      <c r="U750" s="78" t="str">
        <f>VLOOKUP(Leverancespecifikation6[[#This Row],[ID-Bygningsdel]],'Data aktør'!A:H,8,FALSE)</f>
        <v/>
      </c>
      <c r="AC750" s="177"/>
      <c r="AK750" s="177"/>
      <c r="AL750" s="177"/>
      <c r="AM750" s="177"/>
      <c r="AN750" s="177"/>
      <c r="AO750" s="177"/>
      <c r="AP750" s="177"/>
      <c r="AQ750" s="177"/>
      <c r="AR750" s="177"/>
      <c r="AS750" s="177"/>
      <c r="AT750" s="177"/>
      <c r="AU750" s="177"/>
      <c r="AV750" s="177"/>
      <c r="AW750" s="177"/>
      <c r="AX750" s="177"/>
      <c r="AY750" s="177"/>
      <c r="AZ750" s="177"/>
      <c r="BA750" s="177"/>
      <c r="BB750" s="177"/>
      <c r="BC750" s="177"/>
      <c r="BD750" s="177"/>
      <c r="BE750" s="177"/>
      <c r="BF750" s="177"/>
      <c r="BG750" s="177"/>
      <c r="BH750" s="177"/>
      <c r="BI750" s="177"/>
      <c r="BJ750" s="177"/>
      <c r="BK750" s="177"/>
      <c r="BL750" s="289"/>
      <c r="BM750" s="177"/>
      <c r="BN750" s="177"/>
      <c r="BO750" s="177"/>
      <c r="BP750" s="177"/>
      <c r="BQ750" s="177"/>
      <c r="BR750" s="177"/>
      <c r="BS750" s="177"/>
      <c r="BT750" s="177"/>
      <c r="BU750" s="177"/>
      <c r="BV750" s="177"/>
      <c r="BW750" s="177"/>
      <c r="BX750" s="177"/>
      <c r="BY750" s="177"/>
      <c r="BZ750" s="177"/>
      <c r="CA750" s="210"/>
      <c r="CB750" s="134"/>
    </row>
    <row r="751" spans="1:986" ht="12" x14ac:dyDescent="0.2">
      <c r="A751" s="248"/>
      <c r="C751" s="197" t="str">
        <f>_xlfn.CONCAT(Leverancespecifikation6[[#This Row],[ID]],Leverancespecifikation6[[#This Row],[BYGNINGSDEL]])</f>
        <v/>
      </c>
      <c r="D751" s="177"/>
      <c r="E751" s="177"/>
      <c r="F751" s="177"/>
      <c r="G751" s="177"/>
      <c r="H751" s="177"/>
      <c r="I751" s="177"/>
      <c r="K751" s="198"/>
      <c r="L751" s="177"/>
      <c r="M751" s="84"/>
      <c r="O751" s="78" t="str">
        <f>VLOOKUP(Leverancespecifikation6[[#This Row],[ID-Bygningsdel]],'Data aktør'!A:H,2,FALSE)</f>
        <v/>
      </c>
      <c r="P751" s="78" t="str">
        <f>VLOOKUP(Leverancespecifikation6[[#This Row],[ID-Bygningsdel]],'Data aktør'!A:H,3,FALSE)</f>
        <v/>
      </c>
      <c r="Q751" s="78" t="str">
        <f>VLOOKUP(Leverancespecifikation6[[#This Row],[ID-Bygningsdel]],'Data aktør'!A:H,4,FALSE)</f>
        <v/>
      </c>
      <c r="R751" s="78" t="str">
        <f>VLOOKUP(Leverancespecifikation6[[#This Row],[ID-Bygningsdel]],'Data aktør'!A:H,5,FALSE)</f>
        <v/>
      </c>
      <c r="S751" s="78" t="str">
        <f>VLOOKUP(Leverancespecifikation6[[#This Row],[ID-Bygningsdel]],'Data aktør'!A:H,6,FALSE)</f>
        <v/>
      </c>
      <c r="T751" s="78" t="str">
        <f>VLOOKUP(Leverancespecifikation6[[#This Row],[ID-Bygningsdel]],'Data aktør'!A:H,7,FALSE)</f>
        <v/>
      </c>
      <c r="U751" s="78" t="str">
        <f>VLOOKUP(Leverancespecifikation6[[#This Row],[ID-Bygningsdel]],'Data aktør'!A:H,8,FALSE)</f>
        <v/>
      </c>
      <c r="AC751" s="177"/>
      <c r="AK751" s="177"/>
      <c r="AL751" s="177"/>
      <c r="AM751" s="177"/>
      <c r="AN751" s="177"/>
      <c r="AO751" s="177"/>
      <c r="AP751" s="177"/>
      <c r="AQ751" s="177"/>
      <c r="AR751" s="177"/>
      <c r="AS751" s="177"/>
      <c r="AT751" s="177"/>
      <c r="AU751" s="177"/>
      <c r="AV751" s="177"/>
      <c r="AW751" s="177"/>
      <c r="AX751" s="177"/>
      <c r="AY751" s="177"/>
      <c r="AZ751" s="177"/>
      <c r="BA751" s="177"/>
      <c r="BB751" s="177"/>
      <c r="BC751" s="177"/>
      <c r="BD751" s="177"/>
      <c r="BE751" s="177"/>
      <c r="BF751" s="177"/>
      <c r="BG751" s="177"/>
      <c r="BH751" s="177"/>
      <c r="BI751" s="177"/>
      <c r="BJ751" s="177"/>
      <c r="BK751" s="177"/>
      <c r="BL751" s="289"/>
      <c r="BM751" s="177"/>
      <c r="BN751" s="177"/>
      <c r="BO751" s="177"/>
      <c r="BP751" s="177"/>
      <c r="BQ751" s="177"/>
      <c r="BR751" s="177"/>
      <c r="BS751" s="177"/>
      <c r="BT751" s="177"/>
      <c r="BU751" s="177"/>
      <c r="BV751" s="177"/>
      <c r="BW751" s="177"/>
      <c r="BX751" s="177"/>
      <c r="BY751" s="177"/>
      <c r="BZ751" s="177"/>
      <c r="CA751" s="210"/>
      <c r="CB751" s="134"/>
    </row>
    <row r="752" spans="1:986" ht="12" x14ac:dyDescent="0.2">
      <c r="A752" s="248"/>
      <c r="C752" s="197" t="str">
        <f>_xlfn.CONCAT(Leverancespecifikation6[[#This Row],[ID]],Leverancespecifikation6[[#This Row],[BYGNINGSDEL]])</f>
        <v/>
      </c>
      <c r="D752" s="177"/>
      <c r="E752" s="177"/>
      <c r="F752" s="177"/>
      <c r="G752" s="177"/>
      <c r="H752" s="177"/>
      <c r="I752" s="177"/>
      <c r="K752" s="198"/>
      <c r="L752" s="177"/>
      <c r="M752" s="84"/>
      <c r="O752" s="78" t="str">
        <f>VLOOKUP(Leverancespecifikation6[[#This Row],[ID-Bygningsdel]],'Data aktør'!A:H,2,FALSE)</f>
        <v/>
      </c>
      <c r="P752" s="78" t="str">
        <f>VLOOKUP(Leverancespecifikation6[[#This Row],[ID-Bygningsdel]],'Data aktør'!A:H,3,FALSE)</f>
        <v/>
      </c>
      <c r="Q752" s="78" t="str">
        <f>VLOOKUP(Leverancespecifikation6[[#This Row],[ID-Bygningsdel]],'Data aktør'!A:H,4,FALSE)</f>
        <v/>
      </c>
      <c r="R752" s="78" t="str">
        <f>VLOOKUP(Leverancespecifikation6[[#This Row],[ID-Bygningsdel]],'Data aktør'!A:H,5,FALSE)</f>
        <v/>
      </c>
      <c r="S752" s="78" t="str">
        <f>VLOOKUP(Leverancespecifikation6[[#This Row],[ID-Bygningsdel]],'Data aktør'!A:H,6,FALSE)</f>
        <v/>
      </c>
      <c r="T752" s="78" t="str">
        <f>VLOOKUP(Leverancespecifikation6[[#This Row],[ID-Bygningsdel]],'Data aktør'!A:H,7,FALSE)</f>
        <v/>
      </c>
      <c r="U752" s="78" t="str">
        <f>VLOOKUP(Leverancespecifikation6[[#This Row],[ID-Bygningsdel]],'Data aktør'!A:H,8,FALSE)</f>
        <v/>
      </c>
      <c r="AC752" s="177"/>
      <c r="AK752" s="177"/>
      <c r="AL752" s="177"/>
      <c r="AM752" s="177"/>
      <c r="AN752" s="177"/>
      <c r="AO752" s="177"/>
      <c r="AP752" s="177"/>
      <c r="AQ752" s="177"/>
      <c r="AR752" s="177"/>
      <c r="AS752" s="177"/>
      <c r="AT752" s="177"/>
      <c r="AU752" s="177"/>
      <c r="AV752" s="177"/>
      <c r="AW752" s="177"/>
      <c r="AX752" s="177"/>
      <c r="AY752" s="177"/>
      <c r="AZ752" s="177"/>
      <c r="BA752" s="177"/>
      <c r="BB752" s="177"/>
      <c r="BC752" s="177"/>
      <c r="BD752" s="177"/>
      <c r="BE752" s="177"/>
      <c r="BF752" s="177"/>
      <c r="BG752" s="177"/>
      <c r="BH752" s="177"/>
      <c r="BI752" s="177"/>
      <c r="BJ752" s="177"/>
      <c r="BK752" s="177"/>
      <c r="BL752" s="289"/>
      <c r="BM752" s="177"/>
      <c r="BN752" s="177"/>
      <c r="BO752" s="177"/>
      <c r="BP752" s="177"/>
      <c r="BQ752" s="177"/>
      <c r="BR752" s="177"/>
      <c r="BS752" s="177"/>
      <c r="BT752" s="177"/>
      <c r="BU752" s="177"/>
      <c r="BV752" s="177"/>
      <c r="BW752" s="177"/>
      <c r="BX752" s="177"/>
      <c r="BY752" s="177"/>
      <c r="BZ752" s="177"/>
      <c r="CA752" s="210"/>
      <c r="CB752" s="134"/>
    </row>
    <row r="753" spans="1:80" ht="12" x14ac:dyDescent="0.2">
      <c r="A753" s="248"/>
      <c r="C753" s="197" t="str">
        <f>_xlfn.CONCAT(Leverancespecifikation6[[#This Row],[ID]],Leverancespecifikation6[[#This Row],[BYGNINGSDEL]])</f>
        <v/>
      </c>
      <c r="D753" s="177"/>
      <c r="E753" s="177"/>
      <c r="F753" s="177"/>
      <c r="G753" s="177"/>
      <c r="H753" s="177"/>
      <c r="I753" s="177"/>
      <c r="K753" s="198"/>
      <c r="L753" s="177"/>
      <c r="M753" s="84"/>
      <c r="O753" s="78" t="str">
        <f>VLOOKUP(Leverancespecifikation6[[#This Row],[ID-Bygningsdel]],'Data aktør'!A:H,2,FALSE)</f>
        <v/>
      </c>
      <c r="P753" s="78" t="str">
        <f>VLOOKUP(Leverancespecifikation6[[#This Row],[ID-Bygningsdel]],'Data aktør'!A:H,3,FALSE)</f>
        <v/>
      </c>
      <c r="Q753" s="78" t="str">
        <f>VLOOKUP(Leverancespecifikation6[[#This Row],[ID-Bygningsdel]],'Data aktør'!A:H,4,FALSE)</f>
        <v/>
      </c>
      <c r="R753" s="78" t="str">
        <f>VLOOKUP(Leverancespecifikation6[[#This Row],[ID-Bygningsdel]],'Data aktør'!A:H,5,FALSE)</f>
        <v/>
      </c>
      <c r="S753" s="78" t="str">
        <f>VLOOKUP(Leverancespecifikation6[[#This Row],[ID-Bygningsdel]],'Data aktør'!A:H,6,FALSE)</f>
        <v/>
      </c>
      <c r="T753" s="78" t="str">
        <f>VLOOKUP(Leverancespecifikation6[[#This Row],[ID-Bygningsdel]],'Data aktør'!A:H,7,FALSE)</f>
        <v/>
      </c>
      <c r="U753" s="78" t="str">
        <f>VLOOKUP(Leverancespecifikation6[[#This Row],[ID-Bygningsdel]],'Data aktør'!A:H,8,FALSE)</f>
        <v/>
      </c>
      <c r="AC753" s="177"/>
      <c r="AK753" s="177"/>
      <c r="AL753" s="177"/>
      <c r="AM753" s="177"/>
      <c r="AN753" s="177"/>
      <c r="AO753" s="177"/>
      <c r="AP753" s="177"/>
      <c r="AQ753" s="177"/>
      <c r="AR753" s="177"/>
      <c r="AS753" s="177"/>
      <c r="AT753" s="177"/>
      <c r="AU753" s="177"/>
      <c r="AV753" s="177"/>
      <c r="AW753" s="177"/>
      <c r="AX753" s="177"/>
      <c r="AY753" s="177"/>
      <c r="AZ753" s="177"/>
      <c r="BA753" s="177"/>
      <c r="BB753" s="177"/>
      <c r="BC753" s="177"/>
      <c r="BD753" s="177"/>
      <c r="BE753" s="177"/>
      <c r="BF753" s="177"/>
      <c r="BG753" s="177"/>
      <c r="BH753" s="177"/>
      <c r="BI753" s="177"/>
      <c r="BJ753" s="177"/>
      <c r="BK753" s="177"/>
      <c r="BL753" s="289"/>
      <c r="BM753" s="177"/>
      <c r="BN753" s="177"/>
      <c r="BO753" s="177"/>
      <c r="BP753" s="177"/>
      <c r="BQ753" s="177"/>
      <c r="BR753" s="177"/>
      <c r="BS753" s="177"/>
      <c r="BT753" s="177"/>
      <c r="BU753" s="177"/>
      <c r="BV753" s="177"/>
      <c r="BW753" s="177"/>
      <c r="BX753" s="177"/>
      <c r="BY753" s="177"/>
      <c r="BZ753" s="177"/>
      <c r="CA753" s="210"/>
      <c r="CB753" s="134"/>
    </row>
    <row r="754" spans="1:80" ht="12" x14ac:dyDescent="0.2">
      <c r="A754" s="248"/>
      <c r="C754" s="197" t="str">
        <f>_xlfn.CONCAT(Leverancespecifikation6[[#This Row],[ID]],Leverancespecifikation6[[#This Row],[BYGNINGSDEL]])</f>
        <v/>
      </c>
      <c r="D754" s="177"/>
      <c r="E754" s="177"/>
      <c r="F754" s="177"/>
      <c r="G754" s="177"/>
      <c r="H754" s="177"/>
      <c r="I754" s="177"/>
      <c r="K754" s="198"/>
      <c r="L754" s="177"/>
      <c r="M754" s="84"/>
      <c r="O754" s="78" t="str">
        <f>VLOOKUP(Leverancespecifikation6[[#This Row],[ID-Bygningsdel]],'Data aktør'!A:H,2,FALSE)</f>
        <v/>
      </c>
      <c r="P754" s="78" t="str">
        <f>VLOOKUP(Leverancespecifikation6[[#This Row],[ID-Bygningsdel]],'Data aktør'!A:H,3,FALSE)</f>
        <v/>
      </c>
      <c r="Q754" s="78" t="str">
        <f>VLOOKUP(Leverancespecifikation6[[#This Row],[ID-Bygningsdel]],'Data aktør'!A:H,4,FALSE)</f>
        <v/>
      </c>
      <c r="R754" s="78" t="str">
        <f>VLOOKUP(Leverancespecifikation6[[#This Row],[ID-Bygningsdel]],'Data aktør'!A:H,5,FALSE)</f>
        <v/>
      </c>
      <c r="S754" s="78" t="str">
        <f>VLOOKUP(Leverancespecifikation6[[#This Row],[ID-Bygningsdel]],'Data aktør'!A:H,6,FALSE)</f>
        <v/>
      </c>
      <c r="T754" s="78" t="str">
        <f>VLOOKUP(Leverancespecifikation6[[#This Row],[ID-Bygningsdel]],'Data aktør'!A:H,7,FALSE)</f>
        <v/>
      </c>
      <c r="U754" s="78" t="str">
        <f>VLOOKUP(Leverancespecifikation6[[#This Row],[ID-Bygningsdel]],'Data aktør'!A:H,8,FALSE)</f>
        <v/>
      </c>
      <c r="AC754" s="177"/>
      <c r="AK754" s="177"/>
      <c r="AL754" s="177"/>
      <c r="AM754" s="177"/>
      <c r="AN754" s="177"/>
      <c r="AO754" s="177"/>
      <c r="AP754" s="177"/>
      <c r="AQ754" s="177"/>
      <c r="AR754" s="177"/>
      <c r="AS754" s="177"/>
      <c r="AT754" s="177"/>
      <c r="AU754" s="177"/>
      <c r="AV754" s="177"/>
      <c r="AW754" s="177"/>
      <c r="AX754" s="177"/>
      <c r="AY754" s="177"/>
      <c r="AZ754" s="177"/>
      <c r="BA754" s="177"/>
      <c r="BB754" s="177"/>
      <c r="BC754" s="177"/>
      <c r="BD754" s="177"/>
      <c r="BE754" s="177"/>
      <c r="BF754" s="177"/>
      <c r="BG754" s="177"/>
      <c r="BH754" s="177"/>
      <c r="BI754" s="177"/>
      <c r="BJ754" s="177"/>
      <c r="BK754" s="177"/>
      <c r="BL754" s="289"/>
      <c r="BM754" s="177"/>
      <c r="BN754" s="177"/>
      <c r="BO754" s="177"/>
      <c r="BP754" s="177"/>
      <c r="BQ754" s="177"/>
      <c r="BR754" s="177"/>
      <c r="BS754" s="177"/>
      <c r="BT754" s="177"/>
      <c r="BU754" s="177"/>
      <c r="BV754" s="177"/>
      <c r="BW754" s="177"/>
      <c r="BX754" s="177"/>
      <c r="BY754" s="177"/>
      <c r="BZ754" s="177"/>
      <c r="CA754" s="210"/>
      <c r="CB754" s="134"/>
    </row>
    <row r="755" spans="1:80" ht="12" x14ac:dyDescent="0.2">
      <c r="A755" s="248"/>
      <c r="C755" s="197" t="str">
        <f>_xlfn.CONCAT(Leverancespecifikation6[[#This Row],[ID]],Leverancespecifikation6[[#This Row],[BYGNINGSDEL]])</f>
        <v/>
      </c>
      <c r="D755" s="177"/>
      <c r="E755" s="177"/>
      <c r="F755" s="177"/>
      <c r="G755" s="177"/>
      <c r="H755" s="177"/>
      <c r="I755" s="177"/>
      <c r="K755" s="198"/>
      <c r="L755" s="177"/>
      <c r="M755" s="84"/>
      <c r="O755" s="78" t="str">
        <f>VLOOKUP(Leverancespecifikation6[[#This Row],[ID-Bygningsdel]],'Data aktør'!A:H,2,FALSE)</f>
        <v/>
      </c>
      <c r="P755" s="78" t="str">
        <f>VLOOKUP(Leverancespecifikation6[[#This Row],[ID-Bygningsdel]],'Data aktør'!A:H,3,FALSE)</f>
        <v/>
      </c>
      <c r="Q755" s="78" t="str">
        <f>VLOOKUP(Leverancespecifikation6[[#This Row],[ID-Bygningsdel]],'Data aktør'!A:H,4,FALSE)</f>
        <v/>
      </c>
      <c r="R755" s="78" t="str">
        <f>VLOOKUP(Leverancespecifikation6[[#This Row],[ID-Bygningsdel]],'Data aktør'!A:H,5,FALSE)</f>
        <v/>
      </c>
      <c r="S755" s="78" t="str">
        <f>VLOOKUP(Leverancespecifikation6[[#This Row],[ID-Bygningsdel]],'Data aktør'!A:H,6,FALSE)</f>
        <v/>
      </c>
      <c r="T755" s="78" t="str">
        <f>VLOOKUP(Leverancespecifikation6[[#This Row],[ID-Bygningsdel]],'Data aktør'!A:H,7,FALSE)</f>
        <v/>
      </c>
      <c r="U755" s="78" t="str">
        <f>VLOOKUP(Leverancespecifikation6[[#This Row],[ID-Bygningsdel]],'Data aktør'!A:H,8,FALSE)</f>
        <v/>
      </c>
      <c r="AC755" s="177"/>
      <c r="AK755" s="177"/>
      <c r="AL755" s="177"/>
      <c r="AM755" s="177"/>
      <c r="AN755" s="177"/>
      <c r="AO755" s="177"/>
      <c r="AP755" s="177"/>
      <c r="AQ755" s="177"/>
      <c r="AR755" s="177"/>
      <c r="AS755" s="177"/>
      <c r="AT755" s="177"/>
      <c r="AU755" s="177"/>
      <c r="AV755" s="177"/>
      <c r="AW755" s="177"/>
      <c r="AX755" s="177"/>
      <c r="AY755" s="177"/>
      <c r="AZ755" s="177"/>
      <c r="BA755" s="177"/>
      <c r="BB755" s="177"/>
      <c r="BC755" s="177"/>
      <c r="BD755" s="177"/>
      <c r="BE755" s="177"/>
      <c r="BF755" s="177"/>
      <c r="BG755" s="177"/>
      <c r="BH755" s="177"/>
      <c r="BI755" s="177"/>
      <c r="BJ755" s="177"/>
      <c r="BK755" s="177"/>
      <c r="BL755" s="289"/>
      <c r="BM755" s="177"/>
      <c r="BN755" s="177"/>
      <c r="BO755" s="177"/>
      <c r="BP755" s="177"/>
      <c r="BQ755" s="177"/>
      <c r="BR755" s="177"/>
      <c r="BS755" s="177"/>
      <c r="BT755" s="177"/>
      <c r="BU755" s="177"/>
      <c r="BV755" s="177"/>
      <c r="BW755" s="177"/>
      <c r="BX755" s="177"/>
      <c r="BY755" s="177"/>
      <c r="BZ755" s="177"/>
      <c r="CA755" s="210"/>
      <c r="CB755" s="134"/>
    </row>
    <row r="756" spans="1:80" ht="12" x14ac:dyDescent="0.2">
      <c r="A756" s="248"/>
      <c r="C756" s="197" t="str">
        <f>_xlfn.CONCAT(Leverancespecifikation6[[#This Row],[ID]],Leverancespecifikation6[[#This Row],[BYGNINGSDEL]])</f>
        <v/>
      </c>
      <c r="D756" s="177"/>
      <c r="E756" s="177"/>
      <c r="F756" s="177"/>
      <c r="G756" s="177"/>
      <c r="H756" s="177"/>
      <c r="I756" s="177"/>
      <c r="K756" s="198"/>
      <c r="L756" s="177"/>
      <c r="M756" s="84"/>
      <c r="O756" s="78" t="str">
        <f>VLOOKUP(Leverancespecifikation6[[#This Row],[ID-Bygningsdel]],'Data aktør'!A:H,2,FALSE)</f>
        <v/>
      </c>
      <c r="P756" s="78" t="str">
        <f>VLOOKUP(Leverancespecifikation6[[#This Row],[ID-Bygningsdel]],'Data aktør'!A:H,3,FALSE)</f>
        <v/>
      </c>
      <c r="Q756" s="78" t="str">
        <f>VLOOKUP(Leverancespecifikation6[[#This Row],[ID-Bygningsdel]],'Data aktør'!A:H,4,FALSE)</f>
        <v/>
      </c>
      <c r="R756" s="78" t="str">
        <f>VLOOKUP(Leverancespecifikation6[[#This Row],[ID-Bygningsdel]],'Data aktør'!A:H,5,FALSE)</f>
        <v/>
      </c>
      <c r="S756" s="78" t="str">
        <f>VLOOKUP(Leverancespecifikation6[[#This Row],[ID-Bygningsdel]],'Data aktør'!A:H,6,FALSE)</f>
        <v/>
      </c>
      <c r="T756" s="78" t="str">
        <f>VLOOKUP(Leverancespecifikation6[[#This Row],[ID-Bygningsdel]],'Data aktør'!A:H,7,FALSE)</f>
        <v/>
      </c>
      <c r="U756" s="78" t="str">
        <f>VLOOKUP(Leverancespecifikation6[[#This Row],[ID-Bygningsdel]],'Data aktør'!A:H,8,FALSE)</f>
        <v/>
      </c>
      <c r="AC756" s="177"/>
      <c r="AK756" s="177"/>
      <c r="AL756" s="177"/>
      <c r="AM756" s="177"/>
      <c r="AN756" s="177"/>
      <c r="AO756" s="177"/>
      <c r="AP756" s="177"/>
      <c r="AQ756" s="177"/>
      <c r="AR756" s="177"/>
      <c r="AS756" s="177"/>
      <c r="AT756" s="177"/>
      <c r="AU756" s="177"/>
      <c r="AV756" s="177"/>
      <c r="AW756" s="177"/>
      <c r="AX756" s="177"/>
      <c r="AY756" s="177"/>
      <c r="AZ756" s="177"/>
      <c r="BA756" s="177"/>
      <c r="BB756" s="177"/>
      <c r="BC756" s="177"/>
      <c r="BD756" s="177"/>
      <c r="BE756" s="177"/>
      <c r="BF756" s="177"/>
      <c r="BG756" s="177"/>
      <c r="BH756" s="177"/>
      <c r="BI756" s="177"/>
      <c r="BJ756" s="177"/>
      <c r="BK756" s="177"/>
      <c r="BL756" s="289"/>
      <c r="BM756" s="177"/>
      <c r="BN756" s="177"/>
      <c r="BO756" s="177"/>
      <c r="BP756" s="177"/>
      <c r="BQ756" s="177"/>
      <c r="BR756" s="177"/>
      <c r="BS756" s="177"/>
      <c r="BT756" s="177"/>
      <c r="BU756" s="177"/>
      <c r="BV756" s="177"/>
      <c r="BW756" s="177"/>
      <c r="BX756" s="177"/>
      <c r="BY756" s="177"/>
      <c r="BZ756" s="177"/>
      <c r="CA756" s="210"/>
      <c r="CB756" s="134"/>
    </row>
    <row r="757" spans="1:80" ht="12" x14ac:dyDescent="0.2">
      <c r="A757" s="248"/>
      <c r="C757" s="197" t="str">
        <f>_xlfn.CONCAT(Leverancespecifikation6[[#This Row],[ID]],Leverancespecifikation6[[#This Row],[BYGNINGSDEL]])</f>
        <v/>
      </c>
      <c r="D757" s="177"/>
      <c r="E757" s="177"/>
      <c r="F757" s="177"/>
      <c r="G757" s="177"/>
      <c r="H757" s="177"/>
      <c r="I757" s="177"/>
      <c r="K757" s="198"/>
      <c r="L757" s="177"/>
      <c r="M757" s="84"/>
      <c r="O757" s="78" t="str">
        <f>VLOOKUP(Leverancespecifikation6[[#This Row],[ID-Bygningsdel]],'Data aktør'!A:H,2,FALSE)</f>
        <v/>
      </c>
      <c r="P757" s="78" t="str">
        <f>VLOOKUP(Leverancespecifikation6[[#This Row],[ID-Bygningsdel]],'Data aktør'!A:H,3,FALSE)</f>
        <v/>
      </c>
      <c r="Q757" s="78" t="str">
        <f>VLOOKUP(Leverancespecifikation6[[#This Row],[ID-Bygningsdel]],'Data aktør'!A:H,4,FALSE)</f>
        <v/>
      </c>
      <c r="R757" s="78" t="str">
        <f>VLOOKUP(Leverancespecifikation6[[#This Row],[ID-Bygningsdel]],'Data aktør'!A:H,5,FALSE)</f>
        <v/>
      </c>
      <c r="S757" s="78" t="str">
        <f>VLOOKUP(Leverancespecifikation6[[#This Row],[ID-Bygningsdel]],'Data aktør'!A:H,6,FALSE)</f>
        <v/>
      </c>
      <c r="T757" s="78" t="str">
        <f>VLOOKUP(Leverancespecifikation6[[#This Row],[ID-Bygningsdel]],'Data aktør'!A:H,7,FALSE)</f>
        <v/>
      </c>
      <c r="U757" s="78" t="str">
        <f>VLOOKUP(Leverancespecifikation6[[#This Row],[ID-Bygningsdel]],'Data aktør'!A:H,8,FALSE)</f>
        <v/>
      </c>
      <c r="AC757" s="177"/>
      <c r="AK757" s="177"/>
      <c r="AL757" s="177"/>
      <c r="AM757" s="177"/>
      <c r="AN757" s="177"/>
      <c r="AO757" s="177"/>
      <c r="AP757" s="177"/>
      <c r="AQ757" s="177"/>
      <c r="AR757" s="177"/>
      <c r="AS757" s="177"/>
      <c r="AT757" s="177"/>
      <c r="AU757" s="177"/>
      <c r="AV757" s="177"/>
      <c r="AW757" s="177"/>
      <c r="AX757" s="177"/>
      <c r="AY757" s="177"/>
      <c r="AZ757" s="177"/>
      <c r="BA757" s="177"/>
      <c r="BB757" s="177"/>
      <c r="BC757" s="177"/>
      <c r="BD757" s="177"/>
      <c r="BE757" s="177"/>
      <c r="BF757" s="177"/>
      <c r="BG757" s="177"/>
      <c r="BH757" s="177"/>
      <c r="BI757" s="177"/>
      <c r="BJ757" s="177"/>
      <c r="BK757" s="177"/>
      <c r="BL757" s="289"/>
      <c r="BM757" s="177"/>
      <c r="BN757" s="177"/>
      <c r="BO757" s="177"/>
      <c r="BP757" s="177"/>
      <c r="BQ757" s="177"/>
      <c r="BR757" s="177"/>
      <c r="BS757" s="177"/>
      <c r="BT757" s="177"/>
      <c r="BU757" s="177"/>
      <c r="BV757" s="177"/>
      <c r="BW757" s="177"/>
      <c r="BX757" s="177"/>
      <c r="BY757" s="177"/>
      <c r="BZ757" s="177"/>
      <c r="CA757" s="210"/>
      <c r="CB757" s="134"/>
    </row>
    <row r="758" spans="1:80" ht="12" x14ac:dyDescent="0.2">
      <c r="A758" s="248"/>
      <c r="C758" s="197" t="str">
        <f>_xlfn.CONCAT(Leverancespecifikation6[[#This Row],[ID]],Leverancespecifikation6[[#This Row],[BYGNINGSDEL]])</f>
        <v/>
      </c>
      <c r="D758" s="177"/>
      <c r="E758" s="177"/>
      <c r="F758" s="177"/>
      <c r="G758" s="177"/>
      <c r="H758" s="177"/>
      <c r="I758" s="177"/>
      <c r="K758" s="198"/>
      <c r="L758" s="177"/>
      <c r="M758" s="84"/>
      <c r="O758" s="78" t="str">
        <f>VLOOKUP(Leverancespecifikation6[[#This Row],[ID-Bygningsdel]],'Data aktør'!A:H,2,FALSE)</f>
        <v/>
      </c>
      <c r="P758" s="78" t="str">
        <f>VLOOKUP(Leverancespecifikation6[[#This Row],[ID-Bygningsdel]],'Data aktør'!A:H,3,FALSE)</f>
        <v/>
      </c>
      <c r="Q758" s="78" t="str">
        <f>VLOOKUP(Leverancespecifikation6[[#This Row],[ID-Bygningsdel]],'Data aktør'!A:H,4,FALSE)</f>
        <v/>
      </c>
      <c r="R758" s="78" t="str">
        <f>VLOOKUP(Leverancespecifikation6[[#This Row],[ID-Bygningsdel]],'Data aktør'!A:H,5,FALSE)</f>
        <v/>
      </c>
      <c r="S758" s="78" t="str">
        <f>VLOOKUP(Leverancespecifikation6[[#This Row],[ID-Bygningsdel]],'Data aktør'!A:H,6,FALSE)</f>
        <v/>
      </c>
      <c r="T758" s="78" t="str">
        <f>VLOOKUP(Leverancespecifikation6[[#This Row],[ID-Bygningsdel]],'Data aktør'!A:H,7,FALSE)</f>
        <v/>
      </c>
      <c r="U758" s="78" t="str">
        <f>VLOOKUP(Leverancespecifikation6[[#This Row],[ID-Bygningsdel]],'Data aktør'!A:H,8,FALSE)</f>
        <v/>
      </c>
      <c r="AC758" s="177"/>
      <c r="AK758" s="177"/>
      <c r="AL758" s="177"/>
      <c r="AM758" s="177"/>
      <c r="AN758" s="177"/>
      <c r="AO758" s="177"/>
      <c r="AP758" s="177"/>
      <c r="AQ758" s="177"/>
      <c r="AR758" s="177"/>
      <c r="AS758" s="177"/>
      <c r="AT758" s="177"/>
      <c r="AU758" s="177"/>
      <c r="AV758" s="177"/>
      <c r="AW758" s="177"/>
      <c r="AX758" s="177"/>
      <c r="AY758" s="177"/>
      <c r="AZ758" s="177"/>
      <c r="BA758" s="177"/>
      <c r="BB758" s="177"/>
      <c r="BC758" s="177"/>
      <c r="BD758" s="177"/>
      <c r="BE758" s="177"/>
      <c r="BF758" s="177"/>
      <c r="BG758" s="177"/>
      <c r="BH758" s="177"/>
      <c r="BI758" s="177"/>
      <c r="BJ758" s="177"/>
      <c r="BK758" s="177"/>
      <c r="BL758" s="289"/>
      <c r="BM758" s="177"/>
      <c r="BN758" s="177"/>
      <c r="BO758" s="177"/>
      <c r="BP758" s="177"/>
      <c r="BQ758" s="177"/>
      <c r="BR758" s="177"/>
      <c r="BS758" s="177"/>
      <c r="BT758" s="177"/>
      <c r="BU758" s="177"/>
      <c r="BV758" s="177"/>
      <c r="BW758" s="177"/>
      <c r="BX758" s="177"/>
      <c r="BY758" s="177"/>
      <c r="BZ758" s="177"/>
      <c r="CA758" s="210"/>
      <c r="CB758" s="134"/>
    </row>
    <row r="759" spans="1:80" ht="12" x14ac:dyDescent="0.2">
      <c r="A759" s="248"/>
      <c r="C759" s="197" t="str">
        <f>_xlfn.CONCAT(Leverancespecifikation6[[#This Row],[ID]],Leverancespecifikation6[[#This Row],[BYGNINGSDEL]])</f>
        <v/>
      </c>
      <c r="D759" s="177"/>
      <c r="E759" s="177"/>
      <c r="F759" s="177"/>
      <c r="G759" s="177"/>
      <c r="H759" s="177"/>
      <c r="I759" s="177"/>
      <c r="K759" s="198"/>
      <c r="L759" s="177"/>
      <c r="M759" s="84"/>
      <c r="O759" s="78" t="str">
        <f>VLOOKUP(Leverancespecifikation6[[#This Row],[ID-Bygningsdel]],'Data aktør'!A:H,2,FALSE)</f>
        <v/>
      </c>
      <c r="P759" s="78" t="str">
        <f>VLOOKUP(Leverancespecifikation6[[#This Row],[ID-Bygningsdel]],'Data aktør'!A:H,3,FALSE)</f>
        <v/>
      </c>
      <c r="Q759" s="78" t="str">
        <f>VLOOKUP(Leverancespecifikation6[[#This Row],[ID-Bygningsdel]],'Data aktør'!A:H,4,FALSE)</f>
        <v/>
      </c>
      <c r="R759" s="78" t="str">
        <f>VLOOKUP(Leverancespecifikation6[[#This Row],[ID-Bygningsdel]],'Data aktør'!A:H,5,FALSE)</f>
        <v/>
      </c>
      <c r="S759" s="78" t="str">
        <f>VLOOKUP(Leverancespecifikation6[[#This Row],[ID-Bygningsdel]],'Data aktør'!A:H,6,FALSE)</f>
        <v/>
      </c>
      <c r="T759" s="78" t="str">
        <f>VLOOKUP(Leverancespecifikation6[[#This Row],[ID-Bygningsdel]],'Data aktør'!A:H,7,FALSE)</f>
        <v/>
      </c>
      <c r="U759" s="78" t="str">
        <f>VLOOKUP(Leverancespecifikation6[[#This Row],[ID-Bygningsdel]],'Data aktør'!A:H,8,FALSE)</f>
        <v/>
      </c>
      <c r="AC759" s="177"/>
      <c r="AK759" s="177"/>
      <c r="AL759" s="177"/>
      <c r="AM759" s="177"/>
      <c r="AN759" s="177"/>
      <c r="AO759" s="177"/>
      <c r="AP759" s="177"/>
      <c r="AQ759" s="177"/>
      <c r="AR759" s="177"/>
      <c r="AS759" s="177"/>
      <c r="AT759" s="177"/>
      <c r="AU759" s="177"/>
      <c r="AV759" s="177"/>
      <c r="AW759" s="177"/>
      <c r="AX759" s="177"/>
      <c r="AY759" s="177"/>
      <c r="AZ759" s="177"/>
      <c r="BA759" s="177"/>
      <c r="BB759" s="177"/>
      <c r="BC759" s="177"/>
      <c r="BD759" s="177"/>
      <c r="BE759" s="177"/>
      <c r="BF759" s="177"/>
      <c r="BG759" s="177"/>
      <c r="BH759" s="177"/>
      <c r="BI759" s="177"/>
      <c r="BJ759" s="177"/>
      <c r="BK759" s="177"/>
      <c r="BL759" s="289"/>
      <c r="BM759" s="177"/>
      <c r="BN759" s="177"/>
      <c r="BO759" s="177"/>
      <c r="BP759" s="177"/>
      <c r="BQ759" s="177"/>
      <c r="BR759" s="177"/>
      <c r="BS759" s="177"/>
      <c r="BT759" s="177"/>
      <c r="BU759" s="177"/>
      <c r="BV759" s="177"/>
      <c r="BW759" s="177"/>
      <c r="BX759" s="177"/>
      <c r="BY759" s="177"/>
      <c r="BZ759" s="177"/>
      <c r="CA759" s="210"/>
      <c r="CB759" s="134"/>
    </row>
    <row r="760" spans="1:80" ht="12" x14ac:dyDescent="0.2">
      <c r="A760" s="248"/>
      <c r="C760" s="197" t="str">
        <f>_xlfn.CONCAT(Leverancespecifikation6[[#This Row],[ID]],Leverancespecifikation6[[#This Row],[BYGNINGSDEL]])</f>
        <v/>
      </c>
      <c r="D760" s="177"/>
      <c r="E760" s="177"/>
      <c r="F760" s="177"/>
      <c r="G760" s="177"/>
      <c r="H760" s="177"/>
      <c r="I760" s="177"/>
      <c r="K760" s="198"/>
      <c r="L760" s="177"/>
      <c r="M760" s="84"/>
      <c r="O760" s="78" t="str">
        <f>VLOOKUP(Leverancespecifikation6[[#This Row],[ID-Bygningsdel]],'Data aktør'!A:H,2,FALSE)</f>
        <v/>
      </c>
      <c r="P760" s="78" t="str">
        <f>VLOOKUP(Leverancespecifikation6[[#This Row],[ID-Bygningsdel]],'Data aktør'!A:H,3,FALSE)</f>
        <v/>
      </c>
      <c r="Q760" s="78" t="str">
        <f>VLOOKUP(Leverancespecifikation6[[#This Row],[ID-Bygningsdel]],'Data aktør'!A:H,4,FALSE)</f>
        <v/>
      </c>
      <c r="R760" s="78" t="str">
        <f>VLOOKUP(Leverancespecifikation6[[#This Row],[ID-Bygningsdel]],'Data aktør'!A:H,5,FALSE)</f>
        <v/>
      </c>
      <c r="S760" s="78" t="str">
        <f>VLOOKUP(Leverancespecifikation6[[#This Row],[ID-Bygningsdel]],'Data aktør'!A:H,6,FALSE)</f>
        <v/>
      </c>
      <c r="T760" s="78" t="str">
        <f>VLOOKUP(Leverancespecifikation6[[#This Row],[ID-Bygningsdel]],'Data aktør'!A:H,7,FALSE)</f>
        <v/>
      </c>
      <c r="U760" s="78" t="str">
        <f>VLOOKUP(Leverancespecifikation6[[#This Row],[ID-Bygningsdel]],'Data aktør'!A:H,8,FALSE)</f>
        <v/>
      </c>
      <c r="AC760" s="177"/>
      <c r="AK760" s="177"/>
      <c r="AL760" s="177"/>
      <c r="AM760" s="177"/>
      <c r="AN760" s="177"/>
      <c r="AO760" s="177"/>
      <c r="AP760" s="177"/>
      <c r="AQ760" s="177"/>
      <c r="AR760" s="177"/>
      <c r="AS760" s="177"/>
      <c r="AT760" s="177"/>
      <c r="AU760" s="177"/>
      <c r="AV760" s="177"/>
      <c r="AW760" s="177"/>
      <c r="AX760" s="177"/>
      <c r="AY760" s="177"/>
      <c r="AZ760" s="177"/>
      <c r="BA760" s="177"/>
      <c r="BB760" s="177"/>
      <c r="BC760" s="177"/>
      <c r="BD760" s="177"/>
      <c r="BE760" s="177"/>
      <c r="BF760" s="177"/>
      <c r="BG760" s="177"/>
      <c r="BH760" s="177"/>
      <c r="BI760" s="177"/>
      <c r="BJ760" s="177"/>
      <c r="BK760" s="177"/>
      <c r="BL760" s="289"/>
      <c r="BM760" s="177"/>
      <c r="BN760" s="177"/>
      <c r="BO760" s="177"/>
      <c r="BP760" s="177"/>
      <c r="BQ760" s="177"/>
      <c r="BR760" s="177"/>
      <c r="BS760" s="177"/>
      <c r="BT760" s="177"/>
      <c r="BU760" s="177"/>
      <c r="BV760" s="177"/>
      <c r="BW760" s="177"/>
      <c r="BX760" s="177"/>
      <c r="BY760" s="177"/>
      <c r="BZ760" s="177"/>
      <c r="CA760" s="210"/>
      <c r="CB760" s="134"/>
    </row>
    <row r="761" spans="1:80" ht="12" x14ac:dyDescent="0.2">
      <c r="A761" s="248"/>
      <c r="B761" s="262"/>
      <c r="C761" s="267" t="str">
        <f>_xlfn.CONCAT(Leverancespecifikation6[[#This Row],[ID]],Leverancespecifikation6[[#This Row],[BYGNINGSDEL]])</f>
        <v/>
      </c>
      <c r="D761" s="251"/>
      <c r="E761" s="251"/>
      <c r="F761" s="251"/>
      <c r="G761" s="251"/>
      <c r="H761" s="251"/>
      <c r="I761" s="251"/>
      <c r="J761" s="251"/>
      <c r="K761" s="268"/>
      <c r="L761" s="251"/>
      <c r="M761" s="269"/>
      <c r="N761" s="325"/>
      <c r="O761" s="99" t="str">
        <f>VLOOKUP(Leverancespecifikation6[[#This Row],[ID-Bygningsdel]],'Data aktør'!A:H,2,FALSE)</f>
        <v/>
      </c>
      <c r="P761" s="99" t="str">
        <f>VLOOKUP(Leverancespecifikation6[[#This Row],[ID-Bygningsdel]],'Data aktør'!A:H,3,FALSE)</f>
        <v/>
      </c>
      <c r="Q761" s="99" t="str">
        <f>VLOOKUP(Leverancespecifikation6[[#This Row],[ID-Bygningsdel]],'Data aktør'!A:H,4,FALSE)</f>
        <v/>
      </c>
      <c r="R761" s="99" t="str">
        <f>VLOOKUP(Leverancespecifikation6[[#This Row],[ID-Bygningsdel]],'Data aktør'!A:H,5,FALSE)</f>
        <v/>
      </c>
      <c r="S761" s="99" t="str">
        <f>VLOOKUP(Leverancespecifikation6[[#This Row],[ID-Bygningsdel]],'Data aktør'!A:H,6,FALSE)</f>
        <v/>
      </c>
      <c r="T761" s="99" t="str">
        <f>VLOOKUP(Leverancespecifikation6[[#This Row],[ID-Bygningsdel]],'Data aktør'!A:H,7,FALSE)</f>
        <v/>
      </c>
      <c r="U761" s="99" t="str">
        <f>VLOOKUP(Leverancespecifikation6[[#This Row],[ID-Bygningsdel]],'Data aktør'!A:H,8,FALSE)</f>
        <v/>
      </c>
      <c r="V761" s="252"/>
      <c r="W761" s="252"/>
      <c r="X761" s="252"/>
      <c r="Y761" s="252"/>
      <c r="Z761" s="252"/>
      <c r="AA761" s="252"/>
      <c r="AB761" s="251"/>
      <c r="AC761" s="251"/>
      <c r="AD761" s="251"/>
      <c r="AE761" s="251"/>
      <c r="AF761" s="251"/>
      <c r="AG761" s="251"/>
      <c r="AH761" s="251"/>
      <c r="AI761" s="251"/>
      <c r="AJ761" s="251"/>
      <c r="AK761" s="251"/>
      <c r="AL761" s="251"/>
      <c r="AM761" s="251"/>
      <c r="AN761" s="251"/>
      <c r="AO761" s="251"/>
      <c r="AP761" s="251"/>
      <c r="AQ761" s="251"/>
      <c r="AR761" s="251"/>
      <c r="AS761" s="251"/>
      <c r="AT761" s="251"/>
      <c r="AU761" s="251"/>
      <c r="AV761" s="251"/>
      <c r="AW761" s="251"/>
      <c r="AX761" s="251"/>
      <c r="AY761" s="251"/>
      <c r="AZ761" s="251"/>
      <c r="BA761" s="251"/>
      <c r="BB761" s="251"/>
      <c r="BC761" s="251"/>
      <c r="BD761" s="251"/>
      <c r="BE761" s="251"/>
      <c r="BF761" s="251"/>
      <c r="BG761" s="251"/>
      <c r="BH761" s="251"/>
      <c r="BI761" s="251"/>
      <c r="BJ761" s="251"/>
      <c r="BK761" s="251"/>
      <c r="BL761" s="294"/>
      <c r="BM761" s="251"/>
      <c r="BN761" s="251"/>
      <c r="BO761" s="251"/>
      <c r="BP761" s="251"/>
      <c r="BQ761" s="251"/>
      <c r="BR761" s="251"/>
      <c r="BS761" s="251"/>
      <c r="BT761" s="251"/>
      <c r="BU761" s="251"/>
      <c r="BV761" s="251"/>
      <c r="BW761" s="251"/>
      <c r="BX761" s="251"/>
      <c r="BY761" s="251"/>
      <c r="BZ761" s="251"/>
      <c r="CA761" s="270"/>
      <c r="CB761" s="134"/>
    </row>
    <row r="762" spans="1:80" ht="12" x14ac:dyDescent="0.2">
      <c r="A762" s="248"/>
      <c r="B762" s="263"/>
      <c r="C762" s="276" t="str">
        <f>_xlfn.CONCAT(Leverancespecifikation6[[#This Row],[ID]],Leverancespecifikation6[[#This Row],[BYGNINGSDEL]])</f>
        <v/>
      </c>
      <c r="D762" s="253"/>
      <c r="E762" s="253"/>
      <c r="F762" s="253"/>
      <c r="G762" s="253"/>
      <c r="H762" s="253"/>
      <c r="I762" s="253"/>
      <c r="J762" s="253"/>
      <c r="K762" s="277"/>
      <c r="L762" s="253"/>
      <c r="M762" s="278"/>
      <c r="N762" s="326"/>
      <c r="O762" s="256" t="str">
        <f>VLOOKUP(Leverancespecifikation6[[#This Row],[ID-Bygningsdel]],'Data aktør'!A:H,2,FALSE)</f>
        <v/>
      </c>
      <c r="P762" s="256" t="str">
        <f>VLOOKUP(Leverancespecifikation6[[#This Row],[ID-Bygningsdel]],'Data aktør'!A:H,3,FALSE)</f>
        <v/>
      </c>
      <c r="Q762" s="256" t="str">
        <f>VLOOKUP(Leverancespecifikation6[[#This Row],[ID-Bygningsdel]],'Data aktør'!A:H,4,FALSE)</f>
        <v/>
      </c>
      <c r="R762" s="256" t="str">
        <f>VLOOKUP(Leverancespecifikation6[[#This Row],[ID-Bygningsdel]],'Data aktør'!A:H,5,FALSE)</f>
        <v/>
      </c>
      <c r="S762" s="256" t="str">
        <f>VLOOKUP(Leverancespecifikation6[[#This Row],[ID-Bygningsdel]],'Data aktør'!A:H,6,FALSE)</f>
        <v/>
      </c>
      <c r="T762" s="256" t="str">
        <f>VLOOKUP(Leverancespecifikation6[[#This Row],[ID-Bygningsdel]],'Data aktør'!A:H,7,FALSE)</f>
        <v/>
      </c>
      <c r="U762" s="256" t="str">
        <f>VLOOKUP(Leverancespecifikation6[[#This Row],[ID-Bygningsdel]],'Data aktør'!A:H,8,FALSE)</f>
        <v/>
      </c>
      <c r="V762" s="257"/>
      <c r="W762" s="257"/>
      <c r="X762" s="257"/>
      <c r="Y762" s="257"/>
      <c r="Z762" s="257"/>
      <c r="AA762" s="257"/>
      <c r="AB762" s="253"/>
      <c r="AC762" s="253"/>
      <c r="AD762" s="253"/>
      <c r="AE762" s="253"/>
      <c r="AF762" s="253"/>
      <c r="AG762" s="253"/>
      <c r="AH762" s="253"/>
      <c r="AI762" s="253"/>
      <c r="AJ762" s="253"/>
      <c r="AK762" s="253"/>
      <c r="AL762" s="253"/>
      <c r="AM762" s="253"/>
      <c r="AN762" s="253"/>
      <c r="AO762" s="253"/>
      <c r="AP762" s="253"/>
      <c r="AQ762" s="253"/>
      <c r="AR762" s="253"/>
      <c r="AS762" s="253"/>
      <c r="AT762" s="253"/>
      <c r="AU762" s="253"/>
      <c r="AV762" s="253"/>
      <c r="AW762" s="253"/>
      <c r="AX762" s="253"/>
      <c r="AY762" s="253"/>
      <c r="AZ762" s="253"/>
      <c r="BA762" s="253"/>
      <c r="BB762" s="253"/>
      <c r="BC762" s="253"/>
      <c r="BD762" s="253"/>
      <c r="BE762" s="253"/>
      <c r="BF762" s="253"/>
      <c r="BG762" s="253"/>
      <c r="BH762" s="253"/>
      <c r="BI762" s="253"/>
      <c r="BJ762" s="253"/>
      <c r="BK762" s="253"/>
      <c r="BL762" s="295"/>
      <c r="BM762" s="253"/>
      <c r="BN762" s="253"/>
      <c r="BO762" s="253"/>
      <c r="BP762" s="253"/>
      <c r="BQ762" s="253"/>
      <c r="BR762" s="253"/>
      <c r="BS762" s="253"/>
      <c r="BT762" s="253"/>
      <c r="BU762" s="253"/>
      <c r="BV762" s="253"/>
      <c r="BW762" s="253"/>
      <c r="BX762" s="253"/>
      <c r="BY762" s="253"/>
      <c r="BZ762" s="253"/>
      <c r="CA762" s="253"/>
      <c r="CB762" s="134"/>
    </row>
    <row r="763" spans="1:80" ht="12" x14ac:dyDescent="0.2">
      <c r="A763" s="248"/>
      <c r="B763" s="263"/>
      <c r="C763" s="276" t="str">
        <f>_xlfn.CONCAT(Leverancespecifikation6[[#This Row],[ID]],Leverancespecifikation6[[#This Row],[BYGNINGSDEL]])</f>
        <v/>
      </c>
      <c r="D763" s="253"/>
      <c r="E763" s="253"/>
      <c r="F763" s="253"/>
      <c r="G763" s="253"/>
      <c r="H763" s="253"/>
      <c r="I763" s="253"/>
      <c r="J763" s="253"/>
      <c r="K763" s="277"/>
      <c r="L763" s="253"/>
      <c r="M763" s="278"/>
      <c r="N763" s="326"/>
      <c r="O763" s="256" t="str">
        <f>VLOOKUP(Leverancespecifikation6[[#This Row],[ID-Bygningsdel]],'Data aktør'!A:H,2,FALSE)</f>
        <v/>
      </c>
      <c r="P763" s="256" t="str">
        <f>VLOOKUP(Leverancespecifikation6[[#This Row],[ID-Bygningsdel]],'Data aktør'!A:H,3,FALSE)</f>
        <v/>
      </c>
      <c r="Q763" s="256" t="str">
        <f>VLOOKUP(Leverancespecifikation6[[#This Row],[ID-Bygningsdel]],'Data aktør'!A:H,4,FALSE)</f>
        <v/>
      </c>
      <c r="R763" s="256" t="str">
        <f>VLOOKUP(Leverancespecifikation6[[#This Row],[ID-Bygningsdel]],'Data aktør'!A:H,5,FALSE)</f>
        <v/>
      </c>
      <c r="S763" s="256" t="str">
        <f>VLOOKUP(Leverancespecifikation6[[#This Row],[ID-Bygningsdel]],'Data aktør'!A:H,6,FALSE)</f>
        <v/>
      </c>
      <c r="T763" s="256" t="str">
        <f>VLOOKUP(Leverancespecifikation6[[#This Row],[ID-Bygningsdel]],'Data aktør'!A:H,7,FALSE)</f>
        <v/>
      </c>
      <c r="U763" s="256" t="str">
        <f>VLOOKUP(Leverancespecifikation6[[#This Row],[ID-Bygningsdel]],'Data aktør'!A:H,8,FALSE)</f>
        <v/>
      </c>
      <c r="V763" s="257"/>
      <c r="W763" s="257"/>
      <c r="X763" s="257"/>
      <c r="Y763" s="257"/>
      <c r="Z763" s="257"/>
      <c r="AA763" s="257"/>
      <c r="AB763" s="253"/>
      <c r="AC763" s="253"/>
      <c r="AD763" s="253"/>
      <c r="AE763" s="253"/>
      <c r="AF763" s="253"/>
      <c r="AG763" s="253"/>
      <c r="AH763" s="253"/>
      <c r="AI763" s="253"/>
      <c r="AJ763" s="253"/>
      <c r="AK763" s="253"/>
      <c r="AL763" s="253"/>
      <c r="AM763" s="253"/>
      <c r="AN763" s="253"/>
      <c r="AO763" s="253"/>
      <c r="AP763" s="253"/>
      <c r="AQ763" s="253"/>
      <c r="AR763" s="253"/>
      <c r="AS763" s="253"/>
      <c r="AT763" s="253"/>
      <c r="AU763" s="253"/>
      <c r="AV763" s="253"/>
      <c r="AW763" s="253"/>
      <c r="AX763" s="253"/>
      <c r="AY763" s="253"/>
      <c r="AZ763" s="253"/>
      <c r="BA763" s="253"/>
      <c r="BB763" s="253"/>
      <c r="BC763" s="253"/>
      <c r="BD763" s="253"/>
      <c r="BE763" s="253"/>
      <c r="BF763" s="253"/>
      <c r="BG763" s="253"/>
      <c r="BH763" s="253"/>
      <c r="BI763" s="253"/>
      <c r="BJ763" s="253"/>
      <c r="BK763" s="253"/>
      <c r="BL763" s="295"/>
      <c r="BM763" s="253"/>
      <c r="BN763" s="253"/>
      <c r="BO763" s="253"/>
      <c r="BP763" s="253"/>
      <c r="BQ763" s="253"/>
      <c r="BR763" s="253"/>
      <c r="BS763" s="253"/>
      <c r="BT763" s="253"/>
      <c r="BU763" s="253"/>
      <c r="BV763" s="253"/>
      <c r="BW763" s="253"/>
      <c r="BX763" s="253"/>
      <c r="BY763" s="253"/>
      <c r="BZ763" s="253"/>
      <c r="CA763" s="253"/>
      <c r="CB763" s="134"/>
    </row>
    <row r="764" spans="1:80" ht="12" x14ac:dyDescent="0.2">
      <c r="A764" s="248"/>
      <c r="B764" s="263"/>
      <c r="C764" s="276" t="str">
        <f>_xlfn.CONCAT(Leverancespecifikation6[[#This Row],[ID]],Leverancespecifikation6[[#This Row],[BYGNINGSDEL]])</f>
        <v/>
      </c>
      <c r="D764" s="253"/>
      <c r="E764" s="253"/>
      <c r="F764" s="253"/>
      <c r="G764" s="253"/>
      <c r="H764" s="253"/>
      <c r="I764" s="253"/>
      <c r="J764" s="253"/>
      <c r="K764" s="277"/>
      <c r="L764" s="253"/>
      <c r="M764" s="278"/>
      <c r="N764" s="326"/>
      <c r="O764" s="256" t="str">
        <f>VLOOKUP(Leverancespecifikation6[[#This Row],[ID-Bygningsdel]],'Data aktør'!A:H,2,FALSE)</f>
        <v/>
      </c>
      <c r="P764" s="256" t="str">
        <f>VLOOKUP(Leverancespecifikation6[[#This Row],[ID-Bygningsdel]],'Data aktør'!A:H,3,FALSE)</f>
        <v/>
      </c>
      <c r="Q764" s="256" t="str">
        <f>VLOOKUP(Leverancespecifikation6[[#This Row],[ID-Bygningsdel]],'Data aktør'!A:H,4,FALSE)</f>
        <v/>
      </c>
      <c r="R764" s="256" t="str">
        <f>VLOOKUP(Leverancespecifikation6[[#This Row],[ID-Bygningsdel]],'Data aktør'!A:H,5,FALSE)</f>
        <v/>
      </c>
      <c r="S764" s="256" t="str">
        <f>VLOOKUP(Leverancespecifikation6[[#This Row],[ID-Bygningsdel]],'Data aktør'!A:H,6,FALSE)</f>
        <v/>
      </c>
      <c r="T764" s="256" t="str">
        <f>VLOOKUP(Leverancespecifikation6[[#This Row],[ID-Bygningsdel]],'Data aktør'!A:H,7,FALSE)</f>
        <v/>
      </c>
      <c r="U764" s="256" t="str">
        <f>VLOOKUP(Leverancespecifikation6[[#This Row],[ID-Bygningsdel]],'Data aktør'!A:H,8,FALSE)</f>
        <v/>
      </c>
      <c r="V764" s="257"/>
      <c r="W764" s="257"/>
      <c r="X764" s="257"/>
      <c r="Y764" s="257"/>
      <c r="Z764" s="257"/>
      <c r="AA764" s="257"/>
      <c r="AB764" s="253"/>
      <c r="AC764" s="253"/>
      <c r="AD764" s="253"/>
      <c r="AE764" s="253"/>
      <c r="AF764" s="253"/>
      <c r="AG764" s="253"/>
      <c r="AH764" s="253"/>
      <c r="AI764" s="253"/>
      <c r="AJ764" s="253"/>
      <c r="AK764" s="253"/>
      <c r="AL764" s="253"/>
      <c r="AM764" s="253"/>
      <c r="AN764" s="253"/>
      <c r="AO764" s="253"/>
      <c r="AP764" s="253"/>
      <c r="AQ764" s="253"/>
      <c r="AR764" s="253"/>
      <c r="AS764" s="253"/>
      <c r="AT764" s="253"/>
      <c r="AU764" s="253"/>
      <c r="AV764" s="253"/>
      <c r="AW764" s="253"/>
      <c r="AX764" s="253"/>
      <c r="AY764" s="253"/>
      <c r="AZ764" s="253"/>
      <c r="BA764" s="253"/>
      <c r="BB764" s="253"/>
      <c r="BC764" s="253"/>
      <c r="BD764" s="253"/>
      <c r="BE764" s="253"/>
      <c r="BF764" s="253"/>
      <c r="BG764" s="253"/>
      <c r="BH764" s="253"/>
      <c r="BI764" s="253"/>
      <c r="BJ764" s="253"/>
      <c r="BK764" s="253"/>
      <c r="BL764" s="295"/>
      <c r="BM764" s="253"/>
      <c r="BN764" s="253"/>
      <c r="BO764" s="253"/>
      <c r="BP764" s="253"/>
      <c r="BQ764" s="253"/>
      <c r="BR764" s="253"/>
      <c r="BS764" s="253"/>
      <c r="BT764" s="253"/>
      <c r="BU764" s="253"/>
      <c r="BV764" s="253"/>
      <c r="BW764" s="253"/>
      <c r="BX764" s="253"/>
      <c r="BY764" s="253"/>
      <c r="BZ764" s="253"/>
      <c r="CA764" s="253"/>
      <c r="CB764" s="134"/>
    </row>
    <row r="765" spans="1:80" ht="12" x14ac:dyDescent="0.2">
      <c r="A765" s="248"/>
      <c r="B765" s="263"/>
      <c r="C765" s="276" t="str">
        <f>_xlfn.CONCAT(Leverancespecifikation6[[#This Row],[ID]],Leverancespecifikation6[[#This Row],[BYGNINGSDEL]])</f>
        <v/>
      </c>
      <c r="D765" s="253"/>
      <c r="E765" s="253"/>
      <c r="F765" s="253"/>
      <c r="G765" s="253"/>
      <c r="H765" s="253"/>
      <c r="I765" s="253"/>
      <c r="J765" s="253"/>
      <c r="K765" s="277"/>
      <c r="L765" s="253"/>
      <c r="M765" s="278"/>
      <c r="N765" s="326"/>
      <c r="O765" s="256" t="str">
        <f>VLOOKUP(Leverancespecifikation6[[#This Row],[ID-Bygningsdel]],'Data aktør'!A:H,2,FALSE)</f>
        <v/>
      </c>
      <c r="P765" s="256" t="str">
        <f>VLOOKUP(Leverancespecifikation6[[#This Row],[ID-Bygningsdel]],'Data aktør'!A:H,3,FALSE)</f>
        <v/>
      </c>
      <c r="Q765" s="256" t="str">
        <f>VLOOKUP(Leverancespecifikation6[[#This Row],[ID-Bygningsdel]],'Data aktør'!A:H,4,FALSE)</f>
        <v/>
      </c>
      <c r="R765" s="256" t="str">
        <f>VLOOKUP(Leverancespecifikation6[[#This Row],[ID-Bygningsdel]],'Data aktør'!A:H,5,FALSE)</f>
        <v/>
      </c>
      <c r="S765" s="256" t="str">
        <f>VLOOKUP(Leverancespecifikation6[[#This Row],[ID-Bygningsdel]],'Data aktør'!A:H,6,FALSE)</f>
        <v/>
      </c>
      <c r="T765" s="256" t="str">
        <f>VLOOKUP(Leverancespecifikation6[[#This Row],[ID-Bygningsdel]],'Data aktør'!A:H,7,FALSE)</f>
        <v/>
      </c>
      <c r="U765" s="256" t="str">
        <f>VLOOKUP(Leverancespecifikation6[[#This Row],[ID-Bygningsdel]],'Data aktør'!A:H,8,FALSE)</f>
        <v/>
      </c>
      <c r="V765" s="257"/>
      <c r="W765" s="257"/>
      <c r="X765" s="257"/>
      <c r="Y765" s="257"/>
      <c r="Z765" s="257"/>
      <c r="AA765" s="257"/>
      <c r="AB765" s="253"/>
      <c r="AC765" s="253"/>
      <c r="AD765" s="253"/>
      <c r="AE765" s="253"/>
      <c r="AF765" s="253"/>
      <c r="AG765" s="253"/>
      <c r="AH765" s="253"/>
      <c r="AI765" s="253"/>
      <c r="AJ765" s="253"/>
      <c r="AK765" s="253"/>
      <c r="AL765" s="253"/>
      <c r="AM765" s="253"/>
      <c r="AN765" s="253"/>
      <c r="AO765" s="253"/>
      <c r="AP765" s="253"/>
      <c r="AQ765" s="253"/>
      <c r="AR765" s="253"/>
      <c r="AS765" s="253"/>
      <c r="AT765" s="253"/>
      <c r="AU765" s="253"/>
      <c r="AV765" s="253"/>
      <c r="AW765" s="253"/>
      <c r="AX765" s="253"/>
      <c r="AY765" s="253"/>
      <c r="AZ765" s="253"/>
      <c r="BA765" s="253"/>
      <c r="BB765" s="253"/>
      <c r="BC765" s="253"/>
      <c r="BD765" s="253"/>
      <c r="BE765" s="253"/>
      <c r="BF765" s="253"/>
      <c r="BG765" s="253"/>
      <c r="BH765" s="253"/>
      <c r="BI765" s="253"/>
      <c r="BJ765" s="253"/>
      <c r="BK765" s="253"/>
      <c r="BL765" s="295"/>
      <c r="BM765" s="253"/>
      <c r="BN765" s="253"/>
      <c r="BO765" s="253"/>
      <c r="BP765" s="253"/>
      <c r="BQ765" s="253"/>
      <c r="BR765" s="253"/>
      <c r="BS765" s="253"/>
      <c r="BT765" s="253"/>
      <c r="BU765" s="253"/>
      <c r="BV765" s="253"/>
      <c r="BW765" s="253"/>
      <c r="BX765" s="253"/>
      <c r="BY765" s="253"/>
      <c r="BZ765" s="253"/>
      <c r="CA765" s="253"/>
      <c r="CB765" s="134"/>
    </row>
    <row r="766" spans="1:80" ht="12" x14ac:dyDescent="0.2">
      <c r="A766" s="248"/>
      <c r="B766" s="263"/>
      <c r="C766" s="276" t="str">
        <f>_xlfn.CONCAT(Leverancespecifikation6[[#This Row],[ID]],Leverancespecifikation6[[#This Row],[BYGNINGSDEL]])</f>
        <v/>
      </c>
      <c r="D766" s="253"/>
      <c r="E766" s="253"/>
      <c r="F766" s="253"/>
      <c r="G766" s="253"/>
      <c r="H766" s="253"/>
      <c r="I766" s="253"/>
      <c r="J766" s="253"/>
      <c r="K766" s="277"/>
      <c r="L766" s="253"/>
      <c r="M766" s="278"/>
      <c r="N766" s="326"/>
      <c r="O766" s="256" t="str">
        <f>VLOOKUP(Leverancespecifikation6[[#This Row],[ID-Bygningsdel]],'Data aktør'!A:H,2,FALSE)</f>
        <v/>
      </c>
      <c r="P766" s="256" t="str">
        <f>VLOOKUP(Leverancespecifikation6[[#This Row],[ID-Bygningsdel]],'Data aktør'!A:H,3,FALSE)</f>
        <v/>
      </c>
      <c r="Q766" s="256" t="str">
        <f>VLOOKUP(Leverancespecifikation6[[#This Row],[ID-Bygningsdel]],'Data aktør'!A:H,4,FALSE)</f>
        <v/>
      </c>
      <c r="R766" s="256" t="str">
        <f>VLOOKUP(Leverancespecifikation6[[#This Row],[ID-Bygningsdel]],'Data aktør'!A:H,5,FALSE)</f>
        <v/>
      </c>
      <c r="S766" s="256" t="str">
        <f>VLOOKUP(Leverancespecifikation6[[#This Row],[ID-Bygningsdel]],'Data aktør'!A:H,6,FALSE)</f>
        <v/>
      </c>
      <c r="T766" s="256" t="str">
        <f>VLOOKUP(Leverancespecifikation6[[#This Row],[ID-Bygningsdel]],'Data aktør'!A:H,7,FALSE)</f>
        <v/>
      </c>
      <c r="U766" s="256" t="str">
        <f>VLOOKUP(Leverancespecifikation6[[#This Row],[ID-Bygningsdel]],'Data aktør'!A:H,8,FALSE)</f>
        <v/>
      </c>
      <c r="V766" s="257"/>
      <c r="W766" s="257"/>
      <c r="X766" s="257"/>
      <c r="Y766" s="257"/>
      <c r="Z766" s="257"/>
      <c r="AA766" s="257"/>
      <c r="AB766" s="253"/>
      <c r="AC766" s="253"/>
      <c r="AD766" s="253"/>
      <c r="AE766" s="253"/>
      <c r="AF766" s="253"/>
      <c r="AG766" s="253"/>
      <c r="AH766" s="253"/>
      <c r="AI766" s="253"/>
      <c r="AJ766" s="253"/>
      <c r="AK766" s="253"/>
      <c r="AL766" s="253"/>
      <c r="AM766" s="253"/>
      <c r="AN766" s="253"/>
      <c r="AO766" s="253"/>
      <c r="AP766" s="253"/>
      <c r="AQ766" s="253"/>
      <c r="AR766" s="253"/>
      <c r="AS766" s="253"/>
      <c r="AT766" s="253"/>
      <c r="AU766" s="253"/>
      <c r="AV766" s="253"/>
      <c r="AW766" s="253"/>
      <c r="AX766" s="253"/>
      <c r="AY766" s="253"/>
      <c r="AZ766" s="253"/>
      <c r="BA766" s="253"/>
      <c r="BB766" s="253"/>
      <c r="BC766" s="253"/>
      <c r="BD766" s="253"/>
      <c r="BE766" s="253"/>
      <c r="BF766" s="253"/>
      <c r="BG766" s="253"/>
      <c r="BH766" s="253"/>
      <c r="BI766" s="253"/>
      <c r="BJ766" s="253"/>
      <c r="BK766" s="253"/>
      <c r="BL766" s="295"/>
      <c r="BM766" s="253"/>
      <c r="BN766" s="253"/>
      <c r="BO766" s="253"/>
      <c r="BP766" s="253"/>
      <c r="BQ766" s="253"/>
      <c r="BR766" s="253"/>
      <c r="BS766" s="253"/>
      <c r="BT766" s="253"/>
      <c r="BU766" s="253"/>
      <c r="BV766" s="253"/>
      <c r="BW766" s="253"/>
      <c r="BX766" s="253"/>
      <c r="BY766" s="253"/>
      <c r="BZ766" s="253"/>
      <c r="CA766" s="253"/>
      <c r="CB766" s="134"/>
    </row>
    <row r="767" spans="1:80" ht="12" x14ac:dyDescent="0.2">
      <c r="A767" s="248"/>
      <c r="B767" s="263"/>
      <c r="C767" s="276" t="str">
        <f>_xlfn.CONCAT(Leverancespecifikation6[[#This Row],[ID]],Leverancespecifikation6[[#This Row],[BYGNINGSDEL]])</f>
        <v/>
      </c>
      <c r="D767" s="253"/>
      <c r="E767" s="253"/>
      <c r="F767" s="253"/>
      <c r="G767" s="253"/>
      <c r="H767" s="253"/>
      <c r="I767" s="253"/>
      <c r="J767" s="253"/>
      <c r="K767" s="277"/>
      <c r="L767" s="253"/>
      <c r="M767" s="278"/>
      <c r="N767" s="326"/>
      <c r="O767" s="256" t="str">
        <f>VLOOKUP(Leverancespecifikation6[[#This Row],[ID-Bygningsdel]],'Data aktør'!A:H,2,FALSE)</f>
        <v/>
      </c>
      <c r="P767" s="256" t="str">
        <f>VLOOKUP(Leverancespecifikation6[[#This Row],[ID-Bygningsdel]],'Data aktør'!A:H,3,FALSE)</f>
        <v/>
      </c>
      <c r="Q767" s="256" t="str">
        <f>VLOOKUP(Leverancespecifikation6[[#This Row],[ID-Bygningsdel]],'Data aktør'!A:H,4,FALSE)</f>
        <v/>
      </c>
      <c r="R767" s="256" t="str">
        <f>VLOOKUP(Leverancespecifikation6[[#This Row],[ID-Bygningsdel]],'Data aktør'!A:H,5,FALSE)</f>
        <v/>
      </c>
      <c r="S767" s="256" t="str">
        <f>VLOOKUP(Leverancespecifikation6[[#This Row],[ID-Bygningsdel]],'Data aktør'!A:H,6,FALSE)</f>
        <v/>
      </c>
      <c r="T767" s="256" t="str">
        <f>VLOOKUP(Leverancespecifikation6[[#This Row],[ID-Bygningsdel]],'Data aktør'!A:H,7,FALSE)</f>
        <v/>
      </c>
      <c r="U767" s="256" t="str">
        <f>VLOOKUP(Leverancespecifikation6[[#This Row],[ID-Bygningsdel]],'Data aktør'!A:H,8,FALSE)</f>
        <v/>
      </c>
      <c r="V767" s="257"/>
      <c r="W767" s="257"/>
      <c r="X767" s="257"/>
      <c r="Y767" s="257"/>
      <c r="Z767" s="257"/>
      <c r="AA767" s="257"/>
      <c r="AB767" s="253"/>
      <c r="AC767" s="253"/>
      <c r="AD767" s="253"/>
      <c r="AE767" s="253"/>
      <c r="AF767" s="253"/>
      <c r="AG767" s="253"/>
      <c r="AH767" s="253"/>
      <c r="AI767" s="253"/>
      <c r="AJ767" s="253"/>
      <c r="AK767" s="253"/>
      <c r="AL767" s="253"/>
      <c r="AM767" s="253"/>
      <c r="AN767" s="253"/>
      <c r="AO767" s="253"/>
      <c r="AP767" s="253"/>
      <c r="AQ767" s="253"/>
      <c r="AR767" s="253"/>
      <c r="AS767" s="253"/>
      <c r="AT767" s="253"/>
      <c r="AU767" s="253"/>
      <c r="AV767" s="253"/>
      <c r="AW767" s="253"/>
      <c r="AX767" s="253"/>
      <c r="AY767" s="253"/>
      <c r="AZ767" s="253"/>
      <c r="BA767" s="253"/>
      <c r="BB767" s="253"/>
      <c r="BC767" s="253"/>
      <c r="BD767" s="253"/>
      <c r="BE767" s="253"/>
      <c r="BF767" s="253"/>
      <c r="BG767" s="253"/>
      <c r="BH767" s="253"/>
      <c r="BI767" s="253"/>
      <c r="BJ767" s="253"/>
      <c r="BK767" s="253"/>
      <c r="BL767" s="295"/>
      <c r="BM767" s="253"/>
      <c r="BN767" s="253"/>
      <c r="BO767" s="253"/>
      <c r="BP767" s="253"/>
      <c r="BQ767" s="253"/>
      <c r="BR767" s="253"/>
      <c r="BS767" s="253"/>
      <c r="BT767" s="253"/>
      <c r="BU767" s="253"/>
      <c r="BV767" s="253"/>
      <c r="BW767" s="253"/>
      <c r="BX767" s="253"/>
      <c r="BY767" s="253"/>
      <c r="BZ767" s="253"/>
      <c r="CA767" s="253"/>
      <c r="CB767" s="134"/>
    </row>
    <row r="768" spans="1:80" ht="12" x14ac:dyDescent="0.2">
      <c r="A768" s="248"/>
      <c r="B768" s="263"/>
      <c r="C768" s="276" t="str">
        <f>_xlfn.CONCAT(Leverancespecifikation6[[#This Row],[ID]],Leverancespecifikation6[[#This Row],[BYGNINGSDEL]])</f>
        <v/>
      </c>
      <c r="D768" s="253"/>
      <c r="E768" s="253"/>
      <c r="F768" s="253"/>
      <c r="G768" s="253"/>
      <c r="H768" s="253"/>
      <c r="I768" s="253"/>
      <c r="J768" s="253"/>
      <c r="K768" s="277"/>
      <c r="L768" s="253"/>
      <c r="M768" s="278"/>
      <c r="N768" s="326"/>
      <c r="O768" s="256" t="str">
        <f>VLOOKUP(Leverancespecifikation6[[#This Row],[ID-Bygningsdel]],'Data aktør'!A:H,2,FALSE)</f>
        <v/>
      </c>
      <c r="P768" s="256" t="str">
        <f>VLOOKUP(Leverancespecifikation6[[#This Row],[ID-Bygningsdel]],'Data aktør'!A:H,3,FALSE)</f>
        <v/>
      </c>
      <c r="Q768" s="256" t="str">
        <f>VLOOKUP(Leverancespecifikation6[[#This Row],[ID-Bygningsdel]],'Data aktør'!A:H,4,FALSE)</f>
        <v/>
      </c>
      <c r="R768" s="256" t="str">
        <f>VLOOKUP(Leverancespecifikation6[[#This Row],[ID-Bygningsdel]],'Data aktør'!A:H,5,FALSE)</f>
        <v/>
      </c>
      <c r="S768" s="256" t="str">
        <f>VLOOKUP(Leverancespecifikation6[[#This Row],[ID-Bygningsdel]],'Data aktør'!A:H,6,FALSE)</f>
        <v/>
      </c>
      <c r="T768" s="256" t="str">
        <f>VLOOKUP(Leverancespecifikation6[[#This Row],[ID-Bygningsdel]],'Data aktør'!A:H,7,FALSE)</f>
        <v/>
      </c>
      <c r="U768" s="256" t="str">
        <f>VLOOKUP(Leverancespecifikation6[[#This Row],[ID-Bygningsdel]],'Data aktør'!A:H,8,FALSE)</f>
        <v/>
      </c>
      <c r="V768" s="257"/>
      <c r="W768" s="257"/>
      <c r="X768" s="257"/>
      <c r="Y768" s="257"/>
      <c r="Z768" s="257"/>
      <c r="AA768" s="257"/>
      <c r="AB768" s="253"/>
      <c r="AC768" s="253"/>
      <c r="AD768" s="253"/>
      <c r="AE768" s="253"/>
      <c r="AF768" s="253"/>
      <c r="AG768" s="253"/>
      <c r="AH768" s="253"/>
      <c r="AI768" s="253"/>
      <c r="AJ768" s="253"/>
      <c r="AK768" s="253"/>
      <c r="AL768" s="253"/>
      <c r="AM768" s="253"/>
      <c r="AN768" s="253"/>
      <c r="AO768" s="253"/>
      <c r="AP768" s="253"/>
      <c r="AQ768" s="253"/>
      <c r="AR768" s="253"/>
      <c r="AS768" s="253"/>
      <c r="AT768" s="253"/>
      <c r="AU768" s="253"/>
      <c r="AV768" s="253"/>
      <c r="AW768" s="253"/>
      <c r="AX768" s="253"/>
      <c r="AY768" s="253"/>
      <c r="AZ768" s="253"/>
      <c r="BA768" s="253"/>
      <c r="BB768" s="253"/>
      <c r="BC768" s="253"/>
      <c r="BD768" s="253"/>
      <c r="BE768" s="253"/>
      <c r="BF768" s="253"/>
      <c r="BG768" s="253"/>
      <c r="BH768" s="253"/>
      <c r="BI768" s="253"/>
      <c r="BJ768" s="253"/>
      <c r="BK768" s="253"/>
      <c r="BL768" s="295"/>
      <c r="BM768" s="253"/>
      <c r="BN768" s="253"/>
      <c r="BO768" s="253"/>
      <c r="BP768" s="253"/>
      <c r="BQ768" s="253"/>
      <c r="BR768" s="253"/>
      <c r="BS768" s="253"/>
      <c r="BT768" s="253"/>
      <c r="BU768" s="253"/>
      <c r="BV768" s="253"/>
      <c r="BW768" s="253"/>
      <c r="BX768" s="253"/>
      <c r="BY768" s="253"/>
      <c r="BZ768" s="253"/>
      <c r="CA768" s="253"/>
      <c r="CB768" s="134"/>
    </row>
    <row r="769" spans="1:80" ht="12" x14ac:dyDescent="0.2">
      <c r="A769" s="248"/>
      <c r="B769" s="263"/>
      <c r="C769" s="276" t="str">
        <f>_xlfn.CONCAT(Leverancespecifikation6[[#This Row],[ID]],Leverancespecifikation6[[#This Row],[BYGNINGSDEL]])</f>
        <v/>
      </c>
      <c r="D769" s="253"/>
      <c r="E769" s="253"/>
      <c r="F769" s="253"/>
      <c r="G769" s="253"/>
      <c r="H769" s="253"/>
      <c r="I769" s="253"/>
      <c r="J769" s="253"/>
      <c r="K769" s="277"/>
      <c r="L769" s="253"/>
      <c r="M769" s="278"/>
      <c r="N769" s="326"/>
      <c r="O769" s="256" t="str">
        <f>VLOOKUP(Leverancespecifikation6[[#This Row],[ID-Bygningsdel]],'Data aktør'!A:H,2,FALSE)</f>
        <v/>
      </c>
      <c r="P769" s="256" t="str">
        <f>VLOOKUP(Leverancespecifikation6[[#This Row],[ID-Bygningsdel]],'Data aktør'!A:H,3,FALSE)</f>
        <v/>
      </c>
      <c r="Q769" s="256" t="str">
        <f>VLOOKUP(Leverancespecifikation6[[#This Row],[ID-Bygningsdel]],'Data aktør'!A:H,4,FALSE)</f>
        <v/>
      </c>
      <c r="R769" s="256" t="str">
        <f>VLOOKUP(Leverancespecifikation6[[#This Row],[ID-Bygningsdel]],'Data aktør'!A:H,5,FALSE)</f>
        <v/>
      </c>
      <c r="S769" s="256" t="str">
        <f>VLOOKUP(Leverancespecifikation6[[#This Row],[ID-Bygningsdel]],'Data aktør'!A:H,6,FALSE)</f>
        <v/>
      </c>
      <c r="T769" s="256" t="str">
        <f>VLOOKUP(Leverancespecifikation6[[#This Row],[ID-Bygningsdel]],'Data aktør'!A:H,7,FALSE)</f>
        <v/>
      </c>
      <c r="U769" s="256" t="str">
        <f>VLOOKUP(Leverancespecifikation6[[#This Row],[ID-Bygningsdel]],'Data aktør'!A:H,8,FALSE)</f>
        <v/>
      </c>
      <c r="V769" s="257"/>
      <c r="W769" s="257"/>
      <c r="X769" s="257"/>
      <c r="Y769" s="257"/>
      <c r="Z769" s="257"/>
      <c r="AA769" s="257"/>
      <c r="AB769" s="253"/>
      <c r="AC769" s="253"/>
      <c r="AD769" s="253"/>
      <c r="AE769" s="253"/>
      <c r="AF769" s="253"/>
      <c r="AG769" s="253"/>
      <c r="AH769" s="253"/>
      <c r="AI769" s="253"/>
      <c r="AJ769" s="253"/>
      <c r="AK769" s="253"/>
      <c r="AL769" s="253"/>
      <c r="AM769" s="253"/>
      <c r="AN769" s="253"/>
      <c r="AO769" s="253"/>
      <c r="AP769" s="253"/>
      <c r="AQ769" s="253"/>
      <c r="AR769" s="253"/>
      <c r="AS769" s="253"/>
      <c r="AT769" s="253"/>
      <c r="AU769" s="253"/>
      <c r="AV769" s="253"/>
      <c r="AW769" s="253"/>
      <c r="AX769" s="253"/>
      <c r="AY769" s="253"/>
      <c r="AZ769" s="253"/>
      <c r="BA769" s="253"/>
      <c r="BB769" s="253"/>
      <c r="BC769" s="253"/>
      <c r="BD769" s="253"/>
      <c r="BE769" s="253"/>
      <c r="BF769" s="253"/>
      <c r="BG769" s="253"/>
      <c r="BH769" s="253"/>
      <c r="BI769" s="253"/>
      <c r="BJ769" s="253"/>
      <c r="BK769" s="253"/>
      <c r="BL769" s="295"/>
      <c r="BM769" s="253"/>
      <c r="BN769" s="253"/>
      <c r="BO769" s="253"/>
      <c r="BP769" s="253"/>
      <c r="BQ769" s="253"/>
      <c r="BR769" s="253"/>
      <c r="BS769" s="253"/>
      <c r="BT769" s="253"/>
      <c r="BU769" s="253"/>
      <c r="BV769" s="253"/>
      <c r="BW769" s="253"/>
      <c r="BX769" s="253"/>
      <c r="BY769" s="253"/>
      <c r="BZ769" s="253"/>
      <c r="CA769" s="253"/>
      <c r="CB769" s="134"/>
    </row>
    <row r="770" spans="1:80" ht="12" x14ac:dyDescent="0.2">
      <c r="A770" s="248"/>
      <c r="B770" s="263"/>
      <c r="C770" s="276" t="str">
        <f>_xlfn.CONCAT(Leverancespecifikation6[[#This Row],[ID]],Leverancespecifikation6[[#This Row],[BYGNINGSDEL]])</f>
        <v/>
      </c>
      <c r="D770" s="253"/>
      <c r="E770" s="253"/>
      <c r="F770" s="253"/>
      <c r="G770" s="253"/>
      <c r="H770" s="253"/>
      <c r="I770" s="253"/>
      <c r="J770" s="253"/>
      <c r="K770" s="277"/>
      <c r="L770" s="253"/>
      <c r="M770" s="278"/>
      <c r="N770" s="326"/>
      <c r="O770" s="256" t="str">
        <f>VLOOKUP(Leverancespecifikation6[[#This Row],[ID-Bygningsdel]],'Data aktør'!A:H,2,FALSE)</f>
        <v/>
      </c>
      <c r="P770" s="256" t="str">
        <f>VLOOKUP(Leverancespecifikation6[[#This Row],[ID-Bygningsdel]],'Data aktør'!A:H,3,FALSE)</f>
        <v/>
      </c>
      <c r="Q770" s="256" t="str">
        <f>VLOOKUP(Leverancespecifikation6[[#This Row],[ID-Bygningsdel]],'Data aktør'!A:H,4,FALSE)</f>
        <v/>
      </c>
      <c r="R770" s="256" t="str">
        <f>VLOOKUP(Leverancespecifikation6[[#This Row],[ID-Bygningsdel]],'Data aktør'!A:H,5,FALSE)</f>
        <v/>
      </c>
      <c r="S770" s="256" t="str">
        <f>VLOOKUP(Leverancespecifikation6[[#This Row],[ID-Bygningsdel]],'Data aktør'!A:H,6,FALSE)</f>
        <v/>
      </c>
      <c r="T770" s="256" t="str">
        <f>VLOOKUP(Leverancespecifikation6[[#This Row],[ID-Bygningsdel]],'Data aktør'!A:H,7,FALSE)</f>
        <v/>
      </c>
      <c r="U770" s="256" t="str">
        <f>VLOOKUP(Leverancespecifikation6[[#This Row],[ID-Bygningsdel]],'Data aktør'!A:H,8,FALSE)</f>
        <v/>
      </c>
      <c r="V770" s="257"/>
      <c r="W770" s="257"/>
      <c r="X770" s="257"/>
      <c r="Y770" s="257"/>
      <c r="Z770" s="257"/>
      <c r="AA770" s="257"/>
      <c r="AB770" s="253"/>
      <c r="AC770" s="253"/>
      <c r="AD770" s="253"/>
      <c r="AE770" s="253"/>
      <c r="AF770" s="253"/>
      <c r="AG770" s="253"/>
      <c r="AH770" s="253"/>
      <c r="AI770" s="253"/>
      <c r="AJ770" s="253"/>
      <c r="AK770" s="253"/>
      <c r="AL770" s="253"/>
      <c r="AM770" s="253"/>
      <c r="AN770" s="253"/>
      <c r="AO770" s="253"/>
      <c r="AP770" s="253"/>
      <c r="AQ770" s="253"/>
      <c r="AR770" s="253"/>
      <c r="AS770" s="253"/>
      <c r="AT770" s="253"/>
      <c r="AU770" s="253"/>
      <c r="AV770" s="253"/>
      <c r="AW770" s="253"/>
      <c r="AX770" s="253"/>
      <c r="AY770" s="253"/>
      <c r="AZ770" s="253"/>
      <c r="BA770" s="253"/>
      <c r="BB770" s="253"/>
      <c r="BC770" s="253"/>
      <c r="BD770" s="253"/>
      <c r="BE770" s="253"/>
      <c r="BF770" s="253"/>
      <c r="BG770" s="253"/>
      <c r="BH770" s="253"/>
      <c r="BI770" s="253"/>
      <c r="BJ770" s="253"/>
      <c r="BK770" s="253"/>
      <c r="BL770" s="295"/>
      <c r="BM770" s="253"/>
      <c r="BN770" s="253"/>
      <c r="BO770" s="253"/>
      <c r="BP770" s="253"/>
      <c r="BQ770" s="253"/>
      <c r="BR770" s="253"/>
      <c r="BS770" s="253"/>
      <c r="BT770" s="253"/>
      <c r="BU770" s="253"/>
      <c r="BV770" s="253"/>
      <c r="BW770" s="253"/>
      <c r="BX770" s="253"/>
      <c r="BY770" s="253"/>
      <c r="BZ770" s="253"/>
      <c r="CA770" s="253"/>
      <c r="CB770" s="134"/>
    </row>
    <row r="771" spans="1:80" ht="12" x14ac:dyDescent="0.2">
      <c r="A771" s="248"/>
      <c r="B771" s="263"/>
      <c r="C771" s="276" t="str">
        <f>_xlfn.CONCAT(Leverancespecifikation6[[#This Row],[ID]],Leverancespecifikation6[[#This Row],[BYGNINGSDEL]])</f>
        <v/>
      </c>
      <c r="D771" s="253"/>
      <c r="E771" s="253"/>
      <c r="F771" s="253"/>
      <c r="G771" s="253"/>
      <c r="H771" s="253"/>
      <c r="I771" s="253"/>
      <c r="J771" s="253"/>
      <c r="K771" s="277"/>
      <c r="L771" s="253"/>
      <c r="M771" s="278"/>
      <c r="N771" s="326"/>
      <c r="O771" s="256" t="str">
        <f>VLOOKUP(Leverancespecifikation6[[#This Row],[ID-Bygningsdel]],'Data aktør'!A:H,2,FALSE)</f>
        <v/>
      </c>
      <c r="P771" s="256" t="str">
        <f>VLOOKUP(Leverancespecifikation6[[#This Row],[ID-Bygningsdel]],'Data aktør'!A:H,3,FALSE)</f>
        <v/>
      </c>
      <c r="Q771" s="256" t="str">
        <f>VLOOKUP(Leverancespecifikation6[[#This Row],[ID-Bygningsdel]],'Data aktør'!A:H,4,FALSE)</f>
        <v/>
      </c>
      <c r="R771" s="256" t="str">
        <f>VLOOKUP(Leverancespecifikation6[[#This Row],[ID-Bygningsdel]],'Data aktør'!A:H,5,FALSE)</f>
        <v/>
      </c>
      <c r="S771" s="256" t="str">
        <f>VLOOKUP(Leverancespecifikation6[[#This Row],[ID-Bygningsdel]],'Data aktør'!A:H,6,FALSE)</f>
        <v/>
      </c>
      <c r="T771" s="256" t="str">
        <f>VLOOKUP(Leverancespecifikation6[[#This Row],[ID-Bygningsdel]],'Data aktør'!A:H,7,FALSE)</f>
        <v/>
      </c>
      <c r="U771" s="256" t="str">
        <f>VLOOKUP(Leverancespecifikation6[[#This Row],[ID-Bygningsdel]],'Data aktør'!A:H,8,FALSE)</f>
        <v/>
      </c>
      <c r="V771" s="257"/>
      <c r="W771" s="257"/>
      <c r="X771" s="257"/>
      <c r="Y771" s="257"/>
      <c r="Z771" s="257"/>
      <c r="AA771" s="257"/>
      <c r="AB771" s="253"/>
      <c r="AC771" s="253"/>
      <c r="AD771" s="253"/>
      <c r="AE771" s="253"/>
      <c r="AF771" s="253"/>
      <c r="AG771" s="253"/>
      <c r="AH771" s="253"/>
      <c r="AI771" s="253"/>
      <c r="AJ771" s="253"/>
      <c r="AK771" s="253"/>
      <c r="AL771" s="253"/>
      <c r="AM771" s="253"/>
      <c r="AN771" s="253"/>
      <c r="AO771" s="253"/>
      <c r="AP771" s="253"/>
      <c r="AQ771" s="253"/>
      <c r="AR771" s="253"/>
      <c r="AS771" s="253"/>
      <c r="AT771" s="253"/>
      <c r="AU771" s="253"/>
      <c r="AV771" s="253"/>
      <c r="AW771" s="253"/>
      <c r="AX771" s="253"/>
      <c r="AY771" s="253"/>
      <c r="AZ771" s="253"/>
      <c r="BA771" s="253"/>
      <c r="BB771" s="253"/>
      <c r="BC771" s="253"/>
      <c r="BD771" s="253"/>
      <c r="BE771" s="253"/>
      <c r="BF771" s="253"/>
      <c r="BG771" s="253"/>
      <c r="BH771" s="253"/>
      <c r="BI771" s="253"/>
      <c r="BJ771" s="253"/>
      <c r="BK771" s="253"/>
      <c r="BL771" s="295"/>
      <c r="BM771" s="253"/>
      <c r="BN771" s="253"/>
      <c r="BO771" s="253"/>
      <c r="BP771" s="253"/>
      <c r="BQ771" s="253"/>
      <c r="BR771" s="253"/>
      <c r="BS771" s="253"/>
      <c r="BT771" s="253"/>
      <c r="BU771" s="253"/>
      <c r="BV771" s="253"/>
      <c r="BW771" s="253"/>
      <c r="BX771" s="253"/>
      <c r="BY771" s="253"/>
      <c r="BZ771" s="253"/>
      <c r="CA771" s="253"/>
      <c r="CB771" s="134"/>
    </row>
    <row r="772" spans="1:80" ht="12" x14ac:dyDescent="0.2">
      <c r="A772" s="248"/>
      <c r="B772" s="263"/>
      <c r="C772" s="276" t="str">
        <f>_xlfn.CONCAT(Leverancespecifikation6[[#This Row],[ID]],Leverancespecifikation6[[#This Row],[BYGNINGSDEL]])</f>
        <v/>
      </c>
      <c r="D772" s="253"/>
      <c r="E772" s="253"/>
      <c r="F772" s="253"/>
      <c r="G772" s="253"/>
      <c r="H772" s="253"/>
      <c r="I772" s="253"/>
      <c r="J772" s="253"/>
      <c r="K772" s="277"/>
      <c r="L772" s="253"/>
      <c r="M772" s="278"/>
      <c r="N772" s="326"/>
      <c r="O772" s="256" t="str">
        <f>VLOOKUP(Leverancespecifikation6[[#This Row],[ID-Bygningsdel]],'Data aktør'!A:H,2,FALSE)</f>
        <v/>
      </c>
      <c r="P772" s="256" t="str">
        <f>VLOOKUP(Leverancespecifikation6[[#This Row],[ID-Bygningsdel]],'Data aktør'!A:H,3,FALSE)</f>
        <v/>
      </c>
      <c r="Q772" s="256" t="str">
        <f>VLOOKUP(Leverancespecifikation6[[#This Row],[ID-Bygningsdel]],'Data aktør'!A:H,4,FALSE)</f>
        <v/>
      </c>
      <c r="R772" s="256" t="str">
        <f>VLOOKUP(Leverancespecifikation6[[#This Row],[ID-Bygningsdel]],'Data aktør'!A:H,5,FALSE)</f>
        <v/>
      </c>
      <c r="S772" s="256" t="str">
        <f>VLOOKUP(Leverancespecifikation6[[#This Row],[ID-Bygningsdel]],'Data aktør'!A:H,6,FALSE)</f>
        <v/>
      </c>
      <c r="T772" s="256" t="str">
        <f>VLOOKUP(Leverancespecifikation6[[#This Row],[ID-Bygningsdel]],'Data aktør'!A:H,7,FALSE)</f>
        <v/>
      </c>
      <c r="U772" s="256" t="str">
        <f>VLOOKUP(Leverancespecifikation6[[#This Row],[ID-Bygningsdel]],'Data aktør'!A:H,8,FALSE)</f>
        <v/>
      </c>
      <c r="V772" s="257"/>
      <c r="W772" s="257"/>
      <c r="X772" s="257"/>
      <c r="Y772" s="257"/>
      <c r="Z772" s="257"/>
      <c r="AA772" s="257"/>
      <c r="AB772" s="253"/>
      <c r="AC772" s="253"/>
      <c r="AD772" s="253"/>
      <c r="AE772" s="253"/>
      <c r="AF772" s="253"/>
      <c r="AG772" s="253"/>
      <c r="AH772" s="253"/>
      <c r="AI772" s="253"/>
      <c r="AJ772" s="253"/>
      <c r="AK772" s="253"/>
      <c r="AL772" s="253"/>
      <c r="AM772" s="253"/>
      <c r="AN772" s="253"/>
      <c r="AO772" s="253"/>
      <c r="AP772" s="253"/>
      <c r="AQ772" s="253"/>
      <c r="AR772" s="253"/>
      <c r="AS772" s="253"/>
      <c r="AT772" s="253"/>
      <c r="AU772" s="253"/>
      <c r="AV772" s="253"/>
      <c r="AW772" s="253"/>
      <c r="AX772" s="253"/>
      <c r="AY772" s="253"/>
      <c r="AZ772" s="253"/>
      <c r="BA772" s="253"/>
      <c r="BB772" s="253"/>
      <c r="BC772" s="253"/>
      <c r="BD772" s="253"/>
      <c r="BE772" s="253"/>
      <c r="BF772" s="253"/>
      <c r="BG772" s="253"/>
      <c r="BH772" s="253"/>
      <c r="BI772" s="253"/>
      <c r="BJ772" s="253"/>
      <c r="BK772" s="253"/>
      <c r="BL772" s="295"/>
      <c r="BM772" s="253"/>
      <c r="BN772" s="253"/>
      <c r="BO772" s="253"/>
      <c r="BP772" s="253"/>
      <c r="BQ772" s="253"/>
      <c r="BR772" s="253"/>
      <c r="BS772" s="253"/>
      <c r="BT772" s="253"/>
      <c r="BU772" s="253"/>
      <c r="BV772" s="253"/>
      <c r="BW772" s="253"/>
      <c r="BX772" s="253"/>
      <c r="BY772" s="253"/>
      <c r="BZ772" s="253"/>
      <c r="CA772" s="253"/>
      <c r="CB772" s="134"/>
    </row>
    <row r="773" spans="1:80" ht="12" x14ac:dyDescent="0.2">
      <c r="A773" s="248"/>
      <c r="B773" s="263"/>
      <c r="C773" s="276" t="str">
        <f>_xlfn.CONCAT(Leverancespecifikation6[[#This Row],[ID]],Leverancespecifikation6[[#This Row],[BYGNINGSDEL]])</f>
        <v/>
      </c>
      <c r="D773" s="253"/>
      <c r="E773" s="253"/>
      <c r="F773" s="253"/>
      <c r="G773" s="253"/>
      <c r="H773" s="253"/>
      <c r="I773" s="253"/>
      <c r="J773" s="253"/>
      <c r="K773" s="277"/>
      <c r="L773" s="253"/>
      <c r="M773" s="278"/>
      <c r="N773" s="326"/>
      <c r="O773" s="256" t="str">
        <f>VLOOKUP(Leverancespecifikation6[[#This Row],[ID-Bygningsdel]],'Data aktør'!A:H,2,FALSE)</f>
        <v/>
      </c>
      <c r="P773" s="256" t="str">
        <f>VLOOKUP(Leverancespecifikation6[[#This Row],[ID-Bygningsdel]],'Data aktør'!A:H,3,FALSE)</f>
        <v/>
      </c>
      <c r="Q773" s="256" t="str">
        <f>VLOOKUP(Leverancespecifikation6[[#This Row],[ID-Bygningsdel]],'Data aktør'!A:H,4,FALSE)</f>
        <v/>
      </c>
      <c r="R773" s="256" t="str">
        <f>VLOOKUP(Leverancespecifikation6[[#This Row],[ID-Bygningsdel]],'Data aktør'!A:H,5,FALSE)</f>
        <v/>
      </c>
      <c r="S773" s="256" t="str">
        <f>VLOOKUP(Leverancespecifikation6[[#This Row],[ID-Bygningsdel]],'Data aktør'!A:H,6,FALSE)</f>
        <v/>
      </c>
      <c r="T773" s="256" t="str">
        <f>VLOOKUP(Leverancespecifikation6[[#This Row],[ID-Bygningsdel]],'Data aktør'!A:H,7,FALSE)</f>
        <v/>
      </c>
      <c r="U773" s="256" t="str">
        <f>VLOOKUP(Leverancespecifikation6[[#This Row],[ID-Bygningsdel]],'Data aktør'!A:H,8,FALSE)</f>
        <v/>
      </c>
      <c r="V773" s="257"/>
      <c r="W773" s="257"/>
      <c r="X773" s="257"/>
      <c r="Y773" s="257"/>
      <c r="Z773" s="257"/>
      <c r="AA773" s="257"/>
      <c r="AB773" s="253"/>
      <c r="AC773" s="253"/>
      <c r="AD773" s="253"/>
      <c r="AE773" s="253"/>
      <c r="AF773" s="253"/>
      <c r="AG773" s="253"/>
      <c r="AH773" s="253"/>
      <c r="AI773" s="253"/>
      <c r="AJ773" s="253"/>
      <c r="AK773" s="253"/>
      <c r="AL773" s="253"/>
      <c r="AM773" s="253"/>
      <c r="AN773" s="253"/>
      <c r="AO773" s="253"/>
      <c r="AP773" s="253"/>
      <c r="AQ773" s="253"/>
      <c r="AR773" s="253"/>
      <c r="AS773" s="253"/>
      <c r="AT773" s="253"/>
      <c r="AU773" s="253"/>
      <c r="AV773" s="253"/>
      <c r="AW773" s="253"/>
      <c r="AX773" s="253"/>
      <c r="AY773" s="253"/>
      <c r="AZ773" s="253"/>
      <c r="BA773" s="253"/>
      <c r="BB773" s="253"/>
      <c r="BC773" s="253"/>
      <c r="BD773" s="253"/>
      <c r="BE773" s="253"/>
      <c r="BF773" s="253"/>
      <c r="BG773" s="253"/>
      <c r="BH773" s="253"/>
      <c r="BI773" s="253"/>
      <c r="BJ773" s="253"/>
      <c r="BK773" s="253"/>
      <c r="BL773" s="295"/>
      <c r="BM773" s="253"/>
      <c r="BN773" s="253"/>
      <c r="BO773" s="253"/>
      <c r="BP773" s="253"/>
      <c r="BQ773" s="253"/>
      <c r="BR773" s="253"/>
      <c r="BS773" s="253"/>
      <c r="BT773" s="253"/>
      <c r="BU773" s="253"/>
      <c r="BV773" s="253"/>
      <c r="BW773" s="253"/>
      <c r="BX773" s="253"/>
      <c r="BY773" s="253"/>
      <c r="BZ773" s="253"/>
      <c r="CA773" s="253"/>
      <c r="CB773" s="134"/>
    </row>
    <row r="774" spans="1:80" ht="12" x14ac:dyDescent="0.2">
      <c r="A774" s="248"/>
      <c r="B774" s="263"/>
      <c r="C774" s="276" t="str">
        <f>_xlfn.CONCAT(Leverancespecifikation6[[#This Row],[ID]],Leverancespecifikation6[[#This Row],[BYGNINGSDEL]])</f>
        <v/>
      </c>
      <c r="D774" s="253"/>
      <c r="E774" s="253"/>
      <c r="F774" s="253"/>
      <c r="G774" s="253"/>
      <c r="H774" s="253"/>
      <c r="I774" s="253"/>
      <c r="J774" s="253"/>
      <c r="K774" s="277"/>
      <c r="L774" s="253"/>
      <c r="M774" s="278"/>
      <c r="N774" s="326"/>
      <c r="O774" s="256" t="str">
        <f>VLOOKUP(Leverancespecifikation6[[#This Row],[ID-Bygningsdel]],'Data aktør'!A:H,2,FALSE)</f>
        <v/>
      </c>
      <c r="P774" s="256" t="str">
        <f>VLOOKUP(Leverancespecifikation6[[#This Row],[ID-Bygningsdel]],'Data aktør'!A:H,3,FALSE)</f>
        <v/>
      </c>
      <c r="Q774" s="256" t="str">
        <f>VLOOKUP(Leverancespecifikation6[[#This Row],[ID-Bygningsdel]],'Data aktør'!A:H,4,FALSE)</f>
        <v/>
      </c>
      <c r="R774" s="256" t="str">
        <f>VLOOKUP(Leverancespecifikation6[[#This Row],[ID-Bygningsdel]],'Data aktør'!A:H,5,FALSE)</f>
        <v/>
      </c>
      <c r="S774" s="256" t="str">
        <f>VLOOKUP(Leverancespecifikation6[[#This Row],[ID-Bygningsdel]],'Data aktør'!A:H,6,FALSE)</f>
        <v/>
      </c>
      <c r="T774" s="256" t="str">
        <f>VLOOKUP(Leverancespecifikation6[[#This Row],[ID-Bygningsdel]],'Data aktør'!A:H,7,FALSE)</f>
        <v/>
      </c>
      <c r="U774" s="256" t="str">
        <f>VLOOKUP(Leverancespecifikation6[[#This Row],[ID-Bygningsdel]],'Data aktør'!A:H,8,FALSE)</f>
        <v/>
      </c>
      <c r="V774" s="257"/>
      <c r="W774" s="257"/>
      <c r="X774" s="257"/>
      <c r="Y774" s="257"/>
      <c r="Z774" s="257"/>
      <c r="AA774" s="257"/>
      <c r="AB774" s="253"/>
      <c r="AC774" s="253"/>
      <c r="AD774" s="253"/>
      <c r="AE774" s="253"/>
      <c r="AF774" s="253"/>
      <c r="AG774" s="253"/>
      <c r="AH774" s="253"/>
      <c r="AI774" s="253"/>
      <c r="AJ774" s="253"/>
      <c r="AK774" s="253"/>
      <c r="AL774" s="253"/>
      <c r="AM774" s="253"/>
      <c r="AN774" s="253"/>
      <c r="AO774" s="253"/>
      <c r="AP774" s="253"/>
      <c r="AQ774" s="253"/>
      <c r="AR774" s="253"/>
      <c r="AS774" s="253"/>
      <c r="AT774" s="253"/>
      <c r="AU774" s="253"/>
      <c r="AV774" s="253"/>
      <c r="AW774" s="253"/>
      <c r="AX774" s="253"/>
      <c r="AY774" s="253"/>
      <c r="AZ774" s="253"/>
      <c r="BA774" s="253"/>
      <c r="BB774" s="253"/>
      <c r="BC774" s="253"/>
      <c r="BD774" s="253"/>
      <c r="BE774" s="253"/>
      <c r="BF774" s="253"/>
      <c r="BG774" s="253"/>
      <c r="BH774" s="253"/>
      <c r="BI774" s="253"/>
      <c r="BJ774" s="253"/>
      <c r="BK774" s="253"/>
      <c r="BL774" s="295"/>
      <c r="BM774" s="253"/>
      <c r="BN774" s="253"/>
      <c r="BO774" s="253"/>
      <c r="BP774" s="253"/>
      <c r="BQ774" s="253"/>
      <c r="BR774" s="253"/>
      <c r="BS774" s="253"/>
      <c r="BT774" s="253"/>
      <c r="BU774" s="253"/>
      <c r="BV774" s="253"/>
      <c r="BW774" s="253"/>
      <c r="BX774" s="253"/>
      <c r="BY774" s="253"/>
      <c r="BZ774" s="253"/>
      <c r="CA774" s="253"/>
      <c r="CB774" s="134"/>
    </row>
    <row r="775" spans="1:80" ht="12" x14ac:dyDescent="0.2">
      <c r="A775" s="248"/>
      <c r="B775" s="263"/>
      <c r="C775" s="276" t="str">
        <f>_xlfn.CONCAT(Leverancespecifikation6[[#This Row],[ID]],Leverancespecifikation6[[#This Row],[BYGNINGSDEL]])</f>
        <v/>
      </c>
      <c r="D775" s="253"/>
      <c r="E775" s="253"/>
      <c r="F775" s="253"/>
      <c r="G775" s="253"/>
      <c r="H775" s="253"/>
      <c r="I775" s="253"/>
      <c r="J775" s="253"/>
      <c r="K775" s="277"/>
      <c r="L775" s="253"/>
      <c r="M775" s="278"/>
      <c r="N775" s="326"/>
      <c r="O775" s="256" t="str">
        <f>VLOOKUP(Leverancespecifikation6[[#This Row],[ID-Bygningsdel]],'Data aktør'!A:H,2,FALSE)</f>
        <v/>
      </c>
      <c r="P775" s="256" t="str">
        <f>VLOOKUP(Leverancespecifikation6[[#This Row],[ID-Bygningsdel]],'Data aktør'!A:H,3,FALSE)</f>
        <v/>
      </c>
      <c r="Q775" s="256" t="str">
        <f>VLOOKUP(Leverancespecifikation6[[#This Row],[ID-Bygningsdel]],'Data aktør'!A:H,4,FALSE)</f>
        <v/>
      </c>
      <c r="R775" s="256" t="str">
        <f>VLOOKUP(Leverancespecifikation6[[#This Row],[ID-Bygningsdel]],'Data aktør'!A:H,5,FALSE)</f>
        <v/>
      </c>
      <c r="S775" s="256" t="str">
        <f>VLOOKUP(Leverancespecifikation6[[#This Row],[ID-Bygningsdel]],'Data aktør'!A:H,6,FALSE)</f>
        <v/>
      </c>
      <c r="T775" s="256" t="str">
        <f>VLOOKUP(Leverancespecifikation6[[#This Row],[ID-Bygningsdel]],'Data aktør'!A:H,7,FALSE)</f>
        <v/>
      </c>
      <c r="U775" s="256" t="str">
        <f>VLOOKUP(Leverancespecifikation6[[#This Row],[ID-Bygningsdel]],'Data aktør'!A:H,8,FALSE)</f>
        <v/>
      </c>
      <c r="V775" s="257"/>
      <c r="W775" s="257"/>
      <c r="X775" s="257"/>
      <c r="Y775" s="257"/>
      <c r="Z775" s="257"/>
      <c r="AA775" s="257"/>
      <c r="AB775" s="253"/>
      <c r="AC775" s="253"/>
      <c r="AD775" s="253"/>
      <c r="AE775" s="253"/>
      <c r="AF775" s="253"/>
      <c r="AG775" s="253"/>
      <c r="AH775" s="253"/>
      <c r="AI775" s="253"/>
      <c r="AJ775" s="253"/>
      <c r="AK775" s="253"/>
      <c r="AL775" s="253"/>
      <c r="AM775" s="253"/>
      <c r="AN775" s="253"/>
      <c r="AO775" s="253"/>
      <c r="AP775" s="253"/>
      <c r="AQ775" s="253"/>
      <c r="AR775" s="253"/>
      <c r="AS775" s="253"/>
      <c r="AT775" s="253"/>
      <c r="AU775" s="253"/>
      <c r="AV775" s="253"/>
      <c r="AW775" s="253"/>
      <c r="AX775" s="253"/>
      <c r="AY775" s="253"/>
      <c r="AZ775" s="253"/>
      <c r="BA775" s="253"/>
      <c r="BB775" s="253"/>
      <c r="BC775" s="253"/>
      <c r="BD775" s="253"/>
      <c r="BE775" s="253"/>
      <c r="BF775" s="253"/>
      <c r="BG775" s="253"/>
      <c r="BH775" s="253"/>
      <c r="BI775" s="253"/>
      <c r="BJ775" s="253"/>
      <c r="BK775" s="253"/>
      <c r="BL775" s="295"/>
      <c r="BM775" s="253"/>
      <c r="BN775" s="253"/>
      <c r="BO775" s="253"/>
      <c r="BP775" s="253"/>
      <c r="BQ775" s="253"/>
      <c r="BR775" s="253"/>
      <c r="BS775" s="253"/>
      <c r="BT775" s="253"/>
      <c r="BU775" s="253"/>
      <c r="BV775" s="253"/>
      <c r="BW775" s="253"/>
      <c r="BX775" s="253"/>
      <c r="BY775" s="253"/>
      <c r="BZ775" s="253"/>
      <c r="CA775" s="253"/>
      <c r="CB775" s="134"/>
    </row>
    <row r="776" spans="1:80" ht="12" x14ac:dyDescent="0.2">
      <c r="A776" s="248"/>
      <c r="B776" s="263"/>
      <c r="C776" s="276" t="str">
        <f>_xlfn.CONCAT(Leverancespecifikation6[[#This Row],[ID]],Leverancespecifikation6[[#This Row],[BYGNINGSDEL]])</f>
        <v/>
      </c>
      <c r="D776" s="253"/>
      <c r="E776" s="253"/>
      <c r="F776" s="253"/>
      <c r="G776" s="253"/>
      <c r="H776" s="253"/>
      <c r="I776" s="253"/>
      <c r="J776" s="253"/>
      <c r="K776" s="277"/>
      <c r="L776" s="253"/>
      <c r="M776" s="278"/>
      <c r="N776" s="326"/>
      <c r="O776" s="256" t="str">
        <f>VLOOKUP(Leverancespecifikation6[[#This Row],[ID-Bygningsdel]],'Data aktør'!A:H,2,FALSE)</f>
        <v/>
      </c>
      <c r="P776" s="256" t="str">
        <f>VLOOKUP(Leverancespecifikation6[[#This Row],[ID-Bygningsdel]],'Data aktør'!A:H,3,FALSE)</f>
        <v/>
      </c>
      <c r="Q776" s="256" t="str">
        <f>VLOOKUP(Leverancespecifikation6[[#This Row],[ID-Bygningsdel]],'Data aktør'!A:H,4,FALSE)</f>
        <v/>
      </c>
      <c r="R776" s="256" t="str">
        <f>VLOOKUP(Leverancespecifikation6[[#This Row],[ID-Bygningsdel]],'Data aktør'!A:H,5,FALSE)</f>
        <v/>
      </c>
      <c r="S776" s="256" t="str">
        <f>VLOOKUP(Leverancespecifikation6[[#This Row],[ID-Bygningsdel]],'Data aktør'!A:H,6,FALSE)</f>
        <v/>
      </c>
      <c r="T776" s="256" t="str">
        <f>VLOOKUP(Leverancespecifikation6[[#This Row],[ID-Bygningsdel]],'Data aktør'!A:H,7,FALSE)</f>
        <v/>
      </c>
      <c r="U776" s="256" t="str">
        <f>VLOOKUP(Leverancespecifikation6[[#This Row],[ID-Bygningsdel]],'Data aktør'!A:H,8,FALSE)</f>
        <v/>
      </c>
      <c r="V776" s="257"/>
      <c r="W776" s="257"/>
      <c r="X776" s="257"/>
      <c r="Y776" s="257"/>
      <c r="Z776" s="257"/>
      <c r="AA776" s="257"/>
      <c r="AB776" s="253"/>
      <c r="AC776" s="253"/>
      <c r="AD776" s="253"/>
      <c r="AE776" s="253"/>
      <c r="AF776" s="253"/>
      <c r="AG776" s="253"/>
      <c r="AH776" s="253"/>
      <c r="AI776" s="253"/>
      <c r="AJ776" s="253"/>
      <c r="AK776" s="253"/>
      <c r="AL776" s="253"/>
      <c r="AM776" s="253"/>
      <c r="AN776" s="253"/>
      <c r="AO776" s="253"/>
      <c r="AP776" s="253"/>
      <c r="AQ776" s="253"/>
      <c r="AR776" s="253"/>
      <c r="AS776" s="253"/>
      <c r="AT776" s="253"/>
      <c r="AU776" s="253"/>
      <c r="AV776" s="253"/>
      <c r="AW776" s="253"/>
      <c r="AX776" s="253"/>
      <c r="AY776" s="253"/>
      <c r="AZ776" s="253"/>
      <c r="BA776" s="253"/>
      <c r="BB776" s="253"/>
      <c r="BC776" s="253"/>
      <c r="BD776" s="253"/>
      <c r="BE776" s="253"/>
      <c r="BF776" s="253"/>
      <c r="BG776" s="253"/>
      <c r="BH776" s="253"/>
      <c r="BI776" s="253"/>
      <c r="BJ776" s="253"/>
      <c r="BK776" s="253"/>
      <c r="BL776" s="295"/>
      <c r="BM776" s="253"/>
      <c r="BN776" s="253"/>
      <c r="BO776" s="253"/>
      <c r="BP776" s="253"/>
      <c r="BQ776" s="253"/>
      <c r="BR776" s="253"/>
      <c r="BS776" s="253"/>
      <c r="BT776" s="253"/>
      <c r="BU776" s="253"/>
      <c r="BV776" s="253"/>
      <c r="BW776" s="253"/>
      <c r="BX776" s="253"/>
      <c r="BY776" s="253"/>
      <c r="BZ776" s="253"/>
      <c r="CA776" s="253"/>
      <c r="CB776" s="134"/>
    </row>
    <row r="777" spans="1:80" ht="12" x14ac:dyDescent="0.2">
      <c r="A777" s="248"/>
      <c r="B777" s="263"/>
      <c r="C777" s="276" t="str">
        <f>_xlfn.CONCAT(Leverancespecifikation6[[#This Row],[ID]],Leverancespecifikation6[[#This Row],[BYGNINGSDEL]])</f>
        <v/>
      </c>
      <c r="D777" s="253"/>
      <c r="E777" s="253"/>
      <c r="F777" s="253"/>
      <c r="G777" s="253"/>
      <c r="H777" s="253"/>
      <c r="I777" s="253"/>
      <c r="J777" s="253"/>
      <c r="K777" s="277"/>
      <c r="L777" s="253"/>
      <c r="M777" s="278"/>
      <c r="N777" s="326"/>
      <c r="O777" s="256" t="str">
        <f>VLOOKUP(Leverancespecifikation6[[#This Row],[ID-Bygningsdel]],'Data aktør'!A:H,2,FALSE)</f>
        <v/>
      </c>
      <c r="P777" s="256" t="str">
        <f>VLOOKUP(Leverancespecifikation6[[#This Row],[ID-Bygningsdel]],'Data aktør'!A:H,3,FALSE)</f>
        <v/>
      </c>
      <c r="Q777" s="256" t="str">
        <f>VLOOKUP(Leverancespecifikation6[[#This Row],[ID-Bygningsdel]],'Data aktør'!A:H,4,FALSE)</f>
        <v/>
      </c>
      <c r="R777" s="256" t="str">
        <f>VLOOKUP(Leverancespecifikation6[[#This Row],[ID-Bygningsdel]],'Data aktør'!A:H,5,FALSE)</f>
        <v/>
      </c>
      <c r="S777" s="256" t="str">
        <f>VLOOKUP(Leverancespecifikation6[[#This Row],[ID-Bygningsdel]],'Data aktør'!A:H,6,FALSE)</f>
        <v/>
      </c>
      <c r="T777" s="256" t="str">
        <f>VLOOKUP(Leverancespecifikation6[[#This Row],[ID-Bygningsdel]],'Data aktør'!A:H,7,FALSE)</f>
        <v/>
      </c>
      <c r="U777" s="256" t="str">
        <f>VLOOKUP(Leverancespecifikation6[[#This Row],[ID-Bygningsdel]],'Data aktør'!A:H,8,FALSE)</f>
        <v/>
      </c>
      <c r="V777" s="257"/>
      <c r="W777" s="257"/>
      <c r="X777" s="257"/>
      <c r="Y777" s="257"/>
      <c r="Z777" s="257"/>
      <c r="AA777" s="257"/>
      <c r="AB777" s="253"/>
      <c r="AC777" s="253"/>
      <c r="AD777" s="253"/>
      <c r="AE777" s="253"/>
      <c r="AF777" s="253"/>
      <c r="AG777" s="253"/>
      <c r="AH777" s="253"/>
      <c r="AI777" s="253"/>
      <c r="AJ777" s="253"/>
      <c r="AK777" s="253"/>
      <c r="AL777" s="253"/>
      <c r="AM777" s="253"/>
      <c r="AN777" s="253"/>
      <c r="AO777" s="253"/>
      <c r="AP777" s="253"/>
      <c r="AQ777" s="253"/>
      <c r="AR777" s="253"/>
      <c r="AS777" s="253"/>
      <c r="AT777" s="253"/>
      <c r="AU777" s="253"/>
      <c r="AV777" s="253"/>
      <c r="AW777" s="253"/>
      <c r="AX777" s="253"/>
      <c r="AY777" s="253"/>
      <c r="AZ777" s="253"/>
      <c r="BA777" s="253"/>
      <c r="BB777" s="253"/>
      <c r="BC777" s="253"/>
      <c r="BD777" s="253"/>
      <c r="BE777" s="253"/>
      <c r="BF777" s="253"/>
      <c r="BG777" s="253"/>
      <c r="BH777" s="253"/>
      <c r="BI777" s="253"/>
      <c r="BJ777" s="253"/>
      <c r="BK777" s="253"/>
      <c r="BL777" s="295"/>
      <c r="BM777" s="253"/>
      <c r="BN777" s="253"/>
      <c r="BO777" s="253"/>
      <c r="BP777" s="253"/>
      <c r="BQ777" s="253"/>
      <c r="BR777" s="253"/>
      <c r="BS777" s="253"/>
      <c r="BT777" s="253"/>
      <c r="BU777" s="253"/>
      <c r="BV777" s="253"/>
      <c r="BW777" s="253"/>
      <c r="BX777" s="253"/>
      <c r="BY777" s="253"/>
      <c r="BZ777" s="253"/>
      <c r="CA777" s="253"/>
      <c r="CB777" s="134"/>
    </row>
    <row r="778" spans="1:80" ht="12" x14ac:dyDescent="0.2">
      <c r="A778" s="248"/>
      <c r="B778" s="263"/>
      <c r="C778" s="276" t="str">
        <f>_xlfn.CONCAT(Leverancespecifikation6[[#This Row],[ID]],Leverancespecifikation6[[#This Row],[BYGNINGSDEL]])</f>
        <v/>
      </c>
      <c r="D778" s="253"/>
      <c r="E778" s="253"/>
      <c r="F778" s="253"/>
      <c r="G778" s="253"/>
      <c r="H778" s="253"/>
      <c r="I778" s="253"/>
      <c r="J778" s="253"/>
      <c r="K778" s="277"/>
      <c r="L778" s="253"/>
      <c r="M778" s="278"/>
      <c r="N778" s="326"/>
      <c r="O778" s="256" t="str">
        <f>VLOOKUP(Leverancespecifikation6[[#This Row],[ID-Bygningsdel]],'Data aktør'!A:H,2,FALSE)</f>
        <v/>
      </c>
      <c r="P778" s="256" t="str">
        <f>VLOOKUP(Leverancespecifikation6[[#This Row],[ID-Bygningsdel]],'Data aktør'!A:H,3,FALSE)</f>
        <v/>
      </c>
      <c r="Q778" s="256" t="str">
        <f>VLOOKUP(Leverancespecifikation6[[#This Row],[ID-Bygningsdel]],'Data aktør'!A:H,4,FALSE)</f>
        <v/>
      </c>
      <c r="R778" s="256" t="str">
        <f>VLOOKUP(Leverancespecifikation6[[#This Row],[ID-Bygningsdel]],'Data aktør'!A:H,5,FALSE)</f>
        <v/>
      </c>
      <c r="S778" s="256" t="str">
        <f>VLOOKUP(Leverancespecifikation6[[#This Row],[ID-Bygningsdel]],'Data aktør'!A:H,6,FALSE)</f>
        <v/>
      </c>
      <c r="T778" s="256" t="str">
        <f>VLOOKUP(Leverancespecifikation6[[#This Row],[ID-Bygningsdel]],'Data aktør'!A:H,7,FALSE)</f>
        <v/>
      </c>
      <c r="U778" s="256" t="str">
        <f>VLOOKUP(Leverancespecifikation6[[#This Row],[ID-Bygningsdel]],'Data aktør'!A:H,8,FALSE)</f>
        <v/>
      </c>
      <c r="V778" s="257"/>
      <c r="W778" s="257"/>
      <c r="X778" s="257"/>
      <c r="Y778" s="257"/>
      <c r="Z778" s="257"/>
      <c r="AA778" s="257"/>
      <c r="AB778" s="253"/>
      <c r="AC778" s="253"/>
      <c r="AD778" s="253"/>
      <c r="AE778" s="253"/>
      <c r="AF778" s="253"/>
      <c r="AG778" s="253"/>
      <c r="AH778" s="253"/>
      <c r="AI778" s="253"/>
      <c r="AJ778" s="253"/>
      <c r="AK778" s="253"/>
      <c r="AL778" s="253"/>
      <c r="AM778" s="253"/>
      <c r="AN778" s="253"/>
      <c r="AO778" s="253"/>
      <c r="AP778" s="253"/>
      <c r="AQ778" s="253"/>
      <c r="AR778" s="253"/>
      <c r="AS778" s="253"/>
      <c r="AT778" s="253"/>
      <c r="AU778" s="253"/>
      <c r="AV778" s="253"/>
      <c r="AW778" s="253"/>
      <c r="AX778" s="253"/>
      <c r="AY778" s="253"/>
      <c r="AZ778" s="253"/>
      <c r="BA778" s="253"/>
      <c r="BB778" s="253"/>
      <c r="BC778" s="253"/>
      <c r="BD778" s="253"/>
      <c r="BE778" s="253"/>
      <c r="BF778" s="253"/>
      <c r="BG778" s="253"/>
      <c r="BH778" s="253"/>
      <c r="BI778" s="253"/>
      <c r="BJ778" s="253"/>
      <c r="BK778" s="253"/>
      <c r="BL778" s="295"/>
      <c r="BM778" s="253"/>
      <c r="BN778" s="253"/>
      <c r="BO778" s="253"/>
      <c r="BP778" s="253"/>
      <c r="BQ778" s="253"/>
      <c r="BR778" s="253"/>
      <c r="BS778" s="253"/>
      <c r="BT778" s="253"/>
      <c r="BU778" s="253"/>
      <c r="BV778" s="253"/>
      <c r="BW778" s="253"/>
      <c r="BX778" s="253"/>
      <c r="BY778" s="253"/>
      <c r="BZ778" s="253"/>
      <c r="CA778" s="253"/>
      <c r="CB778" s="134"/>
    </row>
    <row r="779" spans="1:80" ht="12" x14ac:dyDescent="0.2">
      <c r="A779" s="248"/>
      <c r="B779" s="263"/>
      <c r="C779" s="276" t="str">
        <f>_xlfn.CONCAT(Leverancespecifikation6[[#This Row],[ID]],Leverancespecifikation6[[#This Row],[BYGNINGSDEL]])</f>
        <v/>
      </c>
      <c r="D779" s="253"/>
      <c r="E779" s="253"/>
      <c r="F779" s="253"/>
      <c r="G779" s="253"/>
      <c r="H779" s="253"/>
      <c r="I779" s="253"/>
      <c r="J779" s="253"/>
      <c r="K779" s="277"/>
      <c r="L779" s="253"/>
      <c r="M779" s="278"/>
      <c r="N779" s="326"/>
      <c r="O779" s="256" t="str">
        <f>VLOOKUP(Leverancespecifikation6[[#This Row],[ID-Bygningsdel]],'Data aktør'!A:H,2,FALSE)</f>
        <v/>
      </c>
      <c r="P779" s="256" t="str">
        <f>VLOOKUP(Leverancespecifikation6[[#This Row],[ID-Bygningsdel]],'Data aktør'!A:H,3,FALSE)</f>
        <v/>
      </c>
      <c r="Q779" s="256" t="str">
        <f>VLOOKUP(Leverancespecifikation6[[#This Row],[ID-Bygningsdel]],'Data aktør'!A:H,4,FALSE)</f>
        <v/>
      </c>
      <c r="R779" s="256" t="str">
        <f>VLOOKUP(Leverancespecifikation6[[#This Row],[ID-Bygningsdel]],'Data aktør'!A:H,5,FALSE)</f>
        <v/>
      </c>
      <c r="S779" s="256" t="str">
        <f>VLOOKUP(Leverancespecifikation6[[#This Row],[ID-Bygningsdel]],'Data aktør'!A:H,6,FALSE)</f>
        <v/>
      </c>
      <c r="T779" s="256" t="str">
        <f>VLOOKUP(Leverancespecifikation6[[#This Row],[ID-Bygningsdel]],'Data aktør'!A:H,7,FALSE)</f>
        <v/>
      </c>
      <c r="U779" s="256" t="str">
        <f>VLOOKUP(Leverancespecifikation6[[#This Row],[ID-Bygningsdel]],'Data aktør'!A:H,8,FALSE)</f>
        <v/>
      </c>
      <c r="V779" s="257"/>
      <c r="W779" s="257"/>
      <c r="X779" s="257"/>
      <c r="Y779" s="257"/>
      <c r="Z779" s="257"/>
      <c r="AA779" s="257"/>
      <c r="AB779" s="253"/>
      <c r="AC779" s="253"/>
      <c r="AD779" s="253"/>
      <c r="AE779" s="253"/>
      <c r="AF779" s="253"/>
      <c r="AG779" s="253"/>
      <c r="AH779" s="253"/>
      <c r="AI779" s="253"/>
      <c r="AJ779" s="253"/>
      <c r="AK779" s="253"/>
      <c r="AL779" s="253"/>
      <c r="AM779" s="253"/>
      <c r="AN779" s="253"/>
      <c r="AO779" s="253"/>
      <c r="AP779" s="253"/>
      <c r="AQ779" s="253"/>
      <c r="AR779" s="253"/>
      <c r="AS779" s="253"/>
      <c r="AT779" s="253"/>
      <c r="AU779" s="253"/>
      <c r="AV779" s="253"/>
      <c r="AW779" s="253"/>
      <c r="AX779" s="253"/>
      <c r="AY779" s="253"/>
      <c r="AZ779" s="253"/>
      <c r="BA779" s="253"/>
      <c r="BB779" s="253"/>
      <c r="BC779" s="253"/>
      <c r="BD779" s="253"/>
      <c r="BE779" s="253"/>
      <c r="BF779" s="253"/>
      <c r="BG779" s="253"/>
      <c r="BH779" s="253"/>
      <c r="BI779" s="253"/>
      <c r="BJ779" s="253"/>
      <c r="BK779" s="253"/>
      <c r="BL779" s="295"/>
      <c r="BM779" s="253"/>
      <c r="BN779" s="253"/>
      <c r="BO779" s="253"/>
      <c r="BP779" s="253"/>
      <c r="BQ779" s="253"/>
      <c r="BR779" s="253"/>
      <c r="BS779" s="253"/>
      <c r="BT779" s="253"/>
      <c r="BU779" s="253"/>
      <c r="BV779" s="253"/>
      <c r="BW779" s="253"/>
      <c r="BX779" s="253"/>
      <c r="BY779" s="253"/>
      <c r="BZ779" s="253"/>
      <c r="CA779" s="253"/>
      <c r="CB779" s="134"/>
    </row>
    <row r="780" spans="1:80" ht="12" x14ac:dyDescent="0.2">
      <c r="A780" s="248"/>
      <c r="B780" s="263"/>
      <c r="C780" s="276" t="str">
        <f>_xlfn.CONCAT(Leverancespecifikation6[[#This Row],[ID]],Leverancespecifikation6[[#This Row],[BYGNINGSDEL]])</f>
        <v/>
      </c>
      <c r="D780" s="253"/>
      <c r="E780" s="253"/>
      <c r="F780" s="253"/>
      <c r="G780" s="253"/>
      <c r="H780" s="253"/>
      <c r="I780" s="253"/>
      <c r="J780" s="253"/>
      <c r="K780" s="277"/>
      <c r="L780" s="253"/>
      <c r="M780" s="278"/>
      <c r="N780" s="326"/>
      <c r="O780" s="256" t="str">
        <f>VLOOKUP(Leverancespecifikation6[[#This Row],[ID-Bygningsdel]],'Data aktør'!A:H,2,FALSE)</f>
        <v/>
      </c>
      <c r="P780" s="256" t="str">
        <f>VLOOKUP(Leverancespecifikation6[[#This Row],[ID-Bygningsdel]],'Data aktør'!A:H,3,FALSE)</f>
        <v/>
      </c>
      <c r="Q780" s="256" t="str">
        <f>VLOOKUP(Leverancespecifikation6[[#This Row],[ID-Bygningsdel]],'Data aktør'!A:H,4,FALSE)</f>
        <v/>
      </c>
      <c r="R780" s="256" t="str">
        <f>VLOOKUP(Leverancespecifikation6[[#This Row],[ID-Bygningsdel]],'Data aktør'!A:H,5,FALSE)</f>
        <v/>
      </c>
      <c r="S780" s="256" t="str">
        <f>VLOOKUP(Leverancespecifikation6[[#This Row],[ID-Bygningsdel]],'Data aktør'!A:H,6,FALSE)</f>
        <v/>
      </c>
      <c r="T780" s="256" t="str">
        <f>VLOOKUP(Leverancespecifikation6[[#This Row],[ID-Bygningsdel]],'Data aktør'!A:H,7,FALSE)</f>
        <v/>
      </c>
      <c r="U780" s="256" t="str">
        <f>VLOOKUP(Leverancespecifikation6[[#This Row],[ID-Bygningsdel]],'Data aktør'!A:H,8,FALSE)</f>
        <v/>
      </c>
      <c r="V780" s="257"/>
      <c r="W780" s="257"/>
      <c r="X780" s="257"/>
      <c r="Y780" s="257"/>
      <c r="Z780" s="257"/>
      <c r="AA780" s="257"/>
      <c r="AB780" s="253"/>
      <c r="AC780" s="253"/>
      <c r="AD780" s="253"/>
      <c r="AE780" s="253"/>
      <c r="AF780" s="253"/>
      <c r="AG780" s="253"/>
      <c r="AH780" s="253"/>
      <c r="AI780" s="253"/>
      <c r="AJ780" s="253"/>
      <c r="AK780" s="253"/>
      <c r="AL780" s="253"/>
      <c r="AM780" s="253"/>
      <c r="AN780" s="253"/>
      <c r="AO780" s="253"/>
      <c r="AP780" s="253"/>
      <c r="AQ780" s="253"/>
      <c r="AR780" s="253"/>
      <c r="AS780" s="253"/>
      <c r="AT780" s="253"/>
      <c r="AU780" s="253"/>
      <c r="AV780" s="253"/>
      <c r="AW780" s="253"/>
      <c r="AX780" s="253"/>
      <c r="AY780" s="253"/>
      <c r="AZ780" s="253"/>
      <c r="BA780" s="253"/>
      <c r="BB780" s="253"/>
      <c r="BC780" s="253"/>
      <c r="BD780" s="253"/>
      <c r="BE780" s="253"/>
      <c r="BF780" s="253"/>
      <c r="BG780" s="253"/>
      <c r="BH780" s="253"/>
      <c r="BI780" s="253"/>
      <c r="BJ780" s="253"/>
      <c r="BK780" s="253"/>
      <c r="BL780" s="295"/>
      <c r="BM780" s="253"/>
      <c r="BN780" s="253"/>
      <c r="BO780" s="253"/>
      <c r="BP780" s="253"/>
      <c r="BQ780" s="253"/>
      <c r="BR780" s="253"/>
      <c r="BS780" s="253"/>
      <c r="BT780" s="253"/>
      <c r="BU780" s="253"/>
      <c r="BV780" s="253"/>
      <c r="BW780" s="253"/>
      <c r="BX780" s="253"/>
      <c r="BY780" s="253"/>
      <c r="BZ780" s="253"/>
      <c r="CA780" s="253"/>
      <c r="CB780" s="134"/>
    </row>
    <row r="781" spans="1:80" ht="12" x14ac:dyDescent="0.2">
      <c r="A781" s="248"/>
      <c r="B781" s="263"/>
      <c r="C781" s="276" t="str">
        <f>_xlfn.CONCAT(Leverancespecifikation6[[#This Row],[ID]],Leverancespecifikation6[[#This Row],[BYGNINGSDEL]])</f>
        <v/>
      </c>
      <c r="D781" s="253"/>
      <c r="E781" s="253"/>
      <c r="F781" s="253"/>
      <c r="G781" s="253"/>
      <c r="H781" s="253"/>
      <c r="I781" s="253"/>
      <c r="J781" s="253"/>
      <c r="K781" s="277"/>
      <c r="L781" s="253"/>
      <c r="M781" s="278"/>
      <c r="N781" s="326"/>
      <c r="O781" s="256" t="str">
        <f>VLOOKUP(Leverancespecifikation6[[#This Row],[ID-Bygningsdel]],'Data aktør'!A:H,2,FALSE)</f>
        <v/>
      </c>
      <c r="P781" s="256" t="str">
        <f>VLOOKUP(Leverancespecifikation6[[#This Row],[ID-Bygningsdel]],'Data aktør'!A:H,3,FALSE)</f>
        <v/>
      </c>
      <c r="Q781" s="256" t="str">
        <f>VLOOKUP(Leverancespecifikation6[[#This Row],[ID-Bygningsdel]],'Data aktør'!A:H,4,FALSE)</f>
        <v/>
      </c>
      <c r="R781" s="256" t="str">
        <f>VLOOKUP(Leverancespecifikation6[[#This Row],[ID-Bygningsdel]],'Data aktør'!A:H,5,FALSE)</f>
        <v/>
      </c>
      <c r="S781" s="256" t="str">
        <f>VLOOKUP(Leverancespecifikation6[[#This Row],[ID-Bygningsdel]],'Data aktør'!A:H,6,FALSE)</f>
        <v/>
      </c>
      <c r="T781" s="256" t="str">
        <f>VLOOKUP(Leverancespecifikation6[[#This Row],[ID-Bygningsdel]],'Data aktør'!A:H,7,FALSE)</f>
        <v/>
      </c>
      <c r="U781" s="256" t="str">
        <f>VLOOKUP(Leverancespecifikation6[[#This Row],[ID-Bygningsdel]],'Data aktør'!A:H,8,FALSE)</f>
        <v/>
      </c>
      <c r="V781" s="257"/>
      <c r="W781" s="257"/>
      <c r="X781" s="257"/>
      <c r="Y781" s="257"/>
      <c r="Z781" s="257"/>
      <c r="AA781" s="257"/>
      <c r="AB781" s="253"/>
      <c r="AC781" s="253"/>
      <c r="AD781" s="253"/>
      <c r="AE781" s="253"/>
      <c r="AF781" s="253"/>
      <c r="AG781" s="253"/>
      <c r="AH781" s="253"/>
      <c r="AI781" s="253"/>
      <c r="AJ781" s="253"/>
      <c r="AK781" s="253"/>
      <c r="AL781" s="253"/>
      <c r="AM781" s="253"/>
      <c r="AN781" s="253"/>
      <c r="AO781" s="253"/>
      <c r="AP781" s="253"/>
      <c r="AQ781" s="253"/>
      <c r="AR781" s="253"/>
      <c r="AS781" s="253"/>
      <c r="AT781" s="253"/>
      <c r="AU781" s="253"/>
      <c r="AV781" s="253"/>
      <c r="AW781" s="253"/>
      <c r="AX781" s="253"/>
      <c r="AY781" s="253"/>
      <c r="AZ781" s="253"/>
      <c r="BA781" s="253"/>
      <c r="BB781" s="253"/>
      <c r="BC781" s="253"/>
      <c r="BD781" s="253"/>
      <c r="BE781" s="253"/>
      <c r="BF781" s="253"/>
      <c r="BG781" s="253"/>
      <c r="BH781" s="253"/>
      <c r="BI781" s="253"/>
      <c r="BJ781" s="253"/>
      <c r="BK781" s="253"/>
      <c r="BL781" s="295"/>
      <c r="BM781" s="253"/>
      <c r="BN781" s="253"/>
      <c r="BO781" s="253"/>
      <c r="BP781" s="253"/>
      <c r="BQ781" s="253"/>
      <c r="BR781" s="253"/>
      <c r="BS781" s="253"/>
      <c r="BT781" s="253"/>
      <c r="BU781" s="253"/>
      <c r="BV781" s="253"/>
      <c r="BW781" s="253"/>
      <c r="BX781" s="253"/>
      <c r="BY781" s="253"/>
      <c r="BZ781" s="253"/>
      <c r="CA781" s="253"/>
      <c r="CB781" s="134"/>
    </row>
    <row r="782" spans="1:80" ht="12" x14ac:dyDescent="0.2">
      <c r="A782" s="248"/>
      <c r="B782" s="263"/>
      <c r="C782" s="276" t="str">
        <f>_xlfn.CONCAT(Leverancespecifikation6[[#This Row],[ID]],Leverancespecifikation6[[#This Row],[BYGNINGSDEL]])</f>
        <v/>
      </c>
      <c r="D782" s="253"/>
      <c r="E782" s="253"/>
      <c r="F782" s="253"/>
      <c r="G782" s="253"/>
      <c r="H782" s="253"/>
      <c r="I782" s="253"/>
      <c r="J782" s="253"/>
      <c r="K782" s="277"/>
      <c r="L782" s="253"/>
      <c r="M782" s="278"/>
      <c r="N782" s="326"/>
      <c r="O782" s="256" t="str">
        <f>VLOOKUP(Leverancespecifikation6[[#This Row],[ID-Bygningsdel]],'Data aktør'!A:H,2,FALSE)</f>
        <v/>
      </c>
      <c r="P782" s="256" t="str">
        <f>VLOOKUP(Leverancespecifikation6[[#This Row],[ID-Bygningsdel]],'Data aktør'!A:H,3,FALSE)</f>
        <v/>
      </c>
      <c r="Q782" s="256" t="str">
        <f>VLOOKUP(Leverancespecifikation6[[#This Row],[ID-Bygningsdel]],'Data aktør'!A:H,4,FALSE)</f>
        <v/>
      </c>
      <c r="R782" s="256" t="str">
        <f>VLOOKUP(Leverancespecifikation6[[#This Row],[ID-Bygningsdel]],'Data aktør'!A:H,5,FALSE)</f>
        <v/>
      </c>
      <c r="S782" s="256" t="str">
        <f>VLOOKUP(Leverancespecifikation6[[#This Row],[ID-Bygningsdel]],'Data aktør'!A:H,6,FALSE)</f>
        <v/>
      </c>
      <c r="T782" s="256" t="str">
        <f>VLOOKUP(Leverancespecifikation6[[#This Row],[ID-Bygningsdel]],'Data aktør'!A:H,7,FALSE)</f>
        <v/>
      </c>
      <c r="U782" s="256" t="str">
        <f>VLOOKUP(Leverancespecifikation6[[#This Row],[ID-Bygningsdel]],'Data aktør'!A:H,8,FALSE)</f>
        <v/>
      </c>
      <c r="V782" s="257"/>
      <c r="W782" s="257"/>
      <c r="X782" s="257"/>
      <c r="Y782" s="257"/>
      <c r="Z782" s="257"/>
      <c r="AA782" s="257"/>
      <c r="AB782" s="253"/>
      <c r="AC782" s="253"/>
      <c r="AD782" s="253"/>
      <c r="AE782" s="253"/>
      <c r="AF782" s="253"/>
      <c r="AG782" s="253"/>
      <c r="AH782" s="253"/>
      <c r="AI782" s="253"/>
      <c r="AJ782" s="253"/>
      <c r="AK782" s="253"/>
      <c r="AL782" s="253"/>
      <c r="AM782" s="253"/>
      <c r="AN782" s="253"/>
      <c r="AO782" s="253"/>
      <c r="AP782" s="253"/>
      <c r="AQ782" s="253"/>
      <c r="AR782" s="253"/>
      <c r="AS782" s="253"/>
      <c r="AT782" s="253"/>
      <c r="AU782" s="253"/>
      <c r="AV782" s="253"/>
      <c r="AW782" s="253"/>
      <c r="AX782" s="253"/>
      <c r="AY782" s="253"/>
      <c r="AZ782" s="253"/>
      <c r="BA782" s="253"/>
      <c r="BB782" s="253"/>
      <c r="BC782" s="253"/>
      <c r="BD782" s="253"/>
      <c r="BE782" s="253"/>
      <c r="BF782" s="253"/>
      <c r="BG782" s="253"/>
      <c r="BH782" s="253"/>
      <c r="BI782" s="253"/>
      <c r="BJ782" s="253"/>
      <c r="BK782" s="253"/>
      <c r="BL782" s="295"/>
      <c r="BM782" s="253"/>
      <c r="BN782" s="253"/>
      <c r="BO782" s="253"/>
      <c r="BP782" s="253"/>
      <c r="BQ782" s="253"/>
      <c r="BR782" s="253"/>
      <c r="BS782" s="253"/>
      <c r="BT782" s="253"/>
      <c r="BU782" s="253"/>
      <c r="BV782" s="253"/>
      <c r="BW782" s="253"/>
      <c r="BX782" s="253"/>
      <c r="BY782" s="253"/>
      <c r="BZ782" s="253"/>
      <c r="CA782" s="253"/>
      <c r="CB782" s="134"/>
    </row>
    <row r="783" spans="1:80" ht="12" x14ac:dyDescent="0.2">
      <c r="A783" s="248"/>
      <c r="B783" s="263"/>
      <c r="C783" s="276" t="str">
        <f>_xlfn.CONCAT(Leverancespecifikation6[[#This Row],[ID]],Leverancespecifikation6[[#This Row],[BYGNINGSDEL]])</f>
        <v/>
      </c>
      <c r="D783" s="253"/>
      <c r="E783" s="253"/>
      <c r="F783" s="253"/>
      <c r="G783" s="253"/>
      <c r="H783" s="253"/>
      <c r="I783" s="253"/>
      <c r="J783" s="253"/>
      <c r="K783" s="277"/>
      <c r="L783" s="253"/>
      <c r="M783" s="278"/>
      <c r="N783" s="326"/>
      <c r="O783" s="256" t="str">
        <f>VLOOKUP(Leverancespecifikation6[[#This Row],[ID-Bygningsdel]],'Data aktør'!A:H,2,FALSE)</f>
        <v/>
      </c>
      <c r="P783" s="256" t="str">
        <f>VLOOKUP(Leverancespecifikation6[[#This Row],[ID-Bygningsdel]],'Data aktør'!A:H,3,FALSE)</f>
        <v/>
      </c>
      <c r="Q783" s="256" t="str">
        <f>VLOOKUP(Leverancespecifikation6[[#This Row],[ID-Bygningsdel]],'Data aktør'!A:H,4,FALSE)</f>
        <v/>
      </c>
      <c r="R783" s="256" t="str">
        <f>VLOOKUP(Leverancespecifikation6[[#This Row],[ID-Bygningsdel]],'Data aktør'!A:H,5,FALSE)</f>
        <v/>
      </c>
      <c r="S783" s="256" t="str">
        <f>VLOOKUP(Leverancespecifikation6[[#This Row],[ID-Bygningsdel]],'Data aktør'!A:H,6,FALSE)</f>
        <v/>
      </c>
      <c r="T783" s="256" t="str">
        <f>VLOOKUP(Leverancespecifikation6[[#This Row],[ID-Bygningsdel]],'Data aktør'!A:H,7,FALSE)</f>
        <v/>
      </c>
      <c r="U783" s="256" t="str">
        <f>VLOOKUP(Leverancespecifikation6[[#This Row],[ID-Bygningsdel]],'Data aktør'!A:H,8,FALSE)</f>
        <v/>
      </c>
      <c r="V783" s="257"/>
      <c r="W783" s="257"/>
      <c r="X783" s="257"/>
      <c r="Y783" s="257"/>
      <c r="Z783" s="257"/>
      <c r="AA783" s="257"/>
      <c r="AB783" s="253"/>
      <c r="AC783" s="253"/>
      <c r="AD783" s="253"/>
      <c r="AE783" s="253"/>
      <c r="AF783" s="253"/>
      <c r="AG783" s="253"/>
      <c r="AH783" s="253"/>
      <c r="AI783" s="253"/>
      <c r="AJ783" s="253"/>
      <c r="AK783" s="253"/>
      <c r="AL783" s="253"/>
      <c r="AM783" s="253"/>
      <c r="AN783" s="253"/>
      <c r="AO783" s="253"/>
      <c r="AP783" s="253"/>
      <c r="AQ783" s="253"/>
      <c r="AR783" s="253"/>
      <c r="AS783" s="253"/>
      <c r="AT783" s="253"/>
      <c r="AU783" s="253"/>
      <c r="AV783" s="253"/>
      <c r="AW783" s="253"/>
      <c r="AX783" s="253"/>
      <c r="AY783" s="253"/>
      <c r="AZ783" s="253"/>
      <c r="BA783" s="253"/>
      <c r="BB783" s="253"/>
      <c r="BC783" s="253"/>
      <c r="BD783" s="253"/>
      <c r="BE783" s="253"/>
      <c r="BF783" s="253"/>
      <c r="BG783" s="253"/>
      <c r="BH783" s="253"/>
      <c r="BI783" s="253"/>
      <c r="BJ783" s="253"/>
      <c r="BK783" s="253"/>
      <c r="BL783" s="295"/>
      <c r="BM783" s="253"/>
      <c r="BN783" s="253"/>
      <c r="BO783" s="253"/>
      <c r="BP783" s="253"/>
      <c r="BQ783" s="253"/>
      <c r="BR783" s="253"/>
      <c r="BS783" s="253"/>
      <c r="BT783" s="253"/>
      <c r="BU783" s="253"/>
      <c r="BV783" s="253"/>
      <c r="BW783" s="253"/>
      <c r="BX783" s="253"/>
      <c r="BY783" s="253"/>
      <c r="BZ783" s="253"/>
      <c r="CA783" s="253"/>
      <c r="CB783" s="134"/>
    </row>
    <row r="784" spans="1:80" ht="12" x14ac:dyDescent="0.2">
      <c r="A784" s="248"/>
      <c r="B784" s="263"/>
      <c r="C784" s="276" t="str">
        <f>_xlfn.CONCAT(Leverancespecifikation6[[#This Row],[ID]],Leverancespecifikation6[[#This Row],[BYGNINGSDEL]])</f>
        <v/>
      </c>
      <c r="D784" s="253"/>
      <c r="E784" s="253"/>
      <c r="F784" s="253"/>
      <c r="G784" s="253"/>
      <c r="H784" s="253"/>
      <c r="I784" s="253"/>
      <c r="J784" s="253"/>
      <c r="K784" s="277"/>
      <c r="L784" s="253"/>
      <c r="M784" s="278"/>
      <c r="N784" s="326"/>
      <c r="O784" s="256" t="str">
        <f>VLOOKUP(Leverancespecifikation6[[#This Row],[ID-Bygningsdel]],'Data aktør'!A:H,2,FALSE)</f>
        <v/>
      </c>
      <c r="P784" s="256" t="str">
        <f>VLOOKUP(Leverancespecifikation6[[#This Row],[ID-Bygningsdel]],'Data aktør'!A:H,3,FALSE)</f>
        <v/>
      </c>
      <c r="Q784" s="256" t="str">
        <f>VLOOKUP(Leverancespecifikation6[[#This Row],[ID-Bygningsdel]],'Data aktør'!A:H,4,FALSE)</f>
        <v/>
      </c>
      <c r="R784" s="256" t="str">
        <f>VLOOKUP(Leverancespecifikation6[[#This Row],[ID-Bygningsdel]],'Data aktør'!A:H,5,FALSE)</f>
        <v/>
      </c>
      <c r="S784" s="256" t="str">
        <f>VLOOKUP(Leverancespecifikation6[[#This Row],[ID-Bygningsdel]],'Data aktør'!A:H,6,FALSE)</f>
        <v/>
      </c>
      <c r="T784" s="256" t="str">
        <f>VLOOKUP(Leverancespecifikation6[[#This Row],[ID-Bygningsdel]],'Data aktør'!A:H,7,FALSE)</f>
        <v/>
      </c>
      <c r="U784" s="256" t="str">
        <f>VLOOKUP(Leverancespecifikation6[[#This Row],[ID-Bygningsdel]],'Data aktør'!A:H,8,FALSE)</f>
        <v/>
      </c>
      <c r="V784" s="257"/>
      <c r="W784" s="257"/>
      <c r="X784" s="257"/>
      <c r="Y784" s="257"/>
      <c r="Z784" s="257"/>
      <c r="AA784" s="257"/>
      <c r="AB784" s="253"/>
      <c r="AC784" s="253"/>
      <c r="AD784" s="253"/>
      <c r="AE784" s="253"/>
      <c r="AF784" s="253"/>
      <c r="AG784" s="253"/>
      <c r="AH784" s="253"/>
      <c r="AI784" s="253"/>
      <c r="AJ784" s="253"/>
      <c r="AK784" s="253"/>
      <c r="AL784" s="253"/>
      <c r="AM784" s="253"/>
      <c r="AN784" s="253"/>
      <c r="AO784" s="253"/>
      <c r="AP784" s="253"/>
      <c r="AQ784" s="253"/>
      <c r="AR784" s="253"/>
      <c r="AS784" s="253"/>
      <c r="AT784" s="253"/>
      <c r="AU784" s="253"/>
      <c r="AV784" s="253"/>
      <c r="AW784" s="253"/>
      <c r="AX784" s="253"/>
      <c r="AY784" s="253"/>
      <c r="AZ784" s="253"/>
      <c r="BA784" s="253"/>
      <c r="BB784" s="253"/>
      <c r="BC784" s="253"/>
      <c r="BD784" s="253"/>
      <c r="BE784" s="253"/>
      <c r="BF784" s="253"/>
      <c r="BG784" s="253"/>
      <c r="BH784" s="253"/>
      <c r="BI784" s="253"/>
      <c r="BJ784" s="253"/>
      <c r="BK784" s="253"/>
      <c r="BL784" s="295"/>
      <c r="BM784" s="253"/>
      <c r="BN784" s="253"/>
      <c r="BO784" s="253"/>
      <c r="BP784" s="253"/>
      <c r="BQ784" s="253"/>
      <c r="BR784" s="253"/>
      <c r="BS784" s="253"/>
      <c r="BT784" s="253"/>
      <c r="BU784" s="253"/>
      <c r="BV784" s="253"/>
      <c r="BW784" s="253"/>
      <c r="BX784" s="253"/>
      <c r="BY784" s="253"/>
      <c r="BZ784" s="253"/>
      <c r="CA784" s="253"/>
      <c r="CB784" s="134"/>
    </row>
    <row r="785" spans="1:80" ht="12" x14ac:dyDescent="0.2">
      <c r="A785" s="248"/>
      <c r="B785" s="263"/>
      <c r="C785" s="276" t="str">
        <f>_xlfn.CONCAT(Leverancespecifikation6[[#This Row],[ID]],Leverancespecifikation6[[#This Row],[BYGNINGSDEL]])</f>
        <v/>
      </c>
      <c r="D785" s="253"/>
      <c r="E785" s="253"/>
      <c r="F785" s="253"/>
      <c r="G785" s="253"/>
      <c r="H785" s="253"/>
      <c r="I785" s="253"/>
      <c r="J785" s="253"/>
      <c r="K785" s="277"/>
      <c r="L785" s="253"/>
      <c r="M785" s="278"/>
      <c r="N785" s="326"/>
      <c r="O785" s="256" t="str">
        <f>VLOOKUP(Leverancespecifikation6[[#This Row],[ID-Bygningsdel]],'Data aktør'!A:H,2,FALSE)</f>
        <v/>
      </c>
      <c r="P785" s="256" t="str">
        <f>VLOOKUP(Leverancespecifikation6[[#This Row],[ID-Bygningsdel]],'Data aktør'!A:H,3,FALSE)</f>
        <v/>
      </c>
      <c r="Q785" s="256" t="str">
        <f>VLOOKUP(Leverancespecifikation6[[#This Row],[ID-Bygningsdel]],'Data aktør'!A:H,4,FALSE)</f>
        <v/>
      </c>
      <c r="R785" s="256" t="str">
        <f>VLOOKUP(Leverancespecifikation6[[#This Row],[ID-Bygningsdel]],'Data aktør'!A:H,5,FALSE)</f>
        <v/>
      </c>
      <c r="S785" s="256" t="str">
        <f>VLOOKUP(Leverancespecifikation6[[#This Row],[ID-Bygningsdel]],'Data aktør'!A:H,6,FALSE)</f>
        <v/>
      </c>
      <c r="T785" s="256" t="str">
        <f>VLOOKUP(Leverancespecifikation6[[#This Row],[ID-Bygningsdel]],'Data aktør'!A:H,7,FALSE)</f>
        <v/>
      </c>
      <c r="U785" s="256" t="str">
        <f>VLOOKUP(Leverancespecifikation6[[#This Row],[ID-Bygningsdel]],'Data aktør'!A:H,8,FALSE)</f>
        <v/>
      </c>
      <c r="V785" s="257"/>
      <c r="W785" s="257"/>
      <c r="X785" s="257"/>
      <c r="Y785" s="257"/>
      <c r="Z785" s="257"/>
      <c r="AA785" s="257"/>
      <c r="AB785" s="253"/>
      <c r="AC785" s="253"/>
      <c r="AD785" s="253"/>
      <c r="AE785" s="253"/>
      <c r="AF785" s="253"/>
      <c r="AG785" s="253"/>
      <c r="AH785" s="253"/>
      <c r="AI785" s="253"/>
      <c r="AJ785" s="253"/>
      <c r="AK785" s="253"/>
      <c r="AL785" s="253"/>
      <c r="AM785" s="253"/>
      <c r="AN785" s="253"/>
      <c r="AO785" s="253"/>
      <c r="AP785" s="253"/>
      <c r="AQ785" s="253"/>
      <c r="AR785" s="253"/>
      <c r="AS785" s="253"/>
      <c r="AT785" s="253"/>
      <c r="AU785" s="253"/>
      <c r="AV785" s="253"/>
      <c r="AW785" s="253"/>
      <c r="AX785" s="253"/>
      <c r="AY785" s="253"/>
      <c r="AZ785" s="253"/>
      <c r="BA785" s="253"/>
      <c r="BB785" s="253"/>
      <c r="BC785" s="253"/>
      <c r="BD785" s="253"/>
      <c r="BE785" s="253"/>
      <c r="BF785" s="253"/>
      <c r="BG785" s="253"/>
      <c r="BH785" s="253"/>
      <c r="BI785" s="253"/>
      <c r="BJ785" s="253"/>
      <c r="BK785" s="253"/>
      <c r="BL785" s="295"/>
      <c r="BM785" s="253"/>
      <c r="BN785" s="253"/>
      <c r="BO785" s="253"/>
      <c r="BP785" s="253"/>
      <c r="BQ785" s="253"/>
      <c r="BR785" s="253"/>
      <c r="BS785" s="253"/>
      <c r="BT785" s="253"/>
      <c r="BU785" s="253"/>
      <c r="BV785" s="253"/>
      <c r="BW785" s="253"/>
      <c r="BX785" s="253"/>
      <c r="BY785" s="253"/>
      <c r="BZ785" s="253"/>
      <c r="CA785" s="253"/>
      <c r="CB785" s="134"/>
    </row>
    <row r="786" spans="1:80" ht="12" x14ac:dyDescent="0.2">
      <c r="A786" s="248"/>
      <c r="B786" s="263"/>
      <c r="C786" s="276" t="str">
        <f>_xlfn.CONCAT(Leverancespecifikation6[[#This Row],[ID]],Leverancespecifikation6[[#This Row],[BYGNINGSDEL]])</f>
        <v/>
      </c>
      <c r="D786" s="253"/>
      <c r="E786" s="253"/>
      <c r="F786" s="253"/>
      <c r="G786" s="253"/>
      <c r="H786" s="253"/>
      <c r="I786" s="253"/>
      <c r="J786" s="253"/>
      <c r="K786" s="277"/>
      <c r="L786" s="253"/>
      <c r="M786" s="278"/>
      <c r="N786" s="326"/>
      <c r="O786" s="256" t="str">
        <f>VLOOKUP(Leverancespecifikation6[[#This Row],[ID-Bygningsdel]],'Data aktør'!A:H,2,FALSE)</f>
        <v/>
      </c>
      <c r="P786" s="256" t="str">
        <f>VLOOKUP(Leverancespecifikation6[[#This Row],[ID-Bygningsdel]],'Data aktør'!A:H,3,FALSE)</f>
        <v/>
      </c>
      <c r="Q786" s="256" t="str">
        <f>VLOOKUP(Leverancespecifikation6[[#This Row],[ID-Bygningsdel]],'Data aktør'!A:H,4,FALSE)</f>
        <v/>
      </c>
      <c r="R786" s="256" t="str">
        <f>VLOOKUP(Leverancespecifikation6[[#This Row],[ID-Bygningsdel]],'Data aktør'!A:H,5,FALSE)</f>
        <v/>
      </c>
      <c r="S786" s="256" t="str">
        <f>VLOOKUP(Leverancespecifikation6[[#This Row],[ID-Bygningsdel]],'Data aktør'!A:H,6,FALSE)</f>
        <v/>
      </c>
      <c r="T786" s="256" t="str">
        <f>VLOOKUP(Leverancespecifikation6[[#This Row],[ID-Bygningsdel]],'Data aktør'!A:H,7,FALSE)</f>
        <v/>
      </c>
      <c r="U786" s="256" t="str">
        <f>VLOOKUP(Leverancespecifikation6[[#This Row],[ID-Bygningsdel]],'Data aktør'!A:H,8,FALSE)</f>
        <v/>
      </c>
      <c r="V786" s="257"/>
      <c r="W786" s="257"/>
      <c r="X786" s="257"/>
      <c r="Y786" s="257"/>
      <c r="Z786" s="257"/>
      <c r="AA786" s="257"/>
      <c r="AB786" s="253"/>
      <c r="AC786" s="253"/>
      <c r="AD786" s="253"/>
      <c r="AE786" s="253"/>
      <c r="AF786" s="253"/>
      <c r="AG786" s="253"/>
      <c r="AH786" s="253"/>
      <c r="AI786" s="253"/>
      <c r="AJ786" s="253"/>
      <c r="AK786" s="253"/>
      <c r="AL786" s="253"/>
      <c r="AM786" s="253"/>
      <c r="AN786" s="253"/>
      <c r="AO786" s="253"/>
      <c r="AP786" s="253"/>
      <c r="AQ786" s="253"/>
      <c r="AR786" s="253"/>
      <c r="AS786" s="253"/>
      <c r="AT786" s="253"/>
      <c r="AU786" s="253"/>
      <c r="AV786" s="253"/>
      <c r="AW786" s="253"/>
      <c r="AX786" s="253"/>
      <c r="AY786" s="253"/>
      <c r="AZ786" s="253"/>
      <c r="BA786" s="253"/>
      <c r="BB786" s="253"/>
      <c r="BC786" s="253"/>
      <c r="BD786" s="253"/>
      <c r="BE786" s="253"/>
      <c r="BF786" s="253"/>
      <c r="BG786" s="253"/>
      <c r="BH786" s="253"/>
      <c r="BI786" s="253"/>
      <c r="BJ786" s="253"/>
      <c r="BK786" s="253"/>
      <c r="BL786" s="295"/>
      <c r="BM786" s="253"/>
      <c r="BN786" s="253"/>
      <c r="BO786" s="253"/>
      <c r="BP786" s="253"/>
      <c r="BQ786" s="253"/>
      <c r="BR786" s="253"/>
      <c r="BS786" s="253"/>
      <c r="BT786" s="253"/>
      <c r="BU786" s="253"/>
      <c r="BV786" s="253"/>
      <c r="BW786" s="253"/>
      <c r="BX786" s="253"/>
      <c r="BY786" s="253"/>
      <c r="BZ786" s="253"/>
      <c r="CA786" s="253"/>
      <c r="CB786" s="134"/>
    </row>
    <row r="787" spans="1:80" ht="12" x14ac:dyDescent="0.2">
      <c r="A787" s="248"/>
      <c r="B787" s="263"/>
      <c r="C787" s="276" t="str">
        <f>_xlfn.CONCAT(Leverancespecifikation6[[#This Row],[ID]],Leverancespecifikation6[[#This Row],[BYGNINGSDEL]])</f>
        <v/>
      </c>
      <c r="D787" s="253"/>
      <c r="E787" s="253"/>
      <c r="F787" s="253"/>
      <c r="G787" s="253"/>
      <c r="H787" s="253"/>
      <c r="I787" s="253"/>
      <c r="J787" s="253"/>
      <c r="K787" s="277"/>
      <c r="L787" s="253"/>
      <c r="M787" s="278"/>
      <c r="N787" s="326"/>
      <c r="O787" s="256" t="str">
        <f>VLOOKUP(Leverancespecifikation6[[#This Row],[ID-Bygningsdel]],'Data aktør'!A:H,2,FALSE)</f>
        <v/>
      </c>
      <c r="P787" s="256" t="str">
        <f>VLOOKUP(Leverancespecifikation6[[#This Row],[ID-Bygningsdel]],'Data aktør'!A:H,3,FALSE)</f>
        <v/>
      </c>
      <c r="Q787" s="256" t="str">
        <f>VLOOKUP(Leverancespecifikation6[[#This Row],[ID-Bygningsdel]],'Data aktør'!A:H,4,FALSE)</f>
        <v/>
      </c>
      <c r="R787" s="256" t="str">
        <f>VLOOKUP(Leverancespecifikation6[[#This Row],[ID-Bygningsdel]],'Data aktør'!A:H,5,FALSE)</f>
        <v/>
      </c>
      <c r="S787" s="256" t="str">
        <f>VLOOKUP(Leverancespecifikation6[[#This Row],[ID-Bygningsdel]],'Data aktør'!A:H,6,FALSE)</f>
        <v/>
      </c>
      <c r="T787" s="256" t="str">
        <f>VLOOKUP(Leverancespecifikation6[[#This Row],[ID-Bygningsdel]],'Data aktør'!A:H,7,FALSE)</f>
        <v/>
      </c>
      <c r="U787" s="256" t="str">
        <f>VLOOKUP(Leverancespecifikation6[[#This Row],[ID-Bygningsdel]],'Data aktør'!A:H,8,FALSE)</f>
        <v/>
      </c>
      <c r="V787" s="257"/>
      <c r="W787" s="257"/>
      <c r="X787" s="257"/>
      <c r="Y787" s="257"/>
      <c r="Z787" s="257"/>
      <c r="AA787" s="257"/>
      <c r="AB787" s="253"/>
      <c r="AC787" s="253"/>
      <c r="AD787" s="253"/>
      <c r="AE787" s="253"/>
      <c r="AF787" s="253"/>
      <c r="AG787" s="253"/>
      <c r="AH787" s="253"/>
      <c r="AI787" s="253"/>
      <c r="AJ787" s="253"/>
      <c r="AK787" s="253"/>
      <c r="AL787" s="253"/>
      <c r="AM787" s="253"/>
      <c r="AN787" s="253"/>
      <c r="AO787" s="253"/>
      <c r="AP787" s="253"/>
      <c r="AQ787" s="253"/>
      <c r="AR787" s="253"/>
      <c r="AS787" s="253"/>
      <c r="AT787" s="253"/>
      <c r="AU787" s="253"/>
      <c r="AV787" s="253"/>
      <c r="AW787" s="253"/>
      <c r="AX787" s="253"/>
      <c r="AY787" s="253"/>
      <c r="AZ787" s="253"/>
      <c r="BA787" s="253"/>
      <c r="BB787" s="253"/>
      <c r="BC787" s="253"/>
      <c r="BD787" s="253"/>
      <c r="BE787" s="253"/>
      <c r="BF787" s="253"/>
      <c r="BG787" s="253"/>
      <c r="BH787" s="253"/>
      <c r="BI787" s="253"/>
      <c r="BJ787" s="253"/>
      <c r="BK787" s="253"/>
      <c r="BL787" s="295"/>
      <c r="BM787" s="253"/>
      <c r="BN787" s="253"/>
      <c r="BO787" s="253"/>
      <c r="BP787" s="253"/>
      <c r="BQ787" s="253"/>
      <c r="BR787" s="253"/>
      <c r="BS787" s="253"/>
      <c r="BT787" s="253"/>
      <c r="BU787" s="253"/>
      <c r="BV787" s="253"/>
      <c r="BW787" s="253"/>
      <c r="BX787" s="253"/>
      <c r="BY787" s="253"/>
      <c r="BZ787" s="253"/>
      <c r="CA787" s="253"/>
      <c r="CB787" s="134"/>
    </row>
    <row r="788" spans="1:80" ht="12" x14ac:dyDescent="0.2">
      <c r="A788" s="248"/>
      <c r="B788" s="263"/>
      <c r="C788" s="276" t="str">
        <f>_xlfn.CONCAT(Leverancespecifikation6[[#This Row],[ID]],Leverancespecifikation6[[#This Row],[BYGNINGSDEL]])</f>
        <v/>
      </c>
      <c r="D788" s="253"/>
      <c r="E788" s="253"/>
      <c r="F788" s="253"/>
      <c r="G788" s="253"/>
      <c r="H788" s="253"/>
      <c r="I788" s="253"/>
      <c r="J788" s="253"/>
      <c r="K788" s="277"/>
      <c r="L788" s="253"/>
      <c r="M788" s="278"/>
      <c r="N788" s="326"/>
      <c r="O788" s="256" t="str">
        <f>VLOOKUP(Leverancespecifikation6[[#This Row],[ID-Bygningsdel]],'Data aktør'!A:H,2,FALSE)</f>
        <v/>
      </c>
      <c r="P788" s="256" t="str">
        <f>VLOOKUP(Leverancespecifikation6[[#This Row],[ID-Bygningsdel]],'Data aktør'!A:H,3,FALSE)</f>
        <v/>
      </c>
      <c r="Q788" s="256" t="str">
        <f>VLOOKUP(Leverancespecifikation6[[#This Row],[ID-Bygningsdel]],'Data aktør'!A:H,4,FALSE)</f>
        <v/>
      </c>
      <c r="R788" s="256" t="str">
        <f>VLOOKUP(Leverancespecifikation6[[#This Row],[ID-Bygningsdel]],'Data aktør'!A:H,5,FALSE)</f>
        <v/>
      </c>
      <c r="S788" s="256" t="str">
        <f>VLOOKUP(Leverancespecifikation6[[#This Row],[ID-Bygningsdel]],'Data aktør'!A:H,6,FALSE)</f>
        <v/>
      </c>
      <c r="T788" s="256" t="str">
        <f>VLOOKUP(Leverancespecifikation6[[#This Row],[ID-Bygningsdel]],'Data aktør'!A:H,7,FALSE)</f>
        <v/>
      </c>
      <c r="U788" s="256" t="str">
        <f>VLOOKUP(Leverancespecifikation6[[#This Row],[ID-Bygningsdel]],'Data aktør'!A:H,8,FALSE)</f>
        <v/>
      </c>
      <c r="V788" s="257"/>
      <c r="W788" s="257"/>
      <c r="X788" s="257"/>
      <c r="Y788" s="257"/>
      <c r="Z788" s="257"/>
      <c r="AA788" s="257"/>
      <c r="AB788" s="253"/>
      <c r="AC788" s="253"/>
      <c r="AD788" s="253"/>
      <c r="AE788" s="253"/>
      <c r="AF788" s="253"/>
      <c r="AG788" s="253"/>
      <c r="AH788" s="253"/>
      <c r="AI788" s="253"/>
      <c r="AJ788" s="253"/>
      <c r="AK788" s="253"/>
      <c r="AL788" s="253"/>
      <c r="AM788" s="253"/>
      <c r="AN788" s="253"/>
      <c r="AO788" s="253"/>
      <c r="AP788" s="253"/>
      <c r="AQ788" s="253"/>
      <c r="AR788" s="253"/>
      <c r="AS788" s="253"/>
      <c r="AT788" s="253"/>
      <c r="AU788" s="253"/>
      <c r="AV788" s="253"/>
      <c r="AW788" s="253"/>
      <c r="AX788" s="253"/>
      <c r="AY788" s="253"/>
      <c r="AZ788" s="253"/>
      <c r="BA788" s="253"/>
      <c r="BB788" s="253"/>
      <c r="BC788" s="253"/>
      <c r="BD788" s="253"/>
      <c r="BE788" s="253"/>
      <c r="BF788" s="253"/>
      <c r="BG788" s="253"/>
      <c r="BH788" s="253"/>
      <c r="BI788" s="253"/>
      <c r="BJ788" s="253"/>
      <c r="BK788" s="253"/>
      <c r="BL788" s="295"/>
      <c r="BM788" s="253"/>
      <c r="BN788" s="253"/>
      <c r="BO788" s="253"/>
      <c r="BP788" s="253"/>
      <c r="BQ788" s="253"/>
      <c r="BR788" s="253"/>
      <c r="BS788" s="253"/>
      <c r="BT788" s="253"/>
      <c r="BU788" s="253"/>
      <c r="BV788" s="253"/>
      <c r="BW788" s="253"/>
      <c r="BX788" s="253"/>
      <c r="BY788" s="253"/>
      <c r="BZ788" s="253"/>
      <c r="CA788" s="253"/>
      <c r="CB788" s="134"/>
    </row>
    <row r="789" spans="1:80" ht="12" x14ac:dyDescent="0.2">
      <c r="A789" s="248"/>
      <c r="B789" s="263"/>
      <c r="C789" s="276" t="str">
        <f>_xlfn.CONCAT(Leverancespecifikation6[[#This Row],[ID]],Leverancespecifikation6[[#This Row],[BYGNINGSDEL]])</f>
        <v/>
      </c>
      <c r="D789" s="253"/>
      <c r="E789" s="253"/>
      <c r="F789" s="253"/>
      <c r="G789" s="253"/>
      <c r="H789" s="253"/>
      <c r="I789" s="253"/>
      <c r="J789" s="253"/>
      <c r="K789" s="277"/>
      <c r="L789" s="253"/>
      <c r="M789" s="278"/>
      <c r="N789" s="326"/>
      <c r="O789" s="256" t="str">
        <f>VLOOKUP(Leverancespecifikation6[[#This Row],[ID-Bygningsdel]],'Data aktør'!A:H,2,FALSE)</f>
        <v/>
      </c>
      <c r="P789" s="256" t="str">
        <f>VLOOKUP(Leverancespecifikation6[[#This Row],[ID-Bygningsdel]],'Data aktør'!A:H,3,FALSE)</f>
        <v/>
      </c>
      <c r="Q789" s="256" t="str">
        <f>VLOOKUP(Leverancespecifikation6[[#This Row],[ID-Bygningsdel]],'Data aktør'!A:H,4,FALSE)</f>
        <v/>
      </c>
      <c r="R789" s="256" t="str">
        <f>VLOOKUP(Leverancespecifikation6[[#This Row],[ID-Bygningsdel]],'Data aktør'!A:H,5,FALSE)</f>
        <v/>
      </c>
      <c r="S789" s="256" t="str">
        <f>VLOOKUP(Leverancespecifikation6[[#This Row],[ID-Bygningsdel]],'Data aktør'!A:H,6,FALSE)</f>
        <v/>
      </c>
      <c r="T789" s="256" t="str">
        <f>VLOOKUP(Leverancespecifikation6[[#This Row],[ID-Bygningsdel]],'Data aktør'!A:H,7,FALSE)</f>
        <v/>
      </c>
      <c r="U789" s="256" t="str">
        <f>VLOOKUP(Leverancespecifikation6[[#This Row],[ID-Bygningsdel]],'Data aktør'!A:H,8,FALSE)</f>
        <v/>
      </c>
      <c r="V789" s="257"/>
      <c r="W789" s="257"/>
      <c r="X789" s="257"/>
      <c r="Y789" s="257"/>
      <c r="Z789" s="257"/>
      <c r="AA789" s="257"/>
      <c r="AB789" s="253"/>
      <c r="AC789" s="253"/>
      <c r="AD789" s="253"/>
      <c r="AE789" s="253"/>
      <c r="AF789" s="253"/>
      <c r="AG789" s="253"/>
      <c r="AH789" s="253"/>
      <c r="AI789" s="253"/>
      <c r="AJ789" s="253"/>
      <c r="AK789" s="253"/>
      <c r="AL789" s="253"/>
      <c r="AM789" s="253"/>
      <c r="AN789" s="253"/>
      <c r="AO789" s="253"/>
      <c r="AP789" s="253"/>
      <c r="AQ789" s="253"/>
      <c r="AR789" s="253"/>
      <c r="AS789" s="253"/>
      <c r="AT789" s="253"/>
      <c r="AU789" s="253"/>
      <c r="AV789" s="253"/>
      <c r="AW789" s="253"/>
      <c r="AX789" s="253"/>
      <c r="AY789" s="253"/>
      <c r="AZ789" s="253"/>
      <c r="BA789" s="253"/>
      <c r="BB789" s="253"/>
      <c r="BC789" s="253"/>
      <c r="BD789" s="253"/>
      <c r="BE789" s="253"/>
      <c r="BF789" s="253"/>
      <c r="BG789" s="253"/>
      <c r="BH789" s="253"/>
      <c r="BI789" s="253"/>
      <c r="BJ789" s="253"/>
      <c r="BK789" s="253"/>
      <c r="BL789" s="295"/>
      <c r="BM789" s="253"/>
      <c r="BN789" s="253"/>
      <c r="BO789" s="253"/>
      <c r="BP789" s="253"/>
      <c r="BQ789" s="253"/>
      <c r="BR789" s="253"/>
      <c r="BS789" s="253"/>
      <c r="BT789" s="253"/>
      <c r="BU789" s="253"/>
      <c r="BV789" s="253"/>
      <c r="BW789" s="253"/>
      <c r="BX789" s="253"/>
      <c r="BY789" s="253"/>
      <c r="BZ789" s="253"/>
      <c r="CA789" s="253"/>
      <c r="CB789" s="134"/>
    </row>
    <row r="790" spans="1:80" ht="12" x14ac:dyDescent="0.2">
      <c r="A790" s="248"/>
      <c r="B790" s="263"/>
      <c r="C790" s="276" t="str">
        <f>_xlfn.CONCAT(Leverancespecifikation6[[#This Row],[ID]],Leverancespecifikation6[[#This Row],[BYGNINGSDEL]])</f>
        <v/>
      </c>
      <c r="D790" s="253"/>
      <c r="E790" s="253"/>
      <c r="F790" s="253"/>
      <c r="G790" s="253"/>
      <c r="H790" s="253"/>
      <c r="I790" s="253"/>
      <c r="J790" s="253"/>
      <c r="K790" s="277"/>
      <c r="L790" s="253"/>
      <c r="M790" s="278"/>
      <c r="N790" s="326"/>
      <c r="O790" s="256" t="str">
        <f>VLOOKUP(Leverancespecifikation6[[#This Row],[ID-Bygningsdel]],'Data aktør'!A:H,2,FALSE)</f>
        <v/>
      </c>
      <c r="P790" s="256" t="str">
        <f>VLOOKUP(Leverancespecifikation6[[#This Row],[ID-Bygningsdel]],'Data aktør'!A:H,3,FALSE)</f>
        <v/>
      </c>
      <c r="Q790" s="256" t="str">
        <f>VLOOKUP(Leverancespecifikation6[[#This Row],[ID-Bygningsdel]],'Data aktør'!A:H,4,FALSE)</f>
        <v/>
      </c>
      <c r="R790" s="256" t="str">
        <f>VLOOKUP(Leverancespecifikation6[[#This Row],[ID-Bygningsdel]],'Data aktør'!A:H,5,FALSE)</f>
        <v/>
      </c>
      <c r="S790" s="256" t="str">
        <f>VLOOKUP(Leverancespecifikation6[[#This Row],[ID-Bygningsdel]],'Data aktør'!A:H,6,FALSE)</f>
        <v/>
      </c>
      <c r="T790" s="256" t="str">
        <f>VLOOKUP(Leverancespecifikation6[[#This Row],[ID-Bygningsdel]],'Data aktør'!A:H,7,FALSE)</f>
        <v/>
      </c>
      <c r="U790" s="256" t="str">
        <f>VLOOKUP(Leverancespecifikation6[[#This Row],[ID-Bygningsdel]],'Data aktør'!A:H,8,FALSE)</f>
        <v/>
      </c>
      <c r="V790" s="257"/>
      <c r="W790" s="257"/>
      <c r="X790" s="257"/>
      <c r="Y790" s="257"/>
      <c r="Z790" s="257"/>
      <c r="AA790" s="257"/>
      <c r="AB790" s="253"/>
      <c r="AC790" s="253"/>
      <c r="AD790" s="253"/>
      <c r="AE790" s="253"/>
      <c r="AF790" s="253"/>
      <c r="AG790" s="253"/>
      <c r="AH790" s="253"/>
      <c r="AI790" s="253"/>
      <c r="AJ790" s="253"/>
      <c r="AK790" s="253"/>
      <c r="AL790" s="253"/>
      <c r="AM790" s="253"/>
      <c r="AN790" s="253"/>
      <c r="AO790" s="253"/>
      <c r="AP790" s="253"/>
      <c r="AQ790" s="253"/>
      <c r="AR790" s="253"/>
      <c r="AS790" s="253"/>
      <c r="AT790" s="253"/>
      <c r="AU790" s="253"/>
      <c r="AV790" s="253"/>
      <c r="AW790" s="253"/>
      <c r="AX790" s="253"/>
      <c r="AY790" s="253"/>
      <c r="AZ790" s="253"/>
      <c r="BA790" s="253"/>
      <c r="BB790" s="253"/>
      <c r="BC790" s="253"/>
      <c r="BD790" s="253"/>
      <c r="BE790" s="253"/>
      <c r="BF790" s="253"/>
      <c r="BG790" s="253"/>
      <c r="BH790" s="253"/>
      <c r="BI790" s="253"/>
      <c r="BJ790" s="253"/>
      <c r="BK790" s="253"/>
      <c r="BL790" s="295"/>
      <c r="BM790" s="253"/>
      <c r="BN790" s="253"/>
      <c r="BO790" s="253"/>
      <c r="BP790" s="253"/>
      <c r="BQ790" s="253"/>
      <c r="BR790" s="253"/>
      <c r="BS790" s="253"/>
      <c r="BT790" s="253"/>
      <c r="BU790" s="253"/>
      <c r="BV790" s="253"/>
      <c r="BW790" s="253"/>
      <c r="BX790" s="253"/>
      <c r="BY790" s="253"/>
      <c r="BZ790" s="253"/>
      <c r="CA790" s="253"/>
      <c r="CB790" s="134"/>
    </row>
    <row r="791" spans="1:80" ht="12" x14ac:dyDescent="0.2">
      <c r="A791" s="248"/>
      <c r="B791" s="263"/>
      <c r="C791" s="276" t="str">
        <f>_xlfn.CONCAT(Leverancespecifikation6[[#This Row],[ID]],Leverancespecifikation6[[#This Row],[BYGNINGSDEL]])</f>
        <v/>
      </c>
      <c r="D791" s="253"/>
      <c r="E791" s="253"/>
      <c r="F791" s="253"/>
      <c r="G791" s="253"/>
      <c r="H791" s="253"/>
      <c r="I791" s="253"/>
      <c r="J791" s="253"/>
      <c r="K791" s="277"/>
      <c r="L791" s="253"/>
      <c r="M791" s="278"/>
      <c r="N791" s="326"/>
      <c r="O791" s="256" t="str">
        <f>VLOOKUP(Leverancespecifikation6[[#This Row],[ID-Bygningsdel]],'Data aktør'!A:H,2,FALSE)</f>
        <v/>
      </c>
      <c r="P791" s="256" t="str">
        <f>VLOOKUP(Leverancespecifikation6[[#This Row],[ID-Bygningsdel]],'Data aktør'!A:H,3,FALSE)</f>
        <v/>
      </c>
      <c r="Q791" s="256" t="str">
        <f>VLOOKUP(Leverancespecifikation6[[#This Row],[ID-Bygningsdel]],'Data aktør'!A:H,4,FALSE)</f>
        <v/>
      </c>
      <c r="R791" s="256" t="str">
        <f>VLOOKUP(Leverancespecifikation6[[#This Row],[ID-Bygningsdel]],'Data aktør'!A:H,5,FALSE)</f>
        <v/>
      </c>
      <c r="S791" s="256" t="str">
        <f>VLOOKUP(Leverancespecifikation6[[#This Row],[ID-Bygningsdel]],'Data aktør'!A:H,6,FALSE)</f>
        <v/>
      </c>
      <c r="T791" s="256" t="str">
        <f>VLOOKUP(Leverancespecifikation6[[#This Row],[ID-Bygningsdel]],'Data aktør'!A:H,7,FALSE)</f>
        <v/>
      </c>
      <c r="U791" s="256" t="str">
        <f>VLOOKUP(Leverancespecifikation6[[#This Row],[ID-Bygningsdel]],'Data aktør'!A:H,8,FALSE)</f>
        <v/>
      </c>
      <c r="V791" s="257"/>
      <c r="W791" s="257"/>
      <c r="X791" s="257"/>
      <c r="Y791" s="257"/>
      <c r="Z791" s="257"/>
      <c r="AA791" s="257"/>
      <c r="AB791" s="253"/>
      <c r="AC791" s="253"/>
      <c r="AD791" s="253"/>
      <c r="AE791" s="253"/>
      <c r="AF791" s="253"/>
      <c r="AG791" s="253"/>
      <c r="AH791" s="253"/>
      <c r="AI791" s="253"/>
      <c r="AJ791" s="253"/>
      <c r="AK791" s="253"/>
      <c r="AL791" s="253"/>
      <c r="AM791" s="253"/>
      <c r="AN791" s="253"/>
      <c r="AO791" s="253"/>
      <c r="AP791" s="253"/>
      <c r="AQ791" s="253"/>
      <c r="AR791" s="253"/>
      <c r="AS791" s="253"/>
      <c r="AT791" s="253"/>
      <c r="AU791" s="253"/>
      <c r="AV791" s="253"/>
      <c r="AW791" s="253"/>
      <c r="AX791" s="253"/>
      <c r="AY791" s="253"/>
      <c r="AZ791" s="253"/>
      <c r="BA791" s="253"/>
      <c r="BB791" s="253"/>
      <c r="BC791" s="253"/>
      <c r="BD791" s="253"/>
      <c r="BE791" s="253"/>
      <c r="BF791" s="253"/>
      <c r="BG791" s="253"/>
      <c r="BH791" s="253"/>
      <c r="BI791" s="253"/>
      <c r="BJ791" s="253"/>
      <c r="BK791" s="253"/>
      <c r="BL791" s="295"/>
      <c r="BM791" s="253"/>
      <c r="BN791" s="253"/>
      <c r="BO791" s="253"/>
      <c r="BP791" s="253"/>
      <c r="BQ791" s="253"/>
      <c r="BR791" s="253"/>
      <c r="BS791" s="253"/>
      <c r="BT791" s="253"/>
      <c r="BU791" s="253"/>
      <c r="BV791" s="253"/>
      <c r="BW791" s="253"/>
      <c r="BX791" s="253"/>
      <c r="BY791" s="253"/>
      <c r="BZ791" s="253"/>
      <c r="CA791" s="253"/>
      <c r="CB791" s="134"/>
    </row>
    <row r="792" spans="1:80" ht="12" x14ac:dyDescent="0.2">
      <c r="A792" s="248"/>
      <c r="B792" s="263"/>
      <c r="C792" s="276" t="str">
        <f>_xlfn.CONCAT(Leverancespecifikation6[[#This Row],[ID]],Leverancespecifikation6[[#This Row],[BYGNINGSDEL]])</f>
        <v/>
      </c>
      <c r="D792" s="253"/>
      <c r="E792" s="253"/>
      <c r="F792" s="253"/>
      <c r="G792" s="253"/>
      <c r="H792" s="253"/>
      <c r="I792" s="253"/>
      <c r="J792" s="253"/>
      <c r="K792" s="277"/>
      <c r="L792" s="253"/>
      <c r="M792" s="278"/>
      <c r="N792" s="326"/>
      <c r="O792" s="256" t="str">
        <f>VLOOKUP(Leverancespecifikation6[[#This Row],[ID-Bygningsdel]],'Data aktør'!A:H,2,FALSE)</f>
        <v/>
      </c>
      <c r="P792" s="256" t="str">
        <f>VLOOKUP(Leverancespecifikation6[[#This Row],[ID-Bygningsdel]],'Data aktør'!A:H,3,FALSE)</f>
        <v/>
      </c>
      <c r="Q792" s="256" t="str">
        <f>VLOOKUP(Leverancespecifikation6[[#This Row],[ID-Bygningsdel]],'Data aktør'!A:H,4,FALSE)</f>
        <v/>
      </c>
      <c r="R792" s="256" t="str">
        <f>VLOOKUP(Leverancespecifikation6[[#This Row],[ID-Bygningsdel]],'Data aktør'!A:H,5,FALSE)</f>
        <v/>
      </c>
      <c r="S792" s="256" t="str">
        <f>VLOOKUP(Leverancespecifikation6[[#This Row],[ID-Bygningsdel]],'Data aktør'!A:H,6,FALSE)</f>
        <v/>
      </c>
      <c r="T792" s="256" t="str">
        <f>VLOOKUP(Leverancespecifikation6[[#This Row],[ID-Bygningsdel]],'Data aktør'!A:H,7,FALSE)</f>
        <v/>
      </c>
      <c r="U792" s="256" t="str">
        <f>VLOOKUP(Leverancespecifikation6[[#This Row],[ID-Bygningsdel]],'Data aktør'!A:H,8,FALSE)</f>
        <v/>
      </c>
      <c r="V792" s="257"/>
      <c r="W792" s="257"/>
      <c r="X792" s="257"/>
      <c r="Y792" s="257"/>
      <c r="Z792" s="257"/>
      <c r="AA792" s="257"/>
      <c r="AB792" s="253"/>
      <c r="AC792" s="253"/>
      <c r="AD792" s="253"/>
      <c r="AE792" s="253"/>
      <c r="AF792" s="253"/>
      <c r="AG792" s="253"/>
      <c r="AH792" s="253"/>
      <c r="AI792" s="253"/>
      <c r="AJ792" s="253"/>
      <c r="AK792" s="253"/>
      <c r="AL792" s="253"/>
      <c r="AM792" s="253"/>
      <c r="AN792" s="253"/>
      <c r="AO792" s="253"/>
      <c r="AP792" s="253"/>
      <c r="AQ792" s="253"/>
      <c r="AR792" s="253"/>
      <c r="AS792" s="253"/>
      <c r="AT792" s="253"/>
      <c r="AU792" s="253"/>
      <c r="AV792" s="253"/>
      <c r="AW792" s="253"/>
      <c r="AX792" s="253"/>
      <c r="AY792" s="253"/>
      <c r="AZ792" s="253"/>
      <c r="BA792" s="253"/>
      <c r="BB792" s="253"/>
      <c r="BC792" s="253"/>
      <c r="BD792" s="253"/>
      <c r="BE792" s="253"/>
      <c r="BF792" s="253"/>
      <c r="BG792" s="253"/>
      <c r="BH792" s="253"/>
      <c r="BI792" s="253"/>
      <c r="BJ792" s="253"/>
      <c r="BK792" s="253"/>
      <c r="BL792" s="295"/>
      <c r="BM792" s="253"/>
      <c r="BN792" s="253"/>
      <c r="BO792" s="253"/>
      <c r="BP792" s="253"/>
      <c r="BQ792" s="253"/>
      <c r="BR792" s="253"/>
      <c r="BS792" s="253"/>
      <c r="BT792" s="253"/>
      <c r="BU792" s="253"/>
      <c r="BV792" s="253"/>
      <c r="BW792" s="253"/>
      <c r="BX792" s="253"/>
      <c r="BY792" s="253"/>
      <c r="BZ792" s="253"/>
      <c r="CA792" s="253"/>
      <c r="CB792" s="134"/>
    </row>
    <row r="793" spans="1:80" ht="12" x14ac:dyDescent="0.2">
      <c r="A793" s="248"/>
      <c r="B793" s="263"/>
      <c r="C793" s="276" t="str">
        <f>_xlfn.CONCAT(Leverancespecifikation6[[#This Row],[ID]],Leverancespecifikation6[[#This Row],[BYGNINGSDEL]])</f>
        <v/>
      </c>
      <c r="D793" s="253"/>
      <c r="E793" s="253"/>
      <c r="F793" s="253"/>
      <c r="G793" s="253"/>
      <c r="H793" s="253"/>
      <c r="I793" s="253"/>
      <c r="J793" s="253"/>
      <c r="K793" s="277"/>
      <c r="L793" s="253"/>
      <c r="M793" s="278"/>
      <c r="N793" s="326"/>
      <c r="O793" s="256" t="str">
        <f>VLOOKUP(Leverancespecifikation6[[#This Row],[ID-Bygningsdel]],'Data aktør'!A:H,2,FALSE)</f>
        <v/>
      </c>
      <c r="P793" s="256" t="str">
        <f>VLOOKUP(Leverancespecifikation6[[#This Row],[ID-Bygningsdel]],'Data aktør'!A:H,3,FALSE)</f>
        <v/>
      </c>
      <c r="Q793" s="256" t="str">
        <f>VLOOKUP(Leverancespecifikation6[[#This Row],[ID-Bygningsdel]],'Data aktør'!A:H,4,FALSE)</f>
        <v/>
      </c>
      <c r="R793" s="256" t="str">
        <f>VLOOKUP(Leverancespecifikation6[[#This Row],[ID-Bygningsdel]],'Data aktør'!A:H,5,FALSE)</f>
        <v/>
      </c>
      <c r="S793" s="256" t="str">
        <f>VLOOKUP(Leverancespecifikation6[[#This Row],[ID-Bygningsdel]],'Data aktør'!A:H,6,FALSE)</f>
        <v/>
      </c>
      <c r="T793" s="256" t="str">
        <f>VLOOKUP(Leverancespecifikation6[[#This Row],[ID-Bygningsdel]],'Data aktør'!A:H,7,FALSE)</f>
        <v/>
      </c>
      <c r="U793" s="256" t="str">
        <f>VLOOKUP(Leverancespecifikation6[[#This Row],[ID-Bygningsdel]],'Data aktør'!A:H,8,FALSE)</f>
        <v/>
      </c>
      <c r="V793" s="257"/>
      <c r="W793" s="257"/>
      <c r="X793" s="257"/>
      <c r="Y793" s="257"/>
      <c r="Z793" s="257"/>
      <c r="AA793" s="257"/>
      <c r="AB793" s="253"/>
      <c r="AC793" s="253"/>
      <c r="AD793" s="253"/>
      <c r="AE793" s="253"/>
      <c r="AF793" s="253"/>
      <c r="AG793" s="253"/>
      <c r="AH793" s="253"/>
      <c r="AI793" s="253"/>
      <c r="AJ793" s="253"/>
      <c r="AK793" s="253"/>
      <c r="AL793" s="253"/>
      <c r="AM793" s="253"/>
      <c r="AN793" s="253"/>
      <c r="AO793" s="253"/>
      <c r="AP793" s="253"/>
      <c r="AQ793" s="253"/>
      <c r="AR793" s="253"/>
      <c r="AS793" s="253"/>
      <c r="AT793" s="253"/>
      <c r="AU793" s="253"/>
      <c r="AV793" s="253"/>
      <c r="AW793" s="253"/>
      <c r="AX793" s="253"/>
      <c r="AY793" s="253"/>
      <c r="AZ793" s="253"/>
      <c r="BA793" s="253"/>
      <c r="BB793" s="253"/>
      <c r="BC793" s="253"/>
      <c r="BD793" s="253"/>
      <c r="BE793" s="253"/>
      <c r="BF793" s="253"/>
      <c r="BG793" s="253"/>
      <c r="BH793" s="253"/>
      <c r="BI793" s="253"/>
      <c r="BJ793" s="253"/>
      <c r="BK793" s="253"/>
      <c r="BL793" s="295"/>
      <c r="BM793" s="253"/>
      <c r="BN793" s="253"/>
      <c r="BO793" s="253"/>
      <c r="BP793" s="253"/>
      <c r="BQ793" s="253"/>
      <c r="BR793" s="253"/>
      <c r="BS793" s="253"/>
      <c r="BT793" s="253"/>
      <c r="BU793" s="253"/>
      <c r="BV793" s="253"/>
      <c r="BW793" s="253"/>
      <c r="BX793" s="253"/>
      <c r="BY793" s="253"/>
      <c r="BZ793" s="253"/>
      <c r="CA793" s="253"/>
      <c r="CB793" s="134"/>
    </row>
    <row r="794" spans="1:80" ht="12" x14ac:dyDescent="0.2">
      <c r="A794" s="248"/>
      <c r="B794" s="263"/>
      <c r="C794" s="276" t="str">
        <f>_xlfn.CONCAT(Leverancespecifikation6[[#This Row],[ID]],Leverancespecifikation6[[#This Row],[BYGNINGSDEL]])</f>
        <v/>
      </c>
      <c r="D794" s="253"/>
      <c r="E794" s="253"/>
      <c r="F794" s="253"/>
      <c r="G794" s="253"/>
      <c r="H794" s="253"/>
      <c r="I794" s="253"/>
      <c r="J794" s="253"/>
      <c r="K794" s="277"/>
      <c r="L794" s="253"/>
      <c r="M794" s="278"/>
      <c r="N794" s="326"/>
      <c r="O794" s="256" t="str">
        <f>VLOOKUP(Leverancespecifikation6[[#This Row],[ID-Bygningsdel]],'Data aktør'!A:H,2,FALSE)</f>
        <v/>
      </c>
      <c r="P794" s="256" t="str">
        <f>VLOOKUP(Leverancespecifikation6[[#This Row],[ID-Bygningsdel]],'Data aktør'!A:H,3,FALSE)</f>
        <v/>
      </c>
      <c r="Q794" s="256" t="str">
        <f>VLOOKUP(Leverancespecifikation6[[#This Row],[ID-Bygningsdel]],'Data aktør'!A:H,4,FALSE)</f>
        <v/>
      </c>
      <c r="R794" s="256" t="str">
        <f>VLOOKUP(Leverancespecifikation6[[#This Row],[ID-Bygningsdel]],'Data aktør'!A:H,5,FALSE)</f>
        <v/>
      </c>
      <c r="S794" s="256" t="str">
        <f>VLOOKUP(Leverancespecifikation6[[#This Row],[ID-Bygningsdel]],'Data aktør'!A:H,6,FALSE)</f>
        <v/>
      </c>
      <c r="T794" s="256" t="str">
        <f>VLOOKUP(Leverancespecifikation6[[#This Row],[ID-Bygningsdel]],'Data aktør'!A:H,7,FALSE)</f>
        <v/>
      </c>
      <c r="U794" s="256" t="str">
        <f>VLOOKUP(Leverancespecifikation6[[#This Row],[ID-Bygningsdel]],'Data aktør'!A:H,8,FALSE)</f>
        <v/>
      </c>
      <c r="V794" s="257"/>
      <c r="W794" s="257"/>
      <c r="X794" s="257"/>
      <c r="Y794" s="257"/>
      <c r="Z794" s="257"/>
      <c r="AA794" s="257"/>
      <c r="AB794" s="253"/>
      <c r="AC794" s="253"/>
      <c r="AD794" s="253"/>
      <c r="AE794" s="253"/>
      <c r="AF794" s="253"/>
      <c r="AG794" s="253"/>
      <c r="AH794" s="253"/>
      <c r="AI794" s="253"/>
      <c r="AJ794" s="253"/>
      <c r="AK794" s="253"/>
      <c r="AL794" s="253"/>
      <c r="AM794" s="253"/>
      <c r="AN794" s="253"/>
      <c r="AO794" s="253"/>
      <c r="AP794" s="253"/>
      <c r="AQ794" s="253"/>
      <c r="AR794" s="253"/>
      <c r="AS794" s="253"/>
      <c r="AT794" s="253"/>
      <c r="AU794" s="253"/>
      <c r="AV794" s="253"/>
      <c r="AW794" s="253"/>
      <c r="AX794" s="253"/>
      <c r="AY794" s="253"/>
      <c r="AZ794" s="253"/>
      <c r="BA794" s="253"/>
      <c r="BB794" s="253"/>
      <c r="BC794" s="253"/>
      <c r="BD794" s="253"/>
      <c r="BE794" s="253"/>
      <c r="BF794" s="253"/>
      <c r="BG794" s="253"/>
      <c r="BH794" s="253"/>
      <c r="BI794" s="253"/>
      <c r="BJ794" s="253"/>
      <c r="BK794" s="253"/>
      <c r="BL794" s="295"/>
      <c r="BM794" s="253"/>
      <c r="BN794" s="253"/>
      <c r="BO794" s="253"/>
      <c r="BP794" s="253"/>
      <c r="BQ794" s="253"/>
      <c r="BR794" s="253"/>
      <c r="BS794" s="253"/>
      <c r="BT794" s="253"/>
      <c r="BU794" s="253"/>
      <c r="BV794" s="253"/>
      <c r="BW794" s="253"/>
      <c r="BX794" s="253"/>
      <c r="BY794" s="253"/>
      <c r="BZ794" s="253"/>
      <c r="CA794" s="253"/>
      <c r="CB794" s="134"/>
    </row>
    <row r="795" spans="1:80" ht="12" x14ac:dyDescent="0.2">
      <c r="A795" s="248"/>
      <c r="B795" s="263"/>
      <c r="C795" s="276" t="str">
        <f>_xlfn.CONCAT(Leverancespecifikation6[[#This Row],[ID]],Leverancespecifikation6[[#This Row],[BYGNINGSDEL]])</f>
        <v/>
      </c>
      <c r="D795" s="253"/>
      <c r="E795" s="253"/>
      <c r="F795" s="253"/>
      <c r="G795" s="253"/>
      <c r="H795" s="253"/>
      <c r="I795" s="253"/>
      <c r="J795" s="253"/>
      <c r="K795" s="277"/>
      <c r="L795" s="253"/>
      <c r="M795" s="278"/>
      <c r="N795" s="326"/>
      <c r="O795" s="256" t="str">
        <f>VLOOKUP(Leverancespecifikation6[[#This Row],[ID-Bygningsdel]],'Data aktør'!A:H,2,FALSE)</f>
        <v/>
      </c>
      <c r="P795" s="256" t="str">
        <f>VLOOKUP(Leverancespecifikation6[[#This Row],[ID-Bygningsdel]],'Data aktør'!A:H,3,FALSE)</f>
        <v/>
      </c>
      <c r="Q795" s="256" t="str">
        <f>VLOOKUP(Leverancespecifikation6[[#This Row],[ID-Bygningsdel]],'Data aktør'!A:H,4,FALSE)</f>
        <v/>
      </c>
      <c r="R795" s="256" t="str">
        <f>VLOOKUP(Leverancespecifikation6[[#This Row],[ID-Bygningsdel]],'Data aktør'!A:H,5,FALSE)</f>
        <v/>
      </c>
      <c r="S795" s="256" t="str">
        <f>VLOOKUP(Leverancespecifikation6[[#This Row],[ID-Bygningsdel]],'Data aktør'!A:H,6,FALSE)</f>
        <v/>
      </c>
      <c r="T795" s="256" t="str">
        <f>VLOOKUP(Leverancespecifikation6[[#This Row],[ID-Bygningsdel]],'Data aktør'!A:H,7,FALSE)</f>
        <v/>
      </c>
      <c r="U795" s="256" t="str">
        <f>VLOOKUP(Leverancespecifikation6[[#This Row],[ID-Bygningsdel]],'Data aktør'!A:H,8,FALSE)</f>
        <v/>
      </c>
      <c r="V795" s="257"/>
      <c r="W795" s="257"/>
      <c r="X795" s="257"/>
      <c r="Y795" s="257"/>
      <c r="Z795" s="257"/>
      <c r="AA795" s="257"/>
      <c r="AB795" s="253"/>
      <c r="AC795" s="253"/>
      <c r="AD795" s="253"/>
      <c r="AE795" s="253"/>
      <c r="AF795" s="253"/>
      <c r="AG795" s="253"/>
      <c r="AH795" s="253"/>
      <c r="AI795" s="253"/>
      <c r="AJ795" s="253"/>
      <c r="AK795" s="253"/>
      <c r="AL795" s="253"/>
      <c r="AM795" s="253"/>
      <c r="AN795" s="253"/>
      <c r="AO795" s="253"/>
      <c r="AP795" s="253"/>
      <c r="AQ795" s="253"/>
      <c r="AR795" s="253"/>
      <c r="AS795" s="253"/>
      <c r="AT795" s="253"/>
      <c r="AU795" s="253"/>
      <c r="AV795" s="253"/>
      <c r="AW795" s="253"/>
      <c r="AX795" s="253"/>
      <c r="AY795" s="253"/>
      <c r="AZ795" s="253"/>
      <c r="BA795" s="253"/>
      <c r="BB795" s="253"/>
      <c r="BC795" s="253"/>
      <c r="BD795" s="253"/>
      <c r="BE795" s="253"/>
      <c r="BF795" s="253"/>
      <c r="BG795" s="253"/>
      <c r="BH795" s="253"/>
      <c r="BI795" s="253"/>
      <c r="BJ795" s="253"/>
      <c r="BK795" s="253"/>
      <c r="BL795" s="295"/>
      <c r="BM795" s="253"/>
      <c r="BN795" s="253"/>
      <c r="BO795" s="253"/>
      <c r="BP795" s="253"/>
      <c r="BQ795" s="253"/>
      <c r="BR795" s="253"/>
      <c r="BS795" s="253"/>
      <c r="BT795" s="253"/>
      <c r="BU795" s="253"/>
      <c r="BV795" s="253"/>
      <c r="BW795" s="253"/>
      <c r="BX795" s="253"/>
      <c r="BY795" s="253"/>
      <c r="BZ795" s="253"/>
      <c r="CA795" s="253"/>
      <c r="CB795" s="134"/>
    </row>
    <row r="796" spans="1:80" ht="12" x14ac:dyDescent="0.2">
      <c r="A796" s="248"/>
      <c r="B796" s="263"/>
      <c r="C796" s="276" t="str">
        <f>_xlfn.CONCAT(Leverancespecifikation6[[#This Row],[ID]],Leverancespecifikation6[[#This Row],[BYGNINGSDEL]])</f>
        <v/>
      </c>
      <c r="D796" s="253"/>
      <c r="E796" s="253"/>
      <c r="F796" s="253"/>
      <c r="G796" s="253"/>
      <c r="H796" s="253"/>
      <c r="I796" s="253"/>
      <c r="J796" s="253"/>
      <c r="K796" s="277"/>
      <c r="L796" s="253"/>
      <c r="M796" s="278"/>
      <c r="N796" s="326"/>
      <c r="O796" s="256" t="str">
        <f>VLOOKUP(Leverancespecifikation6[[#This Row],[ID-Bygningsdel]],'Data aktør'!A:H,2,FALSE)</f>
        <v/>
      </c>
      <c r="P796" s="256" t="str">
        <f>VLOOKUP(Leverancespecifikation6[[#This Row],[ID-Bygningsdel]],'Data aktør'!A:H,3,FALSE)</f>
        <v/>
      </c>
      <c r="Q796" s="256" t="str">
        <f>VLOOKUP(Leverancespecifikation6[[#This Row],[ID-Bygningsdel]],'Data aktør'!A:H,4,FALSE)</f>
        <v/>
      </c>
      <c r="R796" s="256" t="str">
        <f>VLOOKUP(Leverancespecifikation6[[#This Row],[ID-Bygningsdel]],'Data aktør'!A:H,5,FALSE)</f>
        <v/>
      </c>
      <c r="S796" s="256" t="str">
        <f>VLOOKUP(Leverancespecifikation6[[#This Row],[ID-Bygningsdel]],'Data aktør'!A:H,6,FALSE)</f>
        <v/>
      </c>
      <c r="T796" s="256" t="str">
        <f>VLOOKUP(Leverancespecifikation6[[#This Row],[ID-Bygningsdel]],'Data aktør'!A:H,7,FALSE)</f>
        <v/>
      </c>
      <c r="U796" s="256" t="str">
        <f>VLOOKUP(Leverancespecifikation6[[#This Row],[ID-Bygningsdel]],'Data aktør'!A:H,8,FALSE)</f>
        <v/>
      </c>
      <c r="V796" s="257"/>
      <c r="W796" s="257"/>
      <c r="X796" s="257"/>
      <c r="Y796" s="257"/>
      <c r="Z796" s="257"/>
      <c r="AA796" s="257"/>
      <c r="AB796" s="253"/>
      <c r="AC796" s="253"/>
      <c r="AD796" s="253"/>
      <c r="AE796" s="253"/>
      <c r="AF796" s="253"/>
      <c r="AG796" s="253"/>
      <c r="AH796" s="253"/>
      <c r="AI796" s="253"/>
      <c r="AJ796" s="253"/>
      <c r="AK796" s="253"/>
      <c r="AL796" s="253"/>
      <c r="AM796" s="253"/>
      <c r="AN796" s="253"/>
      <c r="AO796" s="253"/>
      <c r="AP796" s="253"/>
      <c r="AQ796" s="253"/>
      <c r="AR796" s="253"/>
      <c r="AS796" s="253"/>
      <c r="AT796" s="253"/>
      <c r="AU796" s="253"/>
      <c r="AV796" s="253"/>
      <c r="AW796" s="253"/>
      <c r="AX796" s="253"/>
      <c r="AY796" s="253"/>
      <c r="AZ796" s="253"/>
      <c r="BA796" s="253"/>
      <c r="BB796" s="253"/>
      <c r="BC796" s="253"/>
      <c r="BD796" s="253"/>
      <c r="BE796" s="253"/>
      <c r="BF796" s="253"/>
      <c r="BG796" s="253"/>
      <c r="BH796" s="253"/>
      <c r="BI796" s="253"/>
      <c r="BJ796" s="253"/>
      <c r="BK796" s="253"/>
      <c r="BL796" s="295"/>
      <c r="BM796" s="253"/>
      <c r="BN796" s="253"/>
      <c r="BO796" s="253"/>
      <c r="BP796" s="253"/>
      <c r="BQ796" s="253"/>
      <c r="BR796" s="253"/>
      <c r="BS796" s="253"/>
      <c r="BT796" s="253"/>
      <c r="BU796" s="253"/>
      <c r="BV796" s="253"/>
      <c r="BW796" s="253"/>
      <c r="BX796" s="253"/>
      <c r="BY796" s="253"/>
      <c r="BZ796" s="253"/>
      <c r="CA796" s="253"/>
      <c r="CB796" s="134"/>
    </row>
    <row r="797" spans="1:80" ht="12" x14ac:dyDescent="0.2">
      <c r="A797" s="248"/>
      <c r="B797" s="263"/>
      <c r="C797" s="276" t="str">
        <f>_xlfn.CONCAT(Leverancespecifikation6[[#This Row],[ID]],Leverancespecifikation6[[#This Row],[BYGNINGSDEL]])</f>
        <v/>
      </c>
      <c r="D797" s="253"/>
      <c r="E797" s="253"/>
      <c r="F797" s="253"/>
      <c r="G797" s="253"/>
      <c r="H797" s="253"/>
      <c r="I797" s="253"/>
      <c r="J797" s="253"/>
      <c r="K797" s="277"/>
      <c r="L797" s="253"/>
      <c r="M797" s="278"/>
      <c r="N797" s="326"/>
      <c r="O797" s="256" t="str">
        <f>VLOOKUP(Leverancespecifikation6[[#This Row],[ID-Bygningsdel]],'Data aktør'!A:H,2,FALSE)</f>
        <v/>
      </c>
      <c r="P797" s="256" t="str">
        <f>VLOOKUP(Leverancespecifikation6[[#This Row],[ID-Bygningsdel]],'Data aktør'!A:H,3,FALSE)</f>
        <v/>
      </c>
      <c r="Q797" s="256" t="str">
        <f>VLOOKUP(Leverancespecifikation6[[#This Row],[ID-Bygningsdel]],'Data aktør'!A:H,4,FALSE)</f>
        <v/>
      </c>
      <c r="R797" s="256" t="str">
        <f>VLOOKUP(Leverancespecifikation6[[#This Row],[ID-Bygningsdel]],'Data aktør'!A:H,5,FALSE)</f>
        <v/>
      </c>
      <c r="S797" s="256" t="str">
        <f>VLOOKUP(Leverancespecifikation6[[#This Row],[ID-Bygningsdel]],'Data aktør'!A:H,6,FALSE)</f>
        <v/>
      </c>
      <c r="T797" s="256" t="str">
        <f>VLOOKUP(Leverancespecifikation6[[#This Row],[ID-Bygningsdel]],'Data aktør'!A:H,7,FALSE)</f>
        <v/>
      </c>
      <c r="U797" s="256" t="str">
        <f>VLOOKUP(Leverancespecifikation6[[#This Row],[ID-Bygningsdel]],'Data aktør'!A:H,8,FALSE)</f>
        <v/>
      </c>
      <c r="V797" s="257"/>
      <c r="W797" s="257"/>
      <c r="X797" s="257"/>
      <c r="Y797" s="257"/>
      <c r="Z797" s="257"/>
      <c r="AA797" s="257"/>
      <c r="AB797" s="253"/>
      <c r="AC797" s="253"/>
      <c r="AD797" s="253"/>
      <c r="AE797" s="253"/>
      <c r="AF797" s="253"/>
      <c r="AG797" s="253"/>
      <c r="AH797" s="253"/>
      <c r="AI797" s="253"/>
      <c r="AJ797" s="253"/>
      <c r="AK797" s="253"/>
      <c r="AL797" s="253"/>
      <c r="AM797" s="253"/>
      <c r="AN797" s="253"/>
      <c r="AO797" s="253"/>
      <c r="AP797" s="253"/>
      <c r="AQ797" s="253"/>
      <c r="AR797" s="253"/>
      <c r="AS797" s="253"/>
      <c r="AT797" s="253"/>
      <c r="AU797" s="253"/>
      <c r="AV797" s="253"/>
      <c r="AW797" s="253"/>
      <c r="AX797" s="253"/>
      <c r="AY797" s="253"/>
      <c r="AZ797" s="253"/>
      <c r="BA797" s="253"/>
      <c r="BB797" s="253"/>
      <c r="BC797" s="253"/>
      <c r="BD797" s="253"/>
      <c r="BE797" s="253"/>
      <c r="BF797" s="253"/>
      <c r="BG797" s="253"/>
      <c r="BH797" s="253"/>
      <c r="BI797" s="253"/>
      <c r="BJ797" s="253"/>
      <c r="BK797" s="253"/>
      <c r="BL797" s="295"/>
      <c r="BM797" s="253"/>
      <c r="BN797" s="253"/>
      <c r="BO797" s="253"/>
      <c r="BP797" s="253"/>
      <c r="BQ797" s="253"/>
      <c r="BR797" s="253"/>
      <c r="BS797" s="253"/>
      <c r="BT797" s="253"/>
      <c r="BU797" s="253"/>
      <c r="BV797" s="253"/>
      <c r="BW797" s="253"/>
      <c r="BX797" s="253"/>
      <c r="BY797" s="253"/>
      <c r="BZ797" s="253"/>
      <c r="CA797" s="253"/>
      <c r="CB797" s="134"/>
    </row>
    <row r="798" spans="1:80" ht="12" x14ac:dyDescent="0.2">
      <c r="A798" s="248"/>
      <c r="B798" s="263"/>
      <c r="C798" s="276" t="str">
        <f>_xlfn.CONCAT(Leverancespecifikation6[[#This Row],[ID]],Leverancespecifikation6[[#This Row],[BYGNINGSDEL]])</f>
        <v/>
      </c>
      <c r="D798" s="253"/>
      <c r="E798" s="253"/>
      <c r="F798" s="253"/>
      <c r="G798" s="253"/>
      <c r="H798" s="253"/>
      <c r="I798" s="253"/>
      <c r="J798" s="253"/>
      <c r="K798" s="277"/>
      <c r="L798" s="253"/>
      <c r="M798" s="278"/>
      <c r="N798" s="326"/>
      <c r="O798" s="256" t="str">
        <f>VLOOKUP(Leverancespecifikation6[[#This Row],[ID-Bygningsdel]],'Data aktør'!A:H,2,FALSE)</f>
        <v/>
      </c>
      <c r="P798" s="256" t="str">
        <f>VLOOKUP(Leverancespecifikation6[[#This Row],[ID-Bygningsdel]],'Data aktør'!A:H,3,FALSE)</f>
        <v/>
      </c>
      <c r="Q798" s="256" t="str">
        <f>VLOOKUP(Leverancespecifikation6[[#This Row],[ID-Bygningsdel]],'Data aktør'!A:H,4,FALSE)</f>
        <v/>
      </c>
      <c r="R798" s="256" t="str">
        <f>VLOOKUP(Leverancespecifikation6[[#This Row],[ID-Bygningsdel]],'Data aktør'!A:H,5,FALSE)</f>
        <v/>
      </c>
      <c r="S798" s="256" t="str">
        <f>VLOOKUP(Leverancespecifikation6[[#This Row],[ID-Bygningsdel]],'Data aktør'!A:H,6,FALSE)</f>
        <v/>
      </c>
      <c r="T798" s="256" t="str">
        <f>VLOOKUP(Leverancespecifikation6[[#This Row],[ID-Bygningsdel]],'Data aktør'!A:H,7,FALSE)</f>
        <v/>
      </c>
      <c r="U798" s="256" t="str">
        <f>VLOOKUP(Leverancespecifikation6[[#This Row],[ID-Bygningsdel]],'Data aktør'!A:H,8,FALSE)</f>
        <v/>
      </c>
      <c r="V798" s="257"/>
      <c r="W798" s="257"/>
      <c r="X798" s="257"/>
      <c r="Y798" s="257"/>
      <c r="Z798" s="257"/>
      <c r="AA798" s="257"/>
      <c r="AB798" s="253"/>
      <c r="AC798" s="253"/>
      <c r="AD798" s="253"/>
      <c r="AE798" s="253"/>
      <c r="AF798" s="253"/>
      <c r="AG798" s="253"/>
      <c r="AH798" s="253"/>
      <c r="AI798" s="253"/>
      <c r="AJ798" s="253"/>
      <c r="AK798" s="253"/>
      <c r="AL798" s="253"/>
      <c r="AM798" s="253"/>
      <c r="AN798" s="253"/>
      <c r="AO798" s="253"/>
      <c r="AP798" s="253"/>
      <c r="AQ798" s="253"/>
      <c r="AR798" s="253"/>
      <c r="AS798" s="253"/>
      <c r="AT798" s="253"/>
      <c r="AU798" s="253"/>
      <c r="AV798" s="253"/>
      <c r="AW798" s="253"/>
      <c r="AX798" s="253"/>
      <c r="AY798" s="253"/>
      <c r="AZ798" s="253"/>
      <c r="BA798" s="253"/>
      <c r="BB798" s="253"/>
      <c r="BC798" s="253"/>
      <c r="BD798" s="253"/>
      <c r="BE798" s="253"/>
      <c r="BF798" s="253"/>
      <c r="BG798" s="253"/>
      <c r="BH798" s="253"/>
      <c r="BI798" s="253"/>
      <c r="BJ798" s="253"/>
      <c r="BK798" s="253"/>
      <c r="BL798" s="295"/>
      <c r="BM798" s="253"/>
      <c r="BN798" s="253"/>
      <c r="BO798" s="253"/>
      <c r="BP798" s="253"/>
      <c r="BQ798" s="253"/>
      <c r="BR798" s="253"/>
      <c r="BS798" s="253"/>
      <c r="BT798" s="253"/>
      <c r="BU798" s="253"/>
      <c r="BV798" s="253"/>
      <c r="BW798" s="253"/>
      <c r="BX798" s="253"/>
      <c r="BY798" s="253"/>
      <c r="BZ798" s="253"/>
      <c r="CA798" s="253"/>
      <c r="CB798" s="134"/>
    </row>
    <row r="799" spans="1:80" ht="12" x14ac:dyDescent="0.2">
      <c r="A799" s="248"/>
      <c r="B799" s="263"/>
      <c r="C799" s="276" t="str">
        <f>_xlfn.CONCAT(Leverancespecifikation6[[#This Row],[ID]],Leverancespecifikation6[[#This Row],[BYGNINGSDEL]])</f>
        <v/>
      </c>
      <c r="D799" s="253"/>
      <c r="E799" s="253"/>
      <c r="F799" s="253"/>
      <c r="G799" s="253"/>
      <c r="H799" s="253"/>
      <c r="I799" s="253"/>
      <c r="J799" s="253"/>
      <c r="K799" s="277"/>
      <c r="L799" s="253"/>
      <c r="M799" s="278"/>
      <c r="N799" s="326"/>
      <c r="O799" s="256" t="str">
        <f>VLOOKUP(Leverancespecifikation6[[#This Row],[ID-Bygningsdel]],'Data aktør'!A:H,2,FALSE)</f>
        <v/>
      </c>
      <c r="P799" s="256" t="str">
        <f>VLOOKUP(Leverancespecifikation6[[#This Row],[ID-Bygningsdel]],'Data aktør'!A:H,3,FALSE)</f>
        <v/>
      </c>
      <c r="Q799" s="256" t="str">
        <f>VLOOKUP(Leverancespecifikation6[[#This Row],[ID-Bygningsdel]],'Data aktør'!A:H,4,FALSE)</f>
        <v/>
      </c>
      <c r="R799" s="256" t="str">
        <f>VLOOKUP(Leverancespecifikation6[[#This Row],[ID-Bygningsdel]],'Data aktør'!A:H,5,FALSE)</f>
        <v/>
      </c>
      <c r="S799" s="256" t="str">
        <f>VLOOKUP(Leverancespecifikation6[[#This Row],[ID-Bygningsdel]],'Data aktør'!A:H,6,FALSE)</f>
        <v/>
      </c>
      <c r="T799" s="256" t="str">
        <f>VLOOKUP(Leverancespecifikation6[[#This Row],[ID-Bygningsdel]],'Data aktør'!A:H,7,FALSE)</f>
        <v/>
      </c>
      <c r="U799" s="256" t="str">
        <f>VLOOKUP(Leverancespecifikation6[[#This Row],[ID-Bygningsdel]],'Data aktør'!A:H,8,FALSE)</f>
        <v/>
      </c>
      <c r="V799" s="257"/>
      <c r="W799" s="257"/>
      <c r="X799" s="257"/>
      <c r="Y799" s="257"/>
      <c r="Z799" s="257"/>
      <c r="AA799" s="257"/>
      <c r="AB799" s="253"/>
      <c r="AC799" s="253"/>
      <c r="AD799" s="253"/>
      <c r="AE799" s="253"/>
      <c r="AF799" s="253"/>
      <c r="AG799" s="253"/>
      <c r="AH799" s="253"/>
      <c r="AI799" s="253"/>
      <c r="AJ799" s="253"/>
      <c r="AK799" s="253"/>
      <c r="AL799" s="253"/>
      <c r="AM799" s="253"/>
      <c r="AN799" s="253"/>
      <c r="AO799" s="253"/>
      <c r="AP799" s="253"/>
      <c r="AQ799" s="253"/>
      <c r="AR799" s="253"/>
      <c r="AS799" s="253"/>
      <c r="AT799" s="253"/>
      <c r="AU799" s="253"/>
      <c r="AV799" s="253"/>
      <c r="AW799" s="253"/>
      <c r="AX799" s="253"/>
      <c r="AY799" s="253"/>
      <c r="AZ799" s="253"/>
      <c r="BA799" s="253"/>
      <c r="BB799" s="253"/>
      <c r="BC799" s="253"/>
      <c r="BD799" s="253"/>
      <c r="BE799" s="253"/>
      <c r="BF799" s="253"/>
      <c r="BG799" s="253"/>
      <c r="BH799" s="253"/>
      <c r="BI799" s="253"/>
      <c r="BJ799" s="253"/>
      <c r="BK799" s="253"/>
      <c r="BL799" s="295"/>
      <c r="BM799" s="253"/>
      <c r="BN799" s="253"/>
      <c r="BO799" s="253"/>
      <c r="BP799" s="253"/>
      <c r="BQ799" s="253"/>
      <c r="BR799" s="253"/>
      <c r="BS799" s="253"/>
      <c r="BT799" s="253"/>
      <c r="BU799" s="253"/>
      <c r="BV799" s="253"/>
      <c r="BW799" s="253"/>
      <c r="BX799" s="253"/>
      <c r="BY799" s="253"/>
      <c r="BZ799" s="253"/>
      <c r="CA799" s="253"/>
      <c r="CB799" s="134"/>
    </row>
    <row r="800" spans="1:80" ht="12" x14ac:dyDescent="0.2">
      <c r="A800" s="248"/>
      <c r="B800" s="263"/>
      <c r="C800" s="276" t="str">
        <f>_xlfn.CONCAT(Leverancespecifikation6[[#This Row],[ID]],Leverancespecifikation6[[#This Row],[BYGNINGSDEL]])</f>
        <v/>
      </c>
      <c r="D800" s="253"/>
      <c r="E800" s="253"/>
      <c r="F800" s="253"/>
      <c r="G800" s="253"/>
      <c r="H800" s="253"/>
      <c r="I800" s="253"/>
      <c r="J800" s="253"/>
      <c r="K800" s="277"/>
      <c r="L800" s="253"/>
      <c r="M800" s="278"/>
      <c r="N800" s="326"/>
      <c r="O800" s="256" t="str">
        <f>VLOOKUP(Leverancespecifikation6[[#This Row],[ID-Bygningsdel]],'Data aktør'!A:H,2,FALSE)</f>
        <v/>
      </c>
      <c r="P800" s="256" t="str">
        <f>VLOOKUP(Leverancespecifikation6[[#This Row],[ID-Bygningsdel]],'Data aktør'!A:H,3,FALSE)</f>
        <v/>
      </c>
      <c r="Q800" s="256" t="str">
        <f>VLOOKUP(Leverancespecifikation6[[#This Row],[ID-Bygningsdel]],'Data aktør'!A:H,4,FALSE)</f>
        <v/>
      </c>
      <c r="R800" s="256" t="str">
        <f>VLOOKUP(Leverancespecifikation6[[#This Row],[ID-Bygningsdel]],'Data aktør'!A:H,5,FALSE)</f>
        <v/>
      </c>
      <c r="S800" s="256" t="str">
        <f>VLOOKUP(Leverancespecifikation6[[#This Row],[ID-Bygningsdel]],'Data aktør'!A:H,6,FALSE)</f>
        <v/>
      </c>
      <c r="T800" s="256" t="str">
        <f>VLOOKUP(Leverancespecifikation6[[#This Row],[ID-Bygningsdel]],'Data aktør'!A:H,7,FALSE)</f>
        <v/>
      </c>
      <c r="U800" s="256" t="str">
        <f>VLOOKUP(Leverancespecifikation6[[#This Row],[ID-Bygningsdel]],'Data aktør'!A:H,8,FALSE)</f>
        <v/>
      </c>
      <c r="V800" s="257"/>
      <c r="W800" s="257"/>
      <c r="X800" s="257"/>
      <c r="Y800" s="257"/>
      <c r="Z800" s="257"/>
      <c r="AA800" s="257"/>
      <c r="AB800" s="253"/>
      <c r="AC800" s="253"/>
      <c r="AD800" s="253"/>
      <c r="AE800" s="253"/>
      <c r="AF800" s="253"/>
      <c r="AG800" s="253"/>
      <c r="AH800" s="253"/>
      <c r="AI800" s="253"/>
      <c r="AJ800" s="253"/>
      <c r="AK800" s="253"/>
      <c r="AL800" s="253"/>
      <c r="AM800" s="253"/>
      <c r="AN800" s="253"/>
      <c r="AO800" s="253"/>
      <c r="AP800" s="253"/>
      <c r="AQ800" s="253"/>
      <c r="AR800" s="253"/>
      <c r="AS800" s="253"/>
      <c r="AT800" s="253"/>
      <c r="AU800" s="253"/>
      <c r="AV800" s="253"/>
      <c r="AW800" s="253"/>
      <c r="AX800" s="253"/>
      <c r="AY800" s="253"/>
      <c r="AZ800" s="253"/>
      <c r="BA800" s="253"/>
      <c r="BB800" s="253"/>
      <c r="BC800" s="253"/>
      <c r="BD800" s="253"/>
      <c r="BE800" s="253"/>
      <c r="BF800" s="253"/>
      <c r="BG800" s="253"/>
      <c r="BH800" s="253"/>
      <c r="BI800" s="253"/>
      <c r="BJ800" s="253"/>
      <c r="BK800" s="253"/>
      <c r="BL800" s="295"/>
      <c r="BM800" s="253"/>
      <c r="BN800" s="253"/>
      <c r="BO800" s="253"/>
      <c r="BP800" s="253"/>
      <c r="BQ800" s="253"/>
      <c r="BR800" s="253"/>
      <c r="BS800" s="253"/>
      <c r="BT800" s="253"/>
      <c r="BU800" s="253"/>
      <c r="BV800" s="253"/>
      <c r="BW800" s="253"/>
      <c r="BX800" s="253"/>
      <c r="BY800" s="253"/>
      <c r="BZ800" s="253"/>
      <c r="CA800" s="253"/>
      <c r="CB800" s="134"/>
    </row>
    <row r="801" spans="1:80" ht="12" x14ac:dyDescent="0.2">
      <c r="A801" s="248"/>
      <c r="B801" s="263"/>
      <c r="C801" s="276" t="str">
        <f>_xlfn.CONCAT(Leverancespecifikation6[[#This Row],[ID]],Leverancespecifikation6[[#This Row],[BYGNINGSDEL]])</f>
        <v/>
      </c>
      <c r="D801" s="253"/>
      <c r="E801" s="253"/>
      <c r="F801" s="253"/>
      <c r="G801" s="253"/>
      <c r="H801" s="253"/>
      <c r="I801" s="253"/>
      <c r="J801" s="253"/>
      <c r="K801" s="277"/>
      <c r="L801" s="253"/>
      <c r="M801" s="278"/>
      <c r="N801" s="326"/>
      <c r="O801" s="256" t="str">
        <f>VLOOKUP(Leverancespecifikation6[[#This Row],[ID-Bygningsdel]],'Data aktør'!A:H,2,FALSE)</f>
        <v/>
      </c>
      <c r="P801" s="256" t="str">
        <f>VLOOKUP(Leverancespecifikation6[[#This Row],[ID-Bygningsdel]],'Data aktør'!A:H,3,FALSE)</f>
        <v/>
      </c>
      <c r="Q801" s="256" t="str">
        <f>VLOOKUP(Leverancespecifikation6[[#This Row],[ID-Bygningsdel]],'Data aktør'!A:H,4,FALSE)</f>
        <v/>
      </c>
      <c r="R801" s="256" t="str">
        <f>VLOOKUP(Leverancespecifikation6[[#This Row],[ID-Bygningsdel]],'Data aktør'!A:H,5,FALSE)</f>
        <v/>
      </c>
      <c r="S801" s="256" t="str">
        <f>VLOOKUP(Leverancespecifikation6[[#This Row],[ID-Bygningsdel]],'Data aktør'!A:H,6,FALSE)</f>
        <v/>
      </c>
      <c r="T801" s="256" t="str">
        <f>VLOOKUP(Leverancespecifikation6[[#This Row],[ID-Bygningsdel]],'Data aktør'!A:H,7,FALSE)</f>
        <v/>
      </c>
      <c r="U801" s="256" t="str">
        <f>VLOOKUP(Leverancespecifikation6[[#This Row],[ID-Bygningsdel]],'Data aktør'!A:H,8,FALSE)</f>
        <v/>
      </c>
      <c r="V801" s="257"/>
      <c r="W801" s="257"/>
      <c r="X801" s="257"/>
      <c r="Y801" s="257"/>
      <c r="Z801" s="257"/>
      <c r="AA801" s="257"/>
      <c r="AB801" s="253"/>
      <c r="AC801" s="253"/>
      <c r="AD801" s="253"/>
      <c r="AE801" s="253"/>
      <c r="AF801" s="253"/>
      <c r="AG801" s="253"/>
      <c r="AH801" s="253"/>
      <c r="AI801" s="253"/>
      <c r="AJ801" s="253"/>
      <c r="AK801" s="253"/>
      <c r="AL801" s="253"/>
      <c r="AM801" s="253"/>
      <c r="AN801" s="253"/>
      <c r="AO801" s="253"/>
      <c r="AP801" s="253"/>
      <c r="AQ801" s="253"/>
      <c r="AR801" s="253"/>
      <c r="AS801" s="253"/>
      <c r="AT801" s="253"/>
      <c r="AU801" s="253"/>
      <c r="AV801" s="253"/>
      <c r="AW801" s="253"/>
      <c r="AX801" s="253"/>
      <c r="AY801" s="253"/>
      <c r="AZ801" s="253"/>
      <c r="BA801" s="253"/>
      <c r="BB801" s="253"/>
      <c r="BC801" s="253"/>
      <c r="BD801" s="253"/>
      <c r="BE801" s="253"/>
      <c r="BF801" s="253"/>
      <c r="BG801" s="253"/>
      <c r="BH801" s="253"/>
      <c r="BI801" s="253"/>
      <c r="BJ801" s="253"/>
      <c r="BK801" s="253"/>
      <c r="BL801" s="295"/>
      <c r="BM801" s="253"/>
      <c r="BN801" s="253"/>
      <c r="BO801" s="253"/>
      <c r="BP801" s="253"/>
      <c r="BQ801" s="253"/>
      <c r="BR801" s="253"/>
      <c r="BS801" s="253"/>
      <c r="BT801" s="253"/>
      <c r="BU801" s="253"/>
      <c r="BV801" s="253"/>
      <c r="BW801" s="253"/>
      <c r="BX801" s="253"/>
      <c r="BY801" s="253"/>
      <c r="BZ801" s="253"/>
      <c r="CA801" s="253"/>
      <c r="CB801" s="134"/>
    </row>
    <row r="802" spans="1:80" ht="12" x14ac:dyDescent="0.2">
      <c r="A802" s="248"/>
      <c r="B802" s="263"/>
      <c r="C802" s="276" t="str">
        <f>_xlfn.CONCAT(Leverancespecifikation6[[#This Row],[ID]],Leverancespecifikation6[[#This Row],[BYGNINGSDEL]])</f>
        <v/>
      </c>
      <c r="D802" s="253"/>
      <c r="E802" s="253"/>
      <c r="F802" s="253"/>
      <c r="G802" s="253"/>
      <c r="H802" s="253"/>
      <c r="I802" s="253"/>
      <c r="J802" s="253"/>
      <c r="K802" s="277"/>
      <c r="L802" s="253"/>
      <c r="M802" s="278"/>
      <c r="N802" s="326"/>
      <c r="O802" s="256" t="str">
        <f>VLOOKUP(Leverancespecifikation6[[#This Row],[ID-Bygningsdel]],'Data aktør'!A:H,2,FALSE)</f>
        <v/>
      </c>
      <c r="P802" s="256" t="str">
        <f>VLOOKUP(Leverancespecifikation6[[#This Row],[ID-Bygningsdel]],'Data aktør'!A:H,3,FALSE)</f>
        <v/>
      </c>
      <c r="Q802" s="256" t="str">
        <f>VLOOKUP(Leverancespecifikation6[[#This Row],[ID-Bygningsdel]],'Data aktør'!A:H,4,FALSE)</f>
        <v/>
      </c>
      <c r="R802" s="256" t="str">
        <f>VLOOKUP(Leverancespecifikation6[[#This Row],[ID-Bygningsdel]],'Data aktør'!A:H,5,FALSE)</f>
        <v/>
      </c>
      <c r="S802" s="256" t="str">
        <f>VLOOKUP(Leverancespecifikation6[[#This Row],[ID-Bygningsdel]],'Data aktør'!A:H,6,FALSE)</f>
        <v/>
      </c>
      <c r="T802" s="256" t="str">
        <f>VLOOKUP(Leverancespecifikation6[[#This Row],[ID-Bygningsdel]],'Data aktør'!A:H,7,FALSE)</f>
        <v/>
      </c>
      <c r="U802" s="256" t="str">
        <f>VLOOKUP(Leverancespecifikation6[[#This Row],[ID-Bygningsdel]],'Data aktør'!A:H,8,FALSE)</f>
        <v/>
      </c>
      <c r="V802" s="257"/>
      <c r="W802" s="257"/>
      <c r="X802" s="257"/>
      <c r="Y802" s="257"/>
      <c r="Z802" s="257"/>
      <c r="AA802" s="257"/>
      <c r="AB802" s="253"/>
      <c r="AC802" s="253"/>
      <c r="AD802" s="253"/>
      <c r="AE802" s="253"/>
      <c r="AF802" s="253"/>
      <c r="AG802" s="253"/>
      <c r="AH802" s="253"/>
      <c r="AI802" s="253"/>
      <c r="AJ802" s="253"/>
      <c r="AK802" s="253"/>
      <c r="AL802" s="253"/>
      <c r="AM802" s="253"/>
      <c r="AN802" s="253"/>
      <c r="AO802" s="253"/>
      <c r="AP802" s="253"/>
      <c r="AQ802" s="253"/>
      <c r="AR802" s="253"/>
      <c r="AS802" s="253"/>
      <c r="AT802" s="253"/>
      <c r="AU802" s="253"/>
      <c r="AV802" s="253"/>
      <c r="AW802" s="253"/>
      <c r="AX802" s="253"/>
      <c r="AY802" s="253"/>
      <c r="AZ802" s="253"/>
      <c r="BA802" s="253"/>
      <c r="BB802" s="253"/>
      <c r="BC802" s="253"/>
      <c r="BD802" s="253"/>
      <c r="BE802" s="253"/>
      <c r="BF802" s="253"/>
      <c r="BG802" s="253"/>
      <c r="BH802" s="253"/>
      <c r="BI802" s="253"/>
      <c r="BJ802" s="253"/>
      <c r="BK802" s="253"/>
      <c r="BL802" s="295"/>
      <c r="BM802" s="253"/>
      <c r="BN802" s="253"/>
      <c r="BO802" s="253"/>
      <c r="BP802" s="253"/>
      <c r="BQ802" s="253"/>
      <c r="BR802" s="253"/>
      <c r="BS802" s="253"/>
      <c r="BT802" s="253"/>
      <c r="BU802" s="253"/>
      <c r="BV802" s="253"/>
      <c r="BW802" s="253"/>
      <c r="BX802" s="253"/>
      <c r="BY802" s="253"/>
      <c r="BZ802" s="253"/>
      <c r="CA802" s="253"/>
      <c r="CB802" s="134"/>
    </row>
    <row r="803" spans="1:80" ht="12" x14ac:dyDescent="0.2">
      <c r="A803" s="248"/>
      <c r="B803" s="263"/>
      <c r="C803" s="276" t="str">
        <f>_xlfn.CONCAT(Leverancespecifikation6[[#This Row],[ID]],Leverancespecifikation6[[#This Row],[BYGNINGSDEL]])</f>
        <v/>
      </c>
      <c r="D803" s="253"/>
      <c r="E803" s="253"/>
      <c r="F803" s="253"/>
      <c r="G803" s="253"/>
      <c r="H803" s="253"/>
      <c r="I803" s="253"/>
      <c r="J803" s="253"/>
      <c r="K803" s="277"/>
      <c r="L803" s="253"/>
      <c r="M803" s="278"/>
      <c r="N803" s="326"/>
      <c r="O803" s="256" t="str">
        <f>VLOOKUP(Leverancespecifikation6[[#This Row],[ID-Bygningsdel]],'Data aktør'!A:H,2,FALSE)</f>
        <v/>
      </c>
      <c r="P803" s="256" t="str">
        <f>VLOOKUP(Leverancespecifikation6[[#This Row],[ID-Bygningsdel]],'Data aktør'!A:H,3,FALSE)</f>
        <v/>
      </c>
      <c r="Q803" s="256" t="str">
        <f>VLOOKUP(Leverancespecifikation6[[#This Row],[ID-Bygningsdel]],'Data aktør'!A:H,4,FALSE)</f>
        <v/>
      </c>
      <c r="R803" s="256" t="str">
        <f>VLOOKUP(Leverancespecifikation6[[#This Row],[ID-Bygningsdel]],'Data aktør'!A:H,5,FALSE)</f>
        <v/>
      </c>
      <c r="S803" s="256" t="str">
        <f>VLOOKUP(Leverancespecifikation6[[#This Row],[ID-Bygningsdel]],'Data aktør'!A:H,6,FALSE)</f>
        <v/>
      </c>
      <c r="T803" s="256" t="str">
        <f>VLOOKUP(Leverancespecifikation6[[#This Row],[ID-Bygningsdel]],'Data aktør'!A:H,7,FALSE)</f>
        <v/>
      </c>
      <c r="U803" s="256" t="str">
        <f>VLOOKUP(Leverancespecifikation6[[#This Row],[ID-Bygningsdel]],'Data aktør'!A:H,8,FALSE)</f>
        <v/>
      </c>
      <c r="V803" s="257"/>
      <c r="W803" s="257"/>
      <c r="X803" s="257"/>
      <c r="Y803" s="257"/>
      <c r="Z803" s="257"/>
      <c r="AA803" s="257"/>
      <c r="AB803" s="253"/>
      <c r="AC803" s="253"/>
      <c r="AD803" s="253"/>
      <c r="AE803" s="253"/>
      <c r="AF803" s="253"/>
      <c r="AG803" s="253"/>
      <c r="AH803" s="253"/>
      <c r="AI803" s="253"/>
      <c r="AJ803" s="253"/>
      <c r="AK803" s="253"/>
      <c r="AL803" s="253"/>
      <c r="AM803" s="253"/>
      <c r="AN803" s="253"/>
      <c r="AO803" s="253"/>
      <c r="AP803" s="253"/>
      <c r="AQ803" s="253"/>
      <c r="AR803" s="253"/>
      <c r="AS803" s="253"/>
      <c r="AT803" s="253"/>
      <c r="AU803" s="253"/>
      <c r="AV803" s="253"/>
      <c r="AW803" s="253"/>
      <c r="AX803" s="253"/>
      <c r="AY803" s="253"/>
      <c r="AZ803" s="253"/>
      <c r="BA803" s="253"/>
      <c r="BB803" s="253"/>
      <c r="BC803" s="253"/>
      <c r="BD803" s="253"/>
      <c r="BE803" s="253"/>
      <c r="BF803" s="253"/>
      <c r="BG803" s="253"/>
      <c r="BH803" s="253"/>
      <c r="BI803" s="253"/>
      <c r="BJ803" s="253"/>
      <c r="BK803" s="253"/>
      <c r="BL803" s="295"/>
      <c r="BM803" s="253"/>
      <c r="BN803" s="253"/>
      <c r="BO803" s="253"/>
      <c r="BP803" s="253"/>
      <c r="BQ803" s="253"/>
      <c r="BR803" s="253"/>
      <c r="BS803" s="253"/>
      <c r="BT803" s="253"/>
      <c r="BU803" s="253"/>
      <c r="BV803" s="253"/>
      <c r="BW803" s="253"/>
      <c r="BX803" s="253"/>
      <c r="BY803" s="253"/>
      <c r="BZ803" s="253"/>
      <c r="CA803" s="253"/>
      <c r="CB803" s="134"/>
    </row>
    <row r="804" spans="1:80" ht="12" x14ac:dyDescent="0.2">
      <c r="A804" s="248"/>
      <c r="B804" s="263"/>
      <c r="C804" s="276" t="str">
        <f>_xlfn.CONCAT(Leverancespecifikation6[[#This Row],[ID]],Leverancespecifikation6[[#This Row],[BYGNINGSDEL]])</f>
        <v/>
      </c>
      <c r="D804" s="253"/>
      <c r="E804" s="253"/>
      <c r="F804" s="253"/>
      <c r="G804" s="253"/>
      <c r="H804" s="253"/>
      <c r="I804" s="253"/>
      <c r="J804" s="253"/>
      <c r="K804" s="277"/>
      <c r="L804" s="253"/>
      <c r="M804" s="278"/>
      <c r="N804" s="326"/>
      <c r="O804" s="256" t="str">
        <f>VLOOKUP(Leverancespecifikation6[[#This Row],[ID-Bygningsdel]],'Data aktør'!A:H,2,FALSE)</f>
        <v/>
      </c>
      <c r="P804" s="256" t="str">
        <f>VLOOKUP(Leverancespecifikation6[[#This Row],[ID-Bygningsdel]],'Data aktør'!A:H,3,FALSE)</f>
        <v/>
      </c>
      <c r="Q804" s="256" t="str">
        <f>VLOOKUP(Leverancespecifikation6[[#This Row],[ID-Bygningsdel]],'Data aktør'!A:H,4,FALSE)</f>
        <v/>
      </c>
      <c r="R804" s="256" t="str">
        <f>VLOOKUP(Leverancespecifikation6[[#This Row],[ID-Bygningsdel]],'Data aktør'!A:H,5,FALSE)</f>
        <v/>
      </c>
      <c r="S804" s="256" t="str">
        <f>VLOOKUP(Leverancespecifikation6[[#This Row],[ID-Bygningsdel]],'Data aktør'!A:H,6,FALSE)</f>
        <v/>
      </c>
      <c r="T804" s="256" t="str">
        <f>VLOOKUP(Leverancespecifikation6[[#This Row],[ID-Bygningsdel]],'Data aktør'!A:H,7,FALSE)</f>
        <v/>
      </c>
      <c r="U804" s="256" t="str">
        <f>VLOOKUP(Leverancespecifikation6[[#This Row],[ID-Bygningsdel]],'Data aktør'!A:H,8,FALSE)</f>
        <v/>
      </c>
      <c r="V804" s="257"/>
      <c r="W804" s="257"/>
      <c r="X804" s="257"/>
      <c r="Y804" s="257"/>
      <c r="Z804" s="257"/>
      <c r="AA804" s="257"/>
      <c r="AB804" s="253"/>
      <c r="AC804" s="253"/>
      <c r="AD804" s="253"/>
      <c r="AE804" s="253"/>
      <c r="AF804" s="253"/>
      <c r="AG804" s="253"/>
      <c r="AH804" s="253"/>
      <c r="AI804" s="253"/>
      <c r="AJ804" s="253"/>
      <c r="AK804" s="253"/>
      <c r="AL804" s="253"/>
      <c r="AM804" s="253"/>
      <c r="AN804" s="253"/>
      <c r="AO804" s="253"/>
      <c r="AP804" s="253"/>
      <c r="AQ804" s="253"/>
      <c r="AR804" s="253"/>
      <c r="AS804" s="253"/>
      <c r="AT804" s="253"/>
      <c r="AU804" s="253"/>
      <c r="AV804" s="253"/>
      <c r="AW804" s="253"/>
      <c r="AX804" s="253"/>
      <c r="AY804" s="253"/>
      <c r="AZ804" s="253"/>
      <c r="BA804" s="253"/>
      <c r="BB804" s="253"/>
      <c r="BC804" s="253"/>
      <c r="BD804" s="253"/>
      <c r="BE804" s="253"/>
      <c r="BF804" s="253"/>
      <c r="BG804" s="253"/>
      <c r="BH804" s="253"/>
      <c r="BI804" s="253"/>
      <c r="BJ804" s="253"/>
      <c r="BK804" s="253"/>
      <c r="BL804" s="295"/>
      <c r="BM804" s="253"/>
      <c r="BN804" s="253"/>
      <c r="BO804" s="253"/>
      <c r="BP804" s="253"/>
      <c r="BQ804" s="253"/>
      <c r="BR804" s="253"/>
      <c r="BS804" s="253"/>
      <c r="BT804" s="253"/>
      <c r="BU804" s="253"/>
      <c r="BV804" s="253"/>
      <c r="BW804" s="253"/>
      <c r="BX804" s="253"/>
      <c r="BY804" s="253"/>
      <c r="BZ804" s="253"/>
      <c r="CA804" s="253"/>
      <c r="CB804" s="134"/>
    </row>
    <row r="805" spans="1:80" ht="12" x14ac:dyDescent="0.2">
      <c r="A805" s="248"/>
      <c r="B805" s="263"/>
      <c r="C805" s="276" t="str">
        <f>_xlfn.CONCAT(Leverancespecifikation6[[#This Row],[ID]],Leverancespecifikation6[[#This Row],[BYGNINGSDEL]])</f>
        <v/>
      </c>
      <c r="D805" s="253"/>
      <c r="E805" s="253"/>
      <c r="F805" s="253"/>
      <c r="G805" s="253"/>
      <c r="H805" s="253"/>
      <c r="I805" s="253"/>
      <c r="J805" s="253"/>
      <c r="K805" s="277"/>
      <c r="L805" s="253"/>
      <c r="M805" s="278"/>
      <c r="N805" s="326"/>
      <c r="O805" s="256" t="str">
        <f>VLOOKUP(Leverancespecifikation6[[#This Row],[ID-Bygningsdel]],'Data aktør'!A:H,2,FALSE)</f>
        <v/>
      </c>
      <c r="P805" s="256" t="str">
        <f>VLOOKUP(Leverancespecifikation6[[#This Row],[ID-Bygningsdel]],'Data aktør'!A:H,3,FALSE)</f>
        <v/>
      </c>
      <c r="Q805" s="256" t="str">
        <f>VLOOKUP(Leverancespecifikation6[[#This Row],[ID-Bygningsdel]],'Data aktør'!A:H,4,FALSE)</f>
        <v/>
      </c>
      <c r="R805" s="256" t="str">
        <f>VLOOKUP(Leverancespecifikation6[[#This Row],[ID-Bygningsdel]],'Data aktør'!A:H,5,FALSE)</f>
        <v/>
      </c>
      <c r="S805" s="256" t="str">
        <f>VLOOKUP(Leverancespecifikation6[[#This Row],[ID-Bygningsdel]],'Data aktør'!A:H,6,FALSE)</f>
        <v/>
      </c>
      <c r="T805" s="256" t="str">
        <f>VLOOKUP(Leverancespecifikation6[[#This Row],[ID-Bygningsdel]],'Data aktør'!A:H,7,FALSE)</f>
        <v/>
      </c>
      <c r="U805" s="256" t="str">
        <f>VLOOKUP(Leverancespecifikation6[[#This Row],[ID-Bygningsdel]],'Data aktør'!A:H,8,FALSE)</f>
        <v/>
      </c>
      <c r="V805" s="257"/>
      <c r="W805" s="257"/>
      <c r="X805" s="257"/>
      <c r="Y805" s="257"/>
      <c r="Z805" s="257"/>
      <c r="AA805" s="257"/>
      <c r="AB805" s="253"/>
      <c r="AC805" s="253"/>
      <c r="AD805" s="253"/>
      <c r="AE805" s="253"/>
      <c r="AF805" s="253"/>
      <c r="AG805" s="253"/>
      <c r="AH805" s="253"/>
      <c r="AI805" s="253"/>
      <c r="AJ805" s="253"/>
      <c r="AK805" s="253"/>
      <c r="AL805" s="253"/>
      <c r="AM805" s="253"/>
      <c r="AN805" s="253"/>
      <c r="AO805" s="253"/>
      <c r="AP805" s="253"/>
      <c r="AQ805" s="253"/>
      <c r="AR805" s="253"/>
      <c r="AS805" s="253"/>
      <c r="AT805" s="253"/>
      <c r="AU805" s="253"/>
      <c r="AV805" s="253"/>
      <c r="AW805" s="253"/>
      <c r="AX805" s="253"/>
      <c r="AY805" s="253"/>
      <c r="AZ805" s="253"/>
      <c r="BA805" s="253"/>
      <c r="BB805" s="253"/>
      <c r="BC805" s="253"/>
      <c r="BD805" s="253"/>
      <c r="BE805" s="253"/>
      <c r="BF805" s="253"/>
      <c r="BG805" s="253"/>
      <c r="BH805" s="253"/>
      <c r="BI805" s="253"/>
      <c r="BJ805" s="253"/>
      <c r="BK805" s="253"/>
      <c r="BL805" s="295"/>
      <c r="BM805" s="253"/>
      <c r="BN805" s="253"/>
      <c r="BO805" s="253"/>
      <c r="BP805" s="253"/>
      <c r="BQ805" s="253"/>
      <c r="BR805" s="253"/>
      <c r="BS805" s="253"/>
      <c r="BT805" s="253"/>
      <c r="BU805" s="253"/>
      <c r="BV805" s="253"/>
      <c r="BW805" s="253"/>
      <c r="BX805" s="253"/>
      <c r="BY805" s="253"/>
      <c r="BZ805" s="253"/>
      <c r="CA805" s="253"/>
      <c r="CB805" s="134"/>
    </row>
    <row r="806" spans="1:80" ht="12" x14ac:dyDescent="0.2">
      <c r="A806" s="248"/>
      <c r="B806" s="263"/>
      <c r="C806" s="276" t="str">
        <f>_xlfn.CONCAT(Leverancespecifikation6[[#This Row],[ID]],Leverancespecifikation6[[#This Row],[BYGNINGSDEL]])</f>
        <v/>
      </c>
      <c r="D806" s="253"/>
      <c r="E806" s="253"/>
      <c r="F806" s="253"/>
      <c r="G806" s="253"/>
      <c r="H806" s="253"/>
      <c r="I806" s="253"/>
      <c r="J806" s="253"/>
      <c r="K806" s="277"/>
      <c r="L806" s="253"/>
      <c r="M806" s="278"/>
      <c r="N806" s="326"/>
      <c r="O806" s="256" t="str">
        <f>VLOOKUP(Leverancespecifikation6[[#This Row],[ID-Bygningsdel]],'Data aktør'!A:H,2,FALSE)</f>
        <v/>
      </c>
      <c r="P806" s="256" t="str">
        <f>VLOOKUP(Leverancespecifikation6[[#This Row],[ID-Bygningsdel]],'Data aktør'!A:H,3,FALSE)</f>
        <v/>
      </c>
      <c r="Q806" s="256" t="str">
        <f>VLOOKUP(Leverancespecifikation6[[#This Row],[ID-Bygningsdel]],'Data aktør'!A:H,4,FALSE)</f>
        <v/>
      </c>
      <c r="R806" s="256" t="str">
        <f>VLOOKUP(Leverancespecifikation6[[#This Row],[ID-Bygningsdel]],'Data aktør'!A:H,5,FALSE)</f>
        <v/>
      </c>
      <c r="S806" s="256" t="str">
        <f>VLOOKUP(Leverancespecifikation6[[#This Row],[ID-Bygningsdel]],'Data aktør'!A:H,6,FALSE)</f>
        <v/>
      </c>
      <c r="T806" s="256" t="str">
        <f>VLOOKUP(Leverancespecifikation6[[#This Row],[ID-Bygningsdel]],'Data aktør'!A:H,7,FALSE)</f>
        <v/>
      </c>
      <c r="U806" s="256" t="str">
        <f>VLOOKUP(Leverancespecifikation6[[#This Row],[ID-Bygningsdel]],'Data aktør'!A:H,8,FALSE)</f>
        <v/>
      </c>
      <c r="V806" s="257"/>
      <c r="W806" s="257"/>
      <c r="X806" s="257"/>
      <c r="Y806" s="257"/>
      <c r="Z806" s="257"/>
      <c r="AA806" s="257"/>
      <c r="AB806" s="253"/>
      <c r="AC806" s="253"/>
      <c r="AD806" s="253"/>
      <c r="AE806" s="253"/>
      <c r="AF806" s="253"/>
      <c r="AG806" s="253"/>
      <c r="AH806" s="253"/>
      <c r="AI806" s="253"/>
      <c r="AJ806" s="253"/>
      <c r="AK806" s="253"/>
      <c r="AL806" s="253"/>
      <c r="AM806" s="253"/>
      <c r="AN806" s="253"/>
      <c r="AO806" s="253"/>
      <c r="AP806" s="253"/>
      <c r="AQ806" s="253"/>
      <c r="AR806" s="253"/>
      <c r="AS806" s="253"/>
      <c r="AT806" s="253"/>
      <c r="AU806" s="253"/>
      <c r="AV806" s="253"/>
      <c r="AW806" s="253"/>
      <c r="AX806" s="253"/>
      <c r="AY806" s="253"/>
      <c r="AZ806" s="253"/>
      <c r="BA806" s="253"/>
      <c r="BB806" s="253"/>
      <c r="BC806" s="253"/>
      <c r="BD806" s="253"/>
      <c r="BE806" s="253"/>
      <c r="BF806" s="253"/>
      <c r="BG806" s="253"/>
      <c r="BH806" s="253"/>
      <c r="BI806" s="253"/>
      <c r="BJ806" s="253"/>
      <c r="BK806" s="253"/>
      <c r="BL806" s="295"/>
      <c r="BM806" s="253"/>
      <c r="BN806" s="253"/>
      <c r="BO806" s="253"/>
      <c r="BP806" s="253"/>
      <c r="BQ806" s="253"/>
      <c r="BR806" s="253"/>
      <c r="BS806" s="253"/>
      <c r="BT806" s="253"/>
      <c r="BU806" s="253"/>
      <c r="BV806" s="253"/>
      <c r="BW806" s="253"/>
      <c r="BX806" s="253"/>
      <c r="BY806" s="253"/>
      <c r="BZ806" s="253"/>
      <c r="CA806" s="253"/>
      <c r="CB806" s="134"/>
    </row>
    <row r="807" spans="1:80" ht="12" x14ac:dyDescent="0.2">
      <c r="A807" s="248"/>
      <c r="B807" s="263"/>
      <c r="C807" s="276" t="str">
        <f>_xlfn.CONCAT(Leverancespecifikation6[[#This Row],[ID]],Leverancespecifikation6[[#This Row],[BYGNINGSDEL]])</f>
        <v/>
      </c>
      <c r="D807" s="253"/>
      <c r="E807" s="253"/>
      <c r="F807" s="253"/>
      <c r="G807" s="253"/>
      <c r="H807" s="253"/>
      <c r="I807" s="253"/>
      <c r="J807" s="253"/>
      <c r="K807" s="277"/>
      <c r="L807" s="253"/>
      <c r="M807" s="278"/>
      <c r="N807" s="326"/>
      <c r="O807" s="256" t="str">
        <f>VLOOKUP(Leverancespecifikation6[[#This Row],[ID-Bygningsdel]],'Data aktør'!A:H,2,FALSE)</f>
        <v/>
      </c>
      <c r="P807" s="256" t="str">
        <f>VLOOKUP(Leverancespecifikation6[[#This Row],[ID-Bygningsdel]],'Data aktør'!A:H,3,FALSE)</f>
        <v/>
      </c>
      <c r="Q807" s="256" t="str">
        <f>VLOOKUP(Leverancespecifikation6[[#This Row],[ID-Bygningsdel]],'Data aktør'!A:H,4,FALSE)</f>
        <v/>
      </c>
      <c r="R807" s="256" t="str">
        <f>VLOOKUP(Leverancespecifikation6[[#This Row],[ID-Bygningsdel]],'Data aktør'!A:H,5,FALSE)</f>
        <v/>
      </c>
      <c r="S807" s="256" t="str">
        <f>VLOOKUP(Leverancespecifikation6[[#This Row],[ID-Bygningsdel]],'Data aktør'!A:H,6,FALSE)</f>
        <v/>
      </c>
      <c r="T807" s="256" t="str">
        <f>VLOOKUP(Leverancespecifikation6[[#This Row],[ID-Bygningsdel]],'Data aktør'!A:H,7,FALSE)</f>
        <v/>
      </c>
      <c r="U807" s="256" t="str">
        <f>VLOOKUP(Leverancespecifikation6[[#This Row],[ID-Bygningsdel]],'Data aktør'!A:H,8,FALSE)</f>
        <v/>
      </c>
      <c r="V807" s="257"/>
      <c r="W807" s="257"/>
      <c r="X807" s="257"/>
      <c r="Y807" s="257"/>
      <c r="Z807" s="257"/>
      <c r="AA807" s="257"/>
      <c r="AB807" s="253"/>
      <c r="AC807" s="253"/>
      <c r="AD807" s="253"/>
      <c r="AE807" s="253"/>
      <c r="AF807" s="253"/>
      <c r="AG807" s="253"/>
      <c r="AH807" s="253"/>
      <c r="AI807" s="253"/>
      <c r="AJ807" s="253"/>
      <c r="AK807" s="253"/>
      <c r="AL807" s="253"/>
      <c r="AM807" s="253"/>
      <c r="AN807" s="253"/>
      <c r="AO807" s="253"/>
      <c r="AP807" s="253"/>
      <c r="AQ807" s="253"/>
      <c r="AR807" s="253"/>
      <c r="AS807" s="253"/>
      <c r="AT807" s="253"/>
      <c r="AU807" s="253"/>
      <c r="AV807" s="253"/>
      <c r="AW807" s="253"/>
      <c r="AX807" s="253"/>
      <c r="AY807" s="253"/>
      <c r="AZ807" s="253"/>
      <c r="BA807" s="253"/>
      <c r="BB807" s="253"/>
      <c r="BC807" s="253"/>
      <c r="BD807" s="253"/>
      <c r="BE807" s="253"/>
      <c r="BF807" s="253"/>
      <c r="BG807" s="253"/>
      <c r="BH807" s="253"/>
      <c r="BI807" s="253"/>
      <c r="BJ807" s="253"/>
      <c r="BK807" s="253"/>
      <c r="BL807" s="295"/>
      <c r="BM807" s="253"/>
      <c r="BN807" s="253"/>
      <c r="BO807" s="253"/>
      <c r="BP807" s="253"/>
      <c r="BQ807" s="253"/>
      <c r="BR807" s="253"/>
      <c r="BS807" s="253"/>
      <c r="BT807" s="253"/>
      <c r="BU807" s="253"/>
      <c r="BV807" s="253"/>
      <c r="BW807" s="253"/>
      <c r="BX807" s="253"/>
      <c r="BY807" s="253"/>
      <c r="BZ807" s="253"/>
      <c r="CA807" s="253"/>
      <c r="CB807" s="134"/>
    </row>
    <row r="808" spans="1:80" ht="12" x14ac:dyDescent="0.2">
      <c r="A808" s="248"/>
      <c r="B808" s="263"/>
      <c r="C808" s="276" t="str">
        <f>_xlfn.CONCAT(Leverancespecifikation6[[#This Row],[ID]],Leverancespecifikation6[[#This Row],[BYGNINGSDEL]])</f>
        <v/>
      </c>
      <c r="D808" s="253"/>
      <c r="E808" s="253"/>
      <c r="F808" s="253"/>
      <c r="G808" s="253"/>
      <c r="H808" s="253"/>
      <c r="I808" s="253"/>
      <c r="J808" s="253"/>
      <c r="K808" s="277"/>
      <c r="L808" s="253"/>
      <c r="M808" s="278"/>
      <c r="N808" s="326"/>
      <c r="O808" s="256" t="str">
        <f>VLOOKUP(Leverancespecifikation6[[#This Row],[ID-Bygningsdel]],'Data aktør'!A:H,2,FALSE)</f>
        <v/>
      </c>
      <c r="P808" s="256" t="str">
        <f>VLOOKUP(Leverancespecifikation6[[#This Row],[ID-Bygningsdel]],'Data aktør'!A:H,3,FALSE)</f>
        <v/>
      </c>
      <c r="Q808" s="256" t="str">
        <f>VLOOKUP(Leverancespecifikation6[[#This Row],[ID-Bygningsdel]],'Data aktør'!A:H,4,FALSE)</f>
        <v/>
      </c>
      <c r="R808" s="256" t="str">
        <f>VLOOKUP(Leverancespecifikation6[[#This Row],[ID-Bygningsdel]],'Data aktør'!A:H,5,FALSE)</f>
        <v/>
      </c>
      <c r="S808" s="256" t="str">
        <f>VLOOKUP(Leverancespecifikation6[[#This Row],[ID-Bygningsdel]],'Data aktør'!A:H,6,FALSE)</f>
        <v/>
      </c>
      <c r="T808" s="256" t="str">
        <f>VLOOKUP(Leverancespecifikation6[[#This Row],[ID-Bygningsdel]],'Data aktør'!A:H,7,FALSE)</f>
        <v/>
      </c>
      <c r="U808" s="256" t="str">
        <f>VLOOKUP(Leverancespecifikation6[[#This Row],[ID-Bygningsdel]],'Data aktør'!A:H,8,FALSE)</f>
        <v/>
      </c>
      <c r="V808" s="257"/>
      <c r="W808" s="257"/>
      <c r="X808" s="257"/>
      <c r="Y808" s="257"/>
      <c r="Z808" s="257"/>
      <c r="AA808" s="257"/>
      <c r="AB808" s="253"/>
      <c r="AC808" s="253"/>
      <c r="AD808" s="253"/>
      <c r="AE808" s="253"/>
      <c r="AF808" s="253"/>
      <c r="AG808" s="253"/>
      <c r="AH808" s="253"/>
      <c r="AI808" s="253"/>
      <c r="AJ808" s="253"/>
      <c r="AK808" s="253"/>
      <c r="AL808" s="253"/>
      <c r="AM808" s="253"/>
      <c r="AN808" s="253"/>
      <c r="AO808" s="253"/>
      <c r="AP808" s="253"/>
      <c r="AQ808" s="253"/>
      <c r="AR808" s="253"/>
      <c r="AS808" s="253"/>
      <c r="AT808" s="253"/>
      <c r="AU808" s="253"/>
      <c r="AV808" s="253"/>
      <c r="AW808" s="253"/>
      <c r="AX808" s="253"/>
      <c r="AY808" s="253"/>
      <c r="AZ808" s="253"/>
      <c r="BA808" s="253"/>
      <c r="BB808" s="253"/>
      <c r="BC808" s="253"/>
      <c r="BD808" s="253"/>
      <c r="BE808" s="253"/>
      <c r="BF808" s="253"/>
      <c r="BG808" s="253"/>
      <c r="BH808" s="253"/>
      <c r="BI808" s="253"/>
      <c r="BJ808" s="253"/>
      <c r="BK808" s="253"/>
      <c r="BL808" s="295"/>
      <c r="BM808" s="253"/>
      <c r="BN808" s="253"/>
      <c r="BO808" s="253"/>
      <c r="BP808" s="253"/>
      <c r="BQ808" s="253"/>
      <c r="BR808" s="253"/>
      <c r="BS808" s="253"/>
      <c r="BT808" s="253"/>
      <c r="BU808" s="253"/>
      <c r="BV808" s="253"/>
      <c r="BW808" s="253"/>
      <c r="BX808" s="253"/>
      <c r="BY808" s="253"/>
      <c r="BZ808" s="253"/>
      <c r="CA808" s="253"/>
      <c r="CB808" s="134"/>
    </row>
    <row r="809" spans="1:80" ht="12" x14ac:dyDescent="0.2">
      <c r="A809" s="248"/>
      <c r="B809" s="263"/>
      <c r="C809" s="276" t="str">
        <f>_xlfn.CONCAT(Leverancespecifikation6[[#This Row],[ID]],Leverancespecifikation6[[#This Row],[BYGNINGSDEL]])</f>
        <v/>
      </c>
      <c r="D809" s="253"/>
      <c r="E809" s="253"/>
      <c r="F809" s="253"/>
      <c r="G809" s="253"/>
      <c r="H809" s="253"/>
      <c r="I809" s="253"/>
      <c r="J809" s="253"/>
      <c r="K809" s="277"/>
      <c r="L809" s="253"/>
      <c r="M809" s="278"/>
      <c r="N809" s="326"/>
      <c r="O809" s="256" t="str">
        <f>VLOOKUP(Leverancespecifikation6[[#This Row],[ID-Bygningsdel]],'Data aktør'!A:H,2,FALSE)</f>
        <v/>
      </c>
      <c r="P809" s="256" t="str">
        <f>VLOOKUP(Leverancespecifikation6[[#This Row],[ID-Bygningsdel]],'Data aktør'!A:H,3,FALSE)</f>
        <v/>
      </c>
      <c r="Q809" s="256" t="str">
        <f>VLOOKUP(Leverancespecifikation6[[#This Row],[ID-Bygningsdel]],'Data aktør'!A:H,4,FALSE)</f>
        <v/>
      </c>
      <c r="R809" s="256" t="str">
        <f>VLOOKUP(Leverancespecifikation6[[#This Row],[ID-Bygningsdel]],'Data aktør'!A:H,5,FALSE)</f>
        <v/>
      </c>
      <c r="S809" s="256" t="str">
        <f>VLOOKUP(Leverancespecifikation6[[#This Row],[ID-Bygningsdel]],'Data aktør'!A:H,6,FALSE)</f>
        <v/>
      </c>
      <c r="T809" s="256" t="str">
        <f>VLOOKUP(Leverancespecifikation6[[#This Row],[ID-Bygningsdel]],'Data aktør'!A:H,7,FALSE)</f>
        <v/>
      </c>
      <c r="U809" s="256" t="str">
        <f>VLOOKUP(Leverancespecifikation6[[#This Row],[ID-Bygningsdel]],'Data aktør'!A:H,8,FALSE)</f>
        <v/>
      </c>
      <c r="V809" s="257"/>
      <c r="W809" s="257"/>
      <c r="X809" s="257"/>
      <c r="Y809" s="257"/>
      <c r="Z809" s="257"/>
      <c r="AA809" s="257"/>
      <c r="AB809" s="253"/>
      <c r="AC809" s="253"/>
      <c r="AD809" s="253"/>
      <c r="AE809" s="253"/>
      <c r="AF809" s="253"/>
      <c r="AG809" s="253"/>
      <c r="AH809" s="253"/>
      <c r="AI809" s="253"/>
      <c r="AJ809" s="253"/>
      <c r="AK809" s="253"/>
      <c r="AL809" s="253"/>
      <c r="AM809" s="253"/>
      <c r="AN809" s="253"/>
      <c r="AO809" s="253"/>
      <c r="AP809" s="253"/>
      <c r="AQ809" s="253"/>
      <c r="AR809" s="253"/>
      <c r="AS809" s="253"/>
      <c r="AT809" s="253"/>
      <c r="AU809" s="253"/>
      <c r="AV809" s="253"/>
      <c r="AW809" s="253"/>
      <c r="AX809" s="253"/>
      <c r="AY809" s="253"/>
      <c r="AZ809" s="253"/>
      <c r="BA809" s="253"/>
      <c r="BB809" s="253"/>
      <c r="BC809" s="253"/>
      <c r="BD809" s="253"/>
      <c r="BE809" s="253"/>
      <c r="BF809" s="253"/>
      <c r="BG809" s="253"/>
      <c r="BH809" s="253"/>
      <c r="BI809" s="253"/>
      <c r="BJ809" s="253"/>
      <c r="BK809" s="253"/>
      <c r="BL809" s="295"/>
      <c r="BM809" s="253"/>
      <c r="BN809" s="253"/>
      <c r="BO809" s="253"/>
      <c r="BP809" s="253"/>
      <c r="BQ809" s="253"/>
      <c r="BR809" s="253"/>
      <c r="BS809" s="253"/>
      <c r="BT809" s="253"/>
      <c r="BU809" s="253"/>
      <c r="BV809" s="253"/>
      <c r="BW809" s="253"/>
      <c r="BX809" s="253"/>
      <c r="BY809" s="253"/>
      <c r="BZ809" s="253"/>
      <c r="CA809" s="253"/>
      <c r="CB809" s="134"/>
    </row>
    <row r="810" spans="1:80" ht="12" x14ac:dyDescent="0.2">
      <c r="A810" s="248"/>
      <c r="B810" s="263"/>
      <c r="C810" s="276" t="str">
        <f>_xlfn.CONCAT(Leverancespecifikation6[[#This Row],[ID]],Leverancespecifikation6[[#This Row],[BYGNINGSDEL]])</f>
        <v/>
      </c>
      <c r="D810" s="253"/>
      <c r="E810" s="253"/>
      <c r="F810" s="253"/>
      <c r="G810" s="253"/>
      <c r="H810" s="253"/>
      <c r="I810" s="253"/>
      <c r="J810" s="253"/>
      <c r="K810" s="277"/>
      <c r="L810" s="253"/>
      <c r="M810" s="278"/>
      <c r="N810" s="326"/>
      <c r="O810" s="256" t="str">
        <f>VLOOKUP(Leverancespecifikation6[[#This Row],[ID-Bygningsdel]],'Data aktør'!A:H,2,FALSE)</f>
        <v/>
      </c>
      <c r="P810" s="256" t="str">
        <f>VLOOKUP(Leverancespecifikation6[[#This Row],[ID-Bygningsdel]],'Data aktør'!A:H,3,FALSE)</f>
        <v/>
      </c>
      <c r="Q810" s="256" t="str">
        <f>VLOOKUP(Leverancespecifikation6[[#This Row],[ID-Bygningsdel]],'Data aktør'!A:H,4,FALSE)</f>
        <v/>
      </c>
      <c r="R810" s="256" t="str">
        <f>VLOOKUP(Leverancespecifikation6[[#This Row],[ID-Bygningsdel]],'Data aktør'!A:H,5,FALSE)</f>
        <v/>
      </c>
      <c r="S810" s="256" t="str">
        <f>VLOOKUP(Leverancespecifikation6[[#This Row],[ID-Bygningsdel]],'Data aktør'!A:H,6,FALSE)</f>
        <v/>
      </c>
      <c r="T810" s="256" t="str">
        <f>VLOOKUP(Leverancespecifikation6[[#This Row],[ID-Bygningsdel]],'Data aktør'!A:H,7,FALSE)</f>
        <v/>
      </c>
      <c r="U810" s="256" t="str">
        <f>VLOOKUP(Leverancespecifikation6[[#This Row],[ID-Bygningsdel]],'Data aktør'!A:H,8,FALSE)</f>
        <v/>
      </c>
      <c r="V810" s="257"/>
      <c r="W810" s="257"/>
      <c r="X810" s="257"/>
      <c r="Y810" s="257"/>
      <c r="Z810" s="257"/>
      <c r="AA810" s="257"/>
      <c r="AB810" s="253"/>
      <c r="AC810" s="253"/>
      <c r="AD810" s="253"/>
      <c r="AE810" s="253"/>
      <c r="AF810" s="253"/>
      <c r="AG810" s="253"/>
      <c r="AH810" s="253"/>
      <c r="AI810" s="253"/>
      <c r="AJ810" s="253"/>
      <c r="AK810" s="253"/>
      <c r="AL810" s="253"/>
      <c r="AM810" s="253"/>
      <c r="AN810" s="253"/>
      <c r="AO810" s="253"/>
      <c r="AP810" s="253"/>
      <c r="AQ810" s="253"/>
      <c r="AR810" s="253"/>
      <c r="AS810" s="253"/>
      <c r="AT810" s="253"/>
      <c r="AU810" s="253"/>
      <c r="AV810" s="253"/>
      <c r="AW810" s="253"/>
      <c r="AX810" s="253"/>
      <c r="AY810" s="253"/>
      <c r="AZ810" s="253"/>
      <c r="BA810" s="253"/>
      <c r="BB810" s="253"/>
      <c r="BC810" s="253"/>
      <c r="BD810" s="253"/>
      <c r="BE810" s="253"/>
      <c r="BF810" s="253"/>
      <c r="BG810" s="253"/>
      <c r="BH810" s="253"/>
      <c r="BI810" s="253"/>
      <c r="BJ810" s="253"/>
      <c r="BK810" s="253"/>
      <c r="BL810" s="295"/>
      <c r="BM810" s="253"/>
      <c r="BN810" s="253"/>
      <c r="BO810" s="253"/>
      <c r="BP810" s="253"/>
      <c r="BQ810" s="253"/>
      <c r="BR810" s="253"/>
      <c r="BS810" s="253"/>
      <c r="BT810" s="253"/>
      <c r="BU810" s="253"/>
      <c r="BV810" s="253"/>
      <c r="BW810" s="253"/>
      <c r="BX810" s="253"/>
      <c r="BY810" s="253"/>
      <c r="BZ810" s="253"/>
      <c r="CA810" s="253"/>
      <c r="CB810" s="134"/>
    </row>
    <row r="811" spans="1:80" ht="12" x14ac:dyDescent="0.2">
      <c r="A811" s="248"/>
      <c r="B811" s="263"/>
      <c r="C811" s="276" t="str">
        <f>_xlfn.CONCAT(Leverancespecifikation6[[#This Row],[ID]],Leverancespecifikation6[[#This Row],[BYGNINGSDEL]])</f>
        <v/>
      </c>
      <c r="D811" s="253"/>
      <c r="E811" s="253"/>
      <c r="F811" s="253"/>
      <c r="G811" s="253"/>
      <c r="H811" s="253"/>
      <c r="I811" s="253"/>
      <c r="J811" s="253"/>
      <c r="K811" s="277"/>
      <c r="L811" s="253"/>
      <c r="M811" s="278"/>
      <c r="N811" s="326"/>
      <c r="O811" s="256" t="str">
        <f>VLOOKUP(Leverancespecifikation6[[#This Row],[ID-Bygningsdel]],'Data aktør'!A:H,2,FALSE)</f>
        <v/>
      </c>
      <c r="P811" s="256" t="str">
        <f>VLOOKUP(Leverancespecifikation6[[#This Row],[ID-Bygningsdel]],'Data aktør'!A:H,3,FALSE)</f>
        <v/>
      </c>
      <c r="Q811" s="256" t="str">
        <f>VLOOKUP(Leverancespecifikation6[[#This Row],[ID-Bygningsdel]],'Data aktør'!A:H,4,FALSE)</f>
        <v/>
      </c>
      <c r="R811" s="256" t="str">
        <f>VLOOKUP(Leverancespecifikation6[[#This Row],[ID-Bygningsdel]],'Data aktør'!A:H,5,FALSE)</f>
        <v/>
      </c>
      <c r="S811" s="256" t="str">
        <f>VLOOKUP(Leverancespecifikation6[[#This Row],[ID-Bygningsdel]],'Data aktør'!A:H,6,FALSE)</f>
        <v/>
      </c>
      <c r="T811" s="256" t="str">
        <f>VLOOKUP(Leverancespecifikation6[[#This Row],[ID-Bygningsdel]],'Data aktør'!A:H,7,FALSE)</f>
        <v/>
      </c>
      <c r="U811" s="256" t="str">
        <f>VLOOKUP(Leverancespecifikation6[[#This Row],[ID-Bygningsdel]],'Data aktør'!A:H,8,FALSE)</f>
        <v/>
      </c>
      <c r="V811" s="257"/>
      <c r="W811" s="257"/>
      <c r="X811" s="257"/>
      <c r="Y811" s="257"/>
      <c r="Z811" s="257"/>
      <c r="AA811" s="257"/>
      <c r="AB811" s="253"/>
      <c r="AC811" s="253"/>
      <c r="AD811" s="253"/>
      <c r="AE811" s="253"/>
      <c r="AF811" s="253"/>
      <c r="AG811" s="253"/>
      <c r="AH811" s="253"/>
      <c r="AI811" s="253"/>
      <c r="AJ811" s="253"/>
      <c r="AK811" s="253"/>
      <c r="AL811" s="253"/>
      <c r="AM811" s="253"/>
      <c r="AN811" s="253"/>
      <c r="AO811" s="253"/>
      <c r="AP811" s="253"/>
      <c r="AQ811" s="253"/>
      <c r="AR811" s="253"/>
      <c r="AS811" s="253"/>
      <c r="AT811" s="253"/>
      <c r="AU811" s="253"/>
      <c r="AV811" s="253"/>
      <c r="AW811" s="253"/>
      <c r="AX811" s="253"/>
      <c r="AY811" s="253"/>
      <c r="AZ811" s="253"/>
      <c r="BA811" s="253"/>
      <c r="BB811" s="253"/>
      <c r="BC811" s="253"/>
      <c r="BD811" s="253"/>
      <c r="BE811" s="253"/>
      <c r="BF811" s="253"/>
      <c r="BG811" s="253"/>
      <c r="BH811" s="253"/>
      <c r="BI811" s="253"/>
      <c r="BJ811" s="253"/>
      <c r="BK811" s="253"/>
      <c r="BL811" s="295"/>
      <c r="BM811" s="253"/>
      <c r="BN811" s="253"/>
      <c r="BO811" s="253"/>
      <c r="BP811" s="253"/>
      <c r="BQ811" s="253"/>
      <c r="BR811" s="253"/>
      <c r="BS811" s="253"/>
      <c r="BT811" s="253"/>
      <c r="BU811" s="253"/>
      <c r="BV811" s="253"/>
      <c r="BW811" s="253"/>
      <c r="BX811" s="253"/>
      <c r="BY811" s="253"/>
      <c r="BZ811" s="253"/>
      <c r="CA811" s="253"/>
      <c r="CB811" s="134"/>
    </row>
    <row r="812" spans="1:80" ht="12" x14ac:dyDescent="0.2">
      <c r="A812" s="248"/>
      <c r="B812" s="263"/>
      <c r="C812" s="276" t="str">
        <f>_xlfn.CONCAT(Leverancespecifikation6[[#This Row],[ID]],Leverancespecifikation6[[#This Row],[BYGNINGSDEL]])</f>
        <v/>
      </c>
      <c r="D812" s="253"/>
      <c r="E812" s="253"/>
      <c r="F812" s="253"/>
      <c r="G812" s="253"/>
      <c r="H812" s="253"/>
      <c r="I812" s="253"/>
      <c r="J812" s="253"/>
      <c r="K812" s="277"/>
      <c r="L812" s="253"/>
      <c r="M812" s="278"/>
      <c r="N812" s="326"/>
      <c r="O812" s="256" t="str">
        <f>VLOOKUP(Leverancespecifikation6[[#This Row],[ID-Bygningsdel]],'Data aktør'!A:H,2,FALSE)</f>
        <v/>
      </c>
      <c r="P812" s="256" t="str">
        <f>VLOOKUP(Leverancespecifikation6[[#This Row],[ID-Bygningsdel]],'Data aktør'!A:H,3,FALSE)</f>
        <v/>
      </c>
      <c r="Q812" s="256" t="str">
        <f>VLOOKUP(Leverancespecifikation6[[#This Row],[ID-Bygningsdel]],'Data aktør'!A:H,4,FALSE)</f>
        <v/>
      </c>
      <c r="R812" s="256" t="str">
        <f>VLOOKUP(Leverancespecifikation6[[#This Row],[ID-Bygningsdel]],'Data aktør'!A:H,5,FALSE)</f>
        <v/>
      </c>
      <c r="S812" s="256" t="str">
        <f>VLOOKUP(Leverancespecifikation6[[#This Row],[ID-Bygningsdel]],'Data aktør'!A:H,6,FALSE)</f>
        <v/>
      </c>
      <c r="T812" s="256" t="str">
        <f>VLOOKUP(Leverancespecifikation6[[#This Row],[ID-Bygningsdel]],'Data aktør'!A:H,7,FALSE)</f>
        <v/>
      </c>
      <c r="U812" s="256" t="str">
        <f>VLOOKUP(Leverancespecifikation6[[#This Row],[ID-Bygningsdel]],'Data aktør'!A:H,8,FALSE)</f>
        <v/>
      </c>
      <c r="V812" s="257"/>
      <c r="W812" s="257"/>
      <c r="X812" s="257"/>
      <c r="Y812" s="257"/>
      <c r="Z812" s="257"/>
      <c r="AA812" s="257"/>
      <c r="AB812" s="253"/>
      <c r="AC812" s="253"/>
      <c r="AD812" s="253"/>
      <c r="AE812" s="253"/>
      <c r="AF812" s="253"/>
      <c r="AG812" s="253"/>
      <c r="AH812" s="253"/>
      <c r="AI812" s="253"/>
      <c r="AJ812" s="253"/>
      <c r="AK812" s="253"/>
      <c r="AL812" s="253"/>
      <c r="AM812" s="253"/>
      <c r="AN812" s="253"/>
      <c r="AO812" s="253"/>
      <c r="AP812" s="253"/>
      <c r="AQ812" s="253"/>
      <c r="AR812" s="253"/>
      <c r="AS812" s="253"/>
      <c r="AT812" s="253"/>
      <c r="AU812" s="253"/>
      <c r="AV812" s="253"/>
      <c r="AW812" s="253"/>
      <c r="AX812" s="253"/>
      <c r="AY812" s="253"/>
      <c r="AZ812" s="253"/>
      <c r="BA812" s="253"/>
      <c r="BB812" s="253"/>
      <c r="BC812" s="253"/>
      <c r="BD812" s="253"/>
      <c r="BE812" s="253"/>
      <c r="BF812" s="253"/>
      <c r="BG812" s="253"/>
      <c r="BH812" s="253"/>
      <c r="BI812" s="253"/>
      <c r="BJ812" s="253"/>
      <c r="BK812" s="253"/>
      <c r="BL812" s="295"/>
      <c r="BM812" s="253"/>
      <c r="BN812" s="253"/>
      <c r="BO812" s="253"/>
      <c r="BP812" s="253"/>
      <c r="BQ812" s="253"/>
      <c r="BR812" s="253"/>
      <c r="BS812" s="253"/>
      <c r="BT812" s="253"/>
      <c r="BU812" s="253"/>
      <c r="BV812" s="253"/>
      <c r="BW812" s="253"/>
      <c r="BX812" s="253"/>
      <c r="BY812" s="253"/>
      <c r="BZ812" s="253"/>
      <c r="CA812" s="253"/>
      <c r="CB812" s="134"/>
    </row>
    <row r="813" spans="1:80" ht="12" x14ac:dyDescent="0.2">
      <c r="A813" s="248"/>
      <c r="B813" s="263"/>
      <c r="C813" s="276" t="str">
        <f>_xlfn.CONCAT(Leverancespecifikation6[[#This Row],[ID]],Leverancespecifikation6[[#This Row],[BYGNINGSDEL]])</f>
        <v/>
      </c>
      <c r="D813" s="253"/>
      <c r="E813" s="253"/>
      <c r="F813" s="253"/>
      <c r="G813" s="253"/>
      <c r="H813" s="253"/>
      <c r="I813" s="253"/>
      <c r="J813" s="253"/>
      <c r="K813" s="277"/>
      <c r="L813" s="253"/>
      <c r="M813" s="278"/>
      <c r="N813" s="326"/>
      <c r="O813" s="256" t="str">
        <f>VLOOKUP(Leverancespecifikation6[[#This Row],[ID-Bygningsdel]],'Data aktør'!A:H,2,FALSE)</f>
        <v/>
      </c>
      <c r="P813" s="256" t="str">
        <f>VLOOKUP(Leverancespecifikation6[[#This Row],[ID-Bygningsdel]],'Data aktør'!A:H,3,FALSE)</f>
        <v/>
      </c>
      <c r="Q813" s="256" t="str">
        <f>VLOOKUP(Leverancespecifikation6[[#This Row],[ID-Bygningsdel]],'Data aktør'!A:H,4,FALSE)</f>
        <v/>
      </c>
      <c r="R813" s="256" t="str">
        <f>VLOOKUP(Leverancespecifikation6[[#This Row],[ID-Bygningsdel]],'Data aktør'!A:H,5,FALSE)</f>
        <v/>
      </c>
      <c r="S813" s="256" t="str">
        <f>VLOOKUP(Leverancespecifikation6[[#This Row],[ID-Bygningsdel]],'Data aktør'!A:H,6,FALSE)</f>
        <v/>
      </c>
      <c r="T813" s="256" t="str">
        <f>VLOOKUP(Leverancespecifikation6[[#This Row],[ID-Bygningsdel]],'Data aktør'!A:H,7,FALSE)</f>
        <v/>
      </c>
      <c r="U813" s="256" t="str">
        <f>VLOOKUP(Leverancespecifikation6[[#This Row],[ID-Bygningsdel]],'Data aktør'!A:H,8,FALSE)</f>
        <v/>
      </c>
      <c r="V813" s="257"/>
      <c r="W813" s="257"/>
      <c r="X813" s="257"/>
      <c r="Y813" s="257"/>
      <c r="Z813" s="257"/>
      <c r="AA813" s="257"/>
      <c r="AB813" s="253"/>
      <c r="AC813" s="253"/>
      <c r="AD813" s="253"/>
      <c r="AE813" s="253"/>
      <c r="AF813" s="253"/>
      <c r="AG813" s="253"/>
      <c r="AH813" s="253"/>
      <c r="AI813" s="253"/>
      <c r="AJ813" s="253"/>
      <c r="AK813" s="253"/>
      <c r="AL813" s="253"/>
      <c r="AM813" s="253"/>
      <c r="AN813" s="253"/>
      <c r="AO813" s="253"/>
      <c r="AP813" s="253"/>
      <c r="AQ813" s="253"/>
      <c r="AR813" s="253"/>
      <c r="AS813" s="253"/>
      <c r="AT813" s="253"/>
      <c r="AU813" s="253"/>
      <c r="AV813" s="253"/>
      <c r="AW813" s="253"/>
      <c r="AX813" s="253"/>
      <c r="AY813" s="253"/>
      <c r="AZ813" s="253"/>
      <c r="BA813" s="253"/>
      <c r="BB813" s="253"/>
      <c r="BC813" s="253"/>
      <c r="BD813" s="253"/>
      <c r="BE813" s="253"/>
      <c r="BF813" s="253"/>
      <c r="BG813" s="253"/>
      <c r="BH813" s="253"/>
      <c r="BI813" s="253"/>
      <c r="BJ813" s="253"/>
      <c r="BK813" s="253"/>
      <c r="BL813" s="295"/>
      <c r="BM813" s="253"/>
      <c r="BN813" s="253"/>
      <c r="BO813" s="253"/>
      <c r="BP813" s="253"/>
      <c r="BQ813" s="253"/>
      <c r="BR813" s="253"/>
      <c r="BS813" s="253"/>
      <c r="BT813" s="253"/>
      <c r="BU813" s="253"/>
      <c r="BV813" s="253"/>
      <c r="BW813" s="253"/>
      <c r="BX813" s="253"/>
      <c r="BY813" s="253"/>
      <c r="BZ813" s="253"/>
      <c r="CA813" s="253"/>
      <c r="CB813" s="134"/>
    </row>
    <row r="814" spans="1:80" ht="12" x14ac:dyDescent="0.2">
      <c r="A814" s="248"/>
      <c r="B814" s="263"/>
      <c r="C814" s="276" t="str">
        <f>_xlfn.CONCAT(Leverancespecifikation6[[#This Row],[ID]],Leverancespecifikation6[[#This Row],[BYGNINGSDEL]])</f>
        <v/>
      </c>
      <c r="D814" s="253"/>
      <c r="E814" s="253"/>
      <c r="F814" s="253"/>
      <c r="G814" s="253"/>
      <c r="H814" s="253"/>
      <c r="I814" s="253"/>
      <c r="J814" s="253"/>
      <c r="K814" s="277"/>
      <c r="L814" s="253"/>
      <c r="M814" s="278"/>
      <c r="N814" s="326"/>
      <c r="O814" s="256" t="str">
        <f>VLOOKUP(Leverancespecifikation6[[#This Row],[ID-Bygningsdel]],'Data aktør'!A:H,2,FALSE)</f>
        <v/>
      </c>
      <c r="P814" s="256" t="str">
        <f>VLOOKUP(Leverancespecifikation6[[#This Row],[ID-Bygningsdel]],'Data aktør'!A:H,3,FALSE)</f>
        <v/>
      </c>
      <c r="Q814" s="256" t="str">
        <f>VLOOKUP(Leverancespecifikation6[[#This Row],[ID-Bygningsdel]],'Data aktør'!A:H,4,FALSE)</f>
        <v/>
      </c>
      <c r="R814" s="256" t="str">
        <f>VLOOKUP(Leverancespecifikation6[[#This Row],[ID-Bygningsdel]],'Data aktør'!A:H,5,FALSE)</f>
        <v/>
      </c>
      <c r="S814" s="256" t="str">
        <f>VLOOKUP(Leverancespecifikation6[[#This Row],[ID-Bygningsdel]],'Data aktør'!A:H,6,FALSE)</f>
        <v/>
      </c>
      <c r="T814" s="256" t="str">
        <f>VLOOKUP(Leverancespecifikation6[[#This Row],[ID-Bygningsdel]],'Data aktør'!A:H,7,FALSE)</f>
        <v/>
      </c>
      <c r="U814" s="256" t="str">
        <f>VLOOKUP(Leverancespecifikation6[[#This Row],[ID-Bygningsdel]],'Data aktør'!A:H,8,FALSE)</f>
        <v/>
      </c>
      <c r="V814" s="257"/>
      <c r="W814" s="257"/>
      <c r="X814" s="257"/>
      <c r="Y814" s="257"/>
      <c r="Z814" s="257"/>
      <c r="AA814" s="257"/>
      <c r="AB814" s="253"/>
      <c r="AC814" s="253"/>
      <c r="AD814" s="253"/>
      <c r="AE814" s="253"/>
      <c r="AF814" s="253"/>
      <c r="AG814" s="253"/>
      <c r="AH814" s="253"/>
      <c r="AI814" s="253"/>
      <c r="AJ814" s="253"/>
      <c r="AK814" s="253"/>
      <c r="AL814" s="253"/>
      <c r="AM814" s="253"/>
      <c r="AN814" s="253"/>
      <c r="AO814" s="253"/>
      <c r="AP814" s="253"/>
      <c r="AQ814" s="253"/>
      <c r="AR814" s="253"/>
      <c r="AS814" s="253"/>
      <c r="AT814" s="253"/>
      <c r="AU814" s="253"/>
      <c r="AV814" s="253"/>
      <c r="AW814" s="253"/>
      <c r="AX814" s="253"/>
      <c r="AY814" s="253"/>
      <c r="AZ814" s="253"/>
      <c r="BA814" s="253"/>
      <c r="BB814" s="253"/>
      <c r="BC814" s="253"/>
      <c r="BD814" s="253"/>
      <c r="BE814" s="253"/>
      <c r="BF814" s="253"/>
      <c r="BG814" s="253"/>
      <c r="BH814" s="253"/>
      <c r="BI814" s="253"/>
      <c r="BJ814" s="253"/>
      <c r="BK814" s="253"/>
      <c r="BL814" s="295"/>
      <c r="BM814" s="253"/>
      <c r="BN814" s="253"/>
      <c r="BO814" s="253"/>
      <c r="BP814" s="253"/>
      <c r="BQ814" s="253"/>
      <c r="BR814" s="253"/>
      <c r="BS814" s="253"/>
      <c r="BT814" s="253"/>
      <c r="BU814" s="253"/>
      <c r="BV814" s="253"/>
      <c r="BW814" s="253"/>
      <c r="BX814" s="253"/>
      <c r="BY814" s="253"/>
      <c r="BZ814" s="253"/>
      <c r="CA814" s="253"/>
      <c r="CB814" s="134"/>
    </row>
    <row r="815" spans="1:80" ht="12" x14ac:dyDescent="0.2">
      <c r="A815" s="248"/>
      <c r="B815" s="263"/>
      <c r="C815" s="276" t="str">
        <f>_xlfn.CONCAT(Leverancespecifikation6[[#This Row],[ID]],Leverancespecifikation6[[#This Row],[BYGNINGSDEL]])</f>
        <v/>
      </c>
      <c r="D815" s="253"/>
      <c r="E815" s="253"/>
      <c r="F815" s="253"/>
      <c r="G815" s="253"/>
      <c r="H815" s="253"/>
      <c r="I815" s="253"/>
      <c r="J815" s="253"/>
      <c r="K815" s="277"/>
      <c r="L815" s="253"/>
      <c r="M815" s="278"/>
      <c r="N815" s="326"/>
      <c r="O815" s="256" t="str">
        <f>VLOOKUP(Leverancespecifikation6[[#This Row],[ID-Bygningsdel]],'Data aktør'!A:H,2,FALSE)</f>
        <v/>
      </c>
      <c r="P815" s="256" t="str">
        <f>VLOOKUP(Leverancespecifikation6[[#This Row],[ID-Bygningsdel]],'Data aktør'!A:H,3,FALSE)</f>
        <v/>
      </c>
      <c r="Q815" s="256" t="str">
        <f>VLOOKUP(Leverancespecifikation6[[#This Row],[ID-Bygningsdel]],'Data aktør'!A:H,4,FALSE)</f>
        <v/>
      </c>
      <c r="R815" s="256" t="str">
        <f>VLOOKUP(Leverancespecifikation6[[#This Row],[ID-Bygningsdel]],'Data aktør'!A:H,5,FALSE)</f>
        <v/>
      </c>
      <c r="S815" s="256" t="str">
        <f>VLOOKUP(Leverancespecifikation6[[#This Row],[ID-Bygningsdel]],'Data aktør'!A:H,6,FALSE)</f>
        <v/>
      </c>
      <c r="T815" s="256" t="str">
        <f>VLOOKUP(Leverancespecifikation6[[#This Row],[ID-Bygningsdel]],'Data aktør'!A:H,7,FALSE)</f>
        <v/>
      </c>
      <c r="U815" s="256" t="str">
        <f>VLOOKUP(Leverancespecifikation6[[#This Row],[ID-Bygningsdel]],'Data aktør'!A:H,8,FALSE)</f>
        <v/>
      </c>
      <c r="V815" s="257"/>
      <c r="W815" s="257"/>
      <c r="X815" s="257"/>
      <c r="Y815" s="257"/>
      <c r="Z815" s="257"/>
      <c r="AA815" s="257"/>
      <c r="AB815" s="253"/>
      <c r="AC815" s="253"/>
      <c r="AD815" s="253"/>
      <c r="AE815" s="253"/>
      <c r="AF815" s="253"/>
      <c r="AG815" s="253"/>
      <c r="AH815" s="253"/>
      <c r="AI815" s="253"/>
      <c r="AJ815" s="253"/>
      <c r="AK815" s="253"/>
      <c r="AL815" s="253"/>
      <c r="AM815" s="253"/>
      <c r="AN815" s="253"/>
      <c r="AO815" s="253"/>
      <c r="AP815" s="253"/>
      <c r="AQ815" s="253"/>
      <c r="AR815" s="253"/>
      <c r="AS815" s="253"/>
      <c r="AT815" s="253"/>
      <c r="AU815" s="253"/>
      <c r="AV815" s="253"/>
      <c r="AW815" s="253"/>
      <c r="AX815" s="253"/>
      <c r="AY815" s="253"/>
      <c r="AZ815" s="253"/>
      <c r="BA815" s="253"/>
      <c r="BB815" s="253"/>
      <c r="BC815" s="253"/>
      <c r="BD815" s="253"/>
      <c r="BE815" s="253"/>
      <c r="BF815" s="253"/>
      <c r="BG815" s="253"/>
      <c r="BH815" s="253"/>
      <c r="BI815" s="253"/>
      <c r="BJ815" s="253"/>
      <c r="BK815" s="253"/>
      <c r="BL815" s="295"/>
      <c r="BM815" s="253"/>
      <c r="BN815" s="253"/>
      <c r="BO815" s="253"/>
      <c r="BP815" s="253"/>
      <c r="BQ815" s="253"/>
      <c r="BR815" s="253"/>
      <c r="BS815" s="253"/>
      <c r="BT815" s="253"/>
      <c r="BU815" s="253"/>
      <c r="BV815" s="253"/>
      <c r="BW815" s="253"/>
      <c r="BX815" s="253"/>
      <c r="BY815" s="253"/>
      <c r="BZ815" s="253"/>
      <c r="CA815" s="253"/>
      <c r="CB815" s="134"/>
    </row>
    <row r="816" spans="1:80" ht="12" x14ac:dyDescent="0.2">
      <c r="A816" s="248"/>
      <c r="B816" s="263"/>
      <c r="C816" s="276" t="str">
        <f>_xlfn.CONCAT(Leverancespecifikation6[[#This Row],[ID]],Leverancespecifikation6[[#This Row],[BYGNINGSDEL]])</f>
        <v/>
      </c>
      <c r="D816" s="253"/>
      <c r="E816" s="253"/>
      <c r="F816" s="253"/>
      <c r="G816" s="253"/>
      <c r="H816" s="253"/>
      <c r="I816" s="253"/>
      <c r="J816" s="253"/>
      <c r="K816" s="277"/>
      <c r="L816" s="253"/>
      <c r="M816" s="278"/>
      <c r="N816" s="326"/>
      <c r="O816" s="256" t="str">
        <f>VLOOKUP(Leverancespecifikation6[[#This Row],[ID-Bygningsdel]],'Data aktør'!A:H,2,FALSE)</f>
        <v/>
      </c>
      <c r="P816" s="256" t="str">
        <f>VLOOKUP(Leverancespecifikation6[[#This Row],[ID-Bygningsdel]],'Data aktør'!A:H,3,FALSE)</f>
        <v/>
      </c>
      <c r="Q816" s="256" t="str">
        <f>VLOOKUP(Leverancespecifikation6[[#This Row],[ID-Bygningsdel]],'Data aktør'!A:H,4,FALSE)</f>
        <v/>
      </c>
      <c r="R816" s="256" t="str">
        <f>VLOOKUP(Leverancespecifikation6[[#This Row],[ID-Bygningsdel]],'Data aktør'!A:H,5,FALSE)</f>
        <v/>
      </c>
      <c r="S816" s="256" t="str">
        <f>VLOOKUP(Leverancespecifikation6[[#This Row],[ID-Bygningsdel]],'Data aktør'!A:H,6,FALSE)</f>
        <v/>
      </c>
      <c r="T816" s="256" t="str">
        <f>VLOOKUP(Leverancespecifikation6[[#This Row],[ID-Bygningsdel]],'Data aktør'!A:H,7,FALSE)</f>
        <v/>
      </c>
      <c r="U816" s="256" t="str">
        <f>VLOOKUP(Leverancespecifikation6[[#This Row],[ID-Bygningsdel]],'Data aktør'!A:H,8,FALSE)</f>
        <v/>
      </c>
      <c r="V816" s="257"/>
      <c r="W816" s="257"/>
      <c r="X816" s="257"/>
      <c r="Y816" s="257"/>
      <c r="Z816" s="257"/>
      <c r="AA816" s="257"/>
      <c r="AB816" s="253"/>
      <c r="AC816" s="253"/>
      <c r="AD816" s="253"/>
      <c r="AE816" s="253"/>
      <c r="AF816" s="253"/>
      <c r="AG816" s="253"/>
      <c r="AH816" s="253"/>
      <c r="AI816" s="253"/>
      <c r="AJ816" s="253"/>
      <c r="AK816" s="253"/>
      <c r="AL816" s="253"/>
      <c r="AM816" s="253"/>
      <c r="AN816" s="253"/>
      <c r="AO816" s="253"/>
      <c r="AP816" s="253"/>
      <c r="AQ816" s="253"/>
      <c r="AR816" s="253"/>
      <c r="AS816" s="253"/>
      <c r="AT816" s="253"/>
      <c r="AU816" s="253"/>
      <c r="AV816" s="253"/>
      <c r="AW816" s="253"/>
      <c r="AX816" s="253"/>
      <c r="AY816" s="253"/>
      <c r="AZ816" s="253"/>
      <c r="BA816" s="253"/>
      <c r="BB816" s="253"/>
      <c r="BC816" s="253"/>
      <c r="BD816" s="253"/>
      <c r="BE816" s="253"/>
      <c r="BF816" s="253"/>
      <c r="BG816" s="253"/>
      <c r="BH816" s="253"/>
      <c r="BI816" s="253"/>
      <c r="BJ816" s="253"/>
      <c r="BK816" s="253"/>
      <c r="BL816" s="295"/>
      <c r="BM816" s="253"/>
      <c r="BN816" s="253"/>
      <c r="BO816" s="253"/>
      <c r="BP816" s="253"/>
      <c r="BQ816" s="253"/>
      <c r="BR816" s="253"/>
      <c r="BS816" s="253"/>
      <c r="BT816" s="253"/>
      <c r="BU816" s="253"/>
      <c r="BV816" s="253"/>
      <c r="BW816" s="253"/>
      <c r="BX816" s="253"/>
      <c r="BY816" s="253"/>
      <c r="BZ816" s="253"/>
      <c r="CA816" s="253"/>
      <c r="CB816" s="134"/>
    </row>
    <row r="817" spans="1:80" ht="12" x14ac:dyDescent="0.2">
      <c r="A817" s="248"/>
      <c r="B817" s="263"/>
      <c r="C817" s="276" t="str">
        <f>_xlfn.CONCAT(Leverancespecifikation6[[#This Row],[ID]],Leverancespecifikation6[[#This Row],[BYGNINGSDEL]])</f>
        <v/>
      </c>
      <c r="D817" s="253"/>
      <c r="E817" s="253"/>
      <c r="F817" s="253"/>
      <c r="G817" s="253"/>
      <c r="H817" s="253"/>
      <c r="I817" s="253"/>
      <c r="J817" s="253"/>
      <c r="K817" s="277"/>
      <c r="L817" s="253"/>
      <c r="M817" s="278"/>
      <c r="N817" s="326"/>
      <c r="O817" s="256" t="str">
        <f>VLOOKUP(Leverancespecifikation6[[#This Row],[ID-Bygningsdel]],'Data aktør'!A:H,2,FALSE)</f>
        <v/>
      </c>
      <c r="P817" s="256" t="str">
        <f>VLOOKUP(Leverancespecifikation6[[#This Row],[ID-Bygningsdel]],'Data aktør'!A:H,3,FALSE)</f>
        <v/>
      </c>
      <c r="Q817" s="256" t="str">
        <f>VLOOKUP(Leverancespecifikation6[[#This Row],[ID-Bygningsdel]],'Data aktør'!A:H,4,FALSE)</f>
        <v/>
      </c>
      <c r="R817" s="256" t="str">
        <f>VLOOKUP(Leverancespecifikation6[[#This Row],[ID-Bygningsdel]],'Data aktør'!A:H,5,FALSE)</f>
        <v/>
      </c>
      <c r="S817" s="256" t="str">
        <f>VLOOKUP(Leverancespecifikation6[[#This Row],[ID-Bygningsdel]],'Data aktør'!A:H,6,FALSE)</f>
        <v/>
      </c>
      <c r="T817" s="256" t="str">
        <f>VLOOKUP(Leverancespecifikation6[[#This Row],[ID-Bygningsdel]],'Data aktør'!A:H,7,FALSE)</f>
        <v/>
      </c>
      <c r="U817" s="256" t="str">
        <f>VLOOKUP(Leverancespecifikation6[[#This Row],[ID-Bygningsdel]],'Data aktør'!A:H,8,FALSE)</f>
        <v/>
      </c>
      <c r="V817" s="257"/>
      <c r="W817" s="257"/>
      <c r="X817" s="257"/>
      <c r="Y817" s="257"/>
      <c r="Z817" s="257"/>
      <c r="AA817" s="257"/>
      <c r="AB817" s="253"/>
      <c r="AC817" s="253"/>
      <c r="AD817" s="253"/>
      <c r="AE817" s="253"/>
      <c r="AF817" s="253"/>
      <c r="AG817" s="253"/>
      <c r="AH817" s="253"/>
      <c r="AI817" s="253"/>
      <c r="AJ817" s="253"/>
      <c r="AK817" s="253"/>
      <c r="AL817" s="253"/>
      <c r="AM817" s="253"/>
      <c r="AN817" s="253"/>
      <c r="AO817" s="253"/>
      <c r="AP817" s="253"/>
      <c r="AQ817" s="253"/>
      <c r="AR817" s="253"/>
      <c r="AS817" s="253"/>
      <c r="AT817" s="253"/>
      <c r="AU817" s="253"/>
      <c r="AV817" s="253"/>
      <c r="AW817" s="253"/>
      <c r="AX817" s="253"/>
      <c r="AY817" s="253"/>
      <c r="AZ817" s="253"/>
      <c r="BA817" s="253"/>
      <c r="BB817" s="253"/>
      <c r="BC817" s="253"/>
      <c r="BD817" s="253"/>
      <c r="BE817" s="253"/>
      <c r="BF817" s="253"/>
      <c r="BG817" s="253"/>
      <c r="BH817" s="253"/>
      <c r="BI817" s="253"/>
      <c r="BJ817" s="253"/>
      <c r="BK817" s="253"/>
      <c r="BL817" s="295"/>
      <c r="BM817" s="253"/>
      <c r="BN817" s="253"/>
      <c r="BO817" s="253"/>
      <c r="BP817" s="253"/>
      <c r="BQ817" s="253"/>
      <c r="BR817" s="253"/>
      <c r="BS817" s="253"/>
      <c r="BT817" s="253"/>
      <c r="BU817" s="253"/>
      <c r="BV817" s="253"/>
      <c r="BW817" s="253"/>
      <c r="BX817" s="253"/>
      <c r="BY817" s="253"/>
      <c r="BZ817" s="253"/>
      <c r="CA817" s="253"/>
      <c r="CB817" s="134"/>
    </row>
    <row r="818" spans="1:80" ht="12" x14ac:dyDescent="0.2">
      <c r="A818" s="248"/>
      <c r="B818" s="263"/>
      <c r="C818" s="276" t="str">
        <f>_xlfn.CONCAT(Leverancespecifikation6[[#This Row],[ID]],Leverancespecifikation6[[#This Row],[BYGNINGSDEL]])</f>
        <v/>
      </c>
      <c r="D818" s="253"/>
      <c r="E818" s="253"/>
      <c r="F818" s="253"/>
      <c r="G818" s="253"/>
      <c r="H818" s="253"/>
      <c r="I818" s="253"/>
      <c r="J818" s="253"/>
      <c r="K818" s="277"/>
      <c r="L818" s="253"/>
      <c r="M818" s="278"/>
      <c r="N818" s="326"/>
      <c r="O818" s="256" t="str">
        <f>VLOOKUP(Leverancespecifikation6[[#This Row],[ID-Bygningsdel]],'Data aktør'!A:H,2,FALSE)</f>
        <v/>
      </c>
      <c r="P818" s="256" t="str">
        <f>VLOOKUP(Leverancespecifikation6[[#This Row],[ID-Bygningsdel]],'Data aktør'!A:H,3,FALSE)</f>
        <v/>
      </c>
      <c r="Q818" s="256" t="str">
        <f>VLOOKUP(Leverancespecifikation6[[#This Row],[ID-Bygningsdel]],'Data aktør'!A:H,4,FALSE)</f>
        <v/>
      </c>
      <c r="R818" s="256" t="str">
        <f>VLOOKUP(Leverancespecifikation6[[#This Row],[ID-Bygningsdel]],'Data aktør'!A:H,5,FALSE)</f>
        <v/>
      </c>
      <c r="S818" s="256" t="str">
        <f>VLOOKUP(Leverancespecifikation6[[#This Row],[ID-Bygningsdel]],'Data aktør'!A:H,6,FALSE)</f>
        <v/>
      </c>
      <c r="T818" s="256" t="str">
        <f>VLOOKUP(Leverancespecifikation6[[#This Row],[ID-Bygningsdel]],'Data aktør'!A:H,7,FALSE)</f>
        <v/>
      </c>
      <c r="U818" s="256" t="str">
        <f>VLOOKUP(Leverancespecifikation6[[#This Row],[ID-Bygningsdel]],'Data aktør'!A:H,8,FALSE)</f>
        <v/>
      </c>
      <c r="V818" s="257"/>
      <c r="W818" s="257"/>
      <c r="X818" s="257"/>
      <c r="Y818" s="257"/>
      <c r="Z818" s="257"/>
      <c r="AA818" s="257"/>
      <c r="AB818" s="253"/>
      <c r="AC818" s="253"/>
      <c r="AD818" s="253"/>
      <c r="AE818" s="253"/>
      <c r="AF818" s="253"/>
      <c r="AG818" s="253"/>
      <c r="AH818" s="253"/>
      <c r="AI818" s="253"/>
      <c r="AJ818" s="253"/>
      <c r="AK818" s="253"/>
      <c r="AL818" s="253"/>
      <c r="AM818" s="253"/>
      <c r="AN818" s="253"/>
      <c r="AO818" s="253"/>
      <c r="AP818" s="253"/>
      <c r="AQ818" s="253"/>
      <c r="AR818" s="253"/>
      <c r="AS818" s="253"/>
      <c r="AT818" s="253"/>
      <c r="AU818" s="253"/>
      <c r="AV818" s="253"/>
      <c r="AW818" s="253"/>
      <c r="AX818" s="253"/>
      <c r="AY818" s="253"/>
      <c r="AZ818" s="253"/>
      <c r="BA818" s="253"/>
      <c r="BB818" s="253"/>
      <c r="BC818" s="253"/>
      <c r="BD818" s="253"/>
      <c r="BE818" s="253"/>
      <c r="BF818" s="253"/>
      <c r="BG818" s="253"/>
      <c r="BH818" s="253"/>
      <c r="BI818" s="253"/>
      <c r="BJ818" s="253"/>
      <c r="BK818" s="253"/>
      <c r="BL818" s="295"/>
      <c r="BM818" s="253"/>
      <c r="BN818" s="253"/>
      <c r="BO818" s="253"/>
      <c r="BP818" s="253"/>
      <c r="BQ818" s="253"/>
      <c r="BR818" s="253"/>
      <c r="BS818" s="253"/>
      <c r="BT818" s="253"/>
      <c r="BU818" s="253"/>
      <c r="BV818" s="253"/>
      <c r="BW818" s="253"/>
      <c r="BX818" s="253"/>
      <c r="BY818" s="253"/>
      <c r="BZ818" s="253"/>
      <c r="CA818" s="253"/>
      <c r="CB818" s="134"/>
    </row>
    <row r="819" spans="1:80" ht="12" x14ac:dyDescent="0.2">
      <c r="A819" s="248"/>
      <c r="B819" s="263"/>
      <c r="C819" s="276" t="str">
        <f>_xlfn.CONCAT(Leverancespecifikation6[[#This Row],[ID]],Leverancespecifikation6[[#This Row],[BYGNINGSDEL]])</f>
        <v/>
      </c>
      <c r="D819" s="253"/>
      <c r="E819" s="253"/>
      <c r="F819" s="253"/>
      <c r="G819" s="253"/>
      <c r="H819" s="253"/>
      <c r="I819" s="253"/>
      <c r="J819" s="253"/>
      <c r="K819" s="277"/>
      <c r="L819" s="253"/>
      <c r="M819" s="278"/>
      <c r="N819" s="326"/>
      <c r="O819" s="256" t="str">
        <f>VLOOKUP(Leverancespecifikation6[[#This Row],[ID-Bygningsdel]],'Data aktør'!A:H,2,FALSE)</f>
        <v/>
      </c>
      <c r="P819" s="256" t="str">
        <f>VLOOKUP(Leverancespecifikation6[[#This Row],[ID-Bygningsdel]],'Data aktør'!A:H,3,FALSE)</f>
        <v/>
      </c>
      <c r="Q819" s="256" t="str">
        <f>VLOOKUP(Leverancespecifikation6[[#This Row],[ID-Bygningsdel]],'Data aktør'!A:H,4,FALSE)</f>
        <v/>
      </c>
      <c r="R819" s="256" t="str">
        <f>VLOOKUP(Leverancespecifikation6[[#This Row],[ID-Bygningsdel]],'Data aktør'!A:H,5,FALSE)</f>
        <v/>
      </c>
      <c r="S819" s="256" t="str">
        <f>VLOOKUP(Leverancespecifikation6[[#This Row],[ID-Bygningsdel]],'Data aktør'!A:H,6,FALSE)</f>
        <v/>
      </c>
      <c r="T819" s="256" t="str">
        <f>VLOOKUP(Leverancespecifikation6[[#This Row],[ID-Bygningsdel]],'Data aktør'!A:H,7,FALSE)</f>
        <v/>
      </c>
      <c r="U819" s="256" t="str">
        <f>VLOOKUP(Leverancespecifikation6[[#This Row],[ID-Bygningsdel]],'Data aktør'!A:H,8,FALSE)</f>
        <v/>
      </c>
      <c r="V819" s="257"/>
      <c r="W819" s="257"/>
      <c r="X819" s="257"/>
      <c r="Y819" s="257"/>
      <c r="Z819" s="257"/>
      <c r="AA819" s="257"/>
      <c r="AB819" s="253"/>
      <c r="AC819" s="253"/>
      <c r="AD819" s="253"/>
      <c r="AE819" s="253"/>
      <c r="AF819" s="253"/>
      <c r="AG819" s="253"/>
      <c r="AH819" s="253"/>
      <c r="AI819" s="253"/>
      <c r="AJ819" s="253"/>
      <c r="AK819" s="253"/>
      <c r="AL819" s="253"/>
      <c r="AM819" s="253"/>
      <c r="AN819" s="253"/>
      <c r="AO819" s="253"/>
      <c r="AP819" s="253"/>
      <c r="AQ819" s="253"/>
      <c r="AR819" s="253"/>
      <c r="AS819" s="253"/>
      <c r="AT819" s="253"/>
      <c r="AU819" s="253"/>
      <c r="AV819" s="253"/>
      <c r="AW819" s="253"/>
      <c r="AX819" s="253"/>
      <c r="AY819" s="253"/>
      <c r="AZ819" s="253"/>
      <c r="BA819" s="253"/>
      <c r="BB819" s="253"/>
      <c r="BC819" s="253"/>
      <c r="BD819" s="253"/>
      <c r="BE819" s="253"/>
      <c r="BF819" s="253"/>
      <c r="BG819" s="253"/>
      <c r="BH819" s="253"/>
      <c r="BI819" s="253"/>
      <c r="BJ819" s="253"/>
      <c r="BK819" s="253"/>
      <c r="BL819" s="295"/>
      <c r="BM819" s="253"/>
      <c r="BN819" s="253"/>
      <c r="BO819" s="253"/>
      <c r="BP819" s="253"/>
      <c r="BQ819" s="253"/>
      <c r="BR819" s="253"/>
      <c r="BS819" s="253"/>
      <c r="BT819" s="253"/>
      <c r="BU819" s="253"/>
      <c r="BV819" s="253"/>
      <c r="BW819" s="253"/>
      <c r="BX819" s="253"/>
      <c r="BY819" s="253"/>
      <c r="BZ819" s="253"/>
      <c r="CA819" s="253"/>
      <c r="CB819" s="134"/>
    </row>
    <row r="820" spans="1:80" ht="12" x14ac:dyDescent="0.2">
      <c r="A820" s="248"/>
      <c r="B820" s="263"/>
      <c r="C820" s="276" t="str">
        <f>_xlfn.CONCAT(Leverancespecifikation6[[#This Row],[ID]],Leverancespecifikation6[[#This Row],[BYGNINGSDEL]])</f>
        <v/>
      </c>
      <c r="D820" s="253"/>
      <c r="E820" s="253"/>
      <c r="F820" s="253"/>
      <c r="G820" s="253"/>
      <c r="H820" s="253"/>
      <c r="I820" s="253"/>
      <c r="J820" s="253"/>
      <c r="K820" s="277"/>
      <c r="L820" s="253"/>
      <c r="M820" s="278"/>
      <c r="N820" s="326"/>
      <c r="O820" s="256" t="str">
        <f>VLOOKUP(Leverancespecifikation6[[#This Row],[ID-Bygningsdel]],'Data aktør'!A:H,2,FALSE)</f>
        <v/>
      </c>
      <c r="P820" s="256" t="str">
        <f>VLOOKUP(Leverancespecifikation6[[#This Row],[ID-Bygningsdel]],'Data aktør'!A:H,3,FALSE)</f>
        <v/>
      </c>
      <c r="Q820" s="256" t="str">
        <f>VLOOKUP(Leverancespecifikation6[[#This Row],[ID-Bygningsdel]],'Data aktør'!A:H,4,FALSE)</f>
        <v/>
      </c>
      <c r="R820" s="256" t="str">
        <f>VLOOKUP(Leverancespecifikation6[[#This Row],[ID-Bygningsdel]],'Data aktør'!A:H,5,FALSE)</f>
        <v/>
      </c>
      <c r="S820" s="256" t="str">
        <f>VLOOKUP(Leverancespecifikation6[[#This Row],[ID-Bygningsdel]],'Data aktør'!A:H,6,FALSE)</f>
        <v/>
      </c>
      <c r="T820" s="256" t="str">
        <f>VLOOKUP(Leverancespecifikation6[[#This Row],[ID-Bygningsdel]],'Data aktør'!A:H,7,FALSE)</f>
        <v/>
      </c>
      <c r="U820" s="256" t="str">
        <f>VLOOKUP(Leverancespecifikation6[[#This Row],[ID-Bygningsdel]],'Data aktør'!A:H,8,FALSE)</f>
        <v/>
      </c>
      <c r="V820" s="257"/>
      <c r="W820" s="257"/>
      <c r="X820" s="257"/>
      <c r="Y820" s="257"/>
      <c r="Z820" s="257"/>
      <c r="AA820" s="257"/>
      <c r="AB820" s="253"/>
      <c r="AC820" s="253"/>
      <c r="AD820" s="253"/>
      <c r="AE820" s="253"/>
      <c r="AF820" s="253"/>
      <c r="AG820" s="253"/>
      <c r="AH820" s="253"/>
      <c r="AI820" s="253"/>
      <c r="AJ820" s="253"/>
      <c r="AK820" s="253"/>
      <c r="AL820" s="253"/>
      <c r="AM820" s="253"/>
      <c r="AN820" s="253"/>
      <c r="AO820" s="253"/>
      <c r="AP820" s="253"/>
      <c r="AQ820" s="253"/>
      <c r="AR820" s="253"/>
      <c r="AS820" s="253"/>
      <c r="AT820" s="253"/>
      <c r="AU820" s="253"/>
      <c r="AV820" s="253"/>
      <c r="AW820" s="253"/>
      <c r="AX820" s="253"/>
      <c r="AY820" s="253"/>
      <c r="AZ820" s="253"/>
      <c r="BA820" s="253"/>
      <c r="BB820" s="253"/>
      <c r="BC820" s="253"/>
      <c r="BD820" s="253"/>
      <c r="BE820" s="253"/>
      <c r="BF820" s="253"/>
      <c r="BG820" s="253"/>
      <c r="BH820" s="253"/>
      <c r="BI820" s="253"/>
      <c r="BJ820" s="253"/>
      <c r="BK820" s="253"/>
      <c r="BL820" s="295"/>
      <c r="BM820" s="253"/>
      <c r="BN820" s="253"/>
      <c r="BO820" s="253"/>
      <c r="BP820" s="253"/>
      <c r="BQ820" s="253"/>
      <c r="BR820" s="253"/>
      <c r="BS820" s="253"/>
      <c r="BT820" s="253"/>
      <c r="BU820" s="253"/>
      <c r="BV820" s="253"/>
      <c r="BW820" s="253"/>
      <c r="BX820" s="253"/>
      <c r="BY820" s="253"/>
      <c r="BZ820" s="253"/>
      <c r="CA820" s="253"/>
      <c r="CB820" s="134"/>
    </row>
    <row r="821" spans="1:80" ht="12" x14ac:dyDescent="0.2">
      <c r="A821" s="248"/>
      <c r="B821" s="263"/>
      <c r="C821" s="276" t="str">
        <f>_xlfn.CONCAT(Leverancespecifikation6[[#This Row],[ID]],Leverancespecifikation6[[#This Row],[BYGNINGSDEL]])</f>
        <v/>
      </c>
      <c r="D821" s="253"/>
      <c r="E821" s="253"/>
      <c r="F821" s="253"/>
      <c r="G821" s="253"/>
      <c r="H821" s="253"/>
      <c r="I821" s="253"/>
      <c r="J821" s="253"/>
      <c r="K821" s="277"/>
      <c r="L821" s="253"/>
      <c r="M821" s="278"/>
      <c r="N821" s="326"/>
      <c r="O821" s="256" t="str">
        <f>VLOOKUP(Leverancespecifikation6[[#This Row],[ID-Bygningsdel]],'Data aktør'!A:H,2,FALSE)</f>
        <v/>
      </c>
      <c r="P821" s="256" t="str">
        <f>VLOOKUP(Leverancespecifikation6[[#This Row],[ID-Bygningsdel]],'Data aktør'!A:H,3,FALSE)</f>
        <v/>
      </c>
      <c r="Q821" s="256" t="str">
        <f>VLOOKUP(Leverancespecifikation6[[#This Row],[ID-Bygningsdel]],'Data aktør'!A:H,4,FALSE)</f>
        <v/>
      </c>
      <c r="R821" s="256" t="str">
        <f>VLOOKUP(Leverancespecifikation6[[#This Row],[ID-Bygningsdel]],'Data aktør'!A:H,5,FALSE)</f>
        <v/>
      </c>
      <c r="S821" s="256" t="str">
        <f>VLOOKUP(Leverancespecifikation6[[#This Row],[ID-Bygningsdel]],'Data aktør'!A:H,6,FALSE)</f>
        <v/>
      </c>
      <c r="T821" s="256" t="str">
        <f>VLOOKUP(Leverancespecifikation6[[#This Row],[ID-Bygningsdel]],'Data aktør'!A:H,7,FALSE)</f>
        <v/>
      </c>
      <c r="U821" s="256" t="str">
        <f>VLOOKUP(Leverancespecifikation6[[#This Row],[ID-Bygningsdel]],'Data aktør'!A:H,8,FALSE)</f>
        <v/>
      </c>
      <c r="V821" s="257"/>
      <c r="W821" s="257"/>
      <c r="X821" s="257"/>
      <c r="Y821" s="257"/>
      <c r="Z821" s="257"/>
      <c r="AA821" s="257"/>
      <c r="AB821" s="253"/>
      <c r="AC821" s="253"/>
      <c r="AD821" s="253"/>
      <c r="AE821" s="253"/>
      <c r="AF821" s="253"/>
      <c r="AG821" s="253"/>
      <c r="AH821" s="253"/>
      <c r="AI821" s="253"/>
      <c r="AJ821" s="253"/>
      <c r="AK821" s="253"/>
      <c r="AL821" s="253"/>
      <c r="AM821" s="253"/>
      <c r="AN821" s="253"/>
      <c r="AO821" s="253"/>
      <c r="AP821" s="253"/>
      <c r="AQ821" s="253"/>
      <c r="AR821" s="253"/>
      <c r="AS821" s="253"/>
      <c r="AT821" s="253"/>
      <c r="AU821" s="253"/>
      <c r="AV821" s="253"/>
      <c r="AW821" s="253"/>
      <c r="AX821" s="253"/>
      <c r="AY821" s="253"/>
      <c r="AZ821" s="253"/>
      <c r="BA821" s="253"/>
      <c r="BB821" s="253"/>
      <c r="BC821" s="253"/>
      <c r="BD821" s="253"/>
      <c r="BE821" s="253"/>
      <c r="BF821" s="253"/>
      <c r="BG821" s="253"/>
      <c r="BH821" s="253"/>
      <c r="BI821" s="253"/>
      <c r="BJ821" s="253"/>
      <c r="BK821" s="253"/>
      <c r="BL821" s="295"/>
      <c r="BM821" s="253"/>
      <c r="BN821" s="253"/>
      <c r="BO821" s="253"/>
      <c r="BP821" s="253"/>
      <c r="BQ821" s="253"/>
      <c r="BR821" s="253"/>
      <c r="BS821" s="253"/>
      <c r="BT821" s="253"/>
      <c r="BU821" s="253"/>
      <c r="BV821" s="253"/>
      <c r="BW821" s="253"/>
      <c r="BX821" s="253"/>
      <c r="BY821" s="253"/>
      <c r="BZ821" s="253"/>
      <c r="CA821" s="253"/>
      <c r="CB821" s="134"/>
    </row>
    <row r="822" spans="1:80" ht="12" x14ac:dyDescent="0.2">
      <c r="A822" s="248"/>
      <c r="B822" s="263"/>
      <c r="C822" s="276" t="str">
        <f>_xlfn.CONCAT(Leverancespecifikation6[[#This Row],[ID]],Leverancespecifikation6[[#This Row],[BYGNINGSDEL]])</f>
        <v/>
      </c>
      <c r="D822" s="253"/>
      <c r="E822" s="253"/>
      <c r="F822" s="253"/>
      <c r="G822" s="253"/>
      <c r="H822" s="253"/>
      <c r="I822" s="253"/>
      <c r="J822" s="253"/>
      <c r="K822" s="277"/>
      <c r="L822" s="253"/>
      <c r="M822" s="278"/>
      <c r="N822" s="326"/>
      <c r="O822" s="256" t="str">
        <f>VLOOKUP(Leverancespecifikation6[[#This Row],[ID-Bygningsdel]],'Data aktør'!A:H,2,FALSE)</f>
        <v/>
      </c>
      <c r="P822" s="256" t="str">
        <f>VLOOKUP(Leverancespecifikation6[[#This Row],[ID-Bygningsdel]],'Data aktør'!A:H,3,FALSE)</f>
        <v/>
      </c>
      <c r="Q822" s="256" t="str">
        <f>VLOOKUP(Leverancespecifikation6[[#This Row],[ID-Bygningsdel]],'Data aktør'!A:H,4,FALSE)</f>
        <v/>
      </c>
      <c r="R822" s="256" t="str">
        <f>VLOOKUP(Leverancespecifikation6[[#This Row],[ID-Bygningsdel]],'Data aktør'!A:H,5,FALSE)</f>
        <v/>
      </c>
      <c r="S822" s="256" t="str">
        <f>VLOOKUP(Leverancespecifikation6[[#This Row],[ID-Bygningsdel]],'Data aktør'!A:H,6,FALSE)</f>
        <v/>
      </c>
      <c r="T822" s="256" t="str">
        <f>VLOOKUP(Leverancespecifikation6[[#This Row],[ID-Bygningsdel]],'Data aktør'!A:H,7,FALSE)</f>
        <v/>
      </c>
      <c r="U822" s="256" t="str">
        <f>VLOOKUP(Leverancespecifikation6[[#This Row],[ID-Bygningsdel]],'Data aktør'!A:H,8,FALSE)</f>
        <v/>
      </c>
      <c r="V822" s="257"/>
      <c r="W822" s="257"/>
      <c r="X822" s="257"/>
      <c r="Y822" s="257"/>
      <c r="Z822" s="257"/>
      <c r="AA822" s="257"/>
      <c r="AB822" s="253"/>
      <c r="AC822" s="253"/>
      <c r="AD822" s="253"/>
      <c r="AE822" s="253"/>
      <c r="AF822" s="253"/>
      <c r="AG822" s="253"/>
      <c r="AH822" s="253"/>
      <c r="AI822" s="253"/>
      <c r="AJ822" s="253"/>
      <c r="AK822" s="253"/>
      <c r="AL822" s="253"/>
      <c r="AM822" s="253"/>
      <c r="AN822" s="253"/>
      <c r="AO822" s="253"/>
      <c r="AP822" s="253"/>
      <c r="AQ822" s="253"/>
      <c r="AR822" s="253"/>
      <c r="AS822" s="253"/>
      <c r="AT822" s="253"/>
      <c r="AU822" s="253"/>
      <c r="AV822" s="253"/>
      <c r="AW822" s="253"/>
      <c r="AX822" s="253"/>
      <c r="AY822" s="253"/>
      <c r="AZ822" s="253"/>
      <c r="BA822" s="253"/>
      <c r="BB822" s="253"/>
      <c r="BC822" s="253"/>
      <c r="BD822" s="253"/>
      <c r="BE822" s="253"/>
      <c r="BF822" s="253"/>
      <c r="BG822" s="253"/>
      <c r="BH822" s="253"/>
      <c r="BI822" s="253"/>
      <c r="BJ822" s="253"/>
      <c r="BK822" s="253"/>
      <c r="BL822" s="295"/>
      <c r="BM822" s="253"/>
      <c r="BN822" s="253"/>
      <c r="BO822" s="253"/>
      <c r="BP822" s="253"/>
      <c r="BQ822" s="253"/>
      <c r="BR822" s="253"/>
      <c r="BS822" s="253"/>
      <c r="BT822" s="253"/>
      <c r="BU822" s="253"/>
      <c r="BV822" s="253"/>
      <c r="BW822" s="253"/>
      <c r="BX822" s="253"/>
      <c r="BY822" s="253"/>
      <c r="BZ822" s="253"/>
      <c r="CA822" s="253"/>
      <c r="CB822" s="134"/>
    </row>
    <row r="823" spans="1:80" ht="12" x14ac:dyDescent="0.2">
      <c r="A823" s="248"/>
      <c r="B823" s="263"/>
      <c r="C823" s="276" t="str">
        <f>_xlfn.CONCAT(Leverancespecifikation6[[#This Row],[ID]],Leverancespecifikation6[[#This Row],[BYGNINGSDEL]])</f>
        <v/>
      </c>
      <c r="D823" s="253"/>
      <c r="E823" s="253"/>
      <c r="F823" s="253"/>
      <c r="G823" s="253"/>
      <c r="H823" s="253"/>
      <c r="I823" s="253"/>
      <c r="J823" s="253"/>
      <c r="K823" s="277"/>
      <c r="L823" s="253"/>
      <c r="M823" s="278"/>
      <c r="N823" s="326"/>
      <c r="O823" s="256" t="str">
        <f>VLOOKUP(Leverancespecifikation6[[#This Row],[ID-Bygningsdel]],'Data aktør'!A:H,2,FALSE)</f>
        <v/>
      </c>
      <c r="P823" s="256" t="str">
        <f>VLOOKUP(Leverancespecifikation6[[#This Row],[ID-Bygningsdel]],'Data aktør'!A:H,3,FALSE)</f>
        <v/>
      </c>
      <c r="Q823" s="256" t="str">
        <f>VLOOKUP(Leverancespecifikation6[[#This Row],[ID-Bygningsdel]],'Data aktør'!A:H,4,FALSE)</f>
        <v/>
      </c>
      <c r="R823" s="256" t="str">
        <f>VLOOKUP(Leverancespecifikation6[[#This Row],[ID-Bygningsdel]],'Data aktør'!A:H,5,FALSE)</f>
        <v/>
      </c>
      <c r="S823" s="256" t="str">
        <f>VLOOKUP(Leverancespecifikation6[[#This Row],[ID-Bygningsdel]],'Data aktør'!A:H,6,FALSE)</f>
        <v/>
      </c>
      <c r="T823" s="256" t="str">
        <f>VLOOKUP(Leverancespecifikation6[[#This Row],[ID-Bygningsdel]],'Data aktør'!A:H,7,FALSE)</f>
        <v/>
      </c>
      <c r="U823" s="256" t="str">
        <f>VLOOKUP(Leverancespecifikation6[[#This Row],[ID-Bygningsdel]],'Data aktør'!A:H,8,FALSE)</f>
        <v/>
      </c>
      <c r="V823" s="257"/>
      <c r="W823" s="257"/>
      <c r="X823" s="257"/>
      <c r="Y823" s="257"/>
      <c r="Z823" s="257"/>
      <c r="AA823" s="257"/>
      <c r="AB823" s="253"/>
      <c r="AC823" s="253"/>
      <c r="AD823" s="253"/>
      <c r="AE823" s="253"/>
      <c r="AF823" s="253"/>
      <c r="AG823" s="253"/>
      <c r="AH823" s="253"/>
      <c r="AI823" s="253"/>
      <c r="AJ823" s="253"/>
      <c r="AK823" s="253"/>
      <c r="AL823" s="253"/>
      <c r="AM823" s="253"/>
      <c r="AN823" s="253"/>
      <c r="AO823" s="253"/>
      <c r="AP823" s="253"/>
      <c r="AQ823" s="253"/>
      <c r="AR823" s="253"/>
      <c r="AS823" s="253"/>
      <c r="AT823" s="253"/>
      <c r="AU823" s="253"/>
      <c r="AV823" s="253"/>
      <c r="AW823" s="253"/>
      <c r="AX823" s="253"/>
      <c r="AY823" s="253"/>
      <c r="AZ823" s="253"/>
      <c r="BA823" s="253"/>
      <c r="BB823" s="253"/>
      <c r="BC823" s="253"/>
      <c r="BD823" s="253"/>
      <c r="BE823" s="253"/>
      <c r="BF823" s="253"/>
      <c r="BG823" s="253"/>
      <c r="BH823" s="253"/>
      <c r="BI823" s="253"/>
      <c r="BJ823" s="253"/>
      <c r="BK823" s="253"/>
      <c r="BL823" s="295"/>
      <c r="BM823" s="253"/>
      <c r="BN823" s="253"/>
      <c r="BO823" s="253"/>
      <c r="BP823" s="253"/>
      <c r="BQ823" s="253"/>
      <c r="BR823" s="253"/>
      <c r="BS823" s="253"/>
      <c r="BT823" s="253"/>
      <c r="BU823" s="253"/>
      <c r="BV823" s="253"/>
      <c r="BW823" s="253"/>
      <c r="BX823" s="253"/>
      <c r="BY823" s="253"/>
      <c r="BZ823" s="253"/>
      <c r="CA823" s="253"/>
      <c r="CB823" s="134"/>
    </row>
    <row r="824" spans="1:80" ht="12" x14ac:dyDescent="0.2">
      <c r="A824" s="248"/>
      <c r="B824" s="263"/>
      <c r="C824" s="276" t="str">
        <f>_xlfn.CONCAT(Leverancespecifikation6[[#This Row],[ID]],Leverancespecifikation6[[#This Row],[BYGNINGSDEL]])</f>
        <v/>
      </c>
      <c r="D824" s="253"/>
      <c r="E824" s="253"/>
      <c r="F824" s="253"/>
      <c r="G824" s="253"/>
      <c r="H824" s="253"/>
      <c r="I824" s="253"/>
      <c r="J824" s="253"/>
      <c r="K824" s="277"/>
      <c r="L824" s="253"/>
      <c r="M824" s="278"/>
      <c r="N824" s="326"/>
      <c r="O824" s="256" t="str">
        <f>VLOOKUP(Leverancespecifikation6[[#This Row],[ID-Bygningsdel]],'Data aktør'!A:H,2,FALSE)</f>
        <v/>
      </c>
      <c r="P824" s="256" t="str">
        <f>VLOOKUP(Leverancespecifikation6[[#This Row],[ID-Bygningsdel]],'Data aktør'!A:H,3,FALSE)</f>
        <v/>
      </c>
      <c r="Q824" s="256" t="str">
        <f>VLOOKUP(Leverancespecifikation6[[#This Row],[ID-Bygningsdel]],'Data aktør'!A:H,4,FALSE)</f>
        <v/>
      </c>
      <c r="R824" s="256" t="str">
        <f>VLOOKUP(Leverancespecifikation6[[#This Row],[ID-Bygningsdel]],'Data aktør'!A:H,5,FALSE)</f>
        <v/>
      </c>
      <c r="S824" s="256" t="str">
        <f>VLOOKUP(Leverancespecifikation6[[#This Row],[ID-Bygningsdel]],'Data aktør'!A:H,6,FALSE)</f>
        <v/>
      </c>
      <c r="T824" s="256" t="str">
        <f>VLOOKUP(Leverancespecifikation6[[#This Row],[ID-Bygningsdel]],'Data aktør'!A:H,7,FALSE)</f>
        <v/>
      </c>
      <c r="U824" s="256" t="str">
        <f>VLOOKUP(Leverancespecifikation6[[#This Row],[ID-Bygningsdel]],'Data aktør'!A:H,8,FALSE)</f>
        <v/>
      </c>
      <c r="V824" s="257"/>
      <c r="W824" s="257"/>
      <c r="X824" s="257"/>
      <c r="Y824" s="257"/>
      <c r="Z824" s="257"/>
      <c r="AA824" s="257"/>
      <c r="AB824" s="253"/>
      <c r="AC824" s="253"/>
      <c r="AD824" s="253"/>
      <c r="AE824" s="253"/>
      <c r="AF824" s="253"/>
      <c r="AG824" s="253"/>
      <c r="AH824" s="253"/>
      <c r="AI824" s="253"/>
      <c r="AJ824" s="253"/>
      <c r="AK824" s="253"/>
      <c r="AL824" s="253"/>
      <c r="AM824" s="253"/>
      <c r="AN824" s="253"/>
      <c r="AO824" s="253"/>
      <c r="AP824" s="253"/>
      <c r="AQ824" s="253"/>
      <c r="AR824" s="253"/>
      <c r="AS824" s="253"/>
      <c r="AT824" s="253"/>
      <c r="AU824" s="253"/>
      <c r="AV824" s="253"/>
      <c r="AW824" s="253"/>
      <c r="AX824" s="253"/>
      <c r="AY824" s="253"/>
      <c r="AZ824" s="253"/>
      <c r="BA824" s="253"/>
      <c r="BB824" s="253"/>
      <c r="BC824" s="253"/>
      <c r="BD824" s="253"/>
      <c r="BE824" s="253"/>
      <c r="BF824" s="253"/>
      <c r="BG824" s="253"/>
      <c r="BH824" s="253"/>
      <c r="BI824" s="253"/>
      <c r="BJ824" s="253"/>
      <c r="BK824" s="253"/>
      <c r="BL824" s="295"/>
      <c r="BM824" s="253"/>
      <c r="BN824" s="253"/>
      <c r="BO824" s="253"/>
      <c r="BP824" s="253"/>
      <c r="BQ824" s="253"/>
      <c r="BR824" s="253"/>
      <c r="BS824" s="253"/>
      <c r="BT824" s="253"/>
      <c r="BU824" s="253"/>
      <c r="BV824" s="253"/>
      <c r="BW824" s="253"/>
      <c r="BX824" s="253"/>
      <c r="BY824" s="253"/>
      <c r="BZ824" s="253"/>
      <c r="CA824" s="253"/>
      <c r="CB824" s="134"/>
    </row>
    <row r="825" spans="1:80" ht="12" x14ac:dyDescent="0.2">
      <c r="A825" s="248"/>
      <c r="B825" s="263"/>
      <c r="C825" s="276" t="str">
        <f>_xlfn.CONCAT(Leverancespecifikation6[[#This Row],[ID]],Leverancespecifikation6[[#This Row],[BYGNINGSDEL]])</f>
        <v/>
      </c>
      <c r="D825" s="253"/>
      <c r="E825" s="253"/>
      <c r="F825" s="253"/>
      <c r="G825" s="253"/>
      <c r="H825" s="253"/>
      <c r="I825" s="253"/>
      <c r="J825" s="253"/>
      <c r="K825" s="277"/>
      <c r="L825" s="253"/>
      <c r="M825" s="278"/>
      <c r="N825" s="326"/>
      <c r="O825" s="256" t="str">
        <f>VLOOKUP(Leverancespecifikation6[[#This Row],[ID-Bygningsdel]],'Data aktør'!A:H,2,FALSE)</f>
        <v/>
      </c>
      <c r="P825" s="256" t="str">
        <f>VLOOKUP(Leverancespecifikation6[[#This Row],[ID-Bygningsdel]],'Data aktør'!A:H,3,FALSE)</f>
        <v/>
      </c>
      <c r="Q825" s="256" t="str">
        <f>VLOOKUP(Leverancespecifikation6[[#This Row],[ID-Bygningsdel]],'Data aktør'!A:H,4,FALSE)</f>
        <v/>
      </c>
      <c r="R825" s="256" t="str">
        <f>VLOOKUP(Leverancespecifikation6[[#This Row],[ID-Bygningsdel]],'Data aktør'!A:H,5,FALSE)</f>
        <v/>
      </c>
      <c r="S825" s="256" t="str">
        <f>VLOOKUP(Leverancespecifikation6[[#This Row],[ID-Bygningsdel]],'Data aktør'!A:H,6,FALSE)</f>
        <v/>
      </c>
      <c r="T825" s="256" t="str">
        <f>VLOOKUP(Leverancespecifikation6[[#This Row],[ID-Bygningsdel]],'Data aktør'!A:H,7,FALSE)</f>
        <v/>
      </c>
      <c r="U825" s="256" t="str">
        <f>VLOOKUP(Leverancespecifikation6[[#This Row],[ID-Bygningsdel]],'Data aktør'!A:H,8,FALSE)</f>
        <v/>
      </c>
      <c r="V825" s="257"/>
      <c r="W825" s="257"/>
      <c r="X825" s="257"/>
      <c r="Y825" s="257"/>
      <c r="Z825" s="257"/>
      <c r="AA825" s="257"/>
      <c r="AB825" s="253"/>
      <c r="AC825" s="253"/>
      <c r="AD825" s="253"/>
      <c r="AE825" s="253"/>
      <c r="AF825" s="253"/>
      <c r="AG825" s="253"/>
      <c r="AH825" s="253"/>
      <c r="AI825" s="253"/>
      <c r="AJ825" s="253"/>
      <c r="AK825" s="253"/>
      <c r="AL825" s="253"/>
      <c r="AM825" s="253"/>
      <c r="AN825" s="253"/>
      <c r="AO825" s="253"/>
      <c r="AP825" s="253"/>
      <c r="AQ825" s="253"/>
      <c r="AR825" s="253"/>
      <c r="AS825" s="253"/>
      <c r="AT825" s="253"/>
      <c r="AU825" s="253"/>
      <c r="AV825" s="253"/>
      <c r="AW825" s="253"/>
      <c r="AX825" s="253"/>
      <c r="AY825" s="253"/>
      <c r="AZ825" s="253"/>
      <c r="BA825" s="253"/>
      <c r="BB825" s="253"/>
      <c r="BC825" s="253"/>
      <c r="BD825" s="253"/>
      <c r="BE825" s="253"/>
      <c r="BF825" s="253"/>
      <c r="BG825" s="253"/>
      <c r="BH825" s="253"/>
      <c r="BI825" s="253"/>
      <c r="BJ825" s="253"/>
      <c r="BK825" s="253"/>
      <c r="BL825" s="295"/>
      <c r="BM825" s="253"/>
      <c r="BN825" s="253"/>
      <c r="BO825" s="253"/>
      <c r="BP825" s="253"/>
      <c r="BQ825" s="253"/>
      <c r="BR825" s="253"/>
      <c r="BS825" s="253"/>
      <c r="BT825" s="253"/>
      <c r="BU825" s="253"/>
      <c r="BV825" s="253"/>
      <c r="BW825" s="253"/>
      <c r="BX825" s="253"/>
      <c r="BY825" s="253"/>
      <c r="BZ825" s="253"/>
      <c r="CA825" s="253"/>
      <c r="CB825" s="134"/>
    </row>
    <row r="826" spans="1:80" ht="12" x14ac:dyDescent="0.2">
      <c r="A826" s="248"/>
      <c r="B826" s="263"/>
      <c r="C826" s="276" t="str">
        <f>_xlfn.CONCAT(Leverancespecifikation6[[#This Row],[ID]],Leverancespecifikation6[[#This Row],[BYGNINGSDEL]])</f>
        <v/>
      </c>
      <c r="D826" s="253"/>
      <c r="E826" s="253"/>
      <c r="F826" s="253"/>
      <c r="G826" s="253"/>
      <c r="H826" s="253"/>
      <c r="I826" s="253"/>
      <c r="J826" s="253"/>
      <c r="K826" s="277"/>
      <c r="L826" s="253"/>
      <c r="M826" s="278"/>
      <c r="N826" s="326"/>
      <c r="O826" s="256" t="str">
        <f>VLOOKUP(Leverancespecifikation6[[#This Row],[ID-Bygningsdel]],'Data aktør'!A:H,2,FALSE)</f>
        <v/>
      </c>
      <c r="P826" s="256" t="str">
        <f>VLOOKUP(Leverancespecifikation6[[#This Row],[ID-Bygningsdel]],'Data aktør'!A:H,3,FALSE)</f>
        <v/>
      </c>
      <c r="Q826" s="256" t="str">
        <f>VLOOKUP(Leverancespecifikation6[[#This Row],[ID-Bygningsdel]],'Data aktør'!A:H,4,FALSE)</f>
        <v/>
      </c>
      <c r="R826" s="256" t="str">
        <f>VLOOKUP(Leverancespecifikation6[[#This Row],[ID-Bygningsdel]],'Data aktør'!A:H,5,FALSE)</f>
        <v/>
      </c>
      <c r="S826" s="256" t="str">
        <f>VLOOKUP(Leverancespecifikation6[[#This Row],[ID-Bygningsdel]],'Data aktør'!A:H,6,FALSE)</f>
        <v/>
      </c>
      <c r="T826" s="256" t="str">
        <f>VLOOKUP(Leverancespecifikation6[[#This Row],[ID-Bygningsdel]],'Data aktør'!A:H,7,FALSE)</f>
        <v/>
      </c>
      <c r="U826" s="256" t="str">
        <f>VLOOKUP(Leverancespecifikation6[[#This Row],[ID-Bygningsdel]],'Data aktør'!A:H,8,FALSE)</f>
        <v/>
      </c>
      <c r="V826" s="257"/>
      <c r="W826" s="257"/>
      <c r="X826" s="257"/>
      <c r="Y826" s="257"/>
      <c r="Z826" s="257"/>
      <c r="AA826" s="257"/>
      <c r="AB826" s="253"/>
      <c r="AC826" s="253"/>
      <c r="AD826" s="253"/>
      <c r="AE826" s="253"/>
      <c r="AF826" s="253"/>
      <c r="AG826" s="253"/>
      <c r="AH826" s="253"/>
      <c r="AI826" s="253"/>
      <c r="AJ826" s="253"/>
      <c r="AK826" s="253"/>
      <c r="AL826" s="253"/>
      <c r="AM826" s="253"/>
      <c r="AN826" s="253"/>
      <c r="AO826" s="253"/>
      <c r="AP826" s="253"/>
      <c r="AQ826" s="253"/>
      <c r="AR826" s="253"/>
      <c r="AS826" s="253"/>
      <c r="AT826" s="253"/>
      <c r="AU826" s="253"/>
      <c r="AV826" s="253"/>
      <c r="AW826" s="253"/>
      <c r="AX826" s="253"/>
      <c r="AY826" s="253"/>
      <c r="AZ826" s="253"/>
      <c r="BA826" s="253"/>
      <c r="BB826" s="253"/>
      <c r="BC826" s="253"/>
      <c r="BD826" s="253"/>
      <c r="BE826" s="253"/>
      <c r="BF826" s="253"/>
      <c r="BG826" s="253"/>
      <c r="BH826" s="253"/>
      <c r="BI826" s="253"/>
      <c r="BJ826" s="253"/>
      <c r="BK826" s="253"/>
      <c r="BL826" s="295"/>
      <c r="BM826" s="253"/>
      <c r="BN826" s="253"/>
      <c r="BO826" s="253"/>
      <c r="BP826" s="253"/>
      <c r="BQ826" s="253"/>
      <c r="BR826" s="253"/>
      <c r="BS826" s="253"/>
      <c r="BT826" s="253"/>
      <c r="BU826" s="253"/>
      <c r="BV826" s="253"/>
      <c r="BW826" s="253"/>
      <c r="BX826" s="253"/>
      <c r="BY826" s="253"/>
      <c r="BZ826" s="253"/>
      <c r="CA826" s="253"/>
      <c r="CB826" s="134"/>
    </row>
    <row r="827" spans="1:80" ht="12" x14ac:dyDescent="0.2">
      <c r="A827" s="248"/>
      <c r="B827" s="263"/>
      <c r="C827" s="276" t="str">
        <f>_xlfn.CONCAT(Leverancespecifikation6[[#This Row],[ID]],Leverancespecifikation6[[#This Row],[BYGNINGSDEL]])</f>
        <v/>
      </c>
      <c r="D827" s="253"/>
      <c r="E827" s="253"/>
      <c r="F827" s="253"/>
      <c r="G827" s="253"/>
      <c r="H827" s="253"/>
      <c r="I827" s="253"/>
      <c r="J827" s="253"/>
      <c r="K827" s="277"/>
      <c r="L827" s="253"/>
      <c r="M827" s="278"/>
      <c r="N827" s="326"/>
      <c r="O827" s="256" t="str">
        <f>VLOOKUP(Leverancespecifikation6[[#This Row],[ID-Bygningsdel]],'Data aktør'!A:H,2,FALSE)</f>
        <v/>
      </c>
      <c r="P827" s="256" t="str">
        <f>VLOOKUP(Leverancespecifikation6[[#This Row],[ID-Bygningsdel]],'Data aktør'!A:H,3,FALSE)</f>
        <v/>
      </c>
      <c r="Q827" s="256" t="str">
        <f>VLOOKUP(Leverancespecifikation6[[#This Row],[ID-Bygningsdel]],'Data aktør'!A:H,4,FALSE)</f>
        <v/>
      </c>
      <c r="R827" s="256" t="str">
        <f>VLOOKUP(Leverancespecifikation6[[#This Row],[ID-Bygningsdel]],'Data aktør'!A:H,5,FALSE)</f>
        <v/>
      </c>
      <c r="S827" s="256" t="str">
        <f>VLOOKUP(Leverancespecifikation6[[#This Row],[ID-Bygningsdel]],'Data aktør'!A:H,6,FALSE)</f>
        <v/>
      </c>
      <c r="T827" s="256" t="str">
        <f>VLOOKUP(Leverancespecifikation6[[#This Row],[ID-Bygningsdel]],'Data aktør'!A:H,7,FALSE)</f>
        <v/>
      </c>
      <c r="U827" s="256" t="str">
        <f>VLOOKUP(Leverancespecifikation6[[#This Row],[ID-Bygningsdel]],'Data aktør'!A:H,8,FALSE)</f>
        <v/>
      </c>
      <c r="V827" s="257"/>
      <c r="W827" s="257"/>
      <c r="X827" s="257"/>
      <c r="Y827" s="257"/>
      <c r="Z827" s="257"/>
      <c r="AA827" s="257"/>
      <c r="AB827" s="253"/>
      <c r="AC827" s="253"/>
      <c r="AD827" s="253"/>
      <c r="AE827" s="253"/>
      <c r="AF827" s="253"/>
      <c r="AG827" s="253"/>
      <c r="AH827" s="253"/>
      <c r="AI827" s="253"/>
      <c r="AJ827" s="253"/>
      <c r="AK827" s="253"/>
      <c r="AL827" s="253"/>
      <c r="AM827" s="253"/>
      <c r="AN827" s="253"/>
      <c r="AO827" s="253"/>
      <c r="AP827" s="253"/>
      <c r="AQ827" s="253"/>
      <c r="AR827" s="253"/>
      <c r="AS827" s="253"/>
      <c r="AT827" s="253"/>
      <c r="AU827" s="253"/>
      <c r="AV827" s="253"/>
      <c r="AW827" s="253"/>
      <c r="AX827" s="253"/>
      <c r="AY827" s="253"/>
      <c r="AZ827" s="253"/>
      <c r="BA827" s="253"/>
      <c r="BB827" s="253"/>
      <c r="BC827" s="253"/>
      <c r="BD827" s="253"/>
      <c r="BE827" s="253"/>
      <c r="BF827" s="253"/>
      <c r="BG827" s="253"/>
      <c r="BH827" s="253"/>
      <c r="BI827" s="253"/>
      <c r="BJ827" s="253"/>
      <c r="BK827" s="253"/>
      <c r="BL827" s="295"/>
      <c r="BM827" s="253"/>
      <c r="BN827" s="253"/>
      <c r="BO827" s="253"/>
      <c r="BP827" s="253"/>
      <c r="BQ827" s="253"/>
      <c r="BR827" s="253"/>
      <c r="BS827" s="253"/>
      <c r="BT827" s="253"/>
      <c r="BU827" s="253"/>
      <c r="BV827" s="253"/>
      <c r="BW827" s="253"/>
      <c r="BX827" s="253"/>
      <c r="BY827" s="253"/>
      <c r="BZ827" s="253"/>
      <c r="CA827" s="253"/>
      <c r="CB827" s="134"/>
    </row>
    <row r="828" spans="1:80" ht="12" x14ac:dyDescent="0.2">
      <c r="A828" s="248"/>
      <c r="B828" s="263"/>
      <c r="C828" s="276" t="str">
        <f>_xlfn.CONCAT(Leverancespecifikation6[[#This Row],[ID]],Leverancespecifikation6[[#This Row],[BYGNINGSDEL]])</f>
        <v/>
      </c>
      <c r="D828" s="253"/>
      <c r="E828" s="253"/>
      <c r="F828" s="253"/>
      <c r="G828" s="253"/>
      <c r="H828" s="253"/>
      <c r="I828" s="253"/>
      <c r="J828" s="253"/>
      <c r="K828" s="277"/>
      <c r="L828" s="253"/>
      <c r="M828" s="278"/>
      <c r="N828" s="326"/>
      <c r="O828" s="256" t="str">
        <f>VLOOKUP(Leverancespecifikation6[[#This Row],[ID-Bygningsdel]],'Data aktør'!A:H,2,FALSE)</f>
        <v/>
      </c>
      <c r="P828" s="256" t="str">
        <f>VLOOKUP(Leverancespecifikation6[[#This Row],[ID-Bygningsdel]],'Data aktør'!A:H,3,FALSE)</f>
        <v/>
      </c>
      <c r="Q828" s="256" t="str">
        <f>VLOOKUP(Leverancespecifikation6[[#This Row],[ID-Bygningsdel]],'Data aktør'!A:H,4,FALSE)</f>
        <v/>
      </c>
      <c r="R828" s="256" t="str">
        <f>VLOOKUP(Leverancespecifikation6[[#This Row],[ID-Bygningsdel]],'Data aktør'!A:H,5,FALSE)</f>
        <v/>
      </c>
      <c r="S828" s="256" t="str">
        <f>VLOOKUP(Leverancespecifikation6[[#This Row],[ID-Bygningsdel]],'Data aktør'!A:H,6,FALSE)</f>
        <v/>
      </c>
      <c r="T828" s="256" t="str">
        <f>VLOOKUP(Leverancespecifikation6[[#This Row],[ID-Bygningsdel]],'Data aktør'!A:H,7,FALSE)</f>
        <v/>
      </c>
      <c r="U828" s="256" t="str">
        <f>VLOOKUP(Leverancespecifikation6[[#This Row],[ID-Bygningsdel]],'Data aktør'!A:H,8,FALSE)</f>
        <v/>
      </c>
      <c r="V828" s="257"/>
      <c r="W828" s="257"/>
      <c r="X828" s="257"/>
      <c r="Y828" s="257"/>
      <c r="Z828" s="257"/>
      <c r="AA828" s="257"/>
      <c r="AB828" s="253"/>
      <c r="AC828" s="253"/>
      <c r="AD828" s="253"/>
      <c r="AE828" s="253"/>
      <c r="AF828" s="253"/>
      <c r="AG828" s="253"/>
      <c r="AH828" s="253"/>
      <c r="AI828" s="253"/>
      <c r="AJ828" s="253"/>
      <c r="AK828" s="253"/>
      <c r="AL828" s="253"/>
      <c r="AM828" s="253"/>
      <c r="AN828" s="253"/>
      <c r="AO828" s="253"/>
      <c r="AP828" s="253"/>
      <c r="AQ828" s="253"/>
      <c r="AR828" s="253"/>
      <c r="AS828" s="253"/>
      <c r="AT828" s="253"/>
      <c r="AU828" s="253"/>
      <c r="AV828" s="253"/>
      <c r="AW828" s="253"/>
      <c r="AX828" s="253"/>
      <c r="AY828" s="253"/>
      <c r="AZ828" s="253"/>
      <c r="BA828" s="253"/>
      <c r="BB828" s="253"/>
      <c r="BC828" s="253"/>
      <c r="BD828" s="253"/>
      <c r="BE828" s="253"/>
      <c r="BF828" s="253"/>
      <c r="BG828" s="253"/>
      <c r="BH828" s="253"/>
      <c r="BI828" s="253"/>
      <c r="BJ828" s="253"/>
      <c r="BK828" s="253"/>
      <c r="BL828" s="295"/>
      <c r="BM828" s="253"/>
      <c r="BN828" s="253"/>
      <c r="BO828" s="253"/>
      <c r="BP828" s="253"/>
      <c r="BQ828" s="253"/>
      <c r="BR828" s="253"/>
      <c r="BS828" s="253"/>
      <c r="BT828" s="253"/>
      <c r="BU828" s="253"/>
      <c r="BV828" s="253"/>
      <c r="BW828" s="253"/>
      <c r="BX828" s="253"/>
      <c r="BY828" s="253"/>
      <c r="BZ828" s="253"/>
      <c r="CA828" s="253"/>
      <c r="CB828" s="134"/>
    </row>
    <row r="829" spans="1:80" ht="12" x14ac:dyDescent="0.2">
      <c r="A829" s="248"/>
      <c r="B829" s="263"/>
      <c r="C829" s="276" t="str">
        <f>_xlfn.CONCAT(Leverancespecifikation6[[#This Row],[ID]],Leverancespecifikation6[[#This Row],[BYGNINGSDEL]])</f>
        <v/>
      </c>
      <c r="D829" s="253"/>
      <c r="E829" s="253"/>
      <c r="F829" s="253"/>
      <c r="G829" s="253"/>
      <c r="H829" s="253"/>
      <c r="I829" s="253"/>
      <c r="J829" s="253"/>
      <c r="K829" s="277"/>
      <c r="L829" s="253"/>
      <c r="M829" s="278"/>
      <c r="N829" s="326"/>
      <c r="O829" s="256" t="str">
        <f>VLOOKUP(Leverancespecifikation6[[#This Row],[ID-Bygningsdel]],'Data aktør'!A:H,2,FALSE)</f>
        <v/>
      </c>
      <c r="P829" s="256" t="str">
        <f>VLOOKUP(Leverancespecifikation6[[#This Row],[ID-Bygningsdel]],'Data aktør'!A:H,3,FALSE)</f>
        <v/>
      </c>
      <c r="Q829" s="256" t="str">
        <f>VLOOKUP(Leverancespecifikation6[[#This Row],[ID-Bygningsdel]],'Data aktør'!A:H,4,FALSE)</f>
        <v/>
      </c>
      <c r="R829" s="256" t="str">
        <f>VLOOKUP(Leverancespecifikation6[[#This Row],[ID-Bygningsdel]],'Data aktør'!A:H,5,FALSE)</f>
        <v/>
      </c>
      <c r="S829" s="256" t="str">
        <f>VLOOKUP(Leverancespecifikation6[[#This Row],[ID-Bygningsdel]],'Data aktør'!A:H,6,FALSE)</f>
        <v/>
      </c>
      <c r="T829" s="256" t="str">
        <f>VLOOKUP(Leverancespecifikation6[[#This Row],[ID-Bygningsdel]],'Data aktør'!A:H,7,FALSE)</f>
        <v/>
      </c>
      <c r="U829" s="256" t="str">
        <f>VLOOKUP(Leverancespecifikation6[[#This Row],[ID-Bygningsdel]],'Data aktør'!A:H,8,FALSE)</f>
        <v/>
      </c>
      <c r="V829" s="257"/>
      <c r="W829" s="257"/>
      <c r="X829" s="257"/>
      <c r="Y829" s="257"/>
      <c r="Z829" s="257"/>
      <c r="AA829" s="257"/>
      <c r="AB829" s="253"/>
      <c r="AC829" s="253"/>
      <c r="AD829" s="253"/>
      <c r="AE829" s="253"/>
      <c r="AF829" s="253"/>
      <c r="AG829" s="253"/>
      <c r="AH829" s="253"/>
      <c r="AI829" s="253"/>
      <c r="AJ829" s="253"/>
      <c r="AK829" s="253"/>
      <c r="AL829" s="253"/>
      <c r="AM829" s="253"/>
      <c r="AN829" s="253"/>
      <c r="AO829" s="253"/>
      <c r="AP829" s="253"/>
      <c r="AQ829" s="253"/>
      <c r="AR829" s="253"/>
      <c r="AS829" s="253"/>
      <c r="AT829" s="253"/>
      <c r="AU829" s="253"/>
      <c r="AV829" s="253"/>
      <c r="AW829" s="253"/>
      <c r="AX829" s="253"/>
      <c r="AY829" s="253"/>
      <c r="AZ829" s="253"/>
      <c r="BA829" s="253"/>
      <c r="BB829" s="253"/>
      <c r="BC829" s="253"/>
      <c r="BD829" s="253"/>
      <c r="BE829" s="253"/>
      <c r="BF829" s="253"/>
      <c r="BG829" s="253"/>
      <c r="BH829" s="253"/>
      <c r="BI829" s="253"/>
      <c r="BJ829" s="253"/>
      <c r="BK829" s="253"/>
      <c r="BL829" s="295"/>
      <c r="BM829" s="253"/>
      <c r="BN829" s="253"/>
      <c r="BO829" s="253"/>
      <c r="BP829" s="253"/>
      <c r="BQ829" s="253"/>
      <c r="BR829" s="253"/>
      <c r="BS829" s="253"/>
      <c r="BT829" s="253"/>
      <c r="BU829" s="253"/>
      <c r="BV829" s="253"/>
      <c r="BW829" s="253"/>
      <c r="BX829" s="253"/>
      <c r="BY829" s="253"/>
      <c r="BZ829" s="253"/>
      <c r="CA829" s="253"/>
      <c r="CB829" s="134"/>
    </row>
    <row r="830" spans="1:80" ht="12" x14ac:dyDescent="0.2">
      <c r="A830" s="248"/>
      <c r="B830" s="263"/>
      <c r="C830" s="276" t="str">
        <f>_xlfn.CONCAT(Leverancespecifikation6[[#This Row],[ID]],Leverancespecifikation6[[#This Row],[BYGNINGSDEL]])</f>
        <v/>
      </c>
      <c r="D830" s="253"/>
      <c r="E830" s="253"/>
      <c r="F830" s="253"/>
      <c r="G830" s="253"/>
      <c r="H830" s="253"/>
      <c r="I830" s="253"/>
      <c r="J830" s="253"/>
      <c r="K830" s="277"/>
      <c r="L830" s="253"/>
      <c r="M830" s="278"/>
      <c r="N830" s="326"/>
      <c r="O830" s="256" t="str">
        <f>VLOOKUP(Leverancespecifikation6[[#This Row],[ID-Bygningsdel]],'Data aktør'!A:H,2,FALSE)</f>
        <v/>
      </c>
      <c r="P830" s="256" t="str">
        <f>VLOOKUP(Leverancespecifikation6[[#This Row],[ID-Bygningsdel]],'Data aktør'!A:H,3,FALSE)</f>
        <v/>
      </c>
      <c r="Q830" s="256" t="str">
        <f>VLOOKUP(Leverancespecifikation6[[#This Row],[ID-Bygningsdel]],'Data aktør'!A:H,4,FALSE)</f>
        <v/>
      </c>
      <c r="R830" s="256" t="str">
        <f>VLOOKUP(Leverancespecifikation6[[#This Row],[ID-Bygningsdel]],'Data aktør'!A:H,5,FALSE)</f>
        <v/>
      </c>
      <c r="S830" s="256" t="str">
        <f>VLOOKUP(Leverancespecifikation6[[#This Row],[ID-Bygningsdel]],'Data aktør'!A:H,6,FALSE)</f>
        <v/>
      </c>
      <c r="T830" s="256" t="str">
        <f>VLOOKUP(Leverancespecifikation6[[#This Row],[ID-Bygningsdel]],'Data aktør'!A:H,7,FALSE)</f>
        <v/>
      </c>
      <c r="U830" s="256" t="str">
        <f>VLOOKUP(Leverancespecifikation6[[#This Row],[ID-Bygningsdel]],'Data aktør'!A:H,8,FALSE)</f>
        <v/>
      </c>
      <c r="V830" s="257"/>
      <c r="W830" s="257"/>
      <c r="X830" s="257"/>
      <c r="Y830" s="257"/>
      <c r="Z830" s="257"/>
      <c r="AA830" s="257"/>
      <c r="AB830" s="253"/>
      <c r="AC830" s="253"/>
      <c r="AD830" s="253"/>
      <c r="AE830" s="253"/>
      <c r="AF830" s="253"/>
      <c r="AG830" s="253"/>
      <c r="AH830" s="253"/>
      <c r="AI830" s="253"/>
      <c r="AJ830" s="253"/>
      <c r="AK830" s="253"/>
      <c r="AL830" s="253"/>
      <c r="AM830" s="253"/>
      <c r="AN830" s="253"/>
      <c r="AO830" s="253"/>
      <c r="AP830" s="253"/>
      <c r="AQ830" s="253"/>
      <c r="AR830" s="253"/>
      <c r="AS830" s="253"/>
      <c r="AT830" s="253"/>
      <c r="AU830" s="253"/>
      <c r="AV830" s="253"/>
      <c r="AW830" s="253"/>
      <c r="AX830" s="253"/>
      <c r="AY830" s="253"/>
      <c r="AZ830" s="253"/>
      <c r="BA830" s="253"/>
      <c r="BB830" s="253"/>
      <c r="BC830" s="253"/>
      <c r="BD830" s="253"/>
      <c r="BE830" s="253"/>
      <c r="BF830" s="253"/>
      <c r="BG830" s="253"/>
      <c r="BH830" s="253"/>
      <c r="BI830" s="253"/>
      <c r="BJ830" s="253"/>
      <c r="BK830" s="253"/>
      <c r="BL830" s="295"/>
      <c r="BM830" s="253"/>
      <c r="BN830" s="253"/>
      <c r="BO830" s="253"/>
      <c r="BP830" s="253"/>
      <c r="BQ830" s="253"/>
      <c r="BR830" s="253"/>
      <c r="BS830" s="253"/>
      <c r="BT830" s="253"/>
      <c r="BU830" s="253"/>
      <c r="BV830" s="253"/>
      <c r="BW830" s="253"/>
      <c r="BX830" s="253"/>
      <c r="BY830" s="253"/>
      <c r="BZ830" s="253"/>
      <c r="CA830" s="253"/>
      <c r="CB830" s="134"/>
    </row>
    <row r="831" spans="1:80" ht="12" x14ac:dyDescent="0.2">
      <c r="A831" s="248"/>
      <c r="B831" s="263"/>
      <c r="C831" s="276" t="str">
        <f>_xlfn.CONCAT(Leverancespecifikation6[[#This Row],[ID]],Leverancespecifikation6[[#This Row],[BYGNINGSDEL]])</f>
        <v/>
      </c>
      <c r="D831" s="253"/>
      <c r="E831" s="253"/>
      <c r="F831" s="253"/>
      <c r="G831" s="253"/>
      <c r="H831" s="253"/>
      <c r="I831" s="253"/>
      <c r="J831" s="253"/>
      <c r="K831" s="277"/>
      <c r="L831" s="253"/>
      <c r="M831" s="278"/>
      <c r="N831" s="326"/>
      <c r="O831" s="256" t="str">
        <f>VLOOKUP(Leverancespecifikation6[[#This Row],[ID-Bygningsdel]],'Data aktør'!A:H,2,FALSE)</f>
        <v/>
      </c>
      <c r="P831" s="256" t="str">
        <f>VLOOKUP(Leverancespecifikation6[[#This Row],[ID-Bygningsdel]],'Data aktør'!A:H,3,FALSE)</f>
        <v/>
      </c>
      <c r="Q831" s="256" t="str">
        <f>VLOOKUP(Leverancespecifikation6[[#This Row],[ID-Bygningsdel]],'Data aktør'!A:H,4,FALSE)</f>
        <v/>
      </c>
      <c r="R831" s="256" t="str">
        <f>VLOOKUP(Leverancespecifikation6[[#This Row],[ID-Bygningsdel]],'Data aktør'!A:H,5,FALSE)</f>
        <v/>
      </c>
      <c r="S831" s="256" t="str">
        <f>VLOOKUP(Leverancespecifikation6[[#This Row],[ID-Bygningsdel]],'Data aktør'!A:H,6,FALSE)</f>
        <v/>
      </c>
      <c r="T831" s="256" t="str">
        <f>VLOOKUP(Leverancespecifikation6[[#This Row],[ID-Bygningsdel]],'Data aktør'!A:H,7,FALSE)</f>
        <v/>
      </c>
      <c r="U831" s="256" t="str">
        <f>VLOOKUP(Leverancespecifikation6[[#This Row],[ID-Bygningsdel]],'Data aktør'!A:H,8,FALSE)</f>
        <v/>
      </c>
      <c r="V831" s="257"/>
      <c r="W831" s="257"/>
      <c r="X831" s="257"/>
      <c r="Y831" s="257"/>
      <c r="Z831" s="257"/>
      <c r="AA831" s="257"/>
      <c r="AB831" s="253"/>
      <c r="AC831" s="253"/>
      <c r="AD831" s="253"/>
      <c r="AE831" s="253"/>
      <c r="AF831" s="253"/>
      <c r="AG831" s="253"/>
      <c r="AH831" s="253"/>
      <c r="AI831" s="253"/>
      <c r="AJ831" s="253"/>
      <c r="AK831" s="253"/>
      <c r="AL831" s="253"/>
      <c r="AM831" s="253"/>
      <c r="AN831" s="253"/>
      <c r="AO831" s="253"/>
      <c r="AP831" s="253"/>
      <c r="AQ831" s="253"/>
      <c r="AR831" s="253"/>
      <c r="AS831" s="253"/>
      <c r="AT831" s="253"/>
      <c r="AU831" s="253"/>
      <c r="AV831" s="253"/>
      <c r="AW831" s="253"/>
      <c r="AX831" s="253"/>
      <c r="AY831" s="253"/>
      <c r="AZ831" s="253"/>
      <c r="BA831" s="253"/>
      <c r="BB831" s="253"/>
      <c r="BC831" s="253"/>
      <c r="BD831" s="253"/>
      <c r="BE831" s="253"/>
      <c r="BF831" s="253"/>
      <c r="BG831" s="253"/>
      <c r="BH831" s="253"/>
      <c r="BI831" s="253"/>
      <c r="BJ831" s="253"/>
      <c r="BK831" s="253"/>
      <c r="BL831" s="295"/>
      <c r="BM831" s="253"/>
      <c r="BN831" s="253"/>
      <c r="BO831" s="253"/>
      <c r="BP831" s="253"/>
      <c r="BQ831" s="253"/>
      <c r="BR831" s="253"/>
      <c r="BS831" s="253"/>
      <c r="BT831" s="253"/>
      <c r="BU831" s="253"/>
      <c r="BV831" s="253"/>
      <c r="BW831" s="253"/>
      <c r="BX831" s="253"/>
      <c r="BY831" s="253"/>
      <c r="BZ831" s="253"/>
      <c r="CA831" s="253"/>
      <c r="CB831" s="134"/>
    </row>
    <row r="832" spans="1:80" ht="12" x14ac:dyDescent="0.2">
      <c r="A832" s="248"/>
      <c r="B832" s="263"/>
      <c r="C832" s="276" t="str">
        <f>_xlfn.CONCAT(Leverancespecifikation6[[#This Row],[ID]],Leverancespecifikation6[[#This Row],[BYGNINGSDEL]])</f>
        <v/>
      </c>
      <c r="D832" s="253"/>
      <c r="E832" s="253"/>
      <c r="F832" s="253"/>
      <c r="G832" s="253"/>
      <c r="H832" s="253"/>
      <c r="I832" s="253"/>
      <c r="J832" s="253"/>
      <c r="K832" s="277"/>
      <c r="L832" s="253"/>
      <c r="M832" s="278"/>
      <c r="N832" s="326"/>
      <c r="O832" s="256" t="str">
        <f>VLOOKUP(Leverancespecifikation6[[#This Row],[ID-Bygningsdel]],'Data aktør'!A:H,2,FALSE)</f>
        <v/>
      </c>
      <c r="P832" s="256" t="str">
        <f>VLOOKUP(Leverancespecifikation6[[#This Row],[ID-Bygningsdel]],'Data aktør'!A:H,3,FALSE)</f>
        <v/>
      </c>
      <c r="Q832" s="256" t="str">
        <f>VLOOKUP(Leverancespecifikation6[[#This Row],[ID-Bygningsdel]],'Data aktør'!A:H,4,FALSE)</f>
        <v/>
      </c>
      <c r="R832" s="256" t="str">
        <f>VLOOKUP(Leverancespecifikation6[[#This Row],[ID-Bygningsdel]],'Data aktør'!A:H,5,FALSE)</f>
        <v/>
      </c>
      <c r="S832" s="256" t="str">
        <f>VLOOKUP(Leverancespecifikation6[[#This Row],[ID-Bygningsdel]],'Data aktør'!A:H,6,FALSE)</f>
        <v/>
      </c>
      <c r="T832" s="256" t="str">
        <f>VLOOKUP(Leverancespecifikation6[[#This Row],[ID-Bygningsdel]],'Data aktør'!A:H,7,FALSE)</f>
        <v/>
      </c>
      <c r="U832" s="256" t="str">
        <f>VLOOKUP(Leverancespecifikation6[[#This Row],[ID-Bygningsdel]],'Data aktør'!A:H,8,FALSE)</f>
        <v/>
      </c>
      <c r="V832" s="257"/>
      <c r="W832" s="257"/>
      <c r="X832" s="257"/>
      <c r="Y832" s="257"/>
      <c r="Z832" s="257"/>
      <c r="AA832" s="257"/>
      <c r="AB832" s="253"/>
      <c r="AC832" s="253"/>
      <c r="AD832" s="253"/>
      <c r="AE832" s="253"/>
      <c r="AF832" s="253"/>
      <c r="AG832" s="253"/>
      <c r="AH832" s="253"/>
      <c r="AI832" s="253"/>
      <c r="AJ832" s="253"/>
      <c r="AK832" s="253"/>
      <c r="AL832" s="253"/>
      <c r="AM832" s="253"/>
      <c r="AN832" s="253"/>
      <c r="AO832" s="253"/>
      <c r="AP832" s="253"/>
      <c r="AQ832" s="253"/>
      <c r="AR832" s="253"/>
      <c r="AS832" s="253"/>
      <c r="AT832" s="253"/>
      <c r="AU832" s="253"/>
      <c r="AV832" s="253"/>
      <c r="AW832" s="253"/>
      <c r="AX832" s="253"/>
      <c r="AY832" s="253"/>
      <c r="AZ832" s="253"/>
      <c r="BA832" s="253"/>
      <c r="BB832" s="253"/>
      <c r="BC832" s="253"/>
      <c r="BD832" s="253"/>
      <c r="BE832" s="253"/>
      <c r="BF832" s="253"/>
      <c r="BG832" s="253"/>
      <c r="BH832" s="253"/>
      <c r="BI832" s="253"/>
      <c r="BJ832" s="253"/>
      <c r="BK832" s="253"/>
      <c r="BL832" s="295"/>
      <c r="BM832" s="253"/>
      <c r="BN832" s="253"/>
      <c r="BO832" s="253"/>
      <c r="BP832" s="253"/>
      <c r="BQ832" s="253"/>
      <c r="BR832" s="253"/>
      <c r="BS832" s="253"/>
      <c r="BT832" s="253"/>
      <c r="BU832" s="253"/>
      <c r="BV832" s="253"/>
      <c r="BW832" s="253"/>
      <c r="BX832" s="253"/>
      <c r="BY832" s="253"/>
      <c r="BZ832" s="253"/>
      <c r="CA832" s="253"/>
      <c r="CB832" s="134"/>
    </row>
    <row r="833" spans="1:80" ht="12" x14ac:dyDescent="0.2">
      <c r="A833" s="248"/>
      <c r="B833" s="263"/>
      <c r="C833" s="276" t="str">
        <f>_xlfn.CONCAT(Leverancespecifikation6[[#This Row],[ID]],Leverancespecifikation6[[#This Row],[BYGNINGSDEL]])</f>
        <v/>
      </c>
      <c r="D833" s="253"/>
      <c r="E833" s="253"/>
      <c r="F833" s="253"/>
      <c r="G833" s="253"/>
      <c r="H833" s="253"/>
      <c r="I833" s="253"/>
      <c r="J833" s="253"/>
      <c r="K833" s="277"/>
      <c r="L833" s="253"/>
      <c r="M833" s="278"/>
      <c r="N833" s="326"/>
      <c r="O833" s="256" t="str">
        <f>VLOOKUP(Leverancespecifikation6[[#This Row],[ID-Bygningsdel]],'Data aktør'!A:H,2,FALSE)</f>
        <v/>
      </c>
      <c r="P833" s="256" t="str">
        <f>VLOOKUP(Leverancespecifikation6[[#This Row],[ID-Bygningsdel]],'Data aktør'!A:H,3,FALSE)</f>
        <v/>
      </c>
      <c r="Q833" s="256" t="str">
        <f>VLOOKUP(Leverancespecifikation6[[#This Row],[ID-Bygningsdel]],'Data aktør'!A:H,4,FALSE)</f>
        <v/>
      </c>
      <c r="R833" s="256" t="str">
        <f>VLOOKUP(Leverancespecifikation6[[#This Row],[ID-Bygningsdel]],'Data aktør'!A:H,5,FALSE)</f>
        <v/>
      </c>
      <c r="S833" s="256" t="str">
        <f>VLOOKUP(Leverancespecifikation6[[#This Row],[ID-Bygningsdel]],'Data aktør'!A:H,6,FALSE)</f>
        <v/>
      </c>
      <c r="T833" s="256" t="str">
        <f>VLOOKUP(Leverancespecifikation6[[#This Row],[ID-Bygningsdel]],'Data aktør'!A:H,7,FALSE)</f>
        <v/>
      </c>
      <c r="U833" s="256" t="str">
        <f>VLOOKUP(Leverancespecifikation6[[#This Row],[ID-Bygningsdel]],'Data aktør'!A:H,8,FALSE)</f>
        <v/>
      </c>
      <c r="V833" s="257"/>
      <c r="W833" s="257"/>
      <c r="X833" s="257"/>
      <c r="Y833" s="257"/>
      <c r="Z833" s="257"/>
      <c r="AA833" s="257"/>
      <c r="AB833" s="253"/>
      <c r="AC833" s="253"/>
      <c r="AD833" s="253"/>
      <c r="AE833" s="253"/>
      <c r="AF833" s="253"/>
      <c r="AG833" s="253"/>
      <c r="AH833" s="253"/>
      <c r="AI833" s="253"/>
      <c r="AJ833" s="253"/>
      <c r="AK833" s="253"/>
      <c r="AL833" s="253"/>
      <c r="AM833" s="253"/>
      <c r="AN833" s="253"/>
      <c r="AO833" s="253"/>
      <c r="AP833" s="253"/>
      <c r="AQ833" s="253"/>
      <c r="AR833" s="253"/>
      <c r="AS833" s="253"/>
      <c r="AT833" s="253"/>
      <c r="AU833" s="253"/>
      <c r="AV833" s="253"/>
      <c r="AW833" s="253"/>
      <c r="AX833" s="253"/>
      <c r="AY833" s="253"/>
      <c r="AZ833" s="253"/>
      <c r="BA833" s="253"/>
      <c r="BB833" s="253"/>
      <c r="BC833" s="253"/>
      <c r="BD833" s="253"/>
      <c r="BE833" s="253"/>
      <c r="BF833" s="253"/>
      <c r="BG833" s="253"/>
      <c r="BH833" s="253"/>
      <c r="BI833" s="253"/>
      <c r="BJ833" s="253"/>
      <c r="BK833" s="253"/>
      <c r="BL833" s="295"/>
      <c r="BM833" s="253"/>
      <c r="BN833" s="253"/>
      <c r="BO833" s="253"/>
      <c r="BP833" s="253"/>
      <c r="BQ833" s="253"/>
      <c r="BR833" s="253"/>
      <c r="BS833" s="253"/>
      <c r="BT833" s="253"/>
      <c r="BU833" s="253"/>
      <c r="BV833" s="253"/>
      <c r="BW833" s="253"/>
      <c r="BX833" s="253"/>
      <c r="BY833" s="253"/>
      <c r="BZ833" s="253"/>
      <c r="CA833" s="253"/>
      <c r="CB833" s="134"/>
    </row>
    <row r="834" spans="1:80" ht="12" x14ac:dyDescent="0.2">
      <c r="A834" s="248"/>
      <c r="B834" s="263"/>
      <c r="C834" s="276" t="str">
        <f>_xlfn.CONCAT(Leverancespecifikation6[[#This Row],[ID]],Leverancespecifikation6[[#This Row],[BYGNINGSDEL]])</f>
        <v/>
      </c>
      <c r="D834" s="253"/>
      <c r="E834" s="253"/>
      <c r="F834" s="253"/>
      <c r="G834" s="253"/>
      <c r="H834" s="253"/>
      <c r="I834" s="253"/>
      <c r="J834" s="253"/>
      <c r="K834" s="277"/>
      <c r="L834" s="253"/>
      <c r="M834" s="278"/>
      <c r="N834" s="326"/>
      <c r="O834" s="256" t="str">
        <f>VLOOKUP(Leverancespecifikation6[[#This Row],[ID-Bygningsdel]],'Data aktør'!A:H,2,FALSE)</f>
        <v/>
      </c>
      <c r="P834" s="256" t="str">
        <f>VLOOKUP(Leverancespecifikation6[[#This Row],[ID-Bygningsdel]],'Data aktør'!A:H,3,FALSE)</f>
        <v/>
      </c>
      <c r="Q834" s="256" t="str">
        <f>VLOOKUP(Leverancespecifikation6[[#This Row],[ID-Bygningsdel]],'Data aktør'!A:H,4,FALSE)</f>
        <v/>
      </c>
      <c r="R834" s="256" t="str">
        <f>VLOOKUP(Leverancespecifikation6[[#This Row],[ID-Bygningsdel]],'Data aktør'!A:H,5,FALSE)</f>
        <v/>
      </c>
      <c r="S834" s="256" t="str">
        <f>VLOOKUP(Leverancespecifikation6[[#This Row],[ID-Bygningsdel]],'Data aktør'!A:H,6,FALSE)</f>
        <v/>
      </c>
      <c r="T834" s="256" t="str">
        <f>VLOOKUP(Leverancespecifikation6[[#This Row],[ID-Bygningsdel]],'Data aktør'!A:H,7,FALSE)</f>
        <v/>
      </c>
      <c r="U834" s="256" t="str">
        <f>VLOOKUP(Leverancespecifikation6[[#This Row],[ID-Bygningsdel]],'Data aktør'!A:H,8,FALSE)</f>
        <v/>
      </c>
      <c r="V834" s="257"/>
      <c r="W834" s="257"/>
      <c r="X834" s="257"/>
      <c r="Y834" s="257"/>
      <c r="Z834" s="257"/>
      <c r="AA834" s="257"/>
      <c r="AB834" s="253"/>
      <c r="AC834" s="253"/>
      <c r="AD834" s="253"/>
      <c r="AE834" s="253"/>
      <c r="AF834" s="253"/>
      <c r="AG834" s="253"/>
      <c r="AH834" s="253"/>
      <c r="AI834" s="253"/>
      <c r="AJ834" s="253"/>
      <c r="AK834" s="253"/>
      <c r="AL834" s="253"/>
      <c r="AM834" s="253"/>
      <c r="AN834" s="253"/>
      <c r="AO834" s="253"/>
      <c r="AP834" s="253"/>
      <c r="AQ834" s="253"/>
      <c r="AR834" s="253"/>
      <c r="AS834" s="253"/>
      <c r="AT834" s="253"/>
      <c r="AU834" s="253"/>
      <c r="AV834" s="253"/>
      <c r="AW834" s="253"/>
      <c r="AX834" s="253"/>
      <c r="AY834" s="253"/>
      <c r="AZ834" s="253"/>
      <c r="BA834" s="253"/>
      <c r="BB834" s="253"/>
      <c r="BC834" s="253"/>
      <c r="BD834" s="253"/>
      <c r="BE834" s="253"/>
      <c r="BF834" s="253"/>
      <c r="BG834" s="253"/>
      <c r="BH834" s="253"/>
      <c r="BI834" s="253"/>
      <c r="BJ834" s="253"/>
      <c r="BK834" s="253"/>
      <c r="BL834" s="295"/>
      <c r="BM834" s="253"/>
      <c r="BN834" s="253"/>
      <c r="BO834" s="253"/>
      <c r="BP834" s="253"/>
      <c r="BQ834" s="253"/>
      <c r="BR834" s="253"/>
      <c r="BS834" s="253"/>
      <c r="BT834" s="253"/>
      <c r="BU834" s="253"/>
      <c r="BV834" s="253"/>
      <c r="BW834" s="253"/>
      <c r="BX834" s="253"/>
      <c r="BY834" s="253"/>
      <c r="BZ834" s="253"/>
      <c r="CA834" s="253"/>
      <c r="CB834" s="134"/>
    </row>
    <row r="835" spans="1:80" ht="12" x14ac:dyDescent="0.2">
      <c r="A835" s="248"/>
      <c r="B835" s="263"/>
      <c r="C835" s="276" t="str">
        <f>_xlfn.CONCAT(Leverancespecifikation6[[#This Row],[ID]],Leverancespecifikation6[[#This Row],[BYGNINGSDEL]])</f>
        <v/>
      </c>
      <c r="D835" s="253"/>
      <c r="E835" s="253"/>
      <c r="F835" s="253"/>
      <c r="G835" s="253"/>
      <c r="H835" s="253"/>
      <c r="I835" s="253"/>
      <c r="J835" s="253"/>
      <c r="K835" s="277"/>
      <c r="L835" s="253"/>
      <c r="M835" s="278"/>
      <c r="N835" s="326"/>
      <c r="O835" s="256" t="str">
        <f>VLOOKUP(Leverancespecifikation6[[#This Row],[ID-Bygningsdel]],'Data aktør'!A:H,2,FALSE)</f>
        <v/>
      </c>
      <c r="P835" s="256" t="str">
        <f>VLOOKUP(Leverancespecifikation6[[#This Row],[ID-Bygningsdel]],'Data aktør'!A:H,3,FALSE)</f>
        <v/>
      </c>
      <c r="Q835" s="256" t="str">
        <f>VLOOKUP(Leverancespecifikation6[[#This Row],[ID-Bygningsdel]],'Data aktør'!A:H,4,FALSE)</f>
        <v/>
      </c>
      <c r="R835" s="256" t="str">
        <f>VLOOKUP(Leverancespecifikation6[[#This Row],[ID-Bygningsdel]],'Data aktør'!A:H,5,FALSE)</f>
        <v/>
      </c>
      <c r="S835" s="256" t="str">
        <f>VLOOKUP(Leverancespecifikation6[[#This Row],[ID-Bygningsdel]],'Data aktør'!A:H,6,FALSE)</f>
        <v/>
      </c>
      <c r="T835" s="256" t="str">
        <f>VLOOKUP(Leverancespecifikation6[[#This Row],[ID-Bygningsdel]],'Data aktør'!A:H,7,FALSE)</f>
        <v/>
      </c>
      <c r="U835" s="256" t="str">
        <f>VLOOKUP(Leverancespecifikation6[[#This Row],[ID-Bygningsdel]],'Data aktør'!A:H,8,FALSE)</f>
        <v/>
      </c>
      <c r="V835" s="257"/>
      <c r="W835" s="257"/>
      <c r="X835" s="257"/>
      <c r="Y835" s="257"/>
      <c r="Z835" s="257"/>
      <c r="AA835" s="257"/>
      <c r="AB835" s="253"/>
      <c r="AC835" s="253"/>
      <c r="AD835" s="253"/>
      <c r="AE835" s="253"/>
      <c r="AF835" s="253"/>
      <c r="AG835" s="253"/>
      <c r="AH835" s="253"/>
      <c r="AI835" s="253"/>
      <c r="AJ835" s="253"/>
      <c r="AK835" s="253"/>
      <c r="AL835" s="253"/>
      <c r="AM835" s="253"/>
      <c r="AN835" s="253"/>
      <c r="AO835" s="253"/>
      <c r="AP835" s="253"/>
      <c r="AQ835" s="253"/>
      <c r="AR835" s="253"/>
      <c r="AS835" s="253"/>
      <c r="AT835" s="253"/>
      <c r="AU835" s="253"/>
      <c r="AV835" s="253"/>
      <c r="AW835" s="253"/>
      <c r="AX835" s="253"/>
      <c r="AY835" s="253"/>
      <c r="AZ835" s="253"/>
      <c r="BA835" s="253"/>
      <c r="BB835" s="253"/>
      <c r="BC835" s="253"/>
      <c r="BD835" s="253"/>
      <c r="BE835" s="253"/>
      <c r="BF835" s="253"/>
      <c r="BG835" s="253"/>
      <c r="BH835" s="253"/>
      <c r="BI835" s="253"/>
      <c r="BJ835" s="253"/>
      <c r="BK835" s="253"/>
      <c r="BL835" s="295"/>
      <c r="BM835" s="253"/>
      <c r="BN835" s="253"/>
      <c r="BO835" s="253"/>
      <c r="BP835" s="253"/>
      <c r="BQ835" s="253"/>
      <c r="BR835" s="253"/>
      <c r="BS835" s="253"/>
      <c r="BT835" s="253"/>
      <c r="BU835" s="253"/>
      <c r="BV835" s="253"/>
      <c r="BW835" s="253"/>
      <c r="BX835" s="253"/>
      <c r="BY835" s="253"/>
      <c r="BZ835" s="253"/>
      <c r="CA835" s="253"/>
      <c r="CB835" s="134"/>
    </row>
    <row r="836" spans="1:80" ht="12" x14ac:dyDescent="0.2">
      <c r="A836" s="248"/>
      <c r="B836" s="263"/>
      <c r="C836" s="276" t="str">
        <f>_xlfn.CONCAT(Leverancespecifikation6[[#This Row],[ID]],Leverancespecifikation6[[#This Row],[BYGNINGSDEL]])</f>
        <v/>
      </c>
      <c r="D836" s="253"/>
      <c r="E836" s="253"/>
      <c r="F836" s="253"/>
      <c r="G836" s="253"/>
      <c r="H836" s="253"/>
      <c r="I836" s="253"/>
      <c r="J836" s="253"/>
      <c r="K836" s="277"/>
      <c r="L836" s="253"/>
      <c r="M836" s="278"/>
      <c r="N836" s="326"/>
      <c r="O836" s="256" t="str">
        <f>VLOOKUP(Leverancespecifikation6[[#This Row],[ID-Bygningsdel]],'Data aktør'!A:H,2,FALSE)</f>
        <v/>
      </c>
      <c r="P836" s="256" t="str">
        <f>VLOOKUP(Leverancespecifikation6[[#This Row],[ID-Bygningsdel]],'Data aktør'!A:H,3,FALSE)</f>
        <v/>
      </c>
      <c r="Q836" s="256" t="str">
        <f>VLOOKUP(Leverancespecifikation6[[#This Row],[ID-Bygningsdel]],'Data aktør'!A:H,4,FALSE)</f>
        <v/>
      </c>
      <c r="R836" s="256" t="str">
        <f>VLOOKUP(Leverancespecifikation6[[#This Row],[ID-Bygningsdel]],'Data aktør'!A:H,5,FALSE)</f>
        <v/>
      </c>
      <c r="S836" s="256" t="str">
        <f>VLOOKUP(Leverancespecifikation6[[#This Row],[ID-Bygningsdel]],'Data aktør'!A:H,6,FALSE)</f>
        <v/>
      </c>
      <c r="T836" s="256" t="str">
        <f>VLOOKUP(Leverancespecifikation6[[#This Row],[ID-Bygningsdel]],'Data aktør'!A:H,7,FALSE)</f>
        <v/>
      </c>
      <c r="U836" s="256" t="str">
        <f>VLOOKUP(Leverancespecifikation6[[#This Row],[ID-Bygningsdel]],'Data aktør'!A:H,8,FALSE)</f>
        <v/>
      </c>
      <c r="V836" s="257"/>
      <c r="W836" s="257"/>
      <c r="X836" s="257"/>
      <c r="Y836" s="257"/>
      <c r="Z836" s="257"/>
      <c r="AA836" s="257"/>
      <c r="AB836" s="253"/>
      <c r="AC836" s="253"/>
      <c r="AD836" s="253"/>
      <c r="AE836" s="253"/>
      <c r="AF836" s="253"/>
      <c r="AG836" s="253"/>
      <c r="AH836" s="253"/>
      <c r="AI836" s="253"/>
      <c r="AJ836" s="253"/>
      <c r="AK836" s="253"/>
      <c r="AL836" s="253"/>
      <c r="AM836" s="253"/>
      <c r="AN836" s="253"/>
      <c r="AO836" s="253"/>
      <c r="AP836" s="253"/>
      <c r="AQ836" s="253"/>
      <c r="AR836" s="253"/>
      <c r="AS836" s="253"/>
      <c r="AT836" s="253"/>
      <c r="AU836" s="253"/>
      <c r="AV836" s="253"/>
      <c r="AW836" s="253"/>
      <c r="AX836" s="253"/>
      <c r="AY836" s="253"/>
      <c r="AZ836" s="253"/>
      <c r="BA836" s="253"/>
      <c r="BB836" s="253"/>
      <c r="BC836" s="253"/>
      <c r="BD836" s="253"/>
      <c r="BE836" s="253"/>
      <c r="BF836" s="253"/>
      <c r="BG836" s="253"/>
      <c r="BH836" s="253"/>
      <c r="BI836" s="253"/>
      <c r="BJ836" s="253"/>
      <c r="BK836" s="253"/>
      <c r="BL836" s="295"/>
      <c r="BM836" s="253"/>
      <c r="BN836" s="253"/>
      <c r="BO836" s="253"/>
      <c r="BP836" s="253"/>
      <c r="BQ836" s="253"/>
      <c r="BR836" s="253"/>
      <c r="BS836" s="253"/>
      <c r="BT836" s="253"/>
      <c r="BU836" s="253"/>
      <c r="BV836" s="253"/>
      <c r="BW836" s="253"/>
      <c r="BX836" s="253"/>
      <c r="BY836" s="253"/>
      <c r="BZ836" s="253"/>
      <c r="CA836" s="253"/>
      <c r="CB836" s="134"/>
    </row>
    <row r="837" spans="1:80" ht="12" x14ac:dyDescent="0.2">
      <c r="A837" s="248"/>
      <c r="B837" s="263"/>
      <c r="C837" s="276" t="str">
        <f>_xlfn.CONCAT(Leverancespecifikation6[[#This Row],[ID]],Leverancespecifikation6[[#This Row],[BYGNINGSDEL]])</f>
        <v/>
      </c>
      <c r="D837" s="253"/>
      <c r="E837" s="253"/>
      <c r="F837" s="253"/>
      <c r="G837" s="253"/>
      <c r="H837" s="253"/>
      <c r="I837" s="253"/>
      <c r="J837" s="253"/>
      <c r="K837" s="277"/>
      <c r="L837" s="253"/>
      <c r="M837" s="278"/>
      <c r="N837" s="326"/>
      <c r="O837" s="256" t="str">
        <f>VLOOKUP(Leverancespecifikation6[[#This Row],[ID-Bygningsdel]],'Data aktør'!A:H,2,FALSE)</f>
        <v/>
      </c>
      <c r="P837" s="256" t="str">
        <f>VLOOKUP(Leverancespecifikation6[[#This Row],[ID-Bygningsdel]],'Data aktør'!A:H,3,FALSE)</f>
        <v/>
      </c>
      <c r="Q837" s="256" t="str">
        <f>VLOOKUP(Leverancespecifikation6[[#This Row],[ID-Bygningsdel]],'Data aktør'!A:H,4,FALSE)</f>
        <v/>
      </c>
      <c r="R837" s="256" t="str">
        <f>VLOOKUP(Leverancespecifikation6[[#This Row],[ID-Bygningsdel]],'Data aktør'!A:H,5,FALSE)</f>
        <v/>
      </c>
      <c r="S837" s="256" t="str">
        <f>VLOOKUP(Leverancespecifikation6[[#This Row],[ID-Bygningsdel]],'Data aktør'!A:H,6,FALSE)</f>
        <v/>
      </c>
      <c r="T837" s="256" t="str">
        <f>VLOOKUP(Leverancespecifikation6[[#This Row],[ID-Bygningsdel]],'Data aktør'!A:H,7,FALSE)</f>
        <v/>
      </c>
      <c r="U837" s="256" t="str">
        <f>VLOOKUP(Leverancespecifikation6[[#This Row],[ID-Bygningsdel]],'Data aktør'!A:H,8,FALSE)</f>
        <v/>
      </c>
      <c r="V837" s="257"/>
      <c r="W837" s="257"/>
      <c r="X837" s="257"/>
      <c r="Y837" s="257"/>
      <c r="Z837" s="257"/>
      <c r="AA837" s="257"/>
      <c r="AB837" s="253"/>
      <c r="AC837" s="253"/>
      <c r="AD837" s="253"/>
      <c r="AE837" s="253"/>
      <c r="AF837" s="253"/>
      <c r="AG837" s="253"/>
      <c r="AH837" s="253"/>
      <c r="AI837" s="253"/>
      <c r="AJ837" s="253"/>
      <c r="AK837" s="253"/>
      <c r="AL837" s="253"/>
      <c r="AM837" s="253"/>
      <c r="AN837" s="253"/>
      <c r="AO837" s="253"/>
      <c r="AP837" s="253"/>
      <c r="AQ837" s="253"/>
      <c r="AR837" s="253"/>
      <c r="AS837" s="253"/>
      <c r="AT837" s="253"/>
      <c r="AU837" s="253"/>
      <c r="AV837" s="253"/>
      <c r="AW837" s="253"/>
      <c r="AX837" s="253"/>
      <c r="AY837" s="253"/>
      <c r="AZ837" s="253"/>
      <c r="BA837" s="253"/>
      <c r="BB837" s="253"/>
      <c r="BC837" s="253"/>
      <c r="BD837" s="253"/>
      <c r="BE837" s="253"/>
      <c r="BF837" s="253"/>
      <c r="BG837" s="253"/>
      <c r="BH837" s="253"/>
      <c r="BI837" s="253"/>
      <c r="BJ837" s="253"/>
      <c r="BK837" s="253"/>
      <c r="BL837" s="295"/>
      <c r="BM837" s="253"/>
      <c r="BN837" s="253"/>
      <c r="BO837" s="253"/>
      <c r="BP837" s="253"/>
      <c r="BQ837" s="253"/>
      <c r="BR837" s="253"/>
      <c r="BS837" s="253"/>
      <c r="BT837" s="253"/>
      <c r="BU837" s="253"/>
      <c r="BV837" s="253"/>
      <c r="BW837" s="253"/>
      <c r="BX837" s="253"/>
      <c r="BY837" s="253"/>
      <c r="BZ837" s="253"/>
      <c r="CA837" s="253"/>
      <c r="CB837" s="134"/>
    </row>
    <row r="838" spans="1:80" ht="12" x14ac:dyDescent="0.2">
      <c r="A838" s="248"/>
      <c r="B838" s="263"/>
      <c r="C838" s="276" t="str">
        <f>_xlfn.CONCAT(Leverancespecifikation6[[#This Row],[ID]],Leverancespecifikation6[[#This Row],[BYGNINGSDEL]])</f>
        <v/>
      </c>
      <c r="D838" s="253"/>
      <c r="E838" s="253"/>
      <c r="F838" s="253"/>
      <c r="G838" s="253"/>
      <c r="H838" s="253"/>
      <c r="I838" s="253"/>
      <c r="J838" s="253"/>
      <c r="K838" s="277"/>
      <c r="L838" s="253"/>
      <c r="M838" s="278"/>
      <c r="N838" s="326"/>
      <c r="O838" s="256" t="str">
        <f>VLOOKUP(Leverancespecifikation6[[#This Row],[ID-Bygningsdel]],'Data aktør'!A:H,2,FALSE)</f>
        <v/>
      </c>
      <c r="P838" s="256" t="str">
        <f>VLOOKUP(Leverancespecifikation6[[#This Row],[ID-Bygningsdel]],'Data aktør'!A:H,3,FALSE)</f>
        <v/>
      </c>
      <c r="Q838" s="256" t="str">
        <f>VLOOKUP(Leverancespecifikation6[[#This Row],[ID-Bygningsdel]],'Data aktør'!A:H,4,FALSE)</f>
        <v/>
      </c>
      <c r="R838" s="256" t="str">
        <f>VLOOKUP(Leverancespecifikation6[[#This Row],[ID-Bygningsdel]],'Data aktør'!A:H,5,FALSE)</f>
        <v/>
      </c>
      <c r="S838" s="256" t="str">
        <f>VLOOKUP(Leverancespecifikation6[[#This Row],[ID-Bygningsdel]],'Data aktør'!A:H,6,FALSE)</f>
        <v/>
      </c>
      <c r="T838" s="256" t="str">
        <f>VLOOKUP(Leverancespecifikation6[[#This Row],[ID-Bygningsdel]],'Data aktør'!A:H,7,FALSE)</f>
        <v/>
      </c>
      <c r="U838" s="256" t="str">
        <f>VLOOKUP(Leverancespecifikation6[[#This Row],[ID-Bygningsdel]],'Data aktør'!A:H,8,FALSE)</f>
        <v/>
      </c>
      <c r="V838" s="257"/>
      <c r="W838" s="257"/>
      <c r="X838" s="257"/>
      <c r="Y838" s="257"/>
      <c r="Z838" s="257"/>
      <c r="AA838" s="257"/>
      <c r="AB838" s="253"/>
      <c r="AC838" s="253"/>
      <c r="AD838" s="253"/>
      <c r="AE838" s="253"/>
      <c r="AF838" s="253"/>
      <c r="AG838" s="253"/>
      <c r="AH838" s="253"/>
      <c r="AI838" s="253"/>
      <c r="AJ838" s="253"/>
      <c r="AK838" s="253"/>
      <c r="AL838" s="253"/>
      <c r="AM838" s="253"/>
      <c r="AN838" s="253"/>
      <c r="AO838" s="253"/>
      <c r="AP838" s="253"/>
      <c r="AQ838" s="253"/>
      <c r="AR838" s="253"/>
      <c r="AS838" s="253"/>
      <c r="AT838" s="253"/>
      <c r="AU838" s="253"/>
      <c r="AV838" s="253"/>
      <c r="AW838" s="253"/>
      <c r="AX838" s="253"/>
      <c r="AY838" s="253"/>
      <c r="AZ838" s="253"/>
      <c r="BA838" s="253"/>
      <c r="BB838" s="253"/>
      <c r="BC838" s="253"/>
      <c r="BD838" s="253"/>
      <c r="BE838" s="253"/>
      <c r="BF838" s="253"/>
      <c r="BG838" s="253"/>
      <c r="BH838" s="253"/>
      <c r="BI838" s="253"/>
      <c r="BJ838" s="253"/>
      <c r="BK838" s="253"/>
      <c r="BL838" s="295"/>
      <c r="BM838" s="253"/>
      <c r="BN838" s="253"/>
      <c r="BO838" s="253"/>
      <c r="BP838" s="253"/>
      <c r="BQ838" s="253"/>
      <c r="BR838" s="253"/>
      <c r="BS838" s="253"/>
      <c r="BT838" s="253"/>
      <c r="BU838" s="253"/>
      <c r="BV838" s="253"/>
      <c r="BW838" s="253"/>
      <c r="BX838" s="253"/>
      <c r="BY838" s="253"/>
      <c r="BZ838" s="253"/>
      <c r="CA838" s="253"/>
      <c r="CB838" s="134"/>
    </row>
    <row r="839" spans="1:80" ht="12" x14ac:dyDescent="0.2">
      <c r="A839" s="248"/>
      <c r="B839" s="263"/>
      <c r="C839" s="276" t="str">
        <f>_xlfn.CONCAT(Leverancespecifikation6[[#This Row],[ID]],Leverancespecifikation6[[#This Row],[BYGNINGSDEL]])</f>
        <v/>
      </c>
      <c r="D839" s="253"/>
      <c r="E839" s="253"/>
      <c r="F839" s="253"/>
      <c r="G839" s="253"/>
      <c r="H839" s="253"/>
      <c r="I839" s="253"/>
      <c r="J839" s="253"/>
      <c r="K839" s="277"/>
      <c r="L839" s="253"/>
      <c r="M839" s="278"/>
      <c r="N839" s="326"/>
      <c r="O839" s="256" t="str">
        <f>VLOOKUP(Leverancespecifikation6[[#This Row],[ID-Bygningsdel]],'Data aktør'!A:H,2,FALSE)</f>
        <v/>
      </c>
      <c r="P839" s="256" t="str">
        <f>VLOOKUP(Leverancespecifikation6[[#This Row],[ID-Bygningsdel]],'Data aktør'!A:H,3,FALSE)</f>
        <v/>
      </c>
      <c r="Q839" s="256" t="str">
        <f>VLOOKUP(Leverancespecifikation6[[#This Row],[ID-Bygningsdel]],'Data aktør'!A:H,4,FALSE)</f>
        <v/>
      </c>
      <c r="R839" s="256" t="str">
        <f>VLOOKUP(Leverancespecifikation6[[#This Row],[ID-Bygningsdel]],'Data aktør'!A:H,5,FALSE)</f>
        <v/>
      </c>
      <c r="S839" s="256" t="str">
        <f>VLOOKUP(Leverancespecifikation6[[#This Row],[ID-Bygningsdel]],'Data aktør'!A:H,6,FALSE)</f>
        <v/>
      </c>
      <c r="T839" s="256" t="str">
        <f>VLOOKUP(Leverancespecifikation6[[#This Row],[ID-Bygningsdel]],'Data aktør'!A:H,7,FALSE)</f>
        <v/>
      </c>
      <c r="U839" s="256" t="str">
        <f>VLOOKUP(Leverancespecifikation6[[#This Row],[ID-Bygningsdel]],'Data aktør'!A:H,8,FALSE)</f>
        <v/>
      </c>
      <c r="V839" s="257"/>
      <c r="W839" s="257"/>
      <c r="X839" s="257"/>
      <c r="Y839" s="257"/>
      <c r="Z839" s="257"/>
      <c r="AA839" s="257"/>
      <c r="AB839" s="253"/>
      <c r="AC839" s="253"/>
      <c r="AD839" s="253"/>
      <c r="AE839" s="253"/>
      <c r="AF839" s="253"/>
      <c r="AG839" s="253"/>
      <c r="AH839" s="253"/>
      <c r="AI839" s="253"/>
      <c r="AJ839" s="253"/>
      <c r="AK839" s="253"/>
      <c r="AL839" s="253"/>
      <c r="AM839" s="253"/>
      <c r="AN839" s="253"/>
      <c r="AO839" s="253"/>
      <c r="AP839" s="253"/>
      <c r="AQ839" s="253"/>
      <c r="AR839" s="253"/>
      <c r="AS839" s="253"/>
      <c r="AT839" s="253"/>
      <c r="AU839" s="253"/>
      <c r="AV839" s="253"/>
      <c r="AW839" s="253"/>
      <c r="AX839" s="253"/>
      <c r="AY839" s="253"/>
      <c r="AZ839" s="253"/>
      <c r="BA839" s="253"/>
      <c r="BB839" s="253"/>
      <c r="BC839" s="253"/>
      <c r="BD839" s="253"/>
      <c r="BE839" s="253"/>
      <c r="BF839" s="253"/>
      <c r="BG839" s="253"/>
      <c r="BH839" s="253"/>
      <c r="BI839" s="253"/>
      <c r="BJ839" s="253"/>
      <c r="BK839" s="253"/>
      <c r="BL839" s="295"/>
      <c r="BM839" s="253"/>
      <c r="BN839" s="253"/>
      <c r="BO839" s="253"/>
      <c r="BP839" s="253"/>
      <c r="BQ839" s="253"/>
      <c r="BR839" s="253"/>
      <c r="BS839" s="253"/>
      <c r="BT839" s="253"/>
      <c r="BU839" s="253"/>
      <c r="BV839" s="253"/>
      <c r="BW839" s="253"/>
      <c r="BX839" s="253"/>
      <c r="BY839" s="253"/>
      <c r="BZ839" s="253"/>
      <c r="CA839" s="253"/>
      <c r="CB839" s="134"/>
    </row>
    <row r="840" spans="1:80" ht="12" x14ac:dyDescent="0.2">
      <c r="A840" s="248"/>
      <c r="B840" s="263"/>
      <c r="C840" s="276" t="str">
        <f>_xlfn.CONCAT(Leverancespecifikation6[[#This Row],[ID]],Leverancespecifikation6[[#This Row],[BYGNINGSDEL]])</f>
        <v/>
      </c>
      <c r="D840" s="253"/>
      <c r="E840" s="253"/>
      <c r="F840" s="253"/>
      <c r="G840" s="253"/>
      <c r="H840" s="253"/>
      <c r="I840" s="253"/>
      <c r="J840" s="253"/>
      <c r="K840" s="277"/>
      <c r="L840" s="253"/>
      <c r="M840" s="278"/>
      <c r="N840" s="326"/>
      <c r="O840" s="256" t="str">
        <f>VLOOKUP(Leverancespecifikation6[[#This Row],[ID-Bygningsdel]],'Data aktør'!A:H,2,FALSE)</f>
        <v/>
      </c>
      <c r="P840" s="256" t="str">
        <f>VLOOKUP(Leverancespecifikation6[[#This Row],[ID-Bygningsdel]],'Data aktør'!A:H,3,FALSE)</f>
        <v/>
      </c>
      <c r="Q840" s="256" t="str">
        <f>VLOOKUP(Leverancespecifikation6[[#This Row],[ID-Bygningsdel]],'Data aktør'!A:H,4,FALSE)</f>
        <v/>
      </c>
      <c r="R840" s="256" t="str">
        <f>VLOOKUP(Leverancespecifikation6[[#This Row],[ID-Bygningsdel]],'Data aktør'!A:H,5,FALSE)</f>
        <v/>
      </c>
      <c r="S840" s="256" t="str">
        <f>VLOOKUP(Leverancespecifikation6[[#This Row],[ID-Bygningsdel]],'Data aktør'!A:H,6,FALSE)</f>
        <v/>
      </c>
      <c r="T840" s="256" t="str">
        <f>VLOOKUP(Leverancespecifikation6[[#This Row],[ID-Bygningsdel]],'Data aktør'!A:H,7,FALSE)</f>
        <v/>
      </c>
      <c r="U840" s="256" t="str">
        <f>VLOOKUP(Leverancespecifikation6[[#This Row],[ID-Bygningsdel]],'Data aktør'!A:H,8,FALSE)</f>
        <v/>
      </c>
      <c r="V840" s="257"/>
      <c r="W840" s="257"/>
      <c r="X840" s="257"/>
      <c r="Y840" s="257"/>
      <c r="Z840" s="257"/>
      <c r="AA840" s="257"/>
      <c r="AB840" s="253"/>
      <c r="AC840" s="253"/>
      <c r="AD840" s="253"/>
      <c r="AE840" s="253"/>
      <c r="AF840" s="253"/>
      <c r="AG840" s="253"/>
      <c r="AH840" s="253"/>
      <c r="AI840" s="253"/>
      <c r="AJ840" s="253"/>
      <c r="AK840" s="253"/>
      <c r="AL840" s="253"/>
      <c r="AM840" s="253"/>
      <c r="AN840" s="253"/>
      <c r="AO840" s="253"/>
      <c r="AP840" s="253"/>
      <c r="AQ840" s="253"/>
      <c r="AR840" s="253"/>
      <c r="AS840" s="253"/>
      <c r="AT840" s="253"/>
      <c r="AU840" s="253"/>
      <c r="AV840" s="253"/>
      <c r="AW840" s="253"/>
      <c r="AX840" s="253"/>
      <c r="AY840" s="253"/>
      <c r="AZ840" s="253"/>
      <c r="BA840" s="253"/>
      <c r="BB840" s="253"/>
      <c r="BC840" s="253"/>
      <c r="BD840" s="253"/>
      <c r="BE840" s="253"/>
      <c r="BF840" s="253"/>
      <c r="BG840" s="253"/>
      <c r="BH840" s="253"/>
      <c r="BI840" s="253"/>
      <c r="BJ840" s="253"/>
      <c r="BK840" s="253"/>
      <c r="BL840" s="295"/>
      <c r="BM840" s="253"/>
      <c r="BN840" s="253"/>
      <c r="BO840" s="253"/>
      <c r="BP840" s="253"/>
      <c r="BQ840" s="253"/>
      <c r="BR840" s="253"/>
      <c r="BS840" s="253"/>
      <c r="BT840" s="253"/>
      <c r="BU840" s="253"/>
      <c r="BV840" s="253"/>
      <c r="BW840" s="253"/>
      <c r="BX840" s="253"/>
      <c r="BY840" s="253"/>
      <c r="BZ840" s="253"/>
      <c r="CA840" s="253"/>
      <c r="CB840" s="134"/>
    </row>
    <row r="841" spans="1:80" ht="12" x14ac:dyDescent="0.2">
      <c r="A841" s="248"/>
      <c r="B841" s="263"/>
      <c r="C841" s="276" t="str">
        <f>_xlfn.CONCAT(Leverancespecifikation6[[#This Row],[ID]],Leverancespecifikation6[[#This Row],[BYGNINGSDEL]])</f>
        <v/>
      </c>
      <c r="D841" s="253"/>
      <c r="E841" s="253"/>
      <c r="F841" s="253"/>
      <c r="G841" s="253"/>
      <c r="H841" s="253"/>
      <c r="I841" s="253"/>
      <c r="J841" s="253"/>
      <c r="K841" s="277"/>
      <c r="L841" s="253"/>
      <c r="M841" s="278"/>
      <c r="N841" s="326"/>
      <c r="O841" s="256" t="str">
        <f>VLOOKUP(Leverancespecifikation6[[#This Row],[ID-Bygningsdel]],'Data aktør'!A:H,2,FALSE)</f>
        <v/>
      </c>
      <c r="P841" s="256" t="str">
        <f>VLOOKUP(Leverancespecifikation6[[#This Row],[ID-Bygningsdel]],'Data aktør'!A:H,3,FALSE)</f>
        <v/>
      </c>
      <c r="Q841" s="256" t="str">
        <f>VLOOKUP(Leverancespecifikation6[[#This Row],[ID-Bygningsdel]],'Data aktør'!A:H,4,FALSE)</f>
        <v/>
      </c>
      <c r="R841" s="256" t="str">
        <f>VLOOKUP(Leverancespecifikation6[[#This Row],[ID-Bygningsdel]],'Data aktør'!A:H,5,FALSE)</f>
        <v/>
      </c>
      <c r="S841" s="256" t="str">
        <f>VLOOKUP(Leverancespecifikation6[[#This Row],[ID-Bygningsdel]],'Data aktør'!A:H,6,FALSE)</f>
        <v/>
      </c>
      <c r="T841" s="256" t="str">
        <f>VLOOKUP(Leverancespecifikation6[[#This Row],[ID-Bygningsdel]],'Data aktør'!A:H,7,FALSE)</f>
        <v/>
      </c>
      <c r="U841" s="256" t="str">
        <f>VLOOKUP(Leverancespecifikation6[[#This Row],[ID-Bygningsdel]],'Data aktør'!A:H,8,FALSE)</f>
        <v/>
      </c>
      <c r="V841" s="257"/>
      <c r="W841" s="257"/>
      <c r="X841" s="257"/>
      <c r="Y841" s="257"/>
      <c r="Z841" s="257"/>
      <c r="AA841" s="257"/>
      <c r="AB841" s="253"/>
      <c r="AC841" s="253"/>
      <c r="AD841" s="253"/>
      <c r="AE841" s="253"/>
      <c r="AF841" s="253"/>
      <c r="AG841" s="253"/>
      <c r="AH841" s="253"/>
      <c r="AI841" s="253"/>
      <c r="AJ841" s="253"/>
      <c r="AK841" s="253"/>
      <c r="AL841" s="253"/>
      <c r="AM841" s="253"/>
      <c r="AN841" s="253"/>
      <c r="AO841" s="253"/>
      <c r="AP841" s="253"/>
      <c r="AQ841" s="253"/>
      <c r="AR841" s="253"/>
      <c r="AS841" s="253"/>
      <c r="AT841" s="253"/>
      <c r="AU841" s="253"/>
      <c r="AV841" s="253"/>
      <c r="AW841" s="253"/>
      <c r="AX841" s="253"/>
      <c r="AY841" s="253"/>
      <c r="AZ841" s="253"/>
      <c r="BA841" s="253"/>
      <c r="BB841" s="253"/>
      <c r="BC841" s="253"/>
      <c r="BD841" s="253"/>
      <c r="BE841" s="253"/>
      <c r="BF841" s="253"/>
      <c r="BG841" s="253"/>
      <c r="BH841" s="253"/>
      <c r="BI841" s="253"/>
      <c r="BJ841" s="253"/>
      <c r="BK841" s="253"/>
      <c r="BL841" s="295"/>
      <c r="BM841" s="253"/>
      <c r="BN841" s="253"/>
      <c r="BO841" s="253"/>
      <c r="BP841" s="253"/>
      <c r="BQ841" s="253"/>
      <c r="BR841" s="253"/>
      <c r="BS841" s="253"/>
      <c r="BT841" s="253"/>
      <c r="BU841" s="253"/>
      <c r="BV841" s="253"/>
      <c r="BW841" s="253"/>
      <c r="BX841" s="253"/>
      <c r="BY841" s="253"/>
      <c r="BZ841" s="253"/>
      <c r="CA841" s="253"/>
      <c r="CB841" s="134"/>
    </row>
    <row r="842" spans="1:80" ht="12" x14ac:dyDescent="0.2">
      <c r="A842" s="248"/>
      <c r="B842" s="263"/>
      <c r="C842" s="276" t="str">
        <f>_xlfn.CONCAT(Leverancespecifikation6[[#This Row],[ID]],Leverancespecifikation6[[#This Row],[BYGNINGSDEL]])</f>
        <v/>
      </c>
      <c r="D842" s="253"/>
      <c r="E842" s="253"/>
      <c r="F842" s="253"/>
      <c r="G842" s="253"/>
      <c r="H842" s="253"/>
      <c r="I842" s="253"/>
      <c r="J842" s="253"/>
      <c r="K842" s="277"/>
      <c r="L842" s="253"/>
      <c r="M842" s="278"/>
      <c r="N842" s="326"/>
      <c r="O842" s="256" t="str">
        <f>VLOOKUP(Leverancespecifikation6[[#This Row],[ID-Bygningsdel]],'Data aktør'!A:H,2,FALSE)</f>
        <v/>
      </c>
      <c r="P842" s="256" t="str">
        <f>VLOOKUP(Leverancespecifikation6[[#This Row],[ID-Bygningsdel]],'Data aktør'!A:H,3,FALSE)</f>
        <v/>
      </c>
      <c r="Q842" s="256" t="str">
        <f>VLOOKUP(Leverancespecifikation6[[#This Row],[ID-Bygningsdel]],'Data aktør'!A:H,4,FALSE)</f>
        <v/>
      </c>
      <c r="R842" s="256" t="str">
        <f>VLOOKUP(Leverancespecifikation6[[#This Row],[ID-Bygningsdel]],'Data aktør'!A:H,5,FALSE)</f>
        <v/>
      </c>
      <c r="S842" s="256" t="str">
        <f>VLOOKUP(Leverancespecifikation6[[#This Row],[ID-Bygningsdel]],'Data aktør'!A:H,6,FALSE)</f>
        <v/>
      </c>
      <c r="T842" s="256" t="str">
        <f>VLOOKUP(Leverancespecifikation6[[#This Row],[ID-Bygningsdel]],'Data aktør'!A:H,7,FALSE)</f>
        <v/>
      </c>
      <c r="U842" s="256" t="str">
        <f>VLOOKUP(Leverancespecifikation6[[#This Row],[ID-Bygningsdel]],'Data aktør'!A:H,8,FALSE)</f>
        <v/>
      </c>
      <c r="V842" s="257"/>
      <c r="W842" s="257"/>
      <c r="X842" s="257"/>
      <c r="Y842" s="257"/>
      <c r="Z842" s="257"/>
      <c r="AA842" s="257"/>
      <c r="AB842" s="253"/>
      <c r="AC842" s="253"/>
      <c r="AD842" s="253"/>
      <c r="AE842" s="253"/>
      <c r="AF842" s="253"/>
      <c r="AG842" s="253"/>
      <c r="AH842" s="253"/>
      <c r="AI842" s="253"/>
      <c r="AJ842" s="253"/>
      <c r="AK842" s="253"/>
      <c r="AL842" s="253"/>
      <c r="AM842" s="253"/>
      <c r="AN842" s="253"/>
      <c r="AO842" s="253"/>
      <c r="AP842" s="253"/>
      <c r="AQ842" s="253"/>
      <c r="AR842" s="253"/>
      <c r="AS842" s="253"/>
      <c r="AT842" s="253"/>
      <c r="AU842" s="253"/>
      <c r="AV842" s="253"/>
      <c r="AW842" s="253"/>
      <c r="AX842" s="253"/>
      <c r="AY842" s="253"/>
      <c r="AZ842" s="253"/>
      <c r="BA842" s="253"/>
      <c r="BB842" s="253"/>
      <c r="BC842" s="253"/>
      <c r="BD842" s="253"/>
      <c r="BE842" s="253"/>
      <c r="BF842" s="253"/>
      <c r="BG842" s="253"/>
      <c r="BH842" s="253"/>
      <c r="BI842" s="253"/>
      <c r="BJ842" s="253"/>
      <c r="BK842" s="253"/>
      <c r="BL842" s="295"/>
      <c r="BM842" s="253"/>
      <c r="BN842" s="253"/>
      <c r="BO842" s="253"/>
      <c r="BP842" s="253"/>
      <c r="BQ842" s="253"/>
      <c r="BR842" s="253"/>
      <c r="BS842" s="253"/>
      <c r="BT842" s="253"/>
      <c r="BU842" s="253"/>
      <c r="BV842" s="253"/>
      <c r="BW842" s="253"/>
      <c r="BX842" s="253"/>
      <c r="BY842" s="253"/>
      <c r="BZ842" s="253"/>
      <c r="CA842" s="253"/>
      <c r="CB842" s="134"/>
    </row>
    <row r="843" spans="1:80" ht="12" x14ac:dyDescent="0.2">
      <c r="A843" s="248"/>
      <c r="B843" s="263"/>
      <c r="C843" s="276" t="str">
        <f>_xlfn.CONCAT(Leverancespecifikation6[[#This Row],[ID]],Leverancespecifikation6[[#This Row],[BYGNINGSDEL]])</f>
        <v/>
      </c>
      <c r="D843" s="253"/>
      <c r="E843" s="253"/>
      <c r="F843" s="253"/>
      <c r="G843" s="253"/>
      <c r="H843" s="253"/>
      <c r="I843" s="253"/>
      <c r="J843" s="253"/>
      <c r="K843" s="277"/>
      <c r="L843" s="253"/>
      <c r="M843" s="278"/>
      <c r="N843" s="326"/>
      <c r="O843" s="256" t="str">
        <f>VLOOKUP(Leverancespecifikation6[[#This Row],[ID-Bygningsdel]],'Data aktør'!A:H,2,FALSE)</f>
        <v/>
      </c>
      <c r="P843" s="256" t="str">
        <f>VLOOKUP(Leverancespecifikation6[[#This Row],[ID-Bygningsdel]],'Data aktør'!A:H,3,FALSE)</f>
        <v/>
      </c>
      <c r="Q843" s="256" t="str">
        <f>VLOOKUP(Leverancespecifikation6[[#This Row],[ID-Bygningsdel]],'Data aktør'!A:H,4,FALSE)</f>
        <v/>
      </c>
      <c r="R843" s="256" t="str">
        <f>VLOOKUP(Leverancespecifikation6[[#This Row],[ID-Bygningsdel]],'Data aktør'!A:H,5,FALSE)</f>
        <v/>
      </c>
      <c r="S843" s="256" t="str">
        <f>VLOOKUP(Leverancespecifikation6[[#This Row],[ID-Bygningsdel]],'Data aktør'!A:H,6,FALSE)</f>
        <v/>
      </c>
      <c r="T843" s="256" t="str">
        <f>VLOOKUP(Leverancespecifikation6[[#This Row],[ID-Bygningsdel]],'Data aktør'!A:H,7,FALSE)</f>
        <v/>
      </c>
      <c r="U843" s="256" t="str">
        <f>VLOOKUP(Leverancespecifikation6[[#This Row],[ID-Bygningsdel]],'Data aktør'!A:H,8,FALSE)</f>
        <v/>
      </c>
      <c r="V843" s="257"/>
      <c r="W843" s="257"/>
      <c r="X843" s="257"/>
      <c r="Y843" s="257"/>
      <c r="Z843" s="257"/>
      <c r="AA843" s="257"/>
      <c r="AB843" s="253"/>
      <c r="AC843" s="253"/>
      <c r="AD843" s="253"/>
      <c r="AE843" s="253"/>
      <c r="AF843" s="253"/>
      <c r="AG843" s="253"/>
      <c r="AH843" s="253"/>
      <c r="AI843" s="253"/>
      <c r="AJ843" s="253"/>
      <c r="AK843" s="253"/>
      <c r="AL843" s="253"/>
      <c r="AM843" s="253"/>
      <c r="AN843" s="253"/>
      <c r="AO843" s="253"/>
      <c r="AP843" s="253"/>
      <c r="AQ843" s="253"/>
      <c r="AR843" s="253"/>
      <c r="AS843" s="253"/>
      <c r="AT843" s="253"/>
      <c r="AU843" s="253"/>
      <c r="AV843" s="253"/>
      <c r="AW843" s="253"/>
      <c r="AX843" s="253"/>
      <c r="AY843" s="253"/>
      <c r="AZ843" s="253"/>
      <c r="BA843" s="253"/>
      <c r="BB843" s="253"/>
      <c r="BC843" s="253"/>
      <c r="BD843" s="253"/>
      <c r="BE843" s="253"/>
      <c r="BF843" s="253"/>
      <c r="BG843" s="253"/>
      <c r="BH843" s="253"/>
      <c r="BI843" s="253"/>
      <c r="BJ843" s="253"/>
      <c r="BK843" s="253"/>
      <c r="BL843" s="295"/>
      <c r="BM843" s="253"/>
      <c r="BN843" s="253"/>
      <c r="BO843" s="253"/>
      <c r="BP843" s="253"/>
      <c r="BQ843" s="253"/>
      <c r="BR843" s="253"/>
      <c r="BS843" s="253"/>
      <c r="BT843" s="253"/>
      <c r="BU843" s="253"/>
      <c r="BV843" s="253"/>
      <c r="BW843" s="253"/>
      <c r="BX843" s="253"/>
      <c r="BY843" s="253"/>
      <c r="BZ843" s="253"/>
      <c r="CA843" s="253"/>
      <c r="CB843" s="134"/>
    </row>
    <row r="844" spans="1:80" ht="12" x14ac:dyDescent="0.2">
      <c r="A844" s="248"/>
      <c r="B844" s="263"/>
      <c r="C844" s="276" t="str">
        <f>_xlfn.CONCAT(Leverancespecifikation6[[#This Row],[ID]],Leverancespecifikation6[[#This Row],[BYGNINGSDEL]])</f>
        <v/>
      </c>
      <c r="D844" s="253"/>
      <c r="E844" s="253"/>
      <c r="F844" s="253"/>
      <c r="G844" s="253"/>
      <c r="H844" s="253"/>
      <c r="I844" s="253"/>
      <c r="J844" s="253"/>
      <c r="K844" s="277"/>
      <c r="L844" s="253"/>
      <c r="M844" s="278"/>
      <c r="N844" s="326"/>
      <c r="O844" s="256" t="str">
        <f>VLOOKUP(Leverancespecifikation6[[#This Row],[ID-Bygningsdel]],'Data aktør'!A:H,2,FALSE)</f>
        <v/>
      </c>
      <c r="P844" s="256" t="str">
        <f>VLOOKUP(Leverancespecifikation6[[#This Row],[ID-Bygningsdel]],'Data aktør'!A:H,3,FALSE)</f>
        <v/>
      </c>
      <c r="Q844" s="256" t="str">
        <f>VLOOKUP(Leverancespecifikation6[[#This Row],[ID-Bygningsdel]],'Data aktør'!A:H,4,FALSE)</f>
        <v/>
      </c>
      <c r="R844" s="256" t="str">
        <f>VLOOKUP(Leverancespecifikation6[[#This Row],[ID-Bygningsdel]],'Data aktør'!A:H,5,FALSE)</f>
        <v/>
      </c>
      <c r="S844" s="256" t="str">
        <f>VLOOKUP(Leverancespecifikation6[[#This Row],[ID-Bygningsdel]],'Data aktør'!A:H,6,FALSE)</f>
        <v/>
      </c>
      <c r="T844" s="256" t="str">
        <f>VLOOKUP(Leverancespecifikation6[[#This Row],[ID-Bygningsdel]],'Data aktør'!A:H,7,FALSE)</f>
        <v/>
      </c>
      <c r="U844" s="256" t="str">
        <f>VLOOKUP(Leverancespecifikation6[[#This Row],[ID-Bygningsdel]],'Data aktør'!A:H,8,FALSE)</f>
        <v/>
      </c>
      <c r="V844" s="257"/>
      <c r="W844" s="257"/>
      <c r="X844" s="257"/>
      <c r="Y844" s="257"/>
      <c r="Z844" s="257"/>
      <c r="AA844" s="257"/>
      <c r="AB844" s="253"/>
      <c r="AC844" s="253"/>
      <c r="AD844" s="253"/>
      <c r="AE844" s="253"/>
      <c r="AF844" s="253"/>
      <c r="AG844" s="253"/>
      <c r="AH844" s="253"/>
      <c r="AI844" s="253"/>
      <c r="AJ844" s="253"/>
      <c r="AK844" s="253"/>
      <c r="AL844" s="253"/>
      <c r="AM844" s="253"/>
      <c r="AN844" s="253"/>
      <c r="AO844" s="253"/>
      <c r="AP844" s="253"/>
      <c r="AQ844" s="253"/>
      <c r="AR844" s="253"/>
      <c r="AS844" s="253"/>
      <c r="AT844" s="253"/>
      <c r="AU844" s="253"/>
      <c r="AV844" s="253"/>
      <c r="AW844" s="253"/>
      <c r="AX844" s="253"/>
      <c r="AY844" s="253"/>
      <c r="AZ844" s="253"/>
      <c r="BA844" s="253"/>
      <c r="BB844" s="253"/>
      <c r="BC844" s="253"/>
      <c r="BD844" s="253"/>
      <c r="BE844" s="253"/>
      <c r="BF844" s="253"/>
      <c r="BG844" s="253"/>
      <c r="BH844" s="253"/>
      <c r="BI844" s="253"/>
      <c r="BJ844" s="253"/>
      <c r="BK844" s="253"/>
      <c r="BL844" s="295"/>
      <c r="BM844" s="253"/>
      <c r="BN844" s="253"/>
      <c r="BO844" s="253"/>
      <c r="BP844" s="253"/>
      <c r="BQ844" s="253"/>
      <c r="BR844" s="253"/>
      <c r="BS844" s="253"/>
      <c r="BT844" s="253"/>
      <c r="BU844" s="253"/>
      <c r="BV844" s="253"/>
      <c r="BW844" s="253"/>
      <c r="BX844" s="253"/>
      <c r="BY844" s="253"/>
      <c r="BZ844" s="253"/>
      <c r="CA844" s="253"/>
      <c r="CB844" s="134"/>
    </row>
    <row r="845" spans="1:80" ht="12" x14ac:dyDescent="0.2">
      <c r="A845" s="248"/>
      <c r="B845" s="263"/>
      <c r="C845" s="276" t="str">
        <f>_xlfn.CONCAT(Leverancespecifikation6[[#This Row],[ID]],Leverancespecifikation6[[#This Row],[BYGNINGSDEL]])</f>
        <v/>
      </c>
      <c r="D845" s="253"/>
      <c r="E845" s="253"/>
      <c r="F845" s="253"/>
      <c r="G845" s="253"/>
      <c r="H845" s="253"/>
      <c r="I845" s="253"/>
      <c r="J845" s="253"/>
      <c r="K845" s="277"/>
      <c r="L845" s="253"/>
      <c r="M845" s="278"/>
      <c r="N845" s="326"/>
      <c r="O845" s="256" t="str">
        <f>VLOOKUP(Leverancespecifikation6[[#This Row],[ID-Bygningsdel]],'Data aktør'!A:H,2,FALSE)</f>
        <v/>
      </c>
      <c r="P845" s="256" t="str">
        <f>VLOOKUP(Leverancespecifikation6[[#This Row],[ID-Bygningsdel]],'Data aktør'!A:H,3,FALSE)</f>
        <v/>
      </c>
      <c r="Q845" s="256" t="str">
        <f>VLOOKUP(Leverancespecifikation6[[#This Row],[ID-Bygningsdel]],'Data aktør'!A:H,4,FALSE)</f>
        <v/>
      </c>
      <c r="R845" s="256" t="str">
        <f>VLOOKUP(Leverancespecifikation6[[#This Row],[ID-Bygningsdel]],'Data aktør'!A:H,5,FALSE)</f>
        <v/>
      </c>
      <c r="S845" s="256" t="str">
        <f>VLOOKUP(Leverancespecifikation6[[#This Row],[ID-Bygningsdel]],'Data aktør'!A:H,6,FALSE)</f>
        <v/>
      </c>
      <c r="T845" s="256" t="str">
        <f>VLOOKUP(Leverancespecifikation6[[#This Row],[ID-Bygningsdel]],'Data aktør'!A:H,7,FALSE)</f>
        <v/>
      </c>
      <c r="U845" s="256" t="str">
        <f>VLOOKUP(Leverancespecifikation6[[#This Row],[ID-Bygningsdel]],'Data aktør'!A:H,8,FALSE)</f>
        <v/>
      </c>
      <c r="V845" s="257"/>
      <c r="W845" s="257"/>
      <c r="X845" s="257"/>
      <c r="Y845" s="257"/>
      <c r="Z845" s="257"/>
      <c r="AA845" s="257"/>
      <c r="AB845" s="253"/>
      <c r="AC845" s="253"/>
      <c r="AD845" s="253"/>
      <c r="AE845" s="253"/>
      <c r="AF845" s="253"/>
      <c r="AG845" s="253"/>
      <c r="AH845" s="253"/>
      <c r="AI845" s="253"/>
      <c r="AJ845" s="253"/>
      <c r="AK845" s="253"/>
      <c r="AL845" s="253"/>
      <c r="AM845" s="253"/>
      <c r="AN845" s="253"/>
      <c r="AO845" s="253"/>
      <c r="AP845" s="253"/>
      <c r="AQ845" s="253"/>
      <c r="AR845" s="253"/>
      <c r="AS845" s="253"/>
      <c r="AT845" s="253"/>
      <c r="AU845" s="253"/>
      <c r="AV845" s="253"/>
      <c r="AW845" s="253"/>
      <c r="AX845" s="253"/>
      <c r="AY845" s="253"/>
      <c r="AZ845" s="253"/>
      <c r="BA845" s="253"/>
      <c r="BB845" s="253"/>
      <c r="BC845" s="253"/>
      <c r="BD845" s="253"/>
      <c r="BE845" s="253"/>
      <c r="BF845" s="253"/>
      <c r="BG845" s="253"/>
      <c r="BH845" s="253"/>
      <c r="BI845" s="253"/>
      <c r="BJ845" s="253"/>
      <c r="BK845" s="253"/>
      <c r="BL845" s="295"/>
      <c r="BM845" s="253"/>
      <c r="BN845" s="253"/>
      <c r="BO845" s="253"/>
      <c r="BP845" s="253"/>
      <c r="BQ845" s="253"/>
      <c r="BR845" s="253"/>
      <c r="BS845" s="253"/>
      <c r="BT845" s="253"/>
      <c r="BU845" s="253"/>
      <c r="BV845" s="253"/>
      <c r="BW845" s="253"/>
      <c r="BX845" s="253"/>
      <c r="BY845" s="253"/>
      <c r="BZ845" s="253"/>
      <c r="CA845" s="253"/>
      <c r="CB845" s="134"/>
    </row>
    <row r="846" spans="1:80" ht="12" x14ac:dyDescent="0.2">
      <c r="A846" s="248"/>
      <c r="B846" s="263"/>
      <c r="C846" s="276" t="str">
        <f>_xlfn.CONCAT(Leverancespecifikation6[[#This Row],[ID]],Leverancespecifikation6[[#This Row],[BYGNINGSDEL]])</f>
        <v/>
      </c>
      <c r="D846" s="253"/>
      <c r="E846" s="253"/>
      <c r="F846" s="253"/>
      <c r="G846" s="253"/>
      <c r="H846" s="253"/>
      <c r="I846" s="253"/>
      <c r="J846" s="253"/>
      <c r="K846" s="277"/>
      <c r="L846" s="253"/>
      <c r="M846" s="278"/>
      <c r="N846" s="326"/>
      <c r="O846" s="256" t="str">
        <f>VLOOKUP(Leverancespecifikation6[[#This Row],[ID-Bygningsdel]],'Data aktør'!A:H,2,FALSE)</f>
        <v/>
      </c>
      <c r="P846" s="256" t="str">
        <f>VLOOKUP(Leverancespecifikation6[[#This Row],[ID-Bygningsdel]],'Data aktør'!A:H,3,FALSE)</f>
        <v/>
      </c>
      <c r="Q846" s="256" t="str">
        <f>VLOOKUP(Leverancespecifikation6[[#This Row],[ID-Bygningsdel]],'Data aktør'!A:H,4,FALSE)</f>
        <v/>
      </c>
      <c r="R846" s="256" t="str">
        <f>VLOOKUP(Leverancespecifikation6[[#This Row],[ID-Bygningsdel]],'Data aktør'!A:H,5,FALSE)</f>
        <v/>
      </c>
      <c r="S846" s="256" t="str">
        <f>VLOOKUP(Leverancespecifikation6[[#This Row],[ID-Bygningsdel]],'Data aktør'!A:H,6,FALSE)</f>
        <v/>
      </c>
      <c r="T846" s="256" t="str">
        <f>VLOOKUP(Leverancespecifikation6[[#This Row],[ID-Bygningsdel]],'Data aktør'!A:H,7,FALSE)</f>
        <v/>
      </c>
      <c r="U846" s="256" t="str">
        <f>VLOOKUP(Leverancespecifikation6[[#This Row],[ID-Bygningsdel]],'Data aktør'!A:H,8,FALSE)</f>
        <v/>
      </c>
      <c r="V846" s="257"/>
      <c r="W846" s="257"/>
      <c r="X846" s="257"/>
      <c r="Y846" s="257"/>
      <c r="Z846" s="257"/>
      <c r="AA846" s="257"/>
      <c r="AB846" s="253"/>
      <c r="AC846" s="253"/>
      <c r="AD846" s="253"/>
      <c r="AE846" s="253"/>
      <c r="AF846" s="253"/>
      <c r="AG846" s="253"/>
      <c r="AH846" s="253"/>
      <c r="AI846" s="253"/>
      <c r="AJ846" s="253"/>
      <c r="AK846" s="253"/>
      <c r="AL846" s="253"/>
      <c r="AM846" s="253"/>
      <c r="AN846" s="253"/>
      <c r="AO846" s="253"/>
      <c r="AP846" s="253"/>
      <c r="AQ846" s="253"/>
      <c r="AR846" s="253"/>
      <c r="AS846" s="253"/>
      <c r="AT846" s="253"/>
      <c r="AU846" s="253"/>
      <c r="AV846" s="253"/>
      <c r="AW846" s="253"/>
      <c r="AX846" s="253"/>
      <c r="AY846" s="253"/>
      <c r="AZ846" s="253"/>
      <c r="BA846" s="253"/>
      <c r="BB846" s="253"/>
      <c r="BC846" s="253"/>
      <c r="BD846" s="253"/>
      <c r="BE846" s="253"/>
      <c r="BF846" s="253"/>
      <c r="BG846" s="253"/>
      <c r="BH846" s="253"/>
      <c r="BI846" s="253"/>
      <c r="BJ846" s="253"/>
      <c r="BK846" s="253"/>
      <c r="BL846" s="295"/>
      <c r="BM846" s="253"/>
      <c r="BN846" s="253"/>
      <c r="BO846" s="253"/>
      <c r="BP846" s="253"/>
      <c r="BQ846" s="253"/>
      <c r="BR846" s="253"/>
      <c r="BS846" s="253"/>
      <c r="BT846" s="253"/>
      <c r="BU846" s="253"/>
      <c r="BV846" s="253"/>
      <c r="BW846" s="253"/>
      <c r="BX846" s="253"/>
      <c r="BY846" s="253"/>
      <c r="BZ846" s="253"/>
      <c r="CA846" s="253"/>
      <c r="CB846" s="134"/>
    </row>
    <row r="847" spans="1:80" ht="12" x14ac:dyDescent="0.2">
      <c r="A847" s="248"/>
      <c r="B847" s="263"/>
      <c r="C847" s="276" t="str">
        <f>_xlfn.CONCAT(Leverancespecifikation6[[#This Row],[ID]],Leverancespecifikation6[[#This Row],[BYGNINGSDEL]])</f>
        <v/>
      </c>
      <c r="D847" s="253"/>
      <c r="E847" s="253"/>
      <c r="F847" s="253"/>
      <c r="G847" s="253"/>
      <c r="H847" s="253"/>
      <c r="I847" s="253"/>
      <c r="J847" s="253"/>
      <c r="K847" s="277"/>
      <c r="L847" s="253"/>
      <c r="M847" s="278"/>
      <c r="N847" s="326"/>
      <c r="O847" s="256" t="str">
        <f>VLOOKUP(Leverancespecifikation6[[#This Row],[ID-Bygningsdel]],'Data aktør'!A:H,2,FALSE)</f>
        <v/>
      </c>
      <c r="P847" s="256" t="str">
        <f>VLOOKUP(Leverancespecifikation6[[#This Row],[ID-Bygningsdel]],'Data aktør'!A:H,3,FALSE)</f>
        <v/>
      </c>
      <c r="Q847" s="256" t="str">
        <f>VLOOKUP(Leverancespecifikation6[[#This Row],[ID-Bygningsdel]],'Data aktør'!A:H,4,FALSE)</f>
        <v/>
      </c>
      <c r="R847" s="256" t="str">
        <f>VLOOKUP(Leverancespecifikation6[[#This Row],[ID-Bygningsdel]],'Data aktør'!A:H,5,FALSE)</f>
        <v/>
      </c>
      <c r="S847" s="256" t="str">
        <f>VLOOKUP(Leverancespecifikation6[[#This Row],[ID-Bygningsdel]],'Data aktør'!A:H,6,FALSE)</f>
        <v/>
      </c>
      <c r="T847" s="256" t="str">
        <f>VLOOKUP(Leverancespecifikation6[[#This Row],[ID-Bygningsdel]],'Data aktør'!A:H,7,FALSE)</f>
        <v/>
      </c>
      <c r="U847" s="256" t="str">
        <f>VLOOKUP(Leverancespecifikation6[[#This Row],[ID-Bygningsdel]],'Data aktør'!A:H,8,FALSE)</f>
        <v/>
      </c>
      <c r="V847" s="257"/>
      <c r="W847" s="257"/>
      <c r="X847" s="257"/>
      <c r="Y847" s="257"/>
      <c r="Z847" s="257"/>
      <c r="AA847" s="257"/>
      <c r="AB847" s="253"/>
      <c r="AC847" s="253"/>
      <c r="AD847" s="253"/>
      <c r="AE847" s="253"/>
      <c r="AF847" s="253"/>
      <c r="AG847" s="253"/>
      <c r="AH847" s="253"/>
      <c r="AI847" s="253"/>
      <c r="AJ847" s="253"/>
      <c r="AK847" s="253"/>
      <c r="AL847" s="253"/>
      <c r="AM847" s="253"/>
      <c r="AN847" s="253"/>
      <c r="AO847" s="253"/>
      <c r="AP847" s="253"/>
      <c r="AQ847" s="253"/>
      <c r="AR847" s="253"/>
      <c r="AS847" s="253"/>
      <c r="AT847" s="253"/>
      <c r="AU847" s="253"/>
      <c r="AV847" s="253"/>
      <c r="AW847" s="253"/>
      <c r="AX847" s="253"/>
      <c r="AY847" s="253"/>
      <c r="AZ847" s="253"/>
      <c r="BA847" s="253"/>
      <c r="BB847" s="253"/>
      <c r="BC847" s="253"/>
      <c r="BD847" s="253"/>
      <c r="BE847" s="253"/>
      <c r="BF847" s="253"/>
      <c r="BG847" s="253"/>
      <c r="BH847" s="253"/>
      <c r="BI847" s="253"/>
      <c r="BJ847" s="253"/>
      <c r="BK847" s="253"/>
      <c r="BL847" s="295"/>
      <c r="BM847" s="253"/>
      <c r="BN847" s="253"/>
      <c r="BO847" s="253"/>
      <c r="BP847" s="253"/>
      <c r="BQ847" s="253"/>
      <c r="BR847" s="253"/>
      <c r="BS847" s="253"/>
      <c r="BT847" s="253"/>
      <c r="BU847" s="253"/>
      <c r="BV847" s="253"/>
      <c r="BW847" s="253"/>
      <c r="BX847" s="253"/>
      <c r="BY847" s="253"/>
      <c r="BZ847" s="253"/>
      <c r="CA847" s="253"/>
      <c r="CB847" s="134"/>
    </row>
    <row r="848" spans="1:80" ht="12" x14ac:dyDescent="0.2">
      <c r="A848" s="248"/>
      <c r="B848" s="263"/>
      <c r="C848" s="276" t="str">
        <f>_xlfn.CONCAT(Leverancespecifikation6[[#This Row],[ID]],Leverancespecifikation6[[#This Row],[BYGNINGSDEL]])</f>
        <v/>
      </c>
      <c r="D848" s="253"/>
      <c r="E848" s="253"/>
      <c r="F848" s="253"/>
      <c r="G848" s="253"/>
      <c r="H848" s="253"/>
      <c r="I848" s="253"/>
      <c r="J848" s="253"/>
      <c r="K848" s="277"/>
      <c r="L848" s="253"/>
      <c r="M848" s="278"/>
      <c r="N848" s="326"/>
      <c r="O848" s="256" t="str">
        <f>VLOOKUP(Leverancespecifikation6[[#This Row],[ID-Bygningsdel]],'Data aktør'!A:H,2,FALSE)</f>
        <v/>
      </c>
      <c r="P848" s="256" t="str">
        <f>VLOOKUP(Leverancespecifikation6[[#This Row],[ID-Bygningsdel]],'Data aktør'!A:H,3,FALSE)</f>
        <v/>
      </c>
      <c r="Q848" s="256" t="str">
        <f>VLOOKUP(Leverancespecifikation6[[#This Row],[ID-Bygningsdel]],'Data aktør'!A:H,4,FALSE)</f>
        <v/>
      </c>
      <c r="R848" s="256" t="str">
        <f>VLOOKUP(Leverancespecifikation6[[#This Row],[ID-Bygningsdel]],'Data aktør'!A:H,5,FALSE)</f>
        <v/>
      </c>
      <c r="S848" s="256" t="str">
        <f>VLOOKUP(Leverancespecifikation6[[#This Row],[ID-Bygningsdel]],'Data aktør'!A:H,6,FALSE)</f>
        <v/>
      </c>
      <c r="T848" s="256" t="str">
        <f>VLOOKUP(Leverancespecifikation6[[#This Row],[ID-Bygningsdel]],'Data aktør'!A:H,7,FALSE)</f>
        <v/>
      </c>
      <c r="U848" s="256" t="str">
        <f>VLOOKUP(Leverancespecifikation6[[#This Row],[ID-Bygningsdel]],'Data aktør'!A:H,8,FALSE)</f>
        <v/>
      </c>
      <c r="V848" s="257"/>
      <c r="W848" s="257"/>
      <c r="X848" s="257"/>
      <c r="Y848" s="257"/>
      <c r="Z848" s="257"/>
      <c r="AA848" s="257"/>
      <c r="AB848" s="253"/>
      <c r="AC848" s="253"/>
      <c r="AD848" s="253"/>
      <c r="AE848" s="253"/>
      <c r="AF848" s="253"/>
      <c r="AG848" s="253"/>
      <c r="AH848" s="253"/>
      <c r="AI848" s="253"/>
      <c r="AJ848" s="253"/>
      <c r="AK848" s="253"/>
      <c r="AL848" s="253"/>
      <c r="AM848" s="253"/>
      <c r="AN848" s="253"/>
      <c r="AO848" s="253"/>
      <c r="AP848" s="253"/>
      <c r="AQ848" s="253"/>
      <c r="AR848" s="253"/>
      <c r="AS848" s="253"/>
      <c r="AT848" s="253"/>
      <c r="AU848" s="253"/>
      <c r="AV848" s="253"/>
      <c r="AW848" s="253"/>
      <c r="AX848" s="253"/>
      <c r="AY848" s="253"/>
      <c r="AZ848" s="253"/>
      <c r="BA848" s="253"/>
      <c r="BB848" s="253"/>
      <c r="BC848" s="253"/>
      <c r="BD848" s="253"/>
      <c r="BE848" s="253"/>
      <c r="BF848" s="253"/>
      <c r="BG848" s="253"/>
      <c r="BH848" s="253"/>
      <c r="BI848" s="253"/>
      <c r="BJ848" s="253"/>
      <c r="BK848" s="253"/>
      <c r="BL848" s="295"/>
      <c r="BM848" s="253"/>
      <c r="BN848" s="253"/>
      <c r="BO848" s="253"/>
      <c r="BP848" s="253"/>
      <c r="BQ848" s="253"/>
      <c r="BR848" s="253"/>
      <c r="BS848" s="253"/>
      <c r="BT848" s="253"/>
      <c r="BU848" s="253"/>
      <c r="BV848" s="253"/>
      <c r="BW848" s="253"/>
      <c r="BX848" s="253"/>
      <c r="BY848" s="253"/>
      <c r="BZ848" s="253"/>
      <c r="CA848" s="253"/>
      <c r="CB848" s="134"/>
    </row>
    <row r="849" spans="1:80" ht="12" x14ac:dyDescent="0.2">
      <c r="A849" s="248"/>
      <c r="B849" s="263"/>
      <c r="C849" s="276" t="str">
        <f>_xlfn.CONCAT(Leverancespecifikation6[[#This Row],[ID]],Leverancespecifikation6[[#This Row],[BYGNINGSDEL]])</f>
        <v/>
      </c>
      <c r="D849" s="253"/>
      <c r="E849" s="253"/>
      <c r="F849" s="253"/>
      <c r="G849" s="253"/>
      <c r="H849" s="253"/>
      <c r="I849" s="253"/>
      <c r="J849" s="253"/>
      <c r="K849" s="277"/>
      <c r="L849" s="253"/>
      <c r="M849" s="278"/>
      <c r="N849" s="326"/>
      <c r="O849" s="256" t="str">
        <f>VLOOKUP(Leverancespecifikation6[[#This Row],[ID-Bygningsdel]],'Data aktør'!A:H,2,FALSE)</f>
        <v/>
      </c>
      <c r="P849" s="256" t="str">
        <f>VLOOKUP(Leverancespecifikation6[[#This Row],[ID-Bygningsdel]],'Data aktør'!A:H,3,FALSE)</f>
        <v/>
      </c>
      <c r="Q849" s="256" t="str">
        <f>VLOOKUP(Leverancespecifikation6[[#This Row],[ID-Bygningsdel]],'Data aktør'!A:H,4,FALSE)</f>
        <v/>
      </c>
      <c r="R849" s="256" t="str">
        <f>VLOOKUP(Leverancespecifikation6[[#This Row],[ID-Bygningsdel]],'Data aktør'!A:H,5,FALSE)</f>
        <v/>
      </c>
      <c r="S849" s="256" t="str">
        <f>VLOOKUP(Leverancespecifikation6[[#This Row],[ID-Bygningsdel]],'Data aktør'!A:H,6,FALSE)</f>
        <v/>
      </c>
      <c r="T849" s="256" t="str">
        <f>VLOOKUP(Leverancespecifikation6[[#This Row],[ID-Bygningsdel]],'Data aktør'!A:H,7,FALSE)</f>
        <v/>
      </c>
      <c r="U849" s="256" t="str">
        <f>VLOOKUP(Leverancespecifikation6[[#This Row],[ID-Bygningsdel]],'Data aktør'!A:H,8,FALSE)</f>
        <v/>
      </c>
      <c r="V849" s="257"/>
      <c r="W849" s="257"/>
      <c r="X849" s="257"/>
      <c r="Y849" s="257"/>
      <c r="Z849" s="257"/>
      <c r="AA849" s="257"/>
      <c r="AB849" s="253"/>
      <c r="AC849" s="253"/>
      <c r="AD849" s="253"/>
      <c r="AE849" s="253"/>
      <c r="AF849" s="253"/>
      <c r="AG849" s="253"/>
      <c r="AH849" s="253"/>
      <c r="AI849" s="253"/>
      <c r="AJ849" s="253"/>
      <c r="AK849" s="253"/>
      <c r="AL849" s="253"/>
      <c r="AM849" s="253"/>
      <c r="AN849" s="253"/>
      <c r="AO849" s="253"/>
      <c r="AP849" s="253"/>
      <c r="AQ849" s="253"/>
      <c r="AR849" s="253"/>
      <c r="AS849" s="253"/>
      <c r="AT849" s="253"/>
      <c r="AU849" s="253"/>
      <c r="AV849" s="253"/>
      <c r="AW849" s="253"/>
      <c r="AX849" s="253"/>
      <c r="AY849" s="253"/>
      <c r="AZ849" s="253"/>
      <c r="BA849" s="253"/>
      <c r="BB849" s="253"/>
      <c r="BC849" s="253"/>
      <c r="BD849" s="253"/>
      <c r="BE849" s="253"/>
      <c r="BF849" s="253"/>
      <c r="BG849" s="253"/>
      <c r="BH849" s="253"/>
      <c r="BI849" s="253"/>
      <c r="BJ849" s="253"/>
      <c r="BK849" s="253"/>
      <c r="BL849" s="295"/>
      <c r="BM849" s="253"/>
      <c r="BN849" s="253"/>
      <c r="BO849" s="253"/>
      <c r="BP849" s="253"/>
      <c r="BQ849" s="253"/>
      <c r="BR849" s="253"/>
      <c r="BS849" s="253"/>
      <c r="BT849" s="253"/>
      <c r="BU849" s="253"/>
      <c r="BV849" s="253"/>
      <c r="BW849" s="253"/>
      <c r="BX849" s="253"/>
      <c r="BY849" s="253"/>
      <c r="BZ849" s="253"/>
      <c r="CA849" s="253"/>
      <c r="CB849" s="134"/>
    </row>
    <row r="850" spans="1:80" ht="12" x14ac:dyDescent="0.2">
      <c r="A850" s="248"/>
      <c r="B850" s="263"/>
      <c r="C850" s="276" t="str">
        <f>_xlfn.CONCAT(Leverancespecifikation6[[#This Row],[ID]],Leverancespecifikation6[[#This Row],[BYGNINGSDEL]])</f>
        <v/>
      </c>
      <c r="D850" s="253"/>
      <c r="E850" s="253"/>
      <c r="F850" s="253"/>
      <c r="G850" s="253"/>
      <c r="H850" s="253"/>
      <c r="I850" s="253"/>
      <c r="J850" s="253"/>
      <c r="K850" s="277"/>
      <c r="L850" s="253"/>
      <c r="M850" s="278"/>
      <c r="N850" s="326"/>
      <c r="O850" s="256" t="str">
        <f>VLOOKUP(Leverancespecifikation6[[#This Row],[ID-Bygningsdel]],'Data aktør'!A:H,2,FALSE)</f>
        <v/>
      </c>
      <c r="P850" s="256" t="str">
        <f>VLOOKUP(Leverancespecifikation6[[#This Row],[ID-Bygningsdel]],'Data aktør'!A:H,3,FALSE)</f>
        <v/>
      </c>
      <c r="Q850" s="256" t="str">
        <f>VLOOKUP(Leverancespecifikation6[[#This Row],[ID-Bygningsdel]],'Data aktør'!A:H,4,FALSE)</f>
        <v/>
      </c>
      <c r="R850" s="256" t="str">
        <f>VLOOKUP(Leverancespecifikation6[[#This Row],[ID-Bygningsdel]],'Data aktør'!A:H,5,FALSE)</f>
        <v/>
      </c>
      <c r="S850" s="256" t="str">
        <f>VLOOKUP(Leverancespecifikation6[[#This Row],[ID-Bygningsdel]],'Data aktør'!A:H,6,FALSE)</f>
        <v/>
      </c>
      <c r="T850" s="256" t="str">
        <f>VLOOKUP(Leverancespecifikation6[[#This Row],[ID-Bygningsdel]],'Data aktør'!A:H,7,FALSE)</f>
        <v/>
      </c>
      <c r="U850" s="256" t="str">
        <f>VLOOKUP(Leverancespecifikation6[[#This Row],[ID-Bygningsdel]],'Data aktør'!A:H,8,FALSE)</f>
        <v/>
      </c>
      <c r="V850" s="257"/>
      <c r="W850" s="257"/>
      <c r="X850" s="257"/>
      <c r="Y850" s="257"/>
      <c r="Z850" s="257"/>
      <c r="AA850" s="257"/>
      <c r="AB850" s="253"/>
      <c r="AC850" s="253"/>
      <c r="AD850" s="253"/>
      <c r="AE850" s="253"/>
      <c r="AF850" s="253"/>
      <c r="AG850" s="253"/>
      <c r="AH850" s="253"/>
      <c r="AI850" s="253"/>
      <c r="AJ850" s="253"/>
      <c r="AK850" s="253"/>
      <c r="AL850" s="253"/>
      <c r="AM850" s="253"/>
      <c r="AN850" s="253"/>
      <c r="AO850" s="253"/>
      <c r="AP850" s="253"/>
      <c r="AQ850" s="253"/>
      <c r="AR850" s="253"/>
      <c r="AS850" s="253"/>
      <c r="AT850" s="253"/>
      <c r="AU850" s="253"/>
      <c r="AV850" s="253"/>
      <c r="AW850" s="253"/>
      <c r="AX850" s="253"/>
      <c r="AY850" s="253"/>
      <c r="AZ850" s="253"/>
      <c r="BA850" s="253"/>
      <c r="BB850" s="253"/>
      <c r="BC850" s="253"/>
      <c r="BD850" s="253"/>
      <c r="BE850" s="253"/>
      <c r="BF850" s="253"/>
      <c r="BG850" s="253"/>
      <c r="BH850" s="253"/>
      <c r="BI850" s="253"/>
      <c r="BJ850" s="253"/>
      <c r="BK850" s="253"/>
      <c r="BL850" s="295"/>
      <c r="BM850" s="253"/>
      <c r="BN850" s="253"/>
      <c r="BO850" s="253"/>
      <c r="BP850" s="253"/>
      <c r="BQ850" s="253"/>
      <c r="BR850" s="253"/>
      <c r="BS850" s="253"/>
      <c r="BT850" s="253"/>
      <c r="BU850" s="253"/>
      <c r="BV850" s="253"/>
      <c r="BW850" s="253"/>
      <c r="BX850" s="253"/>
      <c r="BY850" s="253"/>
      <c r="BZ850" s="253"/>
      <c r="CA850" s="253"/>
      <c r="CB850" s="134"/>
    </row>
    <row r="851" spans="1:80" ht="12" x14ac:dyDescent="0.2">
      <c r="A851" s="248"/>
      <c r="B851" s="263"/>
      <c r="C851" s="276" t="str">
        <f>_xlfn.CONCAT(Leverancespecifikation6[[#This Row],[ID]],Leverancespecifikation6[[#This Row],[BYGNINGSDEL]])</f>
        <v/>
      </c>
      <c r="D851" s="253"/>
      <c r="E851" s="253"/>
      <c r="F851" s="253"/>
      <c r="G851" s="253"/>
      <c r="H851" s="253"/>
      <c r="I851" s="253"/>
      <c r="J851" s="253"/>
      <c r="K851" s="277"/>
      <c r="L851" s="253"/>
      <c r="M851" s="278"/>
      <c r="N851" s="326"/>
      <c r="O851" s="256" t="str">
        <f>VLOOKUP(Leverancespecifikation6[[#This Row],[ID-Bygningsdel]],'Data aktør'!A:H,2,FALSE)</f>
        <v/>
      </c>
      <c r="P851" s="256" t="str">
        <f>VLOOKUP(Leverancespecifikation6[[#This Row],[ID-Bygningsdel]],'Data aktør'!A:H,3,FALSE)</f>
        <v/>
      </c>
      <c r="Q851" s="256" t="str">
        <f>VLOOKUP(Leverancespecifikation6[[#This Row],[ID-Bygningsdel]],'Data aktør'!A:H,4,FALSE)</f>
        <v/>
      </c>
      <c r="R851" s="256" t="str">
        <f>VLOOKUP(Leverancespecifikation6[[#This Row],[ID-Bygningsdel]],'Data aktør'!A:H,5,FALSE)</f>
        <v/>
      </c>
      <c r="S851" s="256" t="str">
        <f>VLOOKUP(Leverancespecifikation6[[#This Row],[ID-Bygningsdel]],'Data aktør'!A:H,6,FALSE)</f>
        <v/>
      </c>
      <c r="T851" s="256" t="str">
        <f>VLOOKUP(Leverancespecifikation6[[#This Row],[ID-Bygningsdel]],'Data aktør'!A:H,7,FALSE)</f>
        <v/>
      </c>
      <c r="U851" s="256" t="str">
        <f>VLOOKUP(Leverancespecifikation6[[#This Row],[ID-Bygningsdel]],'Data aktør'!A:H,8,FALSE)</f>
        <v/>
      </c>
      <c r="V851" s="257"/>
      <c r="W851" s="257"/>
      <c r="X851" s="257"/>
      <c r="Y851" s="257"/>
      <c r="Z851" s="257"/>
      <c r="AA851" s="257"/>
      <c r="AB851" s="253"/>
      <c r="AC851" s="253"/>
      <c r="AD851" s="253"/>
      <c r="AE851" s="253"/>
      <c r="AF851" s="253"/>
      <c r="AG851" s="253"/>
      <c r="AH851" s="253"/>
      <c r="AI851" s="253"/>
      <c r="AJ851" s="253"/>
      <c r="AK851" s="253"/>
      <c r="AL851" s="253"/>
      <c r="AM851" s="253"/>
      <c r="AN851" s="253"/>
      <c r="AO851" s="253"/>
      <c r="AP851" s="253"/>
      <c r="AQ851" s="253"/>
      <c r="AR851" s="253"/>
      <c r="AS851" s="253"/>
      <c r="AT851" s="253"/>
      <c r="AU851" s="253"/>
      <c r="AV851" s="253"/>
      <c r="AW851" s="253"/>
      <c r="AX851" s="253"/>
      <c r="AY851" s="253"/>
      <c r="AZ851" s="253"/>
      <c r="BA851" s="253"/>
      <c r="BB851" s="253"/>
      <c r="BC851" s="253"/>
      <c r="BD851" s="253"/>
      <c r="BE851" s="253"/>
      <c r="BF851" s="253"/>
      <c r="BG851" s="253"/>
      <c r="BH851" s="253"/>
      <c r="BI851" s="253"/>
      <c r="BJ851" s="253"/>
      <c r="BK851" s="253"/>
      <c r="BL851" s="295"/>
      <c r="BM851" s="253"/>
      <c r="BN851" s="253"/>
      <c r="BO851" s="253"/>
      <c r="BP851" s="253"/>
      <c r="BQ851" s="253"/>
      <c r="BR851" s="253"/>
      <c r="BS851" s="253"/>
      <c r="BT851" s="253"/>
      <c r="BU851" s="253"/>
      <c r="BV851" s="253"/>
      <c r="BW851" s="253"/>
      <c r="BX851" s="253"/>
      <c r="BY851" s="253"/>
      <c r="BZ851" s="253"/>
      <c r="CA851" s="253"/>
      <c r="CB851" s="134"/>
    </row>
    <row r="852" spans="1:80" ht="12" x14ac:dyDescent="0.2">
      <c r="A852" s="248"/>
      <c r="B852" s="263"/>
      <c r="C852" s="276" t="str">
        <f>_xlfn.CONCAT(Leverancespecifikation6[[#This Row],[ID]],Leverancespecifikation6[[#This Row],[BYGNINGSDEL]])</f>
        <v/>
      </c>
      <c r="D852" s="253"/>
      <c r="E852" s="253"/>
      <c r="F852" s="253"/>
      <c r="G852" s="253"/>
      <c r="H852" s="253"/>
      <c r="I852" s="253"/>
      <c r="J852" s="253"/>
      <c r="K852" s="277"/>
      <c r="L852" s="253"/>
      <c r="M852" s="278"/>
      <c r="N852" s="326"/>
      <c r="O852" s="256" t="str">
        <f>VLOOKUP(Leverancespecifikation6[[#This Row],[ID-Bygningsdel]],'Data aktør'!A:H,2,FALSE)</f>
        <v/>
      </c>
      <c r="P852" s="256" t="str">
        <f>VLOOKUP(Leverancespecifikation6[[#This Row],[ID-Bygningsdel]],'Data aktør'!A:H,3,FALSE)</f>
        <v/>
      </c>
      <c r="Q852" s="256" t="str">
        <f>VLOOKUP(Leverancespecifikation6[[#This Row],[ID-Bygningsdel]],'Data aktør'!A:H,4,FALSE)</f>
        <v/>
      </c>
      <c r="R852" s="256" t="str">
        <f>VLOOKUP(Leverancespecifikation6[[#This Row],[ID-Bygningsdel]],'Data aktør'!A:H,5,FALSE)</f>
        <v/>
      </c>
      <c r="S852" s="256" t="str">
        <f>VLOOKUP(Leverancespecifikation6[[#This Row],[ID-Bygningsdel]],'Data aktør'!A:H,6,FALSE)</f>
        <v/>
      </c>
      <c r="T852" s="256" t="str">
        <f>VLOOKUP(Leverancespecifikation6[[#This Row],[ID-Bygningsdel]],'Data aktør'!A:H,7,FALSE)</f>
        <v/>
      </c>
      <c r="U852" s="256" t="str">
        <f>VLOOKUP(Leverancespecifikation6[[#This Row],[ID-Bygningsdel]],'Data aktør'!A:H,8,FALSE)</f>
        <v/>
      </c>
      <c r="V852" s="257"/>
      <c r="W852" s="257"/>
      <c r="X852" s="257"/>
      <c r="Y852" s="257"/>
      <c r="Z852" s="257"/>
      <c r="AA852" s="257"/>
      <c r="AB852" s="253"/>
      <c r="AC852" s="253"/>
      <c r="AD852" s="253"/>
      <c r="AE852" s="253"/>
      <c r="AF852" s="253"/>
      <c r="AG852" s="253"/>
      <c r="AH852" s="253"/>
      <c r="AI852" s="253"/>
      <c r="AJ852" s="253"/>
      <c r="AK852" s="253"/>
      <c r="AL852" s="253"/>
      <c r="AM852" s="253"/>
      <c r="AN852" s="253"/>
      <c r="AO852" s="253"/>
      <c r="AP852" s="253"/>
      <c r="AQ852" s="253"/>
      <c r="AR852" s="253"/>
      <c r="AS852" s="253"/>
      <c r="AT852" s="253"/>
      <c r="AU852" s="253"/>
      <c r="AV852" s="253"/>
      <c r="AW852" s="253"/>
      <c r="AX852" s="253"/>
      <c r="AY852" s="253"/>
      <c r="AZ852" s="253"/>
      <c r="BA852" s="253"/>
      <c r="BB852" s="253"/>
      <c r="BC852" s="253"/>
      <c r="BD852" s="253"/>
      <c r="BE852" s="253"/>
      <c r="BF852" s="253"/>
      <c r="BG852" s="253"/>
      <c r="BH852" s="253"/>
      <c r="BI852" s="253"/>
      <c r="BJ852" s="253"/>
      <c r="BK852" s="253"/>
      <c r="BL852" s="295"/>
      <c r="BM852" s="253"/>
      <c r="BN852" s="253"/>
      <c r="BO852" s="253"/>
      <c r="BP852" s="253"/>
      <c r="BQ852" s="253"/>
      <c r="BR852" s="253"/>
      <c r="BS852" s="253"/>
      <c r="BT852" s="253"/>
      <c r="BU852" s="253"/>
      <c r="BV852" s="253"/>
      <c r="BW852" s="253"/>
      <c r="BX852" s="253"/>
      <c r="BY852" s="253"/>
      <c r="BZ852" s="253"/>
      <c r="CA852" s="253"/>
      <c r="CB852" s="134"/>
    </row>
    <row r="853" spans="1:80" ht="12" x14ac:dyDescent="0.2">
      <c r="A853" s="248"/>
      <c r="B853" s="263"/>
      <c r="C853" s="276" t="str">
        <f>_xlfn.CONCAT(Leverancespecifikation6[[#This Row],[ID]],Leverancespecifikation6[[#This Row],[BYGNINGSDEL]])</f>
        <v/>
      </c>
      <c r="D853" s="253"/>
      <c r="E853" s="253"/>
      <c r="F853" s="253"/>
      <c r="G853" s="253"/>
      <c r="H853" s="253"/>
      <c r="I853" s="253"/>
      <c r="J853" s="253"/>
      <c r="K853" s="277"/>
      <c r="L853" s="253"/>
      <c r="M853" s="278"/>
      <c r="N853" s="326"/>
      <c r="O853" s="256" t="str">
        <f>VLOOKUP(Leverancespecifikation6[[#This Row],[ID-Bygningsdel]],'Data aktør'!A:H,2,FALSE)</f>
        <v/>
      </c>
      <c r="P853" s="256" t="str">
        <f>VLOOKUP(Leverancespecifikation6[[#This Row],[ID-Bygningsdel]],'Data aktør'!A:H,3,FALSE)</f>
        <v/>
      </c>
      <c r="Q853" s="256" t="str">
        <f>VLOOKUP(Leverancespecifikation6[[#This Row],[ID-Bygningsdel]],'Data aktør'!A:H,4,FALSE)</f>
        <v/>
      </c>
      <c r="R853" s="256" t="str">
        <f>VLOOKUP(Leverancespecifikation6[[#This Row],[ID-Bygningsdel]],'Data aktør'!A:H,5,FALSE)</f>
        <v/>
      </c>
      <c r="S853" s="256" t="str">
        <f>VLOOKUP(Leverancespecifikation6[[#This Row],[ID-Bygningsdel]],'Data aktør'!A:H,6,FALSE)</f>
        <v/>
      </c>
      <c r="T853" s="256" t="str">
        <f>VLOOKUP(Leverancespecifikation6[[#This Row],[ID-Bygningsdel]],'Data aktør'!A:H,7,FALSE)</f>
        <v/>
      </c>
      <c r="U853" s="256" t="str">
        <f>VLOOKUP(Leverancespecifikation6[[#This Row],[ID-Bygningsdel]],'Data aktør'!A:H,8,FALSE)</f>
        <v/>
      </c>
      <c r="V853" s="257"/>
      <c r="W853" s="257"/>
      <c r="X853" s="257"/>
      <c r="Y853" s="257"/>
      <c r="Z853" s="257"/>
      <c r="AA853" s="257"/>
      <c r="AB853" s="253"/>
      <c r="AC853" s="253"/>
      <c r="AD853" s="253"/>
      <c r="AE853" s="253"/>
      <c r="AF853" s="253"/>
      <c r="AG853" s="253"/>
      <c r="AH853" s="253"/>
      <c r="AI853" s="253"/>
      <c r="AJ853" s="253"/>
      <c r="AK853" s="253"/>
      <c r="AL853" s="253"/>
      <c r="AM853" s="253"/>
      <c r="AN853" s="253"/>
      <c r="AO853" s="253"/>
      <c r="AP853" s="253"/>
      <c r="AQ853" s="253"/>
      <c r="AR853" s="253"/>
      <c r="AS853" s="253"/>
      <c r="AT853" s="253"/>
      <c r="AU853" s="253"/>
      <c r="AV853" s="253"/>
      <c r="AW853" s="253"/>
      <c r="AX853" s="253"/>
      <c r="AY853" s="253"/>
      <c r="AZ853" s="253"/>
      <c r="BA853" s="253"/>
      <c r="BB853" s="253"/>
      <c r="BC853" s="253"/>
      <c r="BD853" s="253"/>
      <c r="BE853" s="253"/>
      <c r="BF853" s="253"/>
      <c r="BG853" s="253"/>
      <c r="BH853" s="253"/>
      <c r="BI853" s="253"/>
      <c r="BJ853" s="253"/>
      <c r="BK853" s="253"/>
      <c r="BL853" s="295"/>
      <c r="BM853" s="253"/>
      <c r="BN853" s="253"/>
      <c r="BO853" s="253"/>
      <c r="BP853" s="253"/>
      <c r="BQ853" s="253"/>
      <c r="BR853" s="253"/>
      <c r="BS853" s="253"/>
      <c r="BT853" s="253"/>
      <c r="BU853" s="253"/>
      <c r="BV853" s="253"/>
      <c r="BW853" s="253"/>
      <c r="BX853" s="253"/>
      <c r="BY853" s="253"/>
      <c r="BZ853" s="253"/>
      <c r="CA853" s="253"/>
      <c r="CB853" s="134"/>
    </row>
    <row r="854" spans="1:80" ht="12" x14ac:dyDescent="0.2">
      <c r="A854" s="248"/>
      <c r="B854" s="263"/>
      <c r="C854" s="276" t="str">
        <f>_xlfn.CONCAT(Leverancespecifikation6[[#This Row],[ID]],Leverancespecifikation6[[#This Row],[BYGNINGSDEL]])</f>
        <v/>
      </c>
      <c r="D854" s="253"/>
      <c r="E854" s="253"/>
      <c r="F854" s="253"/>
      <c r="G854" s="253"/>
      <c r="H854" s="253"/>
      <c r="I854" s="253"/>
      <c r="J854" s="253"/>
      <c r="K854" s="277"/>
      <c r="L854" s="253"/>
      <c r="M854" s="278"/>
      <c r="N854" s="326"/>
      <c r="O854" s="256" t="str">
        <f>VLOOKUP(Leverancespecifikation6[[#This Row],[ID-Bygningsdel]],'Data aktør'!A:H,2,FALSE)</f>
        <v/>
      </c>
      <c r="P854" s="256" t="str">
        <f>VLOOKUP(Leverancespecifikation6[[#This Row],[ID-Bygningsdel]],'Data aktør'!A:H,3,FALSE)</f>
        <v/>
      </c>
      <c r="Q854" s="256" t="str">
        <f>VLOOKUP(Leverancespecifikation6[[#This Row],[ID-Bygningsdel]],'Data aktør'!A:H,4,FALSE)</f>
        <v/>
      </c>
      <c r="R854" s="256" t="str">
        <f>VLOOKUP(Leverancespecifikation6[[#This Row],[ID-Bygningsdel]],'Data aktør'!A:H,5,FALSE)</f>
        <v/>
      </c>
      <c r="S854" s="256" t="str">
        <f>VLOOKUP(Leverancespecifikation6[[#This Row],[ID-Bygningsdel]],'Data aktør'!A:H,6,FALSE)</f>
        <v/>
      </c>
      <c r="T854" s="256" t="str">
        <f>VLOOKUP(Leverancespecifikation6[[#This Row],[ID-Bygningsdel]],'Data aktør'!A:H,7,FALSE)</f>
        <v/>
      </c>
      <c r="U854" s="256" t="str">
        <f>VLOOKUP(Leverancespecifikation6[[#This Row],[ID-Bygningsdel]],'Data aktør'!A:H,8,FALSE)</f>
        <v/>
      </c>
      <c r="V854" s="257"/>
      <c r="W854" s="257"/>
      <c r="X854" s="257"/>
      <c r="Y854" s="257"/>
      <c r="Z854" s="257"/>
      <c r="AA854" s="257"/>
      <c r="AB854" s="253"/>
      <c r="AC854" s="253"/>
      <c r="AD854" s="253"/>
      <c r="AE854" s="253"/>
      <c r="AF854" s="253"/>
      <c r="AG854" s="253"/>
      <c r="AH854" s="253"/>
      <c r="AI854" s="253"/>
      <c r="AJ854" s="253"/>
      <c r="AK854" s="253"/>
      <c r="AL854" s="253"/>
      <c r="AM854" s="253"/>
      <c r="AN854" s="253"/>
      <c r="AO854" s="253"/>
      <c r="AP854" s="253"/>
      <c r="AQ854" s="253"/>
      <c r="AR854" s="253"/>
      <c r="AS854" s="253"/>
      <c r="AT854" s="253"/>
      <c r="AU854" s="253"/>
      <c r="AV854" s="253"/>
      <c r="AW854" s="253"/>
      <c r="AX854" s="253"/>
      <c r="AY854" s="253"/>
      <c r="AZ854" s="253"/>
      <c r="BA854" s="253"/>
      <c r="BB854" s="253"/>
      <c r="BC854" s="253"/>
      <c r="BD854" s="253"/>
      <c r="BE854" s="253"/>
      <c r="BF854" s="253"/>
      <c r="BG854" s="253"/>
      <c r="BH854" s="253"/>
      <c r="BI854" s="253"/>
      <c r="BJ854" s="253"/>
      <c r="BK854" s="253"/>
      <c r="BL854" s="295"/>
      <c r="BM854" s="253"/>
      <c r="BN854" s="253"/>
      <c r="BO854" s="253"/>
      <c r="BP854" s="253"/>
      <c r="BQ854" s="253"/>
      <c r="BR854" s="253"/>
      <c r="BS854" s="253"/>
      <c r="BT854" s="253"/>
      <c r="BU854" s="253"/>
      <c r="BV854" s="253"/>
      <c r="BW854" s="253"/>
      <c r="BX854" s="253"/>
      <c r="BY854" s="253"/>
      <c r="BZ854" s="253"/>
      <c r="CA854" s="253"/>
      <c r="CB854" s="134"/>
    </row>
    <row r="855" spans="1:80" ht="12" x14ac:dyDescent="0.2">
      <c r="A855" s="248"/>
      <c r="B855" s="263"/>
      <c r="C855" s="276" t="str">
        <f>_xlfn.CONCAT(Leverancespecifikation6[[#This Row],[ID]],Leverancespecifikation6[[#This Row],[BYGNINGSDEL]])</f>
        <v/>
      </c>
      <c r="D855" s="253"/>
      <c r="E855" s="253"/>
      <c r="F855" s="253"/>
      <c r="G855" s="253"/>
      <c r="H855" s="253"/>
      <c r="I855" s="253"/>
      <c r="J855" s="253"/>
      <c r="K855" s="277"/>
      <c r="L855" s="253"/>
      <c r="M855" s="278"/>
      <c r="N855" s="326"/>
      <c r="O855" s="256" t="str">
        <f>VLOOKUP(Leverancespecifikation6[[#This Row],[ID-Bygningsdel]],'Data aktør'!A:H,2,FALSE)</f>
        <v/>
      </c>
      <c r="P855" s="256" t="str">
        <f>VLOOKUP(Leverancespecifikation6[[#This Row],[ID-Bygningsdel]],'Data aktør'!A:H,3,FALSE)</f>
        <v/>
      </c>
      <c r="Q855" s="256" t="str">
        <f>VLOOKUP(Leverancespecifikation6[[#This Row],[ID-Bygningsdel]],'Data aktør'!A:H,4,FALSE)</f>
        <v/>
      </c>
      <c r="R855" s="256" t="str">
        <f>VLOOKUP(Leverancespecifikation6[[#This Row],[ID-Bygningsdel]],'Data aktør'!A:H,5,FALSE)</f>
        <v/>
      </c>
      <c r="S855" s="256" t="str">
        <f>VLOOKUP(Leverancespecifikation6[[#This Row],[ID-Bygningsdel]],'Data aktør'!A:H,6,FALSE)</f>
        <v/>
      </c>
      <c r="T855" s="256" t="str">
        <f>VLOOKUP(Leverancespecifikation6[[#This Row],[ID-Bygningsdel]],'Data aktør'!A:H,7,FALSE)</f>
        <v/>
      </c>
      <c r="U855" s="256" t="str">
        <f>VLOOKUP(Leverancespecifikation6[[#This Row],[ID-Bygningsdel]],'Data aktør'!A:H,8,FALSE)</f>
        <v/>
      </c>
      <c r="V855" s="257"/>
      <c r="W855" s="257"/>
      <c r="X855" s="257"/>
      <c r="Y855" s="257"/>
      <c r="Z855" s="257"/>
      <c r="AA855" s="257"/>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95"/>
      <c r="BM855" s="253"/>
      <c r="BN855" s="253"/>
      <c r="BO855" s="253"/>
      <c r="BP855" s="253"/>
      <c r="BQ855" s="253"/>
      <c r="BR855" s="253"/>
      <c r="BS855" s="253"/>
      <c r="BT855" s="253"/>
      <c r="BU855" s="253"/>
      <c r="BV855" s="253"/>
      <c r="BW855" s="253"/>
      <c r="BX855" s="253"/>
      <c r="BY855" s="253"/>
      <c r="BZ855" s="253"/>
      <c r="CA855" s="253"/>
      <c r="CB855" s="134"/>
    </row>
    <row r="856" spans="1:80" ht="12" x14ac:dyDescent="0.2">
      <c r="A856" s="248"/>
      <c r="B856" s="263"/>
      <c r="C856" s="276" t="str">
        <f>_xlfn.CONCAT(Leverancespecifikation6[[#This Row],[ID]],Leverancespecifikation6[[#This Row],[BYGNINGSDEL]])</f>
        <v/>
      </c>
      <c r="D856" s="253"/>
      <c r="E856" s="253"/>
      <c r="F856" s="253"/>
      <c r="G856" s="253"/>
      <c r="H856" s="253"/>
      <c r="I856" s="253"/>
      <c r="J856" s="253"/>
      <c r="K856" s="277"/>
      <c r="L856" s="253"/>
      <c r="M856" s="278"/>
      <c r="N856" s="326"/>
      <c r="O856" s="256" t="str">
        <f>VLOOKUP(Leverancespecifikation6[[#This Row],[ID-Bygningsdel]],'Data aktør'!A:H,2,FALSE)</f>
        <v/>
      </c>
      <c r="P856" s="256" t="str">
        <f>VLOOKUP(Leverancespecifikation6[[#This Row],[ID-Bygningsdel]],'Data aktør'!A:H,3,FALSE)</f>
        <v/>
      </c>
      <c r="Q856" s="256" t="str">
        <f>VLOOKUP(Leverancespecifikation6[[#This Row],[ID-Bygningsdel]],'Data aktør'!A:H,4,FALSE)</f>
        <v/>
      </c>
      <c r="R856" s="256" t="str">
        <f>VLOOKUP(Leverancespecifikation6[[#This Row],[ID-Bygningsdel]],'Data aktør'!A:H,5,FALSE)</f>
        <v/>
      </c>
      <c r="S856" s="256" t="str">
        <f>VLOOKUP(Leverancespecifikation6[[#This Row],[ID-Bygningsdel]],'Data aktør'!A:H,6,FALSE)</f>
        <v/>
      </c>
      <c r="T856" s="256" t="str">
        <f>VLOOKUP(Leverancespecifikation6[[#This Row],[ID-Bygningsdel]],'Data aktør'!A:H,7,FALSE)</f>
        <v/>
      </c>
      <c r="U856" s="256" t="str">
        <f>VLOOKUP(Leverancespecifikation6[[#This Row],[ID-Bygningsdel]],'Data aktør'!A:H,8,FALSE)</f>
        <v/>
      </c>
      <c r="V856" s="257"/>
      <c r="W856" s="257"/>
      <c r="X856" s="257"/>
      <c r="Y856" s="257"/>
      <c r="Z856" s="257"/>
      <c r="AA856" s="257"/>
      <c r="AB856" s="253"/>
      <c r="AC856" s="253"/>
      <c r="AD856" s="253"/>
      <c r="AE856" s="253"/>
      <c r="AF856" s="253"/>
      <c r="AG856" s="253"/>
      <c r="AH856" s="253"/>
      <c r="AI856" s="253"/>
      <c r="AJ856" s="253"/>
      <c r="AK856" s="253"/>
      <c r="AL856" s="253"/>
      <c r="AM856" s="253"/>
      <c r="AN856" s="253"/>
      <c r="AO856" s="253"/>
      <c r="AP856" s="253"/>
      <c r="AQ856" s="253"/>
      <c r="AR856" s="253"/>
      <c r="AS856" s="253"/>
      <c r="AT856" s="253"/>
      <c r="AU856" s="253"/>
      <c r="AV856" s="253"/>
      <c r="AW856" s="253"/>
      <c r="AX856" s="253"/>
      <c r="AY856" s="253"/>
      <c r="AZ856" s="253"/>
      <c r="BA856" s="253"/>
      <c r="BB856" s="253"/>
      <c r="BC856" s="253"/>
      <c r="BD856" s="253"/>
      <c r="BE856" s="253"/>
      <c r="BF856" s="253"/>
      <c r="BG856" s="253"/>
      <c r="BH856" s="253"/>
      <c r="BI856" s="253"/>
      <c r="BJ856" s="253"/>
      <c r="BK856" s="253"/>
      <c r="BL856" s="295"/>
      <c r="BM856" s="253"/>
      <c r="BN856" s="253"/>
      <c r="BO856" s="253"/>
      <c r="BP856" s="253"/>
      <c r="BQ856" s="253"/>
      <c r="BR856" s="253"/>
      <c r="BS856" s="253"/>
      <c r="BT856" s="253"/>
      <c r="BU856" s="253"/>
      <c r="BV856" s="253"/>
      <c r="BW856" s="253"/>
      <c r="BX856" s="253"/>
      <c r="BY856" s="253"/>
      <c r="BZ856" s="253"/>
      <c r="CA856" s="253"/>
      <c r="CB856" s="134"/>
    </row>
    <row r="857" spans="1:80" ht="12" x14ac:dyDescent="0.2">
      <c r="A857" s="248"/>
      <c r="B857" s="263"/>
      <c r="C857" s="276" t="str">
        <f>_xlfn.CONCAT(Leverancespecifikation6[[#This Row],[ID]],Leverancespecifikation6[[#This Row],[BYGNINGSDEL]])</f>
        <v/>
      </c>
      <c r="D857" s="253"/>
      <c r="E857" s="253"/>
      <c r="F857" s="253"/>
      <c r="G857" s="253"/>
      <c r="H857" s="253"/>
      <c r="I857" s="253"/>
      <c r="J857" s="253"/>
      <c r="K857" s="277"/>
      <c r="L857" s="253"/>
      <c r="M857" s="278"/>
      <c r="N857" s="326"/>
      <c r="O857" s="256" t="str">
        <f>VLOOKUP(Leverancespecifikation6[[#This Row],[ID-Bygningsdel]],'Data aktør'!A:H,2,FALSE)</f>
        <v/>
      </c>
      <c r="P857" s="256" t="str">
        <f>VLOOKUP(Leverancespecifikation6[[#This Row],[ID-Bygningsdel]],'Data aktør'!A:H,3,FALSE)</f>
        <v/>
      </c>
      <c r="Q857" s="256" t="str">
        <f>VLOOKUP(Leverancespecifikation6[[#This Row],[ID-Bygningsdel]],'Data aktør'!A:H,4,FALSE)</f>
        <v/>
      </c>
      <c r="R857" s="256" t="str">
        <f>VLOOKUP(Leverancespecifikation6[[#This Row],[ID-Bygningsdel]],'Data aktør'!A:H,5,FALSE)</f>
        <v/>
      </c>
      <c r="S857" s="256" t="str">
        <f>VLOOKUP(Leverancespecifikation6[[#This Row],[ID-Bygningsdel]],'Data aktør'!A:H,6,FALSE)</f>
        <v/>
      </c>
      <c r="T857" s="256" t="str">
        <f>VLOOKUP(Leverancespecifikation6[[#This Row],[ID-Bygningsdel]],'Data aktør'!A:H,7,FALSE)</f>
        <v/>
      </c>
      <c r="U857" s="256" t="str">
        <f>VLOOKUP(Leverancespecifikation6[[#This Row],[ID-Bygningsdel]],'Data aktør'!A:H,8,FALSE)</f>
        <v/>
      </c>
      <c r="V857" s="257"/>
      <c r="W857" s="257"/>
      <c r="X857" s="257"/>
      <c r="Y857" s="257"/>
      <c r="Z857" s="257"/>
      <c r="AA857" s="257"/>
      <c r="AB857" s="253"/>
      <c r="AC857" s="253"/>
      <c r="AD857" s="253"/>
      <c r="AE857" s="253"/>
      <c r="AF857" s="253"/>
      <c r="AG857" s="253"/>
      <c r="AH857" s="253"/>
      <c r="AI857" s="253"/>
      <c r="AJ857" s="253"/>
      <c r="AK857" s="253"/>
      <c r="AL857" s="253"/>
      <c r="AM857" s="253"/>
      <c r="AN857" s="253"/>
      <c r="AO857" s="253"/>
      <c r="AP857" s="253"/>
      <c r="AQ857" s="253"/>
      <c r="AR857" s="253"/>
      <c r="AS857" s="253"/>
      <c r="AT857" s="253"/>
      <c r="AU857" s="253"/>
      <c r="AV857" s="253"/>
      <c r="AW857" s="253"/>
      <c r="AX857" s="253"/>
      <c r="AY857" s="253"/>
      <c r="AZ857" s="253"/>
      <c r="BA857" s="253"/>
      <c r="BB857" s="253"/>
      <c r="BC857" s="253"/>
      <c r="BD857" s="253"/>
      <c r="BE857" s="253"/>
      <c r="BF857" s="253"/>
      <c r="BG857" s="253"/>
      <c r="BH857" s="253"/>
      <c r="BI857" s="253"/>
      <c r="BJ857" s="253"/>
      <c r="BK857" s="253"/>
      <c r="BL857" s="295"/>
      <c r="BM857" s="253"/>
      <c r="BN857" s="253"/>
      <c r="BO857" s="253"/>
      <c r="BP857" s="253"/>
      <c r="BQ857" s="253"/>
      <c r="BR857" s="253"/>
      <c r="BS857" s="253"/>
      <c r="BT857" s="253"/>
      <c r="BU857" s="253"/>
      <c r="BV857" s="253"/>
      <c r="BW857" s="253"/>
      <c r="BX857" s="253"/>
      <c r="BY857" s="253"/>
      <c r="BZ857" s="253"/>
      <c r="CA857" s="253"/>
      <c r="CB857" s="134"/>
    </row>
    <row r="858" spans="1:80" ht="12" x14ac:dyDescent="0.2">
      <c r="A858" s="248"/>
      <c r="B858" s="263"/>
      <c r="C858" s="276" t="str">
        <f>_xlfn.CONCAT(Leverancespecifikation6[[#This Row],[ID]],Leverancespecifikation6[[#This Row],[BYGNINGSDEL]])</f>
        <v/>
      </c>
      <c r="D858" s="253"/>
      <c r="E858" s="253"/>
      <c r="F858" s="253"/>
      <c r="G858" s="253"/>
      <c r="H858" s="253"/>
      <c r="I858" s="253"/>
      <c r="J858" s="253"/>
      <c r="K858" s="277"/>
      <c r="L858" s="253"/>
      <c r="M858" s="278"/>
      <c r="N858" s="326"/>
      <c r="O858" s="256" t="str">
        <f>VLOOKUP(Leverancespecifikation6[[#This Row],[ID-Bygningsdel]],'Data aktør'!A:H,2,FALSE)</f>
        <v/>
      </c>
      <c r="P858" s="256" t="str">
        <f>VLOOKUP(Leverancespecifikation6[[#This Row],[ID-Bygningsdel]],'Data aktør'!A:H,3,FALSE)</f>
        <v/>
      </c>
      <c r="Q858" s="256" t="str">
        <f>VLOOKUP(Leverancespecifikation6[[#This Row],[ID-Bygningsdel]],'Data aktør'!A:H,4,FALSE)</f>
        <v/>
      </c>
      <c r="R858" s="256" t="str">
        <f>VLOOKUP(Leverancespecifikation6[[#This Row],[ID-Bygningsdel]],'Data aktør'!A:H,5,FALSE)</f>
        <v/>
      </c>
      <c r="S858" s="256" t="str">
        <f>VLOOKUP(Leverancespecifikation6[[#This Row],[ID-Bygningsdel]],'Data aktør'!A:H,6,FALSE)</f>
        <v/>
      </c>
      <c r="T858" s="256" t="str">
        <f>VLOOKUP(Leverancespecifikation6[[#This Row],[ID-Bygningsdel]],'Data aktør'!A:H,7,FALSE)</f>
        <v/>
      </c>
      <c r="U858" s="256" t="str">
        <f>VLOOKUP(Leverancespecifikation6[[#This Row],[ID-Bygningsdel]],'Data aktør'!A:H,8,FALSE)</f>
        <v/>
      </c>
      <c r="V858" s="257"/>
      <c r="W858" s="257"/>
      <c r="X858" s="257"/>
      <c r="Y858" s="257"/>
      <c r="Z858" s="257"/>
      <c r="AA858" s="257"/>
      <c r="AB858" s="253"/>
      <c r="AC858" s="253"/>
      <c r="AD858" s="253"/>
      <c r="AE858" s="253"/>
      <c r="AF858" s="253"/>
      <c r="AG858" s="253"/>
      <c r="AH858" s="253"/>
      <c r="AI858" s="253"/>
      <c r="AJ858" s="253"/>
      <c r="AK858" s="253"/>
      <c r="AL858" s="253"/>
      <c r="AM858" s="253"/>
      <c r="AN858" s="253"/>
      <c r="AO858" s="253"/>
      <c r="AP858" s="253"/>
      <c r="AQ858" s="253"/>
      <c r="AR858" s="253"/>
      <c r="AS858" s="253"/>
      <c r="AT858" s="253"/>
      <c r="AU858" s="253"/>
      <c r="AV858" s="253"/>
      <c r="AW858" s="253"/>
      <c r="AX858" s="253"/>
      <c r="AY858" s="253"/>
      <c r="AZ858" s="253"/>
      <c r="BA858" s="253"/>
      <c r="BB858" s="253"/>
      <c r="BC858" s="253"/>
      <c r="BD858" s="253"/>
      <c r="BE858" s="253"/>
      <c r="BF858" s="253"/>
      <c r="BG858" s="253"/>
      <c r="BH858" s="253"/>
      <c r="BI858" s="253"/>
      <c r="BJ858" s="253"/>
      <c r="BK858" s="253"/>
      <c r="BL858" s="295"/>
      <c r="BM858" s="253"/>
      <c r="BN858" s="253"/>
      <c r="BO858" s="253"/>
      <c r="BP858" s="253"/>
      <c r="BQ858" s="253"/>
      <c r="BR858" s="253"/>
      <c r="BS858" s="253"/>
      <c r="BT858" s="253"/>
      <c r="BU858" s="253"/>
      <c r="BV858" s="253"/>
      <c r="BW858" s="253"/>
      <c r="BX858" s="253"/>
      <c r="BY858" s="253"/>
      <c r="BZ858" s="253"/>
      <c r="CA858" s="253"/>
      <c r="CB858" s="134"/>
    </row>
    <row r="859" spans="1:80" ht="12" x14ac:dyDescent="0.2">
      <c r="A859" s="248"/>
      <c r="B859" s="263"/>
      <c r="C859" s="276" t="str">
        <f>_xlfn.CONCAT(Leverancespecifikation6[[#This Row],[ID]],Leverancespecifikation6[[#This Row],[BYGNINGSDEL]])</f>
        <v/>
      </c>
      <c r="D859" s="253"/>
      <c r="E859" s="253"/>
      <c r="F859" s="253"/>
      <c r="G859" s="253"/>
      <c r="H859" s="253"/>
      <c r="I859" s="253"/>
      <c r="J859" s="253"/>
      <c r="K859" s="277"/>
      <c r="L859" s="253"/>
      <c r="M859" s="278"/>
      <c r="N859" s="326"/>
      <c r="O859" s="256" t="str">
        <f>VLOOKUP(Leverancespecifikation6[[#This Row],[ID-Bygningsdel]],'Data aktør'!A:H,2,FALSE)</f>
        <v/>
      </c>
      <c r="P859" s="256" t="str">
        <f>VLOOKUP(Leverancespecifikation6[[#This Row],[ID-Bygningsdel]],'Data aktør'!A:H,3,FALSE)</f>
        <v/>
      </c>
      <c r="Q859" s="256" t="str">
        <f>VLOOKUP(Leverancespecifikation6[[#This Row],[ID-Bygningsdel]],'Data aktør'!A:H,4,FALSE)</f>
        <v/>
      </c>
      <c r="R859" s="256" t="str">
        <f>VLOOKUP(Leverancespecifikation6[[#This Row],[ID-Bygningsdel]],'Data aktør'!A:H,5,FALSE)</f>
        <v/>
      </c>
      <c r="S859" s="256" t="str">
        <f>VLOOKUP(Leverancespecifikation6[[#This Row],[ID-Bygningsdel]],'Data aktør'!A:H,6,FALSE)</f>
        <v/>
      </c>
      <c r="T859" s="256" t="str">
        <f>VLOOKUP(Leverancespecifikation6[[#This Row],[ID-Bygningsdel]],'Data aktør'!A:H,7,FALSE)</f>
        <v/>
      </c>
      <c r="U859" s="256" t="str">
        <f>VLOOKUP(Leverancespecifikation6[[#This Row],[ID-Bygningsdel]],'Data aktør'!A:H,8,FALSE)</f>
        <v/>
      </c>
      <c r="V859" s="257"/>
      <c r="W859" s="257"/>
      <c r="X859" s="257"/>
      <c r="Y859" s="257"/>
      <c r="Z859" s="257"/>
      <c r="AA859" s="257"/>
      <c r="AB859" s="253"/>
      <c r="AC859" s="253"/>
      <c r="AD859" s="253"/>
      <c r="AE859" s="253"/>
      <c r="AF859" s="253"/>
      <c r="AG859" s="253"/>
      <c r="AH859" s="253"/>
      <c r="AI859" s="253"/>
      <c r="AJ859" s="253"/>
      <c r="AK859" s="253"/>
      <c r="AL859" s="253"/>
      <c r="AM859" s="253"/>
      <c r="AN859" s="253"/>
      <c r="AO859" s="253"/>
      <c r="AP859" s="253"/>
      <c r="AQ859" s="253"/>
      <c r="AR859" s="253"/>
      <c r="AS859" s="253"/>
      <c r="AT859" s="253"/>
      <c r="AU859" s="253"/>
      <c r="AV859" s="253"/>
      <c r="AW859" s="253"/>
      <c r="AX859" s="253"/>
      <c r="AY859" s="253"/>
      <c r="AZ859" s="253"/>
      <c r="BA859" s="253"/>
      <c r="BB859" s="253"/>
      <c r="BC859" s="253"/>
      <c r="BD859" s="253"/>
      <c r="BE859" s="253"/>
      <c r="BF859" s="253"/>
      <c r="BG859" s="253"/>
      <c r="BH859" s="253"/>
      <c r="BI859" s="253"/>
      <c r="BJ859" s="253"/>
      <c r="BK859" s="253"/>
      <c r="BL859" s="295"/>
      <c r="BM859" s="253"/>
      <c r="BN859" s="253"/>
      <c r="BO859" s="253"/>
      <c r="BP859" s="253"/>
      <c r="BQ859" s="253"/>
      <c r="BR859" s="253"/>
      <c r="BS859" s="253"/>
      <c r="BT859" s="253"/>
      <c r="BU859" s="253"/>
      <c r="BV859" s="253"/>
      <c r="BW859" s="253"/>
      <c r="BX859" s="253"/>
      <c r="BY859" s="253"/>
      <c r="BZ859" s="253"/>
      <c r="CA859" s="253"/>
      <c r="CB859" s="134"/>
    </row>
    <row r="860" spans="1:80" ht="12" x14ac:dyDescent="0.2">
      <c r="A860" s="248"/>
      <c r="B860" s="263"/>
      <c r="C860" s="276" t="str">
        <f>_xlfn.CONCAT(Leverancespecifikation6[[#This Row],[ID]],Leverancespecifikation6[[#This Row],[BYGNINGSDEL]])</f>
        <v/>
      </c>
      <c r="D860" s="253"/>
      <c r="E860" s="253"/>
      <c r="F860" s="253"/>
      <c r="G860" s="253"/>
      <c r="H860" s="253"/>
      <c r="I860" s="253"/>
      <c r="J860" s="253"/>
      <c r="K860" s="277"/>
      <c r="L860" s="253"/>
      <c r="M860" s="278"/>
      <c r="N860" s="326"/>
      <c r="O860" s="256" t="str">
        <f>VLOOKUP(Leverancespecifikation6[[#This Row],[ID-Bygningsdel]],'Data aktør'!A:H,2,FALSE)</f>
        <v/>
      </c>
      <c r="P860" s="256" t="str">
        <f>VLOOKUP(Leverancespecifikation6[[#This Row],[ID-Bygningsdel]],'Data aktør'!A:H,3,FALSE)</f>
        <v/>
      </c>
      <c r="Q860" s="256" t="str">
        <f>VLOOKUP(Leverancespecifikation6[[#This Row],[ID-Bygningsdel]],'Data aktør'!A:H,4,FALSE)</f>
        <v/>
      </c>
      <c r="R860" s="256" t="str">
        <f>VLOOKUP(Leverancespecifikation6[[#This Row],[ID-Bygningsdel]],'Data aktør'!A:H,5,FALSE)</f>
        <v/>
      </c>
      <c r="S860" s="256" t="str">
        <f>VLOOKUP(Leverancespecifikation6[[#This Row],[ID-Bygningsdel]],'Data aktør'!A:H,6,FALSE)</f>
        <v/>
      </c>
      <c r="T860" s="256" t="str">
        <f>VLOOKUP(Leverancespecifikation6[[#This Row],[ID-Bygningsdel]],'Data aktør'!A:H,7,FALSE)</f>
        <v/>
      </c>
      <c r="U860" s="256" t="str">
        <f>VLOOKUP(Leverancespecifikation6[[#This Row],[ID-Bygningsdel]],'Data aktør'!A:H,8,FALSE)</f>
        <v/>
      </c>
      <c r="V860" s="257"/>
      <c r="W860" s="257"/>
      <c r="X860" s="257"/>
      <c r="Y860" s="257"/>
      <c r="Z860" s="257"/>
      <c r="AA860" s="257"/>
      <c r="AB860" s="253"/>
      <c r="AC860" s="253"/>
      <c r="AD860" s="253"/>
      <c r="AE860" s="253"/>
      <c r="AF860" s="253"/>
      <c r="AG860" s="253"/>
      <c r="AH860" s="253"/>
      <c r="AI860" s="253"/>
      <c r="AJ860" s="253"/>
      <c r="AK860" s="253"/>
      <c r="AL860" s="253"/>
      <c r="AM860" s="253"/>
      <c r="AN860" s="253"/>
      <c r="AO860" s="253"/>
      <c r="AP860" s="253"/>
      <c r="AQ860" s="253"/>
      <c r="AR860" s="253"/>
      <c r="AS860" s="253"/>
      <c r="AT860" s="253"/>
      <c r="AU860" s="253"/>
      <c r="AV860" s="253"/>
      <c r="AW860" s="253"/>
      <c r="AX860" s="253"/>
      <c r="AY860" s="253"/>
      <c r="AZ860" s="253"/>
      <c r="BA860" s="253"/>
      <c r="BB860" s="253"/>
      <c r="BC860" s="253"/>
      <c r="BD860" s="253"/>
      <c r="BE860" s="253"/>
      <c r="BF860" s="253"/>
      <c r="BG860" s="253"/>
      <c r="BH860" s="253"/>
      <c r="BI860" s="253"/>
      <c r="BJ860" s="253"/>
      <c r="BK860" s="253"/>
      <c r="BL860" s="295"/>
      <c r="BM860" s="253"/>
      <c r="BN860" s="253"/>
      <c r="BO860" s="253"/>
      <c r="BP860" s="253"/>
      <c r="BQ860" s="253"/>
      <c r="BR860" s="253"/>
      <c r="BS860" s="253"/>
      <c r="BT860" s="253"/>
      <c r="BU860" s="253"/>
      <c r="BV860" s="253"/>
      <c r="BW860" s="253"/>
      <c r="BX860" s="253"/>
      <c r="BY860" s="253"/>
      <c r="BZ860" s="253"/>
      <c r="CA860" s="253"/>
      <c r="CB860" s="134"/>
    </row>
    <row r="861" spans="1:80" ht="12" x14ac:dyDescent="0.2">
      <c r="A861" s="248"/>
      <c r="B861" s="263"/>
      <c r="C861" s="276" t="str">
        <f>_xlfn.CONCAT(Leverancespecifikation6[[#This Row],[ID]],Leverancespecifikation6[[#This Row],[BYGNINGSDEL]])</f>
        <v/>
      </c>
      <c r="D861" s="253"/>
      <c r="E861" s="253"/>
      <c r="F861" s="253"/>
      <c r="G861" s="253"/>
      <c r="H861" s="253"/>
      <c r="I861" s="253"/>
      <c r="J861" s="253"/>
      <c r="K861" s="277"/>
      <c r="L861" s="253"/>
      <c r="M861" s="278"/>
      <c r="N861" s="326"/>
      <c r="O861" s="256" t="str">
        <f>VLOOKUP(Leverancespecifikation6[[#This Row],[ID-Bygningsdel]],'Data aktør'!A:H,2,FALSE)</f>
        <v/>
      </c>
      <c r="P861" s="256" t="str">
        <f>VLOOKUP(Leverancespecifikation6[[#This Row],[ID-Bygningsdel]],'Data aktør'!A:H,3,FALSE)</f>
        <v/>
      </c>
      <c r="Q861" s="256" t="str">
        <f>VLOOKUP(Leverancespecifikation6[[#This Row],[ID-Bygningsdel]],'Data aktør'!A:H,4,FALSE)</f>
        <v/>
      </c>
      <c r="R861" s="256" t="str">
        <f>VLOOKUP(Leverancespecifikation6[[#This Row],[ID-Bygningsdel]],'Data aktør'!A:H,5,FALSE)</f>
        <v/>
      </c>
      <c r="S861" s="256" t="str">
        <f>VLOOKUP(Leverancespecifikation6[[#This Row],[ID-Bygningsdel]],'Data aktør'!A:H,6,FALSE)</f>
        <v/>
      </c>
      <c r="T861" s="256" t="str">
        <f>VLOOKUP(Leverancespecifikation6[[#This Row],[ID-Bygningsdel]],'Data aktør'!A:H,7,FALSE)</f>
        <v/>
      </c>
      <c r="U861" s="256" t="str">
        <f>VLOOKUP(Leverancespecifikation6[[#This Row],[ID-Bygningsdel]],'Data aktør'!A:H,8,FALSE)</f>
        <v/>
      </c>
      <c r="V861" s="257"/>
      <c r="W861" s="257"/>
      <c r="X861" s="257"/>
      <c r="Y861" s="257"/>
      <c r="Z861" s="257"/>
      <c r="AA861" s="257"/>
      <c r="AB861" s="253"/>
      <c r="AC861" s="253"/>
      <c r="AD861" s="253"/>
      <c r="AE861" s="253"/>
      <c r="AF861" s="253"/>
      <c r="AG861" s="253"/>
      <c r="AH861" s="253"/>
      <c r="AI861" s="253"/>
      <c r="AJ861" s="253"/>
      <c r="AK861" s="253"/>
      <c r="AL861" s="253"/>
      <c r="AM861" s="253"/>
      <c r="AN861" s="253"/>
      <c r="AO861" s="253"/>
      <c r="AP861" s="253"/>
      <c r="AQ861" s="253"/>
      <c r="AR861" s="253"/>
      <c r="AS861" s="253"/>
      <c r="AT861" s="253"/>
      <c r="AU861" s="253"/>
      <c r="AV861" s="253"/>
      <c r="AW861" s="253"/>
      <c r="AX861" s="253"/>
      <c r="AY861" s="253"/>
      <c r="AZ861" s="253"/>
      <c r="BA861" s="253"/>
      <c r="BB861" s="253"/>
      <c r="BC861" s="253"/>
      <c r="BD861" s="253"/>
      <c r="BE861" s="253"/>
      <c r="BF861" s="253"/>
      <c r="BG861" s="253"/>
      <c r="BH861" s="253"/>
      <c r="BI861" s="253"/>
      <c r="BJ861" s="253"/>
      <c r="BK861" s="253"/>
      <c r="BL861" s="295"/>
      <c r="BM861" s="253"/>
      <c r="BN861" s="253"/>
      <c r="BO861" s="253"/>
      <c r="BP861" s="253"/>
      <c r="BQ861" s="253"/>
      <c r="BR861" s="253"/>
      <c r="BS861" s="253"/>
      <c r="BT861" s="253"/>
      <c r="BU861" s="253"/>
      <c r="BV861" s="253"/>
      <c r="BW861" s="253"/>
      <c r="BX861" s="253"/>
      <c r="BY861" s="253"/>
      <c r="BZ861" s="253"/>
      <c r="CA861" s="253"/>
      <c r="CB861" s="134"/>
    </row>
    <row r="862" spans="1:80" ht="12" x14ac:dyDescent="0.2">
      <c r="A862" s="248"/>
      <c r="B862" s="263"/>
      <c r="C862" s="276" t="str">
        <f>_xlfn.CONCAT(Leverancespecifikation6[[#This Row],[ID]],Leverancespecifikation6[[#This Row],[BYGNINGSDEL]])</f>
        <v/>
      </c>
      <c r="D862" s="253"/>
      <c r="E862" s="253"/>
      <c r="F862" s="253"/>
      <c r="G862" s="253"/>
      <c r="H862" s="253"/>
      <c r="I862" s="253"/>
      <c r="J862" s="253"/>
      <c r="K862" s="277"/>
      <c r="L862" s="253"/>
      <c r="M862" s="278"/>
      <c r="N862" s="326"/>
      <c r="O862" s="256" t="str">
        <f>VLOOKUP(Leverancespecifikation6[[#This Row],[ID-Bygningsdel]],'Data aktør'!A:H,2,FALSE)</f>
        <v/>
      </c>
      <c r="P862" s="256" t="str">
        <f>VLOOKUP(Leverancespecifikation6[[#This Row],[ID-Bygningsdel]],'Data aktør'!A:H,3,FALSE)</f>
        <v/>
      </c>
      <c r="Q862" s="256" t="str">
        <f>VLOOKUP(Leverancespecifikation6[[#This Row],[ID-Bygningsdel]],'Data aktør'!A:H,4,FALSE)</f>
        <v/>
      </c>
      <c r="R862" s="256" t="str">
        <f>VLOOKUP(Leverancespecifikation6[[#This Row],[ID-Bygningsdel]],'Data aktør'!A:H,5,FALSE)</f>
        <v/>
      </c>
      <c r="S862" s="256" t="str">
        <f>VLOOKUP(Leverancespecifikation6[[#This Row],[ID-Bygningsdel]],'Data aktør'!A:H,6,FALSE)</f>
        <v/>
      </c>
      <c r="T862" s="256" t="str">
        <f>VLOOKUP(Leverancespecifikation6[[#This Row],[ID-Bygningsdel]],'Data aktør'!A:H,7,FALSE)</f>
        <v/>
      </c>
      <c r="U862" s="256" t="str">
        <f>VLOOKUP(Leverancespecifikation6[[#This Row],[ID-Bygningsdel]],'Data aktør'!A:H,8,FALSE)</f>
        <v/>
      </c>
      <c r="V862" s="257"/>
      <c r="W862" s="257"/>
      <c r="X862" s="257"/>
      <c r="Y862" s="257"/>
      <c r="Z862" s="257"/>
      <c r="AA862" s="257"/>
      <c r="AB862" s="253"/>
      <c r="AC862" s="253"/>
      <c r="AD862" s="253"/>
      <c r="AE862" s="253"/>
      <c r="AF862" s="253"/>
      <c r="AG862" s="253"/>
      <c r="AH862" s="253"/>
      <c r="AI862" s="253"/>
      <c r="AJ862" s="253"/>
      <c r="AK862" s="253"/>
      <c r="AL862" s="253"/>
      <c r="AM862" s="253"/>
      <c r="AN862" s="253"/>
      <c r="AO862" s="253"/>
      <c r="AP862" s="253"/>
      <c r="AQ862" s="253"/>
      <c r="AR862" s="253"/>
      <c r="AS862" s="253"/>
      <c r="AT862" s="253"/>
      <c r="AU862" s="253"/>
      <c r="AV862" s="253"/>
      <c r="AW862" s="253"/>
      <c r="AX862" s="253"/>
      <c r="AY862" s="253"/>
      <c r="AZ862" s="253"/>
      <c r="BA862" s="253"/>
      <c r="BB862" s="253"/>
      <c r="BC862" s="253"/>
      <c r="BD862" s="253"/>
      <c r="BE862" s="253"/>
      <c r="BF862" s="253"/>
      <c r="BG862" s="253"/>
      <c r="BH862" s="253"/>
      <c r="BI862" s="253"/>
      <c r="BJ862" s="253"/>
      <c r="BK862" s="253"/>
      <c r="BL862" s="295"/>
      <c r="BM862" s="253"/>
      <c r="BN862" s="253"/>
      <c r="BO862" s="253"/>
      <c r="BP862" s="253"/>
      <c r="BQ862" s="253"/>
      <c r="BR862" s="253"/>
      <c r="BS862" s="253"/>
      <c r="BT862" s="253"/>
      <c r="BU862" s="253"/>
      <c r="BV862" s="253"/>
      <c r="BW862" s="253"/>
      <c r="BX862" s="253"/>
      <c r="BY862" s="253"/>
      <c r="BZ862" s="253"/>
      <c r="CA862" s="253"/>
      <c r="CB862" s="134"/>
    </row>
    <row r="863" spans="1:80" ht="12" x14ac:dyDescent="0.2">
      <c r="A863" s="248"/>
      <c r="B863" s="263"/>
      <c r="C863" s="276" t="str">
        <f>_xlfn.CONCAT(Leverancespecifikation6[[#This Row],[ID]],Leverancespecifikation6[[#This Row],[BYGNINGSDEL]])</f>
        <v/>
      </c>
      <c r="D863" s="253"/>
      <c r="E863" s="253"/>
      <c r="F863" s="253"/>
      <c r="G863" s="253"/>
      <c r="H863" s="253"/>
      <c r="I863" s="253"/>
      <c r="J863" s="253"/>
      <c r="K863" s="277"/>
      <c r="L863" s="253"/>
      <c r="M863" s="278"/>
      <c r="N863" s="326"/>
      <c r="O863" s="256" t="str">
        <f>VLOOKUP(Leverancespecifikation6[[#This Row],[ID-Bygningsdel]],'Data aktør'!A:H,2,FALSE)</f>
        <v/>
      </c>
      <c r="P863" s="256" t="str">
        <f>VLOOKUP(Leverancespecifikation6[[#This Row],[ID-Bygningsdel]],'Data aktør'!A:H,3,FALSE)</f>
        <v/>
      </c>
      <c r="Q863" s="256" t="str">
        <f>VLOOKUP(Leverancespecifikation6[[#This Row],[ID-Bygningsdel]],'Data aktør'!A:H,4,FALSE)</f>
        <v/>
      </c>
      <c r="R863" s="256" t="str">
        <f>VLOOKUP(Leverancespecifikation6[[#This Row],[ID-Bygningsdel]],'Data aktør'!A:H,5,FALSE)</f>
        <v/>
      </c>
      <c r="S863" s="256" t="str">
        <f>VLOOKUP(Leverancespecifikation6[[#This Row],[ID-Bygningsdel]],'Data aktør'!A:H,6,FALSE)</f>
        <v/>
      </c>
      <c r="T863" s="256" t="str">
        <f>VLOOKUP(Leverancespecifikation6[[#This Row],[ID-Bygningsdel]],'Data aktør'!A:H,7,FALSE)</f>
        <v/>
      </c>
      <c r="U863" s="256" t="str">
        <f>VLOOKUP(Leverancespecifikation6[[#This Row],[ID-Bygningsdel]],'Data aktør'!A:H,8,FALSE)</f>
        <v/>
      </c>
      <c r="V863" s="257"/>
      <c r="W863" s="257"/>
      <c r="X863" s="257"/>
      <c r="Y863" s="257"/>
      <c r="Z863" s="257"/>
      <c r="AA863" s="257"/>
      <c r="AB863" s="253"/>
      <c r="AC863" s="253"/>
      <c r="AD863" s="253"/>
      <c r="AE863" s="253"/>
      <c r="AF863" s="253"/>
      <c r="AG863" s="253"/>
      <c r="AH863" s="253"/>
      <c r="AI863" s="253"/>
      <c r="AJ863" s="253"/>
      <c r="AK863" s="253"/>
      <c r="AL863" s="253"/>
      <c r="AM863" s="253"/>
      <c r="AN863" s="253"/>
      <c r="AO863" s="253"/>
      <c r="AP863" s="253"/>
      <c r="AQ863" s="253"/>
      <c r="AR863" s="253"/>
      <c r="AS863" s="253"/>
      <c r="AT863" s="253"/>
      <c r="AU863" s="253"/>
      <c r="AV863" s="253"/>
      <c r="AW863" s="253"/>
      <c r="AX863" s="253"/>
      <c r="AY863" s="253"/>
      <c r="AZ863" s="253"/>
      <c r="BA863" s="253"/>
      <c r="BB863" s="253"/>
      <c r="BC863" s="253"/>
      <c r="BD863" s="253"/>
      <c r="BE863" s="253"/>
      <c r="BF863" s="253"/>
      <c r="BG863" s="253"/>
      <c r="BH863" s="253"/>
      <c r="BI863" s="253"/>
      <c r="BJ863" s="253"/>
      <c r="BK863" s="253"/>
      <c r="BL863" s="295"/>
      <c r="BM863" s="253"/>
      <c r="BN863" s="253"/>
      <c r="BO863" s="253"/>
      <c r="BP863" s="253"/>
      <c r="BQ863" s="253"/>
      <c r="BR863" s="253"/>
      <c r="BS863" s="253"/>
      <c r="BT863" s="253"/>
      <c r="BU863" s="253"/>
      <c r="BV863" s="253"/>
      <c r="BW863" s="253"/>
      <c r="BX863" s="253"/>
      <c r="BY863" s="253"/>
      <c r="BZ863" s="253"/>
      <c r="CA863" s="253"/>
      <c r="CB863" s="134"/>
    </row>
    <row r="864" spans="1:80" ht="12" x14ac:dyDescent="0.2">
      <c r="A864" s="248"/>
      <c r="B864" s="263"/>
      <c r="C864" s="276" t="str">
        <f>_xlfn.CONCAT(Leverancespecifikation6[[#This Row],[ID]],Leverancespecifikation6[[#This Row],[BYGNINGSDEL]])</f>
        <v/>
      </c>
      <c r="D864" s="253"/>
      <c r="E864" s="253"/>
      <c r="F864" s="253"/>
      <c r="G864" s="253"/>
      <c r="H864" s="253"/>
      <c r="I864" s="253"/>
      <c r="J864" s="253"/>
      <c r="K864" s="277"/>
      <c r="L864" s="253"/>
      <c r="M864" s="278"/>
      <c r="N864" s="326"/>
      <c r="O864" s="256" t="str">
        <f>VLOOKUP(Leverancespecifikation6[[#This Row],[ID-Bygningsdel]],'Data aktør'!A:H,2,FALSE)</f>
        <v/>
      </c>
      <c r="P864" s="256" t="str">
        <f>VLOOKUP(Leverancespecifikation6[[#This Row],[ID-Bygningsdel]],'Data aktør'!A:H,3,FALSE)</f>
        <v/>
      </c>
      <c r="Q864" s="256" t="str">
        <f>VLOOKUP(Leverancespecifikation6[[#This Row],[ID-Bygningsdel]],'Data aktør'!A:H,4,FALSE)</f>
        <v/>
      </c>
      <c r="R864" s="256" t="str">
        <f>VLOOKUP(Leverancespecifikation6[[#This Row],[ID-Bygningsdel]],'Data aktør'!A:H,5,FALSE)</f>
        <v/>
      </c>
      <c r="S864" s="256" t="str">
        <f>VLOOKUP(Leverancespecifikation6[[#This Row],[ID-Bygningsdel]],'Data aktør'!A:H,6,FALSE)</f>
        <v/>
      </c>
      <c r="T864" s="256" t="str">
        <f>VLOOKUP(Leverancespecifikation6[[#This Row],[ID-Bygningsdel]],'Data aktør'!A:H,7,FALSE)</f>
        <v/>
      </c>
      <c r="U864" s="256" t="str">
        <f>VLOOKUP(Leverancespecifikation6[[#This Row],[ID-Bygningsdel]],'Data aktør'!A:H,8,FALSE)</f>
        <v/>
      </c>
      <c r="V864" s="257"/>
      <c r="W864" s="257"/>
      <c r="X864" s="257"/>
      <c r="Y864" s="257"/>
      <c r="Z864" s="257"/>
      <c r="AA864" s="257"/>
      <c r="AB864" s="253"/>
      <c r="AC864" s="253"/>
      <c r="AD864" s="253"/>
      <c r="AE864" s="253"/>
      <c r="AF864" s="253"/>
      <c r="AG864" s="253"/>
      <c r="AH864" s="253"/>
      <c r="AI864" s="253"/>
      <c r="AJ864" s="253"/>
      <c r="AK864" s="253"/>
      <c r="AL864" s="253"/>
      <c r="AM864" s="253"/>
      <c r="AN864" s="253"/>
      <c r="AO864" s="253"/>
      <c r="AP864" s="253"/>
      <c r="AQ864" s="253"/>
      <c r="AR864" s="253"/>
      <c r="AS864" s="253"/>
      <c r="AT864" s="253"/>
      <c r="AU864" s="253"/>
      <c r="AV864" s="253"/>
      <c r="AW864" s="253"/>
      <c r="AX864" s="253"/>
      <c r="AY864" s="253"/>
      <c r="AZ864" s="253"/>
      <c r="BA864" s="253"/>
      <c r="BB864" s="253"/>
      <c r="BC864" s="253"/>
      <c r="BD864" s="253"/>
      <c r="BE864" s="253"/>
      <c r="BF864" s="253"/>
      <c r="BG864" s="253"/>
      <c r="BH864" s="253"/>
      <c r="BI864" s="253"/>
      <c r="BJ864" s="253"/>
      <c r="BK864" s="253"/>
      <c r="BL864" s="295"/>
      <c r="BM864" s="253"/>
      <c r="BN864" s="253"/>
      <c r="BO864" s="253"/>
      <c r="BP864" s="253"/>
      <c r="BQ864" s="253"/>
      <c r="BR864" s="253"/>
      <c r="BS864" s="253"/>
      <c r="BT864" s="253"/>
      <c r="BU864" s="253"/>
      <c r="BV864" s="253"/>
      <c r="BW864" s="253"/>
      <c r="BX864" s="253"/>
      <c r="BY864" s="253"/>
      <c r="BZ864" s="253"/>
      <c r="CA864" s="253"/>
      <c r="CB864" s="134"/>
    </row>
    <row r="865" spans="1:80" ht="12" x14ac:dyDescent="0.2">
      <c r="A865" s="248"/>
      <c r="B865" s="263"/>
      <c r="C865" s="276" t="str">
        <f>_xlfn.CONCAT(Leverancespecifikation6[[#This Row],[ID]],Leverancespecifikation6[[#This Row],[BYGNINGSDEL]])</f>
        <v/>
      </c>
      <c r="D865" s="253"/>
      <c r="E865" s="253"/>
      <c r="F865" s="253"/>
      <c r="G865" s="253"/>
      <c r="H865" s="253"/>
      <c r="I865" s="253"/>
      <c r="J865" s="253"/>
      <c r="K865" s="277"/>
      <c r="L865" s="253"/>
      <c r="M865" s="278"/>
      <c r="N865" s="326"/>
      <c r="O865" s="256" t="str">
        <f>VLOOKUP(Leverancespecifikation6[[#This Row],[ID-Bygningsdel]],'Data aktør'!A:H,2,FALSE)</f>
        <v/>
      </c>
      <c r="P865" s="256" t="str">
        <f>VLOOKUP(Leverancespecifikation6[[#This Row],[ID-Bygningsdel]],'Data aktør'!A:H,3,FALSE)</f>
        <v/>
      </c>
      <c r="Q865" s="256" t="str">
        <f>VLOOKUP(Leverancespecifikation6[[#This Row],[ID-Bygningsdel]],'Data aktør'!A:H,4,FALSE)</f>
        <v/>
      </c>
      <c r="R865" s="256" t="str">
        <f>VLOOKUP(Leverancespecifikation6[[#This Row],[ID-Bygningsdel]],'Data aktør'!A:H,5,FALSE)</f>
        <v/>
      </c>
      <c r="S865" s="256" t="str">
        <f>VLOOKUP(Leverancespecifikation6[[#This Row],[ID-Bygningsdel]],'Data aktør'!A:H,6,FALSE)</f>
        <v/>
      </c>
      <c r="T865" s="256" t="str">
        <f>VLOOKUP(Leverancespecifikation6[[#This Row],[ID-Bygningsdel]],'Data aktør'!A:H,7,FALSE)</f>
        <v/>
      </c>
      <c r="U865" s="256" t="str">
        <f>VLOOKUP(Leverancespecifikation6[[#This Row],[ID-Bygningsdel]],'Data aktør'!A:H,8,FALSE)</f>
        <v/>
      </c>
      <c r="V865" s="257"/>
      <c r="W865" s="257"/>
      <c r="X865" s="257"/>
      <c r="Y865" s="257"/>
      <c r="Z865" s="257"/>
      <c r="AA865" s="257"/>
      <c r="AB865" s="253"/>
      <c r="AC865" s="253"/>
      <c r="AD865" s="253"/>
      <c r="AE865" s="253"/>
      <c r="AF865" s="253"/>
      <c r="AG865" s="253"/>
      <c r="AH865" s="253"/>
      <c r="AI865" s="253"/>
      <c r="AJ865" s="253"/>
      <c r="AK865" s="253"/>
      <c r="AL865" s="253"/>
      <c r="AM865" s="253"/>
      <c r="AN865" s="253"/>
      <c r="AO865" s="253"/>
      <c r="AP865" s="253"/>
      <c r="AQ865" s="253"/>
      <c r="AR865" s="253"/>
      <c r="AS865" s="253"/>
      <c r="AT865" s="253"/>
      <c r="AU865" s="253"/>
      <c r="AV865" s="253"/>
      <c r="AW865" s="253"/>
      <c r="AX865" s="253"/>
      <c r="AY865" s="253"/>
      <c r="AZ865" s="253"/>
      <c r="BA865" s="253"/>
      <c r="BB865" s="253"/>
      <c r="BC865" s="253"/>
      <c r="BD865" s="253"/>
      <c r="BE865" s="253"/>
      <c r="BF865" s="253"/>
      <c r="BG865" s="253"/>
      <c r="BH865" s="253"/>
      <c r="BI865" s="253"/>
      <c r="BJ865" s="253"/>
      <c r="BK865" s="253"/>
      <c r="BL865" s="295"/>
      <c r="BM865" s="253"/>
      <c r="BN865" s="253"/>
      <c r="BO865" s="253"/>
      <c r="BP865" s="253"/>
      <c r="BQ865" s="253"/>
      <c r="BR865" s="253"/>
      <c r="BS865" s="253"/>
      <c r="BT865" s="253"/>
      <c r="BU865" s="253"/>
      <c r="BV865" s="253"/>
      <c r="BW865" s="253"/>
      <c r="BX865" s="253"/>
      <c r="BY865" s="253"/>
      <c r="BZ865" s="253"/>
      <c r="CA865" s="253"/>
      <c r="CB865" s="134"/>
    </row>
    <row r="866" spans="1:80" ht="12" x14ac:dyDescent="0.2">
      <c r="A866" s="248"/>
      <c r="B866" s="263"/>
      <c r="C866" s="276" t="str">
        <f>_xlfn.CONCAT(Leverancespecifikation6[[#This Row],[ID]],Leverancespecifikation6[[#This Row],[BYGNINGSDEL]])</f>
        <v/>
      </c>
      <c r="D866" s="253"/>
      <c r="E866" s="253"/>
      <c r="F866" s="253"/>
      <c r="G866" s="253"/>
      <c r="H866" s="253"/>
      <c r="I866" s="253"/>
      <c r="J866" s="253"/>
      <c r="K866" s="277"/>
      <c r="L866" s="253"/>
      <c r="M866" s="278"/>
      <c r="N866" s="326"/>
      <c r="O866" s="256" t="str">
        <f>VLOOKUP(Leverancespecifikation6[[#This Row],[ID-Bygningsdel]],'Data aktør'!A:H,2,FALSE)</f>
        <v/>
      </c>
      <c r="P866" s="256" t="str">
        <f>VLOOKUP(Leverancespecifikation6[[#This Row],[ID-Bygningsdel]],'Data aktør'!A:H,3,FALSE)</f>
        <v/>
      </c>
      <c r="Q866" s="256" t="str">
        <f>VLOOKUP(Leverancespecifikation6[[#This Row],[ID-Bygningsdel]],'Data aktør'!A:H,4,FALSE)</f>
        <v/>
      </c>
      <c r="R866" s="256" t="str">
        <f>VLOOKUP(Leverancespecifikation6[[#This Row],[ID-Bygningsdel]],'Data aktør'!A:H,5,FALSE)</f>
        <v/>
      </c>
      <c r="S866" s="256" t="str">
        <f>VLOOKUP(Leverancespecifikation6[[#This Row],[ID-Bygningsdel]],'Data aktør'!A:H,6,FALSE)</f>
        <v/>
      </c>
      <c r="T866" s="256" t="str">
        <f>VLOOKUP(Leverancespecifikation6[[#This Row],[ID-Bygningsdel]],'Data aktør'!A:H,7,FALSE)</f>
        <v/>
      </c>
      <c r="U866" s="256" t="str">
        <f>VLOOKUP(Leverancespecifikation6[[#This Row],[ID-Bygningsdel]],'Data aktør'!A:H,8,FALSE)</f>
        <v/>
      </c>
      <c r="V866" s="257"/>
      <c r="W866" s="257"/>
      <c r="X866" s="257"/>
      <c r="Y866" s="257"/>
      <c r="Z866" s="257"/>
      <c r="AA866" s="257"/>
      <c r="AB866" s="253"/>
      <c r="AC866" s="253"/>
      <c r="AD866" s="253"/>
      <c r="AE866" s="253"/>
      <c r="AF866" s="253"/>
      <c r="AG866" s="253"/>
      <c r="AH866" s="253"/>
      <c r="AI866" s="253"/>
      <c r="AJ866" s="253"/>
      <c r="AK866" s="253"/>
      <c r="AL866" s="253"/>
      <c r="AM866" s="253"/>
      <c r="AN866" s="253"/>
      <c r="AO866" s="253"/>
      <c r="AP866" s="253"/>
      <c r="AQ866" s="253"/>
      <c r="AR866" s="253"/>
      <c r="AS866" s="253"/>
      <c r="AT866" s="253"/>
      <c r="AU866" s="253"/>
      <c r="AV866" s="253"/>
      <c r="AW866" s="253"/>
      <c r="AX866" s="253"/>
      <c r="AY866" s="253"/>
      <c r="AZ866" s="253"/>
      <c r="BA866" s="253"/>
      <c r="BB866" s="253"/>
      <c r="BC866" s="253"/>
      <c r="BD866" s="253"/>
      <c r="BE866" s="253"/>
      <c r="BF866" s="253"/>
      <c r="BG866" s="253"/>
      <c r="BH866" s="253"/>
      <c r="BI866" s="253"/>
      <c r="BJ866" s="253"/>
      <c r="BK866" s="253"/>
      <c r="BL866" s="295"/>
      <c r="BM866" s="253"/>
      <c r="BN866" s="253"/>
      <c r="BO866" s="253"/>
      <c r="BP866" s="253"/>
      <c r="BQ866" s="253"/>
      <c r="BR866" s="253"/>
      <c r="BS866" s="253"/>
      <c r="BT866" s="253"/>
      <c r="BU866" s="253"/>
      <c r="BV866" s="253"/>
      <c r="BW866" s="253"/>
      <c r="BX866" s="253"/>
      <c r="BY866" s="253"/>
      <c r="BZ866" s="253"/>
      <c r="CA866" s="253"/>
      <c r="CB866" s="134"/>
    </row>
    <row r="867" spans="1:80" ht="12" x14ac:dyDescent="0.2">
      <c r="A867" s="248"/>
      <c r="B867" s="263"/>
      <c r="C867" s="276" t="str">
        <f>_xlfn.CONCAT(Leverancespecifikation6[[#This Row],[ID]],Leverancespecifikation6[[#This Row],[BYGNINGSDEL]])</f>
        <v/>
      </c>
      <c r="D867" s="253"/>
      <c r="E867" s="253"/>
      <c r="F867" s="253"/>
      <c r="G867" s="253"/>
      <c r="H867" s="253"/>
      <c r="I867" s="253"/>
      <c r="J867" s="253"/>
      <c r="K867" s="277"/>
      <c r="L867" s="253"/>
      <c r="M867" s="278"/>
      <c r="N867" s="326"/>
      <c r="O867" s="256" t="str">
        <f>VLOOKUP(Leverancespecifikation6[[#This Row],[ID-Bygningsdel]],'Data aktør'!A:H,2,FALSE)</f>
        <v/>
      </c>
      <c r="P867" s="256" t="str">
        <f>VLOOKUP(Leverancespecifikation6[[#This Row],[ID-Bygningsdel]],'Data aktør'!A:H,3,FALSE)</f>
        <v/>
      </c>
      <c r="Q867" s="256" t="str">
        <f>VLOOKUP(Leverancespecifikation6[[#This Row],[ID-Bygningsdel]],'Data aktør'!A:H,4,FALSE)</f>
        <v/>
      </c>
      <c r="R867" s="256" t="str">
        <f>VLOOKUP(Leverancespecifikation6[[#This Row],[ID-Bygningsdel]],'Data aktør'!A:H,5,FALSE)</f>
        <v/>
      </c>
      <c r="S867" s="256" t="str">
        <f>VLOOKUP(Leverancespecifikation6[[#This Row],[ID-Bygningsdel]],'Data aktør'!A:H,6,FALSE)</f>
        <v/>
      </c>
      <c r="T867" s="256" t="str">
        <f>VLOOKUP(Leverancespecifikation6[[#This Row],[ID-Bygningsdel]],'Data aktør'!A:H,7,FALSE)</f>
        <v/>
      </c>
      <c r="U867" s="256" t="str">
        <f>VLOOKUP(Leverancespecifikation6[[#This Row],[ID-Bygningsdel]],'Data aktør'!A:H,8,FALSE)</f>
        <v/>
      </c>
      <c r="V867" s="257"/>
      <c r="W867" s="257"/>
      <c r="X867" s="257"/>
      <c r="Y867" s="257"/>
      <c r="Z867" s="257"/>
      <c r="AA867" s="257"/>
      <c r="AB867" s="253"/>
      <c r="AC867" s="253"/>
      <c r="AD867" s="253"/>
      <c r="AE867" s="253"/>
      <c r="AF867" s="253"/>
      <c r="AG867" s="253"/>
      <c r="AH867" s="253"/>
      <c r="AI867" s="253"/>
      <c r="AJ867" s="253"/>
      <c r="AK867" s="253"/>
      <c r="AL867" s="253"/>
      <c r="AM867" s="253"/>
      <c r="AN867" s="253"/>
      <c r="AO867" s="253"/>
      <c r="AP867" s="253"/>
      <c r="AQ867" s="253"/>
      <c r="AR867" s="253"/>
      <c r="AS867" s="253"/>
      <c r="AT867" s="253"/>
      <c r="AU867" s="253"/>
      <c r="AV867" s="253"/>
      <c r="AW867" s="253"/>
      <c r="AX867" s="253"/>
      <c r="AY867" s="253"/>
      <c r="AZ867" s="253"/>
      <c r="BA867" s="253"/>
      <c r="BB867" s="253"/>
      <c r="BC867" s="253"/>
      <c r="BD867" s="253"/>
      <c r="BE867" s="253"/>
      <c r="BF867" s="253"/>
      <c r="BG867" s="253"/>
      <c r="BH867" s="253"/>
      <c r="BI867" s="253"/>
      <c r="BJ867" s="253"/>
      <c r="BK867" s="253"/>
      <c r="BL867" s="295"/>
      <c r="BM867" s="253"/>
      <c r="BN867" s="253"/>
      <c r="BO867" s="253"/>
      <c r="BP867" s="253"/>
      <c r="BQ867" s="253"/>
      <c r="BR867" s="253"/>
      <c r="BS867" s="253"/>
      <c r="BT867" s="253"/>
      <c r="BU867" s="253"/>
      <c r="BV867" s="253"/>
      <c r="BW867" s="253"/>
      <c r="BX867" s="253"/>
      <c r="BY867" s="253"/>
      <c r="BZ867" s="253"/>
      <c r="CA867" s="253"/>
      <c r="CB867" s="134"/>
    </row>
    <row r="868" spans="1:80" ht="12" x14ac:dyDescent="0.2">
      <c r="A868" s="248"/>
      <c r="B868" s="263"/>
      <c r="C868" s="276" t="str">
        <f>_xlfn.CONCAT(Leverancespecifikation6[[#This Row],[ID]],Leverancespecifikation6[[#This Row],[BYGNINGSDEL]])</f>
        <v/>
      </c>
      <c r="D868" s="253"/>
      <c r="E868" s="253"/>
      <c r="F868" s="253"/>
      <c r="G868" s="253"/>
      <c r="H868" s="253"/>
      <c r="I868" s="253"/>
      <c r="J868" s="253"/>
      <c r="K868" s="277"/>
      <c r="L868" s="253"/>
      <c r="M868" s="278"/>
      <c r="N868" s="326"/>
      <c r="O868" s="256" t="str">
        <f>VLOOKUP(Leverancespecifikation6[[#This Row],[ID-Bygningsdel]],'Data aktør'!A:H,2,FALSE)</f>
        <v/>
      </c>
      <c r="P868" s="256" t="str">
        <f>VLOOKUP(Leverancespecifikation6[[#This Row],[ID-Bygningsdel]],'Data aktør'!A:H,3,FALSE)</f>
        <v/>
      </c>
      <c r="Q868" s="256" t="str">
        <f>VLOOKUP(Leverancespecifikation6[[#This Row],[ID-Bygningsdel]],'Data aktør'!A:H,4,FALSE)</f>
        <v/>
      </c>
      <c r="R868" s="256" t="str">
        <f>VLOOKUP(Leverancespecifikation6[[#This Row],[ID-Bygningsdel]],'Data aktør'!A:H,5,FALSE)</f>
        <v/>
      </c>
      <c r="S868" s="256" t="str">
        <f>VLOOKUP(Leverancespecifikation6[[#This Row],[ID-Bygningsdel]],'Data aktør'!A:H,6,FALSE)</f>
        <v/>
      </c>
      <c r="T868" s="256" t="str">
        <f>VLOOKUP(Leverancespecifikation6[[#This Row],[ID-Bygningsdel]],'Data aktør'!A:H,7,FALSE)</f>
        <v/>
      </c>
      <c r="U868" s="256" t="str">
        <f>VLOOKUP(Leverancespecifikation6[[#This Row],[ID-Bygningsdel]],'Data aktør'!A:H,8,FALSE)</f>
        <v/>
      </c>
      <c r="V868" s="257"/>
      <c r="W868" s="257"/>
      <c r="X868" s="257"/>
      <c r="Y868" s="257"/>
      <c r="Z868" s="257"/>
      <c r="AA868" s="257"/>
      <c r="AB868" s="253"/>
      <c r="AC868" s="253"/>
      <c r="AD868" s="253"/>
      <c r="AE868" s="253"/>
      <c r="AF868" s="253"/>
      <c r="AG868" s="253"/>
      <c r="AH868" s="253"/>
      <c r="AI868" s="253"/>
      <c r="AJ868" s="253"/>
      <c r="AK868" s="253"/>
      <c r="AL868" s="253"/>
      <c r="AM868" s="253"/>
      <c r="AN868" s="253"/>
      <c r="AO868" s="253"/>
      <c r="AP868" s="253"/>
      <c r="AQ868" s="253"/>
      <c r="AR868" s="253"/>
      <c r="AS868" s="253"/>
      <c r="AT868" s="253"/>
      <c r="AU868" s="253"/>
      <c r="AV868" s="253"/>
      <c r="AW868" s="253"/>
      <c r="AX868" s="253"/>
      <c r="AY868" s="253"/>
      <c r="AZ868" s="253"/>
      <c r="BA868" s="253"/>
      <c r="BB868" s="253"/>
      <c r="BC868" s="253"/>
      <c r="BD868" s="253"/>
      <c r="BE868" s="253"/>
      <c r="BF868" s="253"/>
      <c r="BG868" s="253"/>
      <c r="BH868" s="253"/>
      <c r="BI868" s="253"/>
      <c r="BJ868" s="253"/>
      <c r="BK868" s="253"/>
      <c r="BL868" s="295"/>
      <c r="BM868" s="253"/>
      <c r="BN868" s="253"/>
      <c r="BO868" s="253"/>
      <c r="BP868" s="253"/>
      <c r="BQ868" s="253"/>
      <c r="BR868" s="253"/>
      <c r="BS868" s="253"/>
      <c r="BT868" s="253"/>
      <c r="BU868" s="253"/>
      <c r="BV868" s="253"/>
      <c r="BW868" s="253"/>
      <c r="BX868" s="253"/>
      <c r="BY868" s="253"/>
      <c r="BZ868" s="253"/>
      <c r="CA868" s="253"/>
      <c r="CB868" s="134"/>
    </row>
    <row r="869" spans="1:80" ht="12" x14ac:dyDescent="0.2">
      <c r="A869" s="248"/>
      <c r="B869" s="263"/>
      <c r="C869" s="276" t="str">
        <f>_xlfn.CONCAT(Leverancespecifikation6[[#This Row],[ID]],Leverancespecifikation6[[#This Row],[BYGNINGSDEL]])</f>
        <v/>
      </c>
      <c r="D869" s="253"/>
      <c r="E869" s="253"/>
      <c r="F869" s="253"/>
      <c r="G869" s="253"/>
      <c r="H869" s="253"/>
      <c r="I869" s="253"/>
      <c r="J869" s="253"/>
      <c r="K869" s="277"/>
      <c r="L869" s="253"/>
      <c r="M869" s="278"/>
      <c r="N869" s="326"/>
      <c r="O869" s="256" t="str">
        <f>VLOOKUP(Leverancespecifikation6[[#This Row],[ID-Bygningsdel]],'Data aktør'!A:H,2,FALSE)</f>
        <v/>
      </c>
      <c r="P869" s="256" t="str">
        <f>VLOOKUP(Leverancespecifikation6[[#This Row],[ID-Bygningsdel]],'Data aktør'!A:H,3,FALSE)</f>
        <v/>
      </c>
      <c r="Q869" s="256" t="str">
        <f>VLOOKUP(Leverancespecifikation6[[#This Row],[ID-Bygningsdel]],'Data aktør'!A:H,4,FALSE)</f>
        <v/>
      </c>
      <c r="R869" s="256" t="str">
        <f>VLOOKUP(Leverancespecifikation6[[#This Row],[ID-Bygningsdel]],'Data aktør'!A:H,5,FALSE)</f>
        <v/>
      </c>
      <c r="S869" s="256" t="str">
        <f>VLOOKUP(Leverancespecifikation6[[#This Row],[ID-Bygningsdel]],'Data aktør'!A:H,6,FALSE)</f>
        <v/>
      </c>
      <c r="T869" s="256" t="str">
        <f>VLOOKUP(Leverancespecifikation6[[#This Row],[ID-Bygningsdel]],'Data aktør'!A:H,7,FALSE)</f>
        <v/>
      </c>
      <c r="U869" s="256" t="str">
        <f>VLOOKUP(Leverancespecifikation6[[#This Row],[ID-Bygningsdel]],'Data aktør'!A:H,8,FALSE)</f>
        <v/>
      </c>
      <c r="V869" s="257"/>
      <c r="W869" s="257"/>
      <c r="X869" s="257"/>
      <c r="Y869" s="257"/>
      <c r="Z869" s="257"/>
      <c r="AA869" s="257"/>
      <c r="AB869" s="253"/>
      <c r="AC869" s="253"/>
      <c r="AD869" s="253"/>
      <c r="AE869" s="253"/>
      <c r="AF869" s="253"/>
      <c r="AG869" s="253"/>
      <c r="AH869" s="253"/>
      <c r="AI869" s="253"/>
      <c r="AJ869" s="253"/>
      <c r="AK869" s="253"/>
      <c r="AL869" s="253"/>
      <c r="AM869" s="253"/>
      <c r="AN869" s="253"/>
      <c r="AO869" s="253"/>
      <c r="AP869" s="253"/>
      <c r="AQ869" s="253"/>
      <c r="AR869" s="253"/>
      <c r="AS869" s="253"/>
      <c r="AT869" s="253"/>
      <c r="AU869" s="253"/>
      <c r="AV869" s="253"/>
      <c r="AW869" s="253"/>
      <c r="AX869" s="253"/>
      <c r="AY869" s="253"/>
      <c r="AZ869" s="253"/>
      <c r="BA869" s="253"/>
      <c r="BB869" s="253"/>
      <c r="BC869" s="253"/>
      <c r="BD869" s="253"/>
      <c r="BE869" s="253"/>
      <c r="BF869" s="253"/>
      <c r="BG869" s="253"/>
      <c r="BH869" s="253"/>
      <c r="BI869" s="253"/>
      <c r="BJ869" s="253"/>
      <c r="BK869" s="253"/>
      <c r="BL869" s="295"/>
      <c r="BM869" s="253"/>
      <c r="BN869" s="253"/>
      <c r="BO869" s="253"/>
      <c r="BP869" s="253"/>
      <c r="BQ869" s="253"/>
      <c r="BR869" s="253"/>
      <c r="BS869" s="253"/>
      <c r="BT869" s="253"/>
      <c r="BU869" s="253"/>
      <c r="BV869" s="253"/>
      <c r="BW869" s="253"/>
      <c r="BX869" s="253"/>
      <c r="BY869" s="253"/>
      <c r="BZ869" s="253"/>
      <c r="CA869" s="253"/>
      <c r="CB869" s="134"/>
    </row>
    <row r="870" spans="1:80" ht="12" x14ac:dyDescent="0.2">
      <c r="A870" s="248"/>
      <c r="B870" s="263"/>
      <c r="C870" s="276" t="str">
        <f>_xlfn.CONCAT(Leverancespecifikation6[[#This Row],[ID]],Leverancespecifikation6[[#This Row],[BYGNINGSDEL]])</f>
        <v/>
      </c>
      <c r="D870" s="253"/>
      <c r="E870" s="253"/>
      <c r="F870" s="253"/>
      <c r="G870" s="253"/>
      <c r="H870" s="253"/>
      <c r="I870" s="253"/>
      <c r="J870" s="253"/>
      <c r="K870" s="277"/>
      <c r="L870" s="253"/>
      <c r="M870" s="278"/>
      <c r="N870" s="326"/>
      <c r="O870" s="256" t="str">
        <f>VLOOKUP(Leverancespecifikation6[[#This Row],[ID-Bygningsdel]],'Data aktør'!A:H,2,FALSE)</f>
        <v/>
      </c>
      <c r="P870" s="256" t="str">
        <f>VLOOKUP(Leverancespecifikation6[[#This Row],[ID-Bygningsdel]],'Data aktør'!A:H,3,FALSE)</f>
        <v/>
      </c>
      <c r="Q870" s="256" t="str">
        <f>VLOOKUP(Leverancespecifikation6[[#This Row],[ID-Bygningsdel]],'Data aktør'!A:H,4,FALSE)</f>
        <v/>
      </c>
      <c r="R870" s="256" t="str">
        <f>VLOOKUP(Leverancespecifikation6[[#This Row],[ID-Bygningsdel]],'Data aktør'!A:H,5,FALSE)</f>
        <v/>
      </c>
      <c r="S870" s="256" t="str">
        <f>VLOOKUP(Leverancespecifikation6[[#This Row],[ID-Bygningsdel]],'Data aktør'!A:H,6,FALSE)</f>
        <v/>
      </c>
      <c r="T870" s="256" t="str">
        <f>VLOOKUP(Leverancespecifikation6[[#This Row],[ID-Bygningsdel]],'Data aktør'!A:H,7,FALSE)</f>
        <v/>
      </c>
      <c r="U870" s="256" t="str">
        <f>VLOOKUP(Leverancespecifikation6[[#This Row],[ID-Bygningsdel]],'Data aktør'!A:H,8,FALSE)</f>
        <v/>
      </c>
      <c r="V870" s="257"/>
      <c r="W870" s="257"/>
      <c r="X870" s="257"/>
      <c r="Y870" s="257"/>
      <c r="Z870" s="257"/>
      <c r="AA870" s="257"/>
      <c r="AB870" s="253"/>
      <c r="AC870" s="253"/>
      <c r="AD870" s="253"/>
      <c r="AE870" s="253"/>
      <c r="AF870" s="253"/>
      <c r="AG870" s="253"/>
      <c r="AH870" s="253"/>
      <c r="AI870" s="253"/>
      <c r="AJ870" s="253"/>
      <c r="AK870" s="253"/>
      <c r="AL870" s="253"/>
      <c r="AM870" s="253"/>
      <c r="AN870" s="253"/>
      <c r="AO870" s="253"/>
      <c r="AP870" s="253"/>
      <c r="AQ870" s="253"/>
      <c r="AR870" s="253"/>
      <c r="AS870" s="253"/>
      <c r="AT870" s="253"/>
      <c r="AU870" s="253"/>
      <c r="AV870" s="253"/>
      <c r="AW870" s="253"/>
      <c r="AX870" s="253"/>
      <c r="AY870" s="253"/>
      <c r="AZ870" s="253"/>
      <c r="BA870" s="253"/>
      <c r="BB870" s="253"/>
      <c r="BC870" s="253"/>
      <c r="BD870" s="253"/>
      <c r="BE870" s="253"/>
      <c r="BF870" s="253"/>
      <c r="BG870" s="253"/>
      <c r="BH870" s="253"/>
      <c r="BI870" s="253"/>
      <c r="BJ870" s="253"/>
      <c r="BK870" s="253"/>
      <c r="BL870" s="295"/>
      <c r="BM870" s="253"/>
      <c r="BN870" s="253"/>
      <c r="BO870" s="253"/>
      <c r="BP870" s="253"/>
      <c r="BQ870" s="253"/>
      <c r="BR870" s="253"/>
      <c r="BS870" s="253"/>
      <c r="BT870" s="253"/>
      <c r="BU870" s="253"/>
      <c r="BV870" s="253"/>
      <c r="BW870" s="253"/>
      <c r="BX870" s="253"/>
      <c r="BY870" s="253"/>
      <c r="BZ870" s="253"/>
      <c r="CA870" s="253"/>
      <c r="CB870" s="134"/>
    </row>
    <row r="871" spans="1:80" ht="12" x14ac:dyDescent="0.2">
      <c r="A871" s="248"/>
      <c r="B871" s="263"/>
      <c r="C871" s="276" t="str">
        <f>_xlfn.CONCAT(Leverancespecifikation6[[#This Row],[ID]],Leverancespecifikation6[[#This Row],[BYGNINGSDEL]])</f>
        <v/>
      </c>
      <c r="D871" s="253"/>
      <c r="E871" s="253"/>
      <c r="F871" s="253"/>
      <c r="G871" s="253"/>
      <c r="H871" s="253"/>
      <c r="I871" s="253"/>
      <c r="J871" s="253"/>
      <c r="K871" s="277"/>
      <c r="L871" s="253"/>
      <c r="M871" s="278"/>
      <c r="N871" s="326"/>
      <c r="O871" s="256" t="str">
        <f>VLOOKUP(Leverancespecifikation6[[#This Row],[ID-Bygningsdel]],'Data aktør'!A:H,2,FALSE)</f>
        <v/>
      </c>
      <c r="P871" s="256" t="str">
        <f>VLOOKUP(Leverancespecifikation6[[#This Row],[ID-Bygningsdel]],'Data aktør'!A:H,3,FALSE)</f>
        <v/>
      </c>
      <c r="Q871" s="256" t="str">
        <f>VLOOKUP(Leverancespecifikation6[[#This Row],[ID-Bygningsdel]],'Data aktør'!A:H,4,FALSE)</f>
        <v/>
      </c>
      <c r="R871" s="256" t="str">
        <f>VLOOKUP(Leverancespecifikation6[[#This Row],[ID-Bygningsdel]],'Data aktør'!A:H,5,FALSE)</f>
        <v/>
      </c>
      <c r="S871" s="256" t="str">
        <f>VLOOKUP(Leverancespecifikation6[[#This Row],[ID-Bygningsdel]],'Data aktør'!A:H,6,FALSE)</f>
        <v/>
      </c>
      <c r="T871" s="256" t="str">
        <f>VLOOKUP(Leverancespecifikation6[[#This Row],[ID-Bygningsdel]],'Data aktør'!A:H,7,FALSE)</f>
        <v/>
      </c>
      <c r="U871" s="256" t="str">
        <f>VLOOKUP(Leverancespecifikation6[[#This Row],[ID-Bygningsdel]],'Data aktør'!A:H,8,FALSE)</f>
        <v/>
      </c>
      <c r="V871" s="257"/>
      <c r="W871" s="257"/>
      <c r="X871" s="257"/>
      <c r="Y871" s="257"/>
      <c r="Z871" s="257"/>
      <c r="AA871" s="257"/>
      <c r="AB871" s="253"/>
      <c r="AC871" s="253"/>
      <c r="AD871" s="253"/>
      <c r="AE871" s="253"/>
      <c r="AF871" s="253"/>
      <c r="AG871" s="253"/>
      <c r="AH871" s="253"/>
      <c r="AI871" s="253"/>
      <c r="AJ871" s="253"/>
      <c r="AK871" s="253"/>
      <c r="AL871" s="253"/>
      <c r="AM871" s="253"/>
      <c r="AN871" s="253"/>
      <c r="AO871" s="253"/>
      <c r="AP871" s="253"/>
      <c r="AQ871" s="253"/>
      <c r="AR871" s="253"/>
      <c r="AS871" s="253"/>
      <c r="AT871" s="253"/>
      <c r="AU871" s="253"/>
      <c r="AV871" s="253"/>
      <c r="AW871" s="253"/>
      <c r="AX871" s="253"/>
      <c r="AY871" s="253"/>
      <c r="AZ871" s="253"/>
      <c r="BA871" s="253"/>
      <c r="BB871" s="253"/>
      <c r="BC871" s="253"/>
      <c r="BD871" s="253"/>
      <c r="BE871" s="253"/>
      <c r="BF871" s="253"/>
      <c r="BG871" s="253"/>
      <c r="BH871" s="253"/>
      <c r="BI871" s="253"/>
      <c r="BJ871" s="253"/>
      <c r="BK871" s="253"/>
      <c r="BL871" s="295"/>
      <c r="BM871" s="253"/>
      <c r="BN871" s="253"/>
      <c r="BO871" s="253"/>
      <c r="BP871" s="253"/>
      <c r="BQ871" s="253"/>
      <c r="BR871" s="253"/>
      <c r="BS871" s="253"/>
      <c r="BT871" s="253"/>
      <c r="BU871" s="253"/>
      <c r="BV871" s="253"/>
      <c r="BW871" s="253"/>
      <c r="BX871" s="253"/>
      <c r="BY871" s="253"/>
      <c r="BZ871" s="253"/>
      <c r="CA871" s="253"/>
      <c r="CB871" s="134"/>
    </row>
    <row r="872" spans="1:80" ht="12" x14ac:dyDescent="0.2">
      <c r="A872" s="248"/>
      <c r="B872" s="263"/>
      <c r="C872" s="276" t="str">
        <f>_xlfn.CONCAT(Leverancespecifikation6[[#This Row],[ID]],Leverancespecifikation6[[#This Row],[BYGNINGSDEL]])</f>
        <v/>
      </c>
      <c r="D872" s="253"/>
      <c r="E872" s="253"/>
      <c r="F872" s="253"/>
      <c r="G872" s="253"/>
      <c r="H872" s="253"/>
      <c r="I872" s="253"/>
      <c r="J872" s="253"/>
      <c r="K872" s="277"/>
      <c r="L872" s="253"/>
      <c r="M872" s="278"/>
      <c r="N872" s="326"/>
      <c r="O872" s="256" t="str">
        <f>VLOOKUP(Leverancespecifikation6[[#This Row],[ID-Bygningsdel]],'Data aktør'!A:H,2,FALSE)</f>
        <v/>
      </c>
      <c r="P872" s="256" t="str">
        <f>VLOOKUP(Leverancespecifikation6[[#This Row],[ID-Bygningsdel]],'Data aktør'!A:H,3,FALSE)</f>
        <v/>
      </c>
      <c r="Q872" s="256" t="str">
        <f>VLOOKUP(Leverancespecifikation6[[#This Row],[ID-Bygningsdel]],'Data aktør'!A:H,4,FALSE)</f>
        <v/>
      </c>
      <c r="R872" s="256" t="str">
        <f>VLOOKUP(Leverancespecifikation6[[#This Row],[ID-Bygningsdel]],'Data aktør'!A:H,5,FALSE)</f>
        <v/>
      </c>
      <c r="S872" s="256" t="str">
        <f>VLOOKUP(Leverancespecifikation6[[#This Row],[ID-Bygningsdel]],'Data aktør'!A:H,6,FALSE)</f>
        <v/>
      </c>
      <c r="T872" s="256" t="str">
        <f>VLOOKUP(Leverancespecifikation6[[#This Row],[ID-Bygningsdel]],'Data aktør'!A:H,7,FALSE)</f>
        <v/>
      </c>
      <c r="U872" s="256" t="str">
        <f>VLOOKUP(Leverancespecifikation6[[#This Row],[ID-Bygningsdel]],'Data aktør'!A:H,8,FALSE)</f>
        <v/>
      </c>
      <c r="V872" s="257"/>
      <c r="W872" s="257"/>
      <c r="X872" s="257"/>
      <c r="Y872" s="257"/>
      <c r="Z872" s="257"/>
      <c r="AA872" s="257"/>
      <c r="AB872" s="253"/>
      <c r="AC872" s="253"/>
      <c r="AD872" s="253"/>
      <c r="AE872" s="253"/>
      <c r="AF872" s="253"/>
      <c r="AG872" s="253"/>
      <c r="AH872" s="253"/>
      <c r="AI872" s="253"/>
      <c r="AJ872" s="253"/>
      <c r="AK872" s="253"/>
      <c r="AL872" s="253"/>
      <c r="AM872" s="253"/>
      <c r="AN872" s="253"/>
      <c r="AO872" s="253"/>
      <c r="AP872" s="253"/>
      <c r="AQ872" s="253"/>
      <c r="AR872" s="253"/>
      <c r="AS872" s="253"/>
      <c r="AT872" s="253"/>
      <c r="AU872" s="253"/>
      <c r="AV872" s="253"/>
      <c r="AW872" s="253"/>
      <c r="AX872" s="253"/>
      <c r="AY872" s="253"/>
      <c r="AZ872" s="253"/>
      <c r="BA872" s="253"/>
      <c r="BB872" s="253"/>
      <c r="BC872" s="253"/>
      <c r="BD872" s="253"/>
      <c r="BE872" s="253"/>
      <c r="BF872" s="253"/>
      <c r="BG872" s="253"/>
      <c r="BH872" s="253"/>
      <c r="BI872" s="253"/>
      <c r="BJ872" s="253"/>
      <c r="BK872" s="253"/>
      <c r="BL872" s="295"/>
      <c r="BM872" s="253"/>
      <c r="BN872" s="253"/>
      <c r="BO872" s="253"/>
      <c r="BP872" s="253"/>
      <c r="BQ872" s="253"/>
      <c r="BR872" s="253"/>
      <c r="BS872" s="253"/>
      <c r="BT872" s="253"/>
      <c r="BU872" s="253"/>
      <c r="BV872" s="253"/>
      <c r="BW872" s="253"/>
      <c r="BX872" s="253"/>
      <c r="BY872" s="253"/>
      <c r="BZ872" s="253"/>
      <c r="CA872" s="253"/>
      <c r="CB872" s="134"/>
    </row>
    <row r="873" spans="1:80" ht="12" x14ac:dyDescent="0.2">
      <c r="A873" s="248"/>
      <c r="B873" s="263"/>
      <c r="C873" s="276" t="str">
        <f>_xlfn.CONCAT(Leverancespecifikation6[[#This Row],[ID]],Leverancespecifikation6[[#This Row],[BYGNINGSDEL]])</f>
        <v/>
      </c>
      <c r="D873" s="253"/>
      <c r="E873" s="253"/>
      <c r="F873" s="253"/>
      <c r="G873" s="253"/>
      <c r="H873" s="253"/>
      <c r="I873" s="253"/>
      <c r="J873" s="253"/>
      <c r="K873" s="277"/>
      <c r="L873" s="253"/>
      <c r="M873" s="278"/>
      <c r="N873" s="326"/>
      <c r="O873" s="256" t="str">
        <f>VLOOKUP(Leverancespecifikation6[[#This Row],[ID-Bygningsdel]],'Data aktør'!A:H,2,FALSE)</f>
        <v/>
      </c>
      <c r="P873" s="256" t="str">
        <f>VLOOKUP(Leverancespecifikation6[[#This Row],[ID-Bygningsdel]],'Data aktør'!A:H,3,FALSE)</f>
        <v/>
      </c>
      <c r="Q873" s="256" t="str">
        <f>VLOOKUP(Leverancespecifikation6[[#This Row],[ID-Bygningsdel]],'Data aktør'!A:H,4,FALSE)</f>
        <v/>
      </c>
      <c r="R873" s="256" t="str">
        <f>VLOOKUP(Leverancespecifikation6[[#This Row],[ID-Bygningsdel]],'Data aktør'!A:H,5,FALSE)</f>
        <v/>
      </c>
      <c r="S873" s="256" t="str">
        <f>VLOOKUP(Leverancespecifikation6[[#This Row],[ID-Bygningsdel]],'Data aktør'!A:H,6,FALSE)</f>
        <v/>
      </c>
      <c r="T873" s="256" t="str">
        <f>VLOOKUP(Leverancespecifikation6[[#This Row],[ID-Bygningsdel]],'Data aktør'!A:H,7,FALSE)</f>
        <v/>
      </c>
      <c r="U873" s="256" t="str">
        <f>VLOOKUP(Leverancespecifikation6[[#This Row],[ID-Bygningsdel]],'Data aktør'!A:H,8,FALSE)</f>
        <v/>
      </c>
      <c r="V873" s="257"/>
      <c r="W873" s="257"/>
      <c r="X873" s="257"/>
      <c r="Y873" s="257"/>
      <c r="Z873" s="257"/>
      <c r="AA873" s="257"/>
      <c r="AB873" s="253"/>
      <c r="AC873" s="253"/>
      <c r="AD873" s="253"/>
      <c r="AE873" s="253"/>
      <c r="AF873" s="253"/>
      <c r="AG873" s="253"/>
      <c r="AH873" s="253"/>
      <c r="AI873" s="253"/>
      <c r="AJ873" s="253"/>
      <c r="AK873" s="253"/>
      <c r="AL873" s="253"/>
      <c r="AM873" s="253"/>
      <c r="AN873" s="253"/>
      <c r="AO873" s="253"/>
      <c r="AP873" s="253"/>
      <c r="AQ873" s="253"/>
      <c r="AR873" s="253"/>
      <c r="AS873" s="253"/>
      <c r="AT873" s="253"/>
      <c r="AU873" s="253"/>
      <c r="AV873" s="253"/>
      <c r="AW873" s="253"/>
      <c r="AX873" s="253"/>
      <c r="AY873" s="253"/>
      <c r="AZ873" s="253"/>
      <c r="BA873" s="253"/>
      <c r="BB873" s="253"/>
      <c r="BC873" s="253"/>
      <c r="BD873" s="253"/>
      <c r="BE873" s="253"/>
      <c r="BF873" s="253"/>
      <c r="BG873" s="253"/>
      <c r="BH873" s="253"/>
      <c r="BI873" s="253"/>
      <c r="BJ873" s="253"/>
      <c r="BK873" s="253"/>
      <c r="BL873" s="295"/>
      <c r="BM873" s="253"/>
      <c r="BN873" s="253"/>
      <c r="BO873" s="253"/>
      <c r="BP873" s="253"/>
      <c r="BQ873" s="253"/>
      <c r="BR873" s="253"/>
      <c r="BS873" s="253"/>
      <c r="BT873" s="253"/>
      <c r="BU873" s="253"/>
      <c r="BV873" s="253"/>
      <c r="BW873" s="253"/>
      <c r="BX873" s="253"/>
      <c r="BY873" s="253"/>
      <c r="BZ873" s="253"/>
      <c r="CA873" s="253"/>
      <c r="CB873" s="134"/>
    </row>
    <row r="874" spans="1:80" ht="12" x14ac:dyDescent="0.2">
      <c r="A874" s="134"/>
      <c r="B874" s="263"/>
      <c r="C874" s="276" t="str">
        <f>_xlfn.CONCAT(Leverancespecifikation6[[#This Row],[ID]],Leverancespecifikation6[[#This Row],[BYGNINGSDEL]])</f>
        <v/>
      </c>
      <c r="D874" s="253"/>
      <c r="E874" s="253"/>
      <c r="F874" s="253"/>
      <c r="G874" s="253"/>
      <c r="H874" s="253"/>
      <c r="I874" s="253"/>
      <c r="J874" s="253"/>
      <c r="K874" s="277"/>
      <c r="L874" s="253"/>
      <c r="M874" s="278"/>
      <c r="N874" s="326"/>
      <c r="O874" s="256" t="str">
        <f>VLOOKUP(Leverancespecifikation6[[#This Row],[ID-Bygningsdel]],'Data aktør'!A:H,2,FALSE)</f>
        <v/>
      </c>
      <c r="P874" s="256" t="str">
        <f>VLOOKUP(Leverancespecifikation6[[#This Row],[ID-Bygningsdel]],'Data aktør'!A:H,3,FALSE)</f>
        <v/>
      </c>
      <c r="Q874" s="256" t="str">
        <f>VLOOKUP(Leverancespecifikation6[[#This Row],[ID-Bygningsdel]],'Data aktør'!A:H,4,FALSE)</f>
        <v/>
      </c>
      <c r="R874" s="256" t="str">
        <f>VLOOKUP(Leverancespecifikation6[[#This Row],[ID-Bygningsdel]],'Data aktør'!A:H,5,FALSE)</f>
        <v/>
      </c>
      <c r="S874" s="256" t="str">
        <f>VLOOKUP(Leverancespecifikation6[[#This Row],[ID-Bygningsdel]],'Data aktør'!A:H,6,FALSE)</f>
        <v/>
      </c>
      <c r="T874" s="256" t="str">
        <f>VLOOKUP(Leverancespecifikation6[[#This Row],[ID-Bygningsdel]],'Data aktør'!A:H,7,FALSE)</f>
        <v/>
      </c>
      <c r="U874" s="256" t="str">
        <f>VLOOKUP(Leverancespecifikation6[[#This Row],[ID-Bygningsdel]],'Data aktør'!A:H,8,FALSE)</f>
        <v/>
      </c>
      <c r="V874" s="257"/>
      <c r="W874" s="257"/>
      <c r="X874" s="257"/>
      <c r="Y874" s="257"/>
      <c r="Z874" s="257"/>
      <c r="AA874" s="257"/>
      <c r="AB874" s="253"/>
      <c r="AC874" s="253"/>
      <c r="AD874" s="253"/>
      <c r="AE874" s="253"/>
      <c r="AF874" s="253"/>
      <c r="AG874" s="253"/>
      <c r="AH874" s="253"/>
      <c r="AI874" s="253"/>
      <c r="AJ874" s="253"/>
      <c r="AK874" s="253"/>
      <c r="AL874" s="253"/>
      <c r="AM874" s="253"/>
      <c r="AN874" s="253"/>
      <c r="AO874" s="253"/>
      <c r="AP874" s="253"/>
      <c r="AQ874" s="253"/>
      <c r="AR874" s="253"/>
      <c r="AS874" s="253"/>
      <c r="AT874" s="253"/>
      <c r="AU874" s="253"/>
      <c r="AV874" s="253"/>
      <c r="AW874" s="253"/>
      <c r="AX874" s="253"/>
      <c r="AY874" s="253"/>
      <c r="AZ874" s="253"/>
      <c r="BA874" s="253"/>
      <c r="BB874" s="253"/>
      <c r="BC874" s="253"/>
      <c r="BD874" s="253"/>
      <c r="BE874" s="253"/>
      <c r="BF874" s="253"/>
      <c r="BG874" s="253"/>
      <c r="BH874" s="253"/>
      <c r="BI874" s="253"/>
      <c r="BJ874" s="253"/>
      <c r="BK874" s="253"/>
      <c r="BL874" s="295"/>
      <c r="BM874" s="253"/>
      <c r="BN874" s="253"/>
      <c r="BO874" s="253"/>
      <c r="BP874" s="253"/>
      <c r="BQ874" s="253"/>
      <c r="BR874" s="253"/>
      <c r="BS874" s="253"/>
      <c r="BT874" s="253"/>
      <c r="BU874" s="253"/>
      <c r="BV874" s="253"/>
      <c r="BW874" s="253"/>
      <c r="BX874" s="253"/>
      <c r="BY874" s="253"/>
      <c r="BZ874" s="253"/>
      <c r="CA874" s="253"/>
      <c r="CB874" s="134"/>
    </row>
    <row r="875" spans="1:80" x14ac:dyDescent="0.25">
      <c r="A875" s="134"/>
      <c r="B875" s="272"/>
      <c r="C875" s="273"/>
      <c r="D875" s="260"/>
      <c r="E875" s="260"/>
      <c r="F875" s="260"/>
      <c r="G875" s="260"/>
      <c r="H875" s="260"/>
      <c r="I875" s="260"/>
      <c r="J875" s="253"/>
      <c r="K875" s="254"/>
      <c r="L875" s="254"/>
      <c r="M875" s="255"/>
      <c r="N875" s="326"/>
      <c r="O875" s="256"/>
      <c r="P875" s="256"/>
      <c r="Q875" s="256"/>
      <c r="R875" s="256"/>
      <c r="S875" s="256"/>
      <c r="T875" s="256"/>
      <c r="U875" s="256"/>
      <c r="V875" s="257"/>
      <c r="W875" s="257"/>
      <c r="X875" s="257"/>
      <c r="Y875" s="257"/>
      <c r="Z875" s="257"/>
      <c r="AA875" s="257"/>
      <c r="AB875" s="253"/>
      <c r="AC875" s="258"/>
      <c r="AD875" s="253"/>
      <c r="AE875" s="253"/>
      <c r="AF875" s="253"/>
      <c r="AG875" s="253"/>
      <c r="AH875" s="253"/>
      <c r="AI875" s="253"/>
      <c r="AJ875" s="253"/>
      <c r="AK875" s="258"/>
      <c r="AL875" s="258"/>
      <c r="AM875" s="258"/>
      <c r="AN875" s="258"/>
      <c r="AO875" s="258"/>
      <c r="AP875" s="258"/>
      <c r="AQ875" s="258"/>
      <c r="AR875" s="258"/>
      <c r="AS875" s="258"/>
      <c r="AT875" s="258"/>
      <c r="AU875" s="258"/>
      <c r="AV875" s="258"/>
      <c r="AW875" s="258"/>
      <c r="AX875" s="258"/>
      <c r="AY875" s="258"/>
      <c r="AZ875" s="258"/>
      <c r="BA875" s="258"/>
      <c r="BB875" s="258"/>
      <c r="BC875" s="258"/>
      <c r="BD875" s="258"/>
      <c r="BE875" s="258"/>
      <c r="BF875" s="258"/>
      <c r="BG875" s="258"/>
      <c r="BH875" s="258"/>
      <c r="BI875" s="258"/>
      <c r="BJ875" s="258"/>
      <c r="BK875" s="258"/>
      <c r="BL875" s="296"/>
      <c r="BM875" s="258"/>
      <c r="BN875" s="258"/>
      <c r="BO875" s="258"/>
      <c r="BP875" s="258"/>
      <c r="BQ875" s="258"/>
      <c r="BR875" s="258"/>
      <c r="BS875" s="258"/>
      <c r="BT875" s="258"/>
      <c r="BU875" s="258"/>
      <c r="BV875" s="259"/>
      <c r="BW875" s="260"/>
      <c r="BX875" s="260"/>
      <c r="BY875" s="260"/>
      <c r="BZ875" s="260"/>
      <c r="CA875" s="260"/>
      <c r="CB875" s="134"/>
    </row>
    <row r="876" spans="1:80" x14ac:dyDescent="0.25">
      <c r="A876" s="134"/>
      <c r="B876" s="272"/>
      <c r="C876" s="273"/>
      <c r="D876" s="260"/>
      <c r="E876" s="260"/>
      <c r="F876" s="260"/>
      <c r="G876" s="260"/>
      <c r="H876" s="260"/>
      <c r="I876" s="260"/>
      <c r="J876" s="253"/>
      <c r="K876" s="254"/>
      <c r="L876" s="254"/>
      <c r="M876" s="255"/>
      <c r="N876" s="326"/>
      <c r="O876" s="256"/>
      <c r="P876" s="256"/>
      <c r="Q876" s="256"/>
      <c r="R876" s="256"/>
      <c r="S876" s="256"/>
      <c r="T876" s="256"/>
      <c r="U876" s="256"/>
      <c r="V876" s="257"/>
      <c r="W876" s="257"/>
      <c r="X876" s="257"/>
      <c r="Y876" s="257"/>
      <c r="Z876" s="257"/>
      <c r="AA876" s="257"/>
      <c r="AB876" s="253"/>
      <c r="AC876" s="258"/>
      <c r="AD876" s="253"/>
      <c r="AE876" s="253"/>
      <c r="AF876" s="253"/>
      <c r="AG876" s="253"/>
      <c r="AH876" s="253"/>
      <c r="AI876" s="253"/>
      <c r="AJ876" s="253"/>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96"/>
      <c r="BM876" s="258"/>
      <c r="BN876" s="258"/>
      <c r="BO876" s="258"/>
      <c r="BP876" s="258"/>
      <c r="BQ876" s="258"/>
      <c r="BR876" s="258"/>
      <c r="BS876" s="258"/>
      <c r="BT876" s="258"/>
      <c r="BU876" s="258"/>
      <c r="BV876" s="259"/>
      <c r="BW876" s="260"/>
      <c r="BX876" s="260"/>
      <c r="BY876" s="260"/>
      <c r="BZ876" s="260"/>
      <c r="CA876" s="260"/>
      <c r="CB876" s="134"/>
    </row>
    <row r="877" spans="1:80" x14ac:dyDescent="0.25">
      <c r="A877" s="134"/>
      <c r="B877" s="272"/>
      <c r="C877" s="273"/>
      <c r="D877" s="260"/>
      <c r="E877" s="260"/>
      <c r="F877" s="260"/>
      <c r="G877" s="260"/>
      <c r="H877" s="260"/>
      <c r="I877" s="260"/>
      <c r="J877" s="253"/>
      <c r="K877" s="254"/>
      <c r="L877" s="254"/>
      <c r="M877" s="255"/>
      <c r="N877" s="326"/>
      <c r="O877" s="256"/>
      <c r="P877" s="256"/>
      <c r="Q877" s="256"/>
      <c r="R877" s="256"/>
      <c r="S877" s="256"/>
      <c r="T877" s="256"/>
      <c r="U877" s="256"/>
      <c r="V877" s="257"/>
      <c r="W877" s="257"/>
      <c r="X877" s="257"/>
      <c r="Y877" s="257"/>
      <c r="Z877" s="257"/>
      <c r="AA877" s="257"/>
      <c r="AB877" s="253"/>
      <c r="AC877" s="258"/>
      <c r="AD877" s="253"/>
      <c r="AE877" s="253"/>
      <c r="AF877" s="253"/>
      <c r="AG877" s="253"/>
      <c r="AH877" s="253"/>
      <c r="AI877" s="253"/>
      <c r="AJ877" s="253"/>
      <c r="AK877" s="258"/>
      <c r="AL877" s="258"/>
      <c r="AM877" s="258"/>
      <c r="AN877" s="258"/>
      <c r="AO877" s="258"/>
      <c r="AP877" s="258"/>
      <c r="AQ877" s="258"/>
      <c r="AR877" s="258"/>
      <c r="AS877" s="258"/>
      <c r="AT877" s="258"/>
      <c r="AU877" s="258"/>
      <c r="AV877" s="258"/>
      <c r="AW877" s="258"/>
      <c r="AX877" s="258"/>
      <c r="AY877" s="258"/>
      <c r="AZ877" s="258"/>
      <c r="BA877" s="258"/>
      <c r="BB877" s="258"/>
      <c r="BC877" s="258"/>
      <c r="BD877" s="258"/>
      <c r="BE877" s="258"/>
      <c r="BF877" s="258"/>
      <c r="BG877" s="258"/>
      <c r="BH877" s="258"/>
      <c r="BI877" s="258"/>
      <c r="BJ877" s="258"/>
      <c r="BK877" s="258"/>
      <c r="BL877" s="296"/>
      <c r="BM877" s="258"/>
      <c r="BN877" s="258"/>
      <c r="BO877" s="258"/>
      <c r="BP877" s="258"/>
      <c r="BQ877" s="258"/>
      <c r="BR877" s="258"/>
      <c r="BS877" s="258"/>
      <c r="BT877" s="258"/>
      <c r="BU877" s="258"/>
      <c r="BV877" s="259"/>
      <c r="BW877" s="260"/>
      <c r="BX877" s="260"/>
      <c r="BY877" s="260"/>
      <c r="BZ877" s="260"/>
      <c r="CA877" s="260"/>
      <c r="CB877" s="134"/>
    </row>
    <row r="878" spans="1:80" x14ac:dyDescent="0.25">
      <c r="A878" s="134"/>
      <c r="B878" s="272"/>
      <c r="C878" s="273"/>
      <c r="D878" s="260"/>
      <c r="E878" s="260"/>
      <c r="F878" s="260"/>
      <c r="G878" s="260"/>
      <c r="H878" s="260"/>
      <c r="I878" s="260"/>
      <c r="J878" s="253"/>
      <c r="K878" s="254"/>
      <c r="L878" s="254"/>
      <c r="M878" s="255"/>
      <c r="N878" s="326"/>
      <c r="O878" s="256"/>
      <c r="P878" s="256"/>
      <c r="Q878" s="256"/>
      <c r="R878" s="256"/>
      <c r="S878" s="256"/>
      <c r="T878" s="256"/>
      <c r="U878" s="256"/>
      <c r="V878" s="257"/>
      <c r="W878" s="257"/>
      <c r="X878" s="257"/>
      <c r="Y878" s="257"/>
      <c r="Z878" s="257"/>
      <c r="AA878" s="257"/>
      <c r="AB878" s="253"/>
      <c r="AC878" s="258"/>
      <c r="AD878" s="253"/>
      <c r="AE878" s="253"/>
      <c r="AF878" s="253"/>
      <c r="AG878" s="253"/>
      <c r="AH878" s="253"/>
      <c r="AI878" s="253"/>
      <c r="AJ878" s="253"/>
      <c r="AK878" s="258"/>
      <c r="AL878" s="258"/>
      <c r="AM878" s="258"/>
      <c r="AN878" s="258"/>
      <c r="AO878" s="258"/>
      <c r="AP878" s="258"/>
      <c r="AQ878" s="258"/>
      <c r="AR878" s="258"/>
      <c r="AS878" s="258"/>
      <c r="AT878" s="258"/>
      <c r="AU878" s="258"/>
      <c r="AV878" s="258"/>
      <c r="AW878" s="258"/>
      <c r="AX878" s="258"/>
      <c r="AY878" s="258"/>
      <c r="AZ878" s="258"/>
      <c r="BA878" s="258"/>
      <c r="BB878" s="258"/>
      <c r="BC878" s="258"/>
      <c r="BD878" s="258"/>
      <c r="BE878" s="258"/>
      <c r="BF878" s="258"/>
      <c r="BG878" s="258"/>
      <c r="BH878" s="258"/>
      <c r="BI878" s="258"/>
      <c r="BJ878" s="258"/>
      <c r="BK878" s="258"/>
      <c r="BL878" s="296"/>
      <c r="BM878" s="258"/>
      <c r="BN878" s="258"/>
      <c r="BO878" s="258"/>
      <c r="BP878" s="258"/>
      <c r="BQ878" s="258"/>
      <c r="BR878" s="258"/>
      <c r="BS878" s="258"/>
      <c r="BT878" s="258"/>
      <c r="BU878" s="258"/>
      <c r="BV878" s="259"/>
      <c r="BW878" s="260"/>
      <c r="BX878" s="260"/>
      <c r="BY878" s="260"/>
      <c r="BZ878" s="260"/>
      <c r="CA878" s="260"/>
      <c r="CB878" s="134"/>
    </row>
    <row r="879" spans="1:80" x14ac:dyDescent="0.25">
      <c r="A879" s="134"/>
      <c r="B879" s="272"/>
      <c r="C879" s="273"/>
      <c r="D879" s="260"/>
      <c r="E879" s="260"/>
      <c r="F879" s="260"/>
      <c r="G879" s="260"/>
      <c r="H879" s="260"/>
      <c r="I879" s="260"/>
      <c r="J879" s="253"/>
      <c r="K879" s="254"/>
      <c r="L879" s="254"/>
      <c r="M879" s="255"/>
      <c r="N879" s="326"/>
      <c r="O879" s="256"/>
      <c r="P879" s="256"/>
      <c r="Q879" s="256"/>
      <c r="R879" s="256"/>
      <c r="S879" s="256"/>
      <c r="T879" s="256"/>
      <c r="U879" s="256"/>
      <c r="V879" s="257"/>
      <c r="W879" s="257"/>
      <c r="X879" s="257"/>
      <c r="Y879" s="257"/>
      <c r="Z879" s="257"/>
      <c r="AA879" s="257"/>
      <c r="AB879" s="253"/>
      <c r="AC879" s="258"/>
      <c r="AD879" s="253"/>
      <c r="AE879" s="253"/>
      <c r="AF879" s="253"/>
      <c r="AG879" s="253"/>
      <c r="AH879" s="253"/>
      <c r="AI879" s="253"/>
      <c r="AJ879" s="253"/>
      <c r="AK879" s="258"/>
      <c r="AL879" s="258"/>
      <c r="AM879" s="258"/>
      <c r="AN879" s="258"/>
      <c r="AO879" s="258"/>
      <c r="AP879" s="258"/>
      <c r="AQ879" s="258"/>
      <c r="AR879" s="258"/>
      <c r="AS879" s="258"/>
      <c r="AT879" s="258"/>
      <c r="AU879" s="258"/>
      <c r="AV879" s="258"/>
      <c r="AW879" s="258"/>
      <c r="AX879" s="258"/>
      <c r="AY879" s="258"/>
      <c r="AZ879" s="258"/>
      <c r="BA879" s="258"/>
      <c r="BB879" s="258"/>
      <c r="BC879" s="258"/>
      <c r="BD879" s="258"/>
      <c r="BE879" s="258"/>
      <c r="BF879" s="258"/>
      <c r="BG879" s="258"/>
      <c r="BH879" s="258"/>
      <c r="BI879" s="258"/>
      <c r="BJ879" s="258"/>
      <c r="BK879" s="258"/>
      <c r="BL879" s="296"/>
      <c r="BM879" s="258"/>
      <c r="BN879" s="258"/>
      <c r="BO879" s="258"/>
      <c r="BP879" s="258"/>
      <c r="BQ879" s="258"/>
      <c r="BR879" s="258"/>
      <c r="BS879" s="258"/>
      <c r="BT879" s="258"/>
      <c r="BU879" s="258"/>
      <c r="BV879" s="259"/>
      <c r="BW879" s="260"/>
      <c r="BX879" s="260"/>
      <c r="BY879" s="260"/>
      <c r="BZ879" s="260"/>
      <c r="CA879" s="260"/>
      <c r="CB879" s="134"/>
    </row>
    <row r="880" spans="1:80" x14ac:dyDescent="0.25">
      <c r="A880" s="134"/>
      <c r="B880" s="272"/>
      <c r="C880" s="273"/>
      <c r="D880" s="260"/>
      <c r="E880" s="260"/>
      <c r="F880" s="260"/>
      <c r="G880" s="260"/>
      <c r="H880" s="260"/>
      <c r="I880" s="260"/>
      <c r="J880" s="253"/>
      <c r="K880" s="254"/>
      <c r="L880" s="254"/>
      <c r="M880" s="255"/>
      <c r="N880" s="326"/>
      <c r="O880" s="256"/>
      <c r="P880" s="256"/>
      <c r="Q880" s="256"/>
      <c r="R880" s="256"/>
      <c r="S880" s="256"/>
      <c r="T880" s="256"/>
      <c r="U880" s="256"/>
      <c r="V880" s="257"/>
      <c r="W880" s="257"/>
      <c r="X880" s="257"/>
      <c r="Y880" s="257"/>
      <c r="Z880" s="257"/>
      <c r="AA880" s="257"/>
      <c r="AB880" s="253"/>
      <c r="AC880" s="258"/>
      <c r="AD880" s="253"/>
      <c r="AE880" s="253"/>
      <c r="AF880" s="253"/>
      <c r="AG880" s="253"/>
      <c r="AH880" s="253"/>
      <c r="AI880" s="253"/>
      <c r="AJ880" s="253"/>
      <c r="AK880" s="258"/>
      <c r="AL880" s="258"/>
      <c r="AM880" s="258"/>
      <c r="AN880" s="258"/>
      <c r="AO880" s="258"/>
      <c r="AP880" s="258"/>
      <c r="AQ880" s="258"/>
      <c r="AR880" s="258"/>
      <c r="AS880" s="258"/>
      <c r="AT880" s="258"/>
      <c r="AU880" s="258"/>
      <c r="AV880" s="258"/>
      <c r="AW880" s="258"/>
      <c r="AX880" s="258"/>
      <c r="AY880" s="258"/>
      <c r="AZ880" s="258"/>
      <c r="BA880" s="258"/>
      <c r="BB880" s="258"/>
      <c r="BC880" s="258"/>
      <c r="BD880" s="258"/>
      <c r="BE880" s="258"/>
      <c r="BF880" s="258"/>
      <c r="BG880" s="258"/>
      <c r="BH880" s="258"/>
      <c r="BI880" s="258"/>
      <c r="BJ880" s="258"/>
      <c r="BK880" s="258"/>
      <c r="BL880" s="296"/>
      <c r="BM880" s="258"/>
      <c r="BN880" s="258"/>
      <c r="BO880" s="258"/>
      <c r="BP880" s="258"/>
      <c r="BQ880" s="258"/>
      <c r="BR880" s="258"/>
      <c r="BS880" s="258"/>
      <c r="BT880" s="258"/>
      <c r="BU880" s="258"/>
      <c r="BV880" s="259"/>
      <c r="BW880" s="260"/>
      <c r="BX880" s="260"/>
      <c r="BY880" s="260"/>
      <c r="BZ880" s="260"/>
      <c r="CA880" s="260"/>
      <c r="CB880" s="134"/>
    </row>
    <row r="881" spans="1:80" x14ac:dyDescent="0.25">
      <c r="A881" s="134"/>
      <c r="B881" s="272"/>
      <c r="C881" s="273"/>
      <c r="D881" s="260"/>
      <c r="E881" s="260"/>
      <c r="F881" s="260"/>
      <c r="G881" s="260"/>
      <c r="H881" s="260"/>
      <c r="I881" s="260"/>
      <c r="J881" s="253"/>
      <c r="K881" s="254"/>
      <c r="L881" s="254"/>
      <c r="M881" s="255"/>
      <c r="N881" s="326"/>
      <c r="O881" s="256"/>
      <c r="P881" s="256"/>
      <c r="Q881" s="256"/>
      <c r="R881" s="256"/>
      <c r="S881" s="256"/>
      <c r="T881" s="256"/>
      <c r="U881" s="256"/>
      <c r="V881" s="257"/>
      <c r="W881" s="257"/>
      <c r="X881" s="257"/>
      <c r="Y881" s="257"/>
      <c r="Z881" s="257"/>
      <c r="AA881" s="257"/>
      <c r="AB881" s="253"/>
      <c r="AC881" s="258"/>
      <c r="AD881" s="253"/>
      <c r="AE881" s="253"/>
      <c r="AF881" s="253"/>
      <c r="AG881" s="253"/>
      <c r="AH881" s="253"/>
      <c r="AI881" s="253"/>
      <c r="AJ881" s="253"/>
      <c r="AK881" s="258"/>
      <c r="AL881" s="258"/>
      <c r="AM881" s="258"/>
      <c r="AN881" s="258"/>
      <c r="AO881" s="258"/>
      <c r="AP881" s="258"/>
      <c r="AQ881" s="258"/>
      <c r="AR881" s="258"/>
      <c r="AS881" s="258"/>
      <c r="AT881" s="258"/>
      <c r="AU881" s="258"/>
      <c r="AV881" s="258"/>
      <c r="AW881" s="258"/>
      <c r="AX881" s="258"/>
      <c r="AY881" s="258"/>
      <c r="AZ881" s="258"/>
      <c r="BA881" s="258"/>
      <c r="BB881" s="258"/>
      <c r="BC881" s="258"/>
      <c r="BD881" s="258"/>
      <c r="BE881" s="258"/>
      <c r="BF881" s="258"/>
      <c r="BG881" s="258"/>
      <c r="BH881" s="258"/>
      <c r="BI881" s="258"/>
      <c r="BJ881" s="258"/>
      <c r="BK881" s="258"/>
      <c r="BL881" s="296"/>
      <c r="BM881" s="258"/>
      <c r="BN881" s="258"/>
      <c r="BO881" s="258"/>
      <c r="BP881" s="258"/>
      <c r="BQ881" s="258"/>
      <c r="BR881" s="258"/>
      <c r="BS881" s="258"/>
      <c r="BT881" s="258"/>
      <c r="BU881" s="258"/>
      <c r="BV881" s="259"/>
      <c r="BW881" s="260"/>
      <c r="BX881" s="260"/>
      <c r="BY881" s="260"/>
      <c r="BZ881" s="260"/>
      <c r="CA881" s="260"/>
      <c r="CB881" s="134"/>
    </row>
    <row r="882" spans="1:80" x14ac:dyDescent="0.25">
      <c r="A882" s="134"/>
      <c r="B882" s="272"/>
      <c r="C882" s="273"/>
      <c r="D882" s="260"/>
      <c r="E882" s="260"/>
      <c r="F882" s="260"/>
      <c r="G882" s="260"/>
      <c r="H882" s="260"/>
      <c r="I882" s="260"/>
      <c r="J882" s="253"/>
      <c r="K882" s="254"/>
      <c r="L882" s="254"/>
      <c r="M882" s="255"/>
      <c r="N882" s="326"/>
      <c r="O882" s="256"/>
      <c r="P882" s="256"/>
      <c r="Q882" s="256"/>
      <c r="R882" s="256"/>
      <c r="S882" s="256"/>
      <c r="T882" s="256"/>
      <c r="U882" s="256"/>
      <c r="V882" s="257"/>
      <c r="W882" s="257"/>
      <c r="X882" s="257"/>
      <c r="Y882" s="257"/>
      <c r="Z882" s="257"/>
      <c r="AA882" s="257"/>
      <c r="AB882" s="253"/>
      <c r="AC882" s="258"/>
      <c r="AD882" s="253"/>
      <c r="AE882" s="253"/>
      <c r="AF882" s="253"/>
      <c r="AG882" s="253"/>
      <c r="AH882" s="253"/>
      <c r="AI882" s="253"/>
      <c r="AJ882" s="253"/>
      <c r="AK882" s="258"/>
      <c r="AL882" s="258"/>
      <c r="AM882" s="258"/>
      <c r="AN882" s="258"/>
      <c r="AO882" s="258"/>
      <c r="AP882" s="258"/>
      <c r="AQ882" s="258"/>
      <c r="AR882" s="258"/>
      <c r="AS882" s="258"/>
      <c r="AT882" s="258"/>
      <c r="AU882" s="258"/>
      <c r="AV882" s="258"/>
      <c r="AW882" s="258"/>
      <c r="AX882" s="258"/>
      <c r="AY882" s="258"/>
      <c r="AZ882" s="258"/>
      <c r="BA882" s="258"/>
      <c r="BB882" s="258"/>
      <c r="BC882" s="258"/>
      <c r="BD882" s="258"/>
      <c r="BE882" s="258"/>
      <c r="BF882" s="258"/>
      <c r="BG882" s="258"/>
      <c r="BH882" s="258"/>
      <c r="BI882" s="258"/>
      <c r="BJ882" s="258"/>
      <c r="BK882" s="258"/>
      <c r="BL882" s="296"/>
      <c r="BM882" s="258"/>
      <c r="BN882" s="258"/>
      <c r="BO882" s="258"/>
      <c r="BP882" s="258"/>
      <c r="BQ882" s="258"/>
      <c r="BR882" s="258"/>
      <c r="BS882" s="258"/>
      <c r="BT882" s="258"/>
      <c r="BU882" s="258"/>
      <c r="BV882" s="259"/>
      <c r="BW882" s="260"/>
      <c r="BX882" s="260"/>
      <c r="BY882" s="260"/>
      <c r="BZ882" s="260"/>
      <c r="CA882" s="260"/>
      <c r="CB882" s="134"/>
    </row>
    <row r="883" spans="1:80" x14ac:dyDescent="0.25">
      <c r="A883" s="134"/>
      <c r="B883" s="272"/>
      <c r="C883" s="273"/>
      <c r="D883" s="260"/>
      <c r="E883" s="260"/>
      <c r="F883" s="260"/>
      <c r="G883" s="260"/>
      <c r="H883" s="260"/>
      <c r="I883" s="260"/>
      <c r="J883" s="253"/>
      <c r="K883" s="254"/>
      <c r="L883" s="254"/>
      <c r="M883" s="255"/>
      <c r="N883" s="326"/>
      <c r="O883" s="256"/>
      <c r="P883" s="256"/>
      <c r="Q883" s="256"/>
      <c r="R883" s="256"/>
      <c r="S883" s="256"/>
      <c r="T883" s="256"/>
      <c r="U883" s="256"/>
      <c r="V883" s="257"/>
      <c r="W883" s="257"/>
      <c r="X883" s="257"/>
      <c r="Y883" s="257"/>
      <c r="Z883" s="257"/>
      <c r="AA883" s="257"/>
      <c r="AB883" s="253"/>
      <c r="AC883" s="258"/>
      <c r="AD883" s="253"/>
      <c r="AE883" s="253"/>
      <c r="AF883" s="253"/>
      <c r="AG883" s="253"/>
      <c r="AH883" s="253"/>
      <c r="AI883" s="253"/>
      <c r="AJ883" s="253"/>
      <c r="AK883" s="258"/>
      <c r="AL883" s="258"/>
      <c r="AM883" s="258"/>
      <c r="AN883" s="258"/>
      <c r="AO883" s="258"/>
      <c r="AP883" s="258"/>
      <c r="AQ883" s="258"/>
      <c r="AR883" s="258"/>
      <c r="AS883" s="258"/>
      <c r="AT883" s="258"/>
      <c r="AU883" s="258"/>
      <c r="AV883" s="258"/>
      <c r="AW883" s="258"/>
      <c r="AX883" s="258"/>
      <c r="AY883" s="258"/>
      <c r="AZ883" s="258"/>
      <c r="BA883" s="258"/>
      <c r="BB883" s="258"/>
      <c r="BC883" s="258"/>
      <c r="BD883" s="258"/>
      <c r="BE883" s="258"/>
      <c r="BF883" s="258"/>
      <c r="BG883" s="258"/>
      <c r="BH883" s="258"/>
      <c r="BI883" s="258"/>
      <c r="BJ883" s="258"/>
      <c r="BK883" s="258"/>
      <c r="BL883" s="296"/>
      <c r="BM883" s="258"/>
      <c r="BN883" s="258"/>
      <c r="BO883" s="258"/>
      <c r="BP883" s="258"/>
      <c r="BQ883" s="258"/>
      <c r="BR883" s="258"/>
      <c r="BS883" s="258"/>
      <c r="BT883" s="258"/>
      <c r="BU883" s="258"/>
      <c r="BV883" s="259"/>
      <c r="BW883" s="260"/>
      <c r="BX883" s="260"/>
      <c r="BY883" s="260"/>
      <c r="BZ883" s="260"/>
      <c r="CA883" s="260"/>
      <c r="CB883" s="134"/>
    </row>
    <row r="884" spans="1:80" x14ac:dyDescent="0.25">
      <c r="A884" s="134"/>
      <c r="B884" s="272"/>
      <c r="C884" s="273"/>
      <c r="D884" s="260"/>
      <c r="E884" s="260"/>
      <c r="F884" s="260"/>
      <c r="G884" s="260"/>
      <c r="H884" s="260"/>
      <c r="I884" s="260"/>
      <c r="J884" s="253"/>
      <c r="K884" s="254"/>
      <c r="L884" s="254"/>
      <c r="M884" s="255"/>
      <c r="N884" s="326"/>
      <c r="O884" s="256"/>
      <c r="P884" s="256"/>
      <c r="Q884" s="256"/>
      <c r="R884" s="256"/>
      <c r="S884" s="256"/>
      <c r="T884" s="256"/>
      <c r="U884" s="256"/>
      <c r="V884" s="257"/>
      <c r="W884" s="257"/>
      <c r="X884" s="257"/>
      <c r="Y884" s="257"/>
      <c r="Z884" s="257"/>
      <c r="AA884" s="257"/>
      <c r="AB884" s="253"/>
      <c r="AC884" s="258"/>
      <c r="AD884" s="253"/>
      <c r="AE884" s="253"/>
      <c r="AF884" s="253"/>
      <c r="AG884" s="253"/>
      <c r="AH884" s="253"/>
      <c r="AI884" s="253"/>
      <c r="AJ884" s="253"/>
      <c r="AK884" s="258"/>
      <c r="AL884" s="258"/>
      <c r="AM884" s="258"/>
      <c r="AN884" s="258"/>
      <c r="AO884" s="258"/>
      <c r="AP884" s="258"/>
      <c r="AQ884" s="258"/>
      <c r="AR884" s="258"/>
      <c r="AS884" s="258"/>
      <c r="AT884" s="258"/>
      <c r="AU884" s="258"/>
      <c r="AV884" s="258"/>
      <c r="AW884" s="258"/>
      <c r="AX884" s="258"/>
      <c r="AY884" s="258"/>
      <c r="AZ884" s="258"/>
      <c r="BA884" s="258"/>
      <c r="BB884" s="258"/>
      <c r="BC884" s="258"/>
      <c r="BD884" s="258"/>
      <c r="BE884" s="258"/>
      <c r="BF884" s="258"/>
      <c r="BG884" s="258"/>
      <c r="BH884" s="258"/>
      <c r="BI884" s="258"/>
      <c r="BJ884" s="258"/>
      <c r="BK884" s="258"/>
      <c r="BL884" s="296"/>
      <c r="BM884" s="258"/>
      <c r="BN884" s="258"/>
      <c r="BO884" s="258"/>
      <c r="BP884" s="258"/>
      <c r="BQ884" s="258"/>
      <c r="BR884" s="258"/>
      <c r="BS884" s="258"/>
      <c r="BT884" s="258"/>
      <c r="BU884" s="258"/>
      <c r="BV884" s="259"/>
      <c r="BW884" s="260"/>
      <c r="BX884" s="260"/>
      <c r="BY884" s="260"/>
      <c r="BZ884" s="260"/>
      <c r="CA884" s="260"/>
      <c r="CB884" s="134"/>
    </row>
    <row r="885" spans="1:80" x14ac:dyDescent="0.25">
      <c r="A885" s="134"/>
      <c r="B885" s="272"/>
      <c r="C885" s="273"/>
      <c r="D885" s="260"/>
      <c r="E885" s="260"/>
      <c r="F885" s="260"/>
      <c r="G885" s="260"/>
      <c r="H885" s="260"/>
      <c r="I885" s="260"/>
      <c r="J885" s="253"/>
      <c r="K885" s="254"/>
      <c r="L885" s="254"/>
      <c r="M885" s="255"/>
      <c r="N885" s="326"/>
      <c r="O885" s="256"/>
      <c r="P885" s="256"/>
      <c r="Q885" s="256"/>
      <c r="R885" s="256"/>
      <c r="S885" s="256"/>
      <c r="T885" s="256"/>
      <c r="U885" s="256"/>
      <c r="V885" s="257"/>
      <c r="W885" s="257"/>
      <c r="X885" s="257"/>
      <c r="Y885" s="257"/>
      <c r="Z885" s="257"/>
      <c r="AA885" s="257"/>
      <c r="AB885" s="253"/>
      <c r="AC885" s="258"/>
      <c r="AD885" s="253"/>
      <c r="AE885" s="253"/>
      <c r="AF885" s="253"/>
      <c r="AG885" s="253"/>
      <c r="AH885" s="253"/>
      <c r="AI885" s="253"/>
      <c r="AJ885" s="253"/>
      <c r="AK885" s="258"/>
      <c r="AL885" s="258"/>
      <c r="AM885" s="258"/>
      <c r="AN885" s="258"/>
      <c r="AO885" s="258"/>
      <c r="AP885" s="258"/>
      <c r="AQ885" s="258"/>
      <c r="AR885" s="258"/>
      <c r="AS885" s="258"/>
      <c r="AT885" s="258"/>
      <c r="AU885" s="258"/>
      <c r="AV885" s="258"/>
      <c r="AW885" s="258"/>
      <c r="AX885" s="258"/>
      <c r="AY885" s="258"/>
      <c r="AZ885" s="258"/>
      <c r="BA885" s="258"/>
      <c r="BB885" s="258"/>
      <c r="BC885" s="258"/>
      <c r="BD885" s="258"/>
      <c r="BE885" s="258"/>
      <c r="BF885" s="258"/>
      <c r="BG885" s="258"/>
      <c r="BH885" s="258"/>
      <c r="BI885" s="258"/>
      <c r="BJ885" s="258"/>
      <c r="BK885" s="258"/>
      <c r="BL885" s="296"/>
      <c r="BM885" s="258"/>
      <c r="BN885" s="258"/>
      <c r="BO885" s="258"/>
      <c r="BP885" s="258"/>
      <c r="BQ885" s="258"/>
      <c r="BR885" s="258"/>
      <c r="BS885" s="258"/>
      <c r="BT885" s="258"/>
      <c r="BU885" s="258"/>
      <c r="BV885" s="259"/>
      <c r="BW885" s="260"/>
      <c r="BX885" s="260"/>
      <c r="BY885" s="260"/>
      <c r="BZ885" s="260"/>
      <c r="CA885" s="260"/>
      <c r="CB885" s="134"/>
    </row>
    <row r="886" spans="1:80" x14ac:dyDescent="0.25">
      <c r="A886" s="134"/>
      <c r="B886" s="272"/>
      <c r="C886" s="273"/>
      <c r="D886" s="260"/>
      <c r="E886" s="260"/>
      <c r="F886" s="260"/>
      <c r="G886" s="260"/>
      <c r="H886" s="260"/>
      <c r="I886" s="260"/>
      <c r="J886" s="253"/>
      <c r="K886" s="254"/>
      <c r="L886" s="254"/>
      <c r="M886" s="255"/>
      <c r="N886" s="326"/>
      <c r="O886" s="256"/>
      <c r="P886" s="256"/>
      <c r="Q886" s="256"/>
      <c r="R886" s="256"/>
      <c r="S886" s="256"/>
      <c r="T886" s="256"/>
      <c r="U886" s="256"/>
      <c r="V886" s="257"/>
      <c r="W886" s="257"/>
      <c r="X886" s="257"/>
      <c r="Y886" s="257"/>
      <c r="Z886" s="257"/>
      <c r="AA886" s="257"/>
      <c r="AB886" s="253"/>
      <c r="AC886" s="258"/>
      <c r="AD886" s="253"/>
      <c r="AE886" s="253"/>
      <c r="AF886" s="253"/>
      <c r="AG886" s="253"/>
      <c r="AH886" s="253"/>
      <c r="AI886" s="253"/>
      <c r="AJ886" s="253"/>
      <c r="AK886" s="258"/>
      <c r="AL886" s="258"/>
      <c r="AM886" s="258"/>
      <c r="AN886" s="258"/>
      <c r="AO886" s="258"/>
      <c r="AP886" s="258"/>
      <c r="AQ886" s="258"/>
      <c r="AR886" s="258"/>
      <c r="AS886" s="258"/>
      <c r="AT886" s="258"/>
      <c r="AU886" s="258"/>
      <c r="AV886" s="258"/>
      <c r="AW886" s="258"/>
      <c r="AX886" s="258"/>
      <c r="AY886" s="258"/>
      <c r="AZ886" s="258"/>
      <c r="BA886" s="258"/>
      <c r="BB886" s="258"/>
      <c r="BC886" s="258"/>
      <c r="BD886" s="258"/>
      <c r="BE886" s="258"/>
      <c r="BF886" s="258"/>
      <c r="BG886" s="258"/>
      <c r="BH886" s="258"/>
      <c r="BI886" s="258"/>
      <c r="BJ886" s="258"/>
      <c r="BK886" s="258"/>
      <c r="BL886" s="296"/>
      <c r="BM886" s="258"/>
      <c r="BN886" s="258"/>
      <c r="BO886" s="258"/>
      <c r="BP886" s="258"/>
      <c r="BQ886" s="258"/>
      <c r="BR886" s="258"/>
      <c r="BS886" s="258"/>
      <c r="BT886" s="258"/>
      <c r="BU886" s="258"/>
      <c r="BV886" s="259"/>
      <c r="BW886" s="260"/>
      <c r="BX886" s="260"/>
      <c r="BY886" s="260"/>
      <c r="BZ886" s="260"/>
      <c r="CA886" s="260"/>
      <c r="CB886" s="134"/>
    </row>
    <row r="887" spans="1:80" x14ac:dyDescent="0.25">
      <c r="A887" s="134"/>
      <c r="B887" s="272"/>
      <c r="C887" s="273"/>
      <c r="D887" s="260"/>
      <c r="E887" s="260"/>
      <c r="F887" s="260"/>
      <c r="G887" s="260"/>
      <c r="H887" s="260"/>
      <c r="I887" s="260"/>
      <c r="J887" s="253"/>
      <c r="K887" s="254"/>
      <c r="L887" s="254"/>
      <c r="M887" s="255"/>
      <c r="N887" s="326"/>
      <c r="O887" s="256"/>
      <c r="P887" s="256"/>
      <c r="Q887" s="256"/>
      <c r="R887" s="256"/>
      <c r="S887" s="256"/>
      <c r="T887" s="256"/>
      <c r="U887" s="256"/>
      <c r="V887" s="257"/>
      <c r="W887" s="257"/>
      <c r="X887" s="257"/>
      <c r="Y887" s="257"/>
      <c r="Z887" s="257"/>
      <c r="AA887" s="257"/>
      <c r="AB887" s="253"/>
      <c r="AC887" s="258"/>
      <c r="AD887" s="253"/>
      <c r="AE887" s="253"/>
      <c r="AF887" s="253"/>
      <c r="AG887" s="253"/>
      <c r="AH887" s="253"/>
      <c r="AI887" s="253"/>
      <c r="AJ887" s="253"/>
      <c r="AK887" s="258"/>
      <c r="AL887" s="258"/>
      <c r="AM887" s="258"/>
      <c r="AN887" s="258"/>
      <c r="AO887" s="258"/>
      <c r="AP887" s="258"/>
      <c r="AQ887" s="258"/>
      <c r="AR887" s="258"/>
      <c r="AS887" s="258"/>
      <c r="AT887" s="258"/>
      <c r="AU887" s="258"/>
      <c r="AV887" s="258"/>
      <c r="AW887" s="258"/>
      <c r="AX887" s="258"/>
      <c r="AY887" s="258"/>
      <c r="AZ887" s="258"/>
      <c r="BA887" s="258"/>
      <c r="BB887" s="258"/>
      <c r="BC887" s="258"/>
      <c r="BD887" s="258"/>
      <c r="BE887" s="258"/>
      <c r="BF887" s="258"/>
      <c r="BG887" s="258"/>
      <c r="BH887" s="258"/>
      <c r="BI887" s="258"/>
      <c r="BJ887" s="258"/>
      <c r="BK887" s="258"/>
      <c r="BL887" s="296"/>
      <c r="BM887" s="258"/>
      <c r="BN887" s="258"/>
      <c r="BO887" s="258"/>
      <c r="BP887" s="258"/>
      <c r="BQ887" s="258"/>
      <c r="BR887" s="258"/>
      <c r="BS887" s="258"/>
      <c r="BT887" s="258"/>
      <c r="BU887" s="258"/>
      <c r="BV887" s="259"/>
      <c r="BW887" s="260"/>
      <c r="BX887" s="260"/>
      <c r="BY887" s="260"/>
      <c r="BZ887" s="260"/>
      <c r="CA887" s="260"/>
      <c r="CB887" s="134"/>
    </row>
    <row r="888" spans="1:80" x14ac:dyDescent="0.25">
      <c r="A888" s="134"/>
      <c r="B888" s="272"/>
      <c r="C888" s="273"/>
      <c r="D888" s="260"/>
      <c r="E888" s="260"/>
      <c r="F888" s="260"/>
      <c r="G888" s="260"/>
      <c r="H888" s="260"/>
      <c r="I888" s="260"/>
      <c r="J888" s="253"/>
      <c r="K888" s="254"/>
      <c r="L888" s="254"/>
      <c r="M888" s="255"/>
      <c r="N888" s="326"/>
      <c r="O888" s="256"/>
      <c r="P888" s="256"/>
      <c r="Q888" s="256"/>
      <c r="R888" s="256"/>
      <c r="S888" s="256"/>
      <c r="T888" s="256"/>
      <c r="U888" s="256"/>
      <c r="V888" s="257"/>
      <c r="W888" s="257"/>
      <c r="X888" s="257"/>
      <c r="Y888" s="257"/>
      <c r="Z888" s="257"/>
      <c r="AA888" s="257"/>
      <c r="AB888" s="253"/>
      <c r="AC888" s="258"/>
      <c r="AD888" s="253"/>
      <c r="AE888" s="253"/>
      <c r="AF888" s="253"/>
      <c r="AG888" s="253"/>
      <c r="AH888" s="253"/>
      <c r="AI888" s="253"/>
      <c r="AJ888" s="253"/>
      <c r="AK888" s="258"/>
      <c r="AL888" s="258"/>
      <c r="AM888" s="258"/>
      <c r="AN888" s="258"/>
      <c r="AO888" s="258"/>
      <c r="AP888" s="258"/>
      <c r="AQ888" s="258"/>
      <c r="AR888" s="258"/>
      <c r="AS888" s="258"/>
      <c r="AT888" s="258"/>
      <c r="AU888" s="258"/>
      <c r="AV888" s="258"/>
      <c r="AW888" s="258"/>
      <c r="AX888" s="258"/>
      <c r="AY888" s="258"/>
      <c r="AZ888" s="258"/>
      <c r="BA888" s="258"/>
      <c r="BB888" s="258"/>
      <c r="BC888" s="258"/>
      <c r="BD888" s="258"/>
      <c r="BE888" s="258"/>
      <c r="BF888" s="258"/>
      <c r="BG888" s="258"/>
      <c r="BH888" s="258"/>
      <c r="BI888" s="258"/>
      <c r="BJ888" s="258"/>
      <c r="BK888" s="258"/>
      <c r="BL888" s="296"/>
      <c r="BM888" s="258"/>
      <c r="BN888" s="258"/>
      <c r="BO888" s="258"/>
      <c r="BP888" s="258"/>
      <c r="BQ888" s="258"/>
      <c r="BR888" s="258"/>
      <c r="BS888" s="258"/>
      <c r="BT888" s="258"/>
      <c r="BU888" s="258"/>
      <c r="BV888" s="259"/>
      <c r="BW888" s="260"/>
      <c r="BX888" s="260"/>
      <c r="BY888" s="260"/>
      <c r="BZ888" s="260"/>
      <c r="CA888" s="260"/>
      <c r="CB888" s="134"/>
    </row>
    <row r="889" spans="1:80" x14ac:dyDescent="0.25">
      <c r="A889" s="134"/>
      <c r="B889" s="272"/>
      <c r="C889" s="273"/>
      <c r="D889" s="260"/>
      <c r="E889" s="260"/>
      <c r="F889" s="260"/>
      <c r="G889" s="260"/>
      <c r="H889" s="260"/>
      <c r="I889" s="260"/>
      <c r="J889" s="253"/>
      <c r="K889" s="254"/>
      <c r="L889" s="254"/>
      <c r="M889" s="255"/>
      <c r="N889" s="326"/>
      <c r="O889" s="256"/>
      <c r="P889" s="256"/>
      <c r="Q889" s="256"/>
      <c r="R889" s="256"/>
      <c r="S889" s="256"/>
      <c r="T889" s="256"/>
      <c r="U889" s="256"/>
      <c r="V889" s="257"/>
      <c r="W889" s="257"/>
      <c r="X889" s="257"/>
      <c r="Y889" s="257"/>
      <c r="Z889" s="257"/>
      <c r="AA889" s="257"/>
      <c r="AB889" s="253"/>
      <c r="AC889" s="258"/>
      <c r="AD889" s="253"/>
      <c r="AE889" s="253"/>
      <c r="AF889" s="253"/>
      <c r="AG889" s="253"/>
      <c r="AH889" s="253"/>
      <c r="AI889" s="253"/>
      <c r="AJ889" s="253"/>
      <c r="AK889" s="258"/>
      <c r="AL889" s="258"/>
      <c r="AM889" s="258"/>
      <c r="AN889" s="258"/>
      <c r="AO889" s="258"/>
      <c r="AP889" s="258"/>
      <c r="AQ889" s="258"/>
      <c r="AR889" s="258"/>
      <c r="AS889" s="258"/>
      <c r="AT889" s="258"/>
      <c r="AU889" s="258"/>
      <c r="AV889" s="258"/>
      <c r="AW889" s="258"/>
      <c r="AX889" s="258"/>
      <c r="AY889" s="258"/>
      <c r="AZ889" s="258"/>
      <c r="BA889" s="258"/>
      <c r="BB889" s="258"/>
      <c r="BC889" s="258"/>
      <c r="BD889" s="258"/>
      <c r="BE889" s="258"/>
      <c r="BF889" s="258"/>
      <c r="BG889" s="258"/>
      <c r="BH889" s="258"/>
      <c r="BI889" s="258"/>
      <c r="BJ889" s="258"/>
      <c r="BK889" s="258"/>
      <c r="BL889" s="296"/>
      <c r="BM889" s="258"/>
      <c r="BN889" s="258"/>
      <c r="BO889" s="258"/>
      <c r="BP889" s="258"/>
      <c r="BQ889" s="258"/>
      <c r="BR889" s="258"/>
      <c r="BS889" s="258"/>
      <c r="BT889" s="258"/>
      <c r="BU889" s="258"/>
      <c r="BV889" s="259"/>
      <c r="BW889" s="260"/>
      <c r="BX889" s="260"/>
      <c r="BY889" s="260"/>
      <c r="BZ889" s="260"/>
      <c r="CA889" s="260"/>
      <c r="CB889" s="134"/>
    </row>
    <row r="890" spans="1:80" x14ac:dyDescent="0.25">
      <c r="A890" s="134"/>
      <c r="B890" s="272"/>
      <c r="C890" s="273"/>
      <c r="D890" s="260"/>
      <c r="E890" s="260"/>
      <c r="F890" s="260"/>
      <c r="G890" s="260"/>
      <c r="H890" s="260"/>
      <c r="I890" s="260"/>
      <c r="J890" s="253"/>
      <c r="K890" s="254"/>
      <c r="L890" s="254"/>
      <c r="M890" s="255"/>
      <c r="N890" s="326"/>
      <c r="O890" s="256"/>
      <c r="P890" s="256"/>
      <c r="Q890" s="256"/>
      <c r="R890" s="256"/>
      <c r="S890" s="256"/>
      <c r="T890" s="256"/>
      <c r="U890" s="256"/>
      <c r="V890" s="257"/>
      <c r="W890" s="257"/>
      <c r="X890" s="257"/>
      <c r="Y890" s="257"/>
      <c r="Z890" s="257"/>
      <c r="AA890" s="257"/>
      <c r="AB890" s="253"/>
      <c r="AC890" s="258"/>
      <c r="AD890" s="253"/>
      <c r="AE890" s="253"/>
      <c r="AF890" s="253"/>
      <c r="AG890" s="253"/>
      <c r="AH890" s="253"/>
      <c r="AI890" s="253"/>
      <c r="AJ890" s="253"/>
      <c r="AK890" s="258"/>
      <c r="AL890" s="258"/>
      <c r="AM890" s="258"/>
      <c r="AN890" s="258"/>
      <c r="AO890" s="258"/>
      <c r="AP890" s="258"/>
      <c r="AQ890" s="258"/>
      <c r="AR890" s="258"/>
      <c r="AS890" s="258"/>
      <c r="AT890" s="258"/>
      <c r="AU890" s="258"/>
      <c r="AV890" s="258"/>
      <c r="AW890" s="258"/>
      <c r="AX890" s="258"/>
      <c r="AY890" s="258"/>
      <c r="AZ890" s="258"/>
      <c r="BA890" s="258"/>
      <c r="BB890" s="258"/>
      <c r="BC890" s="258"/>
      <c r="BD890" s="258"/>
      <c r="BE890" s="258"/>
      <c r="BF890" s="258"/>
      <c r="BG890" s="258"/>
      <c r="BH890" s="258"/>
      <c r="BI890" s="258"/>
      <c r="BJ890" s="258"/>
      <c r="BK890" s="258"/>
      <c r="BL890" s="296"/>
      <c r="BM890" s="258"/>
      <c r="BN890" s="258"/>
      <c r="BO890" s="258"/>
      <c r="BP890" s="258"/>
      <c r="BQ890" s="258"/>
      <c r="BR890" s="258"/>
      <c r="BS890" s="258"/>
      <c r="BT890" s="258"/>
      <c r="BU890" s="258"/>
      <c r="BV890" s="259"/>
      <c r="BW890" s="260"/>
      <c r="BX890" s="260"/>
      <c r="BY890" s="260"/>
      <c r="BZ890" s="260"/>
      <c r="CA890" s="260"/>
      <c r="CB890" s="134"/>
    </row>
    <row r="891" spans="1:80" x14ac:dyDescent="0.25">
      <c r="A891" s="134"/>
      <c r="B891" s="272"/>
      <c r="C891" s="273"/>
      <c r="D891" s="260"/>
      <c r="E891" s="260"/>
      <c r="F891" s="260"/>
      <c r="G891" s="260"/>
      <c r="H891" s="260"/>
      <c r="I891" s="260"/>
      <c r="J891" s="253"/>
      <c r="K891" s="254"/>
      <c r="L891" s="254"/>
      <c r="M891" s="255"/>
      <c r="N891" s="326"/>
      <c r="O891" s="256"/>
      <c r="P891" s="256"/>
      <c r="Q891" s="256"/>
      <c r="R891" s="256"/>
      <c r="S891" s="256"/>
      <c r="T891" s="256"/>
      <c r="U891" s="256"/>
      <c r="V891" s="257"/>
      <c r="W891" s="257"/>
      <c r="X891" s="257"/>
      <c r="Y891" s="257"/>
      <c r="Z891" s="257"/>
      <c r="AA891" s="257"/>
      <c r="AB891" s="253"/>
      <c r="AC891" s="258"/>
      <c r="AD891" s="253"/>
      <c r="AE891" s="253"/>
      <c r="AF891" s="253"/>
      <c r="AG891" s="253"/>
      <c r="AH891" s="253"/>
      <c r="AI891" s="253"/>
      <c r="AJ891" s="253"/>
      <c r="AK891" s="258"/>
      <c r="AL891" s="258"/>
      <c r="AM891" s="258"/>
      <c r="AN891" s="258"/>
      <c r="AO891" s="258"/>
      <c r="AP891" s="258"/>
      <c r="AQ891" s="258"/>
      <c r="AR891" s="258"/>
      <c r="AS891" s="258"/>
      <c r="AT891" s="258"/>
      <c r="AU891" s="258"/>
      <c r="AV891" s="258"/>
      <c r="AW891" s="258"/>
      <c r="AX891" s="258"/>
      <c r="AY891" s="258"/>
      <c r="AZ891" s="258"/>
      <c r="BA891" s="258"/>
      <c r="BB891" s="258"/>
      <c r="BC891" s="258"/>
      <c r="BD891" s="258"/>
      <c r="BE891" s="258"/>
      <c r="BF891" s="258"/>
      <c r="BG891" s="258"/>
      <c r="BH891" s="258"/>
      <c r="BI891" s="258"/>
      <c r="BJ891" s="258"/>
      <c r="BK891" s="258"/>
      <c r="BL891" s="296"/>
      <c r="BM891" s="258"/>
      <c r="BN891" s="258"/>
      <c r="BO891" s="258"/>
      <c r="BP891" s="258"/>
      <c r="BQ891" s="258"/>
      <c r="BR891" s="258"/>
      <c r="BS891" s="258"/>
      <c r="BT891" s="258"/>
      <c r="BU891" s="258"/>
      <c r="BV891" s="259"/>
      <c r="BW891" s="260"/>
      <c r="BX891" s="260"/>
      <c r="BY891" s="260"/>
      <c r="BZ891" s="260"/>
      <c r="CA891" s="260"/>
      <c r="CB891" s="134"/>
    </row>
    <row r="892" spans="1:80" x14ac:dyDescent="0.25">
      <c r="A892" s="134"/>
      <c r="B892" s="272"/>
      <c r="C892" s="273"/>
      <c r="D892" s="260"/>
      <c r="E892" s="260"/>
      <c r="F892" s="260"/>
      <c r="G892" s="260"/>
      <c r="H892" s="260"/>
      <c r="I892" s="260"/>
      <c r="J892" s="253"/>
      <c r="K892" s="254"/>
      <c r="L892" s="254"/>
      <c r="M892" s="255"/>
      <c r="N892" s="326"/>
      <c r="O892" s="256"/>
      <c r="P892" s="256"/>
      <c r="Q892" s="256"/>
      <c r="R892" s="256"/>
      <c r="S892" s="256"/>
      <c r="T892" s="256"/>
      <c r="U892" s="256"/>
      <c r="V892" s="257"/>
      <c r="W892" s="257"/>
      <c r="X892" s="257"/>
      <c r="Y892" s="257"/>
      <c r="Z892" s="257"/>
      <c r="AA892" s="257"/>
      <c r="AB892" s="253"/>
      <c r="AC892" s="258"/>
      <c r="AD892" s="253"/>
      <c r="AE892" s="253"/>
      <c r="AF892" s="253"/>
      <c r="AG892" s="253"/>
      <c r="AH892" s="253"/>
      <c r="AI892" s="253"/>
      <c r="AJ892" s="253"/>
      <c r="AK892" s="258"/>
      <c r="AL892" s="258"/>
      <c r="AM892" s="258"/>
      <c r="AN892" s="258"/>
      <c r="AO892" s="258"/>
      <c r="AP892" s="258"/>
      <c r="AQ892" s="258"/>
      <c r="AR892" s="258"/>
      <c r="AS892" s="258"/>
      <c r="AT892" s="258"/>
      <c r="AU892" s="258"/>
      <c r="AV892" s="258"/>
      <c r="AW892" s="258"/>
      <c r="AX892" s="258"/>
      <c r="AY892" s="258"/>
      <c r="AZ892" s="258"/>
      <c r="BA892" s="258"/>
      <c r="BB892" s="258"/>
      <c r="BC892" s="258"/>
      <c r="BD892" s="258"/>
      <c r="BE892" s="258"/>
      <c r="BF892" s="258"/>
      <c r="BG892" s="258"/>
      <c r="BH892" s="258"/>
      <c r="BI892" s="258"/>
      <c r="BJ892" s="258"/>
      <c r="BK892" s="258"/>
      <c r="BL892" s="296"/>
      <c r="BM892" s="258"/>
      <c r="BN892" s="258"/>
      <c r="BO892" s="258"/>
      <c r="BP892" s="258"/>
      <c r="BQ892" s="258"/>
      <c r="BR892" s="258"/>
      <c r="BS892" s="258"/>
      <c r="BT892" s="258"/>
      <c r="BU892" s="258"/>
      <c r="BV892" s="259"/>
      <c r="BW892" s="260"/>
      <c r="BX892" s="260"/>
      <c r="BY892" s="260"/>
      <c r="BZ892" s="260"/>
      <c r="CA892" s="260"/>
      <c r="CB892" s="134"/>
    </row>
    <row r="893" spans="1:80" x14ac:dyDescent="0.25">
      <c r="A893" s="134"/>
      <c r="B893" s="272"/>
      <c r="C893" s="273"/>
      <c r="D893" s="260"/>
      <c r="E893" s="260"/>
      <c r="F893" s="260"/>
      <c r="G893" s="260"/>
      <c r="H893" s="260"/>
      <c r="I893" s="260"/>
      <c r="J893" s="253"/>
      <c r="K893" s="254"/>
      <c r="L893" s="254"/>
      <c r="M893" s="255"/>
      <c r="N893" s="326"/>
      <c r="O893" s="256"/>
      <c r="P893" s="256"/>
      <c r="Q893" s="256"/>
      <c r="R893" s="256"/>
      <c r="S893" s="256"/>
      <c r="T893" s="256"/>
      <c r="U893" s="256"/>
      <c r="V893" s="257"/>
      <c r="W893" s="257"/>
      <c r="X893" s="257"/>
      <c r="Y893" s="257"/>
      <c r="Z893" s="257"/>
      <c r="AA893" s="257"/>
      <c r="AB893" s="253"/>
      <c r="AC893" s="258"/>
      <c r="AD893" s="253"/>
      <c r="AE893" s="253"/>
      <c r="AF893" s="253"/>
      <c r="AG893" s="253"/>
      <c r="AH893" s="253"/>
      <c r="AI893" s="253"/>
      <c r="AJ893" s="253"/>
      <c r="AK893" s="258"/>
      <c r="AL893" s="258"/>
      <c r="AM893" s="258"/>
      <c r="AN893" s="258"/>
      <c r="AO893" s="258"/>
      <c r="AP893" s="258"/>
      <c r="AQ893" s="258"/>
      <c r="AR893" s="258"/>
      <c r="AS893" s="258"/>
      <c r="AT893" s="258"/>
      <c r="AU893" s="258"/>
      <c r="AV893" s="258"/>
      <c r="AW893" s="258"/>
      <c r="AX893" s="258"/>
      <c r="AY893" s="258"/>
      <c r="AZ893" s="258"/>
      <c r="BA893" s="258"/>
      <c r="BB893" s="258"/>
      <c r="BC893" s="258"/>
      <c r="BD893" s="258"/>
      <c r="BE893" s="258"/>
      <c r="BF893" s="258"/>
      <c r="BG893" s="258"/>
      <c r="BH893" s="258"/>
      <c r="BI893" s="258"/>
      <c r="BJ893" s="258"/>
      <c r="BK893" s="258"/>
      <c r="BL893" s="296"/>
      <c r="BM893" s="258"/>
      <c r="BN893" s="258"/>
      <c r="BO893" s="258"/>
      <c r="BP893" s="258"/>
      <c r="BQ893" s="258"/>
      <c r="BR893" s="258"/>
      <c r="BS893" s="258"/>
      <c r="BT893" s="258"/>
      <c r="BU893" s="258"/>
      <c r="BV893" s="259"/>
      <c r="BW893" s="260"/>
      <c r="BX893" s="260"/>
      <c r="BY893" s="260"/>
      <c r="BZ893" s="260"/>
      <c r="CA893" s="260"/>
      <c r="CB893" s="134"/>
    </row>
    <row r="894" spans="1:80" x14ac:dyDescent="0.25">
      <c r="A894" s="134"/>
      <c r="B894" s="272"/>
      <c r="C894" s="273"/>
      <c r="D894" s="260"/>
      <c r="E894" s="260"/>
      <c r="F894" s="260"/>
      <c r="G894" s="260"/>
      <c r="H894" s="260"/>
      <c r="I894" s="260"/>
      <c r="J894" s="253"/>
      <c r="K894" s="254"/>
      <c r="L894" s="254"/>
      <c r="M894" s="255"/>
      <c r="N894" s="326"/>
      <c r="O894" s="256"/>
      <c r="P894" s="256"/>
      <c r="Q894" s="256"/>
      <c r="R894" s="256"/>
      <c r="S894" s="256"/>
      <c r="T894" s="256"/>
      <c r="U894" s="256"/>
      <c r="V894" s="257"/>
      <c r="W894" s="257"/>
      <c r="X894" s="257"/>
      <c r="Y894" s="257"/>
      <c r="Z894" s="257"/>
      <c r="AA894" s="257"/>
      <c r="AB894" s="253"/>
      <c r="AC894" s="258"/>
      <c r="AD894" s="253"/>
      <c r="AE894" s="253"/>
      <c r="AF894" s="253"/>
      <c r="AG894" s="253"/>
      <c r="AH894" s="253"/>
      <c r="AI894" s="253"/>
      <c r="AJ894" s="253"/>
      <c r="AK894" s="258"/>
      <c r="AL894" s="258"/>
      <c r="AM894" s="258"/>
      <c r="AN894" s="258"/>
      <c r="AO894" s="258"/>
      <c r="AP894" s="258"/>
      <c r="AQ894" s="258"/>
      <c r="AR894" s="258"/>
      <c r="AS894" s="258"/>
      <c r="AT894" s="258"/>
      <c r="AU894" s="258"/>
      <c r="AV894" s="258"/>
      <c r="AW894" s="258"/>
      <c r="AX894" s="258"/>
      <c r="AY894" s="258"/>
      <c r="AZ894" s="258"/>
      <c r="BA894" s="258"/>
      <c r="BB894" s="258"/>
      <c r="BC894" s="258"/>
      <c r="BD894" s="258"/>
      <c r="BE894" s="258"/>
      <c r="BF894" s="258"/>
      <c r="BG894" s="258"/>
      <c r="BH894" s="258"/>
      <c r="BI894" s="258"/>
      <c r="BJ894" s="258"/>
      <c r="BK894" s="258"/>
      <c r="BL894" s="296"/>
      <c r="BM894" s="258"/>
      <c r="BN894" s="258"/>
      <c r="BO894" s="258"/>
      <c r="BP894" s="258"/>
      <c r="BQ894" s="258"/>
      <c r="BR894" s="258"/>
      <c r="BS894" s="258"/>
      <c r="BT894" s="258"/>
      <c r="BU894" s="258"/>
      <c r="BV894" s="259"/>
      <c r="BW894" s="260"/>
      <c r="BX894" s="260"/>
      <c r="BY894" s="260"/>
      <c r="BZ894" s="260"/>
      <c r="CA894" s="260"/>
      <c r="CB894" s="134"/>
    </row>
    <row r="895" spans="1:80" x14ac:dyDescent="0.25">
      <c r="A895" s="134"/>
      <c r="B895" s="272"/>
      <c r="C895" s="273"/>
      <c r="D895" s="260"/>
      <c r="E895" s="260"/>
      <c r="F895" s="260"/>
      <c r="G895" s="260"/>
      <c r="H895" s="260"/>
      <c r="I895" s="260"/>
      <c r="J895" s="253"/>
      <c r="K895" s="254"/>
      <c r="L895" s="254"/>
      <c r="M895" s="255"/>
      <c r="N895" s="326"/>
      <c r="O895" s="256"/>
      <c r="P895" s="256"/>
      <c r="Q895" s="256"/>
      <c r="R895" s="256"/>
      <c r="S895" s="256"/>
      <c r="T895" s="256"/>
      <c r="U895" s="256"/>
      <c r="V895" s="257"/>
      <c r="W895" s="257"/>
      <c r="X895" s="257"/>
      <c r="Y895" s="257"/>
      <c r="Z895" s="257"/>
      <c r="AA895" s="257"/>
      <c r="AB895" s="253"/>
      <c r="AC895" s="258"/>
      <c r="AD895" s="253"/>
      <c r="AE895" s="253"/>
      <c r="AF895" s="253"/>
      <c r="AG895" s="253"/>
      <c r="AH895" s="253"/>
      <c r="AI895" s="253"/>
      <c r="AJ895" s="253"/>
      <c r="AK895" s="258"/>
      <c r="AL895" s="258"/>
      <c r="AM895" s="258"/>
      <c r="AN895" s="258"/>
      <c r="AO895" s="258"/>
      <c r="AP895" s="258"/>
      <c r="AQ895" s="258"/>
      <c r="AR895" s="258"/>
      <c r="AS895" s="258"/>
      <c r="AT895" s="258"/>
      <c r="AU895" s="258"/>
      <c r="AV895" s="258"/>
      <c r="AW895" s="258"/>
      <c r="AX895" s="258"/>
      <c r="AY895" s="258"/>
      <c r="AZ895" s="258"/>
      <c r="BA895" s="258"/>
      <c r="BB895" s="258"/>
      <c r="BC895" s="258"/>
      <c r="BD895" s="258"/>
      <c r="BE895" s="258"/>
      <c r="BF895" s="258"/>
      <c r="BG895" s="258"/>
      <c r="BH895" s="258"/>
      <c r="BI895" s="258"/>
      <c r="BJ895" s="258"/>
      <c r="BK895" s="258"/>
      <c r="BL895" s="296"/>
      <c r="BM895" s="258"/>
      <c r="BN895" s="258"/>
      <c r="BO895" s="258"/>
      <c r="BP895" s="258"/>
      <c r="BQ895" s="258"/>
      <c r="BR895" s="258"/>
      <c r="BS895" s="258"/>
      <c r="BT895" s="258"/>
      <c r="BU895" s="258"/>
      <c r="BV895" s="259"/>
      <c r="BW895" s="260"/>
      <c r="BX895" s="260"/>
      <c r="BY895" s="260"/>
      <c r="BZ895" s="260"/>
      <c r="CA895" s="260"/>
      <c r="CB895" s="134"/>
    </row>
    <row r="896" spans="1:80" x14ac:dyDescent="0.25">
      <c r="A896" s="134"/>
      <c r="B896" s="272"/>
      <c r="C896" s="273"/>
      <c r="D896" s="260"/>
      <c r="E896" s="260"/>
      <c r="F896" s="260"/>
      <c r="G896" s="260"/>
      <c r="H896" s="260"/>
      <c r="I896" s="260"/>
      <c r="J896" s="253"/>
      <c r="K896" s="254"/>
      <c r="L896" s="254"/>
      <c r="M896" s="255"/>
      <c r="N896" s="326"/>
      <c r="O896" s="256"/>
      <c r="P896" s="256"/>
      <c r="Q896" s="256"/>
      <c r="R896" s="256"/>
      <c r="S896" s="256"/>
      <c r="T896" s="256"/>
      <c r="U896" s="256"/>
      <c r="V896" s="257"/>
      <c r="W896" s="257"/>
      <c r="X896" s="257"/>
      <c r="Y896" s="257"/>
      <c r="Z896" s="257"/>
      <c r="AA896" s="257"/>
      <c r="AB896" s="253"/>
      <c r="AC896" s="258"/>
      <c r="AD896" s="253"/>
      <c r="AE896" s="253"/>
      <c r="AF896" s="253"/>
      <c r="AG896" s="253"/>
      <c r="AH896" s="253"/>
      <c r="AI896" s="253"/>
      <c r="AJ896" s="253"/>
      <c r="AK896" s="258"/>
      <c r="AL896" s="258"/>
      <c r="AM896" s="258"/>
      <c r="AN896" s="258"/>
      <c r="AO896" s="258"/>
      <c r="AP896" s="258"/>
      <c r="AQ896" s="258"/>
      <c r="AR896" s="258"/>
      <c r="AS896" s="258"/>
      <c r="AT896" s="258"/>
      <c r="AU896" s="258"/>
      <c r="AV896" s="258"/>
      <c r="AW896" s="258"/>
      <c r="AX896" s="258"/>
      <c r="AY896" s="258"/>
      <c r="AZ896" s="258"/>
      <c r="BA896" s="258"/>
      <c r="BB896" s="258"/>
      <c r="BC896" s="258"/>
      <c r="BD896" s="258"/>
      <c r="BE896" s="258"/>
      <c r="BF896" s="258"/>
      <c r="BG896" s="258"/>
      <c r="BH896" s="258"/>
      <c r="BI896" s="258"/>
      <c r="BJ896" s="258"/>
      <c r="BK896" s="258"/>
      <c r="BL896" s="296"/>
      <c r="BM896" s="258"/>
      <c r="BN896" s="258"/>
      <c r="BO896" s="258"/>
      <c r="BP896" s="258"/>
      <c r="BQ896" s="258"/>
      <c r="BR896" s="258"/>
      <c r="BS896" s="258"/>
      <c r="BT896" s="258"/>
      <c r="BU896" s="258"/>
      <c r="BV896" s="259"/>
      <c r="BW896" s="260"/>
      <c r="BX896" s="260"/>
      <c r="BY896" s="260"/>
      <c r="BZ896" s="260"/>
      <c r="CA896" s="260"/>
      <c r="CB896" s="134"/>
    </row>
    <row r="897" spans="1:80" x14ac:dyDescent="0.25">
      <c r="A897" s="134"/>
      <c r="B897" s="272"/>
      <c r="C897" s="273"/>
      <c r="D897" s="260"/>
      <c r="E897" s="260"/>
      <c r="F897" s="260"/>
      <c r="G897" s="260"/>
      <c r="H897" s="260"/>
      <c r="I897" s="260"/>
      <c r="J897" s="253"/>
      <c r="K897" s="254"/>
      <c r="L897" s="254"/>
      <c r="M897" s="255"/>
      <c r="N897" s="326"/>
      <c r="O897" s="256"/>
      <c r="P897" s="256"/>
      <c r="Q897" s="256"/>
      <c r="R897" s="256"/>
      <c r="S897" s="256"/>
      <c r="T897" s="256"/>
      <c r="U897" s="256"/>
      <c r="V897" s="257"/>
      <c r="W897" s="257"/>
      <c r="X897" s="257"/>
      <c r="Y897" s="257"/>
      <c r="Z897" s="257"/>
      <c r="AA897" s="257"/>
      <c r="AB897" s="253"/>
      <c r="AC897" s="258"/>
      <c r="AD897" s="253"/>
      <c r="AE897" s="253"/>
      <c r="AF897" s="253"/>
      <c r="AG897" s="253"/>
      <c r="AH897" s="253"/>
      <c r="AI897" s="253"/>
      <c r="AJ897" s="253"/>
      <c r="AK897" s="258"/>
      <c r="AL897" s="258"/>
      <c r="AM897" s="258"/>
      <c r="AN897" s="258"/>
      <c r="AO897" s="258"/>
      <c r="AP897" s="258"/>
      <c r="AQ897" s="258"/>
      <c r="AR897" s="258"/>
      <c r="AS897" s="258"/>
      <c r="AT897" s="258"/>
      <c r="AU897" s="258"/>
      <c r="AV897" s="258"/>
      <c r="AW897" s="258"/>
      <c r="AX897" s="258"/>
      <c r="AY897" s="258"/>
      <c r="AZ897" s="258"/>
      <c r="BA897" s="258"/>
      <c r="BB897" s="258"/>
      <c r="BC897" s="258"/>
      <c r="BD897" s="258"/>
      <c r="BE897" s="258"/>
      <c r="BF897" s="258"/>
      <c r="BG897" s="258"/>
      <c r="BH897" s="258"/>
      <c r="BI897" s="258"/>
      <c r="BJ897" s="258"/>
      <c r="BK897" s="258"/>
      <c r="BL897" s="296"/>
      <c r="BM897" s="258"/>
      <c r="BN897" s="258"/>
      <c r="BO897" s="258"/>
      <c r="BP897" s="258"/>
      <c r="BQ897" s="258"/>
      <c r="BR897" s="258"/>
      <c r="BS897" s="258"/>
      <c r="BT897" s="258"/>
      <c r="BU897" s="258"/>
      <c r="BV897" s="259"/>
      <c r="BW897" s="260"/>
      <c r="BX897" s="260"/>
      <c r="BY897" s="260"/>
      <c r="BZ897" s="260"/>
      <c r="CA897" s="260"/>
      <c r="CB897" s="134"/>
    </row>
    <row r="898" spans="1:80" x14ac:dyDescent="0.25">
      <c r="A898" s="134"/>
      <c r="B898" s="272"/>
      <c r="C898" s="273"/>
      <c r="D898" s="260"/>
      <c r="E898" s="260"/>
      <c r="F898" s="260"/>
      <c r="G898" s="260"/>
      <c r="H898" s="260"/>
      <c r="I898" s="260"/>
      <c r="J898" s="253"/>
      <c r="K898" s="254"/>
      <c r="L898" s="254"/>
      <c r="M898" s="255"/>
      <c r="N898" s="326"/>
      <c r="O898" s="256"/>
      <c r="P898" s="256"/>
      <c r="Q898" s="256"/>
      <c r="R898" s="256"/>
      <c r="S898" s="256"/>
      <c r="T898" s="256"/>
      <c r="U898" s="256"/>
      <c r="V898" s="257"/>
      <c r="W898" s="257"/>
      <c r="X898" s="257"/>
      <c r="Y898" s="257"/>
      <c r="Z898" s="257"/>
      <c r="AA898" s="257"/>
      <c r="AB898" s="253"/>
      <c r="AC898" s="258"/>
      <c r="AD898" s="253"/>
      <c r="AE898" s="253"/>
      <c r="AF898" s="253"/>
      <c r="AG898" s="253"/>
      <c r="AH898" s="253"/>
      <c r="AI898" s="253"/>
      <c r="AJ898" s="253"/>
      <c r="AK898" s="258"/>
      <c r="AL898" s="258"/>
      <c r="AM898" s="258"/>
      <c r="AN898" s="258"/>
      <c r="AO898" s="258"/>
      <c r="AP898" s="258"/>
      <c r="AQ898" s="258"/>
      <c r="AR898" s="258"/>
      <c r="AS898" s="258"/>
      <c r="AT898" s="258"/>
      <c r="AU898" s="258"/>
      <c r="AV898" s="258"/>
      <c r="AW898" s="258"/>
      <c r="AX898" s="258"/>
      <c r="AY898" s="258"/>
      <c r="AZ898" s="258"/>
      <c r="BA898" s="258"/>
      <c r="BB898" s="258"/>
      <c r="BC898" s="258"/>
      <c r="BD898" s="258"/>
      <c r="BE898" s="258"/>
      <c r="BF898" s="258"/>
      <c r="BG898" s="258"/>
      <c r="BH898" s="258"/>
      <c r="BI898" s="258"/>
      <c r="BJ898" s="258"/>
      <c r="BK898" s="258"/>
      <c r="BL898" s="296"/>
      <c r="BM898" s="258"/>
      <c r="BN898" s="258"/>
      <c r="BO898" s="258"/>
      <c r="BP898" s="258"/>
      <c r="BQ898" s="258"/>
      <c r="BR898" s="258"/>
      <c r="BS898" s="258"/>
      <c r="BT898" s="258"/>
      <c r="BU898" s="258"/>
      <c r="BV898" s="259"/>
      <c r="BW898" s="260"/>
      <c r="BX898" s="260"/>
      <c r="BY898" s="260"/>
      <c r="BZ898" s="260"/>
      <c r="CA898" s="260"/>
      <c r="CB898" s="134"/>
    </row>
    <row r="899" spans="1:80" x14ac:dyDescent="0.25">
      <c r="B899" s="272"/>
      <c r="C899" s="273"/>
      <c r="D899" s="260"/>
      <c r="E899" s="260"/>
      <c r="F899" s="260"/>
      <c r="G899" s="260"/>
      <c r="H899" s="260"/>
      <c r="I899" s="260"/>
      <c r="J899" s="253"/>
      <c r="K899" s="254"/>
      <c r="L899" s="254"/>
      <c r="M899" s="255"/>
      <c r="N899" s="326"/>
      <c r="O899" s="256"/>
      <c r="P899" s="256"/>
      <c r="Q899" s="256"/>
      <c r="R899" s="256"/>
      <c r="S899" s="256"/>
      <c r="T899" s="256"/>
      <c r="U899" s="256"/>
      <c r="V899" s="257"/>
      <c r="W899" s="257"/>
      <c r="X899" s="257"/>
      <c r="Y899" s="257"/>
      <c r="Z899" s="257"/>
      <c r="AA899" s="257"/>
      <c r="AB899" s="253"/>
      <c r="AC899" s="258"/>
      <c r="AD899" s="253"/>
      <c r="AE899" s="253"/>
      <c r="AF899" s="253"/>
      <c r="AG899" s="253"/>
      <c r="AH899" s="253"/>
      <c r="AI899" s="253"/>
      <c r="AJ899" s="253"/>
      <c r="AK899" s="258"/>
      <c r="AL899" s="258"/>
      <c r="AM899" s="258"/>
      <c r="AN899" s="258"/>
      <c r="AO899" s="258"/>
      <c r="AP899" s="258"/>
      <c r="AQ899" s="258"/>
      <c r="AR899" s="258"/>
      <c r="AS899" s="258"/>
      <c r="AT899" s="258"/>
      <c r="AU899" s="258"/>
      <c r="AV899" s="258"/>
      <c r="AW899" s="258"/>
      <c r="AX899" s="258"/>
      <c r="AY899" s="258"/>
      <c r="AZ899" s="258"/>
      <c r="BA899" s="258"/>
      <c r="BB899" s="258"/>
      <c r="BC899" s="258"/>
      <c r="BD899" s="258"/>
      <c r="BE899" s="258"/>
      <c r="BF899" s="258"/>
      <c r="BG899" s="258"/>
      <c r="BH899" s="258"/>
      <c r="BI899" s="258"/>
      <c r="BJ899" s="258"/>
      <c r="BK899" s="258"/>
      <c r="BL899" s="296"/>
      <c r="BM899" s="258"/>
      <c r="BN899" s="258"/>
      <c r="BO899" s="258"/>
      <c r="BP899" s="258"/>
      <c r="BQ899" s="258"/>
      <c r="BR899" s="258"/>
      <c r="BS899" s="258"/>
      <c r="BT899" s="258"/>
      <c r="BU899" s="258"/>
      <c r="BV899" s="259"/>
      <c r="BW899" s="260"/>
      <c r="BX899" s="260"/>
      <c r="BY899" s="260"/>
      <c r="BZ899" s="260"/>
      <c r="CA899" s="260"/>
      <c r="CB899" s="134"/>
    </row>
    <row r="900" spans="1:80" x14ac:dyDescent="0.25">
      <c r="B900" s="263"/>
      <c r="C900" s="275"/>
      <c r="D900" s="258"/>
      <c r="E900" s="258"/>
      <c r="F900" s="258"/>
      <c r="G900" s="258"/>
      <c r="H900" s="258"/>
      <c r="I900" s="260"/>
      <c r="J900" s="253"/>
      <c r="K900" s="254"/>
      <c r="L900" s="254"/>
      <c r="M900" s="255"/>
      <c r="N900" s="326"/>
      <c r="O900" s="256"/>
      <c r="P900" s="256"/>
      <c r="Q900" s="256"/>
      <c r="R900" s="256"/>
      <c r="S900" s="256"/>
      <c r="T900" s="256"/>
      <c r="U900" s="256"/>
      <c r="V900" s="257"/>
      <c r="W900" s="257"/>
      <c r="X900" s="257"/>
      <c r="Y900" s="257"/>
      <c r="Z900" s="257"/>
      <c r="AA900" s="257"/>
      <c r="AB900" s="253"/>
      <c r="AC900" s="258"/>
      <c r="AD900" s="253"/>
      <c r="AE900" s="253"/>
      <c r="AF900" s="253"/>
      <c r="AG900" s="253"/>
      <c r="AH900" s="253"/>
      <c r="AI900" s="253"/>
      <c r="AJ900" s="253"/>
      <c r="AK900" s="258"/>
      <c r="AL900" s="258"/>
      <c r="AM900" s="258"/>
      <c r="AN900" s="258"/>
      <c r="AO900" s="258"/>
      <c r="AP900" s="258"/>
      <c r="AQ900" s="258"/>
      <c r="AR900" s="258"/>
      <c r="AS900" s="258"/>
      <c r="AT900" s="258"/>
      <c r="AU900" s="258"/>
      <c r="AV900" s="258"/>
      <c r="AW900" s="258"/>
      <c r="AX900" s="258"/>
      <c r="AY900" s="258"/>
      <c r="AZ900" s="258"/>
      <c r="BA900" s="258"/>
      <c r="BB900" s="258"/>
      <c r="BC900" s="258"/>
      <c r="BD900" s="258"/>
      <c r="BE900" s="258"/>
      <c r="BF900" s="258"/>
      <c r="BG900" s="258"/>
      <c r="BH900" s="258"/>
      <c r="BI900" s="258"/>
      <c r="BJ900" s="258"/>
      <c r="BK900" s="258"/>
      <c r="BL900" s="297"/>
      <c r="BM900" s="258"/>
      <c r="BN900" s="258"/>
      <c r="BO900" s="258"/>
      <c r="BP900" s="258"/>
      <c r="BQ900" s="258"/>
      <c r="BR900" s="258"/>
      <c r="BS900" s="258"/>
      <c r="BT900" s="258"/>
      <c r="BU900" s="258"/>
      <c r="BV900" s="259"/>
      <c r="BW900" s="260"/>
      <c r="BX900" s="258"/>
      <c r="BY900" s="258"/>
      <c r="BZ900" s="258"/>
      <c r="CA900" s="258"/>
    </row>
    <row r="901" spans="1:80" x14ac:dyDescent="0.25">
      <c r="B901" s="263"/>
      <c r="C901" s="275"/>
      <c r="D901" s="258"/>
      <c r="E901" s="258"/>
      <c r="F901" s="258"/>
      <c r="G901" s="258"/>
      <c r="H901" s="258"/>
      <c r="I901" s="260"/>
      <c r="J901" s="253"/>
      <c r="K901" s="254"/>
      <c r="L901" s="254"/>
      <c r="M901" s="255"/>
      <c r="N901" s="326"/>
      <c r="O901" s="256"/>
      <c r="P901" s="256"/>
      <c r="Q901" s="256"/>
      <c r="R901" s="256"/>
      <c r="S901" s="256"/>
      <c r="T901" s="256"/>
      <c r="U901" s="256"/>
      <c r="V901" s="257"/>
      <c r="W901" s="257"/>
      <c r="X901" s="257"/>
      <c r="Y901" s="257"/>
      <c r="Z901" s="257"/>
      <c r="AA901" s="257"/>
      <c r="AB901" s="253"/>
      <c r="AC901" s="258"/>
      <c r="AD901" s="253"/>
      <c r="AE901" s="253"/>
      <c r="AF901" s="253"/>
      <c r="AG901" s="253"/>
      <c r="AH901" s="253"/>
      <c r="AI901" s="253"/>
      <c r="AJ901" s="253"/>
      <c r="AK901" s="258"/>
      <c r="AL901" s="258"/>
      <c r="AM901" s="258"/>
      <c r="AN901" s="258"/>
      <c r="AO901" s="258"/>
      <c r="AP901" s="258"/>
      <c r="AQ901" s="258"/>
      <c r="AR901" s="258"/>
      <c r="AS901" s="258"/>
      <c r="AT901" s="258"/>
      <c r="AU901" s="258"/>
      <c r="AV901" s="258"/>
      <c r="AW901" s="258"/>
      <c r="AX901" s="258"/>
      <c r="AY901" s="258"/>
      <c r="AZ901" s="258"/>
      <c r="BA901" s="258"/>
      <c r="BB901" s="258"/>
      <c r="BC901" s="258"/>
      <c r="BD901" s="258"/>
      <c r="BE901" s="258"/>
      <c r="BF901" s="258"/>
      <c r="BG901" s="258"/>
      <c r="BH901" s="258"/>
      <c r="BI901" s="258"/>
      <c r="BJ901" s="258"/>
      <c r="BK901" s="258"/>
      <c r="BL901" s="297"/>
      <c r="BM901" s="258"/>
      <c r="BN901" s="258"/>
      <c r="BO901" s="258"/>
      <c r="BP901" s="258"/>
      <c r="BQ901" s="258"/>
      <c r="BR901" s="258"/>
      <c r="BS901" s="258"/>
      <c r="BT901" s="258"/>
      <c r="BU901" s="258"/>
      <c r="BV901" s="259"/>
      <c r="BW901" s="260"/>
      <c r="BX901" s="258"/>
      <c r="BY901" s="258"/>
      <c r="BZ901" s="258"/>
      <c r="CA901" s="258"/>
    </row>
    <row r="902" spans="1:80" x14ac:dyDescent="0.25">
      <c r="B902" s="263"/>
      <c r="C902" s="275"/>
      <c r="D902" s="258"/>
      <c r="E902" s="258"/>
      <c r="F902" s="258"/>
      <c r="G902" s="258"/>
      <c r="H902" s="258"/>
      <c r="I902" s="260"/>
      <c r="J902" s="253"/>
      <c r="K902" s="254"/>
      <c r="L902" s="254"/>
      <c r="M902" s="255"/>
      <c r="N902" s="326"/>
      <c r="O902" s="256"/>
      <c r="P902" s="256"/>
      <c r="Q902" s="256"/>
      <c r="R902" s="256"/>
      <c r="S902" s="256"/>
      <c r="T902" s="256"/>
      <c r="U902" s="256"/>
      <c r="V902" s="257"/>
      <c r="W902" s="257"/>
      <c r="X902" s="257"/>
      <c r="Y902" s="257"/>
      <c r="Z902" s="257"/>
      <c r="AA902" s="257"/>
      <c r="AB902" s="253"/>
      <c r="AC902" s="258"/>
      <c r="AD902" s="253"/>
      <c r="AE902" s="253"/>
      <c r="AF902" s="253"/>
      <c r="AG902" s="253"/>
      <c r="AH902" s="253"/>
      <c r="AI902" s="253"/>
      <c r="AJ902" s="253"/>
      <c r="AK902" s="258"/>
      <c r="AL902" s="258"/>
      <c r="AM902" s="258"/>
      <c r="AN902" s="258"/>
      <c r="AO902" s="258"/>
      <c r="AP902" s="258"/>
      <c r="AQ902" s="258"/>
      <c r="AR902" s="258"/>
      <c r="AS902" s="258"/>
      <c r="AT902" s="258"/>
      <c r="AU902" s="258"/>
      <c r="AV902" s="258"/>
      <c r="AW902" s="258"/>
      <c r="AX902" s="258"/>
      <c r="AY902" s="258"/>
      <c r="AZ902" s="258"/>
      <c r="BA902" s="258"/>
      <c r="BB902" s="258"/>
      <c r="BC902" s="258"/>
      <c r="BD902" s="258"/>
      <c r="BE902" s="258"/>
      <c r="BF902" s="258"/>
      <c r="BG902" s="258"/>
      <c r="BH902" s="258"/>
      <c r="BI902" s="258"/>
      <c r="BJ902" s="258"/>
      <c r="BK902" s="258"/>
      <c r="BL902" s="297"/>
      <c r="BM902" s="258"/>
      <c r="BN902" s="258"/>
      <c r="BO902" s="258"/>
      <c r="BP902" s="258"/>
      <c r="BQ902" s="258"/>
      <c r="BR902" s="258"/>
      <c r="BS902" s="258"/>
      <c r="BT902" s="258"/>
      <c r="BU902" s="258"/>
      <c r="BV902" s="259"/>
      <c r="BW902" s="260"/>
      <c r="BX902" s="258"/>
      <c r="BY902" s="258"/>
      <c r="BZ902" s="258"/>
      <c r="CA902" s="258"/>
    </row>
    <row r="903" spans="1:80" x14ac:dyDescent="0.25">
      <c r="B903" s="263"/>
      <c r="C903" s="275"/>
      <c r="D903" s="258"/>
      <c r="E903" s="258"/>
      <c r="F903" s="258"/>
      <c r="G903" s="258"/>
      <c r="H903" s="258"/>
      <c r="I903" s="260"/>
      <c r="J903" s="253"/>
      <c r="K903" s="254"/>
      <c r="L903" s="254"/>
      <c r="M903" s="255"/>
      <c r="N903" s="326"/>
      <c r="O903" s="256"/>
      <c r="P903" s="256"/>
      <c r="Q903" s="256"/>
      <c r="R903" s="256"/>
      <c r="S903" s="256"/>
      <c r="T903" s="256"/>
      <c r="U903" s="256"/>
      <c r="V903" s="257"/>
      <c r="W903" s="257"/>
      <c r="X903" s="257"/>
      <c r="Y903" s="257"/>
      <c r="Z903" s="257"/>
      <c r="AA903" s="257"/>
      <c r="AB903" s="253"/>
      <c r="AC903" s="258"/>
      <c r="AD903" s="253"/>
      <c r="AE903" s="253"/>
      <c r="AF903" s="253"/>
      <c r="AG903" s="253"/>
      <c r="AH903" s="253"/>
      <c r="AI903" s="253"/>
      <c r="AJ903" s="253"/>
      <c r="AK903" s="258"/>
      <c r="AL903" s="258"/>
      <c r="AM903" s="258"/>
      <c r="AN903" s="258"/>
      <c r="AO903" s="258"/>
      <c r="AP903" s="258"/>
      <c r="AQ903" s="258"/>
      <c r="AR903" s="258"/>
      <c r="AS903" s="258"/>
      <c r="AT903" s="258"/>
      <c r="AU903" s="258"/>
      <c r="AV903" s="258"/>
      <c r="AW903" s="258"/>
      <c r="AX903" s="258"/>
      <c r="AY903" s="258"/>
      <c r="AZ903" s="258"/>
      <c r="BA903" s="258"/>
      <c r="BB903" s="258"/>
      <c r="BC903" s="258"/>
      <c r="BD903" s="258"/>
      <c r="BE903" s="258"/>
      <c r="BF903" s="258"/>
      <c r="BG903" s="258"/>
      <c r="BH903" s="258"/>
      <c r="BI903" s="258"/>
      <c r="BJ903" s="258"/>
      <c r="BK903" s="258"/>
      <c r="BL903" s="297"/>
      <c r="BM903" s="258"/>
      <c r="BN903" s="258"/>
      <c r="BO903" s="258"/>
      <c r="BP903" s="258"/>
      <c r="BQ903" s="258"/>
      <c r="BR903" s="258"/>
      <c r="BS903" s="258"/>
      <c r="BT903" s="258"/>
      <c r="BU903" s="258"/>
      <c r="BV903" s="259"/>
      <c r="BW903" s="260"/>
      <c r="BX903" s="258"/>
      <c r="BY903" s="258"/>
      <c r="BZ903" s="258"/>
      <c r="CA903" s="258"/>
    </row>
    <row r="904" spans="1:80" x14ac:dyDescent="0.25">
      <c r="B904" s="263"/>
      <c r="C904" s="275"/>
      <c r="D904" s="258"/>
      <c r="E904" s="258"/>
      <c r="F904" s="258"/>
      <c r="G904" s="258"/>
      <c r="H904" s="258"/>
      <c r="I904" s="260"/>
      <c r="J904" s="253"/>
      <c r="K904" s="254"/>
      <c r="L904" s="254"/>
      <c r="M904" s="255"/>
      <c r="N904" s="326"/>
      <c r="O904" s="256"/>
      <c r="P904" s="256"/>
      <c r="Q904" s="256"/>
      <c r="R904" s="256"/>
      <c r="S904" s="256"/>
      <c r="T904" s="256"/>
      <c r="U904" s="256"/>
      <c r="V904" s="257"/>
      <c r="W904" s="257"/>
      <c r="X904" s="257"/>
      <c r="Y904" s="257"/>
      <c r="Z904" s="257"/>
      <c r="AA904" s="257"/>
      <c r="AB904" s="253"/>
      <c r="AC904" s="258"/>
      <c r="AD904" s="253"/>
      <c r="AE904" s="253"/>
      <c r="AF904" s="253"/>
      <c r="AG904" s="253"/>
      <c r="AH904" s="253"/>
      <c r="AI904" s="253"/>
      <c r="AJ904" s="253"/>
      <c r="AK904" s="258"/>
      <c r="AL904" s="258"/>
      <c r="AM904" s="258"/>
      <c r="AN904" s="258"/>
      <c r="AO904" s="258"/>
      <c r="AP904" s="258"/>
      <c r="AQ904" s="258"/>
      <c r="AR904" s="258"/>
      <c r="AS904" s="258"/>
      <c r="AT904" s="258"/>
      <c r="AU904" s="258"/>
      <c r="AV904" s="258"/>
      <c r="AW904" s="258"/>
      <c r="AX904" s="258"/>
      <c r="AY904" s="258"/>
      <c r="AZ904" s="258"/>
      <c r="BA904" s="258"/>
      <c r="BB904" s="258"/>
      <c r="BC904" s="258"/>
      <c r="BD904" s="258"/>
      <c r="BE904" s="258"/>
      <c r="BF904" s="258"/>
      <c r="BG904" s="258"/>
      <c r="BH904" s="258"/>
      <c r="BI904" s="258"/>
      <c r="BJ904" s="258"/>
      <c r="BK904" s="258"/>
      <c r="BL904" s="297"/>
      <c r="BM904" s="258"/>
      <c r="BN904" s="258"/>
      <c r="BO904" s="258"/>
      <c r="BP904" s="258"/>
      <c r="BQ904" s="258"/>
      <c r="BR904" s="258"/>
      <c r="BS904" s="258"/>
      <c r="BT904" s="258"/>
      <c r="BU904" s="258"/>
      <c r="BV904" s="259"/>
      <c r="BW904" s="260"/>
      <c r="BX904" s="258"/>
      <c r="BY904" s="258"/>
      <c r="BZ904" s="258"/>
      <c r="CA904" s="258"/>
    </row>
    <row r="905" spans="1:80" x14ac:dyDescent="0.25">
      <c r="B905" s="263"/>
      <c r="C905" s="275"/>
      <c r="D905" s="258"/>
      <c r="E905" s="258"/>
      <c r="F905" s="258"/>
      <c r="G905" s="258"/>
      <c r="H905" s="258"/>
      <c r="I905" s="260"/>
      <c r="J905" s="253"/>
      <c r="K905" s="254"/>
      <c r="L905" s="254"/>
      <c r="M905" s="255"/>
      <c r="N905" s="326"/>
      <c r="O905" s="256"/>
      <c r="P905" s="256"/>
      <c r="Q905" s="256"/>
      <c r="R905" s="256"/>
      <c r="S905" s="256"/>
      <c r="T905" s="256"/>
      <c r="U905" s="256"/>
      <c r="V905" s="257"/>
      <c r="W905" s="257"/>
      <c r="X905" s="257"/>
      <c r="Y905" s="257"/>
      <c r="Z905" s="257"/>
      <c r="AA905" s="257"/>
      <c r="AB905" s="253"/>
      <c r="AC905" s="258"/>
      <c r="AD905" s="253"/>
      <c r="AE905" s="253"/>
      <c r="AF905" s="253"/>
      <c r="AG905" s="253"/>
      <c r="AH905" s="253"/>
      <c r="AI905" s="253"/>
      <c r="AJ905" s="253"/>
      <c r="AK905" s="258"/>
      <c r="AL905" s="258"/>
      <c r="AM905" s="258"/>
      <c r="AN905" s="258"/>
      <c r="AO905" s="258"/>
      <c r="AP905" s="258"/>
      <c r="AQ905" s="258"/>
      <c r="AR905" s="258"/>
      <c r="AS905" s="258"/>
      <c r="AT905" s="258"/>
      <c r="AU905" s="258"/>
      <c r="AV905" s="258"/>
      <c r="AW905" s="258"/>
      <c r="AX905" s="258"/>
      <c r="AY905" s="258"/>
      <c r="AZ905" s="258"/>
      <c r="BA905" s="258"/>
      <c r="BB905" s="258"/>
      <c r="BC905" s="258"/>
      <c r="BD905" s="258"/>
      <c r="BE905" s="258"/>
      <c r="BF905" s="258"/>
      <c r="BG905" s="258"/>
      <c r="BH905" s="258"/>
      <c r="BI905" s="258"/>
      <c r="BJ905" s="258"/>
      <c r="BK905" s="258"/>
      <c r="BL905" s="297"/>
      <c r="BM905" s="258"/>
      <c r="BN905" s="258"/>
      <c r="BO905" s="258"/>
      <c r="BP905" s="258"/>
      <c r="BQ905" s="258"/>
      <c r="BR905" s="258"/>
      <c r="BS905" s="258"/>
      <c r="BT905" s="258"/>
      <c r="BU905" s="258"/>
      <c r="BV905" s="259"/>
      <c r="BW905" s="260"/>
      <c r="BX905" s="258"/>
      <c r="BY905" s="258"/>
      <c r="BZ905" s="258"/>
      <c r="CA905" s="258"/>
    </row>
    <row r="906" spans="1:80" x14ac:dyDescent="0.25">
      <c r="B906" s="263"/>
      <c r="C906" s="275"/>
      <c r="D906" s="258"/>
      <c r="E906" s="258"/>
      <c r="F906" s="258"/>
      <c r="G906" s="258"/>
      <c r="H906" s="258"/>
      <c r="I906" s="260"/>
      <c r="J906" s="253"/>
      <c r="K906" s="254"/>
      <c r="L906" s="254"/>
      <c r="M906" s="255"/>
      <c r="N906" s="326"/>
      <c r="O906" s="256"/>
      <c r="P906" s="256"/>
      <c r="Q906" s="256"/>
      <c r="R906" s="256"/>
      <c r="S906" s="256"/>
      <c r="T906" s="256"/>
      <c r="U906" s="256"/>
      <c r="V906" s="257"/>
      <c r="W906" s="257"/>
      <c r="X906" s="257"/>
      <c r="Y906" s="257"/>
      <c r="Z906" s="257"/>
      <c r="AA906" s="257"/>
      <c r="AB906" s="253"/>
      <c r="AC906" s="258"/>
      <c r="AD906" s="253"/>
      <c r="AE906" s="253"/>
      <c r="AF906" s="253"/>
      <c r="AG906" s="253"/>
      <c r="AH906" s="253"/>
      <c r="AI906" s="253"/>
      <c r="AJ906" s="253"/>
      <c r="AK906" s="258"/>
      <c r="AL906" s="258"/>
      <c r="AM906" s="258"/>
      <c r="AN906" s="258"/>
      <c r="AO906" s="258"/>
      <c r="AP906" s="258"/>
      <c r="AQ906" s="258"/>
      <c r="AR906" s="258"/>
      <c r="AS906" s="258"/>
      <c r="AT906" s="258"/>
      <c r="AU906" s="258"/>
      <c r="AV906" s="258"/>
      <c r="AW906" s="258"/>
      <c r="AX906" s="258"/>
      <c r="AY906" s="258"/>
      <c r="AZ906" s="258"/>
      <c r="BA906" s="258"/>
      <c r="BB906" s="258"/>
      <c r="BC906" s="258"/>
      <c r="BD906" s="258"/>
      <c r="BE906" s="258"/>
      <c r="BF906" s="258"/>
      <c r="BG906" s="258"/>
      <c r="BH906" s="258"/>
      <c r="BI906" s="258"/>
      <c r="BJ906" s="258"/>
      <c r="BK906" s="258"/>
      <c r="BL906" s="297"/>
      <c r="BM906" s="258"/>
      <c r="BN906" s="258"/>
      <c r="BO906" s="258"/>
      <c r="BP906" s="258"/>
      <c r="BQ906" s="258"/>
      <c r="BR906" s="258"/>
      <c r="BS906" s="258"/>
      <c r="BT906" s="258"/>
      <c r="BU906" s="258"/>
      <c r="BV906" s="259"/>
      <c r="BW906" s="260"/>
      <c r="BX906" s="258"/>
      <c r="BY906" s="258"/>
      <c r="BZ906" s="258"/>
      <c r="CA906" s="258"/>
    </row>
    <row r="907" spans="1:80" x14ac:dyDescent="0.25">
      <c r="B907" s="263"/>
      <c r="C907" s="275"/>
      <c r="D907" s="258"/>
      <c r="E907" s="258"/>
      <c r="F907" s="258"/>
      <c r="G907" s="258"/>
      <c r="H907" s="258"/>
      <c r="I907" s="260"/>
      <c r="J907" s="253"/>
      <c r="K907" s="254"/>
      <c r="L907" s="254"/>
      <c r="M907" s="255"/>
      <c r="N907" s="326"/>
      <c r="O907" s="256"/>
      <c r="P907" s="256"/>
      <c r="Q907" s="256"/>
      <c r="R907" s="256"/>
      <c r="S907" s="256"/>
      <c r="T907" s="256"/>
      <c r="U907" s="256"/>
      <c r="V907" s="257"/>
      <c r="W907" s="257"/>
      <c r="X907" s="257"/>
      <c r="Y907" s="257"/>
      <c r="Z907" s="257"/>
      <c r="AA907" s="257"/>
      <c r="AB907" s="253"/>
      <c r="AC907" s="258"/>
      <c r="AD907" s="253"/>
      <c r="AE907" s="253"/>
      <c r="AF907" s="253"/>
      <c r="AG907" s="253"/>
      <c r="AH907" s="253"/>
      <c r="AI907" s="253"/>
      <c r="AJ907" s="253"/>
      <c r="AK907" s="258"/>
      <c r="AL907" s="258"/>
      <c r="AM907" s="258"/>
      <c r="AN907" s="258"/>
      <c r="AO907" s="258"/>
      <c r="AP907" s="258"/>
      <c r="AQ907" s="258"/>
      <c r="AR907" s="258"/>
      <c r="AS907" s="258"/>
      <c r="AT907" s="258"/>
      <c r="AU907" s="258"/>
      <c r="AV907" s="258"/>
      <c r="AW907" s="258"/>
      <c r="AX907" s="258"/>
      <c r="AY907" s="258"/>
      <c r="AZ907" s="258"/>
      <c r="BA907" s="258"/>
      <c r="BB907" s="258"/>
      <c r="BC907" s="258"/>
      <c r="BD907" s="258"/>
      <c r="BE907" s="258"/>
      <c r="BF907" s="258"/>
      <c r="BG907" s="258"/>
      <c r="BH907" s="258"/>
      <c r="BI907" s="258"/>
      <c r="BJ907" s="258"/>
      <c r="BK907" s="258"/>
      <c r="BL907" s="297"/>
      <c r="BM907" s="258"/>
      <c r="BN907" s="258"/>
      <c r="BO907" s="258"/>
      <c r="BP907" s="258"/>
      <c r="BQ907" s="258"/>
      <c r="BR907" s="258"/>
      <c r="BS907" s="258"/>
      <c r="BT907" s="258"/>
      <c r="BU907" s="258"/>
      <c r="BV907" s="259"/>
      <c r="BW907" s="260"/>
      <c r="BX907" s="258"/>
      <c r="BY907" s="258"/>
      <c r="BZ907" s="258"/>
      <c r="CA907" s="258"/>
    </row>
    <row r="908" spans="1:80" x14ac:dyDescent="0.25">
      <c r="B908" s="263"/>
      <c r="C908" s="275"/>
      <c r="D908" s="258"/>
      <c r="E908" s="258"/>
      <c r="F908" s="258"/>
      <c r="G908" s="258"/>
      <c r="H908" s="258"/>
      <c r="I908" s="260"/>
      <c r="J908" s="253"/>
      <c r="K908" s="254"/>
      <c r="L908" s="254"/>
      <c r="M908" s="255"/>
      <c r="N908" s="326"/>
      <c r="O908" s="256"/>
      <c r="P908" s="256"/>
      <c r="Q908" s="256"/>
      <c r="R908" s="256"/>
      <c r="S908" s="256"/>
      <c r="T908" s="256"/>
      <c r="U908" s="256"/>
      <c r="V908" s="257"/>
      <c r="W908" s="257"/>
      <c r="X908" s="257"/>
      <c r="Y908" s="257"/>
      <c r="Z908" s="257"/>
      <c r="AA908" s="257"/>
      <c r="AB908" s="253"/>
      <c r="AC908" s="258"/>
      <c r="AD908" s="253"/>
      <c r="AE908" s="253"/>
      <c r="AF908" s="253"/>
      <c r="AG908" s="253"/>
      <c r="AH908" s="253"/>
      <c r="AI908" s="253"/>
      <c r="AJ908" s="253"/>
      <c r="AK908" s="258"/>
      <c r="AL908" s="258"/>
      <c r="AM908" s="258"/>
      <c r="AN908" s="258"/>
      <c r="AO908" s="258"/>
      <c r="AP908" s="258"/>
      <c r="AQ908" s="258"/>
      <c r="AR908" s="258"/>
      <c r="AS908" s="258"/>
      <c r="AT908" s="258"/>
      <c r="AU908" s="258"/>
      <c r="AV908" s="258"/>
      <c r="AW908" s="258"/>
      <c r="AX908" s="258"/>
      <c r="AY908" s="258"/>
      <c r="AZ908" s="258"/>
      <c r="BA908" s="258"/>
      <c r="BB908" s="258"/>
      <c r="BC908" s="258"/>
      <c r="BD908" s="258"/>
      <c r="BE908" s="258"/>
      <c r="BF908" s="258"/>
      <c r="BG908" s="258"/>
      <c r="BH908" s="258"/>
      <c r="BI908" s="258"/>
      <c r="BJ908" s="258"/>
      <c r="BK908" s="258"/>
      <c r="BL908" s="297"/>
      <c r="BM908" s="258"/>
      <c r="BN908" s="258"/>
      <c r="BO908" s="258"/>
      <c r="BP908" s="258"/>
      <c r="BQ908" s="258"/>
      <c r="BR908" s="258"/>
      <c r="BS908" s="258"/>
      <c r="BT908" s="258"/>
      <c r="BU908" s="258"/>
      <c r="BV908" s="259"/>
      <c r="BW908" s="260"/>
      <c r="BX908" s="258"/>
      <c r="BY908" s="258"/>
      <c r="BZ908" s="258"/>
      <c r="CA908" s="258"/>
    </row>
    <row r="909" spans="1:80" x14ac:dyDescent="0.25">
      <c r="B909" s="263"/>
      <c r="C909" s="275"/>
      <c r="D909" s="258"/>
      <c r="E909" s="258"/>
      <c r="F909" s="258"/>
      <c r="G909" s="258"/>
      <c r="H909" s="258"/>
      <c r="I909" s="260"/>
      <c r="J909" s="253"/>
      <c r="K909" s="254"/>
      <c r="L909" s="254"/>
      <c r="M909" s="255"/>
      <c r="N909" s="326"/>
      <c r="O909" s="256"/>
      <c r="P909" s="256"/>
      <c r="Q909" s="256"/>
      <c r="R909" s="256"/>
      <c r="S909" s="256"/>
      <c r="T909" s="256"/>
      <c r="U909" s="256"/>
      <c r="V909" s="257"/>
      <c r="W909" s="257"/>
      <c r="X909" s="257"/>
      <c r="Y909" s="257"/>
      <c r="Z909" s="257"/>
      <c r="AA909" s="257"/>
      <c r="AB909" s="253"/>
      <c r="AC909" s="258"/>
      <c r="AD909" s="253"/>
      <c r="AE909" s="253"/>
      <c r="AF909" s="253"/>
      <c r="AG909" s="253"/>
      <c r="AH909" s="253"/>
      <c r="AI909" s="253"/>
      <c r="AJ909" s="253"/>
      <c r="AK909" s="258"/>
      <c r="AL909" s="258"/>
      <c r="AM909" s="258"/>
      <c r="AN909" s="258"/>
      <c r="AO909" s="258"/>
      <c r="AP909" s="258"/>
      <c r="AQ909" s="258"/>
      <c r="AR909" s="258"/>
      <c r="AS909" s="258"/>
      <c r="AT909" s="258"/>
      <c r="AU909" s="258"/>
      <c r="AV909" s="258"/>
      <c r="AW909" s="258"/>
      <c r="AX909" s="258"/>
      <c r="AY909" s="258"/>
      <c r="AZ909" s="258"/>
      <c r="BA909" s="258"/>
      <c r="BB909" s="258"/>
      <c r="BC909" s="258"/>
      <c r="BD909" s="258"/>
      <c r="BE909" s="258"/>
      <c r="BF909" s="258"/>
      <c r="BG909" s="258"/>
      <c r="BH909" s="258"/>
      <c r="BI909" s="258"/>
      <c r="BJ909" s="258"/>
      <c r="BK909" s="258"/>
      <c r="BL909" s="297"/>
      <c r="BM909" s="258"/>
      <c r="BN909" s="258"/>
      <c r="BO909" s="258"/>
      <c r="BP909" s="258"/>
      <c r="BQ909" s="258"/>
      <c r="BR909" s="258"/>
      <c r="BS909" s="258"/>
      <c r="BT909" s="258"/>
      <c r="BU909" s="258"/>
      <c r="BV909" s="259"/>
      <c r="BW909" s="260"/>
      <c r="BX909" s="258"/>
      <c r="BY909" s="258"/>
      <c r="BZ909" s="258"/>
      <c r="CA909" s="258"/>
    </row>
    <row r="910" spans="1:80" x14ac:dyDescent="0.25">
      <c r="B910" s="263"/>
      <c r="C910" s="275"/>
      <c r="D910" s="258"/>
      <c r="E910" s="258"/>
      <c r="F910" s="258"/>
      <c r="G910" s="258"/>
      <c r="H910" s="258"/>
      <c r="I910" s="260"/>
      <c r="J910" s="253"/>
      <c r="K910" s="254"/>
      <c r="L910" s="254"/>
      <c r="M910" s="255"/>
      <c r="N910" s="326"/>
      <c r="O910" s="256"/>
      <c r="P910" s="256"/>
      <c r="Q910" s="256"/>
      <c r="R910" s="256"/>
      <c r="S910" s="256"/>
      <c r="T910" s="256"/>
      <c r="U910" s="256"/>
      <c r="V910" s="257"/>
      <c r="W910" s="257"/>
      <c r="X910" s="257"/>
      <c r="Y910" s="257"/>
      <c r="Z910" s="257"/>
      <c r="AA910" s="257"/>
      <c r="AB910" s="253"/>
      <c r="AC910" s="258"/>
      <c r="AD910" s="253"/>
      <c r="AE910" s="253"/>
      <c r="AF910" s="253"/>
      <c r="AG910" s="253"/>
      <c r="AH910" s="253"/>
      <c r="AI910" s="253"/>
      <c r="AJ910" s="253"/>
      <c r="AK910" s="258"/>
      <c r="AL910" s="258"/>
      <c r="AM910" s="258"/>
      <c r="AN910" s="258"/>
      <c r="AO910" s="258"/>
      <c r="AP910" s="258"/>
      <c r="AQ910" s="258"/>
      <c r="AR910" s="258"/>
      <c r="AS910" s="258"/>
      <c r="AT910" s="258"/>
      <c r="AU910" s="258"/>
      <c r="AV910" s="258"/>
      <c r="AW910" s="258"/>
      <c r="AX910" s="258"/>
      <c r="AY910" s="258"/>
      <c r="AZ910" s="258"/>
      <c r="BA910" s="258"/>
      <c r="BB910" s="258"/>
      <c r="BC910" s="258"/>
      <c r="BD910" s="258"/>
      <c r="BE910" s="258"/>
      <c r="BF910" s="258"/>
      <c r="BG910" s="258"/>
      <c r="BH910" s="258"/>
      <c r="BI910" s="258"/>
      <c r="BJ910" s="258"/>
      <c r="BK910" s="258"/>
      <c r="BL910" s="297"/>
      <c r="BM910" s="258"/>
      <c r="BN910" s="258"/>
      <c r="BO910" s="258"/>
      <c r="BP910" s="258"/>
      <c r="BQ910" s="258"/>
      <c r="BR910" s="258"/>
      <c r="BS910" s="258"/>
      <c r="BT910" s="258"/>
      <c r="BU910" s="258"/>
      <c r="BV910" s="259"/>
      <c r="BW910" s="260"/>
      <c r="BX910" s="258"/>
      <c r="BY910" s="258"/>
      <c r="BZ910" s="258"/>
      <c r="CA910" s="258"/>
    </row>
    <row r="911" spans="1:80" x14ac:dyDescent="0.25">
      <c r="B911" s="263"/>
      <c r="C911" s="275"/>
      <c r="D911" s="258"/>
      <c r="E911" s="258"/>
      <c r="F911" s="258"/>
      <c r="G911" s="258"/>
      <c r="H911" s="258"/>
      <c r="I911" s="260"/>
      <c r="J911" s="253"/>
      <c r="K911" s="254"/>
      <c r="L911" s="254"/>
      <c r="M911" s="255"/>
      <c r="N911" s="326"/>
      <c r="O911" s="256"/>
      <c r="P911" s="256"/>
      <c r="Q911" s="256"/>
      <c r="R911" s="256"/>
      <c r="S911" s="256"/>
      <c r="T911" s="256"/>
      <c r="U911" s="256"/>
      <c r="V911" s="257"/>
      <c r="W911" s="257"/>
      <c r="X911" s="257"/>
      <c r="Y911" s="257"/>
      <c r="Z911" s="257"/>
      <c r="AA911" s="257"/>
      <c r="AB911" s="253"/>
      <c r="AC911" s="258"/>
      <c r="AD911" s="253"/>
      <c r="AE911" s="253"/>
      <c r="AF911" s="253"/>
      <c r="AG911" s="253"/>
      <c r="AH911" s="253"/>
      <c r="AI911" s="253"/>
      <c r="AJ911" s="253"/>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97"/>
      <c r="BM911" s="258"/>
      <c r="BN911" s="258"/>
      <c r="BO911" s="258"/>
      <c r="BP911" s="258"/>
      <c r="BQ911" s="258"/>
      <c r="BR911" s="258"/>
      <c r="BS911" s="258"/>
      <c r="BT911" s="258"/>
      <c r="BU911" s="258"/>
      <c r="BV911" s="259"/>
      <c r="BW911" s="260"/>
      <c r="BX911" s="258"/>
      <c r="BY911" s="258"/>
      <c r="BZ911" s="258"/>
      <c r="CA911" s="258"/>
    </row>
    <row r="912" spans="1:80" x14ac:dyDescent="0.25">
      <c r="B912" s="263"/>
      <c r="C912" s="275"/>
      <c r="D912" s="258"/>
      <c r="E912" s="258"/>
      <c r="F912" s="258"/>
      <c r="G912" s="258"/>
      <c r="H912" s="258"/>
      <c r="I912" s="260"/>
      <c r="J912" s="253"/>
      <c r="K912" s="254"/>
      <c r="L912" s="254"/>
      <c r="M912" s="255"/>
      <c r="N912" s="326"/>
      <c r="O912" s="256"/>
      <c r="P912" s="256"/>
      <c r="Q912" s="256"/>
      <c r="R912" s="256"/>
      <c r="S912" s="256"/>
      <c r="T912" s="256"/>
      <c r="U912" s="256"/>
      <c r="V912" s="257"/>
      <c r="W912" s="257"/>
      <c r="X912" s="257"/>
      <c r="Y912" s="257"/>
      <c r="Z912" s="257"/>
      <c r="AA912" s="257"/>
      <c r="AB912" s="253"/>
      <c r="AC912" s="258"/>
      <c r="AD912" s="253"/>
      <c r="AE912" s="253"/>
      <c r="AF912" s="253"/>
      <c r="AG912" s="253"/>
      <c r="AH912" s="253"/>
      <c r="AI912" s="253"/>
      <c r="AJ912" s="253"/>
      <c r="AK912" s="258"/>
      <c r="AL912" s="258"/>
      <c r="AM912" s="258"/>
      <c r="AN912" s="258"/>
      <c r="AO912" s="258"/>
      <c r="AP912" s="258"/>
      <c r="AQ912" s="258"/>
      <c r="AR912" s="258"/>
      <c r="AS912" s="258"/>
      <c r="AT912" s="258"/>
      <c r="AU912" s="258"/>
      <c r="AV912" s="258"/>
      <c r="AW912" s="258"/>
      <c r="AX912" s="258"/>
      <c r="AY912" s="258"/>
      <c r="AZ912" s="258"/>
      <c r="BA912" s="258"/>
      <c r="BB912" s="258"/>
      <c r="BC912" s="258"/>
      <c r="BD912" s="258"/>
      <c r="BE912" s="258"/>
      <c r="BF912" s="258"/>
      <c r="BG912" s="258"/>
      <c r="BH912" s="258"/>
      <c r="BI912" s="258"/>
      <c r="BJ912" s="258"/>
      <c r="BK912" s="258"/>
      <c r="BL912" s="297"/>
      <c r="BM912" s="258"/>
      <c r="BN912" s="258"/>
      <c r="BO912" s="258"/>
      <c r="BP912" s="258"/>
      <c r="BQ912" s="258"/>
      <c r="BR912" s="258"/>
      <c r="BS912" s="258"/>
      <c r="BT912" s="258"/>
      <c r="BU912" s="258"/>
      <c r="BV912" s="259"/>
      <c r="BW912" s="260"/>
      <c r="BX912" s="258"/>
      <c r="BY912" s="258"/>
      <c r="BZ912" s="258"/>
      <c r="CA912" s="258"/>
    </row>
    <row r="913" spans="2:79" x14ac:dyDescent="0.25">
      <c r="B913" s="263"/>
      <c r="C913" s="275"/>
      <c r="D913" s="258"/>
      <c r="E913" s="258"/>
      <c r="F913" s="258"/>
      <c r="G913" s="258"/>
      <c r="H913" s="258"/>
      <c r="I913" s="260"/>
      <c r="J913" s="253"/>
      <c r="K913" s="254"/>
      <c r="L913" s="254"/>
      <c r="M913" s="255"/>
      <c r="N913" s="326"/>
      <c r="O913" s="256"/>
      <c r="P913" s="256"/>
      <c r="Q913" s="256"/>
      <c r="R913" s="256"/>
      <c r="S913" s="256"/>
      <c r="T913" s="256"/>
      <c r="U913" s="256"/>
      <c r="V913" s="257"/>
      <c r="W913" s="257"/>
      <c r="X913" s="257"/>
      <c r="Y913" s="257"/>
      <c r="Z913" s="257"/>
      <c r="AA913" s="257"/>
      <c r="AB913" s="253"/>
      <c r="AC913" s="258"/>
      <c r="AD913" s="253"/>
      <c r="AE913" s="253"/>
      <c r="AF913" s="253"/>
      <c r="AG913" s="253"/>
      <c r="AH913" s="253"/>
      <c r="AI913" s="253"/>
      <c r="AJ913" s="253"/>
      <c r="AK913" s="258"/>
      <c r="AL913" s="258"/>
      <c r="AM913" s="258"/>
      <c r="AN913" s="258"/>
      <c r="AO913" s="258"/>
      <c r="AP913" s="258"/>
      <c r="AQ913" s="258"/>
      <c r="AR913" s="258"/>
      <c r="AS913" s="258"/>
      <c r="AT913" s="258"/>
      <c r="AU913" s="258"/>
      <c r="AV913" s="258"/>
      <c r="AW913" s="258"/>
      <c r="AX913" s="258"/>
      <c r="AY913" s="258"/>
      <c r="AZ913" s="258"/>
      <c r="BA913" s="258"/>
      <c r="BB913" s="258"/>
      <c r="BC913" s="258"/>
      <c r="BD913" s="258"/>
      <c r="BE913" s="258"/>
      <c r="BF913" s="258"/>
      <c r="BG913" s="258"/>
      <c r="BH913" s="258"/>
      <c r="BI913" s="258"/>
      <c r="BJ913" s="258"/>
      <c r="BK913" s="258"/>
      <c r="BL913" s="297"/>
      <c r="BM913" s="258"/>
      <c r="BN913" s="258"/>
      <c r="BO913" s="258"/>
      <c r="BP913" s="258"/>
      <c r="BQ913" s="258"/>
      <c r="BR913" s="258"/>
      <c r="BS913" s="258"/>
      <c r="BT913" s="258"/>
      <c r="BU913" s="258"/>
      <c r="BV913" s="259"/>
      <c r="BW913" s="260"/>
      <c r="BX913" s="258"/>
      <c r="BY913" s="258"/>
      <c r="BZ913" s="258"/>
      <c r="CA913" s="258"/>
    </row>
    <row r="914" spans="2:79" x14ac:dyDescent="0.25">
      <c r="B914" s="263"/>
      <c r="C914" s="275"/>
      <c r="D914" s="258"/>
      <c r="E914" s="258"/>
      <c r="F914" s="258"/>
      <c r="G914" s="258"/>
      <c r="H914" s="258"/>
      <c r="I914" s="260"/>
      <c r="J914" s="253"/>
      <c r="K914" s="254"/>
      <c r="L914" s="254"/>
      <c r="M914" s="255"/>
      <c r="N914" s="326"/>
      <c r="O914" s="256"/>
      <c r="P914" s="256"/>
      <c r="Q914" s="256"/>
      <c r="R914" s="256"/>
      <c r="S914" s="256"/>
      <c r="T914" s="256"/>
      <c r="U914" s="256"/>
      <c r="V914" s="257"/>
      <c r="W914" s="257"/>
      <c r="X914" s="257"/>
      <c r="Y914" s="257"/>
      <c r="Z914" s="257"/>
      <c r="AA914" s="257"/>
      <c r="AB914" s="253"/>
      <c r="AC914" s="258"/>
      <c r="AD914" s="253"/>
      <c r="AE914" s="253"/>
      <c r="AF914" s="253"/>
      <c r="AG914" s="253"/>
      <c r="AH914" s="253"/>
      <c r="AI914" s="253"/>
      <c r="AJ914" s="253"/>
      <c r="AK914" s="258"/>
      <c r="AL914" s="258"/>
      <c r="AM914" s="258"/>
      <c r="AN914" s="258"/>
      <c r="AO914" s="258"/>
      <c r="AP914" s="258"/>
      <c r="AQ914" s="258"/>
      <c r="AR914" s="258"/>
      <c r="AS914" s="258"/>
      <c r="AT914" s="258"/>
      <c r="AU914" s="258"/>
      <c r="AV914" s="258"/>
      <c r="AW914" s="258"/>
      <c r="AX914" s="258"/>
      <c r="AY914" s="258"/>
      <c r="AZ914" s="258"/>
      <c r="BA914" s="258"/>
      <c r="BB914" s="258"/>
      <c r="BC914" s="258"/>
      <c r="BD914" s="258"/>
      <c r="BE914" s="258"/>
      <c r="BF914" s="258"/>
      <c r="BG914" s="258"/>
      <c r="BH914" s="258"/>
      <c r="BI914" s="258"/>
      <c r="BJ914" s="258"/>
      <c r="BK914" s="258"/>
      <c r="BL914" s="297"/>
      <c r="BM914" s="258"/>
      <c r="BN914" s="258"/>
      <c r="BO914" s="258"/>
      <c r="BP914" s="258"/>
      <c r="BQ914" s="258"/>
      <c r="BR914" s="258"/>
      <c r="BS914" s="258"/>
      <c r="BT914" s="258"/>
      <c r="BU914" s="258"/>
      <c r="BV914" s="259"/>
      <c r="BW914" s="260"/>
      <c r="BX914" s="258"/>
      <c r="BY914" s="258"/>
      <c r="BZ914" s="258"/>
      <c r="CA914" s="258"/>
    </row>
    <row r="915" spans="2:79" x14ac:dyDescent="0.25">
      <c r="B915" s="263"/>
      <c r="C915" s="275"/>
      <c r="D915" s="258"/>
      <c r="E915" s="258"/>
      <c r="F915" s="258"/>
      <c r="G915" s="258"/>
      <c r="H915" s="258"/>
      <c r="I915" s="260"/>
      <c r="J915" s="253"/>
      <c r="K915" s="254"/>
      <c r="L915" s="254"/>
      <c r="M915" s="255"/>
      <c r="N915" s="326"/>
      <c r="O915" s="256"/>
      <c r="P915" s="256"/>
      <c r="Q915" s="256"/>
      <c r="R915" s="256"/>
      <c r="S915" s="256"/>
      <c r="T915" s="256"/>
      <c r="U915" s="256"/>
      <c r="V915" s="257"/>
      <c r="W915" s="257"/>
      <c r="X915" s="257"/>
      <c r="Y915" s="257"/>
      <c r="Z915" s="257"/>
      <c r="AA915" s="257"/>
      <c r="AB915" s="253"/>
      <c r="AC915" s="258"/>
      <c r="AD915" s="253"/>
      <c r="AE915" s="253"/>
      <c r="AF915" s="253"/>
      <c r="AG915" s="253"/>
      <c r="AH915" s="253"/>
      <c r="AI915" s="253"/>
      <c r="AJ915" s="253"/>
      <c r="AK915" s="258"/>
      <c r="AL915" s="258"/>
      <c r="AM915" s="258"/>
      <c r="AN915" s="258"/>
      <c r="AO915" s="258"/>
      <c r="AP915" s="258"/>
      <c r="AQ915" s="258"/>
      <c r="AR915" s="258"/>
      <c r="AS915" s="258"/>
      <c r="AT915" s="258"/>
      <c r="AU915" s="258"/>
      <c r="AV915" s="258"/>
      <c r="AW915" s="258"/>
      <c r="AX915" s="258"/>
      <c r="AY915" s="258"/>
      <c r="AZ915" s="258"/>
      <c r="BA915" s="258"/>
      <c r="BB915" s="258"/>
      <c r="BC915" s="258"/>
      <c r="BD915" s="258"/>
      <c r="BE915" s="258"/>
      <c r="BF915" s="258"/>
      <c r="BG915" s="258"/>
      <c r="BH915" s="258"/>
      <c r="BI915" s="258"/>
      <c r="BJ915" s="258"/>
      <c r="BK915" s="258"/>
      <c r="BL915" s="297"/>
      <c r="BM915" s="258"/>
      <c r="BN915" s="258"/>
      <c r="BO915" s="258"/>
      <c r="BP915" s="258"/>
      <c r="BQ915" s="258"/>
      <c r="BR915" s="258"/>
      <c r="BS915" s="258"/>
      <c r="BT915" s="258"/>
      <c r="BU915" s="258"/>
      <c r="BV915" s="259"/>
      <c r="BW915" s="260"/>
      <c r="BX915" s="258"/>
      <c r="BY915" s="258"/>
      <c r="BZ915" s="258"/>
      <c r="CA915" s="258"/>
    </row>
    <row r="916" spans="2:79" x14ac:dyDescent="0.25">
      <c r="B916" s="263"/>
      <c r="C916" s="275"/>
      <c r="D916" s="258"/>
      <c r="E916" s="258"/>
      <c r="F916" s="258"/>
      <c r="G916" s="258"/>
      <c r="H916" s="258"/>
      <c r="I916" s="260"/>
      <c r="J916" s="253"/>
      <c r="K916" s="254"/>
      <c r="L916" s="254"/>
      <c r="M916" s="255"/>
      <c r="N916" s="326"/>
      <c r="O916" s="256"/>
      <c r="P916" s="256"/>
      <c r="Q916" s="256"/>
      <c r="R916" s="256"/>
      <c r="S916" s="256"/>
      <c r="T916" s="256"/>
      <c r="U916" s="256"/>
      <c r="V916" s="257"/>
      <c r="W916" s="257"/>
      <c r="X916" s="257"/>
      <c r="Y916" s="257"/>
      <c r="Z916" s="257"/>
      <c r="AA916" s="257"/>
      <c r="AB916" s="253"/>
      <c r="AC916" s="258"/>
      <c r="AD916" s="253"/>
      <c r="AE916" s="253"/>
      <c r="AF916" s="253"/>
      <c r="AG916" s="253"/>
      <c r="AH916" s="253"/>
      <c r="AI916" s="253"/>
      <c r="AJ916" s="253"/>
      <c r="AK916" s="258"/>
      <c r="AL916" s="258"/>
      <c r="AM916" s="258"/>
      <c r="AN916" s="258"/>
      <c r="AO916" s="258"/>
      <c r="AP916" s="258"/>
      <c r="AQ916" s="258"/>
      <c r="AR916" s="258"/>
      <c r="AS916" s="258"/>
      <c r="AT916" s="258"/>
      <c r="AU916" s="258"/>
      <c r="AV916" s="258"/>
      <c r="AW916" s="258"/>
      <c r="AX916" s="258"/>
      <c r="AY916" s="258"/>
      <c r="AZ916" s="258"/>
      <c r="BA916" s="258"/>
      <c r="BB916" s="258"/>
      <c r="BC916" s="258"/>
      <c r="BD916" s="258"/>
      <c r="BE916" s="258"/>
      <c r="BF916" s="258"/>
      <c r="BG916" s="258"/>
      <c r="BH916" s="258"/>
      <c r="BI916" s="258"/>
      <c r="BJ916" s="258"/>
      <c r="BK916" s="258"/>
      <c r="BL916" s="297"/>
      <c r="BM916" s="258"/>
      <c r="BN916" s="258"/>
      <c r="BO916" s="258"/>
      <c r="BP916" s="258"/>
      <c r="BQ916" s="258"/>
      <c r="BR916" s="258"/>
      <c r="BS916" s="258"/>
      <c r="BT916" s="258"/>
      <c r="BU916" s="258"/>
      <c r="BV916" s="259"/>
      <c r="BW916" s="260"/>
      <c r="BX916" s="258"/>
      <c r="BY916" s="258"/>
      <c r="BZ916" s="258"/>
      <c r="CA916" s="258"/>
    </row>
    <row r="917" spans="2:79" x14ac:dyDescent="0.25">
      <c r="B917" s="263"/>
      <c r="C917" s="275"/>
      <c r="D917" s="258"/>
      <c r="E917" s="258"/>
      <c r="F917" s="258"/>
      <c r="G917" s="258"/>
      <c r="H917" s="258"/>
      <c r="I917" s="260"/>
      <c r="J917" s="253"/>
      <c r="K917" s="254"/>
      <c r="L917" s="254"/>
      <c r="M917" s="255"/>
      <c r="N917" s="326"/>
      <c r="O917" s="256"/>
      <c r="P917" s="256"/>
      <c r="Q917" s="256"/>
      <c r="R917" s="256"/>
      <c r="S917" s="256"/>
      <c r="T917" s="256"/>
      <c r="U917" s="256"/>
      <c r="V917" s="257"/>
      <c r="W917" s="257"/>
      <c r="X917" s="257"/>
      <c r="Y917" s="257"/>
      <c r="Z917" s="257"/>
      <c r="AA917" s="257"/>
      <c r="AB917" s="253"/>
      <c r="AC917" s="258"/>
      <c r="AD917" s="253"/>
      <c r="AE917" s="253"/>
      <c r="AF917" s="253"/>
      <c r="AG917" s="253"/>
      <c r="AH917" s="253"/>
      <c r="AI917" s="253"/>
      <c r="AJ917" s="253"/>
      <c r="AK917" s="258"/>
      <c r="AL917" s="258"/>
      <c r="AM917" s="258"/>
      <c r="AN917" s="258"/>
      <c r="AO917" s="258"/>
      <c r="AP917" s="258"/>
      <c r="AQ917" s="258"/>
      <c r="AR917" s="258"/>
      <c r="AS917" s="258"/>
      <c r="AT917" s="258"/>
      <c r="AU917" s="258"/>
      <c r="AV917" s="258"/>
      <c r="AW917" s="258"/>
      <c r="AX917" s="258"/>
      <c r="AY917" s="258"/>
      <c r="AZ917" s="258"/>
      <c r="BA917" s="258"/>
      <c r="BB917" s="258"/>
      <c r="BC917" s="258"/>
      <c r="BD917" s="258"/>
      <c r="BE917" s="258"/>
      <c r="BF917" s="258"/>
      <c r="BG917" s="258"/>
      <c r="BH917" s="258"/>
      <c r="BI917" s="258"/>
      <c r="BJ917" s="258"/>
      <c r="BK917" s="258"/>
      <c r="BL917" s="297"/>
      <c r="BM917" s="258"/>
      <c r="BN917" s="258"/>
      <c r="BO917" s="258"/>
      <c r="BP917" s="258"/>
      <c r="BQ917" s="258"/>
      <c r="BR917" s="258"/>
      <c r="BS917" s="258"/>
      <c r="BT917" s="258"/>
      <c r="BU917" s="258"/>
      <c r="BV917" s="259"/>
      <c r="BW917" s="260"/>
      <c r="BX917" s="258"/>
      <c r="BY917" s="258"/>
      <c r="BZ917" s="258"/>
      <c r="CA917" s="258"/>
    </row>
    <row r="918" spans="2:79" x14ac:dyDescent="0.25">
      <c r="B918" s="263"/>
      <c r="C918" s="275"/>
      <c r="D918" s="258"/>
      <c r="E918" s="258"/>
      <c r="F918" s="258"/>
      <c r="G918" s="258"/>
      <c r="H918" s="258"/>
      <c r="I918" s="260"/>
      <c r="J918" s="253"/>
      <c r="K918" s="254"/>
      <c r="L918" s="254"/>
      <c r="M918" s="255"/>
      <c r="N918" s="326"/>
      <c r="O918" s="256"/>
      <c r="P918" s="256"/>
      <c r="Q918" s="256"/>
      <c r="R918" s="256"/>
      <c r="S918" s="256"/>
      <c r="T918" s="256"/>
      <c r="U918" s="256"/>
      <c r="V918" s="257"/>
      <c r="W918" s="257"/>
      <c r="X918" s="257"/>
      <c r="Y918" s="257"/>
      <c r="Z918" s="257"/>
      <c r="AA918" s="257"/>
      <c r="AB918" s="253"/>
      <c r="AC918" s="258"/>
      <c r="AD918" s="253"/>
      <c r="AE918" s="253"/>
      <c r="AF918" s="253"/>
      <c r="AG918" s="253"/>
      <c r="AH918" s="253"/>
      <c r="AI918" s="253"/>
      <c r="AJ918" s="253"/>
      <c r="AK918" s="258"/>
      <c r="AL918" s="258"/>
      <c r="AM918" s="258"/>
      <c r="AN918" s="258"/>
      <c r="AO918" s="258"/>
      <c r="AP918" s="258"/>
      <c r="AQ918" s="258"/>
      <c r="AR918" s="258"/>
      <c r="AS918" s="258"/>
      <c r="AT918" s="258"/>
      <c r="AU918" s="258"/>
      <c r="AV918" s="258"/>
      <c r="AW918" s="258"/>
      <c r="AX918" s="258"/>
      <c r="AY918" s="258"/>
      <c r="AZ918" s="258"/>
      <c r="BA918" s="258"/>
      <c r="BB918" s="258"/>
      <c r="BC918" s="258"/>
      <c r="BD918" s="258"/>
      <c r="BE918" s="258"/>
      <c r="BF918" s="258"/>
      <c r="BG918" s="258"/>
      <c r="BH918" s="258"/>
      <c r="BI918" s="258"/>
      <c r="BJ918" s="258"/>
      <c r="BK918" s="258"/>
      <c r="BL918" s="297"/>
      <c r="BM918" s="258"/>
      <c r="BN918" s="258"/>
      <c r="BO918" s="258"/>
      <c r="BP918" s="258"/>
      <c r="BQ918" s="258"/>
      <c r="BR918" s="258"/>
      <c r="BS918" s="258"/>
      <c r="BT918" s="258"/>
      <c r="BU918" s="258"/>
      <c r="BV918" s="259"/>
      <c r="BW918" s="260"/>
      <c r="BX918" s="258"/>
      <c r="BY918" s="258"/>
      <c r="BZ918" s="258"/>
      <c r="CA918" s="258"/>
    </row>
    <row r="919" spans="2:79" x14ac:dyDescent="0.25">
      <c r="B919" s="263"/>
      <c r="C919" s="275"/>
      <c r="D919" s="258"/>
      <c r="E919" s="258"/>
      <c r="F919" s="258"/>
      <c r="G919" s="258"/>
      <c r="H919" s="258"/>
      <c r="I919" s="260"/>
      <c r="J919" s="253"/>
      <c r="K919" s="254"/>
      <c r="L919" s="254"/>
      <c r="M919" s="255"/>
      <c r="N919" s="326"/>
      <c r="O919" s="256"/>
      <c r="P919" s="256"/>
      <c r="Q919" s="256"/>
      <c r="R919" s="256"/>
      <c r="S919" s="256"/>
      <c r="T919" s="256"/>
      <c r="U919" s="256"/>
      <c r="V919" s="257"/>
      <c r="W919" s="257"/>
      <c r="X919" s="257"/>
      <c r="Y919" s="257"/>
      <c r="Z919" s="257"/>
      <c r="AA919" s="257"/>
      <c r="AB919" s="253"/>
      <c r="AC919" s="258"/>
      <c r="AD919" s="253"/>
      <c r="AE919" s="253"/>
      <c r="AF919" s="253"/>
      <c r="AG919" s="253"/>
      <c r="AH919" s="253"/>
      <c r="AI919" s="253"/>
      <c r="AJ919" s="253"/>
      <c r="AK919" s="258"/>
      <c r="AL919" s="258"/>
      <c r="AM919" s="258"/>
      <c r="AN919" s="258"/>
      <c r="AO919" s="258"/>
      <c r="AP919" s="258"/>
      <c r="AQ919" s="258"/>
      <c r="AR919" s="258"/>
      <c r="AS919" s="258"/>
      <c r="AT919" s="258"/>
      <c r="AU919" s="258"/>
      <c r="AV919" s="258"/>
      <c r="AW919" s="258"/>
      <c r="AX919" s="258"/>
      <c r="AY919" s="258"/>
      <c r="AZ919" s="258"/>
      <c r="BA919" s="258"/>
      <c r="BB919" s="258"/>
      <c r="BC919" s="258"/>
      <c r="BD919" s="258"/>
      <c r="BE919" s="258"/>
      <c r="BF919" s="258"/>
      <c r="BG919" s="258"/>
      <c r="BH919" s="258"/>
      <c r="BI919" s="258"/>
      <c r="BJ919" s="258"/>
      <c r="BK919" s="258"/>
      <c r="BL919" s="297"/>
      <c r="BM919" s="258"/>
      <c r="BN919" s="258"/>
      <c r="BO919" s="258"/>
      <c r="BP919" s="258"/>
      <c r="BQ919" s="258"/>
      <c r="BR919" s="258"/>
      <c r="BS919" s="258"/>
      <c r="BT919" s="258"/>
      <c r="BU919" s="258"/>
      <c r="BV919" s="259"/>
      <c r="BW919" s="260"/>
      <c r="BX919" s="258"/>
      <c r="BY919" s="258"/>
      <c r="BZ919" s="258"/>
      <c r="CA919" s="258"/>
    </row>
    <row r="920" spans="2:79" x14ac:dyDescent="0.25">
      <c r="B920" s="263"/>
      <c r="C920" s="275"/>
      <c r="D920" s="258"/>
      <c r="E920" s="258"/>
      <c r="F920" s="258"/>
      <c r="G920" s="258"/>
      <c r="H920" s="258"/>
      <c r="I920" s="260"/>
      <c r="J920" s="253"/>
      <c r="K920" s="254"/>
      <c r="L920" s="254"/>
      <c r="M920" s="255"/>
      <c r="N920" s="326"/>
      <c r="O920" s="256"/>
      <c r="P920" s="256"/>
      <c r="Q920" s="256"/>
      <c r="R920" s="256"/>
      <c r="S920" s="256"/>
      <c r="T920" s="256"/>
      <c r="U920" s="256"/>
      <c r="V920" s="257"/>
      <c r="W920" s="257"/>
      <c r="X920" s="257"/>
      <c r="Y920" s="257"/>
      <c r="Z920" s="257"/>
      <c r="AA920" s="257"/>
      <c r="AB920" s="253"/>
      <c r="AC920" s="258"/>
      <c r="AD920" s="253"/>
      <c r="AE920" s="253"/>
      <c r="AF920" s="253"/>
      <c r="AG920" s="253"/>
      <c r="AH920" s="253"/>
      <c r="AI920" s="253"/>
      <c r="AJ920" s="253"/>
      <c r="AK920" s="258"/>
      <c r="AL920" s="258"/>
      <c r="AM920" s="258"/>
      <c r="AN920" s="258"/>
      <c r="AO920" s="258"/>
      <c r="AP920" s="258"/>
      <c r="AQ920" s="258"/>
      <c r="AR920" s="258"/>
      <c r="AS920" s="258"/>
      <c r="AT920" s="258"/>
      <c r="AU920" s="258"/>
      <c r="AV920" s="258"/>
      <c r="AW920" s="258"/>
      <c r="AX920" s="258"/>
      <c r="AY920" s="258"/>
      <c r="AZ920" s="258"/>
      <c r="BA920" s="258"/>
      <c r="BB920" s="258"/>
      <c r="BC920" s="258"/>
      <c r="BD920" s="258"/>
      <c r="BE920" s="258"/>
      <c r="BF920" s="258"/>
      <c r="BG920" s="258"/>
      <c r="BH920" s="258"/>
      <c r="BI920" s="258"/>
      <c r="BJ920" s="258"/>
      <c r="BK920" s="258"/>
      <c r="BL920" s="297"/>
      <c r="BM920" s="258"/>
      <c r="BN920" s="258"/>
      <c r="BO920" s="258"/>
      <c r="BP920" s="258"/>
      <c r="BQ920" s="258"/>
      <c r="BR920" s="258"/>
      <c r="BS920" s="258"/>
      <c r="BT920" s="258"/>
      <c r="BU920" s="258"/>
      <c r="BV920" s="259"/>
      <c r="BW920" s="260"/>
      <c r="BX920" s="258"/>
      <c r="BY920" s="258"/>
      <c r="BZ920" s="258"/>
      <c r="CA920" s="258"/>
    </row>
    <row r="921" spans="2:79" x14ac:dyDescent="0.25">
      <c r="B921" s="263"/>
      <c r="C921" s="275"/>
      <c r="D921" s="258"/>
      <c r="E921" s="258"/>
      <c r="F921" s="258"/>
      <c r="G921" s="258"/>
      <c r="H921" s="258"/>
      <c r="I921" s="260"/>
      <c r="J921" s="253"/>
      <c r="K921" s="254"/>
      <c r="L921" s="254"/>
      <c r="M921" s="255"/>
      <c r="N921" s="326"/>
      <c r="O921" s="256"/>
      <c r="P921" s="256"/>
      <c r="Q921" s="256"/>
      <c r="R921" s="256"/>
      <c r="S921" s="256"/>
      <c r="T921" s="256"/>
      <c r="U921" s="256"/>
      <c r="V921" s="257"/>
      <c r="W921" s="257"/>
      <c r="X921" s="257"/>
      <c r="Y921" s="257"/>
      <c r="Z921" s="257"/>
      <c r="AA921" s="257"/>
      <c r="AB921" s="253"/>
      <c r="AC921" s="258"/>
      <c r="AD921" s="253"/>
      <c r="AE921" s="253"/>
      <c r="AF921" s="253"/>
      <c r="AG921" s="253"/>
      <c r="AH921" s="253"/>
      <c r="AI921" s="253"/>
      <c r="AJ921" s="253"/>
      <c r="AK921" s="258"/>
      <c r="AL921" s="258"/>
      <c r="AM921" s="258"/>
      <c r="AN921" s="258"/>
      <c r="AO921" s="258"/>
      <c r="AP921" s="258"/>
      <c r="AQ921" s="258"/>
      <c r="AR921" s="258"/>
      <c r="AS921" s="258"/>
      <c r="AT921" s="258"/>
      <c r="AU921" s="258"/>
      <c r="AV921" s="258"/>
      <c r="AW921" s="258"/>
      <c r="AX921" s="258"/>
      <c r="AY921" s="258"/>
      <c r="AZ921" s="258"/>
      <c r="BA921" s="258"/>
      <c r="BB921" s="258"/>
      <c r="BC921" s="258"/>
      <c r="BD921" s="258"/>
      <c r="BE921" s="258"/>
      <c r="BF921" s="258"/>
      <c r="BG921" s="258"/>
      <c r="BH921" s="258"/>
      <c r="BI921" s="258"/>
      <c r="BJ921" s="258"/>
      <c r="BK921" s="258"/>
      <c r="BL921" s="297"/>
      <c r="BM921" s="258"/>
      <c r="BN921" s="258"/>
      <c r="BO921" s="258"/>
      <c r="BP921" s="258"/>
      <c r="BQ921" s="258"/>
      <c r="BR921" s="258"/>
      <c r="BS921" s="258"/>
      <c r="BT921" s="258"/>
      <c r="BU921" s="258"/>
      <c r="BV921" s="259"/>
      <c r="BW921" s="260"/>
      <c r="BX921" s="258"/>
      <c r="BY921" s="258"/>
      <c r="BZ921" s="258"/>
      <c r="CA921" s="258"/>
    </row>
    <row r="922" spans="2:79" x14ac:dyDescent="0.25">
      <c r="B922" s="263"/>
      <c r="C922" s="275"/>
      <c r="D922" s="258"/>
      <c r="E922" s="258"/>
      <c r="F922" s="258"/>
      <c r="G922" s="258"/>
      <c r="H922" s="258"/>
      <c r="I922" s="260"/>
      <c r="J922" s="253"/>
      <c r="K922" s="254"/>
      <c r="L922" s="254"/>
      <c r="M922" s="255"/>
      <c r="N922" s="326"/>
      <c r="O922" s="256"/>
      <c r="P922" s="256"/>
      <c r="Q922" s="256"/>
      <c r="R922" s="256"/>
      <c r="S922" s="256"/>
      <c r="T922" s="256"/>
      <c r="U922" s="256"/>
      <c r="V922" s="257"/>
      <c r="W922" s="257"/>
      <c r="X922" s="257"/>
      <c r="Y922" s="257"/>
      <c r="Z922" s="257"/>
      <c r="AA922" s="257"/>
      <c r="AB922" s="253"/>
      <c r="AC922" s="258"/>
      <c r="AD922" s="253"/>
      <c r="AE922" s="253"/>
      <c r="AF922" s="253"/>
      <c r="AG922" s="253"/>
      <c r="AH922" s="253"/>
      <c r="AI922" s="253"/>
      <c r="AJ922" s="253"/>
      <c r="AK922" s="258"/>
      <c r="AL922" s="258"/>
      <c r="AM922" s="258"/>
      <c r="AN922" s="258"/>
      <c r="AO922" s="258"/>
      <c r="AP922" s="258"/>
      <c r="AQ922" s="258"/>
      <c r="AR922" s="258"/>
      <c r="AS922" s="258"/>
      <c r="AT922" s="258"/>
      <c r="AU922" s="258"/>
      <c r="AV922" s="258"/>
      <c r="AW922" s="258"/>
      <c r="AX922" s="258"/>
      <c r="AY922" s="258"/>
      <c r="AZ922" s="258"/>
      <c r="BA922" s="258"/>
      <c r="BB922" s="258"/>
      <c r="BC922" s="258"/>
      <c r="BD922" s="258"/>
      <c r="BE922" s="258"/>
      <c r="BF922" s="258"/>
      <c r="BG922" s="258"/>
      <c r="BH922" s="258"/>
      <c r="BI922" s="258"/>
      <c r="BJ922" s="258"/>
      <c r="BK922" s="258"/>
      <c r="BL922" s="297"/>
      <c r="BM922" s="258"/>
      <c r="BN922" s="258"/>
      <c r="BO922" s="258"/>
      <c r="BP922" s="258"/>
      <c r="BQ922" s="258"/>
      <c r="BR922" s="258"/>
      <c r="BS922" s="258"/>
      <c r="BT922" s="258"/>
      <c r="BU922" s="258"/>
      <c r="BV922" s="259"/>
      <c r="BW922" s="260"/>
      <c r="BX922" s="258"/>
      <c r="BY922" s="258"/>
      <c r="BZ922" s="258"/>
      <c r="CA922" s="258"/>
    </row>
    <row r="923" spans="2:79" x14ac:dyDescent="0.25">
      <c r="B923" s="263"/>
      <c r="C923" s="275"/>
      <c r="D923" s="258"/>
      <c r="E923" s="258"/>
      <c r="F923" s="258"/>
      <c r="G923" s="258"/>
      <c r="H923" s="258"/>
      <c r="I923" s="260"/>
      <c r="J923" s="253"/>
      <c r="K923" s="254"/>
      <c r="L923" s="254"/>
      <c r="M923" s="255"/>
      <c r="N923" s="326"/>
      <c r="O923" s="256"/>
      <c r="P923" s="256"/>
      <c r="Q923" s="256"/>
      <c r="R923" s="256"/>
      <c r="S923" s="256"/>
      <c r="T923" s="256"/>
      <c r="U923" s="256"/>
      <c r="V923" s="257"/>
      <c r="W923" s="257"/>
      <c r="X923" s="257"/>
      <c r="Y923" s="257"/>
      <c r="Z923" s="257"/>
      <c r="AA923" s="257"/>
      <c r="AB923" s="253"/>
      <c r="AC923" s="258"/>
      <c r="AD923" s="253"/>
      <c r="AE923" s="253"/>
      <c r="AF923" s="253"/>
      <c r="AG923" s="253"/>
      <c r="AH923" s="253"/>
      <c r="AI923" s="253"/>
      <c r="AJ923" s="253"/>
      <c r="AK923" s="258"/>
      <c r="AL923" s="258"/>
      <c r="AM923" s="258"/>
      <c r="AN923" s="258"/>
      <c r="AO923" s="258"/>
      <c r="AP923" s="258"/>
      <c r="AQ923" s="258"/>
      <c r="AR923" s="258"/>
      <c r="AS923" s="258"/>
      <c r="AT923" s="258"/>
      <c r="AU923" s="258"/>
      <c r="AV923" s="258"/>
      <c r="AW923" s="258"/>
      <c r="AX923" s="258"/>
      <c r="AY923" s="258"/>
      <c r="AZ923" s="258"/>
      <c r="BA923" s="258"/>
      <c r="BB923" s="258"/>
      <c r="BC923" s="258"/>
      <c r="BD923" s="258"/>
      <c r="BE923" s="258"/>
      <c r="BF923" s="258"/>
      <c r="BG923" s="258"/>
      <c r="BH923" s="258"/>
      <c r="BI923" s="258"/>
      <c r="BJ923" s="258"/>
      <c r="BK923" s="258"/>
      <c r="BL923" s="297"/>
      <c r="BM923" s="258"/>
      <c r="BN923" s="258"/>
      <c r="BO923" s="258"/>
      <c r="BP923" s="258"/>
      <c r="BQ923" s="258"/>
      <c r="BR923" s="258"/>
      <c r="BS923" s="258"/>
      <c r="BT923" s="258"/>
      <c r="BU923" s="258"/>
      <c r="BV923" s="259"/>
      <c r="BW923" s="260"/>
      <c r="BX923" s="258"/>
      <c r="BY923" s="258"/>
      <c r="BZ923" s="258"/>
      <c r="CA923" s="258"/>
    </row>
    <row r="924" spans="2:79" x14ac:dyDescent="0.25">
      <c r="B924" s="263"/>
      <c r="C924" s="275"/>
      <c r="D924" s="258"/>
      <c r="E924" s="258"/>
      <c r="F924" s="258"/>
      <c r="G924" s="258"/>
      <c r="H924" s="258"/>
      <c r="I924" s="260"/>
      <c r="J924" s="253"/>
      <c r="K924" s="254"/>
      <c r="L924" s="254"/>
      <c r="M924" s="255"/>
      <c r="N924" s="326"/>
      <c r="O924" s="256"/>
      <c r="P924" s="256"/>
      <c r="Q924" s="256"/>
      <c r="R924" s="256"/>
      <c r="S924" s="256"/>
      <c r="T924" s="256"/>
      <c r="U924" s="256"/>
      <c r="V924" s="257"/>
      <c r="W924" s="257"/>
      <c r="X924" s="257"/>
      <c r="Y924" s="257"/>
      <c r="Z924" s="257"/>
      <c r="AA924" s="257"/>
      <c r="AB924" s="253"/>
      <c r="AC924" s="258"/>
      <c r="AD924" s="253"/>
      <c r="AE924" s="253"/>
      <c r="AF924" s="253"/>
      <c r="AG924" s="253"/>
      <c r="AH924" s="253"/>
      <c r="AI924" s="253"/>
      <c r="AJ924" s="253"/>
      <c r="AK924" s="258"/>
      <c r="AL924" s="258"/>
      <c r="AM924" s="258"/>
      <c r="AN924" s="258"/>
      <c r="AO924" s="258"/>
      <c r="AP924" s="258"/>
      <c r="AQ924" s="258"/>
      <c r="AR924" s="258"/>
      <c r="AS924" s="258"/>
      <c r="AT924" s="258"/>
      <c r="AU924" s="258"/>
      <c r="AV924" s="258"/>
      <c r="AW924" s="258"/>
      <c r="AX924" s="258"/>
      <c r="AY924" s="258"/>
      <c r="AZ924" s="258"/>
      <c r="BA924" s="258"/>
      <c r="BB924" s="258"/>
      <c r="BC924" s="258"/>
      <c r="BD924" s="258"/>
      <c r="BE924" s="258"/>
      <c r="BF924" s="258"/>
      <c r="BG924" s="258"/>
      <c r="BH924" s="258"/>
      <c r="BI924" s="258"/>
      <c r="BJ924" s="258"/>
      <c r="BK924" s="258"/>
      <c r="BL924" s="297"/>
      <c r="BM924" s="258"/>
      <c r="BN924" s="258"/>
      <c r="BO924" s="258"/>
      <c r="BP924" s="258"/>
      <c r="BQ924" s="258"/>
      <c r="BR924" s="258"/>
      <c r="BS924" s="258"/>
      <c r="BT924" s="258"/>
      <c r="BU924" s="258"/>
      <c r="BV924" s="259"/>
      <c r="BW924" s="260"/>
      <c r="BX924" s="258"/>
      <c r="BY924" s="258"/>
      <c r="BZ924" s="258"/>
      <c r="CA924" s="258"/>
    </row>
    <row r="925" spans="2:79" x14ac:dyDescent="0.25">
      <c r="B925" s="263"/>
      <c r="C925" s="275"/>
      <c r="D925" s="258"/>
      <c r="E925" s="258"/>
      <c r="F925" s="258"/>
      <c r="G925" s="258"/>
      <c r="H925" s="258"/>
      <c r="I925" s="260"/>
      <c r="J925" s="253"/>
      <c r="K925" s="254"/>
      <c r="L925" s="254"/>
      <c r="M925" s="255"/>
      <c r="N925" s="326"/>
      <c r="O925" s="256"/>
      <c r="P925" s="256"/>
      <c r="Q925" s="256"/>
      <c r="R925" s="256"/>
      <c r="S925" s="256"/>
      <c r="T925" s="256"/>
      <c r="U925" s="256"/>
      <c r="V925" s="257"/>
      <c r="W925" s="257"/>
      <c r="X925" s="257"/>
      <c r="Y925" s="257"/>
      <c r="Z925" s="257"/>
      <c r="AA925" s="257"/>
      <c r="AB925" s="253"/>
      <c r="AC925" s="258"/>
      <c r="AD925" s="253"/>
      <c r="AE925" s="253"/>
      <c r="AF925" s="253"/>
      <c r="AG925" s="253"/>
      <c r="AH925" s="253"/>
      <c r="AI925" s="253"/>
      <c r="AJ925" s="253"/>
      <c r="AK925" s="258"/>
      <c r="AL925" s="258"/>
      <c r="AM925" s="258"/>
      <c r="AN925" s="258"/>
      <c r="AO925" s="258"/>
      <c r="AP925" s="258"/>
      <c r="AQ925" s="258"/>
      <c r="AR925" s="258"/>
      <c r="AS925" s="258"/>
      <c r="AT925" s="258"/>
      <c r="AU925" s="258"/>
      <c r="AV925" s="258"/>
      <c r="AW925" s="258"/>
      <c r="AX925" s="258"/>
      <c r="AY925" s="258"/>
      <c r="AZ925" s="258"/>
      <c r="BA925" s="258"/>
      <c r="BB925" s="258"/>
      <c r="BC925" s="258"/>
      <c r="BD925" s="258"/>
      <c r="BE925" s="258"/>
      <c r="BF925" s="258"/>
      <c r="BG925" s="258"/>
      <c r="BH925" s="258"/>
      <c r="BI925" s="258"/>
      <c r="BJ925" s="258"/>
      <c r="BK925" s="258"/>
      <c r="BL925" s="297"/>
      <c r="BM925" s="258"/>
      <c r="BN925" s="258"/>
      <c r="BO925" s="258"/>
      <c r="BP925" s="258"/>
      <c r="BQ925" s="258"/>
      <c r="BR925" s="258"/>
      <c r="BS925" s="258"/>
      <c r="BT925" s="258"/>
      <c r="BU925" s="258"/>
      <c r="BV925" s="259"/>
      <c r="BW925" s="260"/>
      <c r="BX925" s="258"/>
      <c r="BY925" s="258"/>
      <c r="BZ925" s="258"/>
      <c r="CA925" s="258"/>
    </row>
    <row r="926" spans="2:79" x14ac:dyDescent="0.25">
      <c r="B926" s="263"/>
      <c r="C926" s="275"/>
      <c r="D926" s="258"/>
      <c r="E926" s="258"/>
      <c r="F926" s="258"/>
      <c r="G926" s="258"/>
      <c r="H926" s="258"/>
      <c r="I926" s="260"/>
      <c r="J926" s="253"/>
      <c r="K926" s="254"/>
      <c r="L926" s="254"/>
      <c r="M926" s="255"/>
      <c r="N926" s="326"/>
      <c r="O926" s="256"/>
      <c r="P926" s="256"/>
      <c r="Q926" s="256"/>
      <c r="R926" s="256"/>
      <c r="S926" s="256"/>
      <c r="T926" s="256"/>
      <c r="U926" s="256"/>
      <c r="V926" s="257"/>
      <c r="W926" s="257"/>
      <c r="X926" s="257"/>
      <c r="Y926" s="257"/>
      <c r="Z926" s="257"/>
      <c r="AA926" s="257"/>
      <c r="AB926" s="253"/>
      <c r="AC926" s="258"/>
      <c r="AD926" s="253"/>
      <c r="AE926" s="253"/>
      <c r="AF926" s="253"/>
      <c r="AG926" s="253"/>
      <c r="AH926" s="253"/>
      <c r="AI926" s="253"/>
      <c r="AJ926" s="253"/>
      <c r="AK926" s="258"/>
      <c r="AL926" s="258"/>
      <c r="AM926" s="258"/>
      <c r="AN926" s="258"/>
      <c r="AO926" s="258"/>
      <c r="AP926" s="258"/>
      <c r="AQ926" s="258"/>
      <c r="AR926" s="258"/>
      <c r="AS926" s="258"/>
      <c r="AT926" s="258"/>
      <c r="AU926" s="258"/>
      <c r="AV926" s="258"/>
      <c r="AW926" s="258"/>
      <c r="AX926" s="258"/>
      <c r="AY926" s="258"/>
      <c r="AZ926" s="258"/>
      <c r="BA926" s="258"/>
      <c r="BB926" s="258"/>
      <c r="BC926" s="258"/>
      <c r="BD926" s="258"/>
      <c r="BE926" s="258"/>
      <c r="BF926" s="258"/>
      <c r="BG926" s="258"/>
      <c r="BH926" s="258"/>
      <c r="BI926" s="258"/>
      <c r="BJ926" s="258"/>
      <c r="BK926" s="258"/>
      <c r="BL926" s="297"/>
      <c r="BM926" s="258"/>
      <c r="BN926" s="258"/>
      <c r="BO926" s="258"/>
      <c r="BP926" s="258"/>
      <c r="BQ926" s="258"/>
      <c r="BR926" s="258"/>
      <c r="BS926" s="258"/>
      <c r="BT926" s="258"/>
      <c r="BU926" s="258"/>
      <c r="BV926" s="259"/>
      <c r="BW926" s="260"/>
      <c r="BX926" s="258"/>
      <c r="BY926" s="258"/>
      <c r="BZ926" s="258"/>
      <c r="CA926" s="258"/>
    </row>
    <row r="927" spans="2:79" x14ac:dyDescent="0.25">
      <c r="B927" s="263"/>
      <c r="C927" s="275"/>
      <c r="D927" s="258"/>
      <c r="E927" s="258"/>
      <c r="F927" s="258"/>
      <c r="G927" s="258"/>
      <c r="H927" s="258"/>
      <c r="I927" s="260"/>
      <c r="J927" s="253"/>
      <c r="K927" s="254"/>
      <c r="L927" s="254"/>
      <c r="M927" s="255"/>
      <c r="N927" s="326"/>
      <c r="O927" s="256"/>
      <c r="P927" s="256"/>
      <c r="Q927" s="256"/>
      <c r="R927" s="256"/>
      <c r="S927" s="256"/>
      <c r="T927" s="256"/>
      <c r="U927" s="256"/>
      <c r="V927" s="257"/>
      <c r="W927" s="257"/>
      <c r="X927" s="257"/>
      <c r="Y927" s="257"/>
      <c r="Z927" s="257"/>
      <c r="AA927" s="257"/>
      <c r="AB927" s="253"/>
      <c r="AC927" s="258"/>
      <c r="AD927" s="253"/>
      <c r="AE927" s="253"/>
      <c r="AF927" s="253"/>
      <c r="AG927" s="253"/>
      <c r="AH927" s="253"/>
      <c r="AI927" s="253"/>
      <c r="AJ927" s="253"/>
      <c r="AK927" s="258"/>
      <c r="AL927" s="258"/>
      <c r="AM927" s="258"/>
      <c r="AN927" s="258"/>
      <c r="AO927" s="258"/>
      <c r="AP927" s="258"/>
      <c r="AQ927" s="258"/>
      <c r="AR927" s="258"/>
      <c r="AS927" s="258"/>
      <c r="AT927" s="258"/>
      <c r="AU927" s="258"/>
      <c r="AV927" s="258"/>
      <c r="AW927" s="258"/>
      <c r="AX927" s="258"/>
      <c r="AY927" s="258"/>
      <c r="AZ927" s="258"/>
      <c r="BA927" s="258"/>
      <c r="BB927" s="258"/>
      <c r="BC927" s="258"/>
      <c r="BD927" s="258"/>
      <c r="BE927" s="258"/>
      <c r="BF927" s="258"/>
      <c r="BG927" s="258"/>
      <c r="BH927" s="258"/>
      <c r="BI927" s="258"/>
      <c r="BJ927" s="258"/>
      <c r="BK927" s="258"/>
      <c r="BL927" s="297"/>
      <c r="BM927" s="258"/>
      <c r="BN927" s="258"/>
      <c r="BO927" s="258"/>
      <c r="BP927" s="258"/>
      <c r="BQ927" s="258"/>
      <c r="BR927" s="258"/>
      <c r="BS927" s="258"/>
      <c r="BT927" s="258"/>
      <c r="BU927" s="258"/>
      <c r="BV927" s="259"/>
      <c r="BW927" s="260"/>
      <c r="BX927" s="258"/>
      <c r="BY927" s="258"/>
      <c r="BZ927" s="258"/>
      <c r="CA927" s="258"/>
    </row>
    <row r="928" spans="2:79" x14ac:dyDescent="0.25">
      <c r="B928" s="263"/>
      <c r="C928" s="275"/>
      <c r="D928" s="258"/>
      <c r="E928" s="258"/>
      <c r="F928" s="258"/>
      <c r="G928" s="258"/>
      <c r="H928" s="258"/>
      <c r="I928" s="260"/>
      <c r="J928" s="253"/>
      <c r="K928" s="254"/>
      <c r="L928" s="254"/>
      <c r="M928" s="255"/>
      <c r="N928" s="326"/>
      <c r="O928" s="256"/>
      <c r="P928" s="256"/>
      <c r="Q928" s="256"/>
      <c r="R928" s="256"/>
      <c r="S928" s="256"/>
      <c r="T928" s="256"/>
      <c r="U928" s="256"/>
      <c r="V928" s="257"/>
      <c r="W928" s="257"/>
      <c r="X928" s="257"/>
      <c r="Y928" s="257"/>
      <c r="Z928" s="257"/>
      <c r="AA928" s="257"/>
      <c r="AB928" s="253"/>
      <c r="AC928" s="258"/>
      <c r="AD928" s="253"/>
      <c r="AE928" s="253"/>
      <c r="AF928" s="253"/>
      <c r="AG928" s="253"/>
      <c r="AH928" s="253"/>
      <c r="AI928" s="253"/>
      <c r="AJ928" s="253"/>
      <c r="AK928" s="258"/>
      <c r="AL928" s="258"/>
      <c r="AM928" s="258"/>
      <c r="AN928" s="258"/>
      <c r="AO928" s="258"/>
      <c r="AP928" s="258"/>
      <c r="AQ928" s="258"/>
      <c r="AR928" s="258"/>
      <c r="AS928" s="258"/>
      <c r="AT928" s="258"/>
      <c r="AU928" s="258"/>
      <c r="AV928" s="258"/>
      <c r="AW928" s="258"/>
      <c r="AX928" s="258"/>
      <c r="AY928" s="258"/>
      <c r="AZ928" s="258"/>
      <c r="BA928" s="258"/>
      <c r="BB928" s="258"/>
      <c r="BC928" s="258"/>
      <c r="BD928" s="258"/>
      <c r="BE928" s="258"/>
      <c r="BF928" s="258"/>
      <c r="BG928" s="258"/>
      <c r="BH928" s="258"/>
      <c r="BI928" s="258"/>
      <c r="BJ928" s="258"/>
      <c r="BK928" s="258"/>
      <c r="BL928" s="297"/>
      <c r="BM928" s="258"/>
      <c r="BN928" s="258"/>
      <c r="BO928" s="258"/>
      <c r="BP928" s="258"/>
      <c r="BQ928" s="258"/>
      <c r="BR928" s="258"/>
      <c r="BS928" s="258"/>
      <c r="BT928" s="258"/>
      <c r="BU928" s="258"/>
      <c r="BV928" s="259"/>
      <c r="BW928" s="260"/>
      <c r="BX928" s="258"/>
      <c r="BY928" s="258"/>
      <c r="BZ928" s="258"/>
      <c r="CA928" s="258"/>
    </row>
    <row r="929" spans="2:79" x14ac:dyDescent="0.25">
      <c r="B929" s="263"/>
      <c r="C929" s="275"/>
      <c r="D929" s="258"/>
      <c r="E929" s="258"/>
      <c r="F929" s="258"/>
      <c r="G929" s="258"/>
      <c r="H929" s="258"/>
      <c r="I929" s="260"/>
      <c r="J929" s="253"/>
      <c r="K929" s="254"/>
      <c r="L929" s="254"/>
      <c r="M929" s="255"/>
      <c r="N929" s="326"/>
      <c r="O929" s="256"/>
      <c r="P929" s="256"/>
      <c r="Q929" s="256"/>
      <c r="R929" s="256"/>
      <c r="S929" s="256"/>
      <c r="T929" s="256"/>
      <c r="U929" s="256"/>
      <c r="V929" s="257"/>
      <c r="W929" s="257"/>
      <c r="X929" s="257"/>
      <c r="Y929" s="257"/>
      <c r="Z929" s="257"/>
      <c r="AA929" s="257"/>
      <c r="AB929" s="253"/>
      <c r="AC929" s="258"/>
      <c r="AD929" s="253"/>
      <c r="AE929" s="253"/>
      <c r="AF929" s="253"/>
      <c r="AG929" s="253"/>
      <c r="AH929" s="253"/>
      <c r="AI929" s="253"/>
      <c r="AJ929" s="253"/>
      <c r="AK929" s="258"/>
      <c r="AL929" s="258"/>
      <c r="AM929" s="258"/>
      <c r="AN929" s="258"/>
      <c r="AO929" s="258"/>
      <c r="AP929" s="258"/>
      <c r="AQ929" s="258"/>
      <c r="AR929" s="258"/>
      <c r="AS929" s="258"/>
      <c r="AT929" s="258"/>
      <c r="AU929" s="258"/>
      <c r="AV929" s="258"/>
      <c r="AW929" s="258"/>
      <c r="AX929" s="258"/>
      <c r="AY929" s="258"/>
      <c r="AZ929" s="258"/>
      <c r="BA929" s="258"/>
      <c r="BB929" s="258"/>
      <c r="BC929" s="258"/>
      <c r="BD929" s="258"/>
      <c r="BE929" s="258"/>
      <c r="BF929" s="258"/>
      <c r="BG929" s="258"/>
      <c r="BH929" s="258"/>
      <c r="BI929" s="258"/>
      <c r="BJ929" s="258"/>
      <c r="BK929" s="258"/>
      <c r="BL929" s="297"/>
      <c r="BM929" s="258"/>
      <c r="BN929" s="258"/>
      <c r="BO929" s="258"/>
      <c r="BP929" s="258"/>
      <c r="BQ929" s="258"/>
      <c r="BR929" s="258"/>
      <c r="BS929" s="258"/>
      <c r="BT929" s="258"/>
      <c r="BU929" s="258"/>
      <c r="BV929" s="259"/>
      <c r="BW929" s="260"/>
      <c r="BX929" s="258"/>
      <c r="BY929" s="258"/>
      <c r="BZ929" s="258"/>
      <c r="CA929" s="258"/>
    </row>
    <row r="930" spans="2:79" x14ac:dyDescent="0.25">
      <c r="B930" s="263"/>
      <c r="C930" s="275"/>
      <c r="D930" s="258"/>
      <c r="E930" s="258"/>
      <c r="F930" s="258"/>
      <c r="G930" s="258"/>
      <c r="H930" s="258"/>
      <c r="I930" s="260"/>
      <c r="J930" s="253"/>
      <c r="K930" s="254"/>
      <c r="L930" s="254"/>
      <c r="M930" s="255"/>
      <c r="N930" s="326"/>
      <c r="O930" s="256"/>
      <c r="P930" s="256"/>
      <c r="Q930" s="256"/>
      <c r="R930" s="256"/>
      <c r="S930" s="256"/>
      <c r="T930" s="256"/>
      <c r="U930" s="256"/>
      <c r="V930" s="257"/>
      <c r="W930" s="257"/>
      <c r="X930" s="257"/>
      <c r="Y930" s="257"/>
      <c r="Z930" s="257"/>
      <c r="AA930" s="257"/>
      <c r="AB930" s="253"/>
      <c r="AC930" s="258"/>
      <c r="AD930" s="253"/>
      <c r="AE930" s="253"/>
      <c r="AF930" s="253"/>
      <c r="AG930" s="253"/>
      <c r="AH930" s="253"/>
      <c r="AI930" s="253"/>
      <c r="AJ930" s="253"/>
      <c r="AK930" s="258"/>
      <c r="AL930" s="258"/>
      <c r="AM930" s="258"/>
      <c r="AN930" s="258"/>
      <c r="AO930" s="258"/>
      <c r="AP930" s="258"/>
      <c r="AQ930" s="258"/>
      <c r="AR930" s="258"/>
      <c r="AS930" s="258"/>
      <c r="AT930" s="258"/>
      <c r="AU930" s="258"/>
      <c r="AV930" s="258"/>
      <c r="AW930" s="258"/>
      <c r="AX930" s="258"/>
      <c r="AY930" s="258"/>
      <c r="AZ930" s="258"/>
      <c r="BA930" s="258"/>
      <c r="BB930" s="258"/>
      <c r="BC930" s="258"/>
      <c r="BD930" s="258"/>
      <c r="BE930" s="258"/>
      <c r="BF930" s="258"/>
      <c r="BG930" s="258"/>
      <c r="BH930" s="258"/>
      <c r="BI930" s="258"/>
      <c r="BJ930" s="258"/>
      <c r="BK930" s="258"/>
      <c r="BL930" s="297"/>
      <c r="BM930" s="258"/>
      <c r="BN930" s="258"/>
      <c r="BO930" s="258"/>
      <c r="BP930" s="258"/>
      <c r="BQ930" s="258"/>
      <c r="BR930" s="258"/>
      <c r="BS930" s="258"/>
      <c r="BT930" s="258"/>
      <c r="BU930" s="258"/>
      <c r="BV930" s="259"/>
      <c r="BW930" s="260"/>
      <c r="BX930" s="258"/>
      <c r="BY930" s="258"/>
      <c r="BZ930" s="258"/>
      <c r="CA930" s="258"/>
    </row>
    <row r="931" spans="2:79" x14ac:dyDescent="0.25">
      <c r="B931" s="263"/>
      <c r="C931" s="275"/>
      <c r="D931" s="258"/>
      <c r="E931" s="258"/>
      <c r="F931" s="258"/>
      <c r="G931" s="258"/>
      <c r="H931" s="258"/>
      <c r="I931" s="260"/>
      <c r="J931" s="253"/>
      <c r="K931" s="254"/>
      <c r="L931" s="254"/>
      <c r="M931" s="255"/>
      <c r="N931" s="326"/>
      <c r="O931" s="256"/>
      <c r="P931" s="256"/>
      <c r="Q931" s="256"/>
      <c r="R931" s="256"/>
      <c r="S931" s="256"/>
      <c r="T931" s="256"/>
      <c r="U931" s="256"/>
      <c r="V931" s="257"/>
      <c r="W931" s="257"/>
      <c r="X931" s="257"/>
      <c r="Y931" s="257"/>
      <c r="Z931" s="257"/>
      <c r="AA931" s="257"/>
      <c r="AB931" s="253"/>
      <c r="AC931" s="258"/>
      <c r="AD931" s="253"/>
      <c r="AE931" s="253"/>
      <c r="AF931" s="253"/>
      <c r="AG931" s="253"/>
      <c r="AH931" s="253"/>
      <c r="AI931" s="253"/>
      <c r="AJ931" s="253"/>
      <c r="AK931" s="258"/>
      <c r="AL931" s="258"/>
      <c r="AM931" s="258"/>
      <c r="AN931" s="258"/>
      <c r="AO931" s="258"/>
      <c r="AP931" s="258"/>
      <c r="AQ931" s="258"/>
      <c r="AR931" s="258"/>
      <c r="AS931" s="258"/>
      <c r="AT931" s="258"/>
      <c r="AU931" s="258"/>
      <c r="AV931" s="258"/>
      <c r="AW931" s="258"/>
      <c r="AX931" s="258"/>
      <c r="AY931" s="258"/>
      <c r="AZ931" s="258"/>
      <c r="BA931" s="258"/>
      <c r="BB931" s="258"/>
      <c r="BC931" s="258"/>
      <c r="BD931" s="258"/>
      <c r="BE931" s="258"/>
      <c r="BF931" s="258"/>
      <c r="BG931" s="258"/>
      <c r="BH931" s="258"/>
      <c r="BI931" s="258"/>
      <c r="BJ931" s="258"/>
      <c r="BK931" s="258"/>
      <c r="BL931" s="297"/>
      <c r="BM931" s="258"/>
      <c r="BN931" s="258"/>
      <c r="BO931" s="258"/>
      <c r="BP931" s="258"/>
      <c r="BQ931" s="258"/>
      <c r="BR931" s="258"/>
      <c r="BS931" s="258"/>
      <c r="BT931" s="258"/>
      <c r="BU931" s="258"/>
      <c r="BV931" s="259"/>
      <c r="BW931" s="260"/>
      <c r="BX931" s="258"/>
      <c r="BY931" s="258"/>
      <c r="BZ931" s="258"/>
      <c r="CA931" s="258"/>
    </row>
    <row r="932" spans="2:79" x14ac:dyDescent="0.25">
      <c r="B932" s="263"/>
      <c r="C932" s="275"/>
      <c r="D932" s="258"/>
      <c r="E932" s="258"/>
      <c r="F932" s="258"/>
      <c r="G932" s="258"/>
      <c r="H932" s="258"/>
      <c r="I932" s="260"/>
      <c r="J932" s="253"/>
      <c r="K932" s="254"/>
      <c r="L932" s="254"/>
      <c r="M932" s="255"/>
      <c r="N932" s="326"/>
      <c r="O932" s="256"/>
      <c r="P932" s="256"/>
      <c r="Q932" s="256"/>
      <c r="R932" s="256"/>
      <c r="S932" s="256"/>
      <c r="T932" s="256"/>
      <c r="U932" s="256"/>
      <c r="V932" s="257"/>
      <c r="W932" s="257"/>
      <c r="X932" s="257"/>
      <c r="Y932" s="257"/>
      <c r="Z932" s="257"/>
      <c r="AA932" s="257"/>
      <c r="AB932" s="253"/>
      <c r="AC932" s="258"/>
      <c r="AD932" s="253"/>
      <c r="AE932" s="253"/>
      <c r="AF932" s="253"/>
      <c r="AG932" s="253"/>
      <c r="AH932" s="253"/>
      <c r="AI932" s="253"/>
      <c r="AJ932" s="253"/>
      <c r="AK932" s="258"/>
      <c r="AL932" s="258"/>
      <c r="AM932" s="258"/>
      <c r="AN932" s="258"/>
      <c r="AO932" s="258"/>
      <c r="AP932" s="258"/>
      <c r="AQ932" s="258"/>
      <c r="AR932" s="258"/>
      <c r="AS932" s="258"/>
      <c r="AT932" s="258"/>
      <c r="AU932" s="258"/>
      <c r="AV932" s="258"/>
      <c r="AW932" s="258"/>
      <c r="AX932" s="258"/>
      <c r="AY932" s="258"/>
      <c r="AZ932" s="258"/>
      <c r="BA932" s="258"/>
      <c r="BB932" s="258"/>
      <c r="BC932" s="258"/>
      <c r="BD932" s="258"/>
      <c r="BE932" s="258"/>
      <c r="BF932" s="258"/>
      <c r="BG932" s="258"/>
      <c r="BH932" s="258"/>
      <c r="BI932" s="258"/>
      <c r="BJ932" s="258"/>
      <c r="BK932" s="258"/>
      <c r="BL932" s="297"/>
      <c r="BM932" s="258"/>
      <c r="BN932" s="258"/>
      <c r="BO932" s="258"/>
      <c r="BP932" s="258"/>
      <c r="BQ932" s="258"/>
      <c r="BR932" s="258"/>
      <c r="BS932" s="258"/>
      <c r="BT932" s="258"/>
      <c r="BU932" s="258"/>
      <c r="BV932" s="259"/>
      <c r="BW932" s="260"/>
      <c r="BX932" s="258"/>
      <c r="BY932" s="258"/>
      <c r="BZ932" s="258"/>
      <c r="CA932" s="258"/>
    </row>
    <row r="933" spans="2:79" x14ac:dyDescent="0.25">
      <c r="B933" s="263"/>
      <c r="C933" s="275"/>
      <c r="D933" s="258"/>
      <c r="E933" s="258"/>
      <c r="F933" s="258"/>
      <c r="G933" s="258"/>
      <c r="H933" s="258"/>
      <c r="I933" s="260"/>
      <c r="J933" s="253"/>
      <c r="K933" s="254"/>
      <c r="L933" s="254"/>
      <c r="M933" s="255"/>
      <c r="N933" s="326"/>
      <c r="O933" s="256"/>
      <c r="P933" s="256"/>
      <c r="Q933" s="256"/>
      <c r="R933" s="256"/>
      <c r="S933" s="256"/>
      <c r="T933" s="256"/>
      <c r="U933" s="256"/>
      <c r="V933" s="257"/>
      <c r="W933" s="257"/>
      <c r="X933" s="257"/>
      <c r="Y933" s="257"/>
      <c r="Z933" s="257"/>
      <c r="AA933" s="257"/>
      <c r="AB933" s="253"/>
      <c r="AC933" s="258"/>
      <c r="AD933" s="253"/>
      <c r="AE933" s="253"/>
      <c r="AF933" s="253"/>
      <c r="AG933" s="253"/>
      <c r="AH933" s="253"/>
      <c r="AI933" s="253"/>
      <c r="AJ933" s="253"/>
      <c r="AK933" s="258"/>
      <c r="AL933" s="258"/>
      <c r="AM933" s="258"/>
      <c r="AN933" s="258"/>
      <c r="AO933" s="258"/>
      <c r="AP933" s="258"/>
      <c r="AQ933" s="258"/>
      <c r="AR933" s="258"/>
      <c r="AS933" s="258"/>
      <c r="AT933" s="258"/>
      <c r="AU933" s="258"/>
      <c r="AV933" s="258"/>
      <c r="AW933" s="258"/>
      <c r="AX933" s="258"/>
      <c r="AY933" s="258"/>
      <c r="AZ933" s="258"/>
      <c r="BA933" s="258"/>
      <c r="BB933" s="258"/>
      <c r="BC933" s="258"/>
      <c r="BD933" s="258"/>
      <c r="BE933" s="258"/>
      <c r="BF933" s="258"/>
      <c r="BG933" s="258"/>
      <c r="BH933" s="258"/>
      <c r="BI933" s="258"/>
      <c r="BJ933" s="258"/>
      <c r="BK933" s="258"/>
      <c r="BL933" s="297"/>
      <c r="BM933" s="258"/>
      <c r="BN933" s="258"/>
      <c r="BO933" s="258"/>
      <c r="BP933" s="258"/>
      <c r="BQ933" s="258"/>
      <c r="BR933" s="258"/>
      <c r="BS933" s="258"/>
      <c r="BT933" s="258"/>
      <c r="BU933" s="258"/>
      <c r="BV933" s="259"/>
      <c r="BW933" s="260"/>
      <c r="BX933" s="258"/>
      <c r="BY933" s="258"/>
      <c r="BZ933" s="258"/>
      <c r="CA933" s="258"/>
    </row>
    <row r="934" spans="2:79" x14ac:dyDescent="0.25">
      <c r="B934" s="263"/>
      <c r="C934" s="275"/>
      <c r="D934" s="258"/>
      <c r="E934" s="258"/>
      <c r="F934" s="258"/>
      <c r="G934" s="258"/>
      <c r="H934" s="258"/>
      <c r="I934" s="260"/>
      <c r="J934" s="253"/>
      <c r="K934" s="254"/>
      <c r="L934" s="254"/>
      <c r="M934" s="255"/>
      <c r="N934" s="326"/>
      <c r="O934" s="256"/>
      <c r="P934" s="256"/>
      <c r="Q934" s="256"/>
      <c r="R934" s="256"/>
      <c r="S934" s="256"/>
      <c r="T934" s="256"/>
      <c r="U934" s="256"/>
      <c r="V934" s="257"/>
      <c r="W934" s="257"/>
      <c r="X934" s="257"/>
      <c r="Y934" s="257"/>
      <c r="Z934" s="257"/>
      <c r="AA934" s="257"/>
      <c r="AB934" s="253"/>
      <c r="AC934" s="258"/>
      <c r="AD934" s="253"/>
      <c r="AE934" s="253"/>
      <c r="AF934" s="253"/>
      <c r="AG934" s="253"/>
      <c r="AH934" s="253"/>
      <c r="AI934" s="253"/>
      <c r="AJ934" s="253"/>
      <c r="AK934" s="258"/>
      <c r="AL934" s="258"/>
      <c r="AM934" s="258"/>
      <c r="AN934" s="258"/>
      <c r="AO934" s="258"/>
      <c r="AP934" s="258"/>
      <c r="AQ934" s="258"/>
      <c r="AR934" s="258"/>
      <c r="AS934" s="258"/>
      <c r="AT934" s="258"/>
      <c r="AU934" s="258"/>
      <c r="AV934" s="258"/>
      <c r="AW934" s="258"/>
      <c r="AX934" s="258"/>
      <c r="AY934" s="258"/>
      <c r="AZ934" s="258"/>
      <c r="BA934" s="258"/>
      <c r="BB934" s="258"/>
      <c r="BC934" s="258"/>
      <c r="BD934" s="258"/>
      <c r="BE934" s="258"/>
      <c r="BF934" s="258"/>
      <c r="BG934" s="258"/>
      <c r="BH934" s="258"/>
      <c r="BI934" s="258"/>
      <c r="BJ934" s="258"/>
      <c r="BK934" s="258"/>
      <c r="BL934" s="297"/>
      <c r="BM934" s="258"/>
      <c r="BN934" s="258"/>
      <c r="BO934" s="258"/>
      <c r="BP934" s="258"/>
      <c r="BQ934" s="258"/>
      <c r="BR934" s="258"/>
      <c r="BS934" s="258"/>
      <c r="BT934" s="258"/>
      <c r="BU934" s="258"/>
      <c r="BV934" s="259"/>
      <c r="BW934" s="260"/>
      <c r="BX934" s="258"/>
      <c r="BY934" s="258"/>
      <c r="BZ934" s="258"/>
      <c r="CA934" s="258"/>
    </row>
    <row r="935" spans="2:79" x14ac:dyDescent="0.25">
      <c r="B935" s="263"/>
      <c r="C935" s="275"/>
      <c r="D935" s="258"/>
      <c r="E935" s="258"/>
      <c r="F935" s="258"/>
      <c r="G935" s="258"/>
      <c r="H935" s="258"/>
      <c r="I935" s="260"/>
      <c r="J935" s="253"/>
      <c r="K935" s="254"/>
      <c r="L935" s="254"/>
      <c r="M935" s="255"/>
      <c r="N935" s="326"/>
      <c r="O935" s="256"/>
      <c r="P935" s="256"/>
      <c r="Q935" s="256"/>
      <c r="R935" s="256"/>
      <c r="S935" s="256"/>
      <c r="T935" s="256"/>
      <c r="U935" s="256"/>
      <c r="V935" s="257"/>
      <c r="W935" s="257"/>
      <c r="X935" s="257"/>
      <c r="Y935" s="257"/>
      <c r="Z935" s="257"/>
      <c r="AA935" s="257"/>
      <c r="AB935" s="253"/>
      <c r="AC935" s="258"/>
      <c r="AD935" s="253"/>
      <c r="AE935" s="253"/>
      <c r="AF935" s="253"/>
      <c r="AG935" s="253"/>
      <c r="AH935" s="253"/>
      <c r="AI935" s="253"/>
      <c r="AJ935" s="253"/>
      <c r="AK935" s="258"/>
      <c r="AL935" s="258"/>
      <c r="AM935" s="258"/>
      <c r="AN935" s="258"/>
      <c r="AO935" s="258"/>
      <c r="AP935" s="258"/>
      <c r="AQ935" s="258"/>
      <c r="AR935" s="258"/>
      <c r="AS935" s="258"/>
      <c r="AT935" s="258"/>
      <c r="AU935" s="258"/>
      <c r="AV935" s="258"/>
      <c r="AW935" s="258"/>
      <c r="AX935" s="258"/>
      <c r="AY935" s="258"/>
      <c r="AZ935" s="258"/>
      <c r="BA935" s="258"/>
      <c r="BB935" s="258"/>
      <c r="BC935" s="258"/>
      <c r="BD935" s="258"/>
      <c r="BE935" s="258"/>
      <c r="BF935" s="258"/>
      <c r="BG935" s="258"/>
      <c r="BH935" s="258"/>
      <c r="BI935" s="258"/>
      <c r="BJ935" s="258"/>
      <c r="BK935" s="258"/>
      <c r="BL935" s="297"/>
      <c r="BM935" s="258"/>
      <c r="BN935" s="258"/>
      <c r="BO935" s="258"/>
      <c r="BP935" s="258"/>
      <c r="BQ935" s="258"/>
      <c r="BR935" s="258"/>
      <c r="BS935" s="258"/>
      <c r="BT935" s="258"/>
      <c r="BU935" s="258"/>
      <c r="BV935" s="259"/>
      <c r="BW935" s="260"/>
      <c r="BX935" s="258"/>
      <c r="BY935" s="258"/>
      <c r="BZ935" s="258"/>
      <c r="CA935" s="258"/>
    </row>
    <row r="936" spans="2:79" x14ac:dyDescent="0.25">
      <c r="B936" s="263"/>
      <c r="C936" s="275"/>
      <c r="D936" s="258"/>
      <c r="E936" s="258"/>
      <c r="F936" s="258"/>
      <c r="G936" s="258"/>
      <c r="H936" s="258"/>
      <c r="I936" s="260"/>
      <c r="J936" s="253"/>
      <c r="K936" s="254"/>
      <c r="L936" s="254"/>
      <c r="M936" s="255"/>
      <c r="N936" s="326"/>
      <c r="O936" s="256"/>
      <c r="P936" s="256"/>
      <c r="Q936" s="256"/>
      <c r="R936" s="256"/>
      <c r="S936" s="256"/>
      <c r="T936" s="256"/>
      <c r="U936" s="256"/>
      <c r="V936" s="257"/>
      <c r="W936" s="257"/>
      <c r="X936" s="257"/>
      <c r="Y936" s="257"/>
      <c r="Z936" s="257"/>
      <c r="AA936" s="257"/>
      <c r="AB936" s="253"/>
      <c r="AC936" s="258"/>
      <c r="AD936" s="253"/>
      <c r="AE936" s="253"/>
      <c r="AF936" s="253"/>
      <c r="AG936" s="253"/>
      <c r="AH936" s="253"/>
      <c r="AI936" s="253"/>
      <c r="AJ936" s="253"/>
      <c r="AK936" s="258"/>
      <c r="AL936" s="258"/>
      <c r="AM936" s="258"/>
      <c r="AN936" s="258"/>
      <c r="AO936" s="258"/>
      <c r="AP936" s="258"/>
      <c r="AQ936" s="258"/>
      <c r="AR936" s="258"/>
      <c r="AS936" s="258"/>
      <c r="AT936" s="258"/>
      <c r="AU936" s="258"/>
      <c r="AV936" s="258"/>
      <c r="AW936" s="258"/>
      <c r="AX936" s="258"/>
      <c r="AY936" s="258"/>
      <c r="AZ936" s="258"/>
      <c r="BA936" s="258"/>
      <c r="BB936" s="258"/>
      <c r="BC936" s="258"/>
      <c r="BD936" s="258"/>
      <c r="BE936" s="258"/>
      <c r="BF936" s="258"/>
      <c r="BG936" s="258"/>
      <c r="BH936" s="258"/>
      <c r="BI936" s="258"/>
      <c r="BJ936" s="258"/>
      <c r="BK936" s="258"/>
      <c r="BL936" s="297"/>
      <c r="BM936" s="258"/>
      <c r="BN936" s="258"/>
      <c r="BO936" s="258"/>
      <c r="BP936" s="258"/>
      <c r="BQ936" s="258"/>
      <c r="BR936" s="258"/>
      <c r="BS936" s="258"/>
      <c r="BT936" s="258"/>
      <c r="BU936" s="258"/>
      <c r="BV936" s="259"/>
      <c r="BW936" s="260"/>
      <c r="BX936" s="258"/>
      <c r="BY936" s="258"/>
      <c r="BZ936" s="258"/>
      <c r="CA936" s="258"/>
    </row>
    <row r="937" spans="2:79" x14ac:dyDescent="0.25">
      <c r="B937" s="263"/>
      <c r="C937" s="275"/>
      <c r="D937" s="258"/>
      <c r="E937" s="258"/>
      <c r="F937" s="258"/>
      <c r="G937" s="258"/>
      <c r="H937" s="258"/>
      <c r="I937" s="260"/>
      <c r="J937" s="253"/>
      <c r="K937" s="254"/>
      <c r="L937" s="254"/>
      <c r="M937" s="255"/>
      <c r="N937" s="326"/>
      <c r="O937" s="256"/>
      <c r="P937" s="256"/>
      <c r="Q937" s="256"/>
      <c r="R937" s="256"/>
      <c r="S937" s="256"/>
      <c r="T937" s="256"/>
      <c r="U937" s="256"/>
      <c r="V937" s="257"/>
      <c r="W937" s="257"/>
      <c r="X937" s="257"/>
      <c r="Y937" s="257"/>
      <c r="Z937" s="257"/>
      <c r="AA937" s="257"/>
      <c r="AB937" s="253"/>
      <c r="AC937" s="258"/>
      <c r="AD937" s="253"/>
      <c r="AE937" s="253"/>
      <c r="AF937" s="253"/>
      <c r="AG937" s="253"/>
      <c r="AH937" s="253"/>
      <c r="AI937" s="253"/>
      <c r="AJ937" s="253"/>
      <c r="AK937" s="258"/>
      <c r="AL937" s="258"/>
      <c r="AM937" s="258"/>
      <c r="AN937" s="258"/>
      <c r="AO937" s="258"/>
      <c r="AP937" s="258"/>
      <c r="AQ937" s="258"/>
      <c r="AR937" s="258"/>
      <c r="AS937" s="258"/>
      <c r="AT937" s="258"/>
      <c r="AU937" s="258"/>
      <c r="AV937" s="258"/>
      <c r="AW937" s="258"/>
      <c r="AX937" s="258"/>
      <c r="AY937" s="258"/>
      <c r="AZ937" s="258"/>
      <c r="BA937" s="258"/>
      <c r="BB937" s="258"/>
      <c r="BC937" s="258"/>
      <c r="BD937" s="258"/>
      <c r="BE937" s="258"/>
      <c r="BF937" s="258"/>
      <c r="BG937" s="258"/>
      <c r="BH937" s="258"/>
      <c r="BI937" s="258"/>
      <c r="BJ937" s="258"/>
      <c r="BK937" s="258"/>
      <c r="BL937" s="297"/>
      <c r="BM937" s="258"/>
      <c r="BN937" s="258"/>
      <c r="BO937" s="258"/>
      <c r="BP937" s="258"/>
      <c r="BQ937" s="258"/>
      <c r="BR937" s="258"/>
      <c r="BS937" s="258"/>
      <c r="BT937" s="258"/>
      <c r="BU937" s="258"/>
      <c r="BV937" s="259"/>
      <c r="BW937" s="260"/>
      <c r="BX937" s="258"/>
      <c r="BY937" s="258"/>
      <c r="BZ937" s="258"/>
      <c r="CA937" s="258"/>
    </row>
    <row r="938" spans="2:79" x14ac:dyDescent="0.25">
      <c r="B938" s="263"/>
      <c r="C938" s="275"/>
      <c r="D938" s="258"/>
      <c r="E938" s="258"/>
      <c r="F938" s="258"/>
      <c r="G938" s="258"/>
      <c r="H938" s="258"/>
      <c r="I938" s="260"/>
      <c r="J938" s="253"/>
      <c r="K938" s="254"/>
      <c r="L938" s="254"/>
      <c r="M938" s="255"/>
      <c r="N938" s="326"/>
      <c r="O938" s="256"/>
      <c r="P938" s="256"/>
      <c r="Q938" s="256"/>
      <c r="R938" s="256"/>
      <c r="S938" s="256"/>
      <c r="T938" s="256"/>
      <c r="U938" s="256"/>
      <c r="V938" s="257"/>
      <c r="W938" s="257"/>
      <c r="X938" s="257"/>
      <c r="Y938" s="257"/>
      <c r="Z938" s="257"/>
      <c r="AA938" s="257"/>
      <c r="AB938" s="253"/>
      <c r="AC938" s="258"/>
      <c r="AD938" s="253"/>
      <c r="AE938" s="253"/>
      <c r="AF938" s="253"/>
      <c r="AG938" s="253"/>
      <c r="AH938" s="253"/>
      <c r="AI938" s="253"/>
      <c r="AJ938" s="253"/>
      <c r="AK938" s="258"/>
      <c r="AL938" s="258"/>
      <c r="AM938" s="258"/>
      <c r="AN938" s="258"/>
      <c r="AO938" s="258"/>
      <c r="AP938" s="258"/>
      <c r="AQ938" s="258"/>
      <c r="AR938" s="258"/>
      <c r="AS938" s="258"/>
      <c r="AT938" s="258"/>
      <c r="AU938" s="258"/>
      <c r="AV938" s="258"/>
      <c r="AW938" s="258"/>
      <c r="AX938" s="258"/>
      <c r="AY938" s="258"/>
      <c r="AZ938" s="258"/>
      <c r="BA938" s="258"/>
      <c r="BB938" s="258"/>
      <c r="BC938" s="258"/>
      <c r="BD938" s="258"/>
      <c r="BE938" s="258"/>
      <c r="BF938" s="258"/>
      <c r="BG938" s="258"/>
      <c r="BH938" s="258"/>
      <c r="BI938" s="258"/>
      <c r="BJ938" s="258"/>
      <c r="BK938" s="258"/>
      <c r="BL938" s="297"/>
      <c r="BM938" s="258"/>
      <c r="BN938" s="258"/>
      <c r="BO938" s="258"/>
      <c r="BP938" s="258"/>
      <c r="BQ938" s="258"/>
      <c r="BR938" s="258"/>
      <c r="BS938" s="258"/>
      <c r="BT938" s="258"/>
      <c r="BU938" s="258"/>
      <c r="BV938" s="259"/>
      <c r="BW938" s="260"/>
      <c r="BX938" s="258"/>
      <c r="BY938" s="258"/>
      <c r="BZ938" s="258"/>
      <c r="CA938" s="258"/>
    </row>
    <row r="939" spans="2:79" x14ac:dyDescent="0.25">
      <c r="B939" s="263"/>
      <c r="C939" s="275"/>
      <c r="D939" s="258"/>
      <c r="E939" s="258"/>
      <c r="F939" s="258"/>
      <c r="G939" s="258"/>
      <c r="H939" s="258"/>
      <c r="I939" s="260"/>
      <c r="J939" s="253"/>
      <c r="K939" s="254"/>
      <c r="L939" s="254"/>
      <c r="M939" s="255"/>
      <c r="N939" s="326"/>
      <c r="O939" s="256"/>
      <c r="P939" s="256"/>
      <c r="Q939" s="256"/>
      <c r="R939" s="256"/>
      <c r="S939" s="256"/>
      <c r="T939" s="256"/>
      <c r="U939" s="256"/>
      <c r="V939" s="257"/>
      <c r="W939" s="257"/>
      <c r="X939" s="257"/>
      <c r="Y939" s="257"/>
      <c r="Z939" s="257"/>
      <c r="AA939" s="257"/>
      <c r="AB939" s="253"/>
      <c r="AC939" s="258"/>
      <c r="AD939" s="253"/>
      <c r="AE939" s="253"/>
      <c r="AF939" s="253"/>
      <c r="AG939" s="253"/>
      <c r="AH939" s="253"/>
      <c r="AI939" s="253"/>
      <c r="AJ939" s="253"/>
      <c r="AK939" s="258"/>
      <c r="AL939" s="258"/>
      <c r="AM939" s="258"/>
      <c r="AN939" s="258"/>
      <c r="AO939" s="258"/>
      <c r="AP939" s="258"/>
      <c r="AQ939" s="258"/>
      <c r="AR939" s="258"/>
      <c r="AS939" s="258"/>
      <c r="AT939" s="258"/>
      <c r="AU939" s="258"/>
      <c r="AV939" s="258"/>
      <c r="AW939" s="258"/>
      <c r="AX939" s="258"/>
      <c r="AY939" s="258"/>
      <c r="AZ939" s="258"/>
      <c r="BA939" s="258"/>
      <c r="BB939" s="258"/>
      <c r="BC939" s="258"/>
      <c r="BD939" s="258"/>
      <c r="BE939" s="258"/>
      <c r="BF939" s="258"/>
      <c r="BG939" s="258"/>
      <c r="BH939" s="258"/>
      <c r="BI939" s="258"/>
      <c r="BJ939" s="258"/>
      <c r="BK939" s="258"/>
      <c r="BL939" s="297"/>
      <c r="BM939" s="258"/>
      <c r="BN939" s="258"/>
      <c r="BO939" s="258"/>
      <c r="BP939" s="258"/>
      <c r="BQ939" s="258"/>
      <c r="BR939" s="258"/>
      <c r="BS939" s="258"/>
      <c r="BT939" s="258"/>
      <c r="BU939" s="258"/>
      <c r="BV939" s="259"/>
      <c r="BW939" s="260"/>
      <c r="BX939" s="258"/>
      <c r="BY939" s="258"/>
      <c r="BZ939" s="258"/>
      <c r="CA939" s="258"/>
    </row>
    <row r="940" spans="2:79" x14ac:dyDescent="0.25">
      <c r="B940" s="263"/>
      <c r="C940" s="275"/>
      <c r="D940" s="258"/>
      <c r="E940" s="258"/>
      <c r="F940" s="258"/>
      <c r="G940" s="258"/>
      <c r="H940" s="258"/>
      <c r="I940" s="260"/>
      <c r="J940" s="253"/>
      <c r="K940" s="254"/>
      <c r="L940" s="254"/>
      <c r="M940" s="255"/>
      <c r="N940" s="326"/>
      <c r="O940" s="256"/>
      <c r="P940" s="256"/>
      <c r="Q940" s="256"/>
      <c r="R940" s="256"/>
      <c r="S940" s="256"/>
      <c r="T940" s="256"/>
      <c r="U940" s="256"/>
      <c r="V940" s="257"/>
      <c r="W940" s="257"/>
      <c r="X940" s="257"/>
      <c r="Y940" s="257"/>
      <c r="Z940" s="257"/>
      <c r="AA940" s="257"/>
      <c r="AB940" s="253"/>
      <c r="AC940" s="258"/>
      <c r="AD940" s="253"/>
      <c r="AE940" s="253"/>
      <c r="AF940" s="253"/>
      <c r="AG940" s="253"/>
      <c r="AH940" s="253"/>
      <c r="AI940" s="253"/>
      <c r="AJ940" s="253"/>
      <c r="AK940" s="258"/>
      <c r="AL940" s="258"/>
      <c r="AM940" s="258"/>
      <c r="AN940" s="258"/>
      <c r="AO940" s="258"/>
      <c r="AP940" s="258"/>
      <c r="AQ940" s="258"/>
      <c r="AR940" s="258"/>
      <c r="AS940" s="258"/>
      <c r="AT940" s="258"/>
      <c r="AU940" s="258"/>
      <c r="AV940" s="258"/>
      <c r="AW940" s="258"/>
      <c r="AX940" s="258"/>
      <c r="AY940" s="258"/>
      <c r="AZ940" s="258"/>
      <c r="BA940" s="258"/>
      <c r="BB940" s="258"/>
      <c r="BC940" s="258"/>
      <c r="BD940" s="258"/>
      <c r="BE940" s="258"/>
      <c r="BF940" s="258"/>
      <c r="BG940" s="258"/>
      <c r="BH940" s="258"/>
      <c r="BI940" s="258"/>
      <c r="BJ940" s="258"/>
      <c r="BK940" s="258"/>
      <c r="BL940" s="297"/>
      <c r="BM940" s="258"/>
      <c r="BN940" s="258"/>
      <c r="BO940" s="258"/>
      <c r="BP940" s="258"/>
      <c r="BQ940" s="258"/>
      <c r="BR940" s="258"/>
      <c r="BS940" s="258"/>
      <c r="BT940" s="258"/>
      <c r="BU940" s="258"/>
      <c r="BV940" s="259"/>
      <c r="BW940" s="260"/>
      <c r="BX940" s="258"/>
      <c r="BY940" s="258"/>
      <c r="BZ940" s="258"/>
      <c r="CA940" s="258"/>
    </row>
    <row r="941" spans="2:79" x14ac:dyDescent="0.25">
      <c r="B941" s="263"/>
      <c r="C941" s="275"/>
      <c r="D941" s="258"/>
      <c r="E941" s="258"/>
      <c r="F941" s="258"/>
      <c r="G941" s="258"/>
      <c r="H941" s="258"/>
      <c r="I941" s="260"/>
      <c r="J941" s="253"/>
      <c r="K941" s="254"/>
      <c r="L941" s="254"/>
      <c r="M941" s="255"/>
      <c r="N941" s="326"/>
      <c r="O941" s="256"/>
      <c r="P941" s="256"/>
      <c r="Q941" s="256"/>
      <c r="R941" s="256"/>
      <c r="S941" s="256"/>
      <c r="T941" s="256"/>
      <c r="U941" s="256"/>
      <c r="V941" s="257"/>
      <c r="W941" s="257"/>
      <c r="X941" s="257"/>
      <c r="Y941" s="257"/>
      <c r="Z941" s="257"/>
      <c r="AA941" s="257"/>
      <c r="AB941" s="253"/>
      <c r="AC941" s="258"/>
      <c r="AD941" s="253"/>
      <c r="AE941" s="253"/>
      <c r="AF941" s="253"/>
      <c r="AG941" s="253"/>
      <c r="AH941" s="253"/>
      <c r="AI941" s="253"/>
      <c r="AJ941" s="253"/>
      <c r="AK941" s="258"/>
      <c r="AL941" s="258"/>
      <c r="AM941" s="258"/>
      <c r="AN941" s="258"/>
      <c r="AO941" s="258"/>
      <c r="AP941" s="258"/>
      <c r="AQ941" s="258"/>
      <c r="AR941" s="258"/>
      <c r="AS941" s="258"/>
      <c r="AT941" s="258"/>
      <c r="AU941" s="258"/>
      <c r="AV941" s="258"/>
      <c r="AW941" s="258"/>
      <c r="AX941" s="258"/>
      <c r="AY941" s="258"/>
      <c r="AZ941" s="258"/>
      <c r="BA941" s="258"/>
      <c r="BB941" s="258"/>
      <c r="BC941" s="258"/>
      <c r="BD941" s="258"/>
      <c r="BE941" s="258"/>
      <c r="BF941" s="258"/>
      <c r="BG941" s="258"/>
      <c r="BH941" s="258"/>
      <c r="BI941" s="258"/>
      <c r="BJ941" s="258"/>
      <c r="BK941" s="258"/>
      <c r="BL941" s="297"/>
      <c r="BM941" s="258"/>
      <c r="BN941" s="258"/>
      <c r="BO941" s="258"/>
      <c r="BP941" s="258"/>
      <c r="BQ941" s="258"/>
      <c r="BR941" s="258"/>
      <c r="BS941" s="258"/>
      <c r="BT941" s="258"/>
      <c r="BU941" s="258"/>
      <c r="BV941" s="259"/>
      <c r="BW941" s="260"/>
      <c r="BX941" s="258"/>
      <c r="BY941" s="258"/>
      <c r="BZ941" s="258"/>
      <c r="CA941" s="258"/>
    </row>
    <row r="942" spans="2:79" x14ac:dyDescent="0.25">
      <c r="B942" s="263"/>
      <c r="C942" s="275"/>
      <c r="D942" s="258"/>
      <c r="E942" s="258"/>
      <c r="F942" s="258"/>
      <c r="G942" s="258"/>
      <c r="H942" s="258"/>
      <c r="I942" s="260"/>
      <c r="J942" s="253"/>
      <c r="K942" s="254"/>
      <c r="L942" s="254"/>
      <c r="M942" s="255"/>
      <c r="N942" s="326"/>
      <c r="O942" s="256"/>
      <c r="P942" s="256"/>
      <c r="Q942" s="256"/>
      <c r="R942" s="256"/>
      <c r="S942" s="256"/>
      <c r="T942" s="256"/>
      <c r="U942" s="256"/>
      <c r="V942" s="257"/>
      <c r="W942" s="257"/>
      <c r="X942" s="257"/>
      <c r="Y942" s="257"/>
      <c r="Z942" s="257"/>
      <c r="AA942" s="257"/>
      <c r="AB942" s="253"/>
      <c r="AC942" s="258"/>
      <c r="AD942" s="253"/>
      <c r="AE942" s="253"/>
      <c r="AF942" s="253"/>
      <c r="AG942" s="253"/>
      <c r="AH942" s="253"/>
      <c r="AI942" s="253"/>
      <c r="AJ942" s="253"/>
      <c r="AK942" s="258"/>
      <c r="AL942" s="258"/>
      <c r="AM942" s="258"/>
      <c r="AN942" s="258"/>
      <c r="AO942" s="258"/>
      <c r="AP942" s="258"/>
      <c r="AQ942" s="258"/>
      <c r="AR942" s="258"/>
      <c r="AS942" s="258"/>
      <c r="AT942" s="258"/>
      <c r="AU942" s="258"/>
      <c r="AV942" s="258"/>
      <c r="AW942" s="258"/>
      <c r="AX942" s="258"/>
      <c r="AY942" s="258"/>
      <c r="AZ942" s="258"/>
      <c r="BA942" s="258"/>
      <c r="BB942" s="258"/>
      <c r="BC942" s="258"/>
      <c r="BD942" s="258"/>
      <c r="BE942" s="258"/>
      <c r="BF942" s="258"/>
      <c r="BG942" s="258"/>
      <c r="BH942" s="258"/>
      <c r="BI942" s="258"/>
      <c r="BJ942" s="258"/>
      <c r="BK942" s="258"/>
      <c r="BL942" s="297"/>
      <c r="BM942" s="258"/>
      <c r="BN942" s="258"/>
      <c r="BO942" s="258"/>
      <c r="BP942" s="258"/>
      <c r="BQ942" s="258"/>
      <c r="BR942" s="258"/>
      <c r="BS942" s="258"/>
      <c r="BT942" s="258"/>
      <c r="BU942" s="258"/>
      <c r="BV942" s="259"/>
      <c r="BW942" s="260"/>
      <c r="BX942" s="258"/>
      <c r="BY942" s="258"/>
      <c r="BZ942" s="258"/>
      <c r="CA942" s="258"/>
    </row>
    <row r="943" spans="2:79" x14ac:dyDescent="0.25">
      <c r="B943" s="263"/>
      <c r="C943" s="275"/>
      <c r="D943" s="258"/>
      <c r="E943" s="258"/>
      <c r="F943" s="258"/>
      <c r="G943" s="258"/>
      <c r="H943" s="258"/>
      <c r="I943" s="260"/>
      <c r="J943" s="253"/>
      <c r="K943" s="254"/>
      <c r="L943" s="254"/>
      <c r="M943" s="255"/>
      <c r="N943" s="326"/>
      <c r="O943" s="256"/>
      <c r="P943" s="256"/>
      <c r="Q943" s="256"/>
      <c r="R943" s="256"/>
      <c r="S943" s="256"/>
      <c r="T943" s="256"/>
      <c r="U943" s="256"/>
      <c r="V943" s="257"/>
      <c r="W943" s="257"/>
      <c r="X943" s="257"/>
      <c r="Y943" s="257"/>
      <c r="Z943" s="257"/>
      <c r="AA943" s="257"/>
      <c r="AB943" s="253"/>
      <c r="AC943" s="258"/>
      <c r="AD943" s="253"/>
      <c r="AE943" s="253"/>
      <c r="AF943" s="253"/>
      <c r="AG943" s="253"/>
      <c r="AH943" s="253"/>
      <c r="AI943" s="253"/>
      <c r="AJ943" s="253"/>
      <c r="AK943" s="258"/>
      <c r="AL943" s="258"/>
      <c r="AM943" s="258"/>
      <c r="AN943" s="258"/>
      <c r="AO943" s="258"/>
      <c r="AP943" s="258"/>
      <c r="AQ943" s="258"/>
      <c r="AR943" s="258"/>
      <c r="AS943" s="258"/>
      <c r="AT943" s="258"/>
      <c r="AU943" s="258"/>
      <c r="AV943" s="258"/>
      <c r="AW943" s="258"/>
      <c r="AX943" s="258"/>
      <c r="AY943" s="258"/>
      <c r="AZ943" s="258"/>
      <c r="BA943" s="258"/>
      <c r="BB943" s="258"/>
      <c r="BC943" s="258"/>
      <c r="BD943" s="258"/>
      <c r="BE943" s="258"/>
      <c r="BF943" s="258"/>
      <c r="BG943" s="258"/>
      <c r="BH943" s="258"/>
      <c r="BI943" s="258"/>
      <c r="BJ943" s="258"/>
      <c r="BK943" s="258"/>
      <c r="BL943" s="297"/>
      <c r="BM943" s="258"/>
      <c r="BN943" s="258"/>
      <c r="BO943" s="258"/>
      <c r="BP943" s="258"/>
      <c r="BQ943" s="258"/>
      <c r="BR943" s="258"/>
      <c r="BS943" s="258"/>
      <c r="BT943" s="258"/>
      <c r="BU943" s="258"/>
      <c r="BV943" s="259"/>
      <c r="BW943" s="260"/>
      <c r="BX943" s="258"/>
      <c r="BY943" s="258"/>
      <c r="BZ943" s="258"/>
      <c r="CA943" s="258"/>
    </row>
    <row r="944" spans="2:79" x14ac:dyDescent="0.25">
      <c r="B944" s="263"/>
      <c r="C944" s="275"/>
      <c r="D944" s="258"/>
      <c r="E944" s="258"/>
      <c r="F944" s="258"/>
      <c r="G944" s="258"/>
      <c r="H944" s="258"/>
      <c r="I944" s="260"/>
      <c r="J944" s="253"/>
      <c r="K944" s="254"/>
      <c r="L944" s="254"/>
      <c r="M944" s="255"/>
      <c r="N944" s="326"/>
      <c r="O944" s="256"/>
      <c r="P944" s="256"/>
      <c r="Q944" s="256"/>
      <c r="R944" s="256"/>
      <c r="S944" s="256"/>
      <c r="T944" s="256"/>
      <c r="U944" s="256"/>
      <c r="V944" s="257"/>
      <c r="W944" s="257"/>
      <c r="X944" s="257"/>
      <c r="Y944" s="257"/>
      <c r="Z944" s="257"/>
      <c r="AA944" s="257"/>
      <c r="AB944" s="253"/>
      <c r="AC944" s="258"/>
      <c r="AD944" s="253"/>
      <c r="AE944" s="253"/>
      <c r="AF944" s="253"/>
      <c r="AG944" s="253"/>
      <c r="AH944" s="253"/>
      <c r="AI944" s="253"/>
      <c r="AJ944" s="253"/>
      <c r="AK944" s="258"/>
      <c r="AL944" s="258"/>
      <c r="AM944" s="258"/>
      <c r="AN944" s="258"/>
      <c r="AO944" s="258"/>
      <c r="AP944" s="258"/>
      <c r="AQ944" s="258"/>
      <c r="AR944" s="258"/>
      <c r="AS944" s="258"/>
      <c r="AT944" s="258"/>
      <c r="AU944" s="258"/>
      <c r="AV944" s="258"/>
      <c r="AW944" s="258"/>
      <c r="AX944" s="258"/>
      <c r="AY944" s="258"/>
      <c r="AZ944" s="258"/>
      <c r="BA944" s="258"/>
      <c r="BB944" s="258"/>
      <c r="BC944" s="258"/>
      <c r="BD944" s="258"/>
      <c r="BE944" s="258"/>
      <c r="BF944" s="258"/>
      <c r="BG944" s="258"/>
      <c r="BH944" s="258"/>
      <c r="BI944" s="258"/>
      <c r="BJ944" s="258"/>
      <c r="BK944" s="258"/>
      <c r="BL944" s="297"/>
      <c r="BM944" s="258"/>
      <c r="BN944" s="258"/>
      <c r="BO944" s="258"/>
      <c r="BP944" s="258"/>
      <c r="BQ944" s="258"/>
      <c r="BR944" s="258"/>
      <c r="BS944" s="258"/>
      <c r="BT944" s="258"/>
      <c r="BU944" s="258"/>
      <c r="BV944" s="259"/>
      <c r="BW944" s="260"/>
      <c r="BX944" s="258"/>
      <c r="BY944" s="258"/>
      <c r="BZ944" s="258"/>
      <c r="CA944" s="258"/>
    </row>
    <row r="945" spans="2:79" x14ac:dyDescent="0.25">
      <c r="B945" s="263"/>
      <c r="C945" s="275"/>
      <c r="D945" s="258"/>
      <c r="E945" s="258"/>
      <c r="F945" s="258"/>
      <c r="G945" s="258"/>
      <c r="H945" s="258"/>
      <c r="I945" s="260"/>
      <c r="J945" s="253"/>
      <c r="K945" s="254"/>
      <c r="L945" s="254"/>
      <c r="M945" s="255"/>
      <c r="N945" s="326"/>
      <c r="O945" s="256"/>
      <c r="P945" s="256"/>
      <c r="Q945" s="256"/>
      <c r="R945" s="256"/>
      <c r="S945" s="256"/>
      <c r="T945" s="256"/>
      <c r="U945" s="256"/>
      <c r="V945" s="257"/>
      <c r="W945" s="257"/>
      <c r="X945" s="257"/>
      <c r="Y945" s="257"/>
      <c r="Z945" s="257"/>
      <c r="AA945" s="257"/>
      <c r="AB945" s="253"/>
      <c r="AC945" s="258"/>
      <c r="AD945" s="253"/>
      <c r="AE945" s="253"/>
      <c r="AF945" s="253"/>
      <c r="AG945" s="253"/>
      <c r="AH945" s="253"/>
      <c r="AI945" s="253"/>
      <c r="AJ945" s="253"/>
      <c r="AK945" s="258"/>
      <c r="AL945" s="258"/>
      <c r="AM945" s="258"/>
      <c r="AN945" s="258"/>
      <c r="AO945" s="258"/>
      <c r="AP945" s="258"/>
      <c r="AQ945" s="258"/>
      <c r="AR945" s="258"/>
      <c r="AS945" s="258"/>
      <c r="AT945" s="258"/>
      <c r="AU945" s="258"/>
      <c r="AV945" s="258"/>
      <c r="AW945" s="258"/>
      <c r="AX945" s="258"/>
      <c r="AY945" s="258"/>
      <c r="AZ945" s="258"/>
      <c r="BA945" s="258"/>
      <c r="BB945" s="258"/>
      <c r="BC945" s="258"/>
      <c r="BD945" s="258"/>
      <c r="BE945" s="258"/>
      <c r="BF945" s="258"/>
      <c r="BG945" s="258"/>
      <c r="BH945" s="258"/>
      <c r="BI945" s="258"/>
      <c r="BJ945" s="258"/>
      <c r="BK945" s="258"/>
      <c r="BL945" s="297"/>
      <c r="BM945" s="258"/>
      <c r="BN945" s="258"/>
      <c r="BO945" s="258"/>
      <c r="BP945" s="258"/>
      <c r="BQ945" s="258"/>
      <c r="BR945" s="258"/>
      <c r="BS945" s="258"/>
      <c r="BT945" s="258"/>
      <c r="BU945" s="258"/>
      <c r="BV945" s="259"/>
      <c r="BW945" s="260"/>
      <c r="BX945" s="258"/>
      <c r="BY945" s="258"/>
      <c r="BZ945" s="258"/>
      <c r="CA945" s="258"/>
    </row>
    <row r="946" spans="2:79" x14ac:dyDescent="0.25">
      <c r="B946" s="263"/>
      <c r="C946" s="275"/>
      <c r="D946" s="258"/>
      <c r="E946" s="258"/>
      <c r="F946" s="258"/>
      <c r="G946" s="258"/>
      <c r="H946" s="258"/>
      <c r="I946" s="260"/>
      <c r="J946" s="253"/>
      <c r="K946" s="254"/>
      <c r="L946" s="254"/>
      <c r="M946" s="255"/>
      <c r="N946" s="326"/>
      <c r="O946" s="256"/>
      <c r="P946" s="256"/>
      <c r="Q946" s="256"/>
      <c r="R946" s="256"/>
      <c r="S946" s="256"/>
      <c r="T946" s="256"/>
      <c r="U946" s="256"/>
      <c r="V946" s="257"/>
      <c r="W946" s="257"/>
      <c r="X946" s="257"/>
      <c r="Y946" s="257"/>
      <c r="Z946" s="257"/>
      <c r="AA946" s="257"/>
      <c r="AB946" s="253"/>
      <c r="AC946" s="258"/>
      <c r="AD946" s="253"/>
      <c r="AE946" s="253"/>
      <c r="AF946" s="253"/>
      <c r="AG946" s="253"/>
      <c r="AH946" s="253"/>
      <c r="AI946" s="253"/>
      <c r="AJ946" s="253"/>
      <c r="AK946" s="258"/>
      <c r="AL946" s="258"/>
      <c r="AM946" s="258"/>
      <c r="AN946" s="258"/>
      <c r="AO946" s="258"/>
      <c r="AP946" s="258"/>
      <c r="AQ946" s="258"/>
      <c r="AR946" s="258"/>
      <c r="AS946" s="258"/>
      <c r="AT946" s="258"/>
      <c r="AU946" s="258"/>
      <c r="AV946" s="258"/>
      <c r="AW946" s="258"/>
      <c r="AX946" s="258"/>
      <c r="AY946" s="258"/>
      <c r="AZ946" s="258"/>
      <c r="BA946" s="258"/>
      <c r="BB946" s="258"/>
      <c r="BC946" s="258"/>
      <c r="BD946" s="258"/>
      <c r="BE946" s="258"/>
      <c r="BF946" s="258"/>
      <c r="BG946" s="258"/>
      <c r="BH946" s="258"/>
      <c r="BI946" s="258"/>
      <c r="BJ946" s="258"/>
      <c r="BK946" s="258"/>
      <c r="BL946" s="297"/>
      <c r="BM946" s="258"/>
      <c r="BN946" s="258"/>
      <c r="BO946" s="258"/>
      <c r="BP946" s="258"/>
      <c r="BQ946" s="258"/>
      <c r="BR946" s="258"/>
      <c r="BS946" s="258"/>
      <c r="BT946" s="258"/>
      <c r="BU946" s="258"/>
      <c r="BV946" s="259"/>
      <c r="BW946" s="260"/>
      <c r="BX946" s="258"/>
      <c r="BY946" s="258"/>
      <c r="BZ946" s="258"/>
      <c r="CA946" s="258"/>
    </row>
    <row r="947" spans="2:79" x14ac:dyDescent="0.25">
      <c r="B947" s="263"/>
      <c r="C947" s="275"/>
      <c r="D947" s="258"/>
      <c r="E947" s="258"/>
      <c r="F947" s="258"/>
      <c r="G947" s="258"/>
      <c r="H947" s="258"/>
      <c r="I947" s="260"/>
      <c r="J947" s="253"/>
      <c r="K947" s="254"/>
      <c r="L947" s="254"/>
      <c r="M947" s="255"/>
      <c r="N947" s="326"/>
      <c r="O947" s="256"/>
      <c r="P947" s="256"/>
      <c r="Q947" s="256"/>
      <c r="R947" s="256"/>
      <c r="S947" s="256"/>
      <c r="T947" s="256"/>
      <c r="U947" s="256"/>
      <c r="V947" s="257"/>
      <c r="W947" s="257"/>
      <c r="X947" s="257"/>
      <c r="Y947" s="257"/>
      <c r="Z947" s="257"/>
      <c r="AA947" s="257"/>
      <c r="AB947" s="253"/>
      <c r="AC947" s="258"/>
      <c r="AD947" s="253"/>
      <c r="AE947" s="253"/>
      <c r="AF947" s="253"/>
      <c r="AG947" s="253"/>
      <c r="AH947" s="253"/>
      <c r="AI947" s="253"/>
      <c r="AJ947" s="253"/>
      <c r="AK947" s="258"/>
      <c r="AL947" s="258"/>
      <c r="AM947" s="258"/>
      <c r="AN947" s="258"/>
      <c r="AO947" s="258"/>
      <c r="AP947" s="258"/>
      <c r="AQ947" s="258"/>
      <c r="AR947" s="258"/>
      <c r="AS947" s="258"/>
      <c r="AT947" s="258"/>
      <c r="AU947" s="258"/>
      <c r="AV947" s="258"/>
      <c r="AW947" s="258"/>
      <c r="AX947" s="258"/>
      <c r="AY947" s="258"/>
      <c r="AZ947" s="258"/>
      <c r="BA947" s="258"/>
      <c r="BB947" s="258"/>
      <c r="BC947" s="258"/>
      <c r="BD947" s="258"/>
      <c r="BE947" s="258"/>
      <c r="BF947" s="258"/>
      <c r="BG947" s="258"/>
      <c r="BH947" s="258"/>
      <c r="BI947" s="258"/>
      <c r="BJ947" s="258"/>
      <c r="BK947" s="258"/>
      <c r="BL947" s="297"/>
      <c r="BM947" s="258"/>
      <c r="BN947" s="258"/>
      <c r="BO947" s="258"/>
      <c r="BP947" s="258"/>
      <c r="BQ947" s="258"/>
      <c r="BR947" s="258"/>
      <c r="BS947" s="258"/>
      <c r="BT947" s="258"/>
      <c r="BU947" s="258"/>
      <c r="BV947" s="259"/>
      <c r="BW947" s="260"/>
      <c r="BX947" s="258"/>
      <c r="BY947" s="258"/>
      <c r="BZ947" s="258"/>
      <c r="CA947" s="258"/>
    </row>
    <row r="948" spans="2:79" x14ac:dyDescent="0.25">
      <c r="B948" s="263"/>
      <c r="C948" s="275"/>
      <c r="D948" s="258"/>
      <c r="E948" s="258"/>
      <c r="F948" s="258"/>
      <c r="G948" s="258"/>
      <c r="H948" s="258"/>
      <c r="I948" s="260"/>
      <c r="J948" s="253"/>
      <c r="K948" s="254"/>
      <c r="L948" s="254"/>
      <c r="M948" s="255"/>
      <c r="N948" s="326"/>
      <c r="O948" s="256"/>
      <c r="P948" s="256"/>
      <c r="Q948" s="256"/>
      <c r="R948" s="256"/>
      <c r="S948" s="256"/>
      <c r="T948" s="256"/>
      <c r="U948" s="256"/>
      <c r="V948" s="257"/>
      <c r="W948" s="257"/>
      <c r="X948" s="257"/>
      <c r="Y948" s="257"/>
      <c r="Z948" s="257"/>
      <c r="AA948" s="257"/>
      <c r="AB948" s="253"/>
      <c r="AC948" s="258"/>
      <c r="AD948" s="253"/>
      <c r="AE948" s="253"/>
      <c r="AF948" s="253"/>
      <c r="AG948" s="253"/>
      <c r="AH948" s="253"/>
      <c r="AI948" s="253"/>
      <c r="AJ948" s="253"/>
      <c r="AK948" s="258"/>
      <c r="AL948" s="258"/>
      <c r="AM948" s="258"/>
      <c r="AN948" s="258"/>
      <c r="AO948" s="258"/>
      <c r="AP948" s="258"/>
      <c r="AQ948" s="258"/>
      <c r="AR948" s="258"/>
      <c r="AS948" s="258"/>
      <c r="AT948" s="258"/>
      <c r="AU948" s="258"/>
      <c r="AV948" s="258"/>
      <c r="AW948" s="258"/>
      <c r="AX948" s="258"/>
      <c r="AY948" s="258"/>
      <c r="AZ948" s="258"/>
      <c r="BA948" s="258"/>
      <c r="BB948" s="258"/>
      <c r="BC948" s="258"/>
      <c r="BD948" s="258"/>
      <c r="BE948" s="258"/>
      <c r="BF948" s="258"/>
      <c r="BG948" s="258"/>
      <c r="BH948" s="258"/>
      <c r="BI948" s="258"/>
      <c r="BJ948" s="258"/>
      <c r="BK948" s="258"/>
      <c r="BL948" s="297"/>
      <c r="BM948" s="258"/>
      <c r="BN948" s="258"/>
      <c r="BO948" s="258"/>
      <c r="BP948" s="258"/>
      <c r="BQ948" s="258"/>
      <c r="BR948" s="258"/>
      <c r="BS948" s="258"/>
      <c r="BT948" s="258"/>
      <c r="BU948" s="258"/>
      <c r="BV948" s="259"/>
      <c r="BW948" s="260"/>
      <c r="BX948" s="258"/>
      <c r="BY948" s="258"/>
      <c r="BZ948" s="258"/>
      <c r="CA948" s="258"/>
    </row>
    <row r="949" spans="2:79" x14ac:dyDescent="0.25">
      <c r="B949" s="263"/>
      <c r="C949" s="275"/>
      <c r="D949" s="258"/>
      <c r="E949" s="258"/>
      <c r="F949" s="258"/>
      <c r="G949" s="258"/>
      <c r="H949" s="258"/>
      <c r="I949" s="260"/>
      <c r="J949" s="253"/>
      <c r="K949" s="254"/>
      <c r="L949" s="254"/>
      <c r="M949" s="255"/>
      <c r="N949" s="326"/>
      <c r="O949" s="256"/>
      <c r="P949" s="256"/>
      <c r="Q949" s="256"/>
      <c r="R949" s="256"/>
      <c r="S949" s="256"/>
      <c r="T949" s="256"/>
      <c r="U949" s="256"/>
      <c r="V949" s="257"/>
      <c r="W949" s="257"/>
      <c r="X949" s="257"/>
      <c r="Y949" s="257"/>
      <c r="Z949" s="257"/>
      <c r="AA949" s="257"/>
      <c r="AB949" s="253"/>
      <c r="AC949" s="258"/>
      <c r="AD949" s="253"/>
      <c r="AE949" s="253"/>
      <c r="AF949" s="253"/>
      <c r="AG949" s="253"/>
      <c r="AH949" s="253"/>
      <c r="AI949" s="253"/>
      <c r="AJ949" s="253"/>
      <c r="AK949" s="258"/>
      <c r="AL949" s="258"/>
      <c r="AM949" s="258"/>
      <c r="AN949" s="258"/>
      <c r="AO949" s="258"/>
      <c r="AP949" s="258"/>
      <c r="AQ949" s="258"/>
      <c r="AR949" s="258"/>
      <c r="AS949" s="258"/>
      <c r="AT949" s="258"/>
      <c r="AU949" s="258"/>
      <c r="AV949" s="258"/>
      <c r="AW949" s="258"/>
      <c r="AX949" s="258"/>
      <c r="AY949" s="258"/>
      <c r="AZ949" s="258"/>
      <c r="BA949" s="258"/>
      <c r="BB949" s="258"/>
      <c r="BC949" s="258"/>
      <c r="BD949" s="258"/>
      <c r="BE949" s="258"/>
      <c r="BF949" s="258"/>
      <c r="BG949" s="258"/>
      <c r="BH949" s="258"/>
      <c r="BI949" s="258"/>
      <c r="BJ949" s="258"/>
      <c r="BK949" s="258"/>
      <c r="BL949" s="297"/>
      <c r="BM949" s="258"/>
      <c r="BN949" s="258"/>
      <c r="BO949" s="258"/>
      <c r="BP949" s="258"/>
      <c r="BQ949" s="258"/>
      <c r="BR949" s="258"/>
      <c r="BS949" s="258"/>
      <c r="BT949" s="258"/>
      <c r="BU949" s="258"/>
      <c r="BV949" s="259"/>
      <c r="BW949" s="260"/>
      <c r="BX949" s="258"/>
      <c r="BY949" s="258"/>
      <c r="BZ949" s="258"/>
      <c r="CA949" s="258"/>
    </row>
    <row r="950" spans="2:79" x14ac:dyDescent="0.25">
      <c r="B950" s="263"/>
      <c r="C950" s="274"/>
      <c r="D950" s="167"/>
      <c r="E950" s="167"/>
      <c r="F950" s="167"/>
      <c r="G950" s="167"/>
      <c r="H950" s="167"/>
      <c r="I950" s="271"/>
      <c r="J950" s="253"/>
      <c r="K950" s="254"/>
      <c r="L950" s="254"/>
      <c r="M950" s="255"/>
      <c r="N950" s="326"/>
      <c r="O950" s="256"/>
      <c r="P950" s="256"/>
      <c r="Q950" s="256"/>
      <c r="R950" s="256"/>
      <c r="S950" s="256"/>
      <c r="T950" s="256"/>
      <c r="U950" s="256"/>
      <c r="V950" s="257"/>
      <c r="W950" s="257"/>
      <c r="X950" s="257"/>
      <c r="Y950" s="257"/>
      <c r="Z950" s="257"/>
      <c r="AA950" s="257"/>
      <c r="AB950" s="253"/>
      <c r="AC950" s="258"/>
      <c r="AD950" s="253"/>
      <c r="AE950" s="253"/>
      <c r="AF950" s="253"/>
      <c r="AG950" s="253"/>
      <c r="AH950" s="253"/>
      <c r="AI950" s="253"/>
      <c r="AJ950" s="253"/>
      <c r="AK950" s="258"/>
      <c r="AL950" s="258"/>
      <c r="AM950" s="258"/>
      <c r="AN950" s="258"/>
      <c r="AO950" s="258"/>
      <c r="AP950" s="258"/>
      <c r="AQ950" s="258"/>
      <c r="AR950" s="258"/>
      <c r="AS950" s="258"/>
      <c r="AT950" s="258"/>
      <c r="AU950" s="258"/>
      <c r="AV950" s="258"/>
      <c r="AW950" s="258"/>
      <c r="AX950" s="258"/>
      <c r="AY950" s="258"/>
      <c r="AZ950" s="258"/>
      <c r="BA950" s="258"/>
      <c r="BB950" s="258"/>
      <c r="BC950" s="258"/>
      <c r="BD950" s="258"/>
      <c r="BE950" s="258"/>
      <c r="BF950" s="258"/>
      <c r="BG950" s="258"/>
      <c r="BH950" s="258"/>
      <c r="BI950" s="258"/>
      <c r="BJ950" s="258"/>
      <c r="BK950" s="258"/>
      <c r="BL950" s="297"/>
      <c r="BM950" s="258"/>
      <c r="BN950" s="258"/>
      <c r="BO950" s="258"/>
      <c r="BP950" s="258"/>
      <c r="BQ950" s="258"/>
      <c r="BR950" s="258"/>
      <c r="BS950" s="258"/>
      <c r="BT950" s="258"/>
      <c r="BU950" s="258"/>
      <c r="BV950" s="259"/>
      <c r="BW950" s="260"/>
      <c r="BX950" s="258"/>
      <c r="BY950" s="258"/>
      <c r="BZ950" s="258"/>
      <c r="CA950" s="258"/>
    </row>
    <row r="951" spans="2:79" x14ac:dyDescent="0.25">
      <c r="B951" s="263"/>
      <c r="C951" s="261"/>
      <c r="I951" s="220"/>
      <c r="J951" s="253"/>
      <c r="K951" s="254"/>
      <c r="L951" s="254"/>
      <c r="M951" s="255"/>
      <c r="N951" s="326"/>
      <c r="O951" s="256"/>
      <c r="P951" s="256"/>
      <c r="Q951" s="256"/>
      <c r="R951" s="256"/>
      <c r="S951" s="256"/>
      <c r="T951" s="256"/>
      <c r="U951" s="256"/>
      <c r="V951" s="257"/>
      <c r="W951" s="257"/>
      <c r="X951" s="257"/>
      <c r="Y951" s="257"/>
      <c r="Z951" s="257"/>
      <c r="AA951" s="257"/>
      <c r="AB951" s="253"/>
      <c r="AC951" s="258"/>
      <c r="AD951" s="253"/>
      <c r="AE951" s="253"/>
      <c r="AF951" s="253"/>
      <c r="AG951" s="253"/>
      <c r="AH951" s="253"/>
      <c r="AI951" s="253"/>
      <c r="AJ951" s="253"/>
      <c r="AK951" s="258"/>
      <c r="AL951" s="258"/>
      <c r="AM951" s="258"/>
      <c r="AN951" s="258"/>
      <c r="AO951" s="258"/>
      <c r="AP951" s="258"/>
      <c r="AQ951" s="258"/>
      <c r="AR951" s="258"/>
      <c r="AS951" s="258"/>
      <c r="AT951" s="258"/>
      <c r="AU951" s="258"/>
      <c r="AV951" s="258"/>
      <c r="AW951" s="258"/>
      <c r="AX951" s="258"/>
      <c r="AY951" s="258"/>
      <c r="AZ951" s="258"/>
      <c r="BA951" s="258"/>
      <c r="BB951" s="258"/>
      <c r="BC951" s="258"/>
      <c r="BD951" s="258"/>
      <c r="BE951" s="258"/>
      <c r="BF951" s="258"/>
      <c r="BG951" s="258"/>
      <c r="BH951" s="258"/>
      <c r="BI951" s="258"/>
      <c r="BJ951" s="258"/>
      <c r="BK951" s="258"/>
      <c r="BL951" s="297"/>
      <c r="BM951" s="258"/>
      <c r="BN951" s="258"/>
      <c r="BO951" s="258"/>
      <c r="BP951" s="258"/>
      <c r="BQ951" s="258"/>
      <c r="BR951" s="258"/>
      <c r="BS951" s="258"/>
      <c r="BT951" s="258"/>
      <c r="BU951" s="258"/>
      <c r="BV951" s="259"/>
      <c r="BW951" s="260"/>
      <c r="BX951" s="258"/>
      <c r="BY951" s="258"/>
      <c r="BZ951" s="258"/>
      <c r="CA951" s="258"/>
    </row>
    <row r="952" spans="2:79" x14ac:dyDescent="0.25">
      <c r="B952" s="263"/>
      <c r="C952" s="261"/>
      <c r="I952" s="220"/>
      <c r="J952" s="253"/>
      <c r="K952" s="254"/>
      <c r="L952" s="254"/>
      <c r="M952" s="255"/>
      <c r="N952" s="326"/>
      <c r="O952" s="256"/>
      <c r="P952" s="256"/>
      <c r="Q952" s="256"/>
      <c r="R952" s="256"/>
      <c r="S952" s="256"/>
      <c r="T952" s="256"/>
      <c r="U952" s="256"/>
      <c r="V952" s="257"/>
      <c r="W952" s="257"/>
      <c r="X952" s="257"/>
      <c r="Y952" s="257"/>
      <c r="Z952" s="257"/>
      <c r="AA952" s="257"/>
      <c r="AB952" s="253"/>
      <c r="AC952" s="258"/>
      <c r="AD952" s="253"/>
      <c r="AE952" s="253"/>
      <c r="AF952" s="253"/>
      <c r="AG952" s="253"/>
      <c r="AH952" s="253"/>
      <c r="AI952" s="253"/>
      <c r="AJ952" s="253"/>
      <c r="AK952" s="258"/>
      <c r="AL952" s="258"/>
      <c r="AM952" s="258"/>
      <c r="AN952" s="258"/>
      <c r="AO952" s="258"/>
      <c r="AP952" s="258"/>
      <c r="AQ952" s="258"/>
      <c r="AR952" s="258"/>
      <c r="AS952" s="258"/>
      <c r="AT952" s="258"/>
      <c r="AU952" s="258"/>
      <c r="AV952" s="258"/>
      <c r="AW952" s="258"/>
      <c r="AX952" s="258"/>
      <c r="AY952" s="258"/>
      <c r="AZ952" s="258"/>
      <c r="BA952" s="258"/>
      <c r="BB952" s="258"/>
      <c r="BC952" s="258"/>
      <c r="BD952" s="258"/>
      <c r="BE952" s="258"/>
      <c r="BF952" s="258"/>
      <c r="BG952" s="258"/>
      <c r="BH952" s="258"/>
      <c r="BI952" s="258"/>
      <c r="BJ952" s="258"/>
      <c r="BK952" s="258"/>
      <c r="BL952" s="297"/>
      <c r="BM952" s="258"/>
      <c r="BN952" s="258"/>
      <c r="BO952" s="258"/>
      <c r="BP952" s="258"/>
      <c r="BQ952" s="258"/>
      <c r="BR952" s="258"/>
      <c r="BS952" s="258"/>
      <c r="BT952" s="258"/>
      <c r="BU952" s="258"/>
      <c r="BV952" s="259"/>
      <c r="BW952" s="260"/>
      <c r="BX952" s="258"/>
      <c r="BY952" s="258"/>
      <c r="BZ952" s="258"/>
      <c r="CA952" s="258"/>
    </row>
    <row r="953" spans="2:79" x14ac:dyDescent="0.25">
      <c r="B953" s="263"/>
      <c r="C953" s="261"/>
      <c r="I953" s="220"/>
      <c r="J953" s="253"/>
      <c r="K953" s="254"/>
      <c r="L953" s="254"/>
      <c r="M953" s="255"/>
      <c r="N953" s="326"/>
      <c r="O953" s="256"/>
      <c r="P953" s="256"/>
      <c r="Q953" s="256"/>
      <c r="R953" s="256"/>
      <c r="S953" s="256"/>
      <c r="T953" s="256"/>
      <c r="U953" s="256"/>
      <c r="V953" s="257"/>
      <c r="W953" s="257"/>
      <c r="X953" s="257"/>
      <c r="Y953" s="257"/>
      <c r="Z953" s="257"/>
      <c r="AA953" s="257"/>
      <c r="AB953" s="253"/>
      <c r="AC953" s="258"/>
      <c r="AD953" s="253"/>
      <c r="AE953" s="253"/>
      <c r="AF953" s="253"/>
      <c r="AG953" s="253"/>
      <c r="AH953" s="253"/>
      <c r="AI953" s="253"/>
      <c r="AJ953" s="253"/>
      <c r="AK953" s="258"/>
      <c r="AL953" s="258"/>
      <c r="AM953" s="258"/>
      <c r="AN953" s="258"/>
      <c r="AO953" s="258"/>
      <c r="AP953" s="258"/>
      <c r="AQ953" s="258"/>
      <c r="AR953" s="258"/>
      <c r="AS953" s="258"/>
      <c r="AT953" s="258"/>
      <c r="AU953" s="258"/>
      <c r="AV953" s="258"/>
      <c r="AW953" s="258"/>
      <c r="AX953" s="258"/>
      <c r="AY953" s="258"/>
      <c r="AZ953" s="258"/>
      <c r="BA953" s="258"/>
      <c r="BB953" s="258"/>
      <c r="BC953" s="258"/>
      <c r="BD953" s="258"/>
      <c r="BE953" s="258"/>
      <c r="BF953" s="258"/>
      <c r="BG953" s="258"/>
      <c r="BH953" s="258"/>
      <c r="BI953" s="258"/>
      <c r="BJ953" s="258"/>
      <c r="BK953" s="258"/>
      <c r="BL953" s="297"/>
      <c r="BM953" s="258"/>
      <c r="BN953" s="258"/>
      <c r="BO953" s="258"/>
      <c r="BP953" s="258"/>
      <c r="BQ953" s="258"/>
      <c r="BR953" s="258"/>
      <c r="BS953" s="258"/>
      <c r="BT953" s="258"/>
      <c r="BU953" s="258"/>
      <c r="BV953" s="259"/>
      <c r="BW953" s="260"/>
      <c r="BX953" s="258"/>
      <c r="BY953" s="258"/>
      <c r="BZ953" s="258"/>
      <c r="CA953" s="258"/>
    </row>
    <row r="954" spans="2:79" x14ac:dyDescent="0.25">
      <c r="B954" s="263"/>
      <c r="C954" s="261"/>
      <c r="I954" s="220"/>
      <c r="J954" s="253"/>
      <c r="K954" s="254"/>
      <c r="L954" s="254"/>
      <c r="M954" s="255"/>
      <c r="N954" s="326"/>
      <c r="O954" s="256"/>
      <c r="P954" s="256"/>
      <c r="Q954" s="256"/>
      <c r="R954" s="256"/>
      <c r="S954" s="256"/>
      <c r="T954" s="256"/>
      <c r="U954" s="256"/>
      <c r="V954" s="257"/>
      <c r="W954" s="257"/>
      <c r="X954" s="257"/>
      <c r="Y954" s="257"/>
      <c r="Z954" s="257"/>
      <c r="AA954" s="257"/>
      <c r="AB954" s="253"/>
      <c r="AC954" s="258"/>
      <c r="AD954" s="253"/>
      <c r="AE954" s="253"/>
      <c r="AF954" s="253"/>
      <c r="AG954" s="253"/>
      <c r="AH954" s="253"/>
      <c r="AI954" s="253"/>
      <c r="AJ954" s="253"/>
      <c r="AK954" s="258"/>
      <c r="AL954" s="258"/>
      <c r="AM954" s="258"/>
      <c r="AN954" s="258"/>
      <c r="AO954" s="258"/>
      <c r="AP954" s="258"/>
      <c r="AQ954" s="258"/>
      <c r="AR954" s="258"/>
      <c r="AS954" s="258"/>
      <c r="AT954" s="258"/>
      <c r="AU954" s="258"/>
      <c r="AV954" s="258"/>
      <c r="AW954" s="258"/>
      <c r="AX954" s="258"/>
      <c r="AY954" s="258"/>
      <c r="AZ954" s="258"/>
      <c r="BA954" s="258"/>
      <c r="BB954" s="258"/>
      <c r="BC954" s="258"/>
      <c r="BD954" s="258"/>
      <c r="BE954" s="258"/>
      <c r="BF954" s="258"/>
      <c r="BG954" s="258"/>
      <c r="BH954" s="258"/>
      <c r="BI954" s="258"/>
      <c r="BJ954" s="258"/>
      <c r="BK954" s="258"/>
      <c r="BL954" s="297"/>
      <c r="BM954" s="258"/>
      <c r="BN954" s="258"/>
      <c r="BO954" s="258"/>
      <c r="BP954" s="258"/>
      <c r="BQ954" s="258"/>
      <c r="BR954" s="258"/>
      <c r="BS954" s="258"/>
      <c r="BT954" s="258"/>
      <c r="BU954" s="258"/>
      <c r="BV954" s="259"/>
      <c r="BW954" s="260"/>
      <c r="BX954" s="258"/>
      <c r="BY954" s="258"/>
      <c r="BZ954" s="258"/>
      <c r="CA954" s="258"/>
    </row>
    <row r="955" spans="2:79" x14ac:dyDescent="0.25">
      <c r="B955" s="263"/>
      <c r="C955" s="261"/>
      <c r="I955" s="220"/>
      <c r="J955" s="253"/>
      <c r="K955" s="254"/>
      <c r="L955" s="254"/>
      <c r="M955" s="255"/>
      <c r="N955" s="326"/>
      <c r="O955" s="256"/>
      <c r="P955" s="256"/>
      <c r="Q955" s="256"/>
      <c r="R955" s="256"/>
      <c r="S955" s="256"/>
      <c r="T955" s="256"/>
      <c r="U955" s="256"/>
      <c r="V955" s="257"/>
      <c r="W955" s="257"/>
      <c r="X955" s="257"/>
      <c r="Y955" s="257"/>
      <c r="Z955" s="257"/>
      <c r="AA955" s="257"/>
      <c r="AB955" s="253"/>
      <c r="AC955" s="258"/>
      <c r="AD955" s="253"/>
      <c r="AE955" s="253"/>
      <c r="AF955" s="253"/>
      <c r="AG955" s="253"/>
      <c r="AH955" s="253"/>
      <c r="AI955" s="253"/>
      <c r="AJ955" s="253"/>
      <c r="AK955" s="258"/>
      <c r="AL955" s="258"/>
      <c r="AM955" s="258"/>
      <c r="AN955" s="258"/>
      <c r="AO955" s="258"/>
      <c r="AP955" s="258"/>
      <c r="AQ955" s="258"/>
      <c r="AR955" s="258"/>
      <c r="AS955" s="258"/>
      <c r="AT955" s="258"/>
      <c r="AU955" s="258"/>
      <c r="AV955" s="258"/>
      <c r="AW955" s="258"/>
      <c r="AX955" s="258"/>
      <c r="AY955" s="258"/>
      <c r="AZ955" s="258"/>
      <c r="BA955" s="258"/>
      <c r="BB955" s="258"/>
      <c r="BC955" s="258"/>
      <c r="BD955" s="258"/>
      <c r="BE955" s="258"/>
      <c r="BF955" s="258"/>
      <c r="BG955" s="258"/>
      <c r="BH955" s="258"/>
      <c r="BI955" s="258"/>
      <c r="BJ955" s="258"/>
      <c r="BK955" s="258"/>
      <c r="BL955" s="297"/>
      <c r="BM955" s="258"/>
      <c r="BN955" s="258"/>
      <c r="BO955" s="258"/>
      <c r="BP955" s="258"/>
      <c r="BQ955" s="258"/>
      <c r="BR955" s="258"/>
      <c r="BS955" s="258"/>
      <c r="BT955" s="258"/>
      <c r="BU955" s="258"/>
      <c r="BV955" s="259"/>
      <c r="BW955" s="260"/>
      <c r="BX955" s="258"/>
      <c r="BY955" s="258"/>
      <c r="BZ955" s="258"/>
      <c r="CA955" s="258"/>
    </row>
    <row r="956" spans="2:79" x14ac:dyDescent="0.25">
      <c r="B956" s="263"/>
      <c r="C956" s="261"/>
      <c r="I956" s="220"/>
      <c r="J956" s="253"/>
      <c r="K956" s="254"/>
      <c r="L956" s="254"/>
      <c r="M956" s="255"/>
      <c r="N956" s="326"/>
      <c r="O956" s="256"/>
      <c r="P956" s="256"/>
      <c r="Q956" s="256"/>
      <c r="R956" s="256"/>
      <c r="S956" s="256"/>
      <c r="T956" s="256"/>
      <c r="U956" s="256"/>
      <c r="V956" s="257"/>
      <c r="W956" s="257"/>
      <c r="X956" s="257"/>
      <c r="Y956" s="257"/>
      <c r="Z956" s="257"/>
      <c r="AA956" s="257"/>
      <c r="AB956" s="253"/>
      <c r="AC956" s="258"/>
      <c r="AD956" s="253"/>
      <c r="AE956" s="253"/>
      <c r="AF956" s="253"/>
      <c r="AG956" s="253"/>
      <c r="AH956" s="253"/>
      <c r="AI956" s="253"/>
      <c r="AJ956" s="253"/>
      <c r="AK956" s="258"/>
      <c r="AL956" s="258"/>
      <c r="AM956" s="258"/>
      <c r="AN956" s="258"/>
      <c r="AO956" s="258"/>
      <c r="AP956" s="258"/>
      <c r="AQ956" s="258"/>
      <c r="AR956" s="258"/>
      <c r="AS956" s="258"/>
      <c r="AT956" s="258"/>
      <c r="AU956" s="258"/>
      <c r="AV956" s="258"/>
      <c r="AW956" s="258"/>
      <c r="AX956" s="258"/>
      <c r="AY956" s="258"/>
      <c r="AZ956" s="258"/>
      <c r="BA956" s="258"/>
      <c r="BB956" s="258"/>
      <c r="BC956" s="258"/>
      <c r="BD956" s="258"/>
      <c r="BE956" s="258"/>
      <c r="BF956" s="258"/>
      <c r="BG956" s="258"/>
      <c r="BH956" s="258"/>
      <c r="BI956" s="258"/>
      <c r="BJ956" s="258"/>
      <c r="BK956" s="258"/>
      <c r="BL956" s="297"/>
      <c r="BM956" s="258"/>
      <c r="BN956" s="258"/>
      <c r="BO956" s="258"/>
      <c r="BP956" s="258"/>
      <c r="BQ956" s="258"/>
      <c r="BR956" s="258"/>
      <c r="BS956" s="258"/>
      <c r="BT956" s="258"/>
      <c r="BU956" s="258"/>
      <c r="BV956" s="259"/>
      <c r="BW956" s="260"/>
      <c r="BX956" s="258"/>
      <c r="BY956" s="258"/>
      <c r="BZ956" s="258"/>
      <c r="CA956" s="258"/>
    </row>
    <row r="957" spans="2:79" x14ac:dyDescent="0.25">
      <c r="B957" s="263"/>
      <c r="C957" s="261"/>
      <c r="I957" s="220"/>
      <c r="J957" s="253"/>
      <c r="K957" s="254"/>
      <c r="L957" s="254"/>
      <c r="M957" s="255"/>
      <c r="N957" s="326"/>
      <c r="O957" s="256"/>
      <c r="P957" s="256"/>
      <c r="Q957" s="256"/>
      <c r="R957" s="256"/>
      <c r="S957" s="256"/>
      <c r="T957" s="256"/>
      <c r="U957" s="256"/>
      <c r="V957" s="257"/>
      <c r="W957" s="257"/>
      <c r="X957" s="257"/>
      <c r="Y957" s="257"/>
      <c r="Z957" s="257"/>
      <c r="AA957" s="257"/>
      <c r="AB957" s="253"/>
      <c r="AC957" s="258"/>
      <c r="AD957" s="253"/>
      <c r="AE957" s="253"/>
      <c r="AF957" s="253"/>
      <c r="AG957" s="253"/>
      <c r="AH957" s="253"/>
      <c r="AI957" s="253"/>
      <c r="AJ957" s="253"/>
      <c r="AK957" s="258"/>
      <c r="AL957" s="258"/>
      <c r="AM957" s="258"/>
      <c r="AN957" s="258"/>
      <c r="AO957" s="258"/>
      <c r="AP957" s="258"/>
      <c r="AQ957" s="258"/>
      <c r="AR957" s="258"/>
      <c r="AS957" s="258"/>
      <c r="AT957" s="258"/>
      <c r="AU957" s="258"/>
      <c r="AV957" s="258"/>
      <c r="AW957" s="258"/>
      <c r="AX957" s="258"/>
      <c r="AY957" s="258"/>
      <c r="AZ957" s="258"/>
      <c r="BA957" s="258"/>
      <c r="BB957" s="258"/>
      <c r="BC957" s="258"/>
      <c r="BD957" s="258"/>
      <c r="BE957" s="258"/>
      <c r="BF957" s="258"/>
      <c r="BG957" s="258"/>
      <c r="BH957" s="258"/>
      <c r="BI957" s="258"/>
      <c r="BJ957" s="258"/>
      <c r="BK957" s="258"/>
      <c r="BL957" s="297"/>
      <c r="BM957" s="258"/>
      <c r="BN957" s="258"/>
      <c r="BO957" s="258"/>
      <c r="BP957" s="258"/>
      <c r="BQ957" s="258"/>
      <c r="BR957" s="258"/>
      <c r="BS957" s="258"/>
      <c r="BT957" s="258"/>
      <c r="BU957" s="258"/>
      <c r="BV957" s="259"/>
      <c r="BW957" s="260"/>
      <c r="BX957" s="258"/>
      <c r="BY957" s="258"/>
      <c r="BZ957" s="258"/>
      <c r="CA957" s="258"/>
    </row>
    <row r="958" spans="2:79" x14ac:dyDescent="0.25">
      <c r="B958" s="263"/>
      <c r="C958" s="261"/>
      <c r="I958" s="220"/>
      <c r="J958" s="253"/>
      <c r="K958" s="254"/>
      <c r="L958" s="254"/>
      <c r="M958" s="255"/>
      <c r="N958" s="326"/>
      <c r="O958" s="256"/>
      <c r="P958" s="256"/>
      <c r="Q958" s="256"/>
      <c r="R958" s="256"/>
      <c r="S958" s="256"/>
      <c r="T958" s="256"/>
      <c r="U958" s="256"/>
      <c r="V958" s="257"/>
      <c r="W958" s="257"/>
      <c r="X958" s="257"/>
      <c r="Y958" s="257"/>
      <c r="Z958" s="257"/>
      <c r="AA958" s="257"/>
      <c r="AB958" s="253"/>
      <c r="AC958" s="258"/>
      <c r="AD958" s="253"/>
      <c r="AE958" s="253"/>
      <c r="AF958" s="253"/>
      <c r="AG958" s="253"/>
      <c r="AH958" s="253"/>
      <c r="AI958" s="253"/>
      <c r="AJ958" s="253"/>
      <c r="AK958" s="258"/>
      <c r="AL958" s="258"/>
      <c r="AM958" s="258"/>
      <c r="AN958" s="258"/>
      <c r="AO958" s="258"/>
      <c r="AP958" s="258"/>
      <c r="AQ958" s="258"/>
      <c r="AR958" s="258"/>
      <c r="AS958" s="258"/>
      <c r="AT958" s="258"/>
      <c r="AU958" s="258"/>
      <c r="AV958" s="258"/>
      <c r="AW958" s="258"/>
      <c r="AX958" s="258"/>
      <c r="AY958" s="258"/>
      <c r="AZ958" s="258"/>
      <c r="BA958" s="258"/>
      <c r="BB958" s="258"/>
      <c r="BC958" s="258"/>
      <c r="BD958" s="258"/>
      <c r="BE958" s="258"/>
      <c r="BF958" s="258"/>
      <c r="BG958" s="258"/>
      <c r="BH958" s="258"/>
      <c r="BI958" s="258"/>
      <c r="BJ958" s="258"/>
      <c r="BK958" s="258"/>
      <c r="BL958" s="297"/>
      <c r="BM958" s="258"/>
      <c r="BN958" s="258"/>
      <c r="BO958" s="258"/>
      <c r="BP958" s="258"/>
      <c r="BQ958" s="258"/>
      <c r="BR958" s="258"/>
      <c r="BS958" s="258"/>
      <c r="BT958" s="258"/>
      <c r="BU958" s="258"/>
      <c r="BV958" s="259"/>
      <c r="BW958" s="260"/>
      <c r="BX958" s="258"/>
      <c r="BY958" s="258"/>
      <c r="BZ958" s="258"/>
      <c r="CA958" s="258"/>
    </row>
    <row r="959" spans="2:79" x14ac:dyDescent="0.25">
      <c r="B959" s="263"/>
      <c r="C959" s="261"/>
      <c r="I959" s="220"/>
      <c r="J959" s="253"/>
      <c r="K959" s="254"/>
      <c r="L959" s="254"/>
      <c r="M959" s="255"/>
      <c r="N959" s="326"/>
      <c r="O959" s="256"/>
      <c r="P959" s="256"/>
      <c r="Q959" s="256"/>
      <c r="R959" s="256"/>
      <c r="S959" s="256"/>
      <c r="T959" s="256"/>
      <c r="U959" s="256"/>
      <c r="V959" s="257"/>
      <c r="W959" s="257"/>
      <c r="X959" s="257"/>
      <c r="Y959" s="257"/>
      <c r="Z959" s="257"/>
      <c r="AA959" s="257"/>
      <c r="AB959" s="253"/>
      <c r="AC959" s="258"/>
      <c r="AD959" s="253"/>
      <c r="AE959" s="253"/>
      <c r="AF959" s="253"/>
      <c r="AG959" s="253"/>
      <c r="AH959" s="253"/>
      <c r="AI959" s="253"/>
      <c r="AJ959" s="253"/>
      <c r="AK959" s="258"/>
      <c r="AL959" s="258"/>
      <c r="AM959" s="258"/>
      <c r="AN959" s="258"/>
      <c r="AO959" s="258"/>
      <c r="AP959" s="258"/>
      <c r="AQ959" s="258"/>
      <c r="AR959" s="258"/>
      <c r="AS959" s="258"/>
      <c r="AT959" s="258"/>
      <c r="AU959" s="258"/>
      <c r="AV959" s="258"/>
      <c r="AW959" s="258"/>
      <c r="AX959" s="258"/>
      <c r="AY959" s="258"/>
      <c r="AZ959" s="258"/>
      <c r="BA959" s="258"/>
      <c r="BB959" s="258"/>
      <c r="BC959" s="258"/>
      <c r="BD959" s="258"/>
      <c r="BE959" s="258"/>
      <c r="BF959" s="258"/>
      <c r="BG959" s="258"/>
      <c r="BH959" s="258"/>
      <c r="BI959" s="258"/>
      <c r="BJ959" s="258"/>
      <c r="BK959" s="258"/>
      <c r="BL959" s="297"/>
      <c r="BM959" s="258"/>
      <c r="BN959" s="258"/>
      <c r="BO959" s="258"/>
      <c r="BP959" s="258"/>
      <c r="BQ959" s="258"/>
      <c r="BR959" s="258"/>
      <c r="BS959" s="258"/>
      <c r="BT959" s="258"/>
      <c r="BU959" s="258"/>
      <c r="BV959" s="259"/>
      <c r="BW959" s="260"/>
      <c r="BX959" s="258"/>
      <c r="BY959" s="258"/>
      <c r="BZ959" s="258"/>
      <c r="CA959" s="258"/>
    </row>
    <row r="960" spans="2:79" x14ac:dyDescent="0.25">
      <c r="B960" s="263"/>
      <c r="C960" s="261"/>
      <c r="I960" s="220"/>
      <c r="J960" s="253"/>
      <c r="K960" s="254"/>
      <c r="L960" s="254"/>
      <c r="M960" s="255"/>
      <c r="N960" s="326"/>
      <c r="O960" s="256"/>
      <c r="P960" s="256"/>
      <c r="Q960" s="256"/>
      <c r="R960" s="256"/>
      <c r="S960" s="256"/>
      <c r="T960" s="256"/>
      <c r="U960" s="256"/>
      <c r="V960" s="257"/>
      <c r="W960" s="257"/>
      <c r="X960" s="257"/>
      <c r="Y960" s="257"/>
      <c r="Z960" s="257"/>
      <c r="AA960" s="257"/>
      <c r="AB960" s="253"/>
      <c r="AC960" s="258"/>
      <c r="AD960" s="253"/>
      <c r="AE960" s="253"/>
      <c r="AF960" s="253"/>
      <c r="AG960" s="253"/>
      <c r="AH960" s="253"/>
      <c r="AI960" s="253"/>
      <c r="AJ960" s="253"/>
      <c r="AK960" s="258"/>
      <c r="AL960" s="258"/>
      <c r="AM960" s="258"/>
      <c r="AN960" s="258"/>
      <c r="AO960" s="258"/>
      <c r="AP960" s="258"/>
      <c r="AQ960" s="258"/>
      <c r="AR960" s="258"/>
      <c r="AS960" s="258"/>
      <c r="AT960" s="258"/>
      <c r="AU960" s="258"/>
      <c r="AV960" s="258"/>
      <c r="AW960" s="258"/>
      <c r="AX960" s="258"/>
      <c r="AY960" s="258"/>
      <c r="AZ960" s="258"/>
      <c r="BA960" s="258"/>
      <c r="BB960" s="258"/>
      <c r="BC960" s="258"/>
      <c r="BD960" s="258"/>
      <c r="BE960" s="258"/>
      <c r="BF960" s="258"/>
      <c r="BG960" s="258"/>
      <c r="BH960" s="258"/>
      <c r="BI960" s="258"/>
      <c r="BJ960" s="258"/>
      <c r="BK960" s="258"/>
      <c r="BL960" s="297"/>
      <c r="BM960" s="258"/>
      <c r="BN960" s="258"/>
      <c r="BO960" s="258"/>
      <c r="BP960" s="258"/>
      <c r="BQ960" s="258"/>
      <c r="BR960" s="258"/>
      <c r="BS960" s="258"/>
      <c r="BT960" s="258"/>
      <c r="BU960" s="258"/>
      <c r="BV960" s="259"/>
      <c r="BW960" s="260"/>
      <c r="BX960" s="258"/>
      <c r="BY960" s="258"/>
      <c r="BZ960" s="258"/>
      <c r="CA960" s="258"/>
    </row>
    <row r="961" spans="2:79" x14ac:dyDescent="0.25">
      <c r="B961" s="263"/>
      <c r="C961" s="261"/>
      <c r="I961" s="220"/>
      <c r="J961" s="253"/>
      <c r="K961" s="254"/>
      <c r="L961" s="254"/>
      <c r="M961" s="255"/>
      <c r="N961" s="326"/>
      <c r="O961" s="256"/>
      <c r="P961" s="256"/>
      <c r="Q961" s="256"/>
      <c r="R961" s="256"/>
      <c r="S961" s="256"/>
      <c r="T961" s="256"/>
      <c r="U961" s="256"/>
      <c r="V961" s="257"/>
      <c r="W961" s="257"/>
      <c r="X961" s="257"/>
      <c r="Y961" s="257"/>
      <c r="Z961" s="257"/>
      <c r="AA961" s="257"/>
      <c r="AB961" s="253"/>
      <c r="AC961" s="258"/>
      <c r="AD961" s="253"/>
      <c r="AE961" s="253"/>
      <c r="AF961" s="253"/>
      <c r="AG961" s="253"/>
      <c r="AH961" s="253"/>
      <c r="AI961" s="253"/>
      <c r="AJ961" s="253"/>
      <c r="AK961" s="258"/>
      <c r="AL961" s="258"/>
      <c r="AM961" s="258"/>
      <c r="AN961" s="258"/>
      <c r="AO961" s="258"/>
      <c r="AP961" s="258"/>
      <c r="AQ961" s="258"/>
      <c r="AR961" s="258"/>
      <c r="AS961" s="258"/>
      <c r="AT961" s="258"/>
      <c r="AU961" s="258"/>
      <c r="AV961" s="258"/>
      <c r="AW961" s="258"/>
      <c r="AX961" s="258"/>
      <c r="AY961" s="258"/>
      <c r="AZ961" s="258"/>
      <c r="BA961" s="258"/>
      <c r="BB961" s="258"/>
      <c r="BC961" s="258"/>
      <c r="BD961" s="258"/>
      <c r="BE961" s="258"/>
      <c r="BF961" s="258"/>
      <c r="BG961" s="258"/>
      <c r="BH961" s="258"/>
      <c r="BI961" s="258"/>
      <c r="BJ961" s="258"/>
      <c r="BK961" s="258"/>
      <c r="BL961" s="297"/>
      <c r="BM961" s="258"/>
      <c r="BN961" s="258"/>
      <c r="BO961" s="258"/>
      <c r="BP961" s="258"/>
      <c r="BQ961" s="258"/>
      <c r="BR961" s="258"/>
      <c r="BS961" s="258"/>
      <c r="BT961" s="258"/>
      <c r="BU961" s="258"/>
      <c r="BV961" s="259"/>
      <c r="BW961" s="260"/>
      <c r="BX961" s="258"/>
      <c r="BY961" s="258"/>
      <c r="BZ961" s="258"/>
      <c r="CA961" s="258"/>
    </row>
    <row r="962" spans="2:79" x14ac:dyDescent="0.25">
      <c r="B962" s="263"/>
      <c r="C962" s="261"/>
      <c r="I962" s="220"/>
      <c r="J962" s="253"/>
      <c r="K962" s="254"/>
      <c r="L962" s="254"/>
      <c r="M962" s="255"/>
      <c r="N962" s="326"/>
      <c r="O962" s="256"/>
      <c r="P962" s="256"/>
      <c r="Q962" s="256"/>
      <c r="R962" s="256"/>
      <c r="S962" s="256"/>
      <c r="T962" s="256"/>
      <c r="U962" s="256"/>
      <c r="V962" s="257"/>
      <c r="W962" s="257"/>
      <c r="X962" s="257"/>
      <c r="Y962" s="257"/>
      <c r="Z962" s="257"/>
      <c r="AA962" s="257"/>
      <c r="AB962" s="253"/>
      <c r="AC962" s="258"/>
      <c r="AD962" s="253"/>
      <c r="AE962" s="253"/>
      <c r="AF962" s="253"/>
      <c r="AG962" s="253"/>
      <c r="AH962" s="253"/>
      <c r="AI962" s="253"/>
      <c r="AJ962" s="253"/>
      <c r="AK962" s="258"/>
      <c r="AL962" s="258"/>
      <c r="AM962" s="258"/>
      <c r="AN962" s="258"/>
      <c r="AO962" s="258"/>
      <c r="AP962" s="258"/>
      <c r="AQ962" s="258"/>
      <c r="AR962" s="258"/>
      <c r="AS962" s="258"/>
      <c r="AT962" s="258"/>
      <c r="AU962" s="258"/>
      <c r="AV962" s="258"/>
      <c r="AW962" s="258"/>
      <c r="AX962" s="258"/>
      <c r="AY962" s="258"/>
      <c r="AZ962" s="258"/>
      <c r="BA962" s="258"/>
      <c r="BB962" s="258"/>
      <c r="BC962" s="258"/>
      <c r="BD962" s="258"/>
      <c r="BE962" s="258"/>
      <c r="BF962" s="258"/>
      <c r="BG962" s="258"/>
      <c r="BH962" s="258"/>
      <c r="BI962" s="258"/>
      <c r="BJ962" s="258"/>
      <c r="BK962" s="258"/>
      <c r="BL962" s="297"/>
      <c r="BM962" s="258"/>
      <c r="BN962" s="258"/>
      <c r="BO962" s="258"/>
      <c r="BP962" s="258"/>
      <c r="BQ962" s="258"/>
      <c r="BR962" s="258"/>
      <c r="BS962" s="258"/>
      <c r="BT962" s="258"/>
      <c r="BU962" s="258"/>
      <c r="BV962" s="259"/>
      <c r="BW962" s="260"/>
      <c r="BX962" s="258"/>
      <c r="BY962" s="258"/>
      <c r="BZ962" s="258"/>
      <c r="CA962" s="258"/>
    </row>
    <row r="963" spans="2:79" x14ac:dyDescent="0.25">
      <c r="B963" s="263"/>
      <c r="C963" s="261"/>
      <c r="I963" s="220"/>
      <c r="J963" s="253"/>
      <c r="K963" s="254"/>
      <c r="L963" s="254"/>
      <c r="M963" s="255"/>
      <c r="N963" s="326"/>
      <c r="O963" s="256"/>
      <c r="P963" s="256"/>
      <c r="Q963" s="256"/>
      <c r="R963" s="256"/>
      <c r="S963" s="256"/>
      <c r="T963" s="256"/>
      <c r="U963" s="256"/>
      <c r="V963" s="257"/>
      <c r="W963" s="257"/>
      <c r="X963" s="257"/>
      <c r="Y963" s="257"/>
      <c r="Z963" s="257"/>
      <c r="AA963" s="257"/>
      <c r="AB963" s="253"/>
      <c r="AC963" s="258"/>
      <c r="AD963" s="253"/>
      <c r="AE963" s="253"/>
      <c r="AF963" s="253"/>
      <c r="AG963" s="253"/>
      <c r="AH963" s="253"/>
      <c r="AI963" s="253"/>
      <c r="AJ963" s="253"/>
      <c r="AK963" s="258"/>
      <c r="AL963" s="258"/>
      <c r="AM963" s="258"/>
      <c r="AN963" s="258"/>
      <c r="AO963" s="258"/>
      <c r="AP963" s="258"/>
      <c r="AQ963" s="258"/>
      <c r="AR963" s="258"/>
      <c r="AS963" s="258"/>
      <c r="AT963" s="258"/>
      <c r="AU963" s="258"/>
      <c r="AV963" s="258"/>
      <c r="AW963" s="258"/>
      <c r="AX963" s="258"/>
      <c r="AY963" s="258"/>
      <c r="AZ963" s="258"/>
      <c r="BA963" s="258"/>
      <c r="BB963" s="258"/>
      <c r="BC963" s="258"/>
      <c r="BD963" s="258"/>
      <c r="BE963" s="258"/>
      <c r="BF963" s="258"/>
      <c r="BG963" s="258"/>
      <c r="BH963" s="258"/>
      <c r="BI963" s="258"/>
      <c r="BJ963" s="258"/>
      <c r="BK963" s="258"/>
      <c r="BL963" s="297"/>
      <c r="BM963" s="258"/>
      <c r="BN963" s="258"/>
      <c r="BO963" s="258"/>
      <c r="BP963" s="258"/>
      <c r="BQ963" s="258"/>
      <c r="BR963" s="258"/>
      <c r="BS963" s="258"/>
      <c r="BT963" s="258"/>
      <c r="BU963" s="258"/>
      <c r="BV963" s="259"/>
      <c r="BW963" s="260"/>
      <c r="BX963" s="258"/>
      <c r="BY963" s="258"/>
      <c r="BZ963" s="258"/>
      <c r="CA963" s="258"/>
    </row>
    <row r="964" spans="2:79" x14ac:dyDescent="0.25">
      <c r="B964" s="263"/>
      <c r="C964" s="261"/>
      <c r="I964" s="220"/>
      <c r="J964" s="253"/>
      <c r="K964" s="254"/>
      <c r="L964" s="254"/>
      <c r="M964" s="255"/>
      <c r="N964" s="326"/>
      <c r="O964" s="256"/>
      <c r="P964" s="256"/>
      <c r="Q964" s="256"/>
      <c r="R964" s="256"/>
      <c r="S964" s="256"/>
      <c r="T964" s="256"/>
      <c r="U964" s="256"/>
      <c r="V964" s="257"/>
      <c r="W964" s="257"/>
      <c r="X964" s="257"/>
      <c r="Y964" s="257"/>
      <c r="Z964" s="257"/>
      <c r="AA964" s="257"/>
      <c r="AB964" s="253"/>
      <c r="AC964" s="258"/>
      <c r="AD964" s="253"/>
      <c r="AE964" s="253"/>
      <c r="AF964" s="253"/>
      <c r="AG964" s="253"/>
      <c r="AH964" s="253"/>
      <c r="AI964" s="253"/>
      <c r="AJ964" s="253"/>
      <c r="AK964" s="258"/>
      <c r="AL964" s="258"/>
      <c r="AM964" s="258"/>
      <c r="AN964" s="258"/>
      <c r="AO964" s="258"/>
      <c r="AP964" s="258"/>
      <c r="AQ964" s="258"/>
      <c r="AR964" s="258"/>
      <c r="AS964" s="258"/>
      <c r="AT964" s="258"/>
      <c r="AU964" s="258"/>
      <c r="AV964" s="258"/>
      <c r="AW964" s="258"/>
      <c r="AX964" s="258"/>
      <c r="AY964" s="258"/>
      <c r="AZ964" s="258"/>
      <c r="BA964" s="258"/>
      <c r="BB964" s="258"/>
      <c r="BC964" s="258"/>
      <c r="BD964" s="258"/>
      <c r="BE964" s="258"/>
      <c r="BF964" s="258"/>
      <c r="BG964" s="258"/>
      <c r="BH964" s="258"/>
      <c r="BI964" s="258"/>
      <c r="BJ964" s="258"/>
      <c r="BK964" s="258"/>
      <c r="BL964" s="297"/>
      <c r="BM964" s="258"/>
      <c r="BN964" s="258"/>
      <c r="BO964" s="258"/>
      <c r="BP964" s="258"/>
      <c r="BQ964" s="258"/>
      <c r="BR964" s="258"/>
      <c r="BS964" s="258"/>
      <c r="BT964" s="258"/>
      <c r="BU964" s="258"/>
      <c r="BV964" s="259"/>
      <c r="BW964" s="260"/>
      <c r="BX964" s="258"/>
      <c r="BY964" s="258"/>
      <c r="BZ964" s="258"/>
      <c r="CA964" s="258"/>
    </row>
    <row r="965" spans="2:79" x14ac:dyDescent="0.25">
      <c r="B965" s="263"/>
      <c r="C965" s="261"/>
      <c r="I965" s="220"/>
      <c r="J965" s="253"/>
      <c r="K965" s="254"/>
      <c r="L965" s="254"/>
      <c r="M965" s="255"/>
      <c r="N965" s="326"/>
      <c r="O965" s="256"/>
      <c r="P965" s="256"/>
      <c r="Q965" s="256"/>
      <c r="R965" s="256"/>
      <c r="S965" s="256"/>
      <c r="T965" s="256"/>
      <c r="U965" s="256"/>
      <c r="V965" s="257"/>
      <c r="W965" s="257"/>
      <c r="X965" s="257"/>
      <c r="Y965" s="257"/>
      <c r="Z965" s="257"/>
      <c r="AA965" s="257"/>
      <c r="AB965" s="253"/>
      <c r="AC965" s="258"/>
      <c r="AD965" s="253"/>
      <c r="AE965" s="253"/>
      <c r="AF965" s="253"/>
      <c r="AG965" s="253"/>
      <c r="AH965" s="253"/>
      <c r="AI965" s="253"/>
      <c r="AJ965" s="253"/>
      <c r="AK965" s="258"/>
      <c r="AL965" s="258"/>
      <c r="AM965" s="258"/>
      <c r="AN965" s="258"/>
      <c r="AO965" s="258"/>
      <c r="AP965" s="258"/>
      <c r="AQ965" s="258"/>
      <c r="AR965" s="258"/>
      <c r="AS965" s="258"/>
      <c r="AT965" s="258"/>
      <c r="AU965" s="258"/>
      <c r="AV965" s="258"/>
      <c r="AW965" s="258"/>
      <c r="AX965" s="258"/>
      <c r="AY965" s="258"/>
      <c r="AZ965" s="258"/>
      <c r="BA965" s="258"/>
      <c r="BB965" s="258"/>
      <c r="BC965" s="258"/>
      <c r="BD965" s="258"/>
      <c r="BE965" s="258"/>
      <c r="BF965" s="258"/>
      <c r="BG965" s="258"/>
      <c r="BH965" s="258"/>
      <c r="BI965" s="258"/>
      <c r="BJ965" s="258"/>
      <c r="BK965" s="258"/>
      <c r="BL965" s="297"/>
      <c r="BM965" s="258"/>
      <c r="BN965" s="258"/>
      <c r="BO965" s="258"/>
      <c r="BP965" s="258"/>
      <c r="BQ965" s="258"/>
      <c r="BR965" s="258"/>
      <c r="BS965" s="258"/>
      <c r="BT965" s="258"/>
      <c r="BU965" s="258"/>
      <c r="BV965" s="259"/>
      <c r="BW965" s="260"/>
      <c r="BX965" s="258"/>
      <c r="BY965" s="258"/>
      <c r="BZ965" s="258"/>
      <c r="CA965" s="258"/>
    </row>
    <row r="966" spans="2:79" x14ac:dyDescent="0.25">
      <c r="B966" s="263"/>
      <c r="C966" s="261"/>
      <c r="I966" s="220"/>
      <c r="J966" s="253"/>
      <c r="K966" s="254"/>
      <c r="L966" s="254"/>
      <c r="M966" s="255"/>
      <c r="N966" s="326"/>
      <c r="O966" s="256"/>
      <c r="P966" s="256"/>
      <c r="Q966" s="256"/>
      <c r="R966" s="256"/>
      <c r="S966" s="256"/>
      <c r="T966" s="256"/>
      <c r="U966" s="256"/>
      <c r="V966" s="257"/>
      <c r="W966" s="257"/>
      <c r="X966" s="257"/>
      <c r="Y966" s="257"/>
      <c r="Z966" s="257"/>
      <c r="AA966" s="257"/>
      <c r="AB966" s="253"/>
      <c r="AC966" s="258"/>
      <c r="AD966" s="253"/>
      <c r="AE966" s="253"/>
      <c r="AF966" s="253"/>
      <c r="AG966" s="253"/>
      <c r="AH966" s="253"/>
      <c r="AI966" s="253"/>
      <c r="AJ966" s="253"/>
      <c r="AK966" s="258"/>
      <c r="AL966" s="258"/>
      <c r="AM966" s="258"/>
      <c r="AN966" s="258"/>
      <c r="AO966" s="258"/>
      <c r="AP966" s="258"/>
      <c r="AQ966" s="258"/>
      <c r="AR966" s="258"/>
      <c r="AS966" s="258"/>
      <c r="AT966" s="258"/>
      <c r="AU966" s="258"/>
      <c r="AV966" s="258"/>
      <c r="AW966" s="258"/>
      <c r="AX966" s="258"/>
      <c r="AY966" s="258"/>
      <c r="AZ966" s="258"/>
      <c r="BA966" s="258"/>
      <c r="BB966" s="258"/>
      <c r="BC966" s="258"/>
      <c r="BD966" s="258"/>
      <c r="BE966" s="258"/>
      <c r="BF966" s="258"/>
      <c r="BG966" s="258"/>
      <c r="BH966" s="258"/>
      <c r="BI966" s="258"/>
      <c r="BJ966" s="258"/>
      <c r="BK966" s="258"/>
      <c r="BL966" s="297"/>
      <c r="BM966" s="258"/>
      <c r="BN966" s="258"/>
      <c r="BO966" s="258"/>
      <c r="BP966" s="258"/>
      <c r="BQ966" s="258"/>
      <c r="BR966" s="258"/>
      <c r="BS966" s="258"/>
      <c r="BT966" s="258"/>
      <c r="BU966" s="258"/>
      <c r="BV966" s="259"/>
      <c r="BW966" s="260"/>
      <c r="BX966" s="258"/>
      <c r="BY966" s="258"/>
      <c r="BZ966" s="258"/>
      <c r="CA966" s="258"/>
    </row>
    <row r="967" spans="2:79" x14ac:dyDescent="0.25">
      <c r="B967" s="263"/>
      <c r="C967" s="261"/>
      <c r="I967" s="220"/>
      <c r="J967" s="253"/>
      <c r="K967" s="254"/>
      <c r="L967" s="254"/>
      <c r="M967" s="255"/>
      <c r="N967" s="326"/>
      <c r="O967" s="256"/>
      <c r="P967" s="256"/>
      <c r="Q967" s="256"/>
      <c r="R967" s="256"/>
      <c r="S967" s="256"/>
      <c r="T967" s="256"/>
      <c r="U967" s="256"/>
      <c r="V967" s="257"/>
      <c r="W967" s="257"/>
      <c r="X967" s="257"/>
      <c r="Y967" s="257"/>
      <c r="Z967" s="257"/>
      <c r="AA967" s="257"/>
      <c r="AB967" s="253"/>
      <c r="AC967" s="258"/>
      <c r="AD967" s="253"/>
      <c r="AE967" s="253"/>
      <c r="AF967" s="253"/>
      <c r="AG967" s="253"/>
      <c r="AH967" s="253"/>
      <c r="AI967" s="253"/>
      <c r="AJ967" s="253"/>
      <c r="AK967" s="258"/>
      <c r="AL967" s="258"/>
      <c r="AM967" s="258"/>
      <c r="AN967" s="258"/>
      <c r="AO967" s="258"/>
      <c r="AP967" s="258"/>
      <c r="AQ967" s="258"/>
      <c r="AR967" s="258"/>
      <c r="AS967" s="258"/>
      <c r="AT967" s="258"/>
      <c r="AU967" s="258"/>
      <c r="AV967" s="258"/>
      <c r="AW967" s="258"/>
      <c r="AX967" s="258"/>
      <c r="AY967" s="258"/>
      <c r="AZ967" s="258"/>
      <c r="BA967" s="258"/>
      <c r="BB967" s="258"/>
      <c r="BC967" s="258"/>
      <c r="BD967" s="258"/>
      <c r="BE967" s="258"/>
      <c r="BF967" s="258"/>
      <c r="BG967" s="258"/>
      <c r="BH967" s="258"/>
      <c r="BI967" s="258"/>
      <c r="BJ967" s="258"/>
      <c r="BK967" s="258"/>
      <c r="BL967" s="297"/>
      <c r="BM967" s="258"/>
      <c r="BN967" s="258"/>
      <c r="BO967" s="258"/>
      <c r="BP967" s="258"/>
      <c r="BQ967" s="258"/>
      <c r="BR967" s="258"/>
      <c r="BS967" s="258"/>
      <c r="BT967" s="258"/>
      <c r="BU967" s="258"/>
      <c r="BV967" s="259"/>
      <c r="BW967" s="260"/>
      <c r="BX967" s="258"/>
      <c r="BY967" s="258"/>
      <c r="BZ967" s="258"/>
      <c r="CA967" s="258"/>
    </row>
    <row r="968" spans="2:79" x14ac:dyDescent="0.25">
      <c r="B968" s="263"/>
      <c r="C968" s="261"/>
      <c r="I968" s="220"/>
      <c r="J968" s="253"/>
      <c r="K968" s="254"/>
      <c r="L968" s="254"/>
      <c r="M968" s="255"/>
      <c r="N968" s="326"/>
      <c r="O968" s="256"/>
      <c r="P968" s="256"/>
      <c r="Q968" s="256"/>
      <c r="R968" s="256"/>
      <c r="S968" s="256"/>
      <c r="T968" s="256"/>
      <c r="U968" s="256"/>
      <c r="V968" s="257"/>
      <c r="W968" s="257"/>
      <c r="X968" s="257"/>
      <c r="Y968" s="257"/>
      <c r="Z968" s="257"/>
      <c r="AA968" s="257"/>
      <c r="AB968" s="253"/>
      <c r="AC968" s="258"/>
      <c r="AD968" s="253"/>
      <c r="AE968" s="253"/>
      <c r="AF968" s="253"/>
      <c r="AG968" s="253"/>
      <c r="AH968" s="253"/>
      <c r="AI968" s="253"/>
      <c r="AJ968" s="253"/>
      <c r="AK968" s="258"/>
      <c r="AL968" s="258"/>
      <c r="AM968" s="258"/>
      <c r="AN968" s="258"/>
      <c r="AO968" s="258"/>
      <c r="AP968" s="258"/>
      <c r="AQ968" s="258"/>
      <c r="AR968" s="258"/>
      <c r="AS968" s="258"/>
      <c r="AT968" s="258"/>
      <c r="AU968" s="258"/>
      <c r="AV968" s="258"/>
      <c r="AW968" s="258"/>
      <c r="AX968" s="258"/>
      <c r="AY968" s="258"/>
      <c r="AZ968" s="258"/>
      <c r="BA968" s="258"/>
      <c r="BB968" s="258"/>
      <c r="BC968" s="258"/>
      <c r="BD968" s="258"/>
      <c r="BE968" s="258"/>
      <c r="BF968" s="258"/>
      <c r="BG968" s="258"/>
      <c r="BH968" s="258"/>
      <c r="BI968" s="258"/>
      <c r="BJ968" s="258"/>
      <c r="BK968" s="258"/>
      <c r="BL968" s="297"/>
      <c r="BM968" s="258"/>
      <c r="BN968" s="258"/>
      <c r="BO968" s="258"/>
      <c r="BP968" s="258"/>
      <c r="BQ968" s="258"/>
      <c r="BR968" s="258"/>
      <c r="BS968" s="258"/>
      <c r="BT968" s="258"/>
      <c r="BU968" s="258"/>
      <c r="BV968" s="259"/>
      <c r="BW968" s="260"/>
      <c r="BX968" s="258"/>
      <c r="BY968" s="258"/>
      <c r="BZ968" s="258"/>
      <c r="CA968" s="258"/>
    </row>
    <row r="969" spans="2:79" x14ac:dyDescent="0.25">
      <c r="B969" s="263"/>
      <c r="C969" s="261"/>
      <c r="I969" s="220"/>
      <c r="J969" s="253"/>
      <c r="K969" s="254"/>
      <c r="L969" s="254"/>
      <c r="M969" s="255"/>
      <c r="N969" s="326"/>
      <c r="O969" s="256"/>
      <c r="P969" s="256"/>
      <c r="Q969" s="256"/>
      <c r="R969" s="256"/>
      <c r="S969" s="256"/>
      <c r="T969" s="256"/>
      <c r="U969" s="256"/>
      <c r="V969" s="257"/>
      <c r="W969" s="257"/>
      <c r="X969" s="257"/>
      <c r="Y969" s="257"/>
      <c r="Z969" s="257"/>
      <c r="AA969" s="257"/>
      <c r="AB969" s="253"/>
      <c r="AC969" s="258"/>
      <c r="AD969" s="253"/>
      <c r="AE969" s="253"/>
      <c r="AF969" s="253"/>
      <c r="AG969" s="253"/>
      <c r="AH969" s="253"/>
      <c r="AI969" s="253"/>
      <c r="AJ969" s="253"/>
      <c r="AK969" s="258"/>
      <c r="AL969" s="258"/>
      <c r="AM969" s="258"/>
      <c r="AN969" s="258"/>
      <c r="AO969" s="258"/>
      <c r="AP969" s="258"/>
      <c r="AQ969" s="258"/>
      <c r="AR969" s="258"/>
      <c r="AS969" s="258"/>
      <c r="AT969" s="258"/>
      <c r="AU969" s="258"/>
      <c r="AV969" s="258"/>
      <c r="AW969" s="258"/>
      <c r="AX969" s="258"/>
      <c r="AY969" s="258"/>
      <c r="AZ969" s="258"/>
      <c r="BA969" s="258"/>
      <c r="BB969" s="258"/>
      <c r="BC969" s="258"/>
      <c r="BD969" s="258"/>
      <c r="BE969" s="258"/>
      <c r="BF969" s="258"/>
      <c r="BG969" s="258"/>
      <c r="BH969" s="258"/>
      <c r="BI969" s="258"/>
      <c r="BJ969" s="258"/>
      <c r="BK969" s="258"/>
      <c r="BL969" s="297"/>
      <c r="BM969" s="258"/>
      <c r="BN969" s="258"/>
      <c r="BO969" s="258"/>
      <c r="BP969" s="258"/>
      <c r="BQ969" s="258"/>
      <c r="BR969" s="258"/>
      <c r="BS969" s="258"/>
      <c r="BT969" s="258"/>
      <c r="BU969" s="258"/>
      <c r="BV969" s="259"/>
      <c r="BW969" s="260"/>
      <c r="BX969" s="258"/>
      <c r="BY969" s="258"/>
      <c r="BZ969" s="258"/>
      <c r="CA969" s="258"/>
    </row>
    <row r="970" spans="2:79" x14ac:dyDescent="0.25">
      <c r="B970" s="263"/>
      <c r="C970" s="261"/>
      <c r="I970" s="220"/>
      <c r="J970" s="253"/>
      <c r="K970" s="254"/>
      <c r="L970" s="254"/>
      <c r="M970" s="255"/>
      <c r="N970" s="326"/>
      <c r="O970" s="256"/>
      <c r="P970" s="256"/>
      <c r="Q970" s="256"/>
      <c r="R970" s="256"/>
      <c r="S970" s="256"/>
      <c r="T970" s="256"/>
      <c r="U970" s="256"/>
      <c r="V970" s="257"/>
      <c r="W970" s="257"/>
      <c r="X970" s="257"/>
      <c r="Y970" s="257"/>
      <c r="Z970" s="257"/>
      <c r="AA970" s="257"/>
      <c r="AB970" s="253"/>
      <c r="AC970" s="258"/>
      <c r="AD970" s="253"/>
      <c r="AE970" s="253"/>
      <c r="AF970" s="253"/>
      <c r="AG970" s="253"/>
      <c r="AH970" s="253"/>
      <c r="AI970" s="253"/>
      <c r="AJ970" s="253"/>
      <c r="AK970" s="258"/>
      <c r="AL970" s="258"/>
      <c r="AM970" s="258"/>
      <c r="AN970" s="258"/>
      <c r="AO970" s="258"/>
      <c r="AP970" s="258"/>
      <c r="AQ970" s="258"/>
      <c r="AR970" s="258"/>
      <c r="AS970" s="258"/>
      <c r="AT970" s="258"/>
      <c r="AU970" s="258"/>
      <c r="AV970" s="258"/>
      <c r="AW970" s="258"/>
      <c r="AX970" s="258"/>
      <c r="AY970" s="258"/>
      <c r="AZ970" s="258"/>
      <c r="BA970" s="258"/>
      <c r="BB970" s="258"/>
      <c r="BC970" s="258"/>
      <c r="BD970" s="258"/>
      <c r="BE970" s="258"/>
      <c r="BF970" s="258"/>
      <c r="BG970" s="258"/>
      <c r="BH970" s="258"/>
      <c r="BI970" s="258"/>
      <c r="BJ970" s="258"/>
      <c r="BK970" s="258"/>
      <c r="BL970" s="297"/>
      <c r="BM970" s="258"/>
      <c r="BN970" s="258"/>
      <c r="BO970" s="258"/>
      <c r="BP970" s="258"/>
      <c r="BQ970" s="258"/>
      <c r="BR970" s="258"/>
      <c r="BS970" s="258"/>
      <c r="BT970" s="258"/>
      <c r="BU970" s="258"/>
      <c r="BV970" s="259"/>
      <c r="BW970" s="260"/>
      <c r="BX970" s="258"/>
      <c r="BY970" s="258"/>
      <c r="BZ970" s="258"/>
      <c r="CA970" s="258"/>
    </row>
    <row r="971" spans="2:79" x14ac:dyDescent="0.25">
      <c r="B971" s="263"/>
      <c r="C971" s="261"/>
      <c r="I971" s="220"/>
      <c r="J971" s="253"/>
      <c r="K971" s="254"/>
      <c r="L971" s="254"/>
      <c r="M971" s="255"/>
      <c r="N971" s="326"/>
      <c r="O971" s="256"/>
      <c r="P971" s="256"/>
      <c r="Q971" s="256"/>
      <c r="R971" s="256"/>
      <c r="S971" s="256"/>
      <c r="T971" s="256"/>
      <c r="U971" s="256"/>
      <c r="V971" s="257"/>
      <c r="W971" s="257"/>
      <c r="X971" s="257"/>
      <c r="Y971" s="257"/>
      <c r="Z971" s="257"/>
      <c r="AA971" s="257"/>
      <c r="AB971" s="253"/>
      <c r="AC971" s="258"/>
      <c r="AD971" s="253"/>
      <c r="AE971" s="253"/>
      <c r="AF971" s="253"/>
      <c r="AG971" s="253"/>
      <c r="AH971" s="253"/>
      <c r="AI971" s="253"/>
      <c r="AJ971" s="253"/>
      <c r="AK971" s="258"/>
      <c r="AL971" s="258"/>
      <c r="AM971" s="258"/>
      <c r="AN971" s="258"/>
      <c r="AO971" s="258"/>
      <c r="AP971" s="258"/>
      <c r="AQ971" s="258"/>
      <c r="AR971" s="258"/>
      <c r="AS971" s="258"/>
      <c r="AT971" s="258"/>
      <c r="AU971" s="258"/>
      <c r="AV971" s="258"/>
      <c r="AW971" s="258"/>
      <c r="AX971" s="258"/>
      <c r="AY971" s="258"/>
      <c r="AZ971" s="258"/>
      <c r="BA971" s="258"/>
      <c r="BB971" s="258"/>
      <c r="BC971" s="258"/>
      <c r="BD971" s="258"/>
      <c r="BE971" s="258"/>
      <c r="BF971" s="258"/>
      <c r="BG971" s="258"/>
      <c r="BH971" s="258"/>
      <c r="BI971" s="258"/>
      <c r="BJ971" s="258"/>
      <c r="BK971" s="258"/>
      <c r="BL971" s="297"/>
      <c r="BM971" s="258"/>
      <c r="BN971" s="258"/>
      <c r="BO971" s="258"/>
      <c r="BP971" s="258"/>
      <c r="BQ971" s="258"/>
      <c r="BR971" s="258"/>
      <c r="BS971" s="258"/>
      <c r="BT971" s="258"/>
      <c r="BU971" s="258"/>
      <c r="BV971" s="259"/>
      <c r="BW971" s="260"/>
      <c r="BX971" s="258"/>
      <c r="BY971" s="258"/>
      <c r="BZ971" s="258"/>
      <c r="CA971" s="258"/>
    </row>
    <row r="972" spans="2:79" x14ac:dyDescent="0.25">
      <c r="B972" s="263"/>
      <c r="C972" s="261"/>
      <c r="I972" s="220"/>
      <c r="J972" s="253"/>
      <c r="K972" s="254"/>
      <c r="L972" s="254"/>
      <c r="M972" s="255"/>
      <c r="N972" s="326"/>
      <c r="O972" s="256"/>
      <c r="P972" s="256"/>
      <c r="Q972" s="256"/>
      <c r="R972" s="256"/>
      <c r="S972" s="256"/>
      <c r="T972" s="256"/>
      <c r="U972" s="256"/>
      <c r="V972" s="257"/>
      <c r="W972" s="257"/>
      <c r="X972" s="257"/>
      <c r="Y972" s="257"/>
      <c r="Z972" s="257"/>
      <c r="AA972" s="257"/>
      <c r="AB972" s="253"/>
      <c r="AC972" s="258"/>
      <c r="AD972" s="253"/>
      <c r="AE972" s="253"/>
      <c r="AF972" s="253"/>
      <c r="AG972" s="253"/>
      <c r="AH972" s="253"/>
      <c r="AI972" s="253"/>
      <c r="AJ972" s="253"/>
      <c r="AK972" s="258"/>
      <c r="AL972" s="258"/>
      <c r="AM972" s="258"/>
      <c r="AN972" s="258"/>
      <c r="AO972" s="258"/>
      <c r="AP972" s="258"/>
      <c r="AQ972" s="258"/>
      <c r="AR972" s="258"/>
      <c r="AS972" s="258"/>
      <c r="AT972" s="258"/>
      <c r="AU972" s="258"/>
      <c r="AV972" s="258"/>
      <c r="AW972" s="258"/>
      <c r="AX972" s="258"/>
      <c r="AY972" s="258"/>
      <c r="AZ972" s="258"/>
      <c r="BA972" s="258"/>
      <c r="BB972" s="258"/>
      <c r="BC972" s="258"/>
      <c r="BD972" s="258"/>
      <c r="BE972" s="258"/>
      <c r="BF972" s="258"/>
      <c r="BG972" s="258"/>
      <c r="BH972" s="258"/>
      <c r="BI972" s="258"/>
      <c r="BJ972" s="258"/>
      <c r="BK972" s="258"/>
      <c r="BL972" s="297"/>
      <c r="BM972" s="258"/>
      <c r="BN972" s="258"/>
      <c r="BO972" s="258"/>
      <c r="BP972" s="258"/>
      <c r="BQ972" s="258"/>
      <c r="BR972" s="258"/>
      <c r="BS972" s="258"/>
      <c r="BT972" s="258"/>
      <c r="BU972" s="258"/>
      <c r="BV972" s="259"/>
      <c r="BW972" s="260"/>
      <c r="BX972" s="258"/>
      <c r="BY972" s="258"/>
      <c r="BZ972" s="258"/>
      <c r="CA972" s="258"/>
    </row>
    <row r="973" spans="2:79" x14ac:dyDescent="0.25">
      <c r="B973" s="263"/>
      <c r="C973" s="261"/>
      <c r="I973" s="220"/>
      <c r="J973" s="253"/>
      <c r="K973" s="254"/>
      <c r="L973" s="254"/>
      <c r="M973" s="255"/>
      <c r="N973" s="326"/>
      <c r="O973" s="256"/>
      <c r="P973" s="256"/>
      <c r="Q973" s="256"/>
      <c r="R973" s="256"/>
      <c r="S973" s="256"/>
      <c r="T973" s="256"/>
      <c r="U973" s="256"/>
      <c r="V973" s="257"/>
      <c r="W973" s="257"/>
      <c r="X973" s="257"/>
      <c r="Y973" s="257"/>
      <c r="Z973" s="257"/>
      <c r="AA973" s="257"/>
      <c r="AB973" s="253"/>
      <c r="AC973" s="258"/>
      <c r="AD973" s="253"/>
      <c r="AE973" s="253"/>
      <c r="AF973" s="253"/>
      <c r="AG973" s="253"/>
      <c r="AH973" s="253"/>
      <c r="AI973" s="253"/>
      <c r="AJ973" s="253"/>
      <c r="AK973" s="258"/>
      <c r="AL973" s="258"/>
      <c r="AM973" s="258"/>
      <c r="AN973" s="258"/>
      <c r="AO973" s="258"/>
      <c r="AP973" s="258"/>
      <c r="AQ973" s="258"/>
      <c r="AR973" s="258"/>
      <c r="AS973" s="258"/>
      <c r="AT973" s="258"/>
      <c r="AU973" s="258"/>
      <c r="AV973" s="258"/>
      <c r="AW973" s="258"/>
      <c r="AX973" s="258"/>
      <c r="AY973" s="258"/>
      <c r="AZ973" s="258"/>
      <c r="BA973" s="258"/>
      <c r="BB973" s="258"/>
      <c r="BC973" s="258"/>
      <c r="BD973" s="258"/>
      <c r="BE973" s="258"/>
      <c r="BF973" s="258"/>
      <c r="BG973" s="258"/>
      <c r="BH973" s="258"/>
      <c r="BI973" s="258"/>
      <c r="BJ973" s="258"/>
      <c r="BK973" s="258"/>
      <c r="BL973" s="297"/>
      <c r="BM973" s="258"/>
      <c r="BN973" s="258"/>
      <c r="BO973" s="258"/>
      <c r="BP973" s="258"/>
      <c r="BQ973" s="258"/>
      <c r="BR973" s="258"/>
      <c r="BS973" s="258"/>
      <c r="BT973" s="258"/>
      <c r="BU973" s="258"/>
      <c r="BV973" s="259"/>
      <c r="BW973" s="260"/>
      <c r="BX973" s="258"/>
      <c r="BY973" s="258"/>
      <c r="BZ973" s="258"/>
      <c r="CA973" s="258"/>
    </row>
    <row r="974" spans="2:79" x14ac:dyDescent="0.25">
      <c r="B974" s="263"/>
      <c r="C974" s="261"/>
      <c r="I974" s="220"/>
      <c r="J974" s="253"/>
      <c r="K974" s="254"/>
      <c r="L974" s="254"/>
      <c r="M974" s="255"/>
      <c r="N974" s="326"/>
      <c r="O974" s="256"/>
      <c r="P974" s="256"/>
      <c r="Q974" s="256"/>
      <c r="R974" s="256"/>
      <c r="S974" s="256"/>
      <c r="T974" s="256"/>
      <c r="U974" s="256"/>
      <c r="V974" s="257"/>
      <c r="W974" s="257"/>
      <c r="X974" s="257"/>
      <c r="Y974" s="257"/>
      <c r="Z974" s="257"/>
      <c r="AA974" s="257"/>
      <c r="AB974" s="253"/>
      <c r="AC974" s="258"/>
      <c r="AD974" s="253"/>
      <c r="AE974" s="253"/>
      <c r="AF974" s="253"/>
      <c r="AG974" s="253"/>
      <c r="AH974" s="253"/>
      <c r="AI974" s="253"/>
      <c r="AJ974" s="253"/>
      <c r="AK974" s="258"/>
      <c r="AL974" s="258"/>
      <c r="AM974" s="258"/>
      <c r="AN974" s="258"/>
      <c r="AO974" s="258"/>
      <c r="AP974" s="258"/>
      <c r="AQ974" s="258"/>
      <c r="AR974" s="258"/>
      <c r="AS974" s="258"/>
      <c r="AT974" s="258"/>
      <c r="AU974" s="258"/>
      <c r="AV974" s="258"/>
      <c r="AW974" s="258"/>
      <c r="AX974" s="258"/>
      <c r="AY974" s="258"/>
      <c r="AZ974" s="258"/>
      <c r="BA974" s="258"/>
      <c r="BB974" s="258"/>
      <c r="BC974" s="258"/>
      <c r="BD974" s="258"/>
      <c r="BE974" s="258"/>
      <c r="BF974" s="258"/>
      <c r="BG974" s="258"/>
      <c r="BH974" s="258"/>
      <c r="BI974" s="258"/>
      <c r="BJ974" s="258"/>
      <c r="BK974" s="258"/>
      <c r="BL974" s="297"/>
      <c r="BM974" s="258"/>
      <c r="BN974" s="258"/>
      <c r="BO974" s="258"/>
      <c r="BP974" s="258"/>
      <c r="BQ974" s="258"/>
      <c r="BR974" s="258"/>
      <c r="BS974" s="258"/>
      <c r="BT974" s="258"/>
      <c r="BU974" s="258"/>
      <c r="BV974" s="259"/>
      <c r="BW974" s="260"/>
      <c r="BX974" s="258"/>
      <c r="BY974" s="258"/>
      <c r="BZ974" s="258"/>
      <c r="CA974" s="258"/>
    </row>
    <row r="975" spans="2:79" x14ac:dyDescent="0.25">
      <c r="B975" s="263"/>
      <c r="C975" s="261"/>
      <c r="I975" s="220"/>
      <c r="J975" s="253"/>
      <c r="K975" s="254"/>
      <c r="L975" s="254"/>
      <c r="M975" s="255"/>
      <c r="N975" s="326"/>
      <c r="O975" s="256"/>
      <c r="P975" s="256"/>
      <c r="Q975" s="256"/>
      <c r="R975" s="256"/>
      <c r="S975" s="256"/>
      <c r="T975" s="256"/>
      <c r="U975" s="256"/>
      <c r="V975" s="257"/>
      <c r="W975" s="257"/>
      <c r="X975" s="257"/>
      <c r="Y975" s="257"/>
      <c r="Z975" s="257"/>
      <c r="AA975" s="257"/>
      <c r="AB975" s="253"/>
      <c r="AC975" s="258"/>
      <c r="AD975" s="253"/>
      <c r="AE975" s="253"/>
      <c r="AF975" s="253"/>
      <c r="AG975" s="253"/>
      <c r="AH975" s="253"/>
      <c r="AI975" s="253"/>
      <c r="AJ975" s="253"/>
      <c r="AK975" s="258"/>
      <c r="AL975" s="258"/>
      <c r="AM975" s="258"/>
      <c r="AN975" s="258"/>
      <c r="AO975" s="258"/>
      <c r="AP975" s="258"/>
      <c r="AQ975" s="258"/>
      <c r="AR975" s="258"/>
      <c r="AS975" s="258"/>
      <c r="AT975" s="258"/>
      <c r="AU975" s="258"/>
      <c r="AV975" s="258"/>
      <c r="AW975" s="258"/>
      <c r="AX975" s="258"/>
      <c r="AY975" s="258"/>
      <c r="AZ975" s="258"/>
      <c r="BA975" s="258"/>
      <c r="BB975" s="258"/>
      <c r="BC975" s="258"/>
      <c r="BD975" s="258"/>
      <c r="BE975" s="258"/>
      <c r="BF975" s="258"/>
      <c r="BG975" s="258"/>
      <c r="BH975" s="258"/>
      <c r="BI975" s="258"/>
      <c r="BJ975" s="258"/>
      <c r="BK975" s="258"/>
      <c r="BL975" s="297"/>
      <c r="BM975" s="258"/>
      <c r="BN975" s="258"/>
      <c r="BO975" s="258"/>
      <c r="BP975" s="258"/>
      <c r="BQ975" s="258"/>
      <c r="BR975" s="258"/>
      <c r="BS975" s="258"/>
      <c r="BT975" s="258"/>
      <c r="BU975" s="258"/>
      <c r="BV975" s="259"/>
      <c r="BW975" s="260"/>
      <c r="BX975" s="258"/>
      <c r="BY975" s="258"/>
      <c r="BZ975" s="258"/>
      <c r="CA975" s="258"/>
    </row>
    <row r="976" spans="2:79" x14ac:dyDescent="0.25">
      <c r="B976" s="263"/>
      <c r="C976" s="261"/>
      <c r="I976" s="220"/>
      <c r="J976" s="253"/>
      <c r="K976" s="254"/>
      <c r="L976" s="254"/>
      <c r="M976" s="255"/>
      <c r="N976" s="326"/>
      <c r="O976" s="256"/>
      <c r="P976" s="256"/>
      <c r="Q976" s="256"/>
      <c r="R976" s="256"/>
      <c r="S976" s="256"/>
      <c r="T976" s="256"/>
      <c r="U976" s="256"/>
      <c r="V976" s="257"/>
      <c r="W976" s="257"/>
      <c r="X976" s="257"/>
      <c r="Y976" s="257"/>
      <c r="Z976" s="257"/>
      <c r="AA976" s="257"/>
      <c r="AB976" s="253"/>
      <c r="AC976" s="258"/>
      <c r="AD976" s="253"/>
      <c r="AE976" s="253"/>
      <c r="AF976" s="253"/>
      <c r="AG976" s="253"/>
      <c r="AH976" s="253"/>
      <c r="AI976" s="253"/>
      <c r="AJ976" s="253"/>
      <c r="AK976" s="258"/>
      <c r="AL976" s="258"/>
      <c r="AM976" s="258"/>
      <c r="AN976" s="258"/>
      <c r="AO976" s="258"/>
      <c r="AP976" s="258"/>
      <c r="AQ976" s="258"/>
      <c r="AR976" s="258"/>
      <c r="AS976" s="258"/>
      <c r="AT976" s="258"/>
      <c r="AU976" s="258"/>
      <c r="AV976" s="258"/>
      <c r="AW976" s="258"/>
      <c r="AX976" s="258"/>
      <c r="AY976" s="258"/>
      <c r="AZ976" s="258"/>
      <c r="BA976" s="258"/>
      <c r="BB976" s="258"/>
      <c r="BC976" s="258"/>
      <c r="BD976" s="258"/>
      <c r="BE976" s="258"/>
      <c r="BF976" s="258"/>
      <c r="BG976" s="258"/>
      <c r="BH976" s="258"/>
      <c r="BI976" s="258"/>
      <c r="BJ976" s="258"/>
      <c r="BK976" s="258"/>
      <c r="BL976" s="297"/>
      <c r="BM976" s="258"/>
      <c r="BN976" s="258"/>
      <c r="BO976" s="258"/>
      <c r="BP976" s="258"/>
      <c r="BQ976" s="258"/>
      <c r="BR976" s="258"/>
      <c r="BS976" s="258"/>
      <c r="BT976" s="258"/>
      <c r="BU976" s="258"/>
      <c r="BV976" s="259"/>
      <c r="BW976" s="260"/>
      <c r="BX976" s="258"/>
      <c r="BY976" s="258"/>
      <c r="BZ976" s="258"/>
      <c r="CA976" s="258"/>
    </row>
    <row r="977" spans="2:79" x14ac:dyDescent="0.25">
      <c r="B977" s="263"/>
      <c r="C977" s="261"/>
      <c r="I977" s="220"/>
      <c r="J977" s="253"/>
      <c r="K977" s="254"/>
      <c r="L977" s="254"/>
      <c r="M977" s="255"/>
      <c r="N977" s="326"/>
      <c r="O977" s="256"/>
      <c r="P977" s="256"/>
      <c r="Q977" s="256"/>
      <c r="R977" s="256"/>
      <c r="S977" s="256"/>
      <c r="T977" s="256"/>
      <c r="U977" s="256"/>
      <c r="V977" s="257"/>
      <c r="W977" s="257"/>
      <c r="X977" s="257"/>
      <c r="Y977" s="257"/>
      <c r="Z977" s="257"/>
      <c r="AA977" s="257"/>
      <c r="AB977" s="253"/>
      <c r="AC977" s="258"/>
      <c r="AD977" s="253"/>
      <c r="AE977" s="253"/>
      <c r="AF977" s="253"/>
      <c r="AG977" s="253"/>
      <c r="AH977" s="253"/>
      <c r="AI977" s="253"/>
      <c r="AJ977" s="253"/>
      <c r="AK977" s="258"/>
      <c r="AL977" s="258"/>
      <c r="AM977" s="258"/>
      <c r="AN977" s="258"/>
      <c r="AO977" s="258"/>
      <c r="AP977" s="258"/>
      <c r="AQ977" s="258"/>
      <c r="AR977" s="258"/>
      <c r="AS977" s="258"/>
      <c r="AT977" s="258"/>
      <c r="AU977" s="258"/>
      <c r="AV977" s="258"/>
      <c r="AW977" s="258"/>
      <c r="AX977" s="258"/>
      <c r="AY977" s="258"/>
      <c r="AZ977" s="258"/>
      <c r="BA977" s="258"/>
      <c r="BB977" s="258"/>
      <c r="BC977" s="258"/>
      <c r="BD977" s="258"/>
      <c r="BE977" s="258"/>
      <c r="BF977" s="258"/>
      <c r="BG977" s="258"/>
      <c r="BH977" s="258"/>
      <c r="BI977" s="258"/>
      <c r="BJ977" s="258"/>
      <c r="BK977" s="258"/>
      <c r="BL977" s="297"/>
      <c r="BM977" s="258"/>
      <c r="BN977" s="258"/>
      <c r="BO977" s="258"/>
      <c r="BP977" s="258"/>
      <c r="BQ977" s="258"/>
      <c r="BR977" s="258"/>
      <c r="BS977" s="258"/>
      <c r="BT977" s="258"/>
      <c r="BU977" s="258"/>
      <c r="BV977" s="259"/>
      <c r="BW977" s="260"/>
      <c r="BX977" s="258"/>
      <c r="BY977" s="258"/>
      <c r="BZ977" s="258"/>
      <c r="CA977" s="258"/>
    </row>
    <row r="978" spans="2:79" x14ac:dyDescent="0.25">
      <c r="B978" s="263"/>
      <c r="C978" s="261"/>
      <c r="I978" s="220"/>
      <c r="J978" s="253"/>
      <c r="K978" s="254"/>
      <c r="L978" s="254"/>
      <c r="M978" s="255"/>
      <c r="N978" s="326"/>
      <c r="O978" s="256"/>
      <c r="P978" s="256"/>
      <c r="Q978" s="256"/>
      <c r="R978" s="256"/>
      <c r="S978" s="256"/>
      <c r="T978" s="256"/>
      <c r="U978" s="256"/>
      <c r="V978" s="257"/>
      <c r="W978" s="257"/>
      <c r="X978" s="257"/>
      <c r="Y978" s="257"/>
      <c r="Z978" s="257"/>
      <c r="AA978" s="257"/>
      <c r="AB978" s="253"/>
      <c r="AC978" s="258"/>
      <c r="AD978" s="253"/>
      <c r="AE978" s="253"/>
      <c r="AF978" s="253"/>
      <c r="AG978" s="253"/>
      <c r="AH978" s="253"/>
      <c r="AI978" s="253"/>
      <c r="AJ978" s="253"/>
      <c r="AK978" s="258"/>
      <c r="AL978" s="258"/>
      <c r="AM978" s="258"/>
      <c r="AN978" s="258"/>
      <c r="AO978" s="258"/>
      <c r="AP978" s="258"/>
      <c r="AQ978" s="258"/>
      <c r="AR978" s="258"/>
      <c r="AS978" s="258"/>
      <c r="AT978" s="258"/>
      <c r="AU978" s="258"/>
      <c r="AV978" s="258"/>
      <c r="AW978" s="258"/>
      <c r="AX978" s="258"/>
      <c r="AY978" s="258"/>
      <c r="AZ978" s="258"/>
      <c r="BA978" s="258"/>
      <c r="BB978" s="258"/>
      <c r="BC978" s="258"/>
      <c r="BD978" s="258"/>
      <c r="BE978" s="258"/>
      <c r="BF978" s="258"/>
      <c r="BG978" s="258"/>
      <c r="BH978" s="258"/>
      <c r="BI978" s="258"/>
      <c r="BJ978" s="258"/>
      <c r="BK978" s="258"/>
      <c r="BL978" s="297"/>
      <c r="BM978" s="258"/>
      <c r="BN978" s="258"/>
      <c r="BO978" s="258"/>
      <c r="BP978" s="258"/>
      <c r="BQ978" s="258"/>
      <c r="BR978" s="258"/>
      <c r="BS978" s="258"/>
      <c r="BT978" s="258"/>
      <c r="BU978" s="258"/>
      <c r="BV978" s="259"/>
      <c r="BW978" s="260"/>
      <c r="BX978" s="258"/>
      <c r="BY978" s="258"/>
      <c r="BZ978" s="258"/>
      <c r="CA978" s="258"/>
    </row>
    <row r="979" spans="2:79" x14ac:dyDescent="0.25">
      <c r="B979" s="263"/>
      <c r="C979" s="261"/>
      <c r="I979" s="220"/>
      <c r="J979" s="253"/>
      <c r="K979" s="254"/>
      <c r="L979" s="254"/>
      <c r="M979" s="255"/>
      <c r="N979" s="326"/>
      <c r="O979" s="256"/>
      <c r="P979" s="256"/>
      <c r="Q979" s="256"/>
      <c r="R979" s="256"/>
      <c r="S979" s="256"/>
      <c r="T979" s="256"/>
      <c r="U979" s="256"/>
      <c r="V979" s="257"/>
      <c r="W979" s="257"/>
      <c r="X979" s="257"/>
      <c r="Y979" s="257"/>
      <c r="Z979" s="257"/>
      <c r="AA979" s="257"/>
      <c r="AB979" s="253"/>
      <c r="AC979" s="258"/>
      <c r="AD979" s="253"/>
      <c r="AE979" s="253"/>
      <c r="AF979" s="253"/>
      <c r="AG979" s="253"/>
      <c r="AH979" s="253"/>
      <c r="AI979" s="253"/>
      <c r="AJ979" s="253"/>
      <c r="AK979" s="258"/>
      <c r="AL979" s="258"/>
      <c r="AM979" s="258"/>
      <c r="AN979" s="258"/>
      <c r="AO979" s="258"/>
      <c r="AP979" s="258"/>
      <c r="AQ979" s="258"/>
      <c r="AR979" s="258"/>
      <c r="AS979" s="258"/>
      <c r="AT979" s="258"/>
      <c r="AU979" s="258"/>
      <c r="AV979" s="258"/>
      <c r="AW979" s="258"/>
      <c r="AX979" s="258"/>
      <c r="AY979" s="258"/>
      <c r="AZ979" s="258"/>
      <c r="BA979" s="258"/>
      <c r="BB979" s="258"/>
      <c r="BC979" s="258"/>
      <c r="BD979" s="258"/>
      <c r="BE979" s="258"/>
      <c r="BF979" s="258"/>
      <c r="BG979" s="258"/>
      <c r="BH979" s="258"/>
      <c r="BI979" s="258"/>
      <c r="BJ979" s="258"/>
      <c r="BK979" s="258"/>
      <c r="BL979" s="297"/>
      <c r="BM979" s="258"/>
      <c r="BN979" s="258"/>
      <c r="BO979" s="258"/>
      <c r="BP979" s="258"/>
      <c r="BQ979" s="258"/>
      <c r="BR979" s="258"/>
      <c r="BS979" s="258"/>
      <c r="BT979" s="258"/>
      <c r="BU979" s="258"/>
      <c r="BV979" s="259"/>
      <c r="BW979" s="260"/>
      <c r="BX979" s="258"/>
      <c r="BY979" s="258"/>
      <c r="BZ979" s="258"/>
      <c r="CA979" s="258"/>
    </row>
    <row r="980" spans="2:79" x14ac:dyDescent="0.25">
      <c r="B980" s="263"/>
      <c r="C980" s="261"/>
      <c r="I980" s="220"/>
      <c r="J980" s="253"/>
      <c r="K980" s="254"/>
      <c r="L980" s="254"/>
      <c r="M980" s="255"/>
      <c r="N980" s="326"/>
      <c r="O980" s="256"/>
      <c r="P980" s="256"/>
      <c r="Q980" s="256"/>
      <c r="R980" s="256"/>
      <c r="S980" s="256"/>
      <c r="T980" s="256"/>
      <c r="U980" s="256"/>
      <c r="V980" s="257"/>
      <c r="W980" s="257"/>
      <c r="X980" s="257"/>
      <c r="Y980" s="257"/>
      <c r="Z980" s="257"/>
      <c r="AA980" s="257"/>
      <c r="AB980" s="253"/>
      <c r="AC980" s="258"/>
      <c r="AD980" s="253"/>
      <c r="AE980" s="253"/>
      <c r="AF980" s="253"/>
      <c r="AG980" s="253"/>
      <c r="AH980" s="253"/>
      <c r="AI980" s="253"/>
      <c r="AJ980" s="253"/>
      <c r="AK980" s="258"/>
      <c r="AL980" s="258"/>
      <c r="AM980" s="258"/>
      <c r="AN980" s="258"/>
      <c r="AO980" s="258"/>
      <c r="AP980" s="258"/>
      <c r="AQ980" s="258"/>
      <c r="AR980" s="258"/>
      <c r="AS980" s="258"/>
      <c r="AT980" s="258"/>
      <c r="AU980" s="258"/>
      <c r="AV980" s="258"/>
      <c r="AW980" s="258"/>
      <c r="AX980" s="258"/>
      <c r="AY980" s="258"/>
      <c r="AZ980" s="258"/>
      <c r="BA980" s="258"/>
      <c r="BB980" s="258"/>
      <c r="BC980" s="258"/>
      <c r="BD980" s="258"/>
      <c r="BE980" s="258"/>
      <c r="BF980" s="258"/>
      <c r="BG980" s="258"/>
      <c r="BH980" s="258"/>
      <c r="BI980" s="258"/>
      <c r="BJ980" s="258"/>
      <c r="BK980" s="258"/>
      <c r="BL980" s="297"/>
      <c r="BM980" s="258"/>
      <c r="BN980" s="258"/>
      <c r="BO980" s="258"/>
      <c r="BP980" s="258"/>
      <c r="BQ980" s="258"/>
      <c r="BR980" s="258"/>
      <c r="BS980" s="258"/>
      <c r="BT980" s="258"/>
      <c r="BU980" s="258"/>
      <c r="BV980" s="259"/>
      <c r="BW980" s="260"/>
      <c r="BX980" s="258"/>
      <c r="BY980" s="258"/>
      <c r="BZ980" s="258"/>
      <c r="CA980" s="258"/>
    </row>
    <row r="981" spans="2:79" x14ac:dyDescent="0.25">
      <c r="B981" s="263"/>
      <c r="C981" s="261"/>
      <c r="I981" s="220"/>
      <c r="J981" s="253"/>
      <c r="K981" s="254"/>
      <c r="L981" s="254"/>
      <c r="M981" s="255"/>
      <c r="N981" s="326"/>
      <c r="O981" s="256"/>
      <c r="P981" s="256"/>
      <c r="Q981" s="256"/>
      <c r="R981" s="256"/>
      <c r="S981" s="256"/>
      <c r="T981" s="256"/>
      <c r="U981" s="256"/>
      <c r="V981" s="257"/>
      <c r="W981" s="257"/>
      <c r="X981" s="257"/>
      <c r="Y981" s="257"/>
      <c r="Z981" s="257"/>
      <c r="AA981" s="257"/>
      <c r="AB981" s="253"/>
      <c r="AC981" s="258"/>
      <c r="AD981" s="253"/>
      <c r="AE981" s="253"/>
      <c r="AF981" s="253"/>
      <c r="AG981" s="253"/>
      <c r="AH981" s="253"/>
      <c r="AI981" s="253"/>
      <c r="AJ981" s="253"/>
      <c r="AK981" s="258"/>
      <c r="AL981" s="258"/>
      <c r="AM981" s="258"/>
      <c r="AN981" s="258"/>
      <c r="AO981" s="258"/>
      <c r="AP981" s="258"/>
      <c r="AQ981" s="258"/>
      <c r="AR981" s="258"/>
      <c r="AS981" s="258"/>
      <c r="AT981" s="258"/>
      <c r="AU981" s="258"/>
      <c r="AV981" s="258"/>
      <c r="AW981" s="258"/>
      <c r="AX981" s="258"/>
      <c r="AY981" s="258"/>
      <c r="AZ981" s="258"/>
      <c r="BA981" s="258"/>
      <c r="BB981" s="258"/>
      <c r="BC981" s="258"/>
      <c r="BD981" s="258"/>
      <c r="BE981" s="258"/>
      <c r="BF981" s="258"/>
      <c r="BG981" s="258"/>
      <c r="BH981" s="258"/>
      <c r="BI981" s="258"/>
      <c r="BJ981" s="258"/>
      <c r="BK981" s="258"/>
      <c r="BL981" s="297"/>
      <c r="BM981" s="258"/>
      <c r="BN981" s="258"/>
      <c r="BO981" s="258"/>
      <c r="BP981" s="258"/>
      <c r="BQ981" s="258"/>
      <c r="BR981" s="258"/>
      <c r="BS981" s="258"/>
      <c r="BT981" s="258"/>
      <c r="BU981" s="258"/>
      <c r="BV981" s="259"/>
      <c r="BW981" s="260"/>
      <c r="BX981" s="258"/>
      <c r="BY981" s="258"/>
      <c r="BZ981" s="258"/>
      <c r="CA981" s="258"/>
    </row>
    <row r="982" spans="2:79" x14ac:dyDescent="0.25">
      <c r="B982" s="263"/>
      <c r="C982" s="261"/>
      <c r="I982" s="220"/>
      <c r="J982" s="253"/>
      <c r="K982" s="254"/>
      <c r="L982" s="254"/>
      <c r="M982" s="255"/>
      <c r="N982" s="326"/>
      <c r="O982" s="256"/>
      <c r="P982" s="256"/>
      <c r="Q982" s="256"/>
      <c r="R982" s="256"/>
      <c r="S982" s="256"/>
      <c r="T982" s="256"/>
      <c r="U982" s="256"/>
      <c r="V982" s="257"/>
      <c r="W982" s="257"/>
      <c r="X982" s="257"/>
      <c r="Y982" s="257"/>
      <c r="Z982" s="257"/>
      <c r="AA982" s="257"/>
      <c r="AB982" s="253"/>
      <c r="AC982" s="258"/>
      <c r="AD982" s="253"/>
      <c r="AE982" s="253"/>
      <c r="AF982" s="253"/>
      <c r="AG982" s="253"/>
      <c r="AH982" s="253"/>
      <c r="AI982" s="253"/>
      <c r="AJ982" s="253"/>
      <c r="AK982" s="258"/>
      <c r="AL982" s="258"/>
      <c r="AM982" s="258"/>
      <c r="AN982" s="258"/>
      <c r="AO982" s="258"/>
      <c r="AP982" s="258"/>
      <c r="AQ982" s="258"/>
      <c r="AR982" s="258"/>
      <c r="AS982" s="258"/>
      <c r="AT982" s="258"/>
      <c r="AU982" s="258"/>
      <c r="AV982" s="258"/>
      <c r="AW982" s="258"/>
      <c r="AX982" s="258"/>
      <c r="AY982" s="258"/>
      <c r="AZ982" s="258"/>
      <c r="BA982" s="258"/>
      <c r="BB982" s="258"/>
      <c r="BC982" s="258"/>
      <c r="BD982" s="258"/>
      <c r="BE982" s="258"/>
      <c r="BF982" s="258"/>
      <c r="BG982" s="258"/>
      <c r="BH982" s="258"/>
      <c r="BI982" s="258"/>
      <c r="BJ982" s="258"/>
      <c r="BK982" s="258"/>
      <c r="BL982" s="297"/>
      <c r="BM982" s="258"/>
      <c r="BN982" s="258"/>
      <c r="BO982" s="258"/>
      <c r="BP982" s="258"/>
      <c r="BQ982" s="258"/>
      <c r="BR982" s="258"/>
      <c r="BS982" s="258"/>
      <c r="BT982" s="258"/>
      <c r="BU982" s="258"/>
      <c r="BV982" s="259"/>
      <c r="BW982" s="260"/>
      <c r="BX982" s="258"/>
      <c r="BY982" s="258"/>
      <c r="BZ982" s="258"/>
      <c r="CA982" s="258"/>
    </row>
    <row r="983" spans="2:79" x14ac:dyDescent="0.25">
      <c r="B983" s="263"/>
      <c r="C983" s="261"/>
      <c r="I983" s="220"/>
      <c r="J983" s="253"/>
      <c r="K983" s="254"/>
      <c r="L983" s="254"/>
      <c r="M983" s="255"/>
      <c r="N983" s="326"/>
      <c r="O983" s="256"/>
      <c r="P983" s="256"/>
      <c r="Q983" s="256"/>
      <c r="R983" s="256"/>
      <c r="S983" s="256"/>
      <c r="T983" s="256"/>
      <c r="U983" s="256"/>
      <c r="V983" s="257"/>
      <c r="W983" s="257"/>
      <c r="X983" s="257"/>
      <c r="Y983" s="257"/>
      <c r="Z983" s="257"/>
      <c r="AA983" s="257"/>
      <c r="AB983" s="253"/>
      <c r="AC983" s="258"/>
      <c r="AD983" s="253"/>
      <c r="AE983" s="253"/>
      <c r="AF983" s="253"/>
      <c r="AG983" s="253"/>
      <c r="AH983" s="253"/>
      <c r="AI983" s="253"/>
      <c r="AJ983" s="253"/>
      <c r="AK983" s="258"/>
      <c r="AL983" s="258"/>
      <c r="AM983" s="258"/>
      <c r="AN983" s="258"/>
      <c r="AO983" s="258"/>
      <c r="AP983" s="258"/>
      <c r="AQ983" s="258"/>
      <c r="AR983" s="258"/>
      <c r="AS983" s="258"/>
      <c r="AT983" s="258"/>
      <c r="AU983" s="258"/>
      <c r="AV983" s="258"/>
      <c r="AW983" s="258"/>
      <c r="AX983" s="258"/>
      <c r="AY983" s="258"/>
      <c r="AZ983" s="258"/>
      <c r="BA983" s="258"/>
      <c r="BB983" s="258"/>
      <c r="BC983" s="258"/>
      <c r="BD983" s="258"/>
      <c r="BE983" s="258"/>
      <c r="BF983" s="258"/>
      <c r="BG983" s="258"/>
      <c r="BH983" s="258"/>
      <c r="BI983" s="258"/>
      <c r="BJ983" s="258"/>
      <c r="BK983" s="258"/>
      <c r="BL983" s="297"/>
      <c r="BM983" s="258"/>
      <c r="BN983" s="258"/>
      <c r="BO983" s="258"/>
      <c r="BP983" s="258"/>
      <c r="BQ983" s="258"/>
      <c r="BR983" s="258"/>
      <c r="BS983" s="258"/>
      <c r="BT983" s="258"/>
      <c r="BU983" s="258"/>
      <c r="BV983" s="259"/>
      <c r="BW983" s="260"/>
      <c r="BX983" s="258"/>
      <c r="BY983" s="258"/>
      <c r="BZ983" s="258"/>
      <c r="CA983" s="258"/>
    </row>
    <row r="984" spans="2:79" x14ac:dyDescent="0.25">
      <c r="B984" s="263"/>
      <c r="C984" s="261"/>
      <c r="I984" s="220"/>
      <c r="J984" s="253"/>
      <c r="K984" s="254"/>
      <c r="L984" s="254"/>
      <c r="M984" s="255"/>
      <c r="N984" s="326"/>
      <c r="O984" s="256"/>
      <c r="P984" s="256"/>
      <c r="Q984" s="256"/>
      <c r="R984" s="256"/>
      <c r="S984" s="256"/>
      <c r="T984" s="256"/>
      <c r="U984" s="256"/>
      <c r="V984" s="257"/>
      <c r="W984" s="257"/>
      <c r="X984" s="257"/>
      <c r="Y984" s="257"/>
      <c r="Z984" s="257"/>
      <c r="AA984" s="257"/>
      <c r="AB984" s="253"/>
      <c r="AC984" s="258"/>
      <c r="AD984" s="253"/>
      <c r="AE984" s="253"/>
      <c r="AF984" s="253"/>
      <c r="AG984" s="253"/>
      <c r="AH984" s="253"/>
      <c r="AI984" s="253"/>
      <c r="AJ984" s="253"/>
      <c r="AK984" s="258"/>
      <c r="AL984" s="258"/>
      <c r="AM984" s="258"/>
      <c r="AN984" s="258"/>
      <c r="AO984" s="258"/>
      <c r="AP984" s="258"/>
      <c r="AQ984" s="258"/>
      <c r="AR984" s="258"/>
      <c r="AS984" s="258"/>
      <c r="AT984" s="258"/>
      <c r="AU984" s="258"/>
      <c r="AV984" s="258"/>
      <c r="AW984" s="258"/>
      <c r="AX984" s="258"/>
      <c r="AY984" s="258"/>
      <c r="AZ984" s="258"/>
      <c r="BA984" s="258"/>
      <c r="BB984" s="258"/>
      <c r="BC984" s="258"/>
      <c r="BD984" s="258"/>
      <c r="BE984" s="258"/>
      <c r="BF984" s="258"/>
      <c r="BG984" s="258"/>
      <c r="BH984" s="258"/>
      <c r="BI984" s="258"/>
      <c r="BJ984" s="258"/>
      <c r="BK984" s="258"/>
      <c r="BL984" s="297"/>
      <c r="BM984" s="258"/>
      <c r="BN984" s="258"/>
      <c r="BO984" s="258"/>
      <c r="BP984" s="258"/>
      <c r="BQ984" s="258"/>
      <c r="BR984" s="258"/>
      <c r="BS984" s="258"/>
      <c r="BT984" s="258"/>
      <c r="BU984" s="258"/>
      <c r="BV984" s="259"/>
      <c r="BW984" s="260"/>
      <c r="BX984" s="258"/>
      <c r="BY984" s="258"/>
      <c r="BZ984" s="258"/>
      <c r="CA984" s="258"/>
    </row>
    <row r="985" spans="2:79" x14ac:dyDescent="0.25">
      <c r="B985" s="263"/>
      <c r="C985" s="261"/>
      <c r="I985" s="220"/>
      <c r="J985" s="253"/>
      <c r="K985" s="254"/>
      <c r="L985" s="254"/>
      <c r="M985" s="255"/>
      <c r="N985" s="326"/>
      <c r="O985" s="256"/>
      <c r="P985" s="256"/>
      <c r="Q985" s="256"/>
      <c r="R985" s="256"/>
      <c r="S985" s="256"/>
      <c r="T985" s="256"/>
      <c r="U985" s="256"/>
      <c r="V985" s="257"/>
      <c r="W985" s="257"/>
      <c r="X985" s="257"/>
      <c r="Y985" s="257"/>
      <c r="Z985" s="257"/>
      <c r="AA985" s="257"/>
      <c r="AB985" s="253"/>
      <c r="AC985" s="258"/>
      <c r="AD985" s="253"/>
      <c r="AE985" s="253"/>
      <c r="AF985" s="253"/>
      <c r="AG985" s="253"/>
      <c r="AH985" s="253"/>
      <c r="AI985" s="253"/>
      <c r="AJ985" s="253"/>
      <c r="AK985" s="258"/>
      <c r="AL985" s="258"/>
      <c r="AM985" s="258"/>
      <c r="AN985" s="258"/>
      <c r="AO985" s="258"/>
      <c r="AP985" s="258"/>
      <c r="AQ985" s="258"/>
      <c r="AR985" s="258"/>
      <c r="AS985" s="258"/>
      <c r="AT985" s="258"/>
      <c r="AU985" s="258"/>
      <c r="AV985" s="258"/>
      <c r="AW985" s="258"/>
      <c r="AX985" s="258"/>
      <c r="AY985" s="258"/>
      <c r="AZ985" s="258"/>
      <c r="BA985" s="258"/>
      <c r="BB985" s="258"/>
      <c r="BC985" s="258"/>
      <c r="BD985" s="258"/>
      <c r="BE985" s="258"/>
      <c r="BF985" s="258"/>
      <c r="BG985" s="258"/>
      <c r="BH985" s="258"/>
      <c r="BI985" s="258"/>
      <c r="BJ985" s="258"/>
      <c r="BK985" s="258"/>
      <c r="BL985" s="297"/>
      <c r="BM985" s="258"/>
      <c r="BN985" s="258"/>
      <c r="BO985" s="258"/>
      <c r="BP985" s="258"/>
      <c r="BQ985" s="258"/>
      <c r="BR985" s="258"/>
      <c r="BS985" s="258"/>
      <c r="BT985" s="258"/>
      <c r="BU985" s="258"/>
      <c r="BV985" s="259"/>
      <c r="BW985" s="260"/>
      <c r="BX985" s="258"/>
      <c r="BY985" s="258"/>
      <c r="BZ985" s="258"/>
      <c r="CA985" s="258"/>
    </row>
    <row r="986" spans="2:79" x14ac:dyDescent="0.25">
      <c r="B986" s="263"/>
      <c r="C986" s="261"/>
      <c r="I986" s="220"/>
      <c r="J986" s="253"/>
      <c r="K986" s="254"/>
      <c r="L986" s="254"/>
      <c r="M986" s="255"/>
      <c r="N986" s="326"/>
      <c r="O986" s="256"/>
      <c r="P986" s="256"/>
      <c r="Q986" s="256"/>
      <c r="R986" s="256"/>
      <c r="S986" s="256"/>
      <c r="T986" s="256"/>
      <c r="U986" s="256"/>
      <c r="V986" s="257"/>
      <c r="W986" s="257"/>
      <c r="X986" s="257"/>
      <c r="Y986" s="257"/>
      <c r="Z986" s="257"/>
      <c r="AA986" s="257"/>
      <c r="AB986" s="253"/>
      <c r="AC986" s="258"/>
      <c r="AD986" s="253"/>
      <c r="AE986" s="253"/>
      <c r="AF986" s="253"/>
      <c r="AG986" s="253"/>
      <c r="AH986" s="253"/>
      <c r="AI986" s="253"/>
      <c r="AJ986" s="253"/>
      <c r="AK986" s="258"/>
      <c r="AL986" s="258"/>
      <c r="AM986" s="258"/>
      <c r="AN986" s="258"/>
      <c r="AO986" s="258"/>
      <c r="AP986" s="258"/>
      <c r="AQ986" s="258"/>
      <c r="AR986" s="258"/>
      <c r="AS986" s="258"/>
      <c r="AT986" s="258"/>
      <c r="AU986" s="258"/>
      <c r="AV986" s="258"/>
      <c r="AW986" s="258"/>
      <c r="AX986" s="258"/>
      <c r="AY986" s="258"/>
      <c r="AZ986" s="258"/>
      <c r="BA986" s="258"/>
      <c r="BB986" s="258"/>
      <c r="BC986" s="258"/>
      <c r="BD986" s="258"/>
      <c r="BE986" s="258"/>
      <c r="BF986" s="258"/>
      <c r="BG986" s="258"/>
      <c r="BH986" s="258"/>
      <c r="BI986" s="258"/>
      <c r="BJ986" s="258"/>
      <c r="BK986" s="258"/>
      <c r="BL986" s="297"/>
      <c r="BM986" s="258"/>
      <c r="BN986" s="258"/>
      <c r="BO986" s="258"/>
      <c r="BP986" s="258"/>
      <c r="BQ986" s="258"/>
      <c r="BR986" s="258"/>
      <c r="BS986" s="258"/>
      <c r="BT986" s="258"/>
      <c r="BU986" s="258"/>
      <c r="BV986" s="259"/>
      <c r="BW986" s="260"/>
      <c r="BX986" s="258"/>
      <c r="BY986" s="258"/>
      <c r="BZ986" s="258"/>
      <c r="CA986" s="258"/>
    </row>
    <row r="987" spans="2:79" x14ac:dyDescent="0.25">
      <c r="B987" s="263"/>
      <c r="C987" s="261"/>
      <c r="I987" s="220"/>
      <c r="J987" s="253"/>
      <c r="K987" s="254"/>
      <c r="L987" s="254"/>
      <c r="M987" s="255"/>
      <c r="N987" s="326"/>
      <c r="O987" s="256"/>
      <c r="P987" s="256"/>
      <c r="Q987" s="256"/>
      <c r="R987" s="256"/>
      <c r="S987" s="256"/>
      <c r="T987" s="256"/>
      <c r="U987" s="256"/>
      <c r="V987" s="257"/>
      <c r="W987" s="257"/>
      <c r="X987" s="257"/>
      <c r="Y987" s="257"/>
      <c r="Z987" s="257"/>
      <c r="AA987" s="257"/>
      <c r="AB987" s="253"/>
      <c r="AC987" s="258"/>
      <c r="AD987" s="253"/>
      <c r="AE987" s="253"/>
      <c r="AF987" s="253"/>
      <c r="AG987" s="253"/>
      <c r="AH987" s="253"/>
      <c r="AI987" s="253"/>
      <c r="AJ987" s="253"/>
      <c r="AK987" s="258"/>
      <c r="AL987" s="258"/>
      <c r="AM987" s="258"/>
      <c r="AN987" s="258"/>
      <c r="AO987" s="258"/>
      <c r="AP987" s="258"/>
      <c r="AQ987" s="258"/>
      <c r="AR987" s="258"/>
      <c r="AS987" s="258"/>
      <c r="AT987" s="258"/>
      <c r="AU987" s="258"/>
      <c r="AV987" s="258"/>
      <c r="AW987" s="258"/>
      <c r="AX987" s="258"/>
      <c r="AY987" s="258"/>
      <c r="AZ987" s="258"/>
      <c r="BA987" s="258"/>
      <c r="BB987" s="258"/>
      <c r="BC987" s="258"/>
      <c r="BD987" s="258"/>
      <c r="BE987" s="258"/>
      <c r="BF987" s="258"/>
      <c r="BG987" s="258"/>
      <c r="BH987" s="258"/>
      <c r="BI987" s="258"/>
      <c r="BJ987" s="258"/>
      <c r="BK987" s="258"/>
      <c r="BL987" s="297"/>
      <c r="BM987" s="258"/>
      <c r="BN987" s="258"/>
      <c r="BO987" s="258"/>
      <c r="BP987" s="258"/>
      <c r="BQ987" s="258"/>
      <c r="BR987" s="258"/>
      <c r="BS987" s="258"/>
      <c r="BT987" s="258"/>
      <c r="BU987" s="258"/>
      <c r="BV987" s="259"/>
      <c r="BW987" s="260"/>
      <c r="BX987" s="258"/>
      <c r="BY987" s="258"/>
      <c r="BZ987" s="258"/>
      <c r="CA987" s="258"/>
    </row>
    <row r="988" spans="2:79" x14ac:dyDescent="0.25">
      <c r="B988" s="263"/>
      <c r="C988" s="261"/>
      <c r="I988" s="220"/>
      <c r="J988" s="253"/>
      <c r="K988" s="254"/>
      <c r="L988" s="254"/>
      <c r="M988" s="255"/>
      <c r="N988" s="326"/>
      <c r="O988" s="256"/>
      <c r="P988" s="256"/>
      <c r="Q988" s="256"/>
      <c r="R988" s="256"/>
      <c r="S988" s="256"/>
      <c r="T988" s="256"/>
      <c r="U988" s="256"/>
      <c r="V988" s="257"/>
      <c r="W988" s="257"/>
      <c r="X988" s="257"/>
      <c r="Y988" s="257"/>
      <c r="Z988" s="257"/>
      <c r="AA988" s="257"/>
      <c r="AB988" s="253"/>
      <c r="AC988" s="258"/>
      <c r="AD988" s="253"/>
      <c r="AE988" s="253"/>
      <c r="AF988" s="253"/>
      <c r="AG988" s="253"/>
      <c r="AH988" s="253"/>
      <c r="AI988" s="253"/>
      <c r="AJ988" s="253"/>
      <c r="AK988" s="258"/>
      <c r="AL988" s="258"/>
      <c r="AM988" s="258"/>
      <c r="AN988" s="258"/>
      <c r="AO988" s="258"/>
      <c r="AP988" s="258"/>
      <c r="AQ988" s="258"/>
      <c r="AR988" s="258"/>
      <c r="AS988" s="258"/>
      <c r="AT988" s="258"/>
      <c r="AU988" s="258"/>
      <c r="AV988" s="258"/>
      <c r="AW988" s="258"/>
      <c r="AX988" s="258"/>
      <c r="AY988" s="258"/>
      <c r="AZ988" s="258"/>
      <c r="BA988" s="258"/>
      <c r="BB988" s="258"/>
      <c r="BC988" s="258"/>
      <c r="BD988" s="258"/>
      <c r="BE988" s="258"/>
      <c r="BF988" s="258"/>
      <c r="BG988" s="258"/>
      <c r="BH988" s="258"/>
      <c r="BI988" s="258"/>
      <c r="BJ988" s="258"/>
      <c r="BK988" s="258"/>
      <c r="BL988" s="297"/>
      <c r="BM988" s="258"/>
      <c r="BN988" s="258"/>
      <c r="BO988" s="258"/>
      <c r="BP988" s="258"/>
      <c r="BQ988" s="258"/>
      <c r="BR988" s="258"/>
      <c r="BS988" s="258"/>
      <c r="BT988" s="258"/>
      <c r="BU988" s="258"/>
      <c r="BV988" s="259"/>
      <c r="BW988" s="260"/>
      <c r="BX988" s="258"/>
      <c r="BY988" s="258"/>
      <c r="BZ988" s="258"/>
      <c r="CA988" s="258"/>
    </row>
    <row r="989" spans="2:79" x14ac:dyDescent="0.25">
      <c r="B989" s="263"/>
      <c r="C989" s="261"/>
      <c r="I989" s="220"/>
      <c r="J989" s="253"/>
      <c r="K989" s="254"/>
      <c r="L989" s="254"/>
      <c r="M989" s="255"/>
      <c r="N989" s="326"/>
      <c r="O989" s="256"/>
      <c r="P989" s="256"/>
      <c r="Q989" s="256"/>
      <c r="R989" s="256"/>
      <c r="S989" s="256"/>
      <c r="T989" s="256"/>
      <c r="U989" s="256"/>
      <c r="V989" s="257"/>
      <c r="W989" s="257"/>
      <c r="X989" s="257"/>
      <c r="Y989" s="257"/>
      <c r="Z989" s="257"/>
      <c r="AA989" s="257"/>
      <c r="AB989" s="253"/>
      <c r="AC989" s="258"/>
      <c r="AD989" s="253"/>
      <c r="AE989" s="253"/>
      <c r="AF989" s="253"/>
      <c r="AG989" s="253"/>
      <c r="AH989" s="253"/>
      <c r="AI989" s="253"/>
      <c r="AJ989" s="253"/>
      <c r="AK989" s="258"/>
      <c r="AL989" s="258"/>
      <c r="AM989" s="258"/>
      <c r="AN989" s="258"/>
      <c r="AO989" s="258"/>
      <c r="AP989" s="258"/>
      <c r="AQ989" s="258"/>
      <c r="AR989" s="258"/>
      <c r="AS989" s="258"/>
      <c r="AT989" s="258"/>
      <c r="AU989" s="258"/>
      <c r="AV989" s="258"/>
      <c r="AW989" s="258"/>
      <c r="AX989" s="258"/>
      <c r="AY989" s="258"/>
      <c r="AZ989" s="258"/>
      <c r="BA989" s="258"/>
      <c r="BB989" s="258"/>
      <c r="BC989" s="258"/>
      <c r="BD989" s="258"/>
      <c r="BE989" s="258"/>
      <c r="BF989" s="258"/>
      <c r="BG989" s="258"/>
      <c r="BH989" s="258"/>
      <c r="BI989" s="258"/>
      <c r="BJ989" s="258"/>
      <c r="BK989" s="258"/>
      <c r="BL989" s="297"/>
      <c r="BM989" s="258"/>
      <c r="BN989" s="258"/>
      <c r="BO989" s="258"/>
      <c r="BP989" s="258"/>
      <c r="BQ989" s="258"/>
      <c r="BR989" s="258"/>
      <c r="BS989" s="258"/>
      <c r="BT989" s="258"/>
      <c r="BU989" s="258"/>
      <c r="BV989" s="259"/>
      <c r="BW989" s="260"/>
      <c r="BX989" s="258"/>
      <c r="BY989" s="258"/>
      <c r="BZ989" s="258"/>
      <c r="CA989" s="258"/>
    </row>
    <row r="990" spans="2:79" x14ac:dyDescent="0.25">
      <c r="B990" s="263"/>
      <c r="C990" s="261"/>
      <c r="I990" s="220"/>
      <c r="J990" s="253"/>
      <c r="K990" s="254"/>
      <c r="L990" s="254"/>
      <c r="M990" s="255"/>
      <c r="N990" s="326"/>
      <c r="O990" s="256"/>
      <c r="P990" s="256"/>
      <c r="Q990" s="256"/>
      <c r="R990" s="256"/>
      <c r="S990" s="256"/>
      <c r="T990" s="256"/>
      <c r="U990" s="256"/>
      <c r="V990" s="257"/>
      <c r="W990" s="257"/>
      <c r="X990" s="257"/>
      <c r="Y990" s="257"/>
      <c r="Z990" s="257"/>
      <c r="AA990" s="257"/>
      <c r="AB990" s="253"/>
      <c r="AC990" s="258"/>
      <c r="AD990" s="253"/>
      <c r="AE990" s="253"/>
      <c r="AF990" s="253"/>
      <c r="AG990" s="253"/>
      <c r="AH990" s="253"/>
      <c r="AI990" s="253"/>
      <c r="AJ990" s="253"/>
      <c r="AK990" s="258"/>
      <c r="AL990" s="258"/>
      <c r="AM990" s="258"/>
      <c r="AN990" s="258"/>
      <c r="AO990" s="258"/>
      <c r="AP990" s="258"/>
      <c r="AQ990" s="258"/>
      <c r="AR990" s="258"/>
      <c r="AS990" s="258"/>
      <c r="AT990" s="258"/>
      <c r="AU990" s="258"/>
      <c r="AV990" s="258"/>
      <c r="AW990" s="258"/>
      <c r="AX990" s="258"/>
      <c r="AY990" s="258"/>
      <c r="AZ990" s="258"/>
      <c r="BA990" s="258"/>
      <c r="BB990" s="258"/>
      <c r="BC990" s="258"/>
      <c r="BD990" s="258"/>
      <c r="BE990" s="258"/>
      <c r="BF990" s="258"/>
      <c r="BG990" s="258"/>
      <c r="BH990" s="258"/>
      <c r="BI990" s="258"/>
      <c r="BJ990" s="258"/>
      <c r="BK990" s="258"/>
      <c r="BL990" s="297"/>
      <c r="BM990" s="258"/>
      <c r="BN990" s="258"/>
      <c r="BO990" s="258"/>
      <c r="BP990" s="258"/>
      <c r="BQ990" s="258"/>
      <c r="BR990" s="258"/>
      <c r="BS990" s="258"/>
      <c r="BT990" s="258"/>
      <c r="BU990" s="258"/>
      <c r="BV990" s="259"/>
      <c r="BW990" s="260"/>
      <c r="BX990" s="258"/>
      <c r="BY990" s="258"/>
      <c r="BZ990" s="258"/>
      <c r="CA990" s="258"/>
    </row>
    <row r="991" spans="2:79" x14ac:dyDescent="0.25">
      <c r="B991" s="263"/>
      <c r="C991" s="261"/>
      <c r="I991" s="220"/>
      <c r="J991" s="253"/>
      <c r="K991" s="254"/>
      <c r="L991" s="254"/>
      <c r="M991" s="255"/>
      <c r="N991" s="326"/>
      <c r="O991" s="256"/>
      <c r="P991" s="256"/>
      <c r="Q991" s="256"/>
      <c r="R991" s="256"/>
      <c r="S991" s="256"/>
      <c r="T991" s="256"/>
      <c r="U991" s="256"/>
      <c r="V991" s="257"/>
      <c r="W991" s="257"/>
      <c r="X991" s="257"/>
      <c r="Y991" s="257"/>
      <c r="Z991" s="257"/>
      <c r="AA991" s="257"/>
      <c r="AB991" s="253"/>
      <c r="AC991" s="258"/>
      <c r="AD991" s="253"/>
      <c r="AE991" s="253"/>
      <c r="AF991" s="253"/>
      <c r="AG991" s="253"/>
      <c r="AH991" s="253"/>
      <c r="AI991" s="253"/>
      <c r="AJ991" s="253"/>
      <c r="AK991" s="258"/>
      <c r="AL991" s="258"/>
      <c r="AM991" s="258"/>
      <c r="AN991" s="258"/>
      <c r="AO991" s="258"/>
      <c r="AP991" s="258"/>
      <c r="AQ991" s="258"/>
      <c r="AR991" s="258"/>
      <c r="AS991" s="258"/>
      <c r="AT991" s="258"/>
      <c r="AU991" s="258"/>
      <c r="AV991" s="258"/>
      <c r="AW991" s="258"/>
      <c r="AX991" s="258"/>
      <c r="AY991" s="258"/>
      <c r="AZ991" s="258"/>
      <c r="BA991" s="258"/>
      <c r="BB991" s="258"/>
      <c r="BC991" s="258"/>
      <c r="BD991" s="258"/>
      <c r="BE991" s="258"/>
      <c r="BF991" s="258"/>
      <c r="BG991" s="258"/>
      <c r="BH991" s="258"/>
      <c r="BI991" s="258"/>
      <c r="BJ991" s="258"/>
      <c r="BK991" s="258"/>
      <c r="BL991" s="297"/>
      <c r="BM991" s="258"/>
      <c r="BN991" s="258"/>
      <c r="BO991" s="258"/>
      <c r="BP991" s="258"/>
      <c r="BQ991" s="258"/>
      <c r="BR991" s="258"/>
      <c r="BS991" s="258"/>
      <c r="BT991" s="258"/>
      <c r="BU991" s="258"/>
      <c r="BV991" s="259"/>
      <c r="BW991" s="260"/>
      <c r="BX991" s="258"/>
      <c r="BY991" s="258"/>
      <c r="BZ991" s="258"/>
      <c r="CA991" s="258"/>
    </row>
    <row r="992" spans="2:79" x14ac:dyDescent="0.25">
      <c r="B992" s="263"/>
      <c r="C992" s="261"/>
      <c r="I992" s="220"/>
      <c r="J992" s="253"/>
      <c r="K992" s="254"/>
      <c r="L992" s="254"/>
      <c r="M992" s="255"/>
      <c r="N992" s="326"/>
      <c r="O992" s="256"/>
      <c r="P992" s="256"/>
      <c r="Q992" s="256"/>
      <c r="R992" s="256"/>
      <c r="S992" s="256"/>
      <c r="T992" s="256"/>
      <c r="U992" s="256"/>
      <c r="V992" s="257"/>
      <c r="W992" s="257"/>
      <c r="X992" s="257"/>
      <c r="Y992" s="257"/>
      <c r="Z992" s="257"/>
      <c r="AA992" s="257"/>
      <c r="AB992" s="253"/>
      <c r="AC992" s="258"/>
      <c r="AD992" s="253"/>
      <c r="AE992" s="253"/>
      <c r="AF992" s="253"/>
      <c r="AG992" s="253"/>
      <c r="AH992" s="253"/>
      <c r="AI992" s="253"/>
      <c r="AJ992" s="253"/>
      <c r="AK992" s="258"/>
      <c r="AL992" s="258"/>
      <c r="AM992" s="258"/>
      <c r="AN992" s="258"/>
      <c r="AO992" s="258"/>
      <c r="AP992" s="258"/>
      <c r="AQ992" s="258"/>
      <c r="AR992" s="258"/>
      <c r="AS992" s="258"/>
      <c r="AT992" s="258"/>
      <c r="AU992" s="258"/>
      <c r="AV992" s="258"/>
      <c r="AW992" s="258"/>
      <c r="AX992" s="258"/>
      <c r="AY992" s="258"/>
      <c r="AZ992" s="258"/>
      <c r="BA992" s="258"/>
      <c r="BB992" s="258"/>
      <c r="BC992" s="258"/>
      <c r="BD992" s="258"/>
      <c r="BE992" s="258"/>
      <c r="BF992" s="258"/>
      <c r="BG992" s="258"/>
      <c r="BH992" s="258"/>
      <c r="BI992" s="258"/>
      <c r="BJ992" s="258"/>
      <c r="BK992" s="258"/>
      <c r="BL992" s="297"/>
      <c r="BM992" s="258"/>
      <c r="BN992" s="258"/>
      <c r="BO992" s="258"/>
      <c r="BP992" s="258"/>
      <c r="BQ992" s="258"/>
      <c r="BR992" s="258"/>
      <c r="BS992" s="258"/>
      <c r="BT992" s="258"/>
      <c r="BU992" s="258"/>
      <c r="BV992" s="259"/>
      <c r="BW992" s="260"/>
      <c r="BX992" s="258"/>
      <c r="BY992" s="258"/>
      <c r="BZ992" s="258"/>
      <c r="CA992" s="258"/>
    </row>
    <row r="993" spans="2:79" x14ac:dyDescent="0.25">
      <c r="B993" s="263"/>
      <c r="C993" s="261"/>
      <c r="I993" s="220"/>
      <c r="J993" s="253"/>
      <c r="K993" s="254"/>
      <c r="L993" s="254"/>
      <c r="M993" s="255"/>
      <c r="N993" s="326"/>
      <c r="O993" s="256"/>
      <c r="P993" s="256"/>
      <c r="Q993" s="256"/>
      <c r="R993" s="256"/>
      <c r="S993" s="256"/>
      <c r="T993" s="256"/>
      <c r="U993" s="256"/>
      <c r="V993" s="257"/>
      <c r="W993" s="257"/>
      <c r="X993" s="257"/>
      <c r="Y993" s="257"/>
      <c r="Z993" s="257"/>
      <c r="AA993" s="257"/>
      <c r="AB993" s="253"/>
      <c r="AC993" s="258"/>
      <c r="AD993" s="253"/>
      <c r="AE993" s="253"/>
      <c r="AF993" s="253"/>
      <c r="AG993" s="253"/>
      <c r="AH993" s="253"/>
      <c r="AI993" s="253"/>
      <c r="AJ993" s="253"/>
      <c r="AK993" s="258"/>
      <c r="AL993" s="258"/>
      <c r="AM993" s="258"/>
      <c r="AN993" s="258"/>
      <c r="AO993" s="258"/>
      <c r="AP993" s="258"/>
      <c r="AQ993" s="258"/>
      <c r="AR993" s="258"/>
      <c r="AS993" s="258"/>
      <c r="AT993" s="258"/>
      <c r="AU993" s="258"/>
      <c r="AV993" s="258"/>
      <c r="AW993" s="258"/>
      <c r="AX993" s="258"/>
      <c r="AY993" s="258"/>
      <c r="AZ993" s="258"/>
      <c r="BA993" s="258"/>
      <c r="BB993" s="258"/>
      <c r="BC993" s="258"/>
      <c r="BD993" s="258"/>
      <c r="BE993" s="258"/>
      <c r="BF993" s="258"/>
      <c r="BG993" s="258"/>
      <c r="BH993" s="258"/>
      <c r="BI993" s="258"/>
      <c r="BJ993" s="258"/>
      <c r="BK993" s="258"/>
      <c r="BL993" s="297"/>
      <c r="BM993" s="258"/>
      <c r="BN993" s="258"/>
      <c r="BO993" s="258"/>
      <c r="BP993" s="258"/>
      <c r="BQ993" s="258"/>
      <c r="BR993" s="258"/>
      <c r="BS993" s="258"/>
      <c r="BT993" s="258"/>
      <c r="BU993" s="258"/>
      <c r="BV993" s="259"/>
      <c r="BW993" s="260"/>
      <c r="BX993" s="258"/>
      <c r="BY993" s="258"/>
      <c r="BZ993" s="258"/>
      <c r="CA993" s="258"/>
    </row>
    <row r="994" spans="2:79" x14ac:dyDescent="0.25">
      <c r="B994" s="263"/>
      <c r="C994" s="261"/>
      <c r="I994" s="220"/>
      <c r="J994" s="253"/>
      <c r="K994" s="254"/>
      <c r="L994" s="254"/>
      <c r="M994" s="255"/>
      <c r="N994" s="326"/>
      <c r="O994" s="256"/>
      <c r="P994" s="256"/>
      <c r="Q994" s="256"/>
      <c r="R994" s="256"/>
      <c r="S994" s="256"/>
      <c r="T994" s="256"/>
      <c r="U994" s="256"/>
      <c r="V994" s="257"/>
      <c r="W994" s="257"/>
      <c r="X994" s="257"/>
      <c r="Y994" s="257"/>
      <c r="Z994" s="257"/>
      <c r="AA994" s="257"/>
      <c r="AB994" s="253"/>
      <c r="AC994" s="258"/>
      <c r="AD994" s="253"/>
      <c r="AE994" s="253"/>
      <c r="AF994" s="253"/>
      <c r="AG994" s="253"/>
      <c r="AH994" s="253"/>
      <c r="AI994" s="253"/>
      <c r="AJ994" s="253"/>
      <c r="AK994" s="258"/>
      <c r="AL994" s="258"/>
      <c r="AM994" s="258"/>
      <c r="AN994" s="258"/>
      <c r="AO994" s="258"/>
      <c r="AP994" s="258"/>
      <c r="AQ994" s="258"/>
      <c r="AR994" s="258"/>
      <c r="AS994" s="258"/>
      <c r="AT994" s="258"/>
      <c r="AU994" s="258"/>
      <c r="AV994" s="258"/>
      <c r="AW994" s="258"/>
      <c r="AX994" s="258"/>
      <c r="AY994" s="258"/>
      <c r="AZ994" s="258"/>
      <c r="BA994" s="258"/>
      <c r="BB994" s="258"/>
      <c r="BC994" s="258"/>
      <c r="BD994" s="258"/>
      <c r="BE994" s="258"/>
      <c r="BF994" s="258"/>
      <c r="BG994" s="258"/>
      <c r="BH994" s="258"/>
      <c r="BI994" s="258"/>
      <c r="BJ994" s="258"/>
      <c r="BK994" s="258"/>
      <c r="BL994" s="297"/>
      <c r="BM994" s="258"/>
      <c r="BN994" s="258"/>
      <c r="BO994" s="258"/>
      <c r="BP994" s="258"/>
      <c r="BQ994" s="258"/>
      <c r="BR994" s="258"/>
      <c r="BS994" s="258"/>
      <c r="BT994" s="258"/>
      <c r="BU994" s="258"/>
      <c r="BV994" s="259"/>
      <c r="BW994" s="260"/>
      <c r="BX994" s="258"/>
      <c r="BY994" s="258"/>
      <c r="BZ994" s="258"/>
      <c r="CA994" s="258"/>
    </row>
    <row r="995" spans="2:79" x14ac:dyDescent="0.25">
      <c r="B995" s="263"/>
      <c r="C995" s="261"/>
      <c r="I995" s="220"/>
      <c r="J995" s="253"/>
      <c r="K995" s="254"/>
      <c r="L995" s="254"/>
      <c r="M995" s="255"/>
      <c r="N995" s="326"/>
      <c r="O995" s="256"/>
      <c r="P995" s="256"/>
      <c r="Q995" s="256"/>
      <c r="R995" s="256"/>
      <c r="S995" s="256"/>
      <c r="T995" s="256"/>
      <c r="U995" s="256"/>
      <c r="V995" s="257"/>
      <c r="W995" s="257"/>
      <c r="X995" s="257"/>
      <c r="Y995" s="257"/>
      <c r="Z995" s="257"/>
      <c r="AA995" s="257"/>
      <c r="AB995" s="253"/>
      <c r="AC995" s="258"/>
      <c r="AD995" s="253"/>
      <c r="AE995" s="253"/>
      <c r="AF995" s="253"/>
      <c r="AG995" s="253"/>
      <c r="AH995" s="253"/>
      <c r="AI995" s="253"/>
      <c r="AJ995" s="253"/>
      <c r="AK995" s="258"/>
      <c r="AL995" s="258"/>
      <c r="AM995" s="258"/>
      <c r="AN995" s="258"/>
      <c r="AO995" s="258"/>
      <c r="AP995" s="258"/>
      <c r="AQ995" s="258"/>
      <c r="AR995" s="258"/>
      <c r="AS995" s="258"/>
      <c r="AT995" s="258"/>
      <c r="AU995" s="258"/>
      <c r="AV995" s="258"/>
      <c r="AW995" s="258"/>
      <c r="AX995" s="258"/>
      <c r="AY995" s="258"/>
      <c r="AZ995" s="258"/>
      <c r="BA995" s="258"/>
      <c r="BB995" s="258"/>
      <c r="BC995" s="258"/>
      <c r="BD995" s="258"/>
      <c r="BE995" s="258"/>
      <c r="BF995" s="258"/>
      <c r="BG995" s="258"/>
      <c r="BH995" s="258"/>
      <c r="BI995" s="258"/>
      <c r="BJ995" s="258"/>
      <c r="BK995" s="258"/>
      <c r="BL995" s="297"/>
      <c r="BM995" s="258"/>
      <c r="BN995" s="258"/>
      <c r="BO995" s="258"/>
      <c r="BP995" s="258"/>
      <c r="BQ995" s="258"/>
      <c r="BR995" s="258"/>
      <c r="BS995" s="258"/>
      <c r="BT995" s="258"/>
      <c r="BU995" s="258"/>
      <c r="BV995" s="259"/>
      <c r="BW995" s="260"/>
      <c r="BX995" s="258"/>
      <c r="BY995" s="258"/>
      <c r="BZ995" s="258"/>
      <c r="CA995" s="258"/>
    </row>
    <row r="996" spans="2:79" x14ac:dyDescent="0.25">
      <c r="B996" s="263"/>
      <c r="C996" s="261"/>
      <c r="I996" s="220"/>
      <c r="J996" s="253"/>
      <c r="K996" s="254"/>
      <c r="L996" s="254"/>
      <c r="M996" s="255"/>
      <c r="N996" s="326"/>
      <c r="O996" s="256"/>
      <c r="P996" s="256"/>
      <c r="Q996" s="256"/>
      <c r="R996" s="256"/>
      <c r="S996" s="256"/>
      <c r="T996" s="256"/>
      <c r="U996" s="256"/>
      <c r="V996" s="257"/>
      <c r="W996" s="257"/>
      <c r="X996" s="257"/>
      <c r="Y996" s="257"/>
      <c r="Z996" s="257"/>
      <c r="AA996" s="257"/>
      <c r="AB996" s="253"/>
      <c r="AC996" s="258"/>
      <c r="AD996" s="253"/>
      <c r="AE996" s="253"/>
      <c r="AF996" s="253"/>
      <c r="AG996" s="253"/>
      <c r="AH996" s="253"/>
      <c r="AI996" s="253"/>
      <c r="AJ996" s="253"/>
      <c r="AK996" s="258"/>
      <c r="AL996" s="258"/>
      <c r="AM996" s="258"/>
      <c r="AN996" s="258"/>
      <c r="AO996" s="258"/>
      <c r="AP996" s="258"/>
      <c r="AQ996" s="258"/>
      <c r="AR996" s="258"/>
      <c r="AS996" s="258"/>
      <c r="AT996" s="258"/>
      <c r="AU996" s="258"/>
      <c r="AV996" s="258"/>
      <c r="AW996" s="258"/>
      <c r="AX996" s="258"/>
      <c r="AY996" s="258"/>
      <c r="AZ996" s="258"/>
      <c r="BA996" s="258"/>
      <c r="BB996" s="258"/>
      <c r="BC996" s="258"/>
      <c r="BD996" s="258"/>
      <c r="BE996" s="258"/>
      <c r="BF996" s="258"/>
      <c r="BG996" s="258"/>
      <c r="BH996" s="258"/>
      <c r="BI996" s="258"/>
      <c r="BJ996" s="258"/>
      <c r="BK996" s="258"/>
      <c r="BL996" s="297"/>
      <c r="BM996" s="258"/>
      <c r="BN996" s="258"/>
      <c r="BO996" s="258"/>
      <c r="BP996" s="258"/>
      <c r="BQ996" s="258"/>
      <c r="BR996" s="258"/>
      <c r="BS996" s="258"/>
      <c r="BT996" s="258"/>
      <c r="BU996" s="258"/>
      <c r="BV996" s="259"/>
      <c r="BW996" s="260"/>
      <c r="BX996" s="258"/>
      <c r="BY996" s="258"/>
      <c r="BZ996" s="258"/>
      <c r="CA996" s="258"/>
    </row>
    <row r="997" spans="2:79" x14ac:dyDescent="0.25">
      <c r="B997" s="263"/>
      <c r="C997" s="261"/>
      <c r="I997" s="220"/>
      <c r="J997" s="253"/>
      <c r="K997" s="254"/>
      <c r="L997" s="254"/>
      <c r="M997" s="255"/>
      <c r="N997" s="326"/>
      <c r="O997" s="256"/>
      <c r="P997" s="256"/>
      <c r="Q997" s="256"/>
      <c r="R997" s="256"/>
      <c r="S997" s="256"/>
      <c r="T997" s="256"/>
      <c r="U997" s="256"/>
      <c r="V997" s="257"/>
      <c r="W997" s="257"/>
      <c r="X997" s="257"/>
      <c r="Y997" s="257"/>
      <c r="Z997" s="257"/>
      <c r="AA997" s="257"/>
      <c r="AB997" s="253"/>
      <c r="AC997" s="258"/>
      <c r="AD997" s="253"/>
      <c r="AE997" s="253"/>
      <c r="AF997" s="253"/>
      <c r="AG997" s="253"/>
      <c r="AH997" s="253"/>
      <c r="AI997" s="253"/>
      <c r="AJ997" s="253"/>
      <c r="AK997" s="258"/>
      <c r="AL997" s="258"/>
      <c r="AM997" s="258"/>
      <c r="AN997" s="258"/>
      <c r="AO997" s="258"/>
      <c r="AP997" s="258"/>
      <c r="AQ997" s="258"/>
      <c r="AR997" s="258"/>
      <c r="AS997" s="258"/>
      <c r="AT997" s="258"/>
      <c r="AU997" s="258"/>
      <c r="AV997" s="258"/>
      <c r="AW997" s="258"/>
      <c r="AX997" s="258"/>
      <c r="AY997" s="258"/>
      <c r="AZ997" s="258"/>
      <c r="BA997" s="258"/>
      <c r="BB997" s="258"/>
      <c r="BC997" s="258"/>
      <c r="BD997" s="258"/>
      <c r="BE997" s="258"/>
      <c r="BF997" s="258"/>
      <c r="BG997" s="258"/>
      <c r="BH997" s="258"/>
      <c r="BI997" s="258"/>
      <c r="BJ997" s="258"/>
      <c r="BK997" s="258"/>
      <c r="BL997" s="297"/>
      <c r="BM997" s="258"/>
      <c r="BN997" s="258"/>
      <c r="BO997" s="258"/>
      <c r="BP997" s="258"/>
      <c r="BQ997" s="258"/>
      <c r="BR997" s="258"/>
      <c r="BS997" s="258"/>
      <c r="BT997" s="258"/>
      <c r="BU997" s="258"/>
      <c r="BV997" s="259"/>
      <c r="BW997" s="260"/>
      <c r="BX997" s="258"/>
      <c r="BY997" s="258"/>
      <c r="BZ997" s="258"/>
      <c r="CA997" s="258"/>
    </row>
    <row r="998" spans="2:79" x14ac:dyDescent="0.25">
      <c r="B998" s="263"/>
      <c r="C998" s="261"/>
      <c r="I998" s="220"/>
      <c r="J998" s="253"/>
      <c r="K998" s="254"/>
      <c r="L998" s="254"/>
      <c r="M998" s="255"/>
      <c r="N998" s="326"/>
      <c r="O998" s="256"/>
      <c r="P998" s="256"/>
      <c r="Q998" s="256"/>
      <c r="R998" s="256"/>
      <c r="S998" s="256"/>
      <c r="T998" s="256"/>
      <c r="U998" s="256"/>
      <c r="V998" s="257"/>
      <c r="W998" s="257"/>
      <c r="X998" s="257"/>
      <c r="Y998" s="257"/>
      <c r="Z998" s="257"/>
      <c r="AA998" s="257"/>
      <c r="AB998" s="253"/>
      <c r="AC998" s="258"/>
      <c r="AD998" s="253"/>
      <c r="AE998" s="253"/>
      <c r="AF998" s="253"/>
      <c r="AG998" s="253"/>
      <c r="AH998" s="253"/>
      <c r="AI998" s="253"/>
      <c r="AJ998" s="253"/>
      <c r="AK998" s="258"/>
      <c r="AL998" s="258"/>
      <c r="AM998" s="258"/>
      <c r="AN998" s="258"/>
      <c r="AO998" s="258"/>
      <c r="AP998" s="258"/>
      <c r="AQ998" s="258"/>
      <c r="AR998" s="258"/>
      <c r="AS998" s="258"/>
      <c r="AT998" s="258"/>
      <c r="AU998" s="258"/>
      <c r="AV998" s="258"/>
      <c r="AW998" s="258"/>
      <c r="AX998" s="258"/>
      <c r="AY998" s="258"/>
      <c r="AZ998" s="258"/>
      <c r="BA998" s="258"/>
      <c r="BB998" s="258"/>
      <c r="BC998" s="258"/>
      <c r="BD998" s="258"/>
      <c r="BE998" s="258"/>
      <c r="BF998" s="258"/>
      <c r="BG998" s="258"/>
      <c r="BH998" s="258"/>
      <c r="BI998" s="258"/>
      <c r="BJ998" s="258"/>
      <c r="BK998" s="258"/>
      <c r="BL998" s="297"/>
      <c r="BM998" s="258"/>
      <c r="BN998" s="258"/>
      <c r="BO998" s="258"/>
      <c r="BP998" s="258"/>
      <c r="BQ998" s="258"/>
      <c r="BR998" s="258"/>
      <c r="BS998" s="258"/>
      <c r="BT998" s="258"/>
      <c r="BU998" s="258"/>
      <c r="BV998" s="259"/>
      <c r="BW998" s="260"/>
      <c r="BX998" s="258"/>
      <c r="BY998" s="258"/>
      <c r="BZ998" s="258"/>
      <c r="CA998" s="258"/>
    </row>
    <row r="999" spans="2:79" x14ac:dyDescent="0.25">
      <c r="B999" s="263"/>
      <c r="C999" s="261"/>
      <c r="I999" s="220"/>
      <c r="J999" s="253"/>
      <c r="K999" s="254"/>
      <c r="L999" s="254"/>
      <c r="M999" s="255"/>
      <c r="N999" s="326"/>
      <c r="O999" s="256"/>
      <c r="P999" s="256"/>
      <c r="Q999" s="256"/>
      <c r="R999" s="256"/>
      <c r="S999" s="256"/>
      <c r="T999" s="256"/>
      <c r="U999" s="256"/>
      <c r="V999" s="257"/>
      <c r="W999" s="257"/>
      <c r="X999" s="257"/>
      <c r="Y999" s="257"/>
      <c r="Z999" s="257"/>
      <c r="AA999" s="257"/>
      <c r="AB999" s="253"/>
      <c r="AC999" s="258"/>
      <c r="AD999" s="253"/>
      <c r="AE999" s="253"/>
      <c r="AF999" s="253"/>
      <c r="AG999" s="253"/>
      <c r="AH999" s="253"/>
      <c r="AI999" s="253"/>
      <c r="AJ999" s="253"/>
      <c r="AK999" s="258"/>
      <c r="AL999" s="258"/>
      <c r="AM999" s="258"/>
      <c r="AN999" s="258"/>
      <c r="AO999" s="258"/>
      <c r="AP999" s="258"/>
      <c r="AQ999" s="258"/>
      <c r="AR999" s="258"/>
      <c r="AS999" s="258"/>
      <c r="AT999" s="258"/>
      <c r="AU999" s="258"/>
      <c r="AV999" s="258"/>
      <c r="AW999" s="258"/>
      <c r="AX999" s="258"/>
      <c r="AY999" s="258"/>
      <c r="AZ999" s="258"/>
      <c r="BA999" s="258"/>
      <c r="BB999" s="258"/>
      <c r="BC999" s="258"/>
      <c r="BD999" s="258"/>
      <c r="BE999" s="258"/>
      <c r="BF999" s="258"/>
      <c r="BG999" s="258"/>
      <c r="BH999" s="258"/>
      <c r="BI999" s="258"/>
      <c r="BJ999" s="258"/>
      <c r="BK999" s="258"/>
      <c r="BL999" s="297"/>
      <c r="BM999" s="258"/>
      <c r="BN999" s="258"/>
      <c r="BO999" s="258"/>
      <c r="BP999" s="258"/>
      <c r="BQ999" s="258"/>
      <c r="BR999" s="258"/>
      <c r="BS999" s="258"/>
      <c r="BT999" s="258"/>
      <c r="BU999" s="258"/>
      <c r="BV999" s="259"/>
      <c r="BW999" s="260"/>
      <c r="BX999" s="258"/>
      <c r="BY999" s="258"/>
      <c r="BZ999" s="258"/>
      <c r="CA999" s="258"/>
    </row>
    <row r="1000" spans="2:79" x14ac:dyDescent="0.25">
      <c r="B1000" s="263"/>
      <c r="C1000" s="261"/>
      <c r="I1000" s="220"/>
      <c r="J1000" s="253"/>
      <c r="K1000" s="254"/>
      <c r="L1000" s="254"/>
      <c r="M1000" s="255"/>
      <c r="N1000" s="326"/>
      <c r="O1000" s="256"/>
      <c r="P1000" s="256"/>
      <c r="Q1000" s="256"/>
      <c r="R1000" s="256"/>
      <c r="S1000" s="256"/>
      <c r="T1000" s="256"/>
      <c r="U1000" s="256"/>
      <c r="V1000" s="257"/>
      <c r="W1000" s="257"/>
      <c r="X1000" s="257"/>
      <c r="Y1000" s="257"/>
      <c r="Z1000" s="257"/>
      <c r="AA1000" s="257"/>
      <c r="AB1000" s="253"/>
      <c r="AC1000" s="258"/>
      <c r="AD1000" s="253"/>
      <c r="AE1000" s="253"/>
      <c r="AF1000" s="253"/>
      <c r="AG1000" s="253"/>
      <c r="AH1000" s="253"/>
      <c r="AI1000" s="253"/>
      <c r="AJ1000" s="253"/>
      <c r="AK1000" s="258"/>
      <c r="AL1000" s="258"/>
      <c r="AM1000" s="258"/>
      <c r="AN1000" s="258"/>
      <c r="AO1000" s="258"/>
      <c r="AP1000" s="258"/>
      <c r="AQ1000" s="258"/>
      <c r="AR1000" s="258"/>
      <c r="AS1000" s="258"/>
      <c r="AT1000" s="258"/>
      <c r="AU1000" s="258"/>
      <c r="AV1000" s="258"/>
      <c r="AW1000" s="258"/>
      <c r="AX1000" s="258"/>
      <c r="AY1000" s="258"/>
      <c r="AZ1000" s="258"/>
      <c r="BA1000" s="258"/>
      <c r="BB1000" s="258"/>
      <c r="BC1000" s="258"/>
      <c r="BD1000" s="258"/>
      <c r="BE1000" s="258"/>
      <c r="BF1000" s="258"/>
      <c r="BG1000" s="258"/>
      <c r="BH1000" s="258"/>
      <c r="BI1000" s="258"/>
      <c r="BJ1000" s="258"/>
      <c r="BK1000" s="258"/>
      <c r="BL1000" s="297"/>
      <c r="BM1000" s="258"/>
      <c r="BN1000" s="258"/>
      <c r="BO1000" s="258"/>
      <c r="BP1000" s="258"/>
      <c r="BQ1000" s="258"/>
      <c r="BR1000" s="258"/>
      <c r="BS1000" s="258"/>
      <c r="BT1000" s="258"/>
      <c r="BU1000" s="258"/>
      <c r="BV1000" s="259"/>
      <c r="BW1000" s="260"/>
      <c r="BX1000" s="258"/>
      <c r="BY1000" s="258"/>
      <c r="BZ1000" s="258"/>
      <c r="CA1000" s="258"/>
    </row>
    <row r="1001" spans="2:79" x14ac:dyDescent="0.25">
      <c r="B1001" s="263"/>
      <c r="C1001" s="261"/>
      <c r="I1001" s="220"/>
      <c r="J1001" s="253"/>
      <c r="K1001" s="254"/>
      <c r="L1001" s="254"/>
      <c r="M1001" s="255"/>
      <c r="N1001" s="326"/>
      <c r="O1001" s="256"/>
      <c r="P1001" s="256"/>
      <c r="Q1001" s="256"/>
      <c r="R1001" s="256"/>
      <c r="S1001" s="256"/>
      <c r="T1001" s="256"/>
      <c r="U1001" s="256"/>
      <c r="V1001" s="257"/>
      <c r="W1001" s="257"/>
      <c r="X1001" s="257"/>
      <c r="Y1001" s="257"/>
      <c r="Z1001" s="257"/>
      <c r="AA1001" s="257"/>
      <c r="AB1001" s="253"/>
      <c r="AC1001" s="258"/>
      <c r="AD1001" s="253"/>
      <c r="AE1001" s="253"/>
      <c r="AF1001" s="253"/>
      <c r="AG1001" s="253"/>
      <c r="AH1001" s="253"/>
      <c r="AI1001" s="253"/>
      <c r="AJ1001" s="253"/>
      <c r="AK1001" s="258"/>
      <c r="AL1001" s="258"/>
      <c r="AM1001" s="258"/>
      <c r="AN1001" s="258"/>
      <c r="AO1001" s="258"/>
      <c r="AP1001" s="258"/>
      <c r="AQ1001" s="258"/>
      <c r="AR1001" s="258"/>
      <c r="AS1001" s="258"/>
      <c r="AT1001" s="258"/>
      <c r="AU1001" s="258"/>
      <c r="AV1001" s="258"/>
      <c r="AW1001" s="258"/>
      <c r="AX1001" s="258"/>
      <c r="AY1001" s="258"/>
      <c r="AZ1001" s="258"/>
      <c r="BA1001" s="258"/>
      <c r="BB1001" s="258"/>
      <c r="BC1001" s="258"/>
      <c r="BD1001" s="258"/>
      <c r="BE1001" s="258"/>
      <c r="BF1001" s="258"/>
      <c r="BG1001" s="258"/>
      <c r="BH1001" s="258"/>
      <c r="BI1001" s="258"/>
      <c r="BJ1001" s="258"/>
      <c r="BK1001" s="258"/>
      <c r="BL1001" s="297"/>
      <c r="BM1001" s="258"/>
      <c r="BN1001" s="258"/>
      <c r="BO1001" s="258"/>
      <c r="BP1001" s="258"/>
      <c r="BQ1001" s="258"/>
      <c r="BR1001" s="258"/>
      <c r="BS1001" s="258"/>
      <c r="BT1001" s="258"/>
      <c r="BU1001" s="258"/>
      <c r="BV1001" s="259"/>
      <c r="BW1001" s="260"/>
      <c r="BX1001" s="258"/>
      <c r="BY1001" s="258"/>
      <c r="BZ1001" s="258"/>
      <c r="CA1001" s="258"/>
    </row>
    <row r="1002" spans="2:79" x14ac:dyDescent="0.25">
      <c r="B1002" s="263"/>
      <c r="C1002" s="261"/>
      <c r="I1002" s="220"/>
      <c r="J1002" s="253"/>
      <c r="K1002" s="254"/>
      <c r="L1002" s="254"/>
      <c r="M1002" s="255"/>
      <c r="N1002" s="326"/>
      <c r="O1002" s="256"/>
      <c r="P1002" s="256"/>
      <c r="Q1002" s="256"/>
      <c r="R1002" s="256"/>
      <c r="S1002" s="256"/>
      <c r="T1002" s="256"/>
      <c r="U1002" s="256"/>
      <c r="V1002" s="257"/>
      <c r="W1002" s="257"/>
      <c r="X1002" s="257"/>
      <c r="Y1002" s="257"/>
      <c r="Z1002" s="257"/>
      <c r="AA1002" s="257"/>
      <c r="AB1002" s="253"/>
      <c r="AC1002" s="258"/>
      <c r="AD1002" s="253"/>
      <c r="AE1002" s="253"/>
      <c r="AF1002" s="253"/>
      <c r="AG1002" s="253"/>
      <c r="AH1002" s="253"/>
      <c r="AI1002" s="253"/>
      <c r="AJ1002" s="253"/>
      <c r="AK1002" s="258"/>
      <c r="AL1002" s="258"/>
      <c r="AM1002" s="258"/>
      <c r="AN1002" s="258"/>
      <c r="AO1002" s="258"/>
      <c r="AP1002" s="258"/>
      <c r="AQ1002" s="258"/>
      <c r="AR1002" s="258"/>
      <c r="AS1002" s="258"/>
      <c r="AT1002" s="258"/>
      <c r="AU1002" s="258"/>
      <c r="AV1002" s="258"/>
      <c r="AW1002" s="258"/>
      <c r="AX1002" s="258"/>
      <c r="AY1002" s="258"/>
      <c r="AZ1002" s="258"/>
      <c r="BA1002" s="258"/>
      <c r="BB1002" s="258"/>
      <c r="BC1002" s="258"/>
      <c r="BD1002" s="258"/>
      <c r="BE1002" s="258"/>
      <c r="BF1002" s="258"/>
      <c r="BG1002" s="258"/>
      <c r="BH1002" s="258"/>
      <c r="BI1002" s="258"/>
      <c r="BJ1002" s="258"/>
      <c r="BK1002" s="258"/>
      <c r="BL1002" s="297"/>
      <c r="BM1002" s="258"/>
      <c r="BN1002" s="258"/>
      <c r="BO1002" s="258"/>
      <c r="BP1002" s="258"/>
      <c r="BQ1002" s="258"/>
      <c r="BR1002" s="258"/>
      <c r="BS1002" s="258"/>
      <c r="BT1002" s="258"/>
      <c r="BU1002" s="258"/>
      <c r="BV1002" s="259"/>
      <c r="BW1002" s="260"/>
      <c r="BX1002" s="258"/>
      <c r="BY1002" s="258"/>
      <c r="BZ1002" s="258"/>
      <c r="CA1002" s="258"/>
    </row>
    <row r="1003" spans="2:79" x14ac:dyDescent="0.25">
      <c r="B1003" s="263"/>
      <c r="C1003" s="261"/>
      <c r="I1003" s="220"/>
      <c r="J1003" s="253"/>
      <c r="K1003" s="254"/>
      <c r="L1003" s="254"/>
      <c r="M1003" s="255"/>
      <c r="N1003" s="326"/>
      <c r="O1003" s="256"/>
      <c r="P1003" s="256"/>
      <c r="Q1003" s="256"/>
      <c r="R1003" s="256"/>
      <c r="S1003" s="256"/>
      <c r="T1003" s="256"/>
      <c r="U1003" s="256"/>
      <c r="V1003" s="257"/>
      <c r="W1003" s="257"/>
      <c r="X1003" s="257"/>
      <c r="Y1003" s="257"/>
      <c r="Z1003" s="257"/>
      <c r="AA1003" s="257"/>
      <c r="AB1003" s="253"/>
      <c r="AC1003" s="258"/>
      <c r="AD1003" s="253"/>
      <c r="AE1003" s="253"/>
      <c r="AF1003" s="253"/>
      <c r="AG1003" s="253"/>
      <c r="AH1003" s="253"/>
      <c r="AI1003" s="253"/>
      <c r="AJ1003" s="253"/>
      <c r="AK1003" s="258"/>
      <c r="AL1003" s="258"/>
      <c r="AM1003" s="258"/>
      <c r="AN1003" s="258"/>
      <c r="AO1003" s="258"/>
      <c r="AP1003" s="258"/>
      <c r="AQ1003" s="258"/>
      <c r="AR1003" s="258"/>
      <c r="AS1003" s="258"/>
      <c r="AT1003" s="258"/>
      <c r="AU1003" s="258"/>
      <c r="AV1003" s="258"/>
      <c r="AW1003" s="258"/>
      <c r="AX1003" s="258"/>
      <c r="AY1003" s="258"/>
      <c r="AZ1003" s="258"/>
      <c r="BA1003" s="258"/>
      <c r="BB1003" s="258"/>
      <c r="BC1003" s="258"/>
      <c r="BD1003" s="258"/>
      <c r="BE1003" s="258"/>
      <c r="BF1003" s="258"/>
      <c r="BG1003" s="258"/>
      <c r="BH1003" s="258"/>
      <c r="BI1003" s="258"/>
      <c r="BJ1003" s="258"/>
      <c r="BK1003" s="258"/>
      <c r="BL1003" s="297"/>
      <c r="BM1003" s="258"/>
      <c r="BN1003" s="258"/>
      <c r="BO1003" s="258"/>
      <c r="BP1003" s="258"/>
      <c r="BQ1003" s="258"/>
      <c r="BR1003" s="258"/>
      <c r="BS1003" s="258"/>
      <c r="BT1003" s="258"/>
      <c r="BU1003" s="258"/>
      <c r="BV1003" s="259"/>
      <c r="BW1003" s="260"/>
      <c r="BX1003" s="258"/>
      <c r="BY1003" s="258"/>
      <c r="BZ1003" s="258"/>
      <c r="CA1003" s="258"/>
    </row>
    <row r="1004" spans="2:79" x14ac:dyDescent="0.25">
      <c r="B1004" s="263"/>
      <c r="C1004" s="261"/>
      <c r="I1004" s="220"/>
      <c r="J1004" s="253"/>
      <c r="K1004" s="254"/>
      <c r="L1004" s="254"/>
      <c r="M1004" s="255"/>
      <c r="N1004" s="326"/>
      <c r="O1004" s="256"/>
      <c r="P1004" s="256"/>
      <c r="Q1004" s="256"/>
      <c r="R1004" s="256"/>
      <c r="S1004" s="256"/>
      <c r="T1004" s="256"/>
      <c r="U1004" s="256"/>
      <c r="V1004" s="257"/>
      <c r="W1004" s="257"/>
      <c r="X1004" s="257"/>
      <c r="Y1004" s="257"/>
      <c r="Z1004" s="257"/>
      <c r="AA1004" s="257"/>
      <c r="AB1004" s="253"/>
      <c r="AC1004" s="258"/>
      <c r="AD1004" s="253"/>
      <c r="AE1004" s="253"/>
      <c r="AF1004" s="253"/>
      <c r="AG1004" s="253"/>
      <c r="AH1004" s="253"/>
      <c r="AI1004" s="253"/>
      <c r="AJ1004" s="253"/>
      <c r="AK1004" s="258"/>
      <c r="AL1004" s="258"/>
      <c r="AM1004" s="258"/>
      <c r="AN1004" s="258"/>
      <c r="AO1004" s="258"/>
      <c r="AP1004" s="258"/>
      <c r="AQ1004" s="258"/>
      <c r="AR1004" s="258"/>
      <c r="AS1004" s="258"/>
      <c r="AT1004" s="258"/>
      <c r="AU1004" s="258"/>
      <c r="AV1004" s="258"/>
      <c r="AW1004" s="258"/>
      <c r="AX1004" s="258"/>
      <c r="AY1004" s="258"/>
      <c r="AZ1004" s="258"/>
      <c r="BA1004" s="258"/>
      <c r="BB1004" s="258"/>
      <c r="BC1004" s="258"/>
      <c r="BD1004" s="258"/>
      <c r="BE1004" s="258"/>
      <c r="BF1004" s="258"/>
      <c r="BG1004" s="258"/>
      <c r="BH1004" s="258"/>
      <c r="BI1004" s="258"/>
      <c r="BJ1004" s="258"/>
      <c r="BK1004" s="258"/>
      <c r="BL1004" s="297"/>
      <c r="BM1004" s="258"/>
      <c r="BN1004" s="258"/>
      <c r="BO1004" s="258"/>
      <c r="BP1004" s="258"/>
      <c r="BQ1004" s="258"/>
      <c r="BR1004" s="258"/>
      <c r="BS1004" s="258"/>
      <c r="BT1004" s="258"/>
      <c r="BU1004" s="258"/>
      <c r="BV1004" s="259"/>
      <c r="BW1004" s="260"/>
      <c r="BX1004" s="258"/>
      <c r="BY1004" s="258"/>
      <c r="BZ1004" s="258"/>
      <c r="CA1004" s="258"/>
    </row>
    <row r="1005" spans="2:79" x14ac:dyDescent="0.25">
      <c r="B1005" s="263"/>
      <c r="C1005" s="261"/>
      <c r="I1005" s="220"/>
      <c r="J1005" s="253"/>
      <c r="K1005" s="254"/>
      <c r="L1005" s="254"/>
      <c r="M1005" s="255"/>
      <c r="N1005" s="326"/>
      <c r="O1005" s="256"/>
      <c r="P1005" s="256"/>
      <c r="Q1005" s="256"/>
      <c r="R1005" s="256"/>
      <c r="S1005" s="256"/>
      <c r="T1005" s="256"/>
      <c r="U1005" s="256"/>
      <c r="V1005" s="257"/>
      <c r="W1005" s="257"/>
      <c r="X1005" s="257"/>
      <c r="Y1005" s="257"/>
      <c r="Z1005" s="257"/>
      <c r="AA1005" s="257"/>
      <c r="AB1005" s="253"/>
      <c r="AC1005" s="258"/>
      <c r="AD1005" s="253"/>
      <c r="AE1005" s="253"/>
      <c r="AF1005" s="253"/>
      <c r="AG1005" s="253"/>
      <c r="AH1005" s="253"/>
      <c r="AI1005" s="253"/>
      <c r="AJ1005" s="253"/>
      <c r="AK1005" s="258"/>
      <c r="AL1005" s="258"/>
      <c r="AM1005" s="258"/>
      <c r="AN1005" s="258"/>
      <c r="AO1005" s="258"/>
      <c r="AP1005" s="258"/>
      <c r="AQ1005" s="258"/>
      <c r="AR1005" s="258"/>
      <c r="AS1005" s="258"/>
      <c r="AT1005" s="258"/>
      <c r="AU1005" s="258"/>
      <c r="AV1005" s="258"/>
      <c r="AW1005" s="258"/>
      <c r="AX1005" s="258"/>
      <c r="AY1005" s="258"/>
      <c r="AZ1005" s="258"/>
      <c r="BA1005" s="258"/>
      <c r="BB1005" s="258"/>
      <c r="BC1005" s="258"/>
      <c r="BD1005" s="258"/>
      <c r="BE1005" s="258"/>
      <c r="BF1005" s="258"/>
      <c r="BG1005" s="258"/>
      <c r="BH1005" s="258"/>
      <c r="BI1005" s="258"/>
      <c r="BJ1005" s="258"/>
      <c r="BK1005" s="258"/>
      <c r="BL1005" s="297"/>
      <c r="BM1005" s="258"/>
      <c r="BN1005" s="258"/>
      <c r="BO1005" s="258"/>
      <c r="BP1005" s="258"/>
      <c r="BQ1005" s="258"/>
      <c r="BR1005" s="258"/>
      <c r="BS1005" s="258"/>
      <c r="BT1005" s="258"/>
      <c r="BU1005" s="258"/>
      <c r="BV1005" s="259"/>
      <c r="BW1005" s="260"/>
      <c r="BX1005" s="258"/>
      <c r="BY1005" s="258"/>
      <c r="BZ1005" s="258"/>
      <c r="CA1005" s="258"/>
    </row>
    <row r="1006" spans="2:79" x14ac:dyDescent="0.25">
      <c r="B1006" s="263"/>
      <c r="C1006" s="261"/>
      <c r="I1006" s="220"/>
      <c r="J1006" s="253"/>
      <c r="K1006" s="254"/>
      <c r="L1006" s="254"/>
      <c r="M1006" s="255"/>
      <c r="N1006" s="326"/>
      <c r="O1006" s="256"/>
      <c r="P1006" s="256"/>
      <c r="Q1006" s="256"/>
      <c r="R1006" s="256"/>
      <c r="S1006" s="256"/>
      <c r="T1006" s="256"/>
      <c r="U1006" s="256"/>
      <c r="V1006" s="257"/>
      <c r="W1006" s="257"/>
      <c r="X1006" s="257"/>
      <c r="Y1006" s="257"/>
      <c r="Z1006" s="257"/>
      <c r="AA1006" s="257"/>
      <c r="AB1006" s="253"/>
      <c r="AC1006" s="258"/>
      <c r="AD1006" s="253"/>
      <c r="AE1006" s="253"/>
      <c r="AF1006" s="253"/>
      <c r="AG1006" s="253"/>
      <c r="AH1006" s="253"/>
      <c r="AI1006" s="253"/>
      <c r="AJ1006" s="253"/>
      <c r="AK1006" s="258"/>
      <c r="AL1006" s="258"/>
      <c r="AM1006" s="258"/>
      <c r="AN1006" s="258"/>
      <c r="AO1006" s="258"/>
      <c r="AP1006" s="258"/>
      <c r="AQ1006" s="258"/>
      <c r="AR1006" s="258"/>
      <c r="AS1006" s="258"/>
      <c r="AT1006" s="258"/>
      <c r="AU1006" s="258"/>
      <c r="AV1006" s="258"/>
      <c r="AW1006" s="258"/>
      <c r="AX1006" s="258"/>
      <c r="AY1006" s="258"/>
      <c r="AZ1006" s="258"/>
      <c r="BA1006" s="258"/>
      <c r="BB1006" s="258"/>
      <c r="BC1006" s="258"/>
      <c r="BD1006" s="258"/>
      <c r="BE1006" s="258"/>
      <c r="BF1006" s="258"/>
      <c r="BG1006" s="258"/>
      <c r="BH1006" s="258"/>
      <c r="BI1006" s="258"/>
      <c r="BJ1006" s="258"/>
      <c r="BK1006" s="258"/>
      <c r="BL1006" s="297"/>
      <c r="BM1006" s="258"/>
      <c r="BN1006" s="258"/>
      <c r="BO1006" s="258"/>
      <c r="BP1006" s="258"/>
      <c r="BQ1006" s="258"/>
      <c r="BR1006" s="258"/>
      <c r="BS1006" s="258"/>
      <c r="BT1006" s="258"/>
      <c r="BU1006" s="258"/>
      <c r="BV1006" s="259"/>
      <c r="BW1006" s="260"/>
      <c r="BX1006" s="258"/>
      <c r="BY1006" s="258"/>
      <c r="BZ1006" s="258"/>
      <c r="CA1006" s="258"/>
    </row>
    <row r="1007" spans="2:79" x14ac:dyDescent="0.25">
      <c r="B1007" s="263"/>
      <c r="C1007" s="261"/>
      <c r="I1007" s="220"/>
      <c r="J1007" s="253"/>
      <c r="K1007" s="254"/>
      <c r="L1007" s="254"/>
      <c r="M1007" s="255"/>
      <c r="N1007" s="326"/>
      <c r="O1007" s="256"/>
      <c r="P1007" s="256"/>
      <c r="Q1007" s="256"/>
      <c r="R1007" s="256"/>
      <c r="S1007" s="256"/>
      <c r="T1007" s="256"/>
      <c r="U1007" s="256"/>
      <c r="V1007" s="257"/>
      <c r="W1007" s="257"/>
      <c r="X1007" s="257"/>
      <c r="Y1007" s="257"/>
      <c r="Z1007" s="257"/>
      <c r="AA1007" s="257"/>
      <c r="AB1007" s="253"/>
      <c r="AC1007" s="258"/>
      <c r="AD1007" s="253"/>
      <c r="AE1007" s="253"/>
      <c r="AF1007" s="253"/>
      <c r="AG1007" s="253"/>
      <c r="AH1007" s="253"/>
      <c r="AI1007" s="253"/>
      <c r="AJ1007" s="253"/>
      <c r="AK1007" s="258"/>
      <c r="AL1007" s="258"/>
      <c r="AM1007" s="258"/>
      <c r="AN1007" s="258"/>
      <c r="AO1007" s="258"/>
      <c r="AP1007" s="258"/>
      <c r="AQ1007" s="258"/>
      <c r="AR1007" s="258"/>
      <c r="AS1007" s="258"/>
      <c r="AT1007" s="258"/>
      <c r="AU1007" s="258"/>
      <c r="AV1007" s="258"/>
      <c r="AW1007" s="258"/>
      <c r="AX1007" s="258"/>
      <c r="AY1007" s="258"/>
      <c r="AZ1007" s="258"/>
      <c r="BA1007" s="258"/>
      <c r="BB1007" s="258"/>
      <c r="BC1007" s="258"/>
      <c r="BD1007" s="258"/>
      <c r="BE1007" s="258"/>
      <c r="BF1007" s="258"/>
      <c r="BG1007" s="258"/>
      <c r="BH1007" s="258"/>
      <c r="BI1007" s="258"/>
      <c r="BJ1007" s="258"/>
      <c r="BK1007" s="258"/>
      <c r="BL1007" s="297"/>
      <c r="BM1007" s="258"/>
      <c r="BN1007" s="258"/>
      <c r="BO1007" s="258"/>
      <c r="BP1007" s="258"/>
      <c r="BQ1007" s="258"/>
      <c r="BR1007" s="258"/>
      <c r="BS1007" s="258"/>
      <c r="BT1007" s="258"/>
      <c r="BU1007" s="258"/>
      <c r="BV1007" s="259"/>
      <c r="BW1007" s="260"/>
      <c r="BX1007" s="258"/>
      <c r="BY1007" s="258"/>
      <c r="BZ1007" s="258"/>
      <c r="CA1007" s="258"/>
    </row>
    <row r="1008" spans="2:79" x14ac:dyDescent="0.25">
      <c r="B1008" s="263"/>
      <c r="C1008" s="261"/>
      <c r="I1008" s="220"/>
      <c r="J1008" s="253"/>
      <c r="K1008" s="254"/>
      <c r="L1008" s="254"/>
      <c r="M1008" s="255"/>
      <c r="N1008" s="326"/>
      <c r="O1008" s="256"/>
      <c r="P1008" s="256"/>
      <c r="Q1008" s="256"/>
      <c r="R1008" s="256"/>
      <c r="S1008" s="256"/>
      <c r="T1008" s="256"/>
      <c r="U1008" s="256"/>
      <c r="V1008" s="257"/>
      <c r="W1008" s="257"/>
      <c r="X1008" s="257"/>
      <c r="Y1008" s="257"/>
      <c r="Z1008" s="257"/>
      <c r="AA1008" s="257"/>
      <c r="AB1008" s="253"/>
      <c r="AC1008" s="258"/>
      <c r="AD1008" s="253"/>
      <c r="AE1008" s="253"/>
      <c r="AF1008" s="253"/>
      <c r="AG1008" s="253"/>
      <c r="AH1008" s="253"/>
      <c r="AI1008" s="253"/>
      <c r="AJ1008" s="253"/>
      <c r="AK1008" s="258"/>
      <c r="AL1008" s="258"/>
      <c r="AM1008" s="258"/>
      <c r="AN1008" s="258"/>
      <c r="AO1008" s="258"/>
      <c r="AP1008" s="258"/>
      <c r="AQ1008" s="258"/>
      <c r="AR1008" s="258"/>
      <c r="AS1008" s="258"/>
      <c r="AT1008" s="258"/>
      <c r="AU1008" s="258"/>
      <c r="AV1008" s="258"/>
      <c r="AW1008" s="258"/>
      <c r="AX1008" s="258"/>
      <c r="AY1008" s="258"/>
      <c r="AZ1008" s="258"/>
      <c r="BA1008" s="258"/>
      <c r="BB1008" s="258"/>
      <c r="BC1008" s="258"/>
      <c r="BD1008" s="258"/>
      <c r="BE1008" s="258"/>
      <c r="BF1008" s="258"/>
      <c r="BG1008" s="258"/>
      <c r="BH1008" s="258"/>
      <c r="BI1008" s="258"/>
      <c r="BJ1008" s="258"/>
      <c r="BK1008" s="258"/>
      <c r="BL1008" s="297"/>
      <c r="BM1008" s="258"/>
      <c r="BN1008" s="258"/>
      <c r="BO1008" s="258"/>
      <c r="BP1008" s="258"/>
      <c r="BQ1008" s="258"/>
      <c r="BR1008" s="258"/>
      <c r="BS1008" s="258"/>
      <c r="BT1008" s="258"/>
      <c r="BU1008" s="258"/>
      <c r="BV1008" s="259"/>
      <c r="BW1008" s="260"/>
      <c r="BX1008" s="258"/>
      <c r="BY1008" s="258"/>
      <c r="BZ1008" s="258"/>
      <c r="CA1008" s="258"/>
    </row>
    <row r="1009" spans="2:79" x14ac:dyDescent="0.25">
      <c r="B1009" s="263"/>
      <c r="C1009" s="261"/>
      <c r="I1009" s="220"/>
      <c r="J1009" s="253"/>
      <c r="K1009" s="254"/>
      <c r="L1009" s="254"/>
      <c r="M1009" s="255"/>
      <c r="N1009" s="326"/>
      <c r="O1009" s="256"/>
      <c r="P1009" s="256"/>
      <c r="Q1009" s="256"/>
      <c r="R1009" s="256"/>
      <c r="S1009" s="256"/>
      <c r="T1009" s="256"/>
      <c r="U1009" s="256"/>
      <c r="V1009" s="257"/>
      <c r="W1009" s="257"/>
      <c r="X1009" s="257"/>
      <c r="Y1009" s="257"/>
      <c r="Z1009" s="257"/>
      <c r="AA1009" s="257"/>
      <c r="AB1009" s="253"/>
      <c r="AC1009" s="258"/>
      <c r="AD1009" s="253"/>
      <c r="AE1009" s="253"/>
      <c r="AF1009" s="253"/>
      <c r="AG1009" s="253"/>
      <c r="AH1009" s="253"/>
      <c r="AI1009" s="253"/>
      <c r="AJ1009" s="253"/>
      <c r="AK1009" s="258"/>
      <c r="AL1009" s="258"/>
      <c r="AM1009" s="258"/>
      <c r="AN1009" s="258"/>
      <c r="AO1009" s="258"/>
      <c r="AP1009" s="258"/>
      <c r="AQ1009" s="258"/>
      <c r="AR1009" s="258"/>
      <c r="AS1009" s="258"/>
      <c r="AT1009" s="258"/>
      <c r="AU1009" s="258"/>
      <c r="AV1009" s="258"/>
      <c r="AW1009" s="258"/>
      <c r="AX1009" s="258"/>
      <c r="AY1009" s="258"/>
      <c r="AZ1009" s="258"/>
      <c r="BA1009" s="258"/>
      <c r="BB1009" s="258"/>
      <c r="BC1009" s="258"/>
      <c r="BD1009" s="258"/>
      <c r="BE1009" s="258"/>
      <c r="BF1009" s="258"/>
      <c r="BG1009" s="258"/>
      <c r="BH1009" s="258"/>
      <c r="BI1009" s="258"/>
      <c r="BJ1009" s="258"/>
      <c r="BK1009" s="258"/>
      <c r="BL1009" s="297"/>
      <c r="BM1009" s="258"/>
      <c r="BN1009" s="258"/>
      <c r="BO1009" s="258"/>
      <c r="BP1009" s="258"/>
      <c r="BQ1009" s="258"/>
      <c r="BR1009" s="258"/>
      <c r="BS1009" s="258"/>
      <c r="BT1009" s="258"/>
      <c r="BU1009" s="258"/>
      <c r="BV1009" s="259"/>
      <c r="BW1009" s="260"/>
      <c r="BX1009" s="258"/>
      <c r="BY1009" s="258"/>
      <c r="BZ1009" s="258"/>
      <c r="CA1009" s="258"/>
    </row>
    <row r="1010" spans="2:79" x14ac:dyDescent="0.25">
      <c r="B1010" s="263"/>
      <c r="C1010" s="261"/>
      <c r="I1010" s="220"/>
      <c r="J1010" s="253"/>
      <c r="K1010" s="254"/>
      <c r="L1010" s="254"/>
      <c r="M1010" s="255"/>
      <c r="N1010" s="326"/>
      <c r="O1010" s="256"/>
      <c r="P1010" s="256"/>
      <c r="Q1010" s="256"/>
      <c r="R1010" s="256"/>
      <c r="S1010" s="256"/>
      <c r="T1010" s="256"/>
      <c r="U1010" s="256"/>
      <c r="V1010" s="257"/>
      <c r="W1010" s="257"/>
      <c r="X1010" s="257"/>
      <c r="Y1010" s="257"/>
      <c r="Z1010" s="257"/>
      <c r="AA1010" s="257"/>
      <c r="AB1010" s="253"/>
      <c r="AC1010" s="258"/>
      <c r="AD1010" s="253"/>
      <c r="AE1010" s="253"/>
      <c r="AF1010" s="253"/>
      <c r="AG1010" s="253"/>
      <c r="AH1010" s="253"/>
      <c r="AI1010" s="253"/>
      <c r="AJ1010" s="253"/>
      <c r="AK1010" s="258"/>
      <c r="AL1010" s="258"/>
      <c r="AM1010" s="258"/>
      <c r="AN1010" s="258"/>
      <c r="AO1010" s="258"/>
      <c r="AP1010" s="258"/>
      <c r="AQ1010" s="258"/>
      <c r="AR1010" s="258"/>
      <c r="AS1010" s="258"/>
      <c r="AT1010" s="258"/>
      <c r="AU1010" s="258"/>
      <c r="AV1010" s="258"/>
      <c r="AW1010" s="258"/>
      <c r="AX1010" s="258"/>
      <c r="AY1010" s="258"/>
      <c r="AZ1010" s="258"/>
      <c r="BA1010" s="258"/>
      <c r="BB1010" s="258"/>
      <c r="BC1010" s="258"/>
      <c r="BD1010" s="258"/>
      <c r="BE1010" s="258"/>
      <c r="BF1010" s="258"/>
      <c r="BG1010" s="258"/>
      <c r="BH1010" s="258"/>
      <c r="BI1010" s="258"/>
      <c r="BJ1010" s="258"/>
      <c r="BK1010" s="258"/>
      <c r="BL1010" s="297"/>
      <c r="BM1010" s="258"/>
      <c r="BN1010" s="258"/>
      <c r="BO1010" s="258"/>
      <c r="BP1010" s="258"/>
      <c r="BQ1010" s="258"/>
      <c r="BR1010" s="258"/>
      <c r="BS1010" s="258"/>
      <c r="BT1010" s="258"/>
      <c r="BU1010" s="258"/>
      <c r="BV1010" s="259"/>
      <c r="BW1010" s="260"/>
      <c r="BX1010" s="258"/>
      <c r="BY1010" s="258"/>
      <c r="BZ1010" s="258"/>
      <c r="CA1010" s="258"/>
    </row>
    <row r="1011" spans="2:79" x14ac:dyDescent="0.25">
      <c r="B1011" s="263"/>
      <c r="C1011" s="261"/>
      <c r="I1011" s="220"/>
      <c r="J1011" s="253"/>
      <c r="K1011" s="254"/>
      <c r="L1011" s="254"/>
      <c r="M1011" s="255"/>
      <c r="N1011" s="326"/>
      <c r="O1011" s="256"/>
      <c r="P1011" s="256"/>
      <c r="Q1011" s="256"/>
      <c r="R1011" s="256"/>
      <c r="S1011" s="256"/>
      <c r="T1011" s="256"/>
      <c r="U1011" s="256"/>
      <c r="V1011" s="257"/>
      <c r="W1011" s="257"/>
      <c r="X1011" s="257"/>
      <c r="Y1011" s="257"/>
      <c r="Z1011" s="257"/>
      <c r="AA1011" s="257"/>
      <c r="AB1011" s="253"/>
      <c r="AC1011" s="258"/>
      <c r="AD1011" s="253"/>
      <c r="AE1011" s="253"/>
      <c r="AF1011" s="253"/>
      <c r="AG1011" s="253"/>
      <c r="AH1011" s="253"/>
      <c r="AI1011" s="253"/>
      <c r="AJ1011" s="253"/>
      <c r="AK1011" s="258"/>
      <c r="AL1011" s="258"/>
      <c r="AM1011" s="258"/>
      <c r="AN1011" s="258"/>
      <c r="AO1011" s="258"/>
      <c r="AP1011" s="258"/>
      <c r="AQ1011" s="258"/>
      <c r="AR1011" s="258"/>
      <c r="AS1011" s="258"/>
      <c r="AT1011" s="258"/>
      <c r="AU1011" s="258"/>
      <c r="AV1011" s="258"/>
      <c r="AW1011" s="258"/>
      <c r="AX1011" s="258"/>
      <c r="AY1011" s="258"/>
      <c r="AZ1011" s="258"/>
      <c r="BA1011" s="258"/>
      <c r="BB1011" s="258"/>
      <c r="BC1011" s="258"/>
      <c r="BD1011" s="258"/>
      <c r="BE1011" s="258"/>
      <c r="BF1011" s="258"/>
      <c r="BG1011" s="258"/>
      <c r="BH1011" s="258"/>
      <c r="BI1011" s="258"/>
      <c r="BJ1011" s="258"/>
      <c r="BK1011" s="258"/>
      <c r="BL1011" s="297"/>
      <c r="BM1011" s="258"/>
      <c r="BN1011" s="258"/>
      <c r="BO1011" s="258"/>
      <c r="BP1011" s="258"/>
      <c r="BQ1011" s="258"/>
      <c r="BR1011" s="258"/>
      <c r="BS1011" s="258"/>
      <c r="BT1011" s="258"/>
      <c r="BU1011" s="258"/>
      <c r="BV1011" s="259"/>
      <c r="BW1011" s="260"/>
      <c r="BX1011" s="258"/>
      <c r="BY1011" s="258"/>
      <c r="BZ1011" s="258"/>
      <c r="CA1011" s="258"/>
    </row>
    <row r="1012" spans="2:79" x14ac:dyDescent="0.25">
      <c r="B1012" s="263"/>
      <c r="C1012" s="261"/>
      <c r="I1012" s="220"/>
      <c r="J1012" s="253"/>
      <c r="K1012" s="254"/>
      <c r="L1012" s="254"/>
      <c r="M1012" s="255"/>
      <c r="N1012" s="326"/>
      <c r="O1012" s="256"/>
      <c r="P1012" s="256"/>
      <c r="Q1012" s="256"/>
      <c r="R1012" s="256"/>
      <c r="S1012" s="256"/>
      <c r="T1012" s="256"/>
      <c r="U1012" s="256"/>
      <c r="V1012" s="257"/>
      <c r="W1012" s="257"/>
      <c r="X1012" s="257"/>
      <c r="Y1012" s="257"/>
      <c r="Z1012" s="257"/>
      <c r="AA1012" s="257"/>
      <c r="AB1012" s="253"/>
      <c r="AC1012" s="258"/>
      <c r="AD1012" s="253"/>
      <c r="AE1012" s="253"/>
      <c r="AF1012" s="253"/>
      <c r="AG1012" s="253"/>
      <c r="AH1012" s="253"/>
      <c r="AI1012" s="253"/>
      <c r="AJ1012" s="253"/>
      <c r="AK1012" s="258"/>
      <c r="AL1012" s="258"/>
      <c r="AM1012" s="258"/>
      <c r="AN1012" s="258"/>
      <c r="AO1012" s="258"/>
      <c r="AP1012" s="258"/>
      <c r="AQ1012" s="258"/>
      <c r="AR1012" s="258"/>
      <c r="AS1012" s="258"/>
      <c r="AT1012" s="258"/>
      <c r="AU1012" s="258"/>
      <c r="AV1012" s="258"/>
      <c r="AW1012" s="258"/>
      <c r="AX1012" s="258"/>
      <c r="AY1012" s="258"/>
      <c r="AZ1012" s="258"/>
      <c r="BA1012" s="258"/>
      <c r="BB1012" s="258"/>
      <c r="BC1012" s="258"/>
      <c r="BD1012" s="258"/>
      <c r="BE1012" s="258"/>
      <c r="BF1012" s="258"/>
      <c r="BG1012" s="258"/>
      <c r="BH1012" s="258"/>
      <c r="BI1012" s="258"/>
      <c r="BJ1012" s="258"/>
      <c r="BK1012" s="258"/>
      <c r="BL1012" s="297"/>
      <c r="BM1012" s="258"/>
      <c r="BN1012" s="258"/>
      <c r="BO1012" s="258"/>
      <c r="BP1012" s="258"/>
      <c r="BQ1012" s="258"/>
      <c r="BR1012" s="258"/>
      <c r="BS1012" s="258"/>
      <c r="BT1012" s="258"/>
      <c r="BU1012" s="258"/>
      <c r="BV1012" s="259"/>
      <c r="BW1012" s="260"/>
      <c r="BX1012" s="258"/>
      <c r="BY1012" s="258"/>
      <c r="BZ1012" s="258"/>
      <c r="CA1012" s="258"/>
    </row>
    <row r="1013" spans="2:79" x14ac:dyDescent="0.25">
      <c r="B1013" s="263"/>
      <c r="C1013" s="261"/>
      <c r="I1013" s="220"/>
      <c r="J1013" s="253"/>
      <c r="K1013" s="254"/>
      <c r="L1013" s="254"/>
      <c r="M1013" s="255"/>
      <c r="N1013" s="326"/>
      <c r="O1013" s="256"/>
      <c r="P1013" s="256"/>
      <c r="Q1013" s="256"/>
      <c r="R1013" s="256"/>
      <c r="S1013" s="256"/>
      <c r="T1013" s="256"/>
      <c r="U1013" s="256"/>
      <c r="V1013" s="257"/>
      <c r="W1013" s="257"/>
      <c r="X1013" s="257"/>
      <c r="Y1013" s="257"/>
      <c r="Z1013" s="257"/>
      <c r="AA1013" s="257"/>
      <c r="AB1013" s="253"/>
      <c r="AC1013" s="258"/>
      <c r="AD1013" s="253"/>
      <c r="AE1013" s="253"/>
      <c r="AF1013" s="253"/>
      <c r="AG1013" s="253"/>
      <c r="AH1013" s="253"/>
      <c r="AI1013" s="253"/>
      <c r="AJ1013" s="253"/>
      <c r="AK1013" s="258"/>
      <c r="AL1013" s="258"/>
      <c r="AM1013" s="258"/>
      <c r="AN1013" s="258"/>
      <c r="AO1013" s="258"/>
      <c r="AP1013" s="258"/>
      <c r="AQ1013" s="258"/>
      <c r="AR1013" s="258"/>
      <c r="AS1013" s="258"/>
      <c r="AT1013" s="258"/>
      <c r="AU1013" s="258"/>
      <c r="AV1013" s="258"/>
      <c r="AW1013" s="258"/>
      <c r="AX1013" s="258"/>
      <c r="AY1013" s="258"/>
      <c r="AZ1013" s="258"/>
      <c r="BA1013" s="258"/>
      <c r="BB1013" s="258"/>
      <c r="BC1013" s="258"/>
      <c r="BD1013" s="258"/>
      <c r="BE1013" s="258"/>
      <c r="BF1013" s="258"/>
      <c r="BG1013" s="258"/>
      <c r="BH1013" s="258"/>
      <c r="BI1013" s="258"/>
      <c r="BJ1013" s="258"/>
      <c r="BK1013" s="258"/>
      <c r="BL1013" s="297"/>
      <c r="BM1013" s="258"/>
      <c r="BN1013" s="258"/>
      <c r="BO1013" s="258"/>
      <c r="BP1013" s="258"/>
      <c r="BQ1013" s="258"/>
      <c r="BR1013" s="258"/>
      <c r="BS1013" s="258"/>
      <c r="BT1013" s="258"/>
      <c r="BU1013" s="258"/>
      <c r="BV1013" s="259"/>
      <c r="BW1013" s="260"/>
      <c r="BX1013" s="258"/>
      <c r="BY1013" s="258"/>
      <c r="BZ1013" s="258"/>
      <c r="CA1013" s="258"/>
    </row>
    <row r="1014" spans="2:79" x14ac:dyDescent="0.25">
      <c r="B1014" s="263"/>
      <c r="C1014" s="261"/>
      <c r="I1014" s="220"/>
      <c r="J1014" s="253"/>
      <c r="K1014" s="254"/>
      <c r="L1014" s="254"/>
      <c r="M1014" s="255"/>
      <c r="N1014" s="326"/>
      <c r="O1014" s="256"/>
      <c r="P1014" s="256"/>
      <c r="Q1014" s="256"/>
      <c r="R1014" s="256"/>
      <c r="S1014" s="256"/>
      <c r="T1014" s="256"/>
      <c r="U1014" s="256"/>
      <c r="V1014" s="257"/>
      <c r="W1014" s="257"/>
      <c r="X1014" s="257"/>
      <c r="Y1014" s="257"/>
      <c r="Z1014" s="257"/>
      <c r="AA1014" s="257"/>
      <c r="AB1014" s="253"/>
      <c r="AC1014" s="258"/>
      <c r="AD1014" s="253"/>
      <c r="AE1014" s="253"/>
      <c r="AF1014" s="253"/>
      <c r="AG1014" s="253"/>
      <c r="AH1014" s="253"/>
      <c r="AI1014" s="253"/>
      <c r="AJ1014" s="253"/>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97"/>
      <c r="BM1014" s="258"/>
      <c r="BN1014" s="258"/>
      <c r="BO1014" s="258"/>
      <c r="BP1014" s="258"/>
      <c r="BQ1014" s="258"/>
      <c r="BR1014" s="258"/>
      <c r="BS1014" s="258"/>
      <c r="BT1014" s="258"/>
      <c r="BU1014" s="258"/>
      <c r="BV1014" s="259"/>
      <c r="BW1014" s="260"/>
      <c r="BX1014" s="258"/>
      <c r="BY1014" s="258"/>
      <c r="BZ1014" s="258"/>
      <c r="CA1014" s="258"/>
    </row>
    <row r="1015" spans="2:79" x14ac:dyDescent="0.25">
      <c r="B1015" s="263"/>
      <c r="C1015" s="261"/>
      <c r="I1015" s="220"/>
      <c r="J1015" s="253"/>
      <c r="K1015" s="254"/>
      <c r="L1015" s="254"/>
      <c r="M1015" s="255"/>
      <c r="N1015" s="326"/>
      <c r="O1015" s="256"/>
      <c r="P1015" s="256"/>
      <c r="Q1015" s="256"/>
      <c r="R1015" s="256"/>
      <c r="S1015" s="256"/>
      <c r="T1015" s="256"/>
      <c r="U1015" s="256"/>
      <c r="V1015" s="257"/>
      <c r="W1015" s="257"/>
      <c r="X1015" s="257"/>
      <c r="Y1015" s="257"/>
      <c r="Z1015" s="257"/>
      <c r="AA1015" s="257"/>
      <c r="AB1015" s="253"/>
      <c r="AC1015" s="258"/>
      <c r="AD1015" s="253"/>
      <c r="AE1015" s="253"/>
      <c r="AF1015" s="253"/>
      <c r="AG1015" s="253"/>
      <c r="AH1015" s="253"/>
      <c r="AI1015" s="253"/>
      <c r="AJ1015" s="253"/>
      <c r="AK1015" s="258"/>
      <c r="AL1015" s="258"/>
      <c r="AM1015" s="258"/>
      <c r="AN1015" s="258"/>
      <c r="AO1015" s="258"/>
      <c r="AP1015" s="258"/>
      <c r="AQ1015" s="258"/>
      <c r="AR1015" s="258"/>
      <c r="AS1015" s="258"/>
      <c r="AT1015" s="258"/>
      <c r="AU1015" s="258"/>
      <c r="AV1015" s="258"/>
      <c r="AW1015" s="258"/>
      <c r="AX1015" s="258"/>
      <c r="AY1015" s="258"/>
      <c r="AZ1015" s="258"/>
      <c r="BA1015" s="258"/>
      <c r="BB1015" s="258"/>
      <c r="BC1015" s="258"/>
      <c r="BD1015" s="258"/>
      <c r="BE1015" s="258"/>
      <c r="BF1015" s="258"/>
      <c r="BG1015" s="258"/>
      <c r="BH1015" s="258"/>
      <c r="BI1015" s="258"/>
      <c r="BJ1015" s="258"/>
      <c r="BK1015" s="258"/>
      <c r="BL1015" s="297"/>
      <c r="BM1015" s="258"/>
      <c r="BN1015" s="258"/>
      <c r="BO1015" s="258"/>
      <c r="BP1015" s="258"/>
      <c r="BQ1015" s="258"/>
      <c r="BR1015" s="258"/>
      <c r="BS1015" s="258"/>
      <c r="BT1015" s="258"/>
      <c r="BU1015" s="258"/>
      <c r="BV1015" s="259"/>
      <c r="BW1015" s="260"/>
      <c r="BX1015" s="258"/>
      <c r="BY1015" s="258"/>
      <c r="BZ1015" s="258"/>
      <c r="CA1015" s="258"/>
    </row>
    <row r="1016" spans="2:79" x14ac:dyDescent="0.25">
      <c r="B1016" s="263"/>
      <c r="C1016" s="261"/>
      <c r="I1016" s="220"/>
      <c r="J1016" s="253"/>
      <c r="K1016" s="254"/>
      <c r="L1016" s="254"/>
      <c r="M1016" s="255"/>
      <c r="N1016" s="326"/>
      <c r="O1016" s="256"/>
      <c r="P1016" s="256"/>
      <c r="Q1016" s="256"/>
      <c r="R1016" s="256"/>
      <c r="S1016" s="256"/>
      <c r="T1016" s="256"/>
      <c r="U1016" s="256"/>
      <c r="V1016" s="257"/>
      <c r="W1016" s="257"/>
      <c r="X1016" s="257"/>
      <c r="Y1016" s="257"/>
      <c r="Z1016" s="257"/>
      <c r="AA1016" s="257"/>
      <c r="AB1016" s="253"/>
      <c r="AC1016" s="258"/>
      <c r="AD1016" s="253"/>
      <c r="AE1016" s="253"/>
      <c r="AF1016" s="253"/>
      <c r="AG1016" s="253"/>
      <c r="AH1016" s="253"/>
      <c r="AI1016" s="253"/>
      <c r="AJ1016" s="253"/>
      <c r="AK1016" s="258"/>
      <c r="AL1016" s="258"/>
      <c r="AM1016" s="258"/>
      <c r="AN1016" s="258"/>
      <c r="AO1016" s="258"/>
      <c r="AP1016" s="258"/>
      <c r="AQ1016" s="258"/>
      <c r="AR1016" s="258"/>
      <c r="AS1016" s="258"/>
      <c r="AT1016" s="258"/>
      <c r="AU1016" s="258"/>
      <c r="AV1016" s="258"/>
      <c r="AW1016" s="258"/>
      <c r="AX1016" s="258"/>
      <c r="AY1016" s="258"/>
      <c r="AZ1016" s="258"/>
      <c r="BA1016" s="258"/>
      <c r="BB1016" s="258"/>
      <c r="BC1016" s="258"/>
      <c r="BD1016" s="258"/>
      <c r="BE1016" s="258"/>
      <c r="BF1016" s="258"/>
      <c r="BG1016" s="258"/>
      <c r="BH1016" s="258"/>
      <c r="BI1016" s="258"/>
      <c r="BJ1016" s="258"/>
      <c r="BK1016" s="258"/>
      <c r="BL1016" s="297"/>
      <c r="BM1016" s="258"/>
      <c r="BN1016" s="258"/>
      <c r="BO1016" s="258"/>
      <c r="BP1016" s="258"/>
      <c r="BQ1016" s="258"/>
      <c r="BR1016" s="258"/>
      <c r="BS1016" s="258"/>
      <c r="BT1016" s="258"/>
      <c r="BU1016" s="258"/>
      <c r="BV1016" s="259"/>
      <c r="BW1016" s="260"/>
      <c r="BX1016" s="258"/>
      <c r="BY1016" s="258"/>
      <c r="BZ1016" s="258"/>
      <c r="CA1016" s="258"/>
    </row>
    <row r="1017" spans="2:79" x14ac:dyDescent="0.25">
      <c r="B1017" s="263"/>
      <c r="C1017" s="261"/>
      <c r="I1017" s="220"/>
      <c r="J1017" s="253"/>
      <c r="K1017" s="254"/>
      <c r="L1017" s="254"/>
      <c r="M1017" s="255"/>
      <c r="N1017" s="326"/>
      <c r="O1017" s="256"/>
      <c r="P1017" s="256"/>
      <c r="Q1017" s="256"/>
      <c r="R1017" s="256"/>
      <c r="S1017" s="256"/>
      <c r="T1017" s="256"/>
      <c r="U1017" s="256"/>
      <c r="V1017" s="257"/>
      <c r="W1017" s="257"/>
      <c r="X1017" s="257"/>
      <c r="Y1017" s="257"/>
      <c r="Z1017" s="257"/>
      <c r="AA1017" s="257"/>
      <c r="AB1017" s="253"/>
      <c r="AC1017" s="258"/>
      <c r="AD1017" s="253"/>
      <c r="AE1017" s="253"/>
      <c r="AF1017" s="253"/>
      <c r="AG1017" s="253"/>
      <c r="AH1017" s="253"/>
      <c r="AI1017" s="253"/>
      <c r="AJ1017" s="253"/>
      <c r="AK1017" s="258"/>
      <c r="AL1017" s="258"/>
      <c r="AM1017" s="258"/>
      <c r="AN1017" s="258"/>
      <c r="AO1017" s="258"/>
      <c r="AP1017" s="258"/>
      <c r="AQ1017" s="258"/>
      <c r="AR1017" s="258"/>
      <c r="AS1017" s="258"/>
      <c r="AT1017" s="258"/>
      <c r="AU1017" s="258"/>
      <c r="AV1017" s="258"/>
      <c r="AW1017" s="258"/>
      <c r="AX1017" s="258"/>
      <c r="AY1017" s="258"/>
      <c r="AZ1017" s="258"/>
      <c r="BA1017" s="258"/>
      <c r="BB1017" s="258"/>
      <c r="BC1017" s="258"/>
      <c r="BD1017" s="258"/>
      <c r="BE1017" s="258"/>
      <c r="BF1017" s="258"/>
      <c r="BG1017" s="258"/>
      <c r="BH1017" s="258"/>
      <c r="BI1017" s="258"/>
      <c r="BJ1017" s="258"/>
      <c r="BK1017" s="258"/>
      <c r="BL1017" s="297"/>
      <c r="BM1017" s="258"/>
      <c r="BN1017" s="258"/>
      <c r="BO1017" s="258"/>
      <c r="BP1017" s="258"/>
      <c r="BQ1017" s="258"/>
      <c r="BR1017" s="258"/>
      <c r="BS1017" s="258"/>
      <c r="BT1017" s="258"/>
      <c r="BU1017" s="258"/>
      <c r="BV1017" s="259"/>
      <c r="BW1017" s="260"/>
      <c r="BX1017" s="258"/>
      <c r="BY1017" s="258"/>
      <c r="BZ1017" s="258"/>
      <c r="CA1017" s="258"/>
    </row>
    <row r="1018" spans="2:79" x14ac:dyDescent="0.25">
      <c r="B1018" s="263"/>
      <c r="C1018" s="261"/>
      <c r="I1018" s="220"/>
      <c r="J1018" s="253"/>
      <c r="K1018" s="254"/>
      <c r="L1018" s="254"/>
      <c r="M1018" s="255"/>
      <c r="N1018" s="326"/>
      <c r="O1018" s="256"/>
      <c r="P1018" s="256"/>
      <c r="Q1018" s="256"/>
      <c r="R1018" s="256"/>
      <c r="S1018" s="256"/>
      <c r="T1018" s="256"/>
      <c r="U1018" s="256"/>
      <c r="V1018" s="257"/>
      <c r="W1018" s="257"/>
      <c r="X1018" s="257"/>
      <c r="Y1018" s="257"/>
      <c r="Z1018" s="257"/>
      <c r="AA1018" s="257"/>
      <c r="AB1018" s="253"/>
      <c r="AC1018" s="258"/>
      <c r="AD1018" s="253"/>
      <c r="AE1018" s="253"/>
      <c r="AF1018" s="253"/>
      <c r="AG1018" s="253"/>
      <c r="AH1018" s="253"/>
      <c r="AI1018" s="253"/>
      <c r="AJ1018" s="253"/>
      <c r="AK1018" s="258"/>
      <c r="AL1018" s="258"/>
      <c r="AM1018" s="258"/>
      <c r="AN1018" s="258"/>
      <c r="AO1018" s="258"/>
      <c r="AP1018" s="258"/>
      <c r="AQ1018" s="258"/>
      <c r="AR1018" s="258"/>
      <c r="AS1018" s="258"/>
      <c r="AT1018" s="258"/>
      <c r="AU1018" s="258"/>
      <c r="AV1018" s="258"/>
      <c r="AW1018" s="258"/>
      <c r="AX1018" s="258"/>
      <c r="AY1018" s="258"/>
      <c r="AZ1018" s="258"/>
      <c r="BA1018" s="258"/>
      <c r="BB1018" s="258"/>
      <c r="BC1018" s="258"/>
      <c r="BD1018" s="258"/>
      <c r="BE1018" s="258"/>
      <c r="BF1018" s="258"/>
      <c r="BG1018" s="258"/>
      <c r="BH1018" s="258"/>
      <c r="BI1018" s="258"/>
      <c r="BJ1018" s="258"/>
      <c r="BK1018" s="258"/>
      <c r="BL1018" s="297"/>
      <c r="BM1018" s="258"/>
      <c r="BN1018" s="258"/>
      <c r="BO1018" s="258"/>
      <c r="BP1018" s="258"/>
      <c r="BQ1018" s="258"/>
      <c r="BR1018" s="258"/>
      <c r="BS1018" s="258"/>
      <c r="BT1018" s="258"/>
      <c r="BU1018" s="258"/>
      <c r="BV1018" s="259"/>
      <c r="BW1018" s="260"/>
      <c r="BX1018" s="258"/>
      <c r="BY1018" s="258"/>
      <c r="BZ1018" s="258"/>
      <c r="CA1018" s="258"/>
    </row>
    <row r="1019" spans="2:79" x14ac:dyDescent="0.25">
      <c r="B1019" s="263"/>
      <c r="C1019" s="261"/>
      <c r="I1019" s="220"/>
      <c r="J1019" s="253"/>
      <c r="K1019" s="254"/>
      <c r="L1019" s="254"/>
      <c r="M1019" s="255"/>
      <c r="N1019" s="326"/>
      <c r="O1019" s="256"/>
      <c r="P1019" s="256"/>
      <c r="Q1019" s="256"/>
      <c r="R1019" s="256"/>
      <c r="S1019" s="256"/>
      <c r="T1019" s="256"/>
      <c r="U1019" s="256"/>
      <c r="V1019" s="257"/>
      <c r="W1019" s="257"/>
      <c r="X1019" s="257"/>
      <c r="Y1019" s="257"/>
      <c r="Z1019" s="257"/>
      <c r="AA1019" s="257"/>
      <c r="AB1019" s="253"/>
      <c r="AC1019" s="258"/>
      <c r="AD1019" s="253"/>
      <c r="AE1019" s="253"/>
      <c r="AF1019" s="253"/>
      <c r="AG1019" s="253"/>
      <c r="AH1019" s="253"/>
      <c r="AI1019" s="253"/>
      <c r="AJ1019" s="253"/>
      <c r="AK1019" s="258"/>
      <c r="AL1019" s="258"/>
      <c r="AM1019" s="258"/>
      <c r="AN1019" s="258"/>
      <c r="AO1019" s="258"/>
      <c r="AP1019" s="258"/>
      <c r="AQ1019" s="258"/>
      <c r="AR1019" s="258"/>
      <c r="AS1019" s="258"/>
      <c r="AT1019" s="258"/>
      <c r="AU1019" s="258"/>
      <c r="AV1019" s="258"/>
      <c r="AW1019" s="258"/>
      <c r="AX1019" s="258"/>
      <c r="AY1019" s="258"/>
      <c r="AZ1019" s="258"/>
      <c r="BA1019" s="258"/>
      <c r="BB1019" s="258"/>
      <c r="BC1019" s="258"/>
      <c r="BD1019" s="258"/>
      <c r="BE1019" s="258"/>
      <c r="BF1019" s="258"/>
      <c r="BG1019" s="258"/>
      <c r="BH1019" s="258"/>
      <c r="BI1019" s="258"/>
      <c r="BJ1019" s="258"/>
      <c r="BK1019" s="258"/>
      <c r="BL1019" s="297"/>
      <c r="BM1019" s="258"/>
      <c r="BN1019" s="258"/>
      <c r="BO1019" s="258"/>
      <c r="BP1019" s="258"/>
      <c r="BQ1019" s="258"/>
      <c r="BR1019" s="258"/>
      <c r="BS1019" s="258"/>
      <c r="BT1019" s="258"/>
      <c r="BU1019" s="258"/>
      <c r="BV1019" s="259"/>
      <c r="BW1019" s="260"/>
      <c r="BX1019" s="258"/>
      <c r="BY1019" s="258"/>
      <c r="BZ1019" s="258"/>
      <c r="CA1019" s="258"/>
    </row>
    <row r="1020" spans="2:79" x14ac:dyDescent="0.25">
      <c r="B1020" s="263"/>
      <c r="C1020" s="261"/>
      <c r="I1020" s="220"/>
      <c r="J1020" s="253"/>
      <c r="K1020" s="254"/>
      <c r="L1020" s="254"/>
      <c r="M1020" s="255"/>
      <c r="N1020" s="326"/>
      <c r="O1020" s="256"/>
      <c r="P1020" s="256"/>
      <c r="Q1020" s="256"/>
      <c r="R1020" s="256"/>
      <c r="S1020" s="256"/>
      <c r="T1020" s="256"/>
      <c r="U1020" s="256"/>
      <c r="V1020" s="257"/>
      <c r="W1020" s="257"/>
      <c r="X1020" s="257"/>
      <c r="Y1020" s="257"/>
      <c r="Z1020" s="257"/>
      <c r="AA1020" s="257"/>
      <c r="AB1020" s="253"/>
      <c r="AC1020" s="258"/>
      <c r="AD1020" s="253"/>
      <c r="AE1020" s="253"/>
      <c r="AF1020" s="253"/>
      <c r="AG1020" s="253"/>
      <c r="AH1020" s="253"/>
      <c r="AI1020" s="253"/>
      <c r="AJ1020" s="253"/>
      <c r="AK1020" s="258"/>
      <c r="AL1020" s="258"/>
      <c r="AM1020" s="258"/>
      <c r="AN1020" s="258"/>
      <c r="AO1020" s="258"/>
      <c r="AP1020" s="258"/>
      <c r="AQ1020" s="258"/>
      <c r="AR1020" s="258"/>
      <c r="AS1020" s="258"/>
      <c r="AT1020" s="258"/>
      <c r="AU1020" s="258"/>
      <c r="AV1020" s="258"/>
      <c r="AW1020" s="258"/>
      <c r="AX1020" s="258"/>
      <c r="AY1020" s="258"/>
      <c r="AZ1020" s="258"/>
      <c r="BA1020" s="258"/>
      <c r="BB1020" s="258"/>
      <c r="BC1020" s="258"/>
      <c r="BD1020" s="258"/>
      <c r="BE1020" s="258"/>
      <c r="BF1020" s="258"/>
      <c r="BG1020" s="258"/>
      <c r="BH1020" s="258"/>
      <c r="BI1020" s="258"/>
      <c r="BJ1020" s="258"/>
      <c r="BK1020" s="258"/>
      <c r="BL1020" s="297"/>
      <c r="BM1020" s="258"/>
      <c r="BN1020" s="258"/>
      <c r="BO1020" s="258"/>
      <c r="BP1020" s="258"/>
      <c r="BQ1020" s="258"/>
      <c r="BR1020" s="258"/>
      <c r="BS1020" s="258"/>
      <c r="BT1020" s="258"/>
      <c r="BU1020" s="258"/>
      <c r="BV1020" s="259"/>
      <c r="BW1020" s="260"/>
      <c r="BX1020" s="258"/>
      <c r="BY1020" s="258"/>
      <c r="BZ1020" s="258"/>
      <c r="CA1020" s="258"/>
    </row>
    <row r="1021" spans="2:79" x14ac:dyDescent="0.25">
      <c r="B1021" s="263"/>
      <c r="C1021" s="261"/>
      <c r="I1021" s="220"/>
      <c r="J1021" s="253"/>
      <c r="K1021" s="254"/>
      <c r="L1021" s="254"/>
      <c r="M1021" s="255"/>
      <c r="N1021" s="326"/>
      <c r="O1021" s="256"/>
      <c r="P1021" s="256"/>
      <c r="Q1021" s="256"/>
      <c r="R1021" s="256"/>
      <c r="S1021" s="256"/>
      <c r="T1021" s="256"/>
      <c r="U1021" s="256"/>
      <c r="V1021" s="257"/>
      <c r="W1021" s="257"/>
      <c r="X1021" s="257"/>
      <c r="Y1021" s="257"/>
      <c r="Z1021" s="257"/>
      <c r="AA1021" s="257"/>
      <c r="AB1021" s="253"/>
      <c r="AC1021" s="258"/>
      <c r="AD1021" s="253"/>
      <c r="AE1021" s="253"/>
      <c r="AF1021" s="253"/>
      <c r="AG1021" s="253"/>
      <c r="AH1021" s="253"/>
      <c r="AI1021" s="253"/>
      <c r="AJ1021" s="253"/>
      <c r="AK1021" s="258"/>
      <c r="AL1021" s="258"/>
      <c r="AM1021" s="258"/>
      <c r="AN1021" s="258"/>
      <c r="AO1021" s="258"/>
      <c r="AP1021" s="258"/>
      <c r="AQ1021" s="258"/>
      <c r="AR1021" s="258"/>
      <c r="AS1021" s="258"/>
      <c r="AT1021" s="258"/>
      <c r="AU1021" s="258"/>
      <c r="AV1021" s="258"/>
      <c r="AW1021" s="258"/>
      <c r="AX1021" s="258"/>
      <c r="AY1021" s="258"/>
      <c r="AZ1021" s="258"/>
      <c r="BA1021" s="258"/>
      <c r="BB1021" s="258"/>
      <c r="BC1021" s="258"/>
      <c r="BD1021" s="258"/>
      <c r="BE1021" s="258"/>
      <c r="BF1021" s="258"/>
      <c r="BG1021" s="258"/>
      <c r="BH1021" s="258"/>
      <c r="BI1021" s="258"/>
      <c r="BJ1021" s="258"/>
      <c r="BK1021" s="258"/>
      <c r="BL1021" s="297"/>
      <c r="BM1021" s="258"/>
      <c r="BN1021" s="258"/>
      <c r="BO1021" s="258"/>
      <c r="BP1021" s="258"/>
      <c r="BQ1021" s="258"/>
      <c r="BR1021" s="258"/>
      <c r="BS1021" s="258"/>
      <c r="BT1021" s="258"/>
      <c r="BU1021" s="258"/>
      <c r="BV1021" s="259"/>
      <c r="BW1021" s="260"/>
      <c r="BX1021" s="258"/>
      <c r="BY1021" s="258"/>
      <c r="BZ1021" s="258"/>
      <c r="CA1021" s="258"/>
    </row>
    <row r="1022" spans="2:79" x14ac:dyDescent="0.25">
      <c r="B1022" s="263"/>
      <c r="C1022" s="261"/>
      <c r="I1022" s="220"/>
      <c r="J1022" s="253"/>
      <c r="K1022" s="254"/>
      <c r="L1022" s="254"/>
      <c r="M1022" s="255"/>
      <c r="N1022" s="326"/>
      <c r="O1022" s="256"/>
      <c r="P1022" s="256"/>
      <c r="Q1022" s="256"/>
      <c r="R1022" s="256"/>
      <c r="S1022" s="256"/>
      <c r="T1022" s="256"/>
      <c r="U1022" s="256"/>
      <c r="V1022" s="257"/>
      <c r="W1022" s="257"/>
      <c r="X1022" s="257"/>
      <c r="Y1022" s="257"/>
      <c r="Z1022" s="257"/>
      <c r="AA1022" s="257"/>
      <c r="AB1022" s="253"/>
      <c r="AC1022" s="258"/>
      <c r="AD1022" s="253"/>
      <c r="AE1022" s="253"/>
      <c r="AF1022" s="253"/>
      <c r="AG1022" s="253"/>
      <c r="AH1022" s="253"/>
      <c r="AI1022" s="253"/>
      <c r="AJ1022" s="253"/>
      <c r="AK1022" s="258"/>
      <c r="AL1022" s="258"/>
      <c r="AM1022" s="258"/>
      <c r="AN1022" s="258"/>
      <c r="AO1022" s="258"/>
      <c r="AP1022" s="258"/>
      <c r="AQ1022" s="258"/>
      <c r="AR1022" s="258"/>
      <c r="AS1022" s="258"/>
      <c r="AT1022" s="258"/>
      <c r="AU1022" s="258"/>
      <c r="AV1022" s="258"/>
      <c r="AW1022" s="258"/>
      <c r="AX1022" s="258"/>
      <c r="AY1022" s="258"/>
      <c r="AZ1022" s="258"/>
      <c r="BA1022" s="258"/>
      <c r="BB1022" s="258"/>
      <c r="BC1022" s="258"/>
      <c r="BD1022" s="258"/>
      <c r="BE1022" s="258"/>
      <c r="BF1022" s="258"/>
      <c r="BG1022" s="258"/>
      <c r="BH1022" s="258"/>
      <c r="BI1022" s="258"/>
      <c r="BJ1022" s="258"/>
      <c r="BK1022" s="258"/>
      <c r="BL1022" s="297"/>
      <c r="BM1022" s="258"/>
      <c r="BN1022" s="258"/>
      <c r="BO1022" s="258"/>
      <c r="BP1022" s="258"/>
      <c r="BQ1022" s="258"/>
      <c r="BR1022" s="258"/>
      <c r="BS1022" s="258"/>
      <c r="BT1022" s="258"/>
      <c r="BU1022" s="258"/>
      <c r="BV1022" s="259"/>
      <c r="BW1022" s="260"/>
      <c r="BX1022" s="258"/>
      <c r="BY1022" s="258"/>
      <c r="BZ1022" s="258"/>
      <c r="CA1022" s="258"/>
    </row>
    <row r="1023" spans="2:79" x14ac:dyDescent="0.25">
      <c r="B1023" s="263"/>
      <c r="C1023" s="261"/>
      <c r="I1023" s="220"/>
      <c r="J1023" s="253"/>
      <c r="K1023" s="254"/>
      <c r="L1023" s="254"/>
      <c r="M1023" s="255"/>
      <c r="N1023" s="326"/>
      <c r="O1023" s="256"/>
      <c r="P1023" s="256"/>
      <c r="Q1023" s="256"/>
      <c r="R1023" s="256"/>
      <c r="S1023" s="256"/>
      <c r="T1023" s="256"/>
      <c r="U1023" s="256"/>
      <c r="V1023" s="257"/>
      <c r="W1023" s="257"/>
      <c r="X1023" s="257"/>
      <c r="Y1023" s="257"/>
      <c r="Z1023" s="257"/>
      <c r="AA1023" s="257"/>
      <c r="AB1023" s="253"/>
      <c r="AC1023" s="258"/>
      <c r="AD1023" s="253"/>
      <c r="AE1023" s="253"/>
      <c r="AF1023" s="253"/>
      <c r="AG1023" s="253"/>
      <c r="AH1023" s="253"/>
      <c r="AI1023" s="253"/>
      <c r="AJ1023" s="253"/>
      <c r="AK1023" s="258"/>
      <c r="AL1023" s="258"/>
      <c r="AM1023" s="258"/>
      <c r="AN1023" s="258"/>
      <c r="AO1023" s="258"/>
      <c r="AP1023" s="258"/>
      <c r="AQ1023" s="258"/>
      <c r="AR1023" s="258"/>
      <c r="AS1023" s="258"/>
      <c r="AT1023" s="258"/>
      <c r="AU1023" s="258"/>
      <c r="AV1023" s="258"/>
      <c r="AW1023" s="258"/>
      <c r="AX1023" s="258"/>
      <c r="AY1023" s="258"/>
      <c r="AZ1023" s="258"/>
      <c r="BA1023" s="258"/>
      <c r="BB1023" s="258"/>
      <c r="BC1023" s="258"/>
      <c r="BD1023" s="258"/>
      <c r="BE1023" s="258"/>
      <c r="BF1023" s="258"/>
      <c r="BG1023" s="258"/>
      <c r="BH1023" s="258"/>
      <c r="BI1023" s="258"/>
      <c r="BJ1023" s="258"/>
      <c r="BK1023" s="258"/>
      <c r="BL1023" s="297"/>
      <c r="BM1023" s="258"/>
      <c r="BN1023" s="258"/>
      <c r="BO1023" s="258"/>
      <c r="BP1023" s="258"/>
      <c r="BQ1023" s="258"/>
      <c r="BR1023" s="258"/>
      <c r="BS1023" s="258"/>
      <c r="BT1023" s="258"/>
      <c r="BU1023" s="258"/>
      <c r="BV1023" s="259"/>
      <c r="BW1023" s="260"/>
      <c r="BX1023" s="258"/>
      <c r="BY1023" s="258"/>
      <c r="BZ1023" s="258"/>
      <c r="CA1023" s="258"/>
    </row>
    <row r="1024" spans="2:79" x14ac:dyDescent="0.25">
      <c r="B1024" s="263"/>
      <c r="C1024" s="261"/>
      <c r="I1024" s="220"/>
      <c r="J1024" s="253"/>
      <c r="K1024" s="254"/>
      <c r="L1024" s="254"/>
      <c r="M1024" s="255"/>
      <c r="N1024" s="326"/>
      <c r="O1024" s="256"/>
      <c r="P1024" s="256"/>
      <c r="Q1024" s="256"/>
      <c r="R1024" s="256"/>
      <c r="S1024" s="256"/>
      <c r="T1024" s="256"/>
      <c r="U1024" s="256"/>
      <c r="V1024" s="257"/>
      <c r="W1024" s="257"/>
      <c r="X1024" s="257"/>
      <c r="Y1024" s="257"/>
      <c r="Z1024" s="257"/>
      <c r="AA1024" s="257"/>
      <c r="AB1024" s="253"/>
      <c r="AC1024" s="258"/>
      <c r="AD1024" s="253"/>
      <c r="AE1024" s="253"/>
      <c r="AF1024" s="253"/>
      <c r="AG1024" s="253"/>
      <c r="AH1024" s="253"/>
      <c r="AI1024" s="253"/>
      <c r="AJ1024" s="253"/>
      <c r="AK1024" s="258"/>
      <c r="AL1024" s="258"/>
      <c r="AM1024" s="258"/>
      <c r="AN1024" s="258"/>
      <c r="AO1024" s="258"/>
      <c r="AP1024" s="258"/>
      <c r="AQ1024" s="258"/>
      <c r="AR1024" s="258"/>
      <c r="AS1024" s="258"/>
      <c r="AT1024" s="258"/>
      <c r="AU1024" s="258"/>
      <c r="AV1024" s="258"/>
      <c r="AW1024" s="258"/>
      <c r="AX1024" s="258"/>
      <c r="AY1024" s="258"/>
      <c r="AZ1024" s="258"/>
      <c r="BA1024" s="258"/>
      <c r="BB1024" s="258"/>
      <c r="BC1024" s="258"/>
      <c r="BD1024" s="258"/>
      <c r="BE1024" s="258"/>
      <c r="BF1024" s="258"/>
      <c r="BG1024" s="258"/>
      <c r="BH1024" s="258"/>
      <c r="BI1024" s="258"/>
      <c r="BJ1024" s="258"/>
      <c r="BK1024" s="258"/>
      <c r="BL1024" s="297"/>
      <c r="BM1024" s="258"/>
      <c r="BN1024" s="258"/>
      <c r="BO1024" s="258"/>
      <c r="BP1024" s="258"/>
      <c r="BQ1024" s="258"/>
      <c r="BR1024" s="258"/>
      <c r="BS1024" s="258"/>
      <c r="BT1024" s="258"/>
      <c r="BU1024" s="258"/>
      <c r="BV1024" s="259"/>
      <c r="BW1024" s="260"/>
      <c r="BX1024" s="258"/>
      <c r="BY1024" s="258"/>
      <c r="BZ1024" s="258"/>
      <c r="CA1024" s="258"/>
    </row>
    <row r="1025" spans="2:79" x14ac:dyDescent="0.25">
      <c r="B1025" s="263"/>
      <c r="C1025" s="261"/>
      <c r="I1025" s="220"/>
      <c r="J1025" s="253"/>
      <c r="K1025" s="254"/>
      <c r="L1025" s="254"/>
      <c r="M1025" s="255"/>
      <c r="N1025" s="326"/>
      <c r="O1025" s="256"/>
      <c r="P1025" s="256"/>
      <c r="Q1025" s="256"/>
      <c r="R1025" s="256"/>
      <c r="S1025" s="256"/>
      <c r="T1025" s="256"/>
      <c r="U1025" s="256"/>
      <c r="V1025" s="257"/>
      <c r="W1025" s="257"/>
      <c r="X1025" s="257"/>
      <c r="Y1025" s="257"/>
      <c r="Z1025" s="257"/>
      <c r="AA1025" s="257"/>
      <c r="AB1025" s="253"/>
      <c r="AC1025" s="258"/>
      <c r="AD1025" s="253"/>
      <c r="AE1025" s="253"/>
      <c r="AF1025" s="253"/>
      <c r="AG1025" s="253"/>
      <c r="AH1025" s="253"/>
      <c r="AI1025" s="253"/>
      <c r="AJ1025" s="253"/>
      <c r="AK1025" s="258"/>
      <c r="AL1025" s="258"/>
      <c r="AM1025" s="258"/>
      <c r="AN1025" s="258"/>
      <c r="AO1025" s="258"/>
      <c r="AP1025" s="258"/>
      <c r="AQ1025" s="258"/>
      <c r="AR1025" s="258"/>
      <c r="AS1025" s="258"/>
      <c r="AT1025" s="258"/>
      <c r="AU1025" s="258"/>
      <c r="AV1025" s="258"/>
      <c r="AW1025" s="258"/>
      <c r="AX1025" s="258"/>
      <c r="AY1025" s="258"/>
      <c r="AZ1025" s="258"/>
      <c r="BA1025" s="258"/>
      <c r="BB1025" s="258"/>
      <c r="BC1025" s="258"/>
      <c r="BD1025" s="258"/>
      <c r="BE1025" s="258"/>
      <c r="BF1025" s="258"/>
      <c r="BG1025" s="258"/>
      <c r="BH1025" s="258"/>
      <c r="BI1025" s="258"/>
      <c r="BJ1025" s="258"/>
      <c r="BK1025" s="258"/>
      <c r="BL1025" s="297"/>
      <c r="BM1025" s="258"/>
      <c r="BN1025" s="258"/>
      <c r="BO1025" s="258"/>
      <c r="BP1025" s="258"/>
      <c r="BQ1025" s="258"/>
      <c r="BR1025" s="258"/>
      <c r="BS1025" s="258"/>
      <c r="BT1025" s="258"/>
      <c r="BU1025" s="258"/>
      <c r="BV1025" s="259"/>
      <c r="BW1025" s="260"/>
      <c r="BX1025" s="258"/>
      <c r="BY1025" s="258"/>
      <c r="BZ1025" s="258"/>
      <c r="CA1025" s="258"/>
    </row>
    <row r="1026" spans="2:79" x14ac:dyDescent="0.25">
      <c r="B1026" s="263"/>
      <c r="C1026" s="261"/>
      <c r="I1026" s="220"/>
      <c r="J1026" s="253"/>
      <c r="K1026" s="254"/>
      <c r="L1026" s="254"/>
      <c r="M1026" s="255"/>
      <c r="N1026" s="326"/>
      <c r="O1026" s="256"/>
      <c r="P1026" s="256"/>
      <c r="Q1026" s="256"/>
      <c r="R1026" s="256"/>
      <c r="S1026" s="256"/>
      <c r="T1026" s="256"/>
      <c r="U1026" s="256"/>
      <c r="V1026" s="257"/>
      <c r="W1026" s="257"/>
      <c r="X1026" s="257"/>
      <c r="Y1026" s="257"/>
      <c r="Z1026" s="257"/>
      <c r="AA1026" s="257"/>
      <c r="AB1026" s="253"/>
      <c r="AC1026" s="258"/>
      <c r="AD1026" s="253"/>
      <c r="AE1026" s="253"/>
      <c r="AF1026" s="253"/>
      <c r="AG1026" s="253"/>
      <c r="AH1026" s="253"/>
      <c r="AI1026" s="253"/>
      <c r="AJ1026" s="253"/>
      <c r="AK1026" s="258"/>
      <c r="AL1026" s="258"/>
      <c r="AM1026" s="258"/>
      <c r="AN1026" s="258"/>
      <c r="AO1026" s="258"/>
      <c r="AP1026" s="258"/>
      <c r="AQ1026" s="258"/>
      <c r="AR1026" s="258"/>
      <c r="AS1026" s="258"/>
      <c r="AT1026" s="258"/>
      <c r="AU1026" s="258"/>
      <c r="AV1026" s="258"/>
      <c r="AW1026" s="258"/>
      <c r="AX1026" s="258"/>
      <c r="AY1026" s="258"/>
      <c r="AZ1026" s="258"/>
      <c r="BA1026" s="258"/>
      <c r="BB1026" s="258"/>
      <c r="BC1026" s="258"/>
      <c r="BD1026" s="258"/>
      <c r="BE1026" s="258"/>
      <c r="BF1026" s="258"/>
      <c r="BG1026" s="258"/>
      <c r="BH1026" s="258"/>
      <c r="BI1026" s="258"/>
      <c r="BJ1026" s="258"/>
      <c r="BK1026" s="258"/>
      <c r="BL1026" s="297"/>
      <c r="BM1026" s="258"/>
      <c r="BN1026" s="258"/>
      <c r="BO1026" s="258"/>
      <c r="BP1026" s="258"/>
      <c r="BQ1026" s="258"/>
      <c r="BR1026" s="258"/>
      <c r="BS1026" s="258"/>
      <c r="BT1026" s="258"/>
      <c r="BU1026" s="258"/>
      <c r="BV1026" s="259"/>
      <c r="BW1026" s="260"/>
      <c r="BX1026" s="258"/>
      <c r="BY1026" s="258"/>
      <c r="BZ1026" s="258"/>
      <c r="CA1026" s="258"/>
    </row>
    <row r="1027" spans="2:79" x14ac:dyDescent="0.25">
      <c r="B1027" s="263"/>
      <c r="C1027" s="261"/>
      <c r="I1027" s="220"/>
      <c r="J1027" s="253"/>
      <c r="K1027" s="254"/>
      <c r="L1027" s="254"/>
      <c r="M1027" s="255"/>
      <c r="N1027" s="326"/>
      <c r="O1027" s="256"/>
      <c r="P1027" s="256"/>
      <c r="Q1027" s="256"/>
      <c r="R1027" s="256"/>
      <c r="S1027" s="256"/>
      <c r="T1027" s="256"/>
      <c r="U1027" s="256"/>
      <c r="V1027" s="257"/>
      <c r="W1027" s="257"/>
      <c r="X1027" s="257"/>
      <c r="Y1027" s="257"/>
      <c r="Z1027" s="257"/>
      <c r="AA1027" s="257"/>
      <c r="AB1027" s="253"/>
      <c r="AC1027" s="258"/>
      <c r="AD1027" s="253"/>
      <c r="AE1027" s="253"/>
      <c r="AF1027" s="253"/>
      <c r="AG1027" s="253"/>
      <c r="AH1027" s="253"/>
      <c r="AI1027" s="253"/>
      <c r="AJ1027" s="253"/>
      <c r="AK1027" s="258"/>
      <c r="AL1027" s="258"/>
      <c r="AM1027" s="258"/>
      <c r="AN1027" s="258"/>
      <c r="AO1027" s="258"/>
      <c r="AP1027" s="258"/>
      <c r="AQ1027" s="258"/>
      <c r="AR1027" s="258"/>
      <c r="AS1027" s="258"/>
      <c r="AT1027" s="258"/>
      <c r="AU1027" s="258"/>
      <c r="AV1027" s="258"/>
      <c r="AW1027" s="258"/>
      <c r="AX1027" s="258"/>
      <c r="AY1027" s="258"/>
      <c r="AZ1027" s="258"/>
      <c r="BA1027" s="258"/>
      <c r="BB1027" s="258"/>
      <c r="BC1027" s="258"/>
      <c r="BD1027" s="258"/>
      <c r="BE1027" s="258"/>
      <c r="BF1027" s="258"/>
      <c r="BG1027" s="258"/>
      <c r="BH1027" s="258"/>
      <c r="BI1027" s="258"/>
      <c r="BJ1027" s="258"/>
      <c r="BK1027" s="258"/>
      <c r="BL1027" s="297"/>
      <c r="BM1027" s="258"/>
      <c r="BN1027" s="258"/>
      <c r="BO1027" s="258"/>
      <c r="BP1027" s="258"/>
      <c r="BQ1027" s="258"/>
      <c r="BR1027" s="258"/>
      <c r="BS1027" s="258"/>
      <c r="BT1027" s="258"/>
      <c r="BU1027" s="258"/>
      <c r="BV1027" s="259"/>
      <c r="BW1027" s="260"/>
      <c r="BX1027" s="258"/>
      <c r="BY1027" s="258"/>
      <c r="BZ1027" s="258"/>
      <c r="CA1027" s="258"/>
    </row>
    <row r="1028" spans="2:79" x14ac:dyDescent="0.25">
      <c r="B1028" s="263"/>
      <c r="C1028" s="261"/>
      <c r="I1028" s="220"/>
      <c r="J1028" s="253"/>
      <c r="K1028" s="254"/>
      <c r="L1028" s="254"/>
      <c r="M1028" s="255"/>
      <c r="N1028" s="326"/>
      <c r="O1028" s="256"/>
      <c r="P1028" s="256"/>
      <c r="Q1028" s="256"/>
      <c r="R1028" s="256"/>
      <c r="S1028" s="256"/>
      <c r="T1028" s="256"/>
      <c r="U1028" s="256"/>
      <c r="V1028" s="257"/>
      <c r="W1028" s="257"/>
      <c r="X1028" s="257"/>
      <c r="Y1028" s="257"/>
      <c r="Z1028" s="257"/>
      <c r="AA1028" s="257"/>
      <c r="AB1028" s="253"/>
      <c r="AC1028" s="258"/>
      <c r="AD1028" s="253"/>
      <c r="AE1028" s="253"/>
      <c r="AF1028" s="253"/>
      <c r="AG1028" s="253"/>
      <c r="AH1028" s="253"/>
      <c r="AI1028" s="253"/>
      <c r="AJ1028" s="253"/>
      <c r="AK1028" s="258"/>
      <c r="AL1028" s="258"/>
      <c r="AM1028" s="258"/>
      <c r="AN1028" s="258"/>
      <c r="AO1028" s="258"/>
      <c r="AP1028" s="258"/>
      <c r="AQ1028" s="258"/>
      <c r="AR1028" s="258"/>
      <c r="AS1028" s="258"/>
      <c r="AT1028" s="258"/>
      <c r="AU1028" s="258"/>
      <c r="AV1028" s="258"/>
      <c r="AW1028" s="258"/>
      <c r="AX1028" s="258"/>
      <c r="AY1028" s="258"/>
      <c r="AZ1028" s="258"/>
      <c r="BA1028" s="258"/>
      <c r="BB1028" s="258"/>
      <c r="BC1028" s="258"/>
      <c r="BD1028" s="258"/>
      <c r="BE1028" s="258"/>
      <c r="BF1028" s="258"/>
      <c r="BG1028" s="258"/>
      <c r="BH1028" s="258"/>
      <c r="BI1028" s="258"/>
      <c r="BJ1028" s="258"/>
      <c r="BK1028" s="258"/>
      <c r="BL1028" s="297"/>
      <c r="BM1028" s="258"/>
      <c r="BN1028" s="258"/>
      <c r="BO1028" s="258"/>
      <c r="BP1028" s="258"/>
      <c r="BQ1028" s="258"/>
      <c r="BR1028" s="258"/>
      <c r="BS1028" s="258"/>
      <c r="BT1028" s="258"/>
      <c r="BU1028" s="258"/>
      <c r="BV1028" s="259"/>
      <c r="BW1028" s="260"/>
      <c r="BX1028" s="258"/>
      <c r="BY1028" s="258"/>
      <c r="BZ1028" s="258"/>
      <c r="CA1028" s="258"/>
    </row>
    <row r="1029" spans="2:79" x14ac:dyDescent="0.25">
      <c r="B1029" s="263"/>
      <c r="C1029" s="261"/>
      <c r="I1029" s="220"/>
      <c r="J1029" s="253"/>
      <c r="K1029" s="254"/>
      <c r="L1029" s="254"/>
      <c r="M1029" s="255"/>
      <c r="N1029" s="326"/>
      <c r="O1029" s="256"/>
      <c r="P1029" s="256"/>
      <c r="Q1029" s="256"/>
      <c r="R1029" s="256"/>
      <c r="S1029" s="256"/>
      <c r="T1029" s="256"/>
      <c r="U1029" s="256"/>
      <c r="V1029" s="257"/>
      <c r="W1029" s="257"/>
      <c r="X1029" s="257"/>
      <c r="Y1029" s="257"/>
      <c r="Z1029" s="257"/>
      <c r="AA1029" s="257"/>
      <c r="AB1029" s="253"/>
      <c r="AC1029" s="258"/>
      <c r="AD1029" s="253"/>
      <c r="AE1029" s="253"/>
      <c r="AF1029" s="253"/>
      <c r="AG1029" s="253"/>
      <c r="AH1029" s="253"/>
      <c r="AI1029" s="253"/>
      <c r="AJ1029" s="253"/>
      <c r="AK1029" s="258"/>
      <c r="AL1029" s="258"/>
      <c r="AM1029" s="258"/>
      <c r="AN1029" s="258"/>
      <c r="AO1029" s="258"/>
      <c r="AP1029" s="258"/>
      <c r="AQ1029" s="258"/>
      <c r="AR1029" s="258"/>
      <c r="AS1029" s="258"/>
      <c r="AT1029" s="258"/>
      <c r="AU1029" s="258"/>
      <c r="AV1029" s="258"/>
      <c r="AW1029" s="258"/>
      <c r="AX1029" s="258"/>
      <c r="AY1029" s="258"/>
      <c r="AZ1029" s="258"/>
      <c r="BA1029" s="258"/>
      <c r="BB1029" s="258"/>
      <c r="BC1029" s="258"/>
      <c r="BD1029" s="258"/>
      <c r="BE1029" s="258"/>
      <c r="BF1029" s="258"/>
      <c r="BG1029" s="258"/>
      <c r="BH1029" s="258"/>
      <c r="BI1029" s="258"/>
      <c r="BJ1029" s="258"/>
      <c r="BK1029" s="258"/>
      <c r="BL1029" s="297"/>
      <c r="BM1029" s="258"/>
      <c r="BN1029" s="258"/>
      <c r="BO1029" s="258"/>
      <c r="BP1029" s="258"/>
      <c r="BQ1029" s="258"/>
      <c r="BR1029" s="258"/>
      <c r="BS1029" s="258"/>
      <c r="BT1029" s="258"/>
      <c r="BU1029" s="258"/>
      <c r="BV1029" s="259"/>
      <c r="BW1029" s="260"/>
      <c r="BX1029" s="258"/>
      <c r="BY1029" s="258"/>
      <c r="BZ1029" s="258"/>
      <c r="CA1029" s="258"/>
    </row>
    <row r="1030" spans="2:79" x14ac:dyDescent="0.25">
      <c r="B1030" s="263"/>
      <c r="C1030" s="261"/>
      <c r="I1030" s="220"/>
      <c r="J1030" s="253"/>
      <c r="K1030" s="254"/>
      <c r="L1030" s="254"/>
      <c r="M1030" s="255"/>
      <c r="N1030" s="326"/>
      <c r="O1030" s="256"/>
      <c r="P1030" s="256"/>
      <c r="Q1030" s="256"/>
      <c r="R1030" s="256"/>
      <c r="S1030" s="256"/>
      <c r="T1030" s="256"/>
      <c r="U1030" s="256"/>
      <c r="V1030" s="257"/>
      <c r="W1030" s="257"/>
      <c r="X1030" s="257"/>
      <c r="Y1030" s="257"/>
      <c r="Z1030" s="257"/>
      <c r="AA1030" s="257"/>
      <c r="AB1030" s="253"/>
      <c r="AC1030" s="258"/>
      <c r="AD1030" s="253"/>
      <c r="AE1030" s="253"/>
      <c r="AF1030" s="253"/>
      <c r="AG1030" s="253"/>
      <c r="AH1030" s="253"/>
      <c r="AI1030" s="253"/>
      <c r="AJ1030" s="253"/>
      <c r="AK1030" s="258"/>
      <c r="AL1030" s="258"/>
      <c r="AM1030" s="258"/>
      <c r="AN1030" s="258"/>
      <c r="AO1030" s="258"/>
      <c r="AP1030" s="258"/>
      <c r="AQ1030" s="258"/>
      <c r="AR1030" s="258"/>
      <c r="AS1030" s="258"/>
      <c r="AT1030" s="258"/>
      <c r="AU1030" s="258"/>
      <c r="AV1030" s="258"/>
      <c r="AW1030" s="258"/>
      <c r="AX1030" s="258"/>
      <c r="AY1030" s="258"/>
      <c r="AZ1030" s="258"/>
      <c r="BA1030" s="258"/>
      <c r="BB1030" s="258"/>
      <c r="BC1030" s="258"/>
      <c r="BD1030" s="258"/>
      <c r="BE1030" s="258"/>
      <c r="BF1030" s="258"/>
      <c r="BG1030" s="258"/>
      <c r="BH1030" s="258"/>
      <c r="BI1030" s="258"/>
      <c r="BJ1030" s="258"/>
      <c r="BK1030" s="258"/>
      <c r="BL1030" s="297"/>
      <c r="BM1030" s="258"/>
      <c r="BN1030" s="258"/>
      <c r="BO1030" s="258"/>
      <c r="BP1030" s="258"/>
      <c r="BQ1030" s="258"/>
      <c r="BR1030" s="258"/>
      <c r="BS1030" s="258"/>
      <c r="BT1030" s="258"/>
      <c r="BU1030" s="258"/>
      <c r="BV1030" s="259"/>
      <c r="BW1030" s="260"/>
      <c r="BX1030" s="258"/>
      <c r="BY1030" s="258"/>
      <c r="BZ1030" s="258"/>
      <c r="CA1030" s="258"/>
    </row>
    <row r="1031" spans="2:79" x14ac:dyDescent="0.25">
      <c r="B1031" s="263"/>
      <c r="C1031" s="261"/>
      <c r="I1031" s="220"/>
      <c r="J1031" s="253"/>
      <c r="K1031" s="254"/>
      <c r="L1031" s="254"/>
      <c r="M1031" s="255"/>
      <c r="N1031" s="326"/>
      <c r="O1031" s="256"/>
      <c r="P1031" s="256"/>
      <c r="Q1031" s="256"/>
      <c r="R1031" s="256"/>
      <c r="S1031" s="256"/>
      <c r="T1031" s="256"/>
      <c r="U1031" s="256"/>
      <c r="V1031" s="257"/>
      <c r="W1031" s="257"/>
      <c r="X1031" s="257"/>
      <c r="Y1031" s="257"/>
      <c r="Z1031" s="257"/>
      <c r="AA1031" s="257"/>
      <c r="AB1031" s="253"/>
      <c r="AC1031" s="258"/>
      <c r="AD1031" s="253"/>
      <c r="AE1031" s="253"/>
      <c r="AF1031" s="253"/>
      <c r="AG1031" s="253"/>
      <c r="AH1031" s="253"/>
      <c r="AI1031" s="253"/>
      <c r="AJ1031" s="253"/>
      <c r="AK1031" s="258"/>
      <c r="AL1031" s="258"/>
      <c r="AM1031" s="258"/>
      <c r="AN1031" s="258"/>
      <c r="AO1031" s="258"/>
      <c r="AP1031" s="258"/>
      <c r="AQ1031" s="258"/>
      <c r="AR1031" s="258"/>
      <c r="AS1031" s="258"/>
      <c r="AT1031" s="258"/>
      <c r="AU1031" s="258"/>
      <c r="AV1031" s="258"/>
      <c r="AW1031" s="258"/>
      <c r="AX1031" s="258"/>
      <c r="AY1031" s="258"/>
      <c r="AZ1031" s="258"/>
      <c r="BA1031" s="258"/>
      <c r="BB1031" s="258"/>
      <c r="BC1031" s="258"/>
      <c r="BD1031" s="258"/>
      <c r="BE1031" s="258"/>
      <c r="BF1031" s="258"/>
      <c r="BG1031" s="258"/>
      <c r="BH1031" s="258"/>
      <c r="BI1031" s="258"/>
      <c r="BJ1031" s="258"/>
      <c r="BK1031" s="258"/>
      <c r="BL1031" s="297"/>
      <c r="BM1031" s="258"/>
      <c r="BN1031" s="258"/>
      <c r="BO1031" s="258"/>
      <c r="BP1031" s="258"/>
      <c r="BQ1031" s="258"/>
      <c r="BR1031" s="258"/>
      <c r="BS1031" s="258"/>
      <c r="BT1031" s="258"/>
      <c r="BU1031" s="258"/>
      <c r="BV1031" s="259"/>
      <c r="BW1031" s="260"/>
      <c r="BX1031" s="258"/>
      <c r="BY1031" s="258"/>
      <c r="BZ1031" s="258"/>
      <c r="CA1031" s="258"/>
    </row>
    <row r="1032" spans="2:79" x14ac:dyDescent="0.25">
      <c r="B1032" s="263"/>
      <c r="C1032" s="261"/>
      <c r="I1032" s="220"/>
      <c r="J1032" s="253"/>
      <c r="K1032" s="254"/>
      <c r="L1032" s="254"/>
      <c r="M1032" s="255"/>
      <c r="N1032" s="326"/>
      <c r="O1032" s="256"/>
      <c r="P1032" s="256"/>
      <c r="Q1032" s="256"/>
      <c r="R1032" s="256"/>
      <c r="S1032" s="256"/>
      <c r="T1032" s="256"/>
      <c r="U1032" s="256"/>
      <c r="V1032" s="257"/>
      <c r="W1032" s="257"/>
      <c r="X1032" s="257"/>
      <c r="Y1032" s="257"/>
      <c r="Z1032" s="257"/>
      <c r="AA1032" s="257"/>
      <c r="AB1032" s="253"/>
      <c r="AC1032" s="258"/>
      <c r="AD1032" s="253"/>
      <c r="AE1032" s="253"/>
      <c r="AF1032" s="253"/>
      <c r="AG1032" s="253"/>
      <c r="AH1032" s="253"/>
      <c r="AI1032" s="253"/>
      <c r="AJ1032" s="253"/>
      <c r="AK1032" s="258"/>
      <c r="AL1032" s="258"/>
      <c r="AM1032" s="258"/>
      <c r="AN1032" s="258"/>
      <c r="AO1032" s="258"/>
      <c r="AP1032" s="258"/>
      <c r="AQ1032" s="258"/>
      <c r="AR1032" s="258"/>
      <c r="AS1032" s="258"/>
      <c r="AT1032" s="258"/>
      <c r="AU1032" s="258"/>
      <c r="AV1032" s="258"/>
      <c r="AW1032" s="258"/>
      <c r="AX1032" s="258"/>
      <c r="AY1032" s="258"/>
      <c r="AZ1032" s="258"/>
      <c r="BA1032" s="258"/>
      <c r="BB1032" s="258"/>
      <c r="BC1032" s="258"/>
      <c r="BD1032" s="258"/>
      <c r="BE1032" s="258"/>
      <c r="BF1032" s="258"/>
      <c r="BG1032" s="258"/>
      <c r="BH1032" s="258"/>
      <c r="BI1032" s="258"/>
      <c r="BJ1032" s="258"/>
      <c r="BK1032" s="258"/>
      <c r="BL1032" s="297"/>
      <c r="BM1032" s="258"/>
      <c r="BN1032" s="258"/>
      <c r="BO1032" s="258"/>
      <c r="BP1032" s="258"/>
      <c r="BQ1032" s="258"/>
      <c r="BR1032" s="258"/>
      <c r="BS1032" s="258"/>
      <c r="BT1032" s="258"/>
      <c r="BU1032" s="258"/>
      <c r="BV1032" s="259"/>
      <c r="BW1032" s="260"/>
      <c r="BX1032" s="258"/>
      <c r="BY1032" s="258"/>
      <c r="BZ1032" s="258"/>
      <c r="CA1032" s="258"/>
    </row>
    <row r="1033" spans="2:79" x14ac:dyDescent="0.25">
      <c r="B1033" s="263"/>
      <c r="C1033" s="261"/>
      <c r="I1033" s="220"/>
      <c r="J1033" s="253"/>
      <c r="K1033" s="254"/>
      <c r="L1033" s="254"/>
      <c r="M1033" s="255"/>
      <c r="N1033" s="326"/>
      <c r="O1033" s="256"/>
      <c r="P1033" s="256"/>
      <c r="Q1033" s="256"/>
      <c r="R1033" s="256"/>
      <c r="S1033" s="256"/>
      <c r="T1033" s="256"/>
      <c r="U1033" s="256"/>
      <c r="V1033" s="257"/>
      <c r="W1033" s="257"/>
      <c r="X1033" s="257"/>
      <c r="Y1033" s="257"/>
      <c r="Z1033" s="257"/>
      <c r="AA1033" s="257"/>
      <c r="AB1033" s="253"/>
      <c r="AC1033" s="258"/>
      <c r="AD1033" s="253"/>
      <c r="AE1033" s="253"/>
      <c r="AF1033" s="253"/>
      <c r="AG1033" s="253"/>
      <c r="AH1033" s="253"/>
      <c r="AI1033" s="253"/>
      <c r="AJ1033" s="253"/>
      <c r="AK1033" s="258"/>
      <c r="AL1033" s="258"/>
      <c r="AM1033" s="258"/>
      <c r="AN1033" s="258"/>
      <c r="AO1033" s="258"/>
      <c r="AP1033" s="258"/>
      <c r="AQ1033" s="258"/>
      <c r="AR1033" s="258"/>
      <c r="AS1033" s="258"/>
      <c r="AT1033" s="258"/>
      <c r="AU1033" s="258"/>
      <c r="AV1033" s="258"/>
      <c r="AW1033" s="258"/>
      <c r="AX1033" s="258"/>
      <c r="AY1033" s="258"/>
      <c r="AZ1033" s="258"/>
      <c r="BA1033" s="258"/>
      <c r="BB1033" s="258"/>
      <c r="BC1033" s="258"/>
      <c r="BD1033" s="258"/>
      <c r="BE1033" s="258"/>
      <c r="BF1033" s="258"/>
      <c r="BG1033" s="258"/>
      <c r="BH1033" s="258"/>
      <c r="BI1033" s="258"/>
      <c r="BJ1033" s="258"/>
      <c r="BK1033" s="258"/>
      <c r="BL1033" s="297"/>
      <c r="BM1033" s="258"/>
      <c r="BN1033" s="258"/>
      <c r="BO1033" s="258"/>
      <c r="BP1033" s="258"/>
      <c r="BQ1033" s="258"/>
      <c r="BR1033" s="258"/>
      <c r="BS1033" s="258"/>
      <c r="BT1033" s="258"/>
      <c r="BU1033" s="258"/>
      <c r="BV1033" s="259"/>
      <c r="BW1033" s="260"/>
      <c r="BX1033" s="258"/>
      <c r="BY1033" s="258"/>
      <c r="BZ1033" s="258"/>
      <c r="CA1033" s="258"/>
    </row>
    <row r="1034" spans="2:79" x14ac:dyDescent="0.25">
      <c r="B1034" s="263"/>
      <c r="C1034" s="261"/>
      <c r="I1034" s="220"/>
      <c r="J1034" s="253"/>
      <c r="K1034" s="254"/>
      <c r="L1034" s="254"/>
      <c r="M1034" s="255"/>
      <c r="N1034" s="326"/>
      <c r="O1034" s="256"/>
      <c r="P1034" s="256"/>
      <c r="Q1034" s="256"/>
      <c r="R1034" s="256"/>
      <c r="S1034" s="256"/>
      <c r="T1034" s="256"/>
      <c r="U1034" s="256"/>
      <c r="V1034" s="257"/>
      <c r="W1034" s="257"/>
      <c r="X1034" s="257"/>
      <c r="Y1034" s="257"/>
      <c r="Z1034" s="257"/>
      <c r="AA1034" s="257"/>
      <c r="AB1034" s="253"/>
      <c r="AC1034" s="258"/>
      <c r="AD1034" s="253"/>
      <c r="AE1034" s="253"/>
      <c r="AF1034" s="253"/>
      <c r="AG1034" s="253"/>
      <c r="AH1034" s="253"/>
      <c r="AI1034" s="253"/>
      <c r="AJ1034" s="253"/>
      <c r="AK1034" s="258"/>
      <c r="AL1034" s="258"/>
      <c r="AM1034" s="258"/>
      <c r="AN1034" s="258"/>
      <c r="AO1034" s="258"/>
      <c r="AP1034" s="258"/>
      <c r="AQ1034" s="258"/>
      <c r="AR1034" s="258"/>
      <c r="AS1034" s="258"/>
      <c r="AT1034" s="258"/>
      <c r="AU1034" s="258"/>
      <c r="AV1034" s="258"/>
      <c r="AW1034" s="258"/>
      <c r="AX1034" s="258"/>
      <c r="AY1034" s="258"/>
      <c r="AZ1034" s="258"/>
      <c r="BA1034" s="258"/>
      <c r="BB1034" s="258"/>
      <c r="BC1034" s="258"/>
      <c r="BD1034" s="258"/>
      <c r="BE1034" s="258"/>
      <c r="BF1034" s="258"/>
      <c r="BG1034" s="258"/>
      <c r="BH1034" s="258"/>
      <c r="BI1034" s="258"/>
      <c r="BJ1034" s="258"/>
      <c r="BK1034" s="258"/>
      <c r="BL1034" s="297"/>
      <c r="BM1034" s="258"/>
      <c r="BN1034" s="258"/>
      <c r="BO1034" s="258"/>
      <c r="BP1034" s="258"/>
      <c r="BQ1034" s="258"/>
      <c r="BR1034" s="258"/>
      <c r="BS1034" s="258"/>
      <c r="BT1034" s="258"/>
      <c r="BU1034" s="258"/>
      <c r="BV1034" s="259"/>
      <c r="BW1034" s="260"/>
      <c r="BX1034" s="258"/>
      <c r="BY1034" s="258"/>
      <c r="BZ1034" s="258"/>
      <c r="CA1034" s="258"/>
    </row>
    <row r="1035" spans="2:79" x14ac:dyDescent="0.25">
      <c r="B1035" s="263"/>
      <c r="C1035" s="261"/>
      <c r="I1035" s="220"/>
      <c r="J1035" s="253"/>
      <c r="K1035" s="254"/>
      <c r="L1035" s="254"/>
      <c r="M1035" s="255"/>
      <c r="N1035" s="326"/>
      <c r="O1035" s="256"/>
      <c r="P1035" s="256"/>
      <c r="Q1035" s="256"/>
      <c r="R1035" s="256"/>
      <c r="S1035" s="256"/>
      <c r="T1035" s="256"/>
      <c r="U1035" s="256"/>
      <c r="V1035" s="257"/>
      <c r="W1035" s="257"/>
      <c r="X1035" s="257"/>
      <c r="Y1035" s="257"/>
      <c r="Z1035" s="257"/>
      <c r="AA1035" s="257"/>
      <c r="AB1035" s="253"/>
      <c r="AC1035" s="258"/>
      <c r="AD1035" s="253"/>
      <c r="AE1035" s="253"/>
      <c r="AF1035" s="253"/>
      <c r="AG1035" s="253"/>
      <c r="AH1035" s="253"/>
      <c r="AI1035" s="253"/>
      <c r="AJ1035" s="253"/>
      <c r="AK1035" s="258"/>
      <c r="AL1035" s="258"/>
      <c r="AM1035" s="258"/>
      <c r="AN1035" s="258"/>
      <c r="AO1035" s="258"/>
      <c r="AP1035" s="258"/>
      <c r="AQ1035" s="258"/>
      <c r="AR1035" s="258"/>
      <c r="AS1035" s="258"/>
      <c r="AT1035" s="258"/>
      <c r="AU1035" s="258"/>
      <c r="AV1035" s="258"/>
      <c r="AW1035" s="258"/>
      <c r="AX1035" s="258"/>
      <c r="AY1035" s="258"/>
      <c r="AZ1035" s="258"/>
      <c r="BA1035" s="258"/>
      <c r="BB1035" s="258"/>
      <c r="BC1035" s="258"/>
      <c r="BD1035" s="258"/>
      <c r="BE1035" s="258"/>
      <c r="BF1035" s="258"/>
      <c r="BG1035" s="258"/>
      <c r="BH1035" s="258"/>
      <c r="BI1035" s="258"/>
      <c r="BJ1035" s="258"/>
      <c r="BK1035" s="258"/>
      <c r="BL1035" s="297"/>
      <c r="BM1035" s="258"/>
      <c r="BN1035" s="258"/>
      <c r="BO1035" s="258"/>
      <c r="BP1035" s="258"/>
      <c r="BQ1035" s="258"/>
      <c r="BR1035" s="258"/>
      <c r="BS1035" s="258"/>
      <c r="BT1035" s="258"/>
      <c r="BU1035" s="258"/>
      <c r="BV1035" s="259"/>
      <c r="BW1035" s="260"/>
      <c r="BX1035" s="258"/>
      <c r="BY1035" s="258"/>
      <c r="BZ1035" s="258"/>
      <c r="CA1035" s="258"/>
    </row>
    <row r="1036" spans="2:79" x14ac:dyDescent="0.25">
      <c r="B1036" s="263"/>
      <c r="C1036" s="261"/>
      <c r="I1036" s="220"/>
      <c r="J1036" s="253"/>
      <c r="K1036" s="254"/>
      <c r="L1036" s="254"/>
      <c r="M1036" s="255"/>
      <c r="N1036" s="326"/>
      <c r="O1036" s="256"/>
      <c r="P1036" s="256"/>
      <c r="Q1036" s="256"/>
      <c r="R1036" s="256"/>
      <c r="S1036" s="256"/>
      <c r="T1036" s="256"/>
      <c r="U1036" s="256"/>
      <c r="V1036" s="257"/>
      <c r="W1036" s="257"/>
      <c r="X1036" s="257"/>
      <c r="Y1036" s="257"/>
      <c r="Z1036" s="257"/>
      <c r="AA1036" s="257"/>
      <c r="AB1036" s="253"/>
      <c r="AC1036" s="258"/>
      <c r="AD1036" s="253"/>
      <c r="AE1036" s="253"/>
      <c r="AF1036" s="253"/>
      <c r="AG1036" s="253"/>
      <c r="AH1036" s="253"/>
      <c r="AI1036" s="253"/>
      <c r="AJ1036" s="253"/>
      <c r="AK1036" s="258"/>
      <c r="AL1036" s="258"/>
      <c r="AM1036" s="258"/>
      <c r="AN1036" s="258"/>
      <c r="AO1036" s="258"/>
      <c r="AP1036" s="258"/>
      <c r="AQ1036" s="258"/>
      <c r="AR1036" s="258"/>
      <c r="AS1036" s="258"/>
      <c r="AT1036" s="258"/>
      <c r="AU1036" s="258"/>
      <c r="AV1036" s="258"/>
      <c r="AW1036" s="258"/>
      <c r="AX1036" s="258"/>
      <c r="AY1036" s="258"/>
      <c r="AZ1036" s="258"/>
      <c r="BA1036" s="258"/>
      <c r="BB1036" s="258"/>
      <c r="BC1036" s="258"/>
      <c r="BD1036" s="258"/>
      <c r="BE1036" s="258"/>
      <c r="BF1036" s="258"/>
      <c r="BG1036" s="258"/>
      <c r="BH1036" s="258"/>
      <c r="BI1036" s="258"/>
      <c r="BJ1036" s="258"/>
      <c r="BK1036" s="258"/>
      <c r="BL1036" s="297"/>
      <c r="BM1036" s="258"/>
      <c r="BN1036" s="258"/>
      <c r="BO1036" s="258"/>
      <c r="BP1036" s="258"/>
      <c r="BQ1036" s="258"/>
      <c r="BR1036" s="258"/>
      <c r="BS1036" s="258"/>
      <c r="BT1036" s="258"/>
      <c r="BU1036" s="258"/>
      <c r="BV1036" s="259"/>
      <c r="BW1036" s="260"/>
      <c r="BX1036" s="258"/>
      <c r="BY1036" s="258"/>
      <c r="BZ1036" s="258"/>
      <c r="CA1036" s="258"/>
    </row>
    <row r="1037" spans="2:79" x14ac:dyDescent="0.25">
      <c r="B1037" s="263"/>
      <c r="C1037" s="261"/>
      <c r="I1037" s="220"/>
      <c r="J1037" s="253"/>
      <c r="K1037" s="254"/>
      <c r="L1037" s="254"/>
      <c r="M1037" s="255"/>
      <c r="N1037" s="326"/>
      <c r="O1037" s="256"/>
      <c r="P1037" s="256"/>
      <c r="Q1037" s="256"/>
      <c r="R1037" s="256"/>
      <c r="S1037" s="256"/>
      <c r="T1037" s="256"/>
      <c r="U1037" s="256"/>
      <c r="V1037" s="257"/>
      <c r="W1037" s="257"/>
      <c r="X1037" s="257"/>
      <c r="Y1037" s="257"/>
      <c r="Z1037" s="257"/>
      <c r="AA1037" s="257"/>
      <c r="AB1037" s="253"/>
      <c r="AC1037" s="258"/>
      <c r="AD1037" s="253"/>
      <c r="AE1037" s="253"/>
      <c r="AF1037" s="253"/>
      <c r="AG1037" s="253"/>
      <c r="AH1037" s="253"/>
      <c r="AI1037" s="253"/>
      <c r="AJ1037" s="253"/>
      <c r="AK1037" s="258"/>
      <c r="AL1037" s="258"/>
      <c r="AM1037" s="258"/>
      <c r="AN1037" s="258"/>
      <c r="AO1037" s="258"/>
      <c r="AP1037" s="258"/>
      <c r="AQ1037" s="258"/>
      <c r="AR1037" s="258"/>
      <c r="AS1037" s="258"/>
      <c r="AT1037" s="258"/>
      <c r="AU1037" s="258"/>
      <c r="AV1037" s="258"/>
      <c r="AW1037" s="258"/>
      <c r="AX1037" s="258"/>
      <c r="AY1037" s="258"/>
      <c r="AZ1037" s="258"/>
      <c r="BA1037" s="258"/>
      <c r="BB1037" s="258"/>
      <c r="BC1037" s="258"/>
      <c r="BD1037" s="258"/>
      <c r="BE1037" s="258"/>
      <c r="BF1037" s="258"/>
      <c r="BG1037" s="258"/>
      <c r="BH1037" s="258"/>
      <c r="BI1037" s="258"/>
      <c r="BJ1037" s="258"/>
      <c r="BK1037" s="258"/>
      <c r="BL1037" s="297"/>
      <c r="BM1037" s="258"/>
      <c r="BN1037" s="258"/>
      <c r="BO1037" s="258"/>
      <c r="BP1037" s="258"/>
      <c r="BQ1037" s="258"/>
      <c r="BR1037" s="258"/>
      <c r="BS1037" s="258"/>
      <c r="BT1037" s="258"/>
      <c r="BU1037" s="258"/>
      <c r="BV1037" s="259"/>
      <c r="BW1037" s="260"/>
      <c r="BX1037" s="258"/>
      <c r="BY1037" s="258"/>
      <c r="BZ1037" s="258"/>
      <c r="CA1037" s="258"/>
    </row>
    <row r="1038" spans="2:79" x14ac:dyDescent="0.25">
      <c r="B1038" s="263"/>
      <c r="C1038" s="261"/>
      <c r="I1038" s="220"/>
      <c r="J1038" s="253"/>
      <c r="K1038" s="254"/>
      <c r="L1038" s="254"/>
      <c r="M1038" s="255"/>
      <c r="N1038" s="326"/>
      <c r="O1038" s="256"/>
      <c r="P1038" s="256"/>
      <c r="Q1038" s="256"/>
      <c r="R1038" s="256"/>
      <c r="S1038" s="256"/>
      <c r="T1038" s="256"/>
      <c r="U1038" s="256"/>
      <c r="V1038" s="257"/>
      <c r="W1038" s="257"/>
      <c r="X1038" s="257"/>
      <c r="Y1038" s="257"/>
      <c r="Z1038" s="257"/>
      <c r="AA1038" s="257"/>
      <c r="AB1038" s="253"/>
      <c r="AC1038" s="258"/>
      <c r="AD1038" s="253"/>
      <c r="AE1038" s="253"/>
      <c r="AF1038" s="253"/>
      <c r="AG1038" s="253"/>
      <c r="AH1038" s="253"/>
      <c r="AI1038" s="253"/>
      <c r="AJ1038" s="253"/>
      <c r="AK1038" s="258"/>
      <c r="AL1038" s="258"/>
      <c r="AM1038" s="258"/>
      <c r="AN1038" s="258"/>
      <c r="AO1038" s="258"/>
      <c r="AP1038" s="258"/>
      <c r="AQ1038" s="258"/>
      <c r="AR1038" s="258"/>
      <c r="AS1038" s="258"/>
      <c r="AT1038" s="258"/>
      <c r="AU1038" s="258"/>
      <c r="AV1038" s="258"/>
      <c r="AW1038" s="258"/>
      <c r="AX1038" s="258"/>
      <c r="AY1038" s="258"/>
      <c r="AZ1038" s="258"/>
      <c r="BA1038" s="258"/>
      <c r="BB1038" s="258"/>
      <c r="BC1038" s="258"/>
      <c r="BD1038" s="258"/>
      <c r="BE1038" s="258"/>
      <c r="BF1038" s="258"/>
      <c r="BG1038" s="258"/>
      <c r="BH1038" s="258"/>
      <c r="BI1038" s="258"/>
      <c r="BJ1038" s="258"/>
      <c r="BK1038" s="258"/>
      <c r="BL1038" s="297"/>
      <c r="BM1038" s="258"/>
      <c r="BN1038" s="258"/>
      <c r="BO1038" s="258"/>
      <c r="BP1038" s="258"/>
      <c r="BQ1038" s="258"/>
      <c r="BR1038" s="258"/>
      <c r="BS1038" s="258"/>
      <c r="BT1038" s="258"/>
      <c r="BU1038" s="258"/>
      <c r="BV1038" s="259"/>
      <c r="BW1038" s="260"/>
      <c r="BX1038" s="258"/>
      <c r="BY1038" s="258"/>
      <c r="BZ1038" s="258"/>
      <c r="CA1038" s="258"/>
    </row>
    <row r="1039" spans="2:79" x14ac:dyDescent="0.25">
      <c r="B1039" s="263"/>
      <c r="C1039" s="261"/>
      <c r="I1039" s="220"/>
      <c r="J1039" s="253"/>
      <c r="K1039" s="254"/>
      <c r="L1039" s="254"/>
      <c r="M1039" s="255"/>
      <c r="N1039" s="326"/>
      <c r="O1039" s="256"/>
      <c r="P1039" s="256"/>
      <c r="Q1039" s="256"/>
      <c r="R1039" s="256"/>
      <c r="S1039" s="256"/>
      <c r="T1039" s="256"/>
      <c r="U1039" s="256"/>
      <c r="V1039" s="257"/>
      <c r="W1039" s="257"/>
      <c r="X1039" s="257"/>
      <c r="Y1039" s="257"/>
      <c r="Z1039" s="257"/>
      <c r="AA1039" s="257"/>
      <c r="AB1039" s="253"/>
      <c r="AC1039" s="258"/>
      <c r="AD1039" s="253"/>
      <c r="AE1039" s="253"/>
      <c r="AF1039" s="253"/>
      <c r="AG1039" s="253"/>
      <c r="AH1039" s="253"/>
      <c r="AI1039" s="253"/>
      <c r="AJ1039" s="253"/>
      <c r="AK1039" s="258"/>
      <c r="AL1039" s="258"/>
      <c r="AM1039" s="258"/>
      <c r="AN1039" s="258"/>
      <c r="AO1039" s="258"/>
      <c r="AP1039" s="258"/>
      <c r="AQ1039" s="258"/>
      <c r="AR1039" s="258"/>
      <c r="AS1039" s="258"/>
      <c r="AT1039" s="258"/>
      <c r="AU1039" s="258"/>
      <c r="AV1039" s="258"/>
      <c r="AW1039" s="258"/>
      <c r="AX1039" s="258"/>
      <c r="AY1039" s="258"/>
      <c r="AZ1039" s="258"/>
      <c r="BA1039" s="258"/>
      <c r="BB1039" s="258"/>
      <c r="BC1039" s="258"/>
      <c r="BD1039" s="258"/>
      <c r="BE1039" s="258"/>
      <c r="BF1039" s="258"/>
      <c r="BG1039" s="258"/>
      <c r="BH1039" s="258"/>
      <c r="BI1039" s="258"/>
      <c r="BJ1039" s="258"/>
      <c r="BK1039" s="258"/>
      <c r="BL1039" s="297"/>
      <c r="BM1039" s="258"/>
      <c r="BN1039" s="258"/>
      <c r="BO1039" s="258"/>
      <c r="BP1039" s="258"/>
      <c r="BQ1039" s="258"/>
      <c r="BR1039" s="258"/>
      <c r="BS1039" s="258"/>
      <c r="BT1039" s="258"/>
      <c r="BU1039" s="258"/>
      <c r="BV1039" s="259"/>
      <c r="BW1039" s="260"/>
      <c r="BX1039" s="258"/>
      <c r="BY1039" s="258"/>
      <c r="BZ1039" s="258"/>
      <c r="CA1039" s="258"/>
    </row>
    <row r="1040" spans="2:79" x14ac:dyDescent="0.25">
      <c r="B1040" s="263"/>
      <c r="C1040" s="261"/>
      <c r="I1040" s="220"/>
      <c r="J1040" s="253"/>
      <c r="K1040" s="254"/>
      <c r="L1040" s="254"/>
      <c r="M1040" s="255"/>
      <c r="N1040" s="326"/>
      <c r="O1040" s="256"/>
      <c r="P1040" s="256"/>
      <c r="Q1040" s="256"/>
      <c r="R1040" s="256"/>
      <c r="S1040" s="256"/>
      <c r="T1040" s="256"/>
      <c r="U1040" s="256"/>
      <c r="V1040" s="257"/>
      <c r="W1040" s="257"/>
      <c r="X1040" s="257"/>
      <c r="Y1040" s="257"/>
      <c r="Z1040" s="257"/>
      <c r="AA1040" s="257"/>
      <c r="AB1040" s="253"/>
      <c r="AC1040" s="258"/>
      <c r="AD1040" s="253"/>
      <c r="AE1040" s="253"/>
      <c r="AF1040" s="253"/>
      <c r="AG1040" s="253"/>
      <c r="AH1040" s="253"/>
      <c r="AI1040" s="253"/>
      <c r="AJ1040" s="253"/>
      <c r="AK1040" s="258"/>
      <c r="AL1040" s="258"/>
      <c r="AM1040" s="258"/>
      <c r="AN1040" s="258"/>
      <c r="AO1040" s="258"/>
      <c r="AP1040" s="258"/>
      <c r="AQ1040" s="258"/>
      <c r="AR1040" s="258"/>
      <c r="AS1040" s="258"/>
      <c r="AT1040" s="258"/>
      <c r="AU1040" s="258"/>
      <c r="AV1040" s="258"/>
      <c r="AW1040" s="258"/>
      <c r="AX1040" s="258"/>
      <c r="AY1040" s="258"/>
      <c r="AZ1040" s="258"/>
      <c r="BA1040" s="258"/>
      <c r="BB1040" s="258"/>
      <c r="BC1040" s="258"/>
      <c r="BD1040" s="258"/>
      <c r="BE1040" s="258"/>
      <c r="BF1040" s="258"/>
      <c r="BG1040" s="258"/>
      <c r="BH1040" s="258"/>
      <c r="BI1040" s="258"/>
      <c r="BJ1040" s="258"/>
      <c r="BK1040" s="258"/>
      <c r="BL1040" s="297"/>
      <c r="BM1040" s="258"/>
      <c r="BN1040" s="258"/>
      <c r="BO1040" s="258"/>
      <c r="BP1040" s="258"/>
      <c r="BQ1040" s="258"/>
      <c r="BR1040" s="258"/>
      <c r="BS1040" s="258"/>
      <c r="BT1040" s="258"/>
      <c r="BU1040" s="258"/>
      <c r="BV1040" s="259"/>
      <c r="BW1040" s="260"/>
      <c r="BX1040" s="258"/>
      <c r="BY1040" s="258"/>
      <c r="BZ1040" s="258"/>
      <c r="CA1040" s="258"/>
    </row>
    <row r="1041" spans="2:79" x14ac:dyDescent="0.25">
      <c r="B1041" s="263"/>
      <c r="C1041" s="261"/>
      <c r="I1041" s="220"/>
      <c r="J1041" s="253"/>
      <c r="K1041" s="254"/>
      <c r="L1041" s="254"/>
      <c r="M1041" s="255"/>
      <c r="N1041" s="326"/>
      <c r="O1041" s="256"/>
      <c r="P1041" s="256"/>
      <c r="Q1041" s="256"/>
      <c r="R1041" s="256"/>
      <c r="S1041" s="256"/>
      <c r="T1041" s="256"/>
      <c r="U1041" s="256"/>
      <c r="V1041" s="257"/>
      <c r="W1041" s="257"/>
      <c r="X1041" s="257"/>
      <c r="Y1041" s="257"/>
      <c r="Z1041" s="257"/>
      <c r="AA1041" s="257"/>
      <c r="AB1041" s="253"/>
      <c r="AC1041" s="258"/>
      <c r="AD1041" s="253"/>
      <c r="AE1041" s="253"/>
      <c r="AF1041" s="253"/>
      <c r="AG1041" s="253"/>
      <c r="AH1041" s="253"/>
      <c r="AI1041" s="253"/>
      <c r="AJ1041" s="253"/>
      <c r="AK1041" s="258"/>
      <c r="AL1041" s="258"/>
      <c r="AM1041" s="258"/>
      <c r="AN1041" s="258"/>
      <c r="AO1041" s="258"/>
      <c r="AP1041" s="258"/>
      <c r="AQ1041" s="258"/>
      <c r="AR1041" s="258"/>
      <c r="AS1041" s="258"/>
      <c r="AT1041" s="258"/>
      <c r="AU1041" s="258"/>
      <c r="AV1041" s="258"/>
      <c r="AW1041" s="258"/>
      <c r="AX1041" s="258"/>
      <c r="AY1041" s="258"/>
      <c r="AZ1041" s="258"/>
      <c r="BA1041" s="258"/>
      <c r="BB1041" s="258"/>
      <c r="BC1041" s="258"/>
      <c r="BD1041" s="258"/>
      <c r="BE1041" s="258"/>
      <c r="BF1041" s="258"/>
      <c r="BG1041" s="258"/>
      <c r="BH1041" s="258"/>
      <c r="BI1041" s="258"/>
      <c r="BJ1041" s="258"/>
      <c r="BK1041" s="258"/>
      <c r="BL1041" s="297"/>
      <c r="BM1041" s="258"/>
      <c r="BN1041" s="258"/>
      <c r="BO1041" s="258"/>
      <c r="BP1041" s="258"/>
      <c r="BQ1041" s="258"/>
      <c r="BR1041" s="258"/>
      <c r="BS1041" s="258"/>
      <c r="BT1041" s="258"/>
      <c r="BU1041" s="258"/>
      <c r="BV1041" s="259"/>
      <c r="BW1041" s="260"/>
      <c r="BX1041" s="258"/>
      <c r="BY1041" s="258"/>
      <c r="BZ1041" s="258"/>
      <c r="CA1041" s="258"/>
    </row>
    <row r="1042" spans="2:79" x14ac:dyDescent="0.25">
      <c r="B1042" s="263"/>
      <c r="C1042" s="261"/>
      <c r="I1042" s="220"/>
      <c r="J1042" s="253"/>
      <c r="K1042" s="254"/>
      <c r="L1042" s="254"/>
      <c r="M1042" s="255"/>
      <c r="N1042" s="326"/>
      <c r="O1042" s="256"/>
      <c r="P1042" s="256"/>
      <c r="Q1042" s="256"/>
      <c r="R1042" s="256"/>
      <c r="S1042" s="256"/>
      <c r="T1042" s="256"/>
      <c r="U1042" s="256"/>
      <c r="V1042" s="257"/>
      <c r="W1042" s="257"/>
      <c r="X1042" s="257"/>
      <c r="Y1042" s="257"/>
      <c r="Z1042" s="257"/>
      <c r="AA1042" s="257"/>
      <c r="AB1042" s="253"/>
      <c r="AC1042" s="258"/>
      <c r="AD1042" s="253"/>
      <c r="AE1042" s="253"/>
      <c r="AF1042" s="253"/>
      <c r="AG1042" s="253"/>
      <c r="AH1042" s="253"/>
      <c r="AI1042" s="253"/>
      <c r="AJ1042" s="253"/>
      <c r="AK1042" s="258"/>
      <c r="AL1042" s="258"/>
      <c r="AM1042" s="258"/>
      <c r="AN1042" s="258"/>
      <c r="AO1042" s="258"/>
      <c r="AP1042" s="258"/>
      <c r="AQ1042" s="258"/>
      <c r="AR1042" s="258"/>
      <c r="AS1042" s="258"/>
      <c r="AT1042" s="258"/>
      <c r="AU1042" s="258"/>
      <c r="AV1042" s="258"/>
      <c r="AW1042" s="258"/>
      <c r="AX1042" s="258"/>
      <c r="AY1042" s="258"/>
      <c r="AZ1042" s="258"/>
      <c r="BA1042" s="258"/>
      <c r="BB1042" s="258"/>
      <c r="BC1042" s="258"/>
      <c r="BD1042" s="258"/>
      <c r="BE1042" s="258"/>
      <c r="BF1042" s="258"/>
      <c r="BG1042" s="258"/>
      <c r="BH1042" s="258"/>
      <c r="BI1042" s="258"/>
      <c r="BJ1042" s="258"/>
      <c r="BK1042" s="258"/>
      <c r="BL1042" s="297"/>
      <c r="BM1042" s="258"/>
      <c r="BN1042" s="258"/>
      <c r="BO1042" s="258"/>
      <c r="BP1042" s="258"/>
      <c r="BQ1042" s="258"/>
      <c r="BR1042" s="258"/>
      <c r="BS1042" s="258"/>
      <c r="BT1042" s="258"/>
      <c r="BU1042" s="258"/>
      <c r="BV1042" s="259"/>
      <c r="BW1042" s="260"/>
      <c r="BX1042" s="258"/>
      <c r="BY1042" s="258"/>
      <c r="BZ1042" s="258"/>
      <c r="CA1042" s="258"/>
    </row>
    <row r="1043" spans="2:79" x14ac:dyDescent="0.25">
      <c r="B1043" s="263"/>
      <c r="C1043" s="261"/>
      <c r="I1043" s="220"/>
      <c r="J1043" s="253"/>
      <c r="K1043" s="254"/>
      <c r="L1043" s="254"/>
      <c r="M1043" s="255"/>
      <c r="N1043" s="326"/>
      <c r="O1043" s="256"/>
      <c r="P1043" s="256"/>
      <c r="Q1043" s="256"/>
      <c r="R1043" s="256"/>
      <c r="S1043" s="256"/>
      <c r="T1043" s="256"/>
      <c r="U1043" s="256"/>
      <c r="V1043" s="257"/>
      <c r="W1043" s="257"/>
      <c r="X1043" s="257"/>
      <c r="Y1043" s="257"/>
      <c r="Z1043" s="257"/>
      <c r="AA1043" s="257"/>
      <c r="AB1043" s="253"/>
      <c r="AC1043" s="258"/>
      <c r="AD1043" s="253"/>
      <c r="AE1043" s="253"/>
      <c r="AF1043" s="253"/>
      <c r="AG1043" s="253"/>
      <c r="AH1043" s="253"/>
      <c r="AI1043" s="253"/>
      <c r="AJ1043" s="253"/>
      <c r="AK1043" s="258"/>
      <c r="AL1043" s="258"/>
      <c r="AM1043" s="258"/>
      <c r="AN1043" s="258"/>
      <c r="AO1043" s="258"/>
      <c r="AP1043" s="258"/>
      <c r="AQ1043" s="258"/>
      <c r="AR1043" s="258"/>
      <c r="AS1043" s="258"/>
      <c r="AT1043" s="258"/>
      <c r="AU1043" s="258"/>
      <c r="AV1043" s="258"/>
      <c r="AW1043" s="258"/>
      <c r="AX1043" s="258"/>
      <c r="AY1043" s="258"/>
      <c r="AZ1043" s="258"/>
      <c r="BA1043" s="258"/>
      <c r="BB1043" s="258"/>
      <c r="BC1043" s="258"/>
      <c r="BD1043" s="258"/>
      <c r="BE1043" s="258"/>
      <c r="BF1043" s="258"/>
      <c r="BG1043" s="258"/>
      <c r="BH1043" s="258"/>
      <c r="BI1043" s="258"/>
      <c r="BJ1043" s="258"/>
      <c r="BK1043" s="258"/>
      <c r="BL1043" s="297"/>
      <c r="BM1043" s="258"/>
      <c r="BN1043" s="258"/>
      <c r="BO1043" s="258"/>
      <c r="BP1043" s="258"/>
      <c r="BQ1043" s="258"/>
      <c r="BR1043" s="258"/>
      <c r="BS1043" s="258"/>
      <c r="BT1043" s="258"/>
      <c r="BU1043" s="258"/>
      <c r="BV1043" s="259"/>
      <c r="BW1043" s="260"/>
      <c r="BX1043" s="258"/>
      <c r="BY1043" s="258"/>
      <c r="BZ1043" s="258"/>
      <c r="CA1043" s="258"/>
    </row>
    <row r="1044" spans="2:79" x14ac:dyDescent="0.25">
      <c r="B1044" s="263"/>
      <c r="C1044" s="261"/>
      <c r="I1044" s="220"/>
      <c r="J1044" s="253"/>
      <c r="K1044" s="254"/>
      <c r="L1044" s="254"/>
      <c r="M1044" s="255"/>
      <c r="N1044" s="326"/>
      <c r="O1044" s="256"/>
      <c r="P1044" s="256"/>
      <c r="Q1044" s="256"/>
      <c r="R1044" s="256"/>
      <c r="S1044" s="256"/>
      <c r="T1044" s="256"/>
      <c r="U1044" s="256"/>
      <c r="V1044" s="257"/>
      <c r="W1044" s="257"/>
      <c r="X1044" s="257"/>
      <c r="Y1044" s="257"/>
      <c r="Z1044" s="257"/>
      <c r="AA1044" s="257"/>
      <c r="AB1044" s="253"/>
      <c r="AC1044" s="258"/>
      <c r="AD1044" s="253"/>
      <c r="AE1044" s="253"/>
      <c r="AF1044" s="253"/>
      <c r="AG1044" s="253"/>
      <c r="AH1044" s="253"/>
      <c r="AI1044" s="253"/>
      <c r="AJ1044" s="253"/>
      <c r="AK1044" s="258"/>
      <c r="AL1044" s="258"/>
      <c r="AM1044" s="258"/>
      <c r="AN1044" s="258"/>
      <c r="AO1044" s="258"/>
      <c r="AP1044" s="258"/>
      <c r="AQ1044" s="258"/>
      <c r="AR1044" s="258"/>
      <c r="AS1044" s="258"/>
      <c r="AT1044" s="258"/>
      <c r="AU1044" s="258"/>
      <c r="AV1044" s="258"/>
      <c r="AW1044" s="258"/>
      <c r="AX1044" s="258"/>
      <c r="AY1044" s="258"/>
      <c r="AZ1044" s="258"/>
      <c r="BA1044" s="258"/>
      <c r="BB1044" s="258"/>
      <c r="BC1044" s="258"/>
      <c r="BD1044" s="258"/>
      <c r="BE1044" s="258"/>
      <c r="BF1044" s="258"/>
      <c r="BG1044" s="258"/>
      <c r="BH1044" s="258"/>
      <c r="BI1044" s="258"/>
      <c r="BJ1044" s="258"/>
      <c r="BK1044" s="258"/>
      <c r="BL1044" s="297"/>
      <c r="BM1044" s="258"/>
      <c r="BN1044" s="258"/>
      <c r="BO1044" s="258"/>
      <c r="BP1044" s="258"/>
      <c r="BQ1044" s="258"/>
      <c r="BR1044" s="258"/>
      <c r="BS1044" s="258"/>
      <c r="BT1044" s="258"/>
      <c r="BU1044" s="258"/>
      <c r="BV1044" s="259"/>
      <c r="BW1044" s="260"/>
      <c r="BX1044" s="258"/>
      <c r="BY1044" s="258"/>
      <c r="BZ1044" s="258"/>
      <c r="CA1044" s="258"/>
    </row>
    <row r="1045" spans="2:79" x14ac:dyDescent="0.25">
      <c r="B1045" s="263"/>
      <c r="C1045" s="261"/>
      <c r="I1045" s="220"/>
      <c r="J1045" s="253"/>
      <c r="K1045" s="254"/>
      <c r="L1045" s="254"/>
      <c r="M1045" s="255"/>
      <c r="N1045" s="326"/>
      <c r="O1045" s="256"/>
      <c r="P1045" s="256"/>
      <c r="Q1045" s="256"/>
      <c r="R1045" s="256"/>
      <c r="S1045" s="256"/>
      <c r="T1045" s="256"/>
      <c r="U1045" s="256"/>
      <c r="V1045" s="257"/>
      <c r="W1045" s="257"/>
      <c r="X1045" s="257"/>
      <c r="Y1045" s="257"/>
      <c r="Z1045" s="257"/>
      <c r="AA1045" s="257"/>
      <c r="AB1045" s="253"/>
      <c r="AC1045" s="258"/>
      <c r="AD1045" s="253"/>
      <c r="AE1045" s="253"/>
      <c r="AF1045" s="253"/>
      <c r="AG1045" s="253"/>
      <c r="AH1045" s="253"/>
      <c r="AI1045" s="253"/>
      <c r="AJ1045" s="253"/>
      <c r="AK1045" s="258"/>
      <c r="AL1045" s="258"/>
      <c r="AM1045" s="258"/>
      <c r="AN1045" s="258"/>
      <c r="AO1045" s="258"/>
      <c r="AP1045" s="258"/>
      <c r="AQ1045" s="258"/>
      <c r="AR1045" s="258"/>
      <c r="AS1045" s="258"/>
      <c r="AT1045" s="258"/>
      <c r="AU1045" s="258"/>
      <c r="AV1045" s="258"/>
      <c r="AW1045" s="258"/>
      <c r="AX1045" s="258"/>
      <c r="AY1045" s="258"/>
      <c r="AZ1045" s="258"/>
      <c r="BA1045" s="258"/>
      <c r="BB1045" s="258"/>
      <c r="BC1045" s="258"/>
      <c r="BD1045" s="258"/>
      <c r="BE1045" s="258"/>
      <c r="BF1045" s="258"/>
      <c r="BG1045" s="258"/>
      <c r="BH1045" s="258"/>
      <c r="BI1045" s="258"/>
      <c r="BJ1045" s="258"/>
      <c r="BK1045" s="258"/>
      <c r="BL1045" s="297"/>
      <c r="BM1045" s="258"/>
      <c r="BN1045" s="258"/>
      <c r="BO1045" s="258"/>
      <c r="BP1045" s="258"/>
      <c r="BQ1045" s="258"/>
      <c r="BR1045" s="258"/>
      <c r="BS1045" s="258"/>
      <c r="BT1045" s="258"/>
      <c r="BU1045" s="258"/>
      <c r="BV1045" s="259"/>
      <c r="BW1045" s="260"/>
      <c r="BX1045" s="258"/>
      <c r="BY1045" s="258"/>
      <c r="BZ1045" s="258"/>
      <c r="CA1045" s="258"/>
    </row>
    <row r="1046" spans="2:79" x14ac:dyDescent="0.25">
      <c r="B1046" s="263"/>
      <c r="C1046" s="261"/>
      <c r="I1046" s="220"/>
      <c r="J1046" s="253"/>
      <c r="K1046" s="254"/>
      <c r="L1046" s="254"/>
      <c r="M1046" s="255"/>
      <c r="N1046" s="326"/>
      <c r="O1046" s="256"/>
      <c r="P1046" s="256"/>
      <c r="Q1046" s="256"/>
      <c r="R1046" s="256"/>
      <c r="S1046" s="256"/>
      <c r="T1046" s="256"/>
      <c r="U1046" s="256"/>
      <c r="V1046" s="257"/>
      <c r="W1046" s="257"/>
      <c r="X1046" s="257"/>
      <c r="Y1046" s="257"/>
      <c r="Z1046" s="257"/>
      <c r="AA1046" s="257"/>
      <c r="AB1046" s="253"/>
      <c r="AC1046" s="258"/>
      <c r="AD1046" s="253"/>
      <c r="AE1046" s="253"/>
      <c r="AF1046" s="253"/>
      <c r="AG1046" s="253"/>
      <c r="AH1046" s="253"/>
      <c r="AI1046" s="253"/>
      <c r="AJ1046" s="253"/>
      <c r="AK1046" s="258"/>
      <c r="AL1046" s="258"/>
      <c r="AM1046" s="258"/>
      <c r="AN1046" s="258"/>
      <c r="AO1046" s="258"/>
      <c r="AP1046" s="258"/>
      <c r="AQ1046" s="258"/>
      <c r="AR1046" s="258"/>
      <c r="AS1046" s="258"/>
      <c r="AT1046" s="258"/>
      <c r="AU1046" s="258"/>
      <c r="AV1046" s="258"/>
      <c r="AW1046" s="258"/>
      <c r="AX1046" s="258"/>
      <c r="AY1046" s="258"/>
      <c r="AZ1046" s="258"/>
      <c r="BA1046" s="258"/>
      <c r="BB1046" s="258"/>
      <c r="BC1046" s="258"/>
      <c r="BD1046" s="258"/>
      <c r="BE1046" s="258"/>
      <c r="BF1046" s="258"/>
      <c r="BG1046" s="258"/>
      <c r="BH1046" s="258"/>
      <c r="BI1046" s="258"/>
      <c r="BJ1046" s="258"/>
      <c r="BK1046" s="258"/>
      <c r="BL1046" s="297"/>
      <c r="BM1046" s="258"/>
      <c r="BN1046" s="258"/>
      <c r="BO1046" s="258"/>
      <c r="BP1046" s="258"/>
      <c r="BQ1046" s="258"/>
      <c r="BR1046" s="258"/>
      <c r="BS1046" s="258"/>
      <c r="BT1046" s="258"/>
      <c r="BU1046" s="258"/>
      <c r="BV1046" s="259"/>
      <c r="BW1046" s="260"/>
      <c r="BX1046" s="258"/>
      <c r="BY1046" s="258"/>
      <c r="BZ1046" s="258"/>
      <c r="CA1046" s="258"/>
    </row>
    <row r="1047" spans="2:79" x14ac:dyDescent="0.25">
      <c r="B1047" s="263"/>
      <c r="C1047" s="261"/>
      <c r="I1047" s="220"/>
      <c r="J1047" s="253"/>
      <c r="K1047" s="254"/>
      <c r="L1047" s="254"/>
      <c r="M1047" s="255"/>
      <c r="N1047" s="326"/>
      <c r="O1047" s="256"/>
      <c r="P1047" s="256"/>
      <c r="Q1047" s="256"/>
      <c r="R1047" s="256"/>
      <c r="S1047" s="256"/>
      <c r="T1047" s="256"/>
      <c r="U1047" s="256"/>
      <c r="V1047" s="257"/>
      <c r="W1047" s="257"/>
      <c r="X1047" s="257"/>
      <c r="Y1047" s="257"/>
      <c r="Z1047" s="257"/>
      <c r="AA1047" s="257"/>
      <c r="AB1047" s="253"/>
      <c r="AC1047" s="258"/>
      <c r="AD1047" s="253"/>
      <c r="AE1047" s="253"/>
      <c r="AF1047" s="253"/>
      <c r="AG1047" s="253"/>
      <c r="AH1047" s="253"/>
      <c r="AI1047" s="253"/>
      <c r="AJ1047" s="253"/>
      <c r="AK1047" s="258"/>
      <c r="AL1047" s="258"/>
      <c r="AM1047" s="258"/>
      <c r="AN1047" s="258"/>
      <c r="AO1047" s="258"/>
      <c r="AP1047" s="258"/>
      <c r="AQ1047" s="258"/>
      <c r="AR1047" s="258"/>
      <c r="AS1047" s="258"/>
      <c r="AT1047" s="258"/>
      <c r="AU1047" s="258"/>
      <c r="AV1047" s="258"/>
      <c r="AW1047" s="258"/>
      <c r="AX1047" s="258"/>
      <c r="AY1047" s="258"/>
      <c r="AZ1047" s="258"/>
      <c r="BA1047" s="258"/>
      <c r="BB1047" s="258"/>
      <c r="BC1047" s="258"/>
      <c r="BD1047" s="258"/>
      <c r="BE1047" s="258"/>
      <c r="BF1047" s="258"/>
      <c r="BG1047" s="258"/>
      <c r="BH1047" s="258"/>
      <c r="BI1047" s="258"/>
      <c r="BJ1047" s="258"/>
      <c r="BK1047" s="258"/>
      <c r="BL1047" s="297"/>
      <c r="BM1047" s="258"/>
      <c r="BN1047" s="258"/>
      <c r="BO1047" s="258"/>
      <c r="BP1047" s="258"/>
      <c r="BQ1047" s="258"/>
      <c r="BR1047" s="258"/>
      <c r="BS1047" s="258"/>
      <c r="BT1047" s="258"/>
      <c r="BU1047" s="258"/>
      <c r="BV1047" s="259"/>
      <c r="BW1047" s="260"/>
      <c r="BX1047" s="258"/>
      <c r="BY1047" s="258"/>
      <c r="BZ1047" s="258"/>
      <c r="CA1047" s="258"/>
    </row>
    <row r="1048" spans="2:79" x14ac:dyDescent="0.25">
      <c r="B1048" s="263"/>
      <c r="C1048" s="261"/>
      <c r="I1048" s="220"/>
      <c r="J1048" s="253"/>
      <c r="K1048" s="254"/>
      <c r="L1048" s="254"/>
      <c r="M1048" s="255"/>
      <c r="N1048" s="326"/>
      <c r="O1048" s="256"/>
      <c r="P1048" s="256"/>
      <c r="Q1048" s="256"/>
      <c r="R1048" s="256"/>
      <c r="S1048" s="256"/>
      <c r="T1048" s="256"/>
      <c r="U1048" s="256"/>
      <c r="V1048" s="257"/>
      <c r="W1048" s="257"/>
      <c r="X1048" s="257"/>
      <c r="Y1048" s="257"/>
      <c r="Z1048" s="257"/>
      <c r="AA1048" s="257"/>
      <c r="AB1048" s="253"/>
      <c r="AC1048" s="258"/>
      <c r="AD1048" s="253"/>
      <c r="AE1048" s="253"/>
      <c r="AF1048" s="253"/>
      <c r="AG1048" s="253"/>
      <c r="AH1048" s="253"/>
      <c r="AI1048" s="253"/>
      <c r="AJ1048" s="253"/>
      <c r="AK1048" s="258"/>
      <c r="AL1048" s="258"/>
      <c r="AM1048" s="258"/>
      <c r="AN1048" s="258"/>
      <c r="AO1048" s="258"/>
      <c r="AP1048" s="258"/>
      <c r="AQ1048" s="258"/>
      <c r="AR1048" s="258"/>
      <c r="AS1048" s="258"/>
      <c r="AT1048" s="258"/>
      <c r="AU1048" s="258"/>
      <c r="AV1048" s="258"/>
      <c r="AW1048" s="258"/>
      <c r="AX1048" s="258"/>
      <c r="AY1048" s="258"/>
      <c r="AZ1048" s="258"/>
      <c r="BA1048" s="258"/>
      <c r="BB1048" s="258"/>
      <c r="BC1048" s="258"/>
      <c r="BD1048" s="258"/>
      <c r="BE1048" s="258"/>
      <c r="BF1048" s="258"/>
      <c r="BG1048" s="258"/>
      <c r="BH1048" s="258"/>
      <c r="BI1048" s="258"/>
      <c r="BJ1048" s="258"/>
      <c r="BK1048" s="258"/>
      <c r="BL1048" s="297"/>
      <c r="BM1048" s="258"/>
      <c r="BN1048" s="258"/>
      <c r="BO1048" s="258"/>
      <c r="BP1048" s="258"/>
      <c r="BQ1048" s="258"/>
      <c r="BR1048" s="258"/>
      <c r="BS1048" s="258"/>
      <c r="BT1048" s="258"/>
      <c r="BU1048" s="258"/>
      <c r="BV1048" s="259"/>
      <c r="BW1048" s="260"/>
      <c r="BX1048" s="258"/>
      <c r="BY1048" s="258"/>
      <c r="BZ1048" s="258"/>
      <c r="CA1048" s="258"/>
    </row>
    <row r="1049" spans="2:79" x14ac:dyDescent="0.25">
      <c r="B1049" s="263"/>
      <c r="C1049" s="261"/>
      <c r="I1049" s="220"/>
      <c r="J1049" s="253"/>
      <c r="K1049" s="254"/>
      <c r="L1049" s="254"/>
      <c r="M1049" s="255"/>
      <c r="N1049" s="326"/>
      <c r="O1049" s="256"/>
      <c r="P1049" s="256"/>
      <c r="Q1049" s="256"/>
      <c r="R1049" s="256"/>
      <c r="S1049" s="256"/>
      <c r="T1049" s="256"/>
      <c r="U1049" s="256"/>
      <c r="V1049" s="257"/>
      <c r="W1049" s="257"/>
      <c r="X1049" s="257"/>
      <c r="Y1049" s="257"/>
      <c r="Z1049" s="257"/>
      <c r="AA1049" s="257"/>
      <c r="AB1049" s="253"/>
      <c r="AC1049" s="258"/>
      <c r="AD1049" s="253"/>
      <c r="AE1049" s="253"/>
      <c r="AF1049" s="253"/>
      <c r="AG1049" s="253"/>
      <c r="AH1049" s="253"/>
      <c r="AI1049" s="253"/>
      <c r="AJ1049" s="253"/>
      <c r="AK1049" s="258"/>
      <c r="AL1049" s="258"/>
      <c r="AM1049" s="258"/>
      <c r="AN1049" s="258"/>
      <c r="AO1049" s="258"/>
      <c r="AP1049" s="258"/>
      <c r="AQ1049" s="258"/>
      <c r="AR1049" s="258"/>
      <c r="AS1049" s="258"/>
      <c r="AT1049" s="258"/>
      <c r="AU1049" s="258"/>
      <c r="AV1049" s="258"/>
      <c r="AW1049" s="258"/>
      <c r="AX1049" s="258"/>
      <c r="AY1049" s="258"/>
      <c r="AZ1049" s="258"/>
      <c r="BA1049" s="258"/>
      <c r="BB1049" s="258"/>
      <c r="BC1049" s="258"/>
      <c r="BD1049" s="258"/>
      <c r="BE1049" s="258"/>
      <c r="BF1049" s="258"/>
      <c r="BG1049" s="258"/>
      <c r="BH1049" s="258"/>
      <c r="BI1049" s="258"/>
      <c r="BJ1049" s="258"/>
      <c r="BK1049" s="258"/>
      <c r="BL1049" s="297"/>
      <c r="BM1049" s="258"/>
      <c r="BN1049" s="258"/>
      <c r="BO1049" s="258"/>
      <c r="BP1049" s="258"/>
      <c r="BQ1049" s="258"/>
      <c r="BR1049" s="258"/>
      <c r="BS1049" s="258"/>
      <c r="BT1049" s="258"/>
      <c r="BU1049" s="258"/>
      <c r="BV1049" s="259"/>
      <c r="BW1049" s="260"/>
      <c r="BX1049" s="258"/>
      <c r="BY1049" s="258"/>
      <c r="BZ1049" s="258"/>
      <c r="CA1049" s="258"/>
    </row>
    <row r="1050" spans="2:79" x14ac:dyDescent="0.25">
      <c r="B1050" s="263"/>
      <c r="C1050" s="261"/>
      <c r="I1050" s="220"/>
      <c r="J1050" s="253"/>
      <c r="K1050" s="254"/>
      <c r="L1050" s="254"/>
      <c r="M1050" s="255"/>
      <c r="N1050" s="326"/>
      <c r="O1050" s="256"/>
      <c r="P1050" s="256"/>
      <c r="Q1050" s="256"/>
      <c r="R1050" s="256"/>
      <c r="S1050" s="256"/>
      <c r="T1050" s="256"/>
      <c r="U1050" s="256"/>
      <c r="V1050" s="257"/>
      <c r="W1050" s="257"/>
      <c r="X1050" s="257"/>
      <c r="Y1050" s="257"/>
      <c r="Z1050" s="257"/>
      <c r="AA1050" s="257"/>
      <c r="AB1050" s="253"/>
      <c r="AC1050" s="258"/>
      <c r="AD1050" s="253"/>
      <c r="AE1050" s="253"/>
      <c r="AF1050" s="253"/>
      <c r="AG1050" s="253"/>
      <c r="AH1050" s="253"/>
      <c r="AI1050" s="253"/>
      <c r="AJ1050" s="253"/>
      <c r="AK1050" s="258"/>
      <c r="AL1050" s="258"/>
      <c r="AM1050" s="258"/>
      <c r="AN1050" s="258"/>
      <c r="AO1050" s="258"/>
      <c r="AP1050" s="258"/>
      <c r="AQ1050" s="258"/>
      <c r="AR1050" s="258"/>
      <c r="AS1050" s="258"/>
      <c r="AT1050" s="258"/>
      <c r="AU1050" s="258"/>
      <c r="AV1050" s="258"/>
      <c r="AW1050" s="258"/>
      <c r="AX1050" s="258"/>
      <c r="AY1050" s="258"/>
      <c r="AZ1050" s="258"/>
      <c r="BA1050" s="258"/>
      <c r="BB1050" s="258"/>
      <c r="BC1050" s="258"/>
      <c r="BD1050" s="258"/>
      <c r="BE1050" s="258"/>
      <c r="BF1050" s="258"/>
      <c r="BG1050" s="258"/>
      <c r="BH1050" s="258"/>
      <c r="BI1050" s="258"/>
      <c r="BJ1050" s="258"/>
      <c r="BK1050" s="258"/>
      <c r="BL1050" s="297"/>
      <c r="BM1050" s="258"/>
      <c r="BN1050" s="258"/>
      <c r="BO1050" s="258"/>
      <c r="BP1050" s="258"/>
      <c r="BQ1050" s="258"/>
      <c r="BR1050" s="258"/>
      <c r="BS1050" s="258"/>
      <c r="BT1050" s="258"/>
      <c r="BU1050" s="258"/>
      <c r="BV1050" s="259"/>
      <c r="BW1050" s="260"/>
      <c r="BX1050" s="258"/>
      <c r="BY1050" s="258"/>
      <c r="BZ1050" s="258"/>
      <c r="CA1050" s="258"/>
    </row>
    <row r="1051" spans="2:79" x14ac:dyDescent="0.25">
      <c r="B1051" s="263"/>
      <c r="C1051" s="261"/>
      <c r="I1051" s="220"/>
      <c r="J1051" s="253"/>
      <c r="K1051" s="254"/>
      <c r="L1051" s="254"/>
      <c r="M1051" s="255"/>
      <c r="N1051" s="326"/>
      <c r="O1051" s="256"/>
      <c r="P1051" s="256"/>
      <c r="Q1051" s="256"/>
      <c r="R1051" s="256"/>
      <c r="S1051" s="256"/>
      <c r="T1051" s="256"/>
      <c r="U1051" s="256"/>
      <c r="V1051" s="257"/>
      <c r="W1051" s="257"/>
      <c r="X1051" s="257"/>
      <c r="Y1051" s="257"/>
      <c r="Z1051" s="257"/>
      <c r="AA1051" s="257"/>
      <c r="AB1051" s="253"/>
      <c r="AC1051" s="258"/>
      <c r="AD1051" s="253"/>
      <c r="AE1051" s="253"/>
      <c r="AF1051" s="253"/>
      <c r="AG1051" s="253"/>
      <c r="AH1051" s="253"/>
      <c r="AI1051" s="253"/>
      <c r="AJ1051" s="253"/>
      <c r="AK1051" s="258"/>
      <c r="AL1051" s="258"/>
      <c r="AM1051" s="258"/>
      <c r="AN1051" s="258"/>
      <c r="AO1051" s="258"/>
      <c r="AP1051" s="258"/>
      <c r="AQ1051" s="258"/>
      <c r="AR1051" s="258"/>
      <c r="AS1051" s="258"/>
      <c r="AT1051" s="258"/>
      <c r="AU1051" s="258"/>
      <c r="AV1051" s="258"/>
      <c r="AW1051" s="258"/>
      <c r="AX1051" s="258"/>
      <c r="AY1051" s="258"/>
      <c r="AZ1051" s="258"/>
      <c r="BA1051" s="258"/>
      <c r="BB1051" s="258"/>
      <c r="BC1051" s="258"/>
      <c r="BD1051" s="258"/>
      <c r="BE1051" s="258"/>
      <c r="BF1051" s="258"/>
      <c r="BG1051" s="258"/>
      <c r="BH1051" s="258"/>
      <c r="BI1051" s="258"/>
      <c r="BJ1051" s="258"/>
      <c r="BK1051" s="258"/>
      <c r="BL1051" s="297"/>
      <c r="BM1051" s="258"/>
      <c r="BN1051" s="258"/>
      <c r="BO1051" s="258"/>
      <c r="BP1051" s="258"/>
      <c r="BQ1051" s="258"/>
      <c r="BR1051" s="258"/>
      <c r="BS1051" s="258"/>
      <c r="BT1051" s="258"/>
      <c r="BU1051" s="258"/>
      <c r="BV1051" s="259"/>
      <c r="BW1051" s="260"/>
      <c r="BX1051" s="258"/>
      <c r="BY1051" s="258"/>
      <c r="BZ1051" s="258"/>
      <c r="CA1051" s="258"/>
    </row>
    <row r="1052" spans="2:79" x14ac:dyDescent="0.25">
      <c r="B1052" s="263"/>
      <c r="C1052" s="261"/>
      <c r="I1052" s="220"/>
      <c r="J1052" s="253"/>
      <c r="K1052" s="254"/>
      <c r="L1052" s="254"/>
      <c r="M1052" s="255"/>
      <c r="N1052" s="326"/>
      <c r="O1052" s="256"/>
      <c r="P1052" s="256"/>
      <c r="Q1052" s="256"/>
      <c r="R1052" s="256"/>
      <c r="S1052" s="256"/>
      <c r="T1052" s="256"/>
      <c r="U1052" s="256"/>
      <c r="V1052" s="257"/>
      <c r="W1052" s="257"/>
      <c r="X1052" s="257"/>
      <c r="Y1052" s="257"/>
      <c r="Z1052" s="257"/>
      <c r="AA1052" s="257"/>
      <c r="AB1052" s="253"/>
      <c r="AC1052" s="258"/>
      <c r="AD1052" s="253"/>
      <c r="AE1052" s="253"/>
      <c r="AF1052" s="253"/>
      <c r="AG1052" s="253"/>
      <c r="AH1052" s="253"/>
      <c r="AI1052" s="253"/>
      <c r="AJ1052" s="253"/>
      <c r="AK1052" s="258"/>
      <c r="AL1052" s="258"/>
      <c r="AM1052" s="258"/>
      <c r="AN1052" s="258"/>
      <c r="AO1052" s="258"/>
      <c r="AP1052" s="258"/>
      <c r="AQ1052" s="258"/>
      <c r="AR1052" s="258"/>
      <c r="AS1052" s="258"/>
      <c r="AT1052" s="258"/>
      <c r="AU1052" s="258"/>
      <c r="AV1052" s="258"/>
      <c r="AW1052" s="258"/>
      <c r="AX1052" s="258"/>
      <c r="AY1052" s="258"/>
      <c r="AZ1052" s="258"/>
      <c r="BA1052" s="258"/>
      <c r="BB1052" s="258"/>
      <c r="BC1052" s="258"/>
      <c r="BD1052" s="258"/>
      <c r="BE1052" s="258"/>
      <c r="BF1052" s="258"/>
      <c r="BG1052" s="258"/>
      <c r="BH1052" s="258"/>
      <c r="BI1052" s="258"/>
      <c r="BJ1052" s="258"/>
      <c r="BK1052" s="258"/>
      <c r="BL1052" s="297"/>
      <c r="BM1052" s="258"/>
      <c r="BN1052" s="258"/>
      <c r="BO1052" s="258"/>
      <c r="BP1052" s="258"/>
      <c r="BQ1052" s="258"/>
      <c r="BR1052" s="258"/>
      <c r="BS1052" s="258"/>
      <c r="BT1052" s="258"/>
      <c r="BU1052" s="258"/>
      <c r="BV1052" s="259"/>
      <c r="BW1052" s="260"/>
      <c r="BX1052" s="258"/>
      <c r="BY1052" s="258"/>
      <c r="BZ1052" s="258"/>
      <c r="CA1052" s="258"/>
    </row>
    <row r="1053" spans="2:79" x14ac:dyDescent="0.25">
      <c r="B1053" s="263"/>
      <c r="C1053" s="261"/>
      <c r="I1053" s="220"/>
      <c r="J1053" s="253"/>
      <c r="K1053" s="254"/>
      <c r="L1053" s="254"/>
      <c r="M1053" s="255"/>
      <c r="N1053" s="326"/>
      <c r="O1053" s="256"/>
      <c r="P1053" s="256"/>
      <c r="Q1053" s="256"/>
      <c r="R1053" s="256"/>
      <c r="S1053" s="256"/>
      <c r="T1053" s="256"/>
      <c r="U1053" s="256"/>
      <c r="V1053" s="257"/>
      <c r="W1053" s="257"/>
      <c r="X1053" s="257"/>
      <c r="Y1053" s="257"/>
      <c r="Z1053" s="257"/>
      <c r="AA1053" s="257"/>
      <c r="AB1053" s="253"/>
      <c r="AC1053" s="258"/>
      <c r="AD1053" s="253"/>
      <c r="AE1053" s="253"/>
      <c r="AF1053" s="253"/>
      <c r="AG1053" s="253"/>
      <c r="AH1053" s="253"/>
      <c r="AI1053" s="253"/>
      <c r="AJ1053" s="253"/>
      <c r="AK1053" s="258"/>
      <c r="AL1053" s="258"/>
      <c r="AM1053" s="258"/>
      <c r="AN1053" s="258"/>
      <c r="AO1053" s="258"/>
      <c r="AP1053" s="258"/>
      <c r="AQ1053" s="258"/>
      <c r="AR1053" s="258"/>
      <c r="AS1053" s="258"/>
      <c r="AT1053" s="258"/>
      <c r="AU1053" s="258"/>
      <c r="AV1053" s="258"/>
      <c r="AW1053" s="258"/>
      <c r="AX1053" s="258"/>
      <c r="AY1053" s="258"/>
      <c r="AZ1053" s="258"/>
      <c r="BA1053" s="258"/>
      <c r="BB1053" s="258"/>
      <c r="BC1053" s="258"/>
      <c r="BD1053" s="258"/>
      <c r="BE1053" s="258"/>
      <c r="BF1053" s="258"/>
      <c r="BG1053" s="258"/>
      <c r="BH1053" s="258"/>
      <c r="BI1053" s="258"/>
      <c r="BJ1053" s="258"/>
      <c r="BK1053" s="258"/>
      <c r="BL1053" s="297"/>
      <c r="BM1053" s="258"/>
      <c r="BN1053" s="258"/>
      <c r="BO1053" s="258"/>
      <c r="BP1053" s="258"/>
      <c r="BQ1053" s="258"/>
      <c r="BR1053" s="258"/>
      <c r="BS1053" s="258"/>
      <c r="BT1053" s="258"/>
      <c r="BU1053" s="258"/>
      <c r="BV1053" s="259"/>
      <c r="BW1053" s="260"/>
      <c r="BX1053" s="258"/>
      <c r="BY1053" s="258"/>
      <c r="BZ1053" s="258"/>
      <c r="CA1053" s="258"/>
    </row>
    <row r="1054" spans="2:79" x14ac:dyDescent="0.25">
      <c r="B1054" s="263"/>
      <c r="C1054" s="261"/>
      <c r="I1054" s="220"/>
      <c r="J1054" s="253"/>
      <c r="K1054" s="254"/>
      <c r="L1054" s="254"/>
      <c r="M1054" s="255"/>
      <c r="N1054" s="326"/>
      <c r="O1054" s="256"/>
      <c r="P1054" s="256"/>
      <c r="Q1054" s="256"/>
      <c r="R1054" s="256"/>
      <c r="S1054" s="256"/>
      <c r="T1054" s="256"/>
      <c r="U1054" s="256"/>
      <c r="V1054" s="257"/>
      <c r="W1054" s="257"/>
      <c r="X1054" s="257"/>
      <c r="Y1054" s="257"/>
      <c r="Z1054" s="257"/>
      <c r="AA1054" s="257"/>
      <c r="AB1054" s="253"/>
      <c r="AC1054" s="258"/>
      <c r="AD1054" s="253"/>
      <c r="AE1054" s="253"/>
      <c r="AF1054" s="253"/>
      <c r="AG1054" s="253"/>
      <c r="AH1054" s="253"/>
      <c r="AI1054" s="253"/>
      <c r="AJ1054" s="253"/>
      <c r="AK1054" s="258"/>
      <c r="AL1054" s="258"/>
      <c r="AM1054" s="258"/>
      <c r="AN1054" s="258"/>
      <c r="AO1054" s="258"/>
      <c r="AP1054" s="258"/>
      <c r="AQ1054" s="258"/>
      <c r="AR1054" s="258"/>
      <c r="AS1054" s="258"/>
      <c r="AT1054" s="258"/>
      <c r="AU1054" s="258"/>
      <c r="AV1054" s="258"/>
      <c r="AW1054" s="258"/>
      <c r="AX1054" s="258"/>
      <c r="AY1054" s="258"/>
      <c r="AZ1054" s="258"/>
      <c r="BA1054" s="258"/>
      <c r="BB1054" s="258"/>
      <c r="BC1054" s="258"/>
      <c r="BD1054" s="258"/>
      <c r="BE1054" s="258"/>
      <c r="BF1054" s="258"/>
      <c r="BG1054" s="258"/>
      <c r="BH1054" s="258"/>
      <c r="BI1054" s="258"/>
      <c r="BJ1054" s="258"/>
      <c r="BK1054" s="258"/>
      <c r="BL1054" s="297"/>
      <c r="BM1054" s="258"/>
      <c r="BN1054" s="258"/>
      <c r="BO1054" s="258"/>
      <c r="BP1054" s="258"/>
      <c r="BQ1054" s="258"/>
      <c r="BR1054" s="258"/>
      <c r="BS1054" s="258"/>
      <c r="BT1054" s="258"/>
      <c r="BU1054" s="258"/>
      <c r="BV1054" s="259"/>
      <c r="BW1054" s="260"/>
      <c r="BX1054" s="258"/>
      <c r="BY1054" s="258"/>
      <c r="BZ1054" s="258"/>
      <c r="CA1054" s="258"/>
    </row>
    <row r="1055" spans="2:79" x14ac:dyDescent="0.25">
      <c r="B1055" s="263"/>
      <c r="C1055" s="261"/>
      <c r="I1055" s="220"/>
      <c r="J1055" s="253"/>
      <c r="K1055" s="254"/>
      <c r="L1055" s="254"/>
      <c r="M1055" s="255"/>
      <c r="N1055" s="326"/>
      <c r="O1055" s="256"/>
      <c r="P1055" s="256"/>
      <c r="Q1055" s="256"/>
      <c r="R1055" s="256"/>
      <c r="S1055" s="256"/>
      <c r="T1055" s="256"/>
      <c r="U1055" s="256"/>
      <c r="V1055" s="257"/>
      <c r="W1055" s="257"/>
      <c r="X1055" s="257"/>
      <c r="Y1055" s="257"/>
      <c r="Z1055" s="257"/>
      <c r="AA1055" s="257"/>
      <c r="AB1055" s="253"/>
      <c r="AC1055" s="258"/>
      <c r="AD1055" s="253"/>
      <c r="AE1055" s="253"/>
      <c r="AF1055" s="253"/>
      <c r="AG1055" s="253"/>
      <c r="AH1055" s="253"/>
      <c r="AI1055" s="253"/>
      <c r="AJ1055" s="253"/>
      <c r="AK1055" s="258"/>
      <c r="AL1055" s="258"/>
      <c r="AM1055" s="258"/>
      <c r="AN1055" s="258"/>
      <c r="AO1055" s="258"/>
      <c r="AP1055" s="258"/>
      <c r="AQ1055" s="258"/>
      <c r="AR1055" s="258"/>
      <c r="AS1055" s="258"/>
      <c r="AT1055" s="258"/>
      <c r="AU1055" s="258"/>
      <c r="AV1055" s="258"/>
      <c r="AW1055" s="258"/>
      <c r="AX1055" s="258"/>
      <c r="AY1055" s="258"/>
      <c r="AZ1055" s="258"/>
      <c r="BA1055" s="258"/>
      <c r="BB1055" s="258"/>
      <c r="BC1055" s="258"/>
      <c r="BD1055" s="258"/>
      <c r="BE1055" s="258"/>
      <c r="BF1055" s="258"/>
      <c r="BG1055" s="258"/>
      <c r="BH1055" s="258"/>
      <c r="BI1055" s="258"/>
      <c r="BJ1055" s="258"/>
      <c r="BK1055" s="258"/>
      <c r="BL1055" s="297"/>
      <c r="BM1055" s="258"/>
      <c r="BN1055" s="258"/>
      <c r="BO1055" s="258"/>
      <c r="BP1055" s="258"/>
      <c r="BQ1055" s="258"/>
      <c r="BR1055" s="258"/>
      <c r="BS1055" s="258"/>
      <c r="BT1055" s="258"/>
      <c r="BU1055" s="258"/>
      <c r="BV1055" s="259"/>
      <c r="BW1055" s="260"/>
      <c r="BX1055" s="258"/>
      <c r="BY1055" s="258"/>
      <c r="BZ1055" s="258"/>
      <c r="CA1055" s="258"/>
    </row>
    <row r="1056" spans="2:79" x14ac:dyDescent="0.25">
      <c r="B1056" s="263"/>
      <c r="C1056" s="261"/>
      <c r="I1056" s="220"/>
      <c r="J1056" s="253"/>
      <c r="K1056" s="254"/>
      <c r="L1056" s="254"/>
      <c r="M1056" s="255"/>
      <c r="N1056" s="326"/>
      <c r="O1056" s="256"/>
      <c r="P1056" s="256"/>
      <c r="Q1056" s="256"/>
      <c r="R1056" s="256"/>
      <c r="S1056" s="256"/>
      <c r="T1056" s="256"/>
      <c r="U1056" s="256"/>
      <c r="V1056" s="257"/>
      <c r="W1056" s="257"/>
      <c r="X1056" s="257"/>
      <c r="Y1056" s="257"/>
      <c r="Z1056" s="257"/>
      <c r="AA1056" s="257"/>
      <c r="AB1056" s="253"/>
      <c r="AC1056" s="258"/>
      <c r="AD1056" s="253"/>
      <c r="AE1056" s="253"/>
      <c r="AF1056" s="253"/>
      <c r="AG1056" s="253"/>
      <c r="AH1056" s="253"/>
      <c r="AI1056" s="253"/>
      <c r="AJ1056" s="253"/>
      <c r="AK1056" s="258"/>
      <c r="AL1056" s="258"/>
      <c r="AM1056" s="258"/>
      <c r="AN1056" s="258"/>
      <c r="AO1056" s="258"/>
      <c r="AP1056" s="258"/>
      <c r="AQ1056" s="258"/>
      <c r="AR1056" s="258"/>
      <c r="AS1056" s="258"/>
      <c r="AT1056" s="258"/>
      <c r="AU1056" s="258"/>
      <c r="AV1056" s="258"/>
      <c r="AW1056" s="258"/>
      <c r="AX1056" s="258"/>
      <c r="AY1056" s="258"/>
      <c r="AZ1056" s="258"/>
      <c r="BA1056" s="258"/>
      <c r="BB1056" s="258"/>
      <c r="BC1056" s="258"/>
      <c r="BD1056" s="258"/>
      <c r="BE1056" s="258"/>
      <c r="BF1056" s="258"/>
      <c r="BG1056" s="258"/>
      <c r="BH1056" s="258"/>
      <c r="BI1056" s="258"/>
      <c r="BJ1056" s="258"/>
      <c r="BK1056" s="258"/>
      <c r="BL1056" s="297"/>
      <c r="BM1056" s="258"/>
      <c r="BN1056" s="258"/>
      <c r="BO1056" s="258"/>
      <c r="BP1056" s="258"/>
      <c r="BQ1056" s="258"/>
      <c r="BR1056" s="258"/>
      <c r="BS1056" s="258"/>
      <c r="BT1056" s="258"/>
      <c r="BU1056" s="258"/>
      <c r="BV1056" s="259"/>
      <c r="BW1056" s="260"/>
      <c r="BX1056" s="258"/>
      <c r="BY1056" s="258"/>
      <c r="BZ1056" s="258"/>
      <c r="CA1056" s="258"/>
    </row>
    <row r="1057" spans="2:79" x14ac:dyDescent="0.25">
      <c r="B1057" s="263"/>
      <c r="C1057" s="261"/>
      <c r="I1057" s="220"/>
      <c r="J1057" s="253"/>
      <c r="K1057" s="254"/>
      <c r="L1057" s="254"/>
      <c r="M1057" s="255"/>
      <c r="N1057" s="326"/>
      <c r="O1057" s="256"/>
      <c r="P1057" s="256"/>
      <c r="Q1057" s="256"/>
      <c r="R1057" s="256"/>
      <c r="S1057" s="256"/>
      <c r="T1057" s="256"/>
      <c r="U1057" s="256"/>
      <c r="V1057" s="257"/>
      <c r="W1057" s="257"/>
      <c r="X1057" s="257"/>
      <c r="Y1057" s="257"/>
      <c r="Z1057" s="257"/>
      <c r="AA1057" s="257"/>
      <c r="AB1057" s="253"/>
      <c r="AC1057" s="258"/>
      <c r="AD1057" s="253"/>
      <c r="AE1057" s="253"/>
      <c r="AF1057" s="253"/>
      <c r="AG1057" s="253"/>
      <c r="AH1057" s="253"/>
      <c r="AI1057" s="253"/>
      <c r="AJ1057" s="253"/>
      <c r="AK1057" s="258"/>
      <c r="AL1057" s="258"/>
      <c r="AM1057" s="258"/>
      <c r="AN1057" s="258"/>
      <c r="AO1057" s="258"/>
      <c r="AP1057" s="258"/>
      <c r="AQ1057" s="258"/>
      <c r="AR1057" s="258"/>
      <c r="AS1057" s="258"/>
      <c r="AT1057" s="258"/>
      <c r="AU1057" s="258"/>
      <c r="AV1057" s="258"/>
      <c r="AW1057" s="258"/>
      <c r="AX1057" s="258"/>
      <c r="AY1057" s="258"/>
      <c r="AZ1057" s="258"/>
      <c r="BA1057" s="258"/>
      <c r="BB1057" s="258"/>
      <c r="BC1057" s="258"/>
      <c r="BD1057" s="258"/>
      <c r="BE1057" s="258"/>
      <c r="BF1057" s="258"/>
      <c r="BG1057" s="258"/>
      <c r="BH1057" s="258"/>
      <c r="BI1057" s="258"/>
      <c r="BJ1057" s="258"/>
      <c r="BK1057" s="258"/>
      <c r="BL1057" s="297"/>
      <c r="BM1057" s="258"/>
      <c r="BN1057" s="258"/>
      <c r="BO1057" s="258"/>
      <c r="BP1057" s="258"/>
      <c r="BQ1057" s="258"/>
      <c r="BR1057" s="258"/>
      <c r="BS1057" s="258"/>
      <c r="BT1057" s="258"/>
      <c r="BU1057" s="258"/>
      <c r="BV1057" s="259"/>
      <c r="BW1057" s="260"/>
      <c r="BX1057" s="258"/>
      <c r="BY1057" s="258"/>
      <c r="BZ1057" s="258"/>
      <c r="CA1057" s="258"/>
    </row>
    <row r="1058" spans="2:79" x14ac:dyDescent="0.25">
      <c r="B1058" s="263"/>
      <c r="C1058" s="261"/>
      <c r="I1058" s="220"/>
      <c r="J1058" s="253"/>
      <c r="K1058" s="254"/>
      <c r="L1058" s="254"/>
      <c r="M1058" s="255"/>
      <c r="N1058" s="326"/>
      <c r="O1058" s="256"/>
      <c r="P1058" s="256"/>
      <c r="Q1058" s="256"/>
      <c r="R1058" s="256"/>
      <c r="S1058" s="256"/>
      <c r="T1058" s="256"/>
      <c r="U1058" s="256"/>
      <c r="V1058" s="257"/>
      <c r="W1058" s="257"/>
      <c r="X1058" s="257"/>
      <c r="Y1058" s="257"/>
      <c r="Z1058" s="257"/>
      <c r="AA1058" s="257"/>
      <c r="AB1058" s="253"/>
      <c r="AC1058" s="258"/>
      <c r="AD1058" s="253"/>
      <c r="AE1058" s="253"/>
      <c r="AF1058" s="253"/>
      <c r="AG1058" s="253"/>
      <c r="AH1058" s="253"/>
      <c r="AI1058" s="253"/>
      <c r="AJ1058" s="253"/>
      <c r="AK1058" s="258"/>
      <c r="AL1058" s="258"/>
      <c r="AM1058" s="258"/>
      <c r="AN1058" s="258"/>
      <c r="AO1058" s="258"/>
      <c r="AP1058" s="258"/>
      <c r="AQ1058" s="258"/>
      <c r="AR1058" s="258"/>
      <c r="AS1058" s="258"/>
      <c r="AT1058" s="258"/>
      <c r="AU1058" s="258"/>
      <c r="AV1058" s="258"/>
      <c r="AW1058" s="258"/>
      <c r="AX1058" s="258"/>
      <c r="AY1058" s="258"/>
      <c r="AZ1058" s="258"/>
      <c r="BA1058" s="258"/>
      <c r="BB1058" s="258"/>
      <c r="BC1058" s="258"/>
      <c r="BD1058" s="258"/>
      <c r="BE1058" s="258"/>
      <c r="BF1058" s="258"/>
      <c r="BG1058" s="258"/>
      <c r="BH1058" s="258"/>
      <c r="BI1058" s="258"/>
      <c r="BJ1058" s="258"/>
      <c r="BK1058" s="258"/>
      <c r="BL1058" s="297"/>
      <c r="BM1058" s="258"/>
      <c r="BN1058" s="258"/>
      <c r="BO1058" s="258"/>
      <c r="BP1058" s="258"/>
      <c r="BQ1058" s="258"/>
      <c r="BR1058" s="258"/>
      <c r="BS1058" s="258"/>
      <c r="BT1058" s="258"/>
      <c r="BU1058" s="258"/>
      <c r="BV1058" s="259"/>
      <c r="BW1058" s="260"/>
      <c r="BX1058" s="258"/>
      <c r="BY1058" s="258"/>
      <c r="BZ1058" s="258"/>
      <c r="CA1058" s="258"/>
    </row>
    <row r="1059" spans="2:79" x14ac:dyDescent="0.25">
      <c r="B1059" s="263"/>
      <c r="C1059" s="261"/>
      <c r="I1059" s="220"/>
      <c r="J1059" s="253"/>
      <c r="K1059" s="254"/>
      <c r="L1059" s="254"/>
      <c r="M1059" s="255"/>
      <c r="N1059" s="326"/>
      <c r="O1059" s="256"/>
      <c r="P1059" s="256"/>
      <c r="Q1059" s="256"/>
      <c r="R1059" s="256"/>
      <c r="S1059" s="256"/>
      <c r="T1059" s="256"/>
      <c r="U1059" s="256"/>
      <c r="V1059" s="257"/>
      <c r="W1059" s="257"/>
      <c r="X1059" s="257"/>
      <c r="Y1059" s="257"/>
      <c r="Z1059" s="257"/>
      <c r="AA1059" s="257"/>
      <c r="AB1059" s="253"/>
      <c r="AC1059" s="258"/>
      <c r="AD1059" s="253"/>
      <c r="AE1059" s="253"/>
      <c r="AF1059" s="253"/>
      <c r="AG1059" s="253"/>
      <c r="AH1059" s="253"/>
      <c r="AI1059" s="253"/>
      <c r="AJ1059" s="253"/>
      <c r="AK1059" s="258"/>
      <c r="AL1059" s="258"/>
      <c r="AM1059" s="258"/>
      <c r="AN1059" s="258"/>
      <c r="AO1059" s="258"/>
      <c r="AP1059" s="258"/>
      <c r="AQ1059" s="258"/>
      <c r="AR1059" s="258"/>
      <c r="AS1059" s="258"/>
      <c r="AT1059" s="258"/>
      <c r="AU1059" s="258"/>
      <c r="AV1059" s="258"/>
      <c r="AW1059" s="258"/>
      <c r="AX1059" s="258"/>
      <c r="AY1059" s="258"/>
      <c r="AZ1059" s="258"/>
      <c r="BA1059" s="258"/>
      <c r="BB1059" s="258"/>
      <c r="BC1059" s="258"/>
      <c r="BD1059" s="258"/>
      <c r="BE1059" s="258"/>
      <c r="BF1059" s="258"/>
      <c r="BG1059" s="258"/>
      <c r="BH1059" s="258"/>
      <c r="BI1059" s="258"/>
      <c r="BJ1059" s="258"/>
      <c r="BK1059" s="258"/>
      <c r="BL1059" s="297"/>
      <c r="BM1059" s="258"/>
      <c r="BN1059" s="258"/>
      <c r="BO1059" s="258"/>
      <c r="BP1059" s="258"/>
      <c r="BQ1059" s="258"/>
      <c r="BR1059" s="258"/>
      <c r="BS1059" s="258"/>
      <c r="BT1059" s="258"/>
      <c r="BU1059" s="258"/>
      <c r="BV1059" s="259"/>
      <c r="BW1059" s="260"/>
      <c r="BX1059" s="258"/>
      <c r="BY1059" s="258"/>
      <c r="BZ1059" s="258"/>
      <c r="CA1059" s="258"/>
    </row>
    <row r="1060" spans="2:79" x14ac:dyDescent="0.25">
      <c r="B1060" s="263"/>
      <c r="C1060" s="261"/>
      <c r="I1060" s="220"/>
      <c r="J1060" s="253"/>
      <c r="K1060" s="254"/>
      <c r="L1060" s="254"/>
      <c r="M1060" s="255"/>
      <c r="N1060" s="326"/>
      <c r="O1060" s="256"/>
      <c r="P1060" s="256"/>
      <c r="Q1060" s="256"/>
      <c r="R1060" s="256"/>
      <c r="S1060" s="256"/>
      <c r="T1060" s="256"/>
      <c r="U1060" s="256"/>
      <c r="V1060" s="257"/>
      <c r="W1060" s="257"/>
      <c r="X1060" s="257"/>
      <c r="Y1060" s="257"/>
      <c r="Z1060" s="257"/>
      <c r="AA1060" s="257"/>
      <c r="AB1060" s="253"/>
      <c r="AC1060" s="258"/>
      <c r="AD1060" s="253"/>
      <c r="AE1060" s="253"/>
      <c r="AF1060" s="253"/>
      <c r="AG1060" s="253"/>
      <c r="AH1060" s="253"/>
      <c r="AI1060" s="253"/>
      <c r="AJ1060" s="253"/>
      <c r="AK1060" s="258"/>
      <c r="AL1060" s="258"/>
      <c r="AM1060" s="258"/>
      <c r="AN1060" s="258"/>
      <c r="AO1060" s="258"/>
      <c r="AP1060" s="258"/>
      <c r="AQ1060" s="258"/>
      <c r="AR1060" s="258"/>
      <c r="AS1060" s="258"/>
      <c r="AT1060" s="258"/>
      <c r="AU1060" s="258"/>
      <c r="AV1060" s="258"/>
      <c r="AW1060" s="258"/>
      <c r="AX1060" s="258"/>
      <c r="AY1060" s="258"/>
      <c r="AZ1060" s="258"/>
      <c r="BA1060" s="258"/>
      <c r="BB1060" s="258"/>
      <c r="BC1060" s="258"/>
      <c r="BD1060" s="258"/>
      <c r="BE1060" s="258"/>
      <c r="BF1060" s="258"/>
      <c r="BG1060" s="258"/>
      <c r="BH1060" s="258"/>
      <c r="BI1060" s="258"/>
      <c r="BJ1060" s="258"/>
      <c r="BK1060" s="258"/>
      <c r="BL1060" s="297"/>
      <c r="BM1060" s="258"/>
      <c r="BN1060" s="258"/>
      <c r="BO1060" s="258"/>
      <c r="BP1060" s="258"/>
      <c r="BQ1060" s="258"/>
      <c r="BR1060" s="258"/>
      <c r="BS1060" s="258"/>
      <c r="BT1060" s="258"/>
      <c r="BU1060" s="258"/>
      <c r="BV1060" s="259"/>
      <c r="BW1060" s="260"/>
      <c r="BX1060" s="258"/>
      <c r="BY1060" s="258"/>
      <c r="BZ1060" s="258"/>
      <c r="CA1060" s="258"/>
    </row>
    <row r="1061" spans="2:79" x14ac:dyDescent="0.25">
      <c r="B1061" s="263"/>
      <c r="C1061" s="261"/>
      <c r="I1061" s="220"/>
      <c r="J1061" s="253"/>
      <c r="K1061" s="254"/>
      <c r="L1061" s="254"/>
      <c r="M1061" s="255"/>
      <c r="N1061" s="326"/>
      <c r="O1061" s="256"/>
      <c r="P1061" s="256"/>
      <c r="Q1061" s="256"/>
      <c r="R1061" s="256"/>
      <c r="S1061" s="256"/>
      <c r="T1061" s="256"/>
      <c r="U1061" s="256"/>
      <c r="V1061" s="257"/>
      <c r="W1061" s="257"/>
      <c r="X1061" s="257"/>
      <c r="Y1061" s="257"/>
      <c r="Z1061" s="257"/>
      <c r="AA1061" s="257"/>
      <c r="AB1061" s="253"/>
      <c r="AC1061" s="258"/>
      <c r="AD1061" s="253"/>
      <c r="AE1061" s="253"/>
      <c r="AF1061" s="253"/>
      <c r="AG1061" s="253"/>
      <c r="AH1061" s="253"/>
      <c r="AI1061" s="253"/>
      <c r="AJ1061" s="253"/>
      <c r="AK1061" s="258"/>
      <c r="AL1061" s="258"/>
      <c r="AM1061" s="258"/>
      <c r="AN1061" s="258"/>
      <c r="AO1061" s="258"/>
      <c r="AP1061" s="258"/>
      <c r="AQ1061" s="258"/>
      <c r="AR1061" s="258"/>
      <c r="AS1061" s="258"/>
      <c r="AT1061" s="258"/>
      <c r="AU1061" s="258"/>
      <c r="AV1061" s="258"/>
      <c r="AW1061" s="258"/>
      <c r="AX1061" s="258"/>
      <c r="AY1061" s="258"/>
      <c r="AZ1061" s="258"/>
      <c r="BA1061" s="258"/>
      <c r="BB1061" s="258"/>
      <c r="BC1061" s="258"/>
      <c r="BD1061" s="258"/>
      <c r="BE1061" s="258"/>
      <c r="BF1061" s="258"/>
      <c r="BG1061" s="258"/>
      <c r="BH1061" s="258"/>
      <c r="BI1061" s="258"/>
      <c r="BJ1061" s="258"/>
      <c r="BK1061" s="258"/>
      <c r="BL1061" s="297"/>
      <c r="BM1061" s="258"/>
      <c r="BN1061" s="258"/>
      <c r="BO1061" s="258"/>
      <c r="BP1061" s="258"/>
      <c r="BQ1061" s="258"/>
      <c r="BR1061" s="258"/>
      <c r="BS1061" s="258"/>
      <c r="BT1061" s="258"/>
      <c r="BU1061" s="258"/>
      <c r="BV1061" s="259"/>
      <c r="BW1061" s="260"/>
      <c r="BX1061" s="258"/>
      <c r="BY1061" s="258"/>
      <c r="BZ1061" s="258"/>
      <c r="CA1061" s="258"/>
    </row>
    <row r="1062" spans="2:79" x14ac:dyDescent="0.25">
      <c r="B1062" s="263"/>
      <c r="C1062" s="261"/>
      <c r="I1062" s="220"/>
      <c r="J1062" s="253"/>
      <c r="K1062" s="254"/>
      <c r="L1062" s="254"/>
      <c r="M1062" s="255"/>
      <c r="N1062" s="326"/>
      <c r="O1062" s="256"/>
      <c r="P1062" s="256"/>
      <c r="Q1062" s="256"/>
      <c r="R1062" s="256"/>
      <c r="S1062" s="256"/>
      <c r="T1062" s="256"/>
      <c r="U1062" s="256"/>
      <c r="V1062" s="257"/>
      <c r="W1062" s="257"/>
      <c r="X1062" s="257"/>
      <c r="Y1062" s="257"/>
      <c r="Z1062" s="257"/>
      <c r="AA1062" s="257"/>
      <c r="AB1062" s="253"/>
      <c r="AC1062" s="258"/>
      <c r="AD1062" s="253"/>
      <c r="AE1062" s="253"/>
      <c r="AF1062" s="253"/>
      <c r="AG1062" s="253"/>
      <c r="AH1062" s="253"/>
      <c r="AI1062" s="253"/>
      <c r="AJ1062" s="253"/>
      <c r="AK1062" s="258"/>
      <c r="AL1062" s="258"/>
      <c r="AM1062" s="258"/>
      <c r="AN1062" s="258"/>
      <c r="AO1062" s="258"/>
      <c r="AP1062" s="258"/>
      <c r="AQ1062" s="258"/>
      <c r="AR1062" s="258"/>
      <c r="AS1062" s="258"/>
      <c r="AT1062" s="258"/>
      <c r="AU1062" s="258"/>
      <c r="AV1062" s="258"/>
      <c r="AW1062" s="258"/>
      <c r="AX1062" s="258"/>
      <c r="AY1062" s="258"/>
      <c r="AZ1062" s="258"/>
      <c r="BA1062" s="258"/>
      <c r="BB1062" s="258"/>
      <c r="BC1062" s="258"/>
      <c r="BD1062" s="258"/>
      <c r="BE1062" s="258"/>
      <c r="BF1062" s="258"/>
      <c r="BG1062" s="258"/>
      <c r="BH1062" s="258"/>
      <c r="BI1062" s="258"/>
      <c r="BJ1062" s="258"/>
      <c r="BK1062" s="258"/>
      <c r="BL1062" s="297"/>
      <c r="BM1062" s="258"/>
      <c r="BN1062" s="258"/>
      <c r="BO1062" s="258"/>
      <c r="BP1062" s="258"/>
      <c r="BQ1062" s="258"/>
      <c r="BR1062" s="258"/>
      <c r="BS1062" s="258"/>
      <c r="BT1062" s="258"/>
      <c r="BU1062" s="258"/>
      <c r="BV1062" s="259"/>
      <c r="BW1062" s="260"/>
      <c r="BX1062" s="258"/>
      <c r="BY1062" s="258"/>
      <c r="BZ1062" s="258"/>
      <c r="CA1062" s="258"/>
    </row>
    <row r="1063" spans="2:79" x14ac:dyDescent="0.25">
      <c r="B1063" s="263"/>
      <c r="C1063" s="261"/>
      <c r="I1063" s="220"/>
      <c r="J1063" s="253"/>
      <c r="K1063" s="254"/>
      <c r="L1063" s="254"/>
      <c r="M1063" s="255"/>
      <c r="N1063" s="326"/>
      <c r="O1063" s="256"/>
      <c r="P1063" s="256"/>
      <c r="Q1063" s="256"/>
      <c r="R1063" s="256"/>
      <c r="S1063" s="256"/>
      <c r="T1063" s="256"/>
      <c r="U1063" s="256"/>
      <c r="V1063" s="257"/>
      <c r="W1063" s="257"/>
      <c r="X1063" s="257"/>
      <c r="Y1063" s="257"/>
      <c r="Z1063" s="257"/>
      <c r="AA1063" s="257"/>
      <c r="AB1063" s="253"/>
      <c r="AC1063" s="258"/>
      <c r="AD1063" s="253"/>
      <c r="AE1063" s="253"/>
      <c r="AF1063" s="253"/>
      <c r="AG1063" s="253"/>
      <c r="AH1063" s="253"/>
      <c r="AI1063" s="253"/>
      <c r="AJ1063" s="253"/>
      <c r="AK1063" s="258"/>
      <c r="AL1063" s="258"/>
      <c r="AM1063" s="258"/>
      <c r="AN1063" s="258"/>
      <c r="AO1063" s="258"/>
      <c r="AP1063" s="258"/>
      <c r="AQ1063" s="258"/>
      <c r="AR1063" s="258"/>
      <c r="AS1063" s="258"/>
      <c r="AT1063" s="258"/>
      <c r="AU1063" s="258"/>
      <c r="AV1063" s="258"/>
      <c r="AW1063" s="258"/>
      <c r="AX1063" s="258"/>
      <c r="AY1063" s="258"/>
      <c r="AZ1063" s="258"/>
      <c r="BA1063" s="258"/>
      <c r="BB1063" s="258"/>
      <c r="BC1063" s="258"/>
      <c r="BD1063" s="258"/>
      <c r="BE1063" s="258"/>
      <c r="BF1063" s="258"/>
      <c r="BG1063" s="258"/>
      <c r="BH1063" s="258"/>
      <c r="BI1063" s="258"/>
      <c r="BJ1063" s="258"/>
      <c r="BK1063" s="258"/>
      <c r="BL1063" s="297"/>
      <c r="BM1063" s="258"/>
      <c r="BN1063" s="258"/>
      <c r="BO1063" s="258"/>
      <c r="BP1063" s="258"/>
      <c r="BQ1063" s="258"/>
      <c r="BR1063" s="258"/>
      <c r="BS1063" s="258"/>
      <c r="BT1063" s="258"/>
      <c r="BU1063" s="258"/>
      <c r="BV1063" s="259"/>
      <c r="BW1063" s="260"/>
      <c r="BX1063" s="258"/>
      <c r="BY1063" s="258"/>
      <c r="BZ1063" s="258"/>
      <c r="CA1063" s="258"/>
    </row>
    <row r="1064" spans="2:79" x14ac:dyDescent="0.25">
      <c r="B1064" s="263"/>
      <c r="C1064" s="261"/>
      <c r="I1064" s="220"/>
      <c r="J1064" s="253"/>
      <c r="K1064" s="254"/>
      <c r="L1064" s="254"/>
      <c r="M1064" s="255"/>
      <c r="N1064" s="326"/>
      <c r="O1064" s="256"/>
      <c r="P1064" s="256"/>
      <c r="Q1064" s="256"/>
      <c r="R1064" s="256"/>
      <c r="S1064" s="256"/>
      <c r="T1064" s="256"/>
      <c r="U1064" s="256"/>
      <c r="V1064" s="257"/>
      <c r="W1064" s="257"/>
      <c r="X1064" s="257"/>
      <c r="Y1064" s="257"/>
      <c r="Z1064" s="257"/>
      <c r="AA1064" s="257"/>
      <c r="AB1064" s="253"/>
      <c r="AC1064" s="258"/>
      <c r="AD1064" s="253"/>
      <c r="AE1064" s="253"/>
      <c r="AF1064" s="253"/>
      <c r="AG1064" s="253"/>
      <c r="AH1064" s="253"/>
      <c r="AI1064" s="253"/>
      <c r="AJ1064" s="253"/>
      <c r="AK1064" s="258"/>
      <c r="AL1064" s="258"/>
      <c r="AM1064" s="258"/>
      <c r="AN1064" s="258"/>
      <c r="AO1064" s="258"/>
      <c r="AP1064" s="258"/>
      <c r="AQ1064" s="258"/>
      <c r="AR1064" s="258"/>
      <c r="AS1064" s="258"/>
      <c r="AT1064" s="258"/>
      <c r="AU1064" s="258"/>
      <c r="AV1064" s="258"/>
      <c r="AW1064" s="258"/>
      <c r="AX1064" s="258"/>
      <c r="AY1064" s="258"/>
      <c r="AZ1064" s="258"/>
      <c r="BA1064" s="258"/>
      <c r="BB1064" s="258"/>
      <c r="BC1064" s="258"/>
      <c r="BD1064" s="258"/>
      <c r="BE1064" s="258"/>
      <c r="BF1064" s="258"/>
      <c r="BG1064" s="258"/>
      <c r="BH1064" s="258"/>
      <c r="BI1064" s="258"/>
      <c r="BJ1064" s="258"/>
      <c r="BK1064" s="258"/>
      <c r="BL1064" s="297"/>
      <c r="BM1064" s="258"/>
      <c r="BN1064" s="258"/>
      <c r="BO1064" s="258"/>
      <c r="BP1064" s="258"/>
      <c r="BQ1064" s="258"/>
      <c r="BR1064" s="258"/>
      <c r="BS1064" s="258"/>
      <c r="BT1064" s="258"/>
      <c r="BU1064" s="258"/>
      <c r="BV1064" s="259"/>
      <c r="BW1064" s="260"/>
      <c r="BX1064" s="258"/>
      <c r="BY1064" s="258"/>
      <c r="BZ1064" s="258"/>
      <c r="CA1064" s="258"/>
    </row>
    <row r="1065" spans="2:79" x14ac:dyDescent="0.25">
      <c r="B1065" s="263"/>
      <c r="C1065" s="261"/>
      <c r="I1065" s="220"/>
      <c r="J1065" s="253"/>
      <c r="K1065" s="254"/>
      <c r="L1065" s="254"/>
      <c r="M1065" s="255"/>
      <c r="N1065" s="326"/>
      <c r="O1065" s="256"/>
      <c r="P1065" s="256"/>
      <c r="Q1065" s="256"/>
      <c r="R1065" s="256"/>
      <c r="S1065" s="256"/>
      <c r="T1065" s="256"/>
      <c r="U1065" s="256"/>
      <c r="V1065" s="257"/>
      <c r="W1065" s="257"/>
      <c r="X1065" s="257"/>
      <c r="Y1065" s="257"/>
      <c r="Z1065" s="257"/>
      <c r="AA1065" s="257"/>
      <c r="AB1065" s="253"/>
      <c r="AC1065" s="258"/>
      <c r="AD1065" s="253"/>
      <c r="AE1065" s="253"/>
      <c r="AF1065" s="253"/>
      <c r="AG1065" s="253"/>
      <c r="AH1065" s="253"/>
      <c r="AI1065" s="253"/>
      <c r="AJ1065" s="253"/>
      <c r="AK1065" s="258"/>
      <c r="AL1065" s="258"/>
      <c r="AM1065" s="258"/>
      <c r="AN1065" s="258"/>
      <c r="AO1065" s="258"/>
      <c r="AP1065" s="258"/>
      <c r="AQ1065" s="258"/>
      <c r="AR1065" s="258"/>
      <c r="AS1065" s="258"/>
      <c r="AT1065" s="258"/>
      <c r="AU1065" s="258"/>
      <c r="AV1065" s="258"/>
      <c r="AW1065" s="258"/>
      <c r="AX1065" s="258"/>
      <c r="AY1065" s="258"/>
      <c r="AZ1065" s="258"/>
      <c r="BA1065" s="258"/>
      <c r="BB1065" s="258"/>
      <c r="BC1065" s="258"/>
      <c r="BD1065" s="258"/>
      <c r="BE1065" s="258"/>
      <c r="BF1065" s="258"/>
      <c r="BG1065" s="258"/>
      <c r="BH1065" s="258"/>
      <c r="BI1065" s="258"/>
      <c r="BJ1065" s="258"/>
      <c r="BK1065" s="258"/>
      <c r="BL1065" s="297"/>
      <c r="BM1065" s="258"/>
      <c r="BN1065" s="258"/>
      <c r="BO1065" s="258"/>
      <c r="BP1065" s="258"/>
      <c r="BQ1065" s="258"/>
      <c r="BR1065" s="258"/>
      <c r="BS1065" s="258"/>
      <c r="BT1065" s="258"/>
      <c r="BU1065" s="258"/>
      <c r="BV1065" s="259"/>
      <c r="BW1065" s="260"/>
      <c r="BX1065" s="258"/>
      <c r="BY1065" s="258"/>
      <c r="BZ1065" s="258"/>
      <c r="CA1065" s="258"/>
    </row>
    <row r="1066" spans="2:79" x14ac:dyDescent="0.25">
      <c r="B1066" s="263"/>
      <c r="C1066" s="261"/>
      <c r="I1066" s="220"/>
      <c r="J1066" s="253"/>
      <c r="K1066" s="254"/>
      <c r="L1066" s="254"/>
      <c r="M1066" s="255"/>
      <c r="N1066" s="326"/>
      <c r="O1066" s="256"/>
      <c r="P1066" s="256"/>
      <c r="Q1066" s="256"/>
      <c r="R1066" s="256"/>
      <c r="S1066" s="256"/>
      <c r="T1066" s="256"/>
      <c r="U1066" s="256"/>
      <c r="V1066" s="257"/>
      <c r="W1066" s="257"/>
      <c r="X1066" s="257"/>
      <c r="Y1066" s="257"/>
      <c r="Z1066" s="257"/>
      <c r="AA1066" s="257"/>
      <c r="AB1066" s="253"/>
      <c r="AC1066" s="258"/>
      <c r="AD1066" s="253"/>
      <c r="AE1066" s="253"/>
      <c r="AF1066" s="253"/>
      <c r="AG1066" s="253"/>
      <c r="AH1066" s="253"/>
      <c r="AI1066" s="253"/>
      <c r="AJ1066" s="253"/>
      <c r="AK1066" s="258"/>
      <c r="AL1066" s="258"/>
      <c r="AM1066" s="258"/>
      <c r="AN1066" s="258"/>
      <c r="AO1066" s="258"/>
      <c r="AP1066" s="258"/>
      <c r="AQ1066" s="258"/>
      <c r="AR1066" s="258"/>
      <c r="AS1066" s="258"/>
      <c r="AT1066" s="258"/>
      <c r="AU1066" s="258"/>
      <c r="AV1066" s="258"/>
      <c r="AW1066" s="258"/>
      <c r="AX1066" s="258"/>
      <c r="AY1066" s="258"/>
      <c r="AZ1066" s="258"/>
      <c r="BA1066" s="258"/>
      <c r="BB1066" s="258"/>
      <c r="BC1066" s="258"/>
      <c r="BD1066" s="258"/>
      <c r="BE1066" s="258"/>
      <c r="BF1066" s="258"/>
      <c r="BG1066" s="258"/>
      <c r="BH1066" s="258"/>
      <c r="BI1066" s="258"/>
      <c r="BJ1066" s="258"/>
      <c r="BK1066" s="258"/>
      <c r="BL1066" s="297"/>
      <c r="BM1066" s="258"/>
      <c r="BN1066" s="258"/>
      <c r="BO1066" s="258"/>
      <c r="BP1066" s="258"/>
      <c r="BQ1066" s="258"/>
      <c r="BR1066" s="258"/>
      <c r="BS1066" s="258"/>
      <c r="BT1066" s="258"/>
      <c r="BU1066" s="258"/>
      <c r="BV1066" s="259"/>
      <c r="BW1066" s="260"/>
      <c r="BX1066" s="258"/>
      <c r="BY1066" s="258"/>
      <c r="BZ1066" s="258"/>
      <c r="CA1066" s="258"/>
    </row>
    <row r="1067" spans="2:79" x14ac:dyDescent="0.25">
      <c r="B1067" s="263"/>
      <c r="C1067" s="261"/>
      <c r="I1067" s="220"/>
      <c r="J1067" s="253"/>
      <c r="K1067" s="254"/>
      <c r="L1067" s="254"/>
      <c r="M1067" s="255"/>
      <c r="N1067" s="326"/>
      <c r="O1067" s="256"/>
      <c r="P1067" s="256"/>
      <c r="Q1067" s="256"/>
      <c r="R1067" s="256"/>
      <c r="S1067" s="256"/>
      <c r="T1067" s="256"/>
      <c r="U1067" s="256"/>
      <c r="V1067" s="257"/>
      <c r="W1067" s="257"/>
      <c r="X1067" s="257"/>
      <c r="Y1067" s="257"/>
      <c r="Z1067" s="257"/>
      <c r="AA1067" s="257"/>
      <c r="AB1067" s="253"/>
      <c r="AC1067" s="258"/>
      <c r="AD1067" s="253"/>
      <c r="AE1067" s="253"/>
      <c r="AF1067" s="253"/>
      <c r="AG1067" s="253"/>
      <c r="AH1067" s="253"/>
      <c r="AI1067" s="253"/>
      <c r="AJ1067" s="253"/>
      <c r="AK1067" s="258"/>
      <c r="AL1067" s="258"/>
      <c r="AM1067" s="258"/>
      <c r="AN1067" s="258"/>
      <c r="AO1067" s="258"/>
      <c r="AP1067" s="258"/>
      <c r="AQ1067" s="258"/>
      <c r="AR1067" s="258"/>
      <c r="AS1067" s="258"/>
      <c r="AT1067" s="258"/>
      <c r="AU1067" s="258"/>
      <c r="AV1067" s="258"/>
      <c r="AW1067" s="258"/>
      <c r="AX1067" s="258"/>
      <c r="AY1067" s="258"/>
      <c r="AZ1067" s="258"/>
      <c r="BA1067" s="258"/>
      <c r="BB1067" s="258"/>
      <c r="BC1067" s="258"/>
      <c r="BD1067" s="258"/>
      <c r="BE1067" s="258"/>
      <c r="BF1067" s="258"/>
      <c r="BG1067" s="258"/>
      <c r="BH1067" s="258"/>
      <c r="BI1067" s="258"/>
      <c r="BJ1067" s="258"/>
      <c r="BK1067" s="258"/>
      <c r="BL1067" s="297"/>
      <c r="BM1067" s="258"/>
      <c r="BN1067" s="258"/>
      <c r="BO1067" s="258"/>
      <c r="BP1067" s="258"/>
      <c r="BQ1067" s="258"/>
      <c r="BR1067" s="258"/>
      <c r="BS1067" s="258"/>
      <c r="BT1067" s="258"/>
      <c r="BU1067" s="258"/>
      <c r="BV1067" s="259"/>
      <c r="BW1067" s="260"/>
      <c r="BX1067" s="258"/>
      <c r="BY1067" s="258"/>
      <c r="BZ1067" s="258"/>
      <c r="CA1067" s="258"/>
    </row>
    <row r="1068" spans="2:79" x14ac:dyDescent="0.25">
      <c r="B1068" s="263"/>
      <c r="C1068" s="261"/>
      <c r="I1068" s="220"/>
      <c r="J1068" s="253"/>
      <c r="K1068" s="254"/>
      <c r="L1068" s="254"/>
      <c r="M1068" s="255"/>
      <c r="N1068" s="326"/>
      <c r="O1068" s="256"/>
      <c r="P1068" s="256"/>
      <c r="Q1068" s="256"/>
      <c r="R1068" s="256"/>
      <c r="S1068" s="256"/>
      <c r="T1068" s="256"/>
      <c r="U1068" s="256"/>
      <c r="V1068" s="257"/>
      <c r="W1068" s="257"/>
      <c r="X1068" s="257"/>
      <c r="Y1068" s="257"/>
      <c r="Z1068" s="257"/>
      <c r="AA1068" s="257"/>
      <c r="AB1068" s="253"/>
      <c r="AC1068" s="258"/>
      <c r="AD1068" s="253"/>
      <c r="AE1068" s="253"/>
      <c r="AF1068" s="253"/>
      <c r="AG1068" s="253"/>
      <c r="AH1068" s="253"/>
      <c r="AI1068" s="253"/>
      <c r="AJ1068" s="253"/>
      <c r="AK1068" s="258"/>
      <c r="AL1068" s="258"/>
      <c r="AM1068" s="258"/>
      <c r="AN1068" s="258"/>
      <c r="AO1068" s="258"/>
      <c r="AP1068" s="258"/>
      <c r="AQ1068" s="258"/>
      <c r="AR1068" s="258"/>
      <c r="AS1068" s="258"/>
      <c r="AT1068" s="258"/>
      <c r="AU1068" s="258"/>
      <c r="AV1068" s="258"/>
      <c r="AW1068" s="258"/>
      <c r="AX1068" s="258"/>
      <c r="AY1068" s="258"/>
      <c r="AZ1068" s="258"/>
      <c r="BA1068" s="258"/>
      <c r="BB1068" s="258"/>
      <c r="BC1068" s="258"/>
      <c r="BD1068" s="258"/>
      <c r="BE1068" s="258"/>
      <c r="BF1068" s="258"/>
      <c r="BG1068" s="258"/>
      <c r="BH1068" s="258"/>
      <c r="BI1068" s="258"/>
      <c r="BJ1068" s="258"/>
      <c r="BK1068" s="258"/>
      <c r="BL1068" s="297"/>
      <c r="BM1068" s="258"/>
      <c r="BN1068" s="258"/>
      <c r="BO1068" s="258"/>
      <c r="BP1068" s="258"/>
      <c r="BQ1068" s="258"/>
      <c r="BR1068" s="258"/>
      <c r="BS1068" s="258"/>
      <c r="BT1068" s="258"/>
      <c r="BU1068" s="258"/>
      <c r="BV1068" s="259"/>
      <c r="BW1068" s="260"/>
      <c r="BX1068" s="258"/>
      <c r="BY1068" s="258"/>
      <c r="BZ1068" s="258"/>
      <c r="CA1068" s="258"/>
    </row>
    <row r="1069" spans="2:79" x14ac:dyDescent="0.25">
      <c r="B1069" s="263"/>
      <c r="C1069" s="261"/>
      <c r="I1069" s="220"/>
      <c r="J1069" s="253"/>
      <c r="K1069" s="254"/>
      <c r="L1069" s="254"/>
      <c r="M1069" s="255"/>
      <c r="N1069" s="326"/>
      <c r="O1069" s="256"/>
      <c r="P1069" s="256"/>
      <c r="Q1069" s="256"/>
      <c r="R1069" s="256"/>
      <c r="S1069" s="256"/>
      <c r="T1069" s="256"/>
      <c r="U1069" s="256"/>
      <c r="V1069" s="257"/>
      <c r="W1069" s="257"/>
      <c r="X1069" s="257"/>
      <c r="Y1069" s="257"/>
      <c r="Z1069" s="257"/>
      <c r="AA1069" s="257"/>
      <c r="AB1069" s="253"/>
      <c r="AC1069" s="258"/>
      <c r="AD1069" s="253"/>
      <c r="AE1069" s="253"/>
      <c r="AF1069" s="253"/>
      <c r="AG1069" s="253"/>
      <c r="AH1069" s="253"/>
      <c r="AI1069" s="253"/>
      <c r="AJ1069" s="253"/>
      <c r="AK1069" s="258"/>
      <c r="AL1069" s="258"/>
      <c r="AM1069" s="258"/>
      <c r="AN1069" s="258"/>
      <c r="AO1069" s="258"/>
      <c r="AP1069" s="258"/>
      <c r="AQ1069" s="258"/>
      <c r="AR1069" s="258"/>
      <c r="AS1069" s="258"/>
      <c r="AT1069" s="258"/>
      <c r="AU1069" s="258"/>
      <c r="AV1069" s="258"/>
      <c r="AW1069" s="258"/>
      <c r="AX1069" s="258"/>
      <c r="AY1069" s="258"/>
      <c r="AZ1069" s="258"/>
      <c r="BA1069" s="258"/>
      <c r="BB1069" s="258"/>
      <c r="BC1069" s="258"/>
      <c r="BD1069" s="258"/>
      <c r="BE1069" s="258"/>
      <c r="BF1069" s="258"/>
      <c r="BG1069" s="258"/>
      <c r="BH1069" s="258"/>
      <c r="BI1069" s="258"/>
      <c r="BJ1069" s="258"/>
      <c r="BK1069" s="258"/>
      <c r="BL1069" s="297"/>
      <c r="BM1069" s="258"/>
      <c r="BN1069" s="258"/>
      <c r="BO1069" s="258"/>
      <c r="BP1069" s="258"/>
      <c r="BQ1069" s="258"/>
      <c r="BR1069" s="258"/>
      <c r="BS1069" s="258"/>
      <c r="BT1069" s="258"/>
      <c r="BU1069" s="258"/>
      <c r="BV1069" s="259"/>
      <c r="BW1069" s="260"/>
      <c r="BX1069" s="258"/>
      <c r="BY1069" s="258"/>
      <c r="BZ1069" s="258"/>
      <c r="CA1069" s="258"/>
    </row>
    <row r="1070" spans="2:79" x14ac:dyDescent="0.25">
      <c r="B1070" s="263"/>
      <c r="C1070" s="261"/>
      <c r="I1070" s="220"/>
      <c r="J1070" s="253"/>
      <c r="K1070" s="254"/>
      <c r="L1070" s="254"/>
      <c r="M1070" s="255"/>
      <c r="N1070" s="326"/>
      <c r="O1070" s="256"/>
      <c r="P1070" s="256"/>
      <c r="Q1070" s="256"/>
      <c r="R1070" s="256"/>
      <c r="S1070" s="256"/>
      <c r="T1070" s="256"/>
      <c r="U1070" s="256"/>
      <c r="V1070" s="257"/>
      <c r="W1070" s="257"/>
      <c r="X1070" s="257"/>
      <c r="Y1070" s="257"/>
      <c r="Z1070" s="257"/>
      <c r="AA1070" s="257"/>
      <c r="AB1070" s="253"/>
      <c r="AC1070" s="258"/>
      <c r="AD1070" s="253"/>
      <c r="AE1070" s="253"/>
      <c r="AF1070" s="253"/>
      <c r="AG1070" s="253"/>
      <c r="AH1070" s="253"/>
      <c r="AI1070" s="253"/>
      <c r="AJ1070" s="253"/>
      <c r="AK1070" s="258"/>
      <c r="AL1070" s="258"/>
      <c r="AM1070" s="258"/>
      <c r="AN1070" s="258"/>
      <c r="AO1070" s="258"/>
      <c r="AP1070" s="258"/>
      <c r="AQ1070" s="258"/>
      <c r="AR1070" s="258"/>
      <c r="AS1070" s="258"/>
      <c r="AT1070" s="258"/>
      <c r="AU1070" s="258"/>
      <c r="AV1070" s="258"/>
      <c r="AW1070" s="258"/>
      <c r="AX1070" s="258"/>
      <c r="AY1070" s="258"/>
      <c r="AZ1070" s="258"/>
      <c r="BA1070" s="258"/>
      <c r="BB1070" s="258"/>
      <c r="BC1070" s="258"/>
      <c r="BD1070" s="258"/>
      <c r="BE1070" s="258"/>
      <c r="BF1070" s="258"/>
      <c r="BG1070" s="258"/>
      <c r="BH1070" s="258"/>
      <c r="BI1070" s="258"/>
      <c r="BJ1070" s="258"/>
      <c r="BK1070" s="258"/>
      <c r="BL1070" s="297"/>
      <c r="BM1070" s="258"/>
      <c r="BN1070" s="258"/>
      <c r="BO1070" s="258"/>
      <c r="BP1070" s="258"/>
      <c r="BQ1070" s="258"/>
      <c r="BR1070" s="258"/>
      <c r="BS1070" s="258"/>
      <c r="BT1070" s="258"/>
      <c r="BU1070" s="258"/>
      <c r="BV1070" s="259"/>
      <c r="BW1070" s="260"/>
      <c r="BX1070" s="258"/>
      <c r="BY1070" s="258"/>
      <c r="BZ1070" s="258"/>
      <c r="CA1070" s="258"/>
    </row>
    <row r="1071" spans="2:79" x14ac:dyDescent="0.25">
      <c r="B1071" s="263"/>
      <c r="C1071" s="261"/>
      <c r="I1071" s="220"/>
      <c r="J1071" s="253"/>
      <c r="K1071" s="254"/>
      <c r="L1071" s="254"/>
      <c r="M1071" s="255"/>
      <c r="N1071" s="326"/>
      <c r="O1071" s="256"/>
      <c r="P1071" s="256"/>
      <c r="Q1071" s="256"/>
      <c r="R1071" s="256"/>
      <c r="S1071" s="256"/>
      <c r="T1071" s="256"/>
      <c r="U1071" s="256"/>
      <c r="V1071" s="257"/>
      <c r="W1071" s="257"/>
      <c r="X1071" s="257"/>
      <c r="Y1071" s="257"/>
      <c r="Z1071" s="257"/>
      <c r="AA1071" s="257"/>
      <c r="AB1071" s="253"/>
      <c r="AC1071" s="258"/>
      <c r="AD1071" s="253"/>
      <c r="AE1071" s="253"/>
      <c r="AF1071" s="253"/>
      <c r="AG1071" s="253"/>
      <c r="AH1071" s="253"/>
      <c r="AI1071" s="253"/>
      <c r="AJ1071" s="253"/>
      <c r="AK1071" s="258"/>
      <c r="AL1071" s="258"/>
      <c r="AM1071" s="258"/>
      <c r="AN1071" s="258"/>
      <c r="AO1071" s="258"/>
      <c r="AP1071" s="258"/>
      <c r="AQ1071" s="258"/>
      <c r="AR1071" s="258"/>
      <c r="AS1071" s="258"/>
      <c r="AT1071" s="258"/>
      <c r="AU1071" s="258"/>
      <c r="AV1071" s="258"/>
      <c r="AW1071" s="258"/>
      <c r="AX1071" s="258"/>
      <c r="AY1071" s="258"/>
      <c r="AZ1071" s="258"/>
      <c r="BA1071" s="258"/>
      <c r="BB1071" s="258"/>
      <c r="BC1071" s="258"/>
      <c r="BD1071" s="258"/>
      <c r="BE1071" s="258"/>
      <c r="BF1071" s="258"/>
      <c r="BG1071" s="258"/>
      <c r="BH1071" s="258"/>
      <c r="BI1071" s="258"/>
      <c r="BJ1071" s="258"/>
      <c r="BK1071" s="258"/>
      <c r="BL1071" s="297"/>
      <c r="BM1071" s="258"/>
      <c r="BN1071" s="258"/>
      <c r="BO1071" s="258"/>
      <c r="BP1071" s="258"/>
      <c r="BQ1071" s="258"/>
      <c r="BR1071" s="258"/>
      <c r="BS1071" s="258"/>
      <c r="BT1071" s="258"/>
      <c r="BU1071" s="258"/>
      <c r="BV1071" s="259"/>
      <c r="BW1071" s="260"/>
      <c r="BX1071" s="258"/>
      <c r="BY1071" s="258"/>
      <c r="BZ1071" s="258"/>
      <c r="CA1071" s="258"/>
    </row>
    <row r="1072" spans="2:79" x14ac:dyDescent="0.25">
      <c r="B1072" s="263"/>
      <c r="C1072" s="261"/>
      <c r="I1072" s="220"/>
      <c r="J1072" s="253"/>
      <c r="K1072" s="254"/>
      <c r="L1072" s="254"/>
      <c r="M1072" s="255"/>
      <c r="N1072" s="326"/>
      <c r="O1072" s="256"/>
      <c r="P1072" s="256"/>
      <c r="Q1072" s="256"/>
      <c r="R1072" s="256"/>
      <c r="S1072" s="256"/>
      <c r="T1072" s="256"/>
      <c r="U1072" s="256"/>
      <c r="V1072" s="257"/>
      <c r="W1072" s="257"/>
      <c r="X1072" s="257"/>
      <c r="Y1072" s="257"/>
      <c r="Z1072" s="257"/>
      <c r="AA1072" s="257"/>
      <c r="AB1072" s="253"/>
      <c r="AC1072" s="258"/>
      <c r="AD1072" s="253"/>
      <c r="AE1072" s="253"/>
      <c r="AF1072" s="253"/>
      <c r="AG1072" s="253"/>
      <c r="AH1072" s="253"/>
      <c r="AI1072" s="253"/>
      <c r="AJ1072" s="253"/>
      <c r="AK1072" s="258"/>
      <c r="AL1072" s="258"/>
      <c r="AM1072" s="258"/>
      <c r="AN1072" s="258"/>
      <c r="AO1072" s="258"/>
      <c r="AP1072" s="258"/>
      <c r="AQ1072" s="258"/>
      <c r="AR1072" s="258"/>
      <c r="AS1072" s="258"/>
      <c r="AT1072" s="258"/>
      <c r="AU1072" s="258"/>
      <c r="AV1072" s="258"/>
      <c r="AW1072" s="258"/>
      <c r="AX1072" s="258"/>
      <c r="AY1072" s="258"/>
      <c r="AZ1072" s="258"/>
      <c r="BA1072" s="258"/>
      <c r="BB1072" s="258"/>
      <c r="BC1072" s="258"/>
      <c r="BD1072" s="258"/>
      <c r="BE1072" s="258"/>
      <c r="BF1072" s="258"/>
      <c r="BG1072" s="258"/>
      <c r="BH1072" s="258"/>
      <c r="BI1072" s="258"/>
      <c r="BJ1072" s="258"/>
      <c r="BK1072" s="258"/>
      <c r="BL1072" s="297"/>
      <c r="BM1072" s="258"/>
      <c r="BN1072" s="258"/>
      <c r="BO1072" s="258"/>
      <c r="BP1072" s="258"/>
      <c r="BQ1072" s="258"/>
      <c r="BR1072" s="258"/>
      <c r="BS1072" s="258"/>
      <c r="BT1072" s="258"/>
      <c r="BU1072" s="258"/>
      <c r="BV1072" s="259"/>
      <c r="BW1072" s="260"/>
      <c r="BX1072" s="258"/>
      <c r="BY1072" s="258"/>
      <c r="BZ1072" s="258"/>
      <c r="CA1072" s="258"/>
    </row>
    <row r="1073" spans="2:79" x14ac:dyDescent="0.25">
      <c r="B1073" s="263"/>
      <c r="C1073" s="261"/>
      <c r="I1073" s="220"/>
      <c r="J1073" s="253"/>
      <c r="K1073" s="254"/>
      <c r="L1073" s="254"/>
      <c r="M1073" s="255"/>
      <c r="N1073" s="326"/>
      <c r="O1073" s="256"/>
      <c r="P1073" s="256"/>
      <c r="Q1073" s="256"/>
      <c r="R1073" s="256"/>
      <c r="S1073" s="256"/>
      <c r="T1073" s="256"/>
      <c r="U1073" s="256"/>
      <c r="V1073" s="257"/>
      <c r="W1073" s="257"/>
      <c r="X1073" s="257"/>
      <c r="Y1073" s="257"/>
      <c r="Z1073" s="257"/>
      <c r="AA1073" s="257"/>
      <c r="AB1073" s="253"/>
      <c r="AC1073" s="258"/>
      <c r="AD1073" s="253"/>
      <c r="AE1073" s="253"/>
      <c r="AF1073" s="253"/>
      <c r="AG1073" s="253"/>
      <c r="AH1073" s="253"/>
      <c r="AI1073" s="253"/>
      <c r="AJ1073" s="253"/>
      <c r="AK1073" s="258"/>
      <c r="AL1073" s="258"/>
      <c r="AM1073" s="258"/>
      <c r="AN1073" s="258"/>
      <c r="AO1073" s="258"/>
      <c r="AP1073" s="258"/>
      <c r="AQ1073" s="258"/>
      <c r="AR1073" s="258"/>
      <c r="AS1073" s="258"/>
      <c r="AT1073" s="258"/>
      <c r="AU1073" s="258"/>
      <c r="AV1073" s="258"/>
      <c r="AW1073" s="258"/>
      <c r="AX1073" s="258"/>
      <c r="AY1073" s="258"/>
      <c r="AZ1073" s="258"/>
      <c r="BA1073" s="258"/>
      <c r="BB1073" s="258"/>
      <c r="BC1073" s="258"/>
      <c r="BD1073" s="258"/>
      <c r="BE1073" s="258"/>
      <c r="BF1073" s="258"/>
      <c r="BG1073" s="258"/>
      <c r="BH1073" s="258"/>
      <c r="BI1073" s="258"/>
      <c r="BJ1073" s="258"/>
      <c r="BK1073" s="258"/>
      <c r="BL1073" s="297"/>
      <c r="BM1073" s="258"/>
      <c r="BN1073" s="258"/>
      <c r="BO1073" s="258"/>
      <c r="BP1073" s="258"/>
      <c r="BQ1073" s="258"/>
      <c r="BR1073" s="258"/>
      <c r="BS1073" s="258"/>
      <c r="BT1073" s="258"/>
      <c r="BU1073" s="258"/>
      <c r="BV1073" s="259"/>
      <c r="BW1073" s="260"/>
      <c r="BX1073" s="258"/>
      <c r="BY1073" s="258"/>
      <c r="BZ1073" s="258"/>
      <c r="CA1073" s="258"/>
    </row>
    <row r="1074" spans="2:79" x14ac:dyDescent="0.25">
      <c r="B1074" s="263"/>
      <c r="C1074" s="261"/>
      <c r="I1074" s="220"/>
      <c r="J1074" s="253"/>
      <c r="K1074" s="254"/>
      <c r="L1074" s="254"/>
      <c r="M1074" s="255"/>
      <c r="N1074" s="326"/>
      <c r="O1074" s="256"/>
      <c r="P1074" s="256"/>
      <c r="Q1074" s="256"/>
      <c r="R1074" s="256"/>
      <c r="S1074" s="256"/>
      <c r="T1074" s="256"/>
      <c r="U1074" s="256"/>
      <c r="V1074" s="257"/>
      <c r="W1074" s="257"/>
      <c r="X1074" s="257"/>
      <c r="Y1074" s="257"/>
      <c r="Z1074" s="257"/>
      <c r="AA1074" s="257"/>
      <c r="AB1074" s="253"/>
      <c r="AC1074" s="258"/>
      <c r="AD1074" s="253"/>
      <c r="AE1074" s="253"/>
      <c r="AF1074" s="253"/>
      <c r="AG1074" s="253"/>
      <c r="AH1074" s="253"/>
      <c r="AI1074" s="253"/>
      <c r="AJ1074" s="253"/>
      <c r="AK1074" s="258"/>
      <c r="AL1074" s="258"/>
      <c r="AM1074" s="258"/>
      <c r="AN1074" s="258"/>
      <c r="AO1074" s="258"/>
      <c r="AP1074" s="258"/>
      <c r="AQ1074" s="258"/>
      <c r="AR1074" s="258"/>
      <c r="AS1074" s="258"/>
      <c r="AT1074" s="258"/>
      <c r="AU1074" s="258"/>
      <c r="AV1074" s="258"/>
      <c r="AW1074" s="258"/>
      <c r="AX1074" s="258"/>
      <c r="AY1074" s="258"/>
      <c r="AZ1074" s="258"/>
      <c r="BA1074" s="258"/>
      <c r="BB1074" s="258"/>
      <c r="BC1074" s="258"/>
      <c r="BD1074" s="258"/>
      <c r="BE1074" s="258"/>
      <c r="BF1074" s="258"/>
      <c r="BG1074" s="258"/>
      <c r="BH1074" s="258"/>
      <c r="BI1074" s="258"/>
      <c r="BJ1074" s="258"/>
      <c r="BK1074" s="258"/>
      <c r="BL1074" s="297"/>
      <c r="BM1074" s="258"/>
      <c r="BN1074" s="258"/>
      <c r="BO1074" s="258"/>
      <c r="BP1074" s="258"/>
      <c r="BQ1074" s="258"/>
      <c r="BR1074" s="258"/>
      <c r="BS1074" s="258"/>
      <c r="BT1074" s="258"/>
      <c r="BU1074" s="258"/>
      <c r="BV1074" s="259"/>
      <c r="BW1074" s="260"/>
      <c r="BX1074" s="258"/>
      <c r="BY1074" s="258"/>
      <c r="BZ1074" s="258"/>
      <c r="CA1074" s="258"/>
    </row>
    <row r="1075" spans="2:79" x14ac:dyDescent="0.25">
      <c r="B1075" s="263"/>
      <c r="C1075" s="261"/>
      <c r="I1075" s="220"/>
      <c r="J1075" s="253"/>
      <c r="K1075" s="254"/>
      <c r="L1075" s="254"/>
      <c r="M1075" s="255"/>
      <c r="N1075" s="326"/>
      <c r="O1075" s="256"/>
      <c r="P1075" s="256"/>
      <c r="Q1075" s="256"/>
      <c r="R1075" s="256"/>
      <c r="S1075" s="256"/>
      <c r="T1075" s="256"/>
      <c r="U1075" s="256"/>
      <c r="V1075" s="257"/>
      <c r="W1075" s="257"/>
      <c r="X1075" s="257"/>
      <c r="Y1075" s="257"/>
      <c r="Z1075" s="257"/>
      <c r="AA1075" s="257"/>
      <c r="AB1075" s="253"/>
      <c r="AC1075" s="258"/>
      <c r="AD1075" s="253"/>
      <c r="AE1075" s="253"/>
      <c r="AF1075" s="253"/>
      <c r="AG1075" s="253"/>
      <c r="AH1075" s="253"/>
      <c r="AI1075" s="253"/>
      <c r="AJ1075" s="253"/>
      <c r="AK1075" s="258"/>
      <c r="AL1075" s="258"/>
      <c r="AM1075" s="258"/>
      <c r="AN1075" s="258"/>
      <c r="AO1075" s="258"/>
      <c r="AP1075" s="258"/>
      <c r="AQ1075" s="258"/>
      <c r="AR1075" s="258"/>
      <c r="AS1075" s="258"/>
      <c r="AT1075" s="258"/>
      <c r="AU1075" s="258"/>
      <c r="AV1075" s="258"/>
      <c r="AW1075" s="258"/>
      <c r="AX1075" s="258"/>
      <c r="AY1075" s="258"/>
      <c r="AZ1075" s="258"/>
      <c r="BA1075" s="258"/>
      <c r="BB1075" s="258"/>
      <c r="BC1075" s="258"/>
      <c r="BD1075" s="258"/>
      <c r="BE1075" s="258"/>
      <c r="BF1075" s="258"/>
      <c r="BG1075" s="258"/>
      <c r="BH1075" s="258"/>
      <c r="BI1075" s="258"/>
      <c r="BJ1075" s="258"/>
      <c r="BK1075" s="258"/>
      <c r="BL1075" s="297"/>
      <c r="BM1075" s="258"/>
      <c r="BN1075" s="258"/>
      <c r="BO1075" s="258"/>
      <c r="BP1075" s="258"/>
      <c r="BQ1075" s="258"/>
      <c r="BR1075" s="258"/>
      <c r="BS1075" s="258"/>
      <c r="BT1075" s="258"/>
      <c r="BU1075" s="258"/>
      <c r="BV1075" s="259"/>
      <c r="BW1075" s="260"/>
      <c r="BX1075" s="258"/>
      <c r="BY1075" s="258"/>
      <c r="BZ1075" s="258"/>
      <c r="CA1075" s="258"/>
    </row>
    <row r="1076" spans="2:79" x14ac:dyDescent="0.25">
      <c r="B1076" s="263"/>
      <c r="C1076" s="261"/>
      <c r="I1076" s="220"/>
      <c r="J1076" s="253"/>
      <c r="K1076" s="254"/>
      <c r="L1076" s="254"/>
      <c r="M1076" s="255"/>
      <c r="N1076" s="326"/>
      <c r="O1076" s="256"/>
      <c r="P1076" s="256"/>
      <c r="Q1076" s="256"/>
      <c r="R1076" s="256"/>
      <c r="S1076" s="256"/>
      <c r="T1076" s="256"/>
      <c r="U1076" s="256"/>
      <c r="V1076" s="257"/>
      <c r="W1076" s="257"/>
      <c r="X1076" s="257"/>
      <c r="Y1076" s="257"/>
      <c r="Z1076" s="257"/>
      <c r="AA1076" s="257"/>
      <c r="AB1076" s="253"/>
      <c r="AC1076" s="258"/>
      <c r="AD1076" s="253"/>
      <c r="AE1076" s="253"/>
      <c r="AF1076" s="253"/>
      <c r="AG1076" s="253"/>
      <c r="AH1076" s="253"/>
      <c r="AI1076" s="253"/>
      <c r="AJ1076" s="253"/>
      <c r="AK1076" s="258"/>
      <c r="AL1076" s="258"/>
      <c r="AM1076" s="258"/>
      <c r="AN1076" s="258"/>
      <c r="AO1076" s="258"/>
      <c r="AP1076" s="258"/>
      <c r="AQ1076" s="258"/>
      <c r="AR1076" s="258"/>
      <c r="AS1076" s="258"/>
      <c r="AT1076" s="258"/>
      <c r="AU1076" s="258"/>
      <c r="AV1076" s="258"/>
      <c r="AW1076" s="258"/>
      <c r="AX1076" s="258"/>
      <c r="AY1076" s="258"/>
      <c r="AZ1076" s="258"/>
      <c r="BA1076" s="258"/>
      <c r="BB1076" s="258"/>
      <c r="BC1076" s="258"/>
      <c r="BD1076" s="258"/>
      <c r="BE1076" s="258"/>
      <c r="BF1076" s="258"/>
      <c r="BG1076" s="258"/>
      <c r="BH1076" s="258"/>
      <c r="BI1076" s="258"/>
      <c r="BJ1076" s="258"/>
      <c r="BK1076" s="258"/>
      <c r="BL1076" s="297"/>
      <c r="BM1076" s="258"/>
      <c r="BN1076" s="258"/>
      <c r="BO1076" s="258"/>
      <c r="BP1076" s="258"/>
      <c r="BQ1076" s="258"/>
      <c r="BR1076" s="258"/>
      <c r="BS1076" s="258"/>
      <c r="BT1076" s="258"/>
      <c r="BU1076" s="258"/>
      <c r="BV1076" s="259"/>
      <c r="BW1076" s="260"/>
      <c r="BX1076" s="258"/>
      <c r="BY1076" s="258"/>
      <c r="BZ1076" s="258"/>
      <c r="CA1076" s="258"/>
    </row>
    <row r="1077" spans="2:79" x14ac:dyDescent="0.25">
      <c r="B1077" s="263"/>
      <c r="C1077" s="261"/>
      <c r="I1077" s="220"/>
      <c r="J1077" s="253"/>
      <c r="K1077" s="254"/>
      <c r="L1077" s="254"/>
      <c r="M1077" s="255"/>
      <c r="N1077" s="326"/>
      <c r="O1077" s="256"/>
      <c r="P1077" s="256"/>
      <c r="Q1077" s="256"/>
      <c r="R1077" s="256"/>
      <c r="S1077" s="256"/>
      <c r="T1077" s="256"/>
      <c r="U1077" s="256"/>
      <c r="V1077" s="257"/>
      <c r="W1077" s="257"/>
      <c r="X1077" s="257"/>
      <c r="Y1077" s="257"/>
      <c r="Z1077" s="257"/>
      <c r="AA1077" s="257"/>
      <c r="AB1077" s="253"/>
      <c r="AC1077" s="258"/>
      <c r="AD1077" s="253"/>
      <c r="AE1077" s="253"/>
      <c r="AF1077" s="253"/>
      <c r="AG1077" s="253"/>
      <c r="AH1077" s="253"/>
      <c r="AI1077" s="253"/>
      <c r="AJ1077" s="253"/>
      <c r="AK1077" s="258"/>
      <c r="AL1077" s="258"/>
      <c r="AM1077" s="258"/>
      <c r="AN1077" s="258"/>
      <c r="AO1077" s="258"/>
      <c r="AP1077" s="258"/>
      <c r="AQ1077" s="258"/>
      <c r="AR1077" s="258"/>
      <c r="AS1077" s="258"/>
      <c r="AT1077" s="258"/>
      <c r="AU1077" s="258"/>
      <c r="AV1077" s="258"/>
      <c r="AW1077" s="258"/>
      <c r="AX1077" s="258"/>
      <c r="AY1077" s="258"/>
      <c r="AZ1077" s="258"/>
      <c r="BA1077" s="258"/>
      <c r="BB1077" s="258"/>
      <c r="BC1077" s="258"/>
      <c r="BD1077" s="258"/>
      <c r="BE1077" s="258"/>
      <c r="BF1077" s="258"/>
      <c r="BG1077" s="258"/>
      <c r="BH1077" s="258"/>
      <c r="BI1077" s="258"/>
      <c r="BJ1077" s="258"/>
      <c r="BK1077" s="258"/>
      <c r="BL1077" s="297"/>
      <c r="BM1077" s="258"/>
      <c r="BN1077" s="258"/>
      <c r="BO1077" s="258"/>
      <c r="BP1077" s="258"/>
      <c r="BQ1077" s="258"/>
      <c r="BR1077" s="258"/>
      <c r="BS1077" s="258"/>
      <c r="BT1077" s="258"/>
      <c r="BU1077" s="258"/>
      <c r="BV1077" s="259"/>
      <c r="BW1077" s="260"/>
      <c r="BX1077" s="258"/>
      <c r="BY1077" s="258"/>
      <c r="BZ1077" s="258"/>
      <c r="CA1077" s="258"/>
    </row>
    <row r="1078" spans="2:79" x14ac:dyDescent="0.25">
      <c r="B1078" s="263"/>
      <c r="C1078" s="261"/>
      <c r="I1078" s="220"/>
      <c r="J1078" s="253"/>
      <c r="K1078" s="254"/>
      <c r="L1078" s="254"/>
      <c r="M1078" s="255"/>
      <c r="N1078" s="326"/>
      <c r="O1078" s="256"/>
      <c r="P1078" s="256"/>
      <c r="Q1078" s="256"/>
      <c r="R1078" s="256"/>
      <c r="S1078" s="256"/>
      <c r="T1078" s="256"/>
      <c r="U1078" s="256"/>
      <c r="V1078" s="257"/>
      <c r="W1078" s="257"/>
      <c r="X1078" s="257"/>
      <c r="Y1078" s="257"/>
      <c r="Z1078" s="257"/>
      <c r="AA1078" s="257"/>
      <c r="AB1078" s="253"/>
      <c r="AC1078" s="258"/>
      <c r="AD1078" s="253"/>
      <c r="AE1078" s="253"/>
      <c r="AF1078" s="253"/>
      <c r="AG1078" s="253"/>
      <c r="AH1078" s="253"/>
      <c r="AI1078" s="253"/>
      <c r="AJ1078" s="253"/>
      <c r="AK1078" s="258"/>
      <c r="AL1078" s="258"/>
      <c r="AM1078" s="258"/>
      <c r="AN1078" s="258"/>
      <c r="AO1078" s="258"/>
      <c r="AP1078" s="258"/>
      <c r="AQ1078" s="258"/>
      <c r="AR1078" s="258"/>
      <c r="AS1078" s="258"/>
      <c r="AT1078" s="258"/>
      <c r="AU1078" s="258"/>
      <c r="AV1078" s="258"/>
      <c r="AW1078" s="258"/>
      <c r="AX1078" s="258"/>
      <c r="AY1078" s="258"/>
      <c r="AZ1078" s="258"/>
      <c r="BA1078" s="258"/>
      <c r="BB1078" s="258"/>
      <c r="BC1078" s="258"/>
      <c r="BD1078" s="258"/>
      <c r="BE1078" s="258"/>
      <c r="BF1078" s="258"/>
      <c r="BG1078" s="258"/>
      <c r="BH1078" s="258"/>
      <c r="BI1078" s="258"/>
      <c r="BJ1078" s="258"/>
      <c r="BK1078" s="258"/>
      <c r="BL1078" s="297"/>
      <c r="BM1078" s="258"/>
      <c r="BN1078" s="258"/>
      <c r="BO1078" s="258"/>
      <c r="BP1078" s="258"/>
      <c r="BQ1078" s="258"/>
      <c r="BR1078" s="258"/>
      <c r="BS1078" s="258"/>
      <c r="BT1078" s="258"/>
      <c r="BU1078" s="258"/>
      <c r="BV1078" s="259"/>
      <c r="BW1078" s="260"/>
      <c r="BX1078" s="258"/>
      <c r="BY1078" s="258"/>
      <c r="BZ1078" s="258"/>
      <c r="CA1078" s="258"/>
    </row>
    <row r="1079" spans="2:79" x14ac:dyDescent="0.25">
      <c r="B1079" s="263"/>
      <c r="C1079" s="261"/>
      <c r="I1079" s="220"/>
      <c r="J1079" s="253"/>
      <c r="K1079" s="254"/>
      <c r="L1079" s="254"/>
      <c r="M1079" s="255"/>
      <c r="N1079" s="326"/>
      <c r="O1079" s="256"/>
      <c r="P1079" s="256"/>
      <c r="Q1079" s="256"/>
      <c r="R1079" s="256"/>
      <c r="S1079" s="256"/>
      <c r="T1079" s="256"/>
      <c r="U1079" s="256"/>
      <c r="V1079" s="257"/>
      <c r="W1079" s="257"/>
      <c r="X1079" s="257"/>
      <c r="Y1079" s="257"/>
      <c r="Z1079" s="257"/>
      <c r="AA1079" s="257"/>
      <c r="AB1079" s="253"/>
      <c r="AC1079" s="258"/>
      <c r="AD1079" s="253"/>
      <c r="AE1079" s="253"/>
      <c r="AF1079" s="253"/>
      <c r="AG1079" s="253"/>
      <c r="AH1079" s="253"/>
      <c r="AI1079" s="253"/>
      <c r="AJ1079" s="253"/>
      <c r="AK1079" s="258"/>
      <c r="AL1079" s="258"/>
      <c r="AM1079" s="258"/>
      <c r="AN1079" s="258"/>
      <c r="AO1079" s="258"/>
      <c r="AP1079" s="258"/>
      <c r="AQ1079" s="258"/>
      <c r="AR1079" s="258"/>
      <c r="AS1079" s="258"/>
      <c r="AT1079" s="258"/>
      <c r="AU1079" s="258"/>
      <c r="AV1079" s="258"/>
      <c r="AW1079" s="258"/>
      <c r="AX1079" s="258"/>
      <c r="AY1079" s="258"/>
      <c r="AZ1079" s="258"/>
      <c r="BA1079" s="258"/>
      <c r="BB1079" s="258"/>
      <c r="BC1079" s="258"/>
      <c r="BD1079" s="258"/>
      <c r="BE1079" s="258"/>
      <c r="BF1079" s="258"/>
      <c r="BG1079" s="258"/>
      <c r="BH1079" s="258"/>
      <c r="BI1079" s="258"/>
      <c r="BJ1079" s="258"/>
      <c r="BK1079" s="258"/>
      <c r="BL1079" s="297"/>
      <c r="BM1079" s="258"/>
      <c r="BN1079" s="258"/>
      <c r="BO1079" s="258"/>
      <c r="BP1079" s="258"/>
      <c r="BQ1079" s="258"/>
      <c r="BR1079" s="258"/>
      <c r="BS1079" s="258"/>
      <c r="BT1079" s="258"/>
      <c r="BU1079" s="258"/>
      <c r="BV1079" s="259"/>
      <c r="BW1079" s="260"/>
      <c r="BX1079" s="258"/>
      <c r="BY1079" s="258"/>
      <c r="BZ1079" s="258"/>
      <c r="CA1079" s="258"/>
    </row>
    <row r="1080" spans="2:79" x14ac:dyDescent="0.25">
      <c r="B1080" s="263"/>
      <c r="C1080" s="261"/>
      <c r="I1080" s="220"/>
      <c r="J1080" s="253"/>
      <c r="K1080" s="254"/>
      <c r="L1080" s="254"/>
      <c r="M1080" s="255"/>
      <c r="N1080" s="326"/>
      <c r="O1080" s="256"/>
      <c r="P1080" s="256"/>
      <c r="Q1080" s="256"/>
      <c r="R1080" s="256"/>
      <c r="S1080" s="256"/>
      <c r="T1080" s="256"/>
      <c r="U1080" s="256"/>
      <c r="V1080" s="257"/>
      <c r="W1080" s="257"/>
      <c r="X1080" s="257"/>
      <c r="Y1080" s="257"/>
      <c r="Z1080" s="257"/>
      <c r="AA1080" s="257"/>
      <c r="AB1080" s="253"/>
      <c r="AC1080" s="258"/>
      <c r="AD1080" s="253"/>
      <c r="AE1080" s="253"/>
      <c r="AF1080" s="253"/>
      <c r="AG1080" s="253"/>
      <c r="AH1080" s="253"/>
      <c r="AI1080" s="253"/>
      <c r="AJ1080" s="253"/>
      <c r="AK1080" s="258"/>
      <c r="AL1080" s="258"/>
      <c r="AM1080" s="258"/>
      <c r="AN1080" s="258"/>
      <c r="AO1080" s="258"/>
      <c r="AP1080" s="258"/>
      <c r="AQ1080" s="258"/>
      <c r="AR1080" s="258"/>
      <c r="AS1080" s="258"/>
      <c r="AT1080" s="258"/>
      <c r="AU1080" s="258"/>
      <c r="AV1080" s="258"/>
      <c r="AW1080" s="258"/>
      <c r="AX1080" s="258"/>
      <c r="AY1080" s="258"/>
      <c r="AZ1080" s="258"/>
      <c r="BA1080" s="258"/>
      <c r="BB1080" s="258"/>
      <c r="BC1080" s="258"/>
      <c r="BD1080" s="258"/>
      <c r="BE1080" s="258"/>
      <c r="BF1080" s="258"/>
      <c r="BG1080" s="258"/>
      <c r="BH1080" s="258"/>
      <c r="BI1080" s="258"/>
      <c r="BJ1080" s="258"/>
      <c r="BK1080" s="258"/>
      <c r="BL1080" s="297"/>
      <c r="BM1080" s="258"/>
      <c r="BN1080" s="258"/>
      <c r="BO1080" s="258"/>
      <c r="BP1080" s="258"/>
      <c r="BQ1080" s="258"/>
      <c r="BR1080" s="258"/>
      <c r="BS1080" s="258"/>
      <c r="BT1080" s="258"/>
      <c r="BU1080" s="258"/>
      <c r="BV1080" s="259"/>
      <c r="BW1080" s="260"/>
      <c r="BX1080" s="258"/>
      <c r="BY1080" s="258"/>
      <c r="BZ1080" s="258"/>
      <c r="CA1080" s="258"/>
    </row>
    <row r="1081" spans="2:79" x14ac:dyDescent="0.25">
      <c r="B1081" s="263"/>
      <c r="C1081" s="261"/>
      <c r="I1081" s="220"/>
      <c r="J1081" s="253"/>
      <c r="K1081" s="254"/>
      <c r="L1081" s="254"/>
      <c r="M1081" s="255"/>
      <c r="N1081" s="326"/>
      <c r="O1081" s="256"/>
      <c r="P1081" s="256"/>
      <c r="Q1081" s="256"/>
      <c r="R1081" s="256"/>
      <c r="S1081" s="256"/>
      <c r="T1081" s="256"/>
      <c r="U1081" s="256"/>
      <c r="V1081" s="257"/>
      <c r="W1081" s="257"/>
      <c r="X1081" s="257"/>
      <c r="Y1081" s="257"/>
      <c r="Z1081" s="257"/>
      <c r="AA1081" s="257"/>
      <c r="AB1081" s="253"/>
      <c r="AC1081" s="258"/>
      <c r="AD1081" s="253"/>
      <c r="AE1081" s="253"/>
      <c r="AF1081" s="253"/>
      <c r="AG1081" s="253"/>
      <c r="AH1081" s="253"/>
      <c r="AI1081" s="253"/>
      <c r="AJ1081" s="253"/>
      <c r="AK1081" s="258"/>
      <c r="AL1081" s="258"/>
      <c r="AM1081" s="258"/>
      <c r="AN1081" s="258"/>
      <c r="AO1081" s="258"/>
      <c r="AP1081" s="258"/>
      <c r="AQ1081" s="258"/>
      <c r="AR1081" s="258"/>
      <c r="AS1081" s="258"/>
      <c r="AT1081" s="258"/>
      <c r="AU1081" s="258"/>
      <c r="AV1081" s="258"/>
      <c r="AW1081" s="258"/>
      <c r="AX1081" s="258"/>
      <c r="AY1081" s="258"/>
      <c r="AZ1081" s="258"/>
      <c r="BA1081" s="258"/>
      <c r="BB1081" s="258"/>
      <c r="BC1081" s="258"/>
      <c r="BD1081" s="258"/>
      <c r="BE1081" s="258"/>
      <c r="BF1081" s="258"/>
      <c r="BG1081" s="258"/>
      <c r="BH1081" s="258"/>
      <c r="BI1081" s="258"/>
      <c r="BJ1081" s="258"/>
      <c r="BK1081" s="258"/>
      <c r="BL1081" s="297"/>
      <c r="BM1081" s="258"/>
      <c r="BN1081" s="258"/>
      <c r="BO1081" s="258"/>
      <c r="BP1081" s="258"/>
      <c r="BQ1081" s="258"/>
      <c r="BR1081" s="258"/>
      <c r="BS1081" s="258"/>
      <c r="BT1081" s="258"/>
      <c r="BU1081" s="258"/>
      <c r="BV1081" s="259"/>
      <c r="BW1081" s="260"/>
      <c r="BX1081" s="258"/>
      <c r="BY1081" s="258"/>
      <c r="BZ1081" s="258"/>
      <c r="CA1081" s="258"/>
    </row>
    <row r="1082" spans="2:79" x14ac:dyDescent="0.25">
      <c r="B1082" s="263"/>
      <c r="C1082" s="261"/>
      <c r="I1082" s="220"/>
      <c r="J1082" s="253"/>
      <c r="K1082" s="254"/>
      <c r="L1082" s="254"/>
      <c r="M1082" s="255"/>
      <c r="N1082" s="326"/>
      <c r="O1082" s="256"/>
      <c r="P1082" s="256"/>
      <c r="Q1082" s="256"/>
      <c r="R1082" s="256"/>
      <c r="S1082" s="256"/>
      <c r="T1082" s="256"/>
      <c r="U1082" s="256"/>
      <c r="V1082" s="257"/>
      <c r="W1082" s="257"/>
      <c r="X1082" s="257"/>
      <c r="Y1082" s="257"/>
      <c r="Z1082" s="257"/>
      <c r="AA1082" s="257"/>
      <c r="AB1082" s="253"/>
      <c r="AC1082" s="258"/>
      <c r="AD1082" s="253"/>
      <c r="AE1082" s="253"/>
      <c r="AF1082" s="253"/>
      <c r="AG1082" s="253"/>
      <c r="AH1082" s="253"/>
      <c r="AI1082" s="253"/>
      <c r="AJ1082" s="253"/>
      <c r="AK1082" s="258"/>
      <c r="AL1082" s="258"/>
      <c r="AM1082" s="258"/>
      <c r="AN1082" s="258"/>
      <c r="AO1082" s="258"/>
      <c r="AP1082" s="258"/>
      <c r="AQ1082" s="258"/>
      <c r="AR1082" s="258"/>
      <c r="AS1082" s="258"/>
      <c r="AT1082" s="258"/>
      <c r="AU1082" s="258"/>
      <c r="AV1082" s="258"/>
      <c r="AW1082" s="258"/>
      <c r="AX1082" s="258"/>
      <c r="AY1082" s="258"/>
      <c r="AZ1082" s="258"/>
      <c r="BA1082" s="258"/>
      <c r="BB1082" s="258"/>
      <c r="BC1082" s="258"/>
      <c r="BD1082" s="258"/>
      <c r="BE1082" s="258"/>
      <c r="BF1082" s="258"/>
      <c r="BG1082" s="258"/>
      <c r="BH1082" s="258"/>
      <c r="BI1082" s="258"/>
      <c r="BJ1082" s="258"/>
      <c r="BK1082" s="258"/>
      <c r="BL1082" s="297"/>
      <c r="BM1082" s="258"/>
      <c r="BN1082" s="258"/>
      <c r="BO1082" s="258"/>
      <c r="BP1082" s="258"/>
      <c r="BQ1082" s="258"/>
      <c r="BR1082" s="258"/>
      <c r="BS1082" s="258"/>
      <c r="BT1082" s="258"/>
      <c r="BU1082" s="258"/>
      <c r="BV1082" s="259"/>
      <c r="BW1082" s="260"/>
      <c r="BX1082" s="258"/>
      <c r="BY1082" s="258"/>
      <c r="BZ1082" s="258"/>
      <c r="CA1082" s="258"/>
    </row>
    <row r="1083" spans="2:79" x14ac:dyDescent="0.25">
      <c r="B1083" s="263"/>
      <c r="C1083" s="261"/>
      <c r="I1083" s="220"/>
      <c r="J1083" s="253"/>
      <c r="K1083" s="254"/>
      <c r="L1083" s="254"/>
      <c r="M1083" s="255"/>
      <c r="N1083" s="326"/>
      <c r="O1083" s="256"/>
      <c r="P1083" s="256"/>
      <c r="Q1083" s="256"/>
      <c r="R1083" s="256"/>
      <c r="S1083" s="256"/>
      <c r="T1083" s="256"/>
      <c r="U1083" s="256"/>
      <c r="V1083" s="257"/>
      <c r="W1083" s="257"/>
      <c r="X1083" s="257"/>
      <c r="Y1083" s="257"/>
      <c r="Z1083" s="257"/>
      <c r="AA1083" s="257"/>
      <c r="AB1083" s="253"/>
      <c r="AC1083" s="258"/>
      <c r="AD1083" s="253"/>
      <c r="AE1083" s="253"/>
      <c r="AF1083" s="253"/>
      <c r="AG1083" s="253"/>
      <c r="AH1083" s="253"/>
      <c r="AI1083" s="253"/>
      <c r="AJ1083" s="253"/>
      <c r="AK1083" s="258"/>
      <c r="AL1083" s="258"/>
      <c r="AM1083" s="258"/>
      <c r="AN1083" s="258"/>
      <c r="AO1083" s="258"/>
      <c r="AP1083" s="258"/>
      <c r="AQ1083" s="258"/>
      <c r="AR1083" s="258"/>
      <c r="AS1083" s="258"/>
      <c r="AT1083" s="258"/>
      <c r="AU1083" s="258"/>
      <c r="AV1083" s="258"/>
      <c r="AW1083" s="258"/>
      <c r="AX1083" s="258"/>
      <c r="AY1083" s="258"/>
      <c r="AZ1083" s="258"/>
      <c r="BA1083" s="258"/>
      <c r="BB1083" s="258"/>
      <c r="BC1083" s="258"/>
      <c r="BD1083" s="258"/>
      <c r="BE1083" s="258"/>
      <c r="BF1083" s="258"/>
      <c r="BG1083" s="258"/>
      <c r="BH1083" s="258"/>
      <c r="BI1083" s="258"/>
      <c r="BJ1083" s="258"/>
      <c r="BK1083" s="258"/>
      <c r="BL1083" s="297"/>
      <c r="BM1083" s="258"/>
      <c r="BN1083" s="258"/>
      <c r="BO1083" s="258"/>
      <c r="BP1083" s="258"/>
      <c r="BQ1083" s="258"/>
      <c r="BR1083" s="258"/>
      <c r="BS1083" s="258"/>
      <c r="BT1083" s="258"/>
      <c r="BU1083" s="258"/>
      <c r="BV1083" s="259"/>
      <c r="BW1083" s="260"/>
      <c r="BX1083" s="258"/>
      <c r="BY1083" s="258"/>
      <c r="BZ1083" s="258"/>
      <c r="CA1083" s="258"/>
    </row>
    <row r="1084" spans="2:79" x14ac:dyDescent="0.25">
      <c r="B1084" s="263"/>
      <c r="C1084" s="261"/>
      <c r="I1084" s="220"/>
      <c r="J1084" s="253"/>
      <c r="K1084" s="254"/>
      <c r="L1084" s="254"/>
      <c r="M1084" s="255"/>
      <c r="N1084" s="326"/>
      <c r="O1084" s="256"/>
      <c r="P1084" s="256"/>
      <c r="Q1084" s="256"/>
      <c r="R1084" s="256"/>
      <c r="S1084" s="256"/>
      <c r="T1084" s="256"/>
      <c r="U1084" s="256"/>
      <c r="V1084" s="257"/>
      <c r="W1084" s="257"/>
      <c r="X1084" s="257"/>
      <c r="Y1084" s="257"/>
      <c r="Z1084" s="257"/>
      <c r="AA1084" s="257"/>
      <c r="AB1084" s="253"/>
      <c r="AC1084" s="258"/>
      <c r="AD1084" s="253"/>
      <c r="AE1084" s="253"/>
      <c r="AF1084" s="253"/>
      <c r="AG1084" s="253"/>
      <c r="AH1084" s="253"/>
      <c r="AI1084" s="253"/>
      <c r="AJ1084" s="253"/>
      <c r="AK1084" s="258"/>
      <c r="AL1084" s="258"/>
      <c r="AM1084" s="258"/>
      <c r="AN1084" s="258"/>
      <c r="AO1084" s="258"/>
      <c r="AP1084" s="258"/>
      <c r="AQ1084" s="258"/>
      <c r="AR1084" s="258"/>
      <c r="AS1084" s="258"/>
      <c r="AT1084" s="258"/>
      <c r="AU1084" s="258"/>
      <c r="AV1084" s="258"/>
      <c r="AW1084" s="258"/>
      <c r="AX1084" s="258"/>
      <c r="AY1084" s="258"/>
      <c r="AZ1084" s="258"/>
      <c r="BA1084" s="258"/>
      <c r="BB1084" s="258"/>
      <c r="BC1084" s="258"/>
      <c r="BD1084" s="258"/>
      <c r="BE1084" s="258"/>
      <c r="BF1084" s="258"/>
      <c r="BG1084" s="258"/>
      <c r="BH1084" s="258"/>
      <c r="BI1084" s="258"/>
      <c r="BJ1084" s="258"/>
      <c r="BK1084" s="258"/>
      <c r="BL1084" s="297"/>
      <c r="BM1084" s="258"/>
      <c r="BN1084" s="258"/>
      <c r="BO1084" s="258"/>
      <c r="BP1084" s="258"/>
      <c r="BQ1084" s="258"/>
      <c r="BR1084" s="258"/>
      <c r="BS1084" s="258"/>
      <c r="BT1084" s="258"/>
      <c r="BU1084" s="258"/>
      <c r="BV1084" s="259"/>
      <c r="BW1084" s="260"/>
      <c r="BX1084" s="258"/>
      <c r="BY1084" s="258"/>
      <c r="BZ1084" s="258"/>
      <c r="CA1084" s="258"/>
    </row>
    <row r="1085" spans="2:79" x14ac:dyDescent="0.25">
      <c r="B1085" s="263"/>
      <c r="C1085" s="261"/>
      <c r="I1085" s="220"/>
      <c r="J1085" s="253"/>
      <c r="K1085" s="254"/>
      <c r="L1085" s="254"/>
      <c r="M1085" s="255"/>
      <c r="N1085" s="326"/>
      <c r="O1085" s="256"/>
      <c r="P1085" s="256"/>
      <c r="Q1085" s="256"/>
      <c r="R1085" s="256"/>
      <c r="S1085" s="256"/>
      <c r="T1085" s="256"/>
      <c r="U1085" s="256"/>
      <c r="V1085" s="257"/>
      <c r="W1085" s="257"/>
      <c r="X1085" s="257"/>
      <c r="Y1085" s="257"/>
      <c r="Z1085" s="257"/>
      <c r="AA1085" s="257"/>
      <c r="AB1085" s="253"/>
      <c r="AC1085" s="258"/>
      <c r="AD1085" s="253"/>
      <c r="AE1085" s="253"/>
      <c r="AF1085" s="253"/>
      <c r="AG1085" s="253"/>
      <c r="AH1085" s="253"/>
      <c r="AI1085" s="253"/>
      <c r="AJ1085" s="253"/>
      <c r="AK1085" s="258"/>
      <c r="AL1085" s="258"/>
      <c r="AM1085" s="258"/>
      <c r="AN1085" s="258"/>
      <c r="AO1085" s="258"/>
      <c r="AP1085" s="258"/>
      <c r="AQ1085" s="258"/>
      <c r="AR1085" s="258"/>
      <c r="AS1085" s="258"/>
      <c r="AT1085" s="258"/>
      <c r="AU1085" s="258"/>
      <c r="AV1085" s="258"/>
      <c r="AW1085" s="258"/>
      <c r="AX1085" s="258"/>
      <c r="AY1085" s="258"/>
      <c r="AZ1085" s="258"/>
      <c r="BA1085" s="258"/>
      <c r="BB1085" s="258"/>
      <c r="BC1085" s="258"/>
      <c r="BD1085" s="258"/>
      <c r="BE1085" s="258"/>
      <c r="BF1085" s="258"/>
      <c r="BG1085" s="258"/>
      <c r="BH1085" s="258"/>
      <c r="BI1085" s="258"/>
      <c r="BJ1085" s="258"/>
      <c r="BK1085" s="258"/>
      <c r="BL1085" s="297"/>
      <c r="BM1085" s="258"/>
      <c r="BN1085" s="258"/>
      <c r="BO1085" s="258"/>
      <c r="BP1085" s="258"/>
      <c r="BQ1085" s="258"/>
      <c r="BR1085" s="258"/>
      <c r="BS1085" s="258"/>
      <c r="BT1085" s="258"/>
      <c r="BU1085" s="258"/>
      <c r="BV1085" s="259"/>
      <c r="BW1085" s="260"/>
      <c r="BX1085" s="258"/>
      <c r="BY1085" s="258"/>
      <c r="BZ1085" s="258"/>
      <c r="CA1085" s="258"/>
    </row>
    <row r="1086" spans="2:79" x14ac:dyDescent="0.25">
      <c r="B1086" s="263"/>
      <c r="C1086" s="261"/>
      <c r="I1086" s="220"/>
      <c r="J1086" s="253"/>
      <c r="K1086" s="254"/>
      <c r="L1086" s="254"/>
      <c r="M1086" s="255"/>
      <c r="N1086" s="326"/>
      <c r="O1086" s="256"/>
      <c r="P1086" s="256"/>
      <c r="Q1086" s="256"/>
      <c r="R1086" s="256"/>
      <c r="S1086" s="256"/>
      <c r="T1086" s="256"/>
      <c r="U1086" s="256"/>
      <c r="V1086" s="257"/>
      <c r="W1086" s="257"/>
      <c r="X1086" s="257"/>
      <c r="Y1086" s="257"/>
      <c r="Z1086" s="257"/>
      <c r="AA1086" s="257"/>
      <c r="AB1086" s="253"/>
      <c r="AC1086" s="258"/>
      <c r="AD1086" s="253"/>
      <c r="AE1086" s="253"/>
      <c r="AF1086" s="253"/>
      <c r="AG1086" s="253"/>
      <c r="AH1086" s="253"/>
      <c r="AI1086" s="253"/>
      <c r="AJ1086" s="253"/>
      <c r="AK1086" s="258"/>
      <c r="AL1086" s="258"/>
      <c r="AM1086" s="258"/>
      <c r="AN1086" s="258"/>
      <c r="AO1086" s="258"/>
      <c r="AP1086" s="258"/>
      <c r="AQ1086" s="258"/>
      <c r="AR1086" s="258"/>
      <c r="AS1086" s="258"/>
      <c r="AT1086" s="258"/>
      <c r="AU1086" s="258"/>
      <c r="AV1086" s="258"/>
      <c r="AW1086" s="258"/>
      <c r="AX1086" s="258"/>
      <c r="AY1086" s="258"/>
      <c r="AZ1086" s="258"/>
      <c r="BA1086" s="258"/>
      <c r="BB1086" s="258"/>
      <c r="BC1086" s="258"/>
      <c r="BD1086" s="258"/>
      <c r="BE1086" s="258"/>
      <c r="BF1086" s="258"/>
      <c r="BG1086" s="258"/>
      <c r="BH1086" s="258"/>
      <c r="BI1086" s="258"/>
      <c r="BJ1086" s="258"/>
      <c r="BK1086" s="258"/>
      <c r="BL1086" s="297"/>
      <c r="BM1086" s="258"/>
      <c r="BN1086" s="258"/>
      <c r="BO1086" s="258"/>
      <c r="BP1086" s="258"/>
      <c r="BQ1086" s="258"/>
      <c r="BR1086" s="258"/>
      <c r="BS1086" s="258"/>
      <c r="BT1086" s="258"/>
      <c r="BU1086" s="258"/>
      <c r="BV1086" s="259"/>
      <c r="BW1086" s="260"/>
      <c r="BX1086" s="258"/>
      <c r="BY1086" s="258"/>
      <c r="BZ1086" s="258"/>
      <c r="CA1086" s="258"/>
    </row>
    <row r="1087" spans="2:79" x14ac:dyDescent="0.25">
      <c r="B1087" s="263"/>
      <c r="C1087" s="261"/>
      <c r="I1087" s="220"/>
      <c r="J1087" s="253"/>
      <c r="K1087" s="254"/>
      <c r="L1087" s="254"/>
      <c r="M1087" s="255"/>
      <c r="N1087" s="326"/>
      <c r="O1087" s="256"/>
      <c r="P1087" s="256"/>
      <c r="Q1087" s="256"/>
      <c r="R1087" s="256"/>
      <c r="S1087" s="256"/>
      <c r="T1087" s="256"/>
      <c r="U1087" s="256"/>
      <c r="V1087" s="257"/>
      <c r="W1087" s="257"/>
      <c r="X1087" s="257"/>
      <c r="Y1087" s="257"/>
      <c r="Z1087" s="257"/>
      <c r="AA1087" s="257"/>
      <c r="AB1087" s="253"/>
      <c r="AC1087" s="258"/>
      <c r="AD1087" s="253"/>
      <c r="AE1087" s="253"/>
      <c r="AF1087" s="253"/>
      <c r="AG1087" s="253"/>
      <c r="AH1087" s="253"/>
      <c r="AI1087" s="253"/>
      <c r="AJ1087" s="253"/>
      <c r="AK1087" s="258"/>
      <c r="AL1087" s="258"/>
      <c r="AM1087" s="258"/>
      <c r="AN1087" s="258"/>
      <c r="AO1087" s="258"/>
      <c r="AP1087" s="258"/>
      <c r="AQ1087" s="258"/>
      <c r="AR1087" s="258"/>
      <c r="AS1087" s="258"/>
      <c r="AT1087" s="258"/>
      <c r="AU1087" s="258"/>
      <c r="AV1087" s="258"/>
      <c r="AW1087" s="258"/>
      <c r="AX1087" s="258"/>
      <c r="AY1087" s="258"/>
      <c r="AZ1087" s="258"/>
      <c r="BA1087" s="258"/>
      <c r="BB1087" s="258"/>
      <c r="BC1087" s="258"/>
      <c r="BD1087" s="258"/>
      <c r="BE1087" s="258"/>
      <c r="BF1087" s="258"/>
      <c r="BG1087" s="258"/>
      <c r="BH1087" s="258"/>
      <c r="BI1087" s="258"/>
      <c r="BJ1087" s="258"/>
      <c r="BK1087" s="258"/>
      <c r="BL1087" s="297"/>
      <c r="BM1087" s="258"/>
      <c r="BN1087" s="258"/>
      <c r="BO1087" s="258"/>
      <c r="BP1087" s="258"/>
      <c r="BQ1087" s="258"/>
      <c r="BR1087" s="258"/>
      <c r="BS1087" s="258"/>
      <c r="BT1087" s="258"/>
      <c r="BU1087" s="258"/>
      <c r="BV1087" s="259"/>
      <c r="BW1087" s="260"/>
      <c r="BX1087" s="258"/>
      <c r="BY1087" s="258"/>
      <c r="BZ1087" s="258"/>
      <c r="CA1087" s="258"/>
    </row>
    <row r="1088" spans="2:79" x14ac:dyDescent="0.25">
      <c r="B1088" s="263"/>
      <c r="C1088" s="261"/>
      <c r="I1088" s="220"/>
      <c r="J1088" s="253"/>
      <c r="K1088" s="254"/>
      <c r="L1088" s="254"/>
      <c r="M1088" s="255"/>
      <c r="N1088" s="326"/>
      <c r="O1088" s="256"/>
      <c r="P1088" s="256"/>
      <c r="Q1088" s="256"/>
      <c r="R1088" s="256"/>
      <c r="S1088" s="256"/>
      <c r="T1088" s="256"/>
      <c r="U1088" s="256"/>
      <c r="V1088" s="257"/>
      <c r="W1088" s="257"/>
      <c r="X1088" s="257"/>
      <c r="Y1088" s="257"/>
      <c r="Z1088" s="257"/>
      <c r="AA1088" s="257"/>
      <c r="AB1088" s="253"/>
      <c r="AC1088" s="258"/>
      <c r="AD1088" s="253"/>
      <c r="AE1088" s="253"/>
      <c r="AF1088" s="253"/>
      <c r="AG1088" s="253"/>
      <c r="AH1088" s="253"/>
      <c r="AI1088" s="253"/>
      <c r="AJ1088" s="253"/>
      <c r="AK1088" s="258"/>
      <c r="AL1088" s="258"/>
      <c r="AM1088" s="258"/>
      <c r="AN1088" s="258"/>
      <c r="AO1088" s="258"/>
      <c r="AP1088" s="258"/>
      <c r="AQ1088" s="258"/>
      <c r="AR1088" s="258"/>
      <c r="AS1088" s="258"/>
      <c r="AT1088" s="258"/>
      <c r="AU1088" s="258"/>
      <c r="AV1088" s="258"/>
      <c r="AW1088" s="258"/>
      <c r="AX1088" s="258"/>
      <c r="AY1088" s="258"/>
      <c r="AZ1088" s="258"/>
      <c r="BA1088" s="258"/>
      <c r="BB1088" s="258"/>
      <c r="BC1088" s="258"/>
      <c r="BD1088" s="258"/>
      <c r="BE1088" s="258"/>
      <c r="BF1088" s="258"/>
      <c r="BG1088" s="258"/>
      <c r="BH1088" s="258"/>
      <c r="BI1088" s="258"/>
      <c r="BJ1088" s="258"/>
      <c r="BK1088" s="258"/>
      <c r="BL1088" s="297"/>
      <c r="BM1088" s="258"/>
      <c r="BN1088" s="258"/>
      <c r="BO1088" s="258"/>
      <c r="BP1088" s="258"/>
      <c r="BQ1088" s="258"/>
      <c r="BR1088" s="258"/>
      <c r="BS1088" s="258"/>
      <c r="BT1088" s="258"/>
      <c r="BU1088" s="258"/>
      <c r="BV1088" s="259"/>
      <c r="BW1088" s="260"/>
      <c r="BX1088" s="258"/>
      <c r="BY1088" s="258"/>
      <c r="BZ1088" s="258"/>
      <c r="CA1088" s="258"/>
    </row>
    <row r="1089" spans="2:79" x14ac:dyDescent="0.25">
      <c r="B1089" s="263"/>
      <c r="C1089" s="261"/>
      <c r="I1089" s="220"/>
      <c r="J1089" s="253"/>
      <c r="K1089" s="254"/>
      <c r="L1089" s="254"/>
      <c r="M1089" s="255"/>
      <c r="N1089" s="326"/>
      <c r="O1089" s="256"/>
      <c r="P1089" s="256"/>
      <c r="Q1089" s="256"/>
      <c r="R1089" s="256"/>
      <c r="S1089" s="256"/>
      <c r="T1089" s="256"/>
      <c r="U1089" s="256"/>
      <c r="V1089" s="257"/>
      <c r="W1089" s="257"/>
      <c r="X1089" s="257"/>
      <c r="Y1089" s="257"/>
      <c r="Z1089" s="257"/>
      <c r="AA1089" s="257"/>
      <c r="AB1089" s="253"/>
      <c r="AC1089" s="258"/>
      <c r="AD1089" s="253"/>
      <c r="AE1089" s="253"/>
      <c r="AF1089" s="253"/>
      <c r="AG1089" s="253"/>
      <c r="AH1089" s="253"/>
      <c r="AI1089" s="253"/>
      <c r="AJ1089" s="253"/>
      <c r="AK1089" s="258"/>
      <c r="AL1089" s="258"/>
      <c r="AM1089" s="258"/>
      <c r="AN1089" s="258"/>
      <c r="AO1089" s="258"/>
      <c r="AP1089" s="258"/>
      <c r="AQ1089" s="258"/>
      <c r="AR1089" s="258"/>
      <c r="AS1089" s="258"/>
      <c r="AT1089" s="258"/>
      <c r="AU1089" s="258"/>
      <c r="AV1089" s="258"/>
      <c r="AW1089" s="258"/>
      <c r="AX1089" s="258"/>
      <c r="AY1089" s="258"/>
      <c r="AZ1089" s="258"/>
      <c r="BA1089" s="258"/>
      <c r="BB1089" s="258"/>
      <c r="BC1089" s="258"/>
      <c r="BD1089" s="258"/>
      <c r="BE1089" s="258"/>
      <c r="BF1089" s="258"/>
      <c r="BG1089" s="258"/>
      <c r="BH1089" s="258"/>
      <c r="BI1089" s="258"/>
      <c r="BJ1089" s="258"/>
      <c r="BK1089" s="258"/>
      <c r="BL1089" s="297"/>
      <c r="BM1089" s="258"/>
      <c r="BN1089" s="258"/>
      <c r="BO1089" s="258"/>
      <c r="BP1089" s="258"/>
      <c r="BQ1089" s="258"/>
      <c r="BR1089" s="258"/>
      <c r="BS1089" s="258"/>
      <c r="BT1089" s="258"/>
      <c r="BU1089" s="258"/>
      <c r="BV1089" s="259"/>
      <c r="BW1089" s="260"/>
      <c r="BX1089" s="258"/>
      <c r="BY1089" s="258"/>
      <c r="BZ1089" s="258"/>
      <c r="CA1089" s="258"/>
    </row>
    <row r="1090" spans="2:79" x14ac:dyDescent="0.25">
      <c r="B1090" s="263"/>
      <c r="C1090" s="261"/>
      <c r="I1090" s="220"/>
      <c r="J1090" s="253"/>
      <c r="K1090" s="254"/>
      <c r="L1090" s="254"/>
      <c r="M1090" s="255"/>
      <c r="N1090" s="326"/>
      <c r="O1090" s="256"/>
      <c r="P1090" s="256"/>
      <c r="Q1090" s="256"/>
      <c r="R1090" s="256"/>
      <c r="S1090" s="256"/>
      <c r="T1090" s="256"/>
      <c r="U1090" s="256"/>
      <c r="V1090" s="257"/>
      <c r="W1090" s="257"/>
      <c r="X1090" s="257"/>
      <c r="Y1090" s="257"/>
      <c r="Z1090" s="257"/>
      <c r="AA1090" s="257"/>
      <c r="AB1090" s="253"/>
      <c r="AC1090" s="258"/>
      <c r="AD1090" s="253"/>
      <c r="AE1090" s="253"/>
      <c r="AF1090" s="253"/>
      <c r="AG1090" s="253"/>
      <c r="AH1090" s="253"/>
      <c r="AI1090" s="253"/>
      <c r="AJ1090" s="253"/>
      <c r="AK1090" s="258"/>
      <c r="AL1090" s="258"/>
      <c r="AM1090" s="258"/>
      <c r="AN1090" s="258"/>
      <c r="AO1090" s="258"/>
      <c r="AP1090" s="258"/>
      <c r="AQ1090" s="258"/>
      <c r="AR1090" s="258"/>
      <c r="AS1090" s="258"/>
      <c r="AT1090" s="258"/>
      <c r="AU1090" s="258"/>
      <c r="AV1090" s="258"/>
      <c r="AW1090" s="258"/>
      <c r="AX1090" s="258"/>
      <c r="AY1090" s="258"/>
      <c r="AZ1090" s="258"/>
      <c r="BA1090" s="258"/>
      <c r="BB1090" s="258"/>
      <c r="BC1090" s="258"/>
      <c r="BD1090" s="258"/>
      <c r="BE1090" s="258"/>
      <c r="BF1090" s="258"/>
      <c r="BG1090" s="258"/>
      <c r="BH1090" s="258"/>
      <c r="BI1090" s="258"/>
      <c r="BJ1090" s="258"/>
      <c r="BK1090" s="258"/>
      <c r="BL1090" s="297"/>
      <c r="BM1090" s="258"/>
      <c r="BN1090" s="258"/>
      <c r="BO1090" s="258"/>
      <c r="BP1090" s="258"/>
      <c r="BQ1090" s="258"/>
      <c r="BR1090" s="258"/>
      <c r="BS1090" s="258"/>
      <c r="BT1090" s="258"/>
      <c r="BU1090" s="258"/>
      <c r="BV1090" s="259"/>
      <c r="BW1090" s="260"/>
      <c r="BX1090" s="258"/>
      <c r="BY1090" s="258"/>
      <c r="BZ1090" s="258"/>
      <c r="CA1090" s="258"/>
    </row>
    <row r="1091" spans="2:79" x14ac:dyDescent="0.25">
      <c r="B1091" s="263"/>
      <c r="C1091" s="261"/>
      <c r="I1091" s="220"/>
      <c r="J1091" s="253"/>
      <c r="K1091" s="254"/>
      <c r="L1091" s="254"/>
      <c r="M1091" s="255"/>
      <c r="N1091" s="326"/>
      <c r="O1091" s="256"/>
      <c r="P1091" s="256"/>
      <c r="Q1091" s="256"/>
      <c r="R1091" s="256"/>
      <c r="S1091" s="256"/>
      <c r="T1091" s="256"/>
      <c r="U1091" s="256"/>
      <c r="V1091" s="257"/>
      <c r="W1091" s="257"/>
      <c r="X1091" s="257"/>
      <c r="Y1091" s="257"/>
      <c r="Z1091" s="257"/>
      <c r="AA1091" s="257"/>
      <c r="AB1091" s="253"/>
      <c r="AC1091" s="258"/>
      <c r="AD1091" s="253"/>
      <c r="AE1091" s="253"/>
      <c r="AF1091" s="253"/>
      <c r="AG1091" s="253"/>
      <c r="AH1091" s="253"/>
      <c r="AI1091" s="253"/>
      <c r="AJ1091" s="253"/>
      <c r="AK1091" s="258"/>
      <c r="AL1091" s="258"/>
      <c r="AM1091" s="258"/>
      <c r="AN1091" s="258"/>
      <c r="AO1091" s="258"/>
      <c r="AP1091" s="258"/>
      <c r="AQ1091" s="258"/>
      <c r="AR1091" s="258"/>
      <c r="AS1091" s="258"/>
      <c r="AT1091" s="258"/>
      <c r="AU1091" s="258"/>
      <c r="AV1091" s="258"/>
      <c r="AW1091" s="258"/>
      <c r="AX1091" s="258"/>
      <c r="AY1091" s="258"/>
      <c r="AZ1091" s="258"/>
      <c r="BA1091" s="258"/>
      <c r="BB1091" s="258"/>
      <c r="BC1091" s="258"/>
      <c r="BD1091" s="258"/>
      <c r="BE1091" s="258"/>
      <c r="BF1091" s="258"/>
      <c r="BG1091" s="258"/>
      <c r="BH1091" s="258"/>
      <c r="BI1091" s="258"/>
      <c r="BJ1091" s="258"/>
      <c r="BK1091" s="258"/>
      <c r="BL1091" s="297"/>
      <c r="BM1091" s="258"/>
      <c r="BN1091" s="258"/>
      <c r="BO1091" s="258"/>
      <c r="BP1091" s="258"/>
      <c r="BQ1091" s="258"/>
      <c r="BR1091" s="258"/>
      <c r="BS1091" s="258"/>
      <c r="BT1091" s="258"/>
      <c r="BU1091" s="258"/>
      <c r="BV1091" s="259"/>
      <c r="BW1091" s="260"/>
      <c r="BX1091" s="258"/>
      <c r="BY1091" s="258"/>
      <c r="BZ1091" s="258"/>
      <c r="CA1091" s="258"/>
    </row>
    <row r="1092" spans="2:79" x14ac:dyDescent="0.25">
      <c r="B1092" s="263"/>
      <c r="C1092" s="261"/>
      <c r="I1092" s="220"/>
      <c r="J1092" s="253"/>
      <c r="K1092" s="254"/>
      <c r="L1092" s="254"/>
      <c r="M1092" s="255"/>
      <c r="N1092" s="326"/>
      <c r="O1092" s="256"/>
      <c r="P1092" s="256"/>
      <c r="Q1092" s="256"/>
      <c r="R1092" s="256"/>
      <c r="S1092" s="256"/>
      <c r="T1092" s="256"/>
      <c r="U1092" s="256"/>
      <c r="V1092" s="257"/>
      <c r="W1092" s="257"/>
      <c r="X1092" s="257"/>
      <c r="Y1092" s="257"/>
      <c r="Z1092" s="257"/>
      <c r="AA1092" s="257"/>
      <c r="AB1092" s="253"/>
      <c r="AC1092" s="258"/>
      <c r="AD1092" s="253"/>
      <c r="AE1092" s="253"/>
      <c r="AF1092" s="253"/>
      <c r="AG1092" s="253"/>
      <c r="AH1092" s="253"/>
      <c r="AI1092" s="253"/>
      <c r="AJ1092" s="253"/>
      <c r="AK1092" s="258"/>
      <c r="AL1092" s="258"/>
      <c r="AM1092" s="258"/>
      <c r="AN1092" s="258"/>
      <c r="AO1092" s="258"/>
      <c r="AP1092" s="258"/>
      <c r="AQ1092" s="258"/>
      <c r="AR1092" s="258"/>
      <c r="AS1092" s="258"/>
      <c r="AT1092" s="258"/>
      <c r="AU1092" s="258"/>
      <c r="AV1092" s="258"/>
      <c r="AW1092" s="258"/>
      <c r="AX1092" s="258"/>
      <c r="AY1092" s="258"/>
      <c r="AZ1092" s="258"/>
      <c r="BA1092" s="258"/>
      <c r="BB1092" s="258"/>
      <c r="BC1092" s="258"/>
      <c r="BD1092" s="258"/>
      <c r="BE1092" s="258"/>
      <c r="BF1092" s="258"/>
      <c r="BG1092" s="258"/>
      <c r="BH1092" s="258"/>
      <c r="BI1092" s="258"/>
      <c r="BJ1092" s="258"/>
      <c r="BK1092" s="258"/>
      <c r="BL1092" s="297"/>
      <c r="BM1092" s="258"/>
      <c r="BN1092" s="258"/>
      <c r="BO1092" s="258"/>
      <c r="BP1092" s="258"/>
      <c r="BQ1092" s="258"/>
      <c r="BR1092" s="258"/>
      <c r="BS1092" s="258"/>
      <c r="BT1092" s="258"/>
      <c r="BU1092" s="258"/>
      <c r="BV1092" s="259"/>
      <c r="BW1092" s="260"/>
      <c r="BX1092" s="258"/>
      <c r="BY1092" s="258"/>
      <c r="BZ1092" s="258"/>
      <c r="CA1092" s="258"/>
    </row>
    <row r="1093" spans="2:79" x14ac:dyDescent="0.25">
      <c r="B1093" s="263"/>
      <c r="C1093" s="261"/>
      <c r="I1093" s="220"/>
      <c r="J1093" s="253"/>
      <c r="K1093" s="254"/>
      <c r="L1093" s="254"/>
      <c r="M1093" s="255"/>
      <c r="N1093" s="326"/>
      <c r="O1093" s="256"/>
      <c r="P1093" s="256"/>
      <c r="Q1093" s="256"/>
      <c r="R1093" s="256"/>
      <c r="S1093" s="256"/>
      <c r="T1093" s="256"/>
      <c r="U1093" s="256"/>
      <c r="V1093" s="257"/>
      <c r="W1093" s="257"/>
      <c r="X1093" s="257"/>
      <c r="Y1093" s="257"/>
      <c r="Z1093" s="257"/>
      <c r="AA1093" s="257"/>
      <c r="AB1093" s="253"/>
      <c r="AC1093" s="258"/>
      <c r="AD1093" s="253"/>
      <c r="AE1093" s="253"/>
      <c r="AF1093" s="253"/>
      <c r="AG1093" s="253"/>
      <c r="AH1093" s="253"/>
      <c r="AI1093" s="253"/>
      <c r="AJ1093" s="253"/>
      <c r="AK1093" s="258"/>
      <c r="AL1093" s="258"/>
      <c r="AM1093" s="258"/>
      <c r="AN1093" s="258"/>
      <c r="AO1093" s="258"/>
      <c r="AP1093" s="258"/>
      <c r="AQ1093" s="258"/>
      <c r="AR1093" s="258"/>
      <c r="AS1093" s="258"/>
      <c r="AT1093" s="258"/>
      <c r="AU1093" s="258"/>
      <c r="AV1093" s="258"/>
      <c r="AW1093" s="258"/>
      <c r="AX1093" s="258"/>
      <c r="AY1093" s="258"/>
      <c r="AZ1093" s="258"/>
      <c r="BA1093" s="258"/>
      <c r="BB1093" s="258"/>
      <c r="BC1093" s="258"/>
      <c r="BD1093" s="258"/>
      <c r="BE1093" s="258"/>
      <c r="BF1093" s="258"/>
      <c r="BG1093" s="258"/>
      <c r="BH1093" s="258"/>
      <c r="BI1093" s="258"/>
      <c r="BJ1093" s="258"/>
      <c r="BK1093" s="258"/>
      <c r="BL1093" s="297"/>
      <c r="BM1093" s="258"/>
      <c r="BN1093" s="258"/>
      <c r="BO1093" s="258"/>
      <c r="BP1093" s="258"/>
      <c r="BQ1093" s="258"/>
      <c r="BR1093" s="258"/>
      <c r="BS1093" s="258"/>
      <c r="BT1093" s="258"/>
      <c r="BU1093" s="258"/>
      <c r="BV1093" s="259"/>
      <c r="BW1093" s="260"/>
      <c r="BX1093" s="258"/>
      <c r="BY1093" s="258"/>
      <c r="BZ1093" s="258"/>
      <c r="CA1093" s="258"/>
    </row>
    <row r="1094" spans="2:79" x14ac:dyDescent="0.25">
      <c r="B1094" s="263"/>
      <c r="C1094" s="261"/>
      <c r="I1094" s="220"/>
      <c r="J1094" s="253"/>
      <c r="K1094" s="254"/>
      <c r="L1094" s="254"/>
      <c r="M1094" s="255"/>
      <c r="N1094" s="326"/>
      <c r="O1094" s="256"/>
      <c r="P1094" s="256"/>
      <c r="Q1094" s="256"/>
      <c r="R1094" s="256"/>
      <c r="S1094" s="256"/>
      <c r="T1094" s="256"/>
      <c r="U1094" s="256"/>
      <c r="V1094" s="257"/>
      <c r="W1094" s="257"/>
      <c r="X1094" s="257"/>
      <c r="Y1094" s="257"/>
      <c r="Z1094" s="257"/>
      <c r="AA1094" s="257"/>
      <c r="AB1094" s="253"/>
      <c r="AC1094" s="258"/>
      <c r="AD1094" s="253"/>
      <c r="AE1094" s="253"/>
      <c r="AF1094" s="253"/>
      <c r="AG1094" s="253"/>
      <c r="AH1094" s="253"/>
      <c r="AI1094" s="253"/>
      <c r="AJ1094" s="253"/>
      <c r="AK1094" s="258"/>
      <c r="AL1094" s="258"/>
      <c r="AM1094" s="258"/>
      <c r="AN1094" s="258"/>
      <c r="AO1094" s="258"/>
      <c r="AP1094" s="258"/>
      <c r="AQ1094" s="258"/>
      <c r="AR1094" s="258"/>
      <c r="AS1094" s="258"/>
      <c r="AT1094" s="258"/>
      <c r="AU1094" s="258"/>
      <c r="AV1094" s="258"/>
      <c r="AW1094" s="258"/>
      <c r="AX1094" s="258"/>
      <c r="AY1094" s="258"/>
      <c r="AZ1094" s="258"/>
      <c r="BA1094" s="258"/>
      <c r="BB1094" s="258"/>
      <c r="BC1094" s="258"/>
      <c r="BD1094" s="258"/>
      <c r="BE1094" s="258"/>
      <c r="BF1094" s="258"/>
      <c r="BG1094" s="258"/>
      <c r="BH1094" s="258"/>
      <c r="BI1094" s="258"/>
      <c r="BJ1094" s="258"/>
      <c r="BK1094" s="258"/>
      <c r="BL1094" s="297"/>
      <c r="BM1094" s="258"/>
      <c r="BN1094" s="258"/>
      <c r="BO1094" s="258"/>
      <c r="BP1094" s="258"/>
      <c r="BQ1094" s="258"/>
      <c r="BR1094" s="258"/>
      <c r="BS1094" s="258"/>
      <c r="BT1094" s="258"/>
      <c r="BU1094" s="258"/>
      <c r="BV1094" s="259"/>
      <c r="BW1094" s="260"/>
      <c r="BX1094" s="258"/>
      <c r="BY1094" s="258"/>
      <c r="BZ1094" s="258"/>
      <c r="CA1094" s="258"/>
    </row>
    <row r="1095" spans="2:79" x14ac:dyDescent="0.25">
      <c r="B1095" s="263"/>
      <c r="C1095" s="261"/>
      <c r="I1095" s="220"/>
      <c r="J1095" s="253"/>
      <c r="K1095" s="254"/>
      <c r="L1095" s="254"/>
      <c r="M1095" s="255"/>
      <c r="N1095" s="326"/>
      <c r="O1095" s="256"/>
      <c r="P1095" s="256"/>
      <c r="Q1095" s="256"/>
      <c r="R1095" s="256"/>
      <c r="S1095" s="256"/>
      <c r="T1095" s="256"/>
      <c r="U1095" s="256"/>
      <c r="V1095" s="257"/>
      <c r="W1095" s="257"/>
      <c r="X1095" s="257"/>
      <c r="Y1095" s="257"/>
      <c r="Z1095" s="257"/>
      <c r="AA1095" s="257"/>
      <c r="AB1095" s="253"/>
      <c r="AC1095" s="258"/>
      <c r="AD1095" s="253"/>
      <c r="AE1095" s="253"/>
      <c r="AF1095" s="253"/>
      <c r="AG1095" s="253"/>
      <c r="AH1095" s="253"/>
      <c r="AI1095" s="253"/>
      <c r="AJ1095" s="253"/>
      <c r="AK1095" s="258"/>
      <c r="AL1095" s="258"/>
      <c r="AM1095" s="258"/>
      <c r="AN1095" s="258"/>
      <c r="AO1095" s="258"/>
      <c r="AP1095" s="258"/>
      <c r="AQ1095" s="258"/>
      <c r="AR1095" s="258"/>
      <c r="AS1095" s="258"/>
      <c r="AT1095" s="258"/>
      <c r="AU1095" s="258"/>
      <c r="AV1095" s="258"/>
      <c r="AW1095" s="258"/>
      <c r="AX1095" s="258"/>
      <c r="AY1095" s="258"/>
      <c r="AZ1095" s="258"/>
      <c r="BA1095" s="258"/>
      <c r="BB1095" s="258"/>
      <c r="BC1095" s="258"/>
      <c r="BD1095" s="258"/>
      <c r="BE1095" s="258"/>
      <c r="BF1095" s="258"/>
      <c r="BG1095" s="258"/>
      <c r="BH1095" s="258"/>
      <c r="BI1095" s="258"/>
      <c r="BJ1095" s="258"/>
      <c r="BK1095" s="258"/>
      <c r="BL1095" s="297"/>
      <c r="BM1095" s="258"/>
      <c r="BN1095" s="258"/>
      <c r="BO1095" s="258"/>
      <c r="BP1095" s="258"/>
      <c r="BQ1095" s="258"/>
      <c r="BR1095" s="258"/>
      <c r="BS1095" s="258"/>
      <c r="BT1095" s="258"/>
      <c r="BU1095" s="258"/>
      <c r="BV1095" s="259"/>
      <c r="BW1095" s="260"/>
      <c r="BX1095" s="258"/>
      <c r="BY1095" s="258"/>
      <c r="BZ1095" s="258"/>
      <c r="CA1095" s="258"/>
    </row>
    <row r="1096" spans="2:79" x14ac:dyDescent="0.25">
      <c r="B1096" s="263"/>
      <c r="C1096" s="261"/>
      <c r="I1096" s="220"/>
      <c r="J1096" s="253"/>
      <c r="K1096" s="254"/>
      <c r="L1096" s="254"/>
      <c r="M1096" s="255"/>
      <c r="N1096" s="326"/>
      <c r="O1096" s="256"/>
      <c r="P1096" s="256"/>
      <c r="Q1096" s="256"/>
      <c r="R1096" s="256"/>
      <c r="S1096" s="256"/>
      <c r="T1096" s="256"/>
      <c r="U1096" s="256"/>
      <c r="V1096" s="257"/>
      <c r="W1096" s="257"/>
      <c r="X1096" s="257"/>
      <c r="Y1096" s="257"/>
      <c r="Z1096" s="257"/>
      <c r="AA1096" s="257"/>
      <c r="AB1096" s="253"/>
      <c r="AC1096" s="258"/>
      <c r="AD1096" s="253"/>
      <c r="AE1096" s="253"/>
      <c r="AF1096" s="253"/>
      <c r="AG1096" s="253"/>
      <c r="AH1096" s="253"/>
      <c r="AI1096" s="253"/>
      <c r="AJ1096" s="253"/>
      <c r="AK1096" s="258"/>
      <c r="AL1096" s="258"/>
      <c r="AM1096" s="258"/>
      <c r="AN1096" s="258"/>
      <c r="AO1096" s="258"/>
      <c r="AP1096" s="258"/>
      <c r="AQ1096" s="258"/>
      <c r="AR1096" s="258"/>
      <c r="AS1096" s="258"/>
      <c r="AT1096" s="258"/>
      <c r="AU1096" s="258"/>
      <c r="AV1096" s="258"/>
      <c r="AW1096" s="258"/>
      <c r="AX1096" s="258"/>
      <c r="AY1096" s="258"/>
      <c r="AZ1096" s="258"/>
      <c r="BA1096" s="258"/>
      <c r="BB1096" s="258"/>
      <c r="BC1096" s="258"/>
      <c r="BD1096" s="258"/>
      <c r="BE1096" s="258"/>
      <c r="BF1096" s="258"/>
      <c r="BG1096" s="258"/>
      <c r="BH1096" s="258"/>
      <c r="BI1096" s="258"/>
      <c r="BJ1096" s="258"/>
      <c r="BK1096" s="258"/>
      <c r="BL1096" s="297"/>
      <c r="BM1096" s="258"/>
      <c r="BN1096" s="258"/>
      <c r="BO1096" s="258"/>
      <c r="BP1096" s="258"/>
      <c r="BQ1096" s="258"/>
      <c r="BR1096" s="258"/>
      <c r="BS1096" s="258"/>
      <c r="BT1096" s="258"/>
      <c r="BU1096" s="258"/>
      <c r="BV1096" s="259"/>
      <c r="BW1096" s="260"/>
      <c r="BX1096" s="258"/>
      <c r="BY1096" s="258"/>
      <c r="BZ1096" s="258"/>
      <c r="CA1096" s="258"/>
    </row>
    <row r="1097" spans="2:79" x14ac:dyDescent="0.25">
      <c r="B1097" s="263"/>
      <c r="C1097" s="261"/>
      <c r="I1097" s="220"/>
      <c r="J1097" s="253"/>
      <c r="K1097" s="254"/>
      <c r="L1097" s="254"/>
      <c r="M1097" s="255"/>
      <c r="N1097" s="326"/>
      <c r="O1097" s="256"/>
      <c r="P1097" s="256"/>
      <c r="Q1097" s="256"/>
      <c r="R1097" s="256"/>
      <c r="S1097" s="256"/>
      <c r="T1097" s="256"/>
      <c r="U1097" s="256"/>
      <c r="V1097" s="257"/>
      <c r="W1097" s="257"/>
      <c r="X1097" s="257"/>
      <c r="Y1097" s="257"/>
      <c r="Z1097" s="257"/>
      <c r="AA1097" s="257"/>
      <c r="AB1097" s="253"/>
      <c r="AC1097" s="258"/>
      <c r="AD1097" s="253"/>
      <c r="AE1097" s="253"/>
      <c r="AF1097" s="253"/>
      <c r="AG1097" s="253"/>
      <c r="AH1097" s="253"/>
      <c r="AI1097" s="253"/>
      <c r="AJ1097" s="253"/>
      <c r="AK1097" s="258"/>
      <c r="AL1097" s="258"/>
      <c r="AM1097" s="258"/>
      <c r="AN1097" s="258"/>
      <c r="AO1097" s="258"/>
      <c r="AP1097" s="258"/>
      <c r="AQ1097" s="258"/>
      <c r="AR1097" s="258"/>
      <c r="AS1097" s="258"/>
      <c r="AT1097" s="258"/>
      <c r="AU1097" s="258"/>
      <c r="AV1097" s="258"/>
      <c r="AW1097" s="258"/>
      <c r="AX1097" s="258"/>
      <c r="AY1097" s="258"/>
      <c r="AZ1097" s="258"/>
      <c r="BA1097" s="258"/>
      <c r="BB1097" s="258"/>
      <c r="BC1097" s="258"/>
      <c r="BD1097" s="258"/>
      <c r="BE1097" s="258"/>
      <c r="BF1097" s="258"/>
      <c r="BG1097" s="258"/>
      <c r="BH1097" s="258"/>
      <c r="BI1097" s="258"/>
      <c r="BJ1097" s="258"/>
      <c r="BK1097" s="258"/>
      <c r="BL1097" s="297"/>
      <c r="BM1097" s="258"/>
      <c r="BN1097" s="258"/>
      <c r="BO1097" s="258"/>
      <c r="BP1097" s="258"/>
      <c r="BQ1097" s="258"/>
      <c r="BR1097" s="258"/>
      <c r="BS1097" s="258"/>
      <c r="BT1097" s="258"/>
      <c r="BU1097" s="258"/>
      <c r="BV1097" s="259"/>
      <c r="BW1097" s="260"/>
      <c r="BX1097" s="258"/>
      <c r="BY1097" s="258"/>
      <c r="BZ1097" s="258"/>
      <c r="CA1097" s="258"/>
    </row>
    <row r="1098" spans="2:79" x14ac:dyDescent="0.25">
      <c r="B1098" s="263"/>
      <c r="C1098" s="261"/>
      <c r="I1098" s="220"/>
      <c r="J1098" s="253"/>
      <c r="K1098" s="254"/>
      <c r="L1098" s="254"/>
      <c r="M1098" s="255"/>
      <c r="N1098" s="326"/>
      <c r="O1098" s="256"/>
      <c r="P1098" s="256"/>
      <c r="Q1098" s="256"/>
      <c r="R1098" s="256"/>
      <c r="S1098" s="256"/>
      <c r="T1098" s="256"/>
      <c r="U1098" s="256"/>
      <c r="V1098" s="257"/>
      <c r="W1098" s="257"/>
      <c r="X1098" s="257"/>
      <c r="Y1098" s="257"/>
      <c r="Z1098" s="257"/>
      <c r="AA1098" s="257"/>
      <c r="AB1098" s="253"/>
      <c r="AC1098" s="258"/>
      <c r="AD1098" s="253"/>
      <c r="AE1098" s="253"/>
      <c r="AF1098" s="253"/>
      <c r="AG1098" s="253"/>
      <c r="AH1098" s="253"/>
      <c r="AI1098" s="253"/>
      <c r="AJ1098" s="253"/>
      <c r="AK1098" s="258"/>
      <c r="AL1098" s="258"/>
      <c r="AM1098" s="258"/>
      <c r="AN1098" s="258"/>
      <c r="AO1098" s="258"/>
      <c r="AP1098" s="258"/>
      <c r="AQ1098" s="258"/>
      <c r="AR1098" s="258"/>
      <c r="AS1098" s="258"/>
      <c r="AT1098" s="258"/>
      <c r="AU1098" s="258"/>
      <c r="AV1098" s="258"/>
      <c r="AW1098" s="258"/>
      <c r="AX1098" s="258"/>
      <c r="AY1098" s="258"/>
      <c r="AZ1098" s="258"/>
      <c r="BA1098" s="258"/>
      <c r="BB1098" s="258"/>
      <c r="BC1098" s="258"/>
      <c r="BD1098" s="258"/>
      <c r="BE1098" s="258"/>
      <c r="BF1098" s="258"/>
      <c r="BG1098" s="258"/>
      <c r="BH1098" s="258"/>
      <c r="BI1098" s="258"/>
      <c r="BJ1098" s="258"/>
      <c r="BK1098" s="258"/>
      <c r="BL1098" s="297"/>
      <c r="BM1098" s="258"/>
      <c r="BN1098" s="258"/>
      <c r="BO1098" s="258"/>
      <c r="BP1098" s="258"/>
      <c r="BQ1098" s="258"/>
      <c r="BR1098" s="258"/>
      <c r="BS1098" s="258"/>
      <c r="BT1098" s="258"/>
      <c r="BU1098" s="258"/>
      <c r="BV1098" s="259"/>
      <c r="BW1098" s="260"/>
      <c r="BX1098" s="258"/>
      <c r="BY1098" s="258"/>
      <c r="BZ1098" s="258"/>
      <c r="CA1098" s="258"/>
    </row>
    <row r="1099" spans="2:79" x14ac:dyDescent="0.25">
      <c r="B1099" s="263"/>
      <c r="C1099" s="261"/>
      <c r="I1099" s="220"/>
      <c r="J1099" s="253"/>
      <c r="K1099" s="254"/>
      <c r="L1099" s="254"/>
      <c r="M1099" s="255"/>
      <c r="N1099" s="326"/>
      <c r="O1099" s="256"/>
      <c r="P1099" s="256"/>
      <c r="Q1099" s="256"/>
      <c r="R1099" s="256"/>
      <c r="S1099" s="256"/>
      <c r="T1099" s="256"/>
      <c r="U1099" s="256"/>
      <c r="V1099" s="257"/>
      <c r="W1099" s="257"/>
      <c r="X1099" s="257"/>
      <c r="Y1099" s="257"/>
      <c r="Z1099" s="257"/>
      <c r="AA1099" s="257"/>
      <c r="AB1099" s="253"/>
      <c r="AC1099" s="258"/>
      <c r="AD1099" s="253"/>
      <c r="AE1099" s="253"/>
      <c r="AF1099" s="253"/>
      <c r="AG1099" s="253"/>
      <c r="AH1099" s="253"/>
      <c r="AI1099" s="253"/>
      <c r="AJ1099" s="253"/>
      <c r="AK1099" s="258"/>
      <c r="AL1099" s="258"/>
      <c r="AM1099" s="258"/>
      <c r="AN1099" s="258"/>
      <c r="AO1099" s="258"/>
      <c r="AP1099" s="258"/>
      <c r="AQ1099" s="258"/>
      <c r="AR1099" s="258"/>
      <c r="AS1099" s="258"/>
      <c r="AT1099" s="258"/>
      <c r="AU1099" s="258"/>
      <c r="AV1099" s="258"/>
      <c r="AW1099" s="258"/>
      <c r="AX1099" s="258"/>
      <c r="AY1099" s="258"/>
      <c r="AZ1099" s="258"/>
      <c r="BA1099" s="258"/>
      <c r="BB1099" s="258"/>
      <c r="BC1099" s="258"/>
      <c r="BD1099" s="258"/>
      <c r="BE1099" s="258"/>
      <c r="BF1099" s="258"/>
      <c r="BG1099" s="258"/>
      <c r="BH1099" s="258"/>
      <c r="BI1099" s="258"/>
      <c r="BJ1099" s="258"/>
      <c r="BK1099" s="258"/>
      <c r="BL1099" s="297"/>
      <c r="BM1099" s="258"/>
      <c r="BN1099" s="258"/>
      <c r="BO1099" s="258"/>
      <c r="BP1099" s="258"/>
      <c r="BQ1099" s="258"/>
      <c r="BR1099" s="258"/>
      <c r="BS1099" s="258"/>
      <c r="BT1099" s="258"/>
      <c r="BU1099" s="258"/>
      <c r="BV1099" s="259"/>
      <c r="BW1099" s="260"/>
      <c r="BX1099" s="258"/>
      <c r="BY1099" s="258"/>
      <c r="BZ1099" s="258"/>
      <c r="CA1099" s="258"/>
    </row>
    <row r="1100" spans="2:79" x14ac:dyDescent="0.25">
      <c r="B1100" s="263"/>
      <c r="C1100" s="261"/>
      <c r="I1100" s="220"/>
      <c r="J1100" s="253"/>
      <c r="K1100" s="254"/>
      <c r="L1100" s="254"/>
      <c r="M1100" s="255"/>
      <c r="N1100" s="326"/>
      <c r="O1100" s="256"/>
      <c r="P1100" s="256"/>
      <c r="Q1100" s="256"/>
      <c r="R1100" s="256"/>
      <c r="S1100" s="256"/>
      <c r="T1100" s="256"/>
      <c r="U1100" s="256"/>
      <c r="V1100" s="257"/>
      <c r="W1100" s="257"/>
      <c r="X1100" s="257"/>
      <c r="Y1100" s="257"/>
      <c r="Z1100" s="257"/>
      <c r="AA1100" s="257"/>
      <c r="AB1100" s="253"/>
      <c r="AC1100" s="258"/>
      <c r="AD1100" s="253"/>
      <c r="AE1100" s="253"/>
      <c r="AF1100" s="253"/>
      <c r="AG1100" s="253"/>
      <c r="AH1100" s="253"/>
      <c r="AI1100" s="253"/>
      <c r="AJ1100" s="253"/>
      <c r="AK1100" s="258"/>
      <c r="AL1100" s="258"/>
      <c r="AM1100" s="258"/>
      <c r="AN1100" s="258"/>
      <c r="AO1100" s="258"/>
      <c r="AP1100" s="258"/>
      <c r="AQ1100" s="258"/>
      <c r="AR1100" s="258"/>
      <c r="AS1100" s="258"/>
      <c r="AT1100" s="258"/>
      <c r="AU1100" s="258"/>
      <c r="AV1100" s="258"/>
      <c r="AW1100" s="258"/>
      <c r="AX1100" s="258"/>
      <c r="AY1100" s="258"/>
      <c r="AZ1100" s="258"/>
      <c r="BA1100" s="258"/>
      <c r="BB1100" s="258"/>
      <c r="BC1100" s="258"/>
      <c r="BD1100" s="258"/>
      <c r="BE1100" s="258"/>
      <c r="BF1100" s="258"/>
      <c r="BG1100" s="258"/>
      <c r="BH1100" s="258"/>
      <c r="BI1100" s="258"/>
      <c r="BJ1100" s="258"/>
      <c r="BK1100" s="258"/>
      <c r="BL1100" s="297"/>
      <c r="BM1100" s="258"/>
      <c r="BN1100" s="258"/>
      <c r="BO1100" s="258"/>
      <c r="BP1100" s="258"/>
      <c r="BQ1100" s="258"/>
      <c r="BR1100" s="258"/>
      <c r="BS1100" s="258"/>
      <c r="BT1100" s="258"/>
      <c r="BU1100" s="258"/>
      <c r="BV1100" s="259"/>
      <c r="BW1100" s="260"/>
      <c r="BX1100" s="258"/>
      <c r="BY1100" s="258"/>
      <c r="BZ1100" s="258"/>
      <c r="CA1100" s="258"/>
    </row>
    <row r="1101" spans="2:79" x14ac:dyDescent="0.25">
      <c r="B1101" s="263"/>
      <c r="C1101" s="261"/>
      <c r="I1101" s="220"/>
      <c r="J1101" s="253"/>
      <c r="K1101" s="254"/>
      <c r="L1101" s="254"/>
      <c r="M1101" s="255"/>
      <c r="N1101" s="326"/>
      <c r="O1101" s="256"/>
      <c r="P1101" s="256"/>
      <c r="Q1101" s="256"/>
      <c r="R1101" s="256"/>
      <c r="S1101" s="256"/>
      <c r="T1101" s="256"/>
      <c r="U1101" s="256"/>
      <c r="V1101" s="257"/>
      <c r="W1101" s="257"/>
      <c r="X1101" s="257"/>
      <c r="Y1101" s="257"/>
      <c r="Z1101" s="257"/>
      <c r="AA1101" s="257"/>
      <c r="AB1101" s="253"/>
      <c r="AC1101" s="258"/>
      <c r="AD1101" s="253"/>
      <c r="AE1101" s="253"/>
      <c r="AF1101" s="253"/>
      <c r="AG1101" s="253"/>
      <c r="AH1101" s="253"/>
      <c r="AI1101" s="253"/>
      <c r="AJ1101" s="253"/>
      <c r="AK1101" s="258"/>
      <c r="AL1101" s="258"/>
      <c r="AM1101" s="258"/>
      <c r="AN1101" s="258"/>
      <c r="AO1101" s="258"/>
      <c r="AP1101" s="258"/>
      <c r="AQ1101" s="258"/>
      <c r="AR1101" s="258"/>
      <c r="AS1101" s="258"/>
      <c r="AT1101" s="258"/>
      <c r="AU1101" s="258"/>
      <c r="AV1101" s="258"/>
      <c r="AW1101" s="258"/>
      <c r="AX1101" s="258"/>
      <c r="AY1101" s="258"/>
      <c r="AZ1101" s="258"/>
      <c r="BA1101" s="258"/>
      <c r="BB1101" s="258"/>
      <c r="BC1101" s="258"/>
      <c r="BD1101" s="258"/>
      <c r="BE1101" s="258"/>
      <c r="BF1101" s="258"/>
      <c r="BG1101" s="258"/>
      <c r="BH1101" s="258"/>
      <c r="BI1101" s="258"/>
      <c r="BJ1101" s="258"/>
      <c r="BK1101" s="258"/>
      <c r="BL1101" s="297"/>
      <c r="BM1101" s="258"/>
      <c r="BN1101" s="258"/>
      <c r="BO1101" s="258"/>
      <c r="BP1101" s="258"/>
      <c r="BQ1101" s="258"/>
      <c r="BR1101" s="258"/>
      <c r="BS1101" s="258"/>
      <c r="BT1101" s="258"/>
      <c r="BU1101" s="258"/>
      <c r="BV1101" s="259"/>
      <c r="BW1101" s="260"/>
      <c r="BX1101" s="258"/>
      <c r="BY1101" s="258"/>
      <c r="BZ1101" s="258"/>
      <c r="CA1101" s="258"/>
    </row>
    <row r="1102" spans="2:79" x14ac:dyDescent="0.25">
      <c r="B1102" s="263"/>
      <c r="C1102" s="261"/>
      <c r="I1102" s="220"/>
      <c r="J1102" s="253"/>
      <c r="K1102" s="254"/>
      <c r="L1102" s="254"/>
      <c r="M1102" s="255"/>
      <c r="N1102" s="326"/>
      <c r="O1102" s="256"/>
      <c r="P1102" s="256"/>
      <c r="Q1102" s="256"/>
      <c r="R1102" s="256"/>
      <c r="S1102" s="256"/>
      <c r="T1102" s="256"/>
      <c r="U1102" s="256"/>
      <c r="V1102" s="257"/>
      <c r="W1102" s="257"/>
      <c r="X1102" s="257"/>
      <c r="Y1102" s="257"/>
      <c r="Z1102" s="257"/>
      <c r="AA1102" s="257"/>
      <c r="AB1102" s="253"/>
      <c r="AC1102" s="258"/>
      <c r="AD1102" s="253"/>
      <c r="AE1102" s="253"/>
      <c r="AF1102" s="253"/>
      <c r="AG1102" s="253"/>
      <c r="AH1102" s="253"/>
      <c r="AI1102" s="253"/>
      <c r="AJ1102" s="253"/>
      <c r="AK1102" s="258"/>
      <c r="AL1102" s="258"/>
      <c r="AM1102" s="258"/>
      <c r="AN1102" s="258"/>
      <c r="AO1102" s="258"/>
      <c r="AP1102" s="258"/>
      <c r="AQ1102" s="258"/>
      <c r="AR1102" s="258"/>
      <c r="AS1102" s="258"/>
      <c r="AT1102" s="258"/>
      <c r="AU1102" s="258"/>
      <c r="AV1102" s="258"/>
      <c r="AW1102" s="258"/>
      <c r="AX1102" s="258"/>
      <c r="AY1102" s="258"/>
      <c r="AZ1102" s="258"/>
      <c r="BA1102" s="258"/>
      <c r="BB1102" s="258"/>
      <c r="BC1102" s="258"/>
      <c r="BD1102" s="258"/>
      <c r="BE1102" s="258"/>
      <c r="BF1102" s="258"/>
      <c r="BG1102" s="258"/>
      <c r="BH1102" s="258"/>
      <c r="BI1102" s="258"/>
      <c r="BJ1102" s="258"/>
      <c r="BK1102" s="258"/>
      <c r="BL1102" s="297"/>
      <c r="BM1102" s="258"/>
      <c r="BN1102" s="258"/>
      <c r="BO1102" s="258"/>
      <c r="BP1102" s="258"/>
      <c r="BQ1102" s="258"/>
      <c r="BR1102" s="258"/>
      <c r="BS1102" s="258"/>
      <c r="BT1102" s="258"/>
      <c r="BU1102" s="258"/>
      <c r="BV1102" s="259"/>
      <c r="BW1102" s="260"/>
      <c r="BX1102" s="258"/>
      <c r="BY1102" s="258"/>
      <c r="BZ1102" s="258"/>
      <c r="CA1102" s="258"/>
    </row>
    <row r="1103" spans="2:79" x14ac:dyDescent="0.25">
      <c r="B1103" s="263"/>
      <c r="C1103" s="261"/>
      <c r="I1103" s="220"/>
      <c r="J1103" s="253"/>
      <c r="K1103" s="254"/>
      <c r="L1103" s="254"/>
      <c r="M1103" s="255"/>
      <c r="N1103" s="326"/>
      <c r="O1103" s="256"/>
      <c r="P1103" s="256"/>
      <c r="Q1103" s="256"/>
      <c r="R1103" s="256"/>
      <c r="S1103" s="256"/>
      <c r="T1103" s="256"/>
      <c r="U1103" s="256"/>
      <c r="V1103" s="257"/>
      <c r="W1103" s="257"/>
      <c r="X1103" s="257"/>
      <c r="Y1103" s="257"/>
      <c r="Z1103" s="257"/>
      <c r="AA1103" s="257"/>
      <c r="AB1103" s="253"/>
      <c r="AC1103" s="258"/>
      <c r="AD1103" s="253"/>
      <c r="AE1103" s="253"/>
      <c r="AF1103" s="253"/>
      <c r="AG1103" s="253"/>
      <c r="AH1103" s="253"/>
      <c r="AI1103" s="253"/>
      <c r="AJ1103" s="253"/>
      <c r="AK1103" s="258"/>
      <c r="AL1103" s="258"/>
      <c r="AM1103" s="258"/>
      <c r="AN1103" s="258"/>
      <c r="AO1103" s="258"/>
      <c r="AP1103" s="258"/>
      <c r="AQ1103" s="258"/>
      <c r="AR1103" s="258"/>
      <c r="AS1103" s="258"/>
      <c r="AT1103" s="258"/>
      <c r="AU1103" s="258"/>
      <c r="AV1103" s="258"/>
      <c r="AW1103" s="258"/>
      <c r="AX1103" s="258"/>
      <c r="AY1103" s="258"/>
      <c r="AZ1103" s="258"/>
      <c r="BA1103" s="258"/>
      <c r="BB1103" s="258"/>
      <c r="BC1103" s="258"/>
      <c r="BD1103" s="258"/>
      <c r="BE1103" s="258"/>
      <c r="BF1103" s="258"/>
      <c r="BG1103" s="258"/>
      <c r="BH1103" s="258"/>
      <c r="BI1103" s="258"/>
      <c r="BJ1103" s="258"/>
      <c r="BK1103" s="258"/>
      <c r="BL1103" s="297"/>
      <c r="BM1103" s="258"/>
      <c r="BN1103" s="258"/>
      <c r="BO1103" s="258"/>
      <c r="BP1103" s="258"/>
      <c r="BQ1103" s="258"/>
      <c r="BR1103" s="258"/>
      <c r="BS1103" s="258"/>
      <c r="BT1103" s="258"/>
      <c r="BU1103" s="258"/>
      <c r="BV1103" s="259"/>
      <c r="BW1103" s="260"/>
      <c r="BX1103" s="258"/>
      <c r="BY1103" s="258"/>
      <c r="BZ1103" s="258"/>
      <c r="CA1103" s="258"/>
    </row>
    <row r="1104" spans="2:79" x14ac:dyDescent="0.25">
      <c r="B1104" s="263"/>
      <c r="C1104" s="261"/>
      <c r="I1104" s="220"/>
      <c r="J1104" s="253"/>
      <c r="K1104" s="254"/>
      <c r="L1104" s="254"/>
      <c r="M1104" s="255"/>
      <c r="N1104" s="326"/>
      <c r="O1104" s="256"/>
      <c r="P1104" s="256"/>
      <c r="Q1104" s="256"/>
      <c r="R1104" s="256"/>
      <c r="S1104" s="256"/>
      <c r="T1104" s="256"/>
      <c r="U1104" s="256"/>
      <c r="V1104" s="257"/>
      <c r="W1104" s="257"/>
      <c r="X1104" s="257"/>
      <c r="Y1104" s="257"/>
      <c r="Z1104" s="257"/>
      <c r="AA1104" s="257"/>
      <c r="AB1104" s="253"/>
      <c r="AC1104" s="258"/>
      <c r="AD1104" s="253"/>
      <c r="AE1104" s="253"/>
      <c r="AF1104" s="253"/>
      <c r="AG1104" s="253"/>
      <c r="AH1104" s="253"/>
      <c r="AI1104" s="253"/>
      <c r="AJ1104" s="253"/>
      <c r="AK1104" s="258"/>
      <c r="AL1104" s="258"/>
      <c r="AM1104" s="258"/>
      <c r="AN1104" s="258"/>
      <c r="AO1104" s="258"/>
      <c r="AP1104" s="258"/>
      <c r="AQ1104" s="258"/>
      <c r="AR1104" s="258"/>
      <c r="AS1104" s="258"/>
      <c r="AT1104" s="258"/>
      <c r="AU1104" s="258"/>
      <c r="AV1104" s="258"/>
      <c r="AW1104" s="258"/>
      <c r="AX1104" s="258"/>
      <c r="AY1104" s="258"/>
      <c r="AZ1104" s="258"/>
      <c r="BA1104" s="258"/>
      <c r="BB1104" s="258"/>
      <c r="BC1104" s="258"/>
      <c r="BD1104" s="258"/>
      <c r="BE1104" s="258"/>
      <c r="BF1104" s="258"/>
      <c r="BG1104" s="258"/>
      <c r="BH1104" s="258"/>
      <c r="BI1104" s="258"/>
      <c r="BJ1104" s="258"/>
      <c r="BK1104" s="258"/>
      <c r="BL1104" s="297"/>
      <c r="BM1104" s="258"/>
      <c r="BN1104" s="258"/>
      <c r="BO1104" s="258"/>
      <c r="BP1104" s="258"/>
      <c r="BQ1104" s="258"/>
      <c r="BR1104" s="258"/>
      <c r="BS1104" s="258"/>
      <c r="BT1104" s="258"/>
      <c r="BU1104" s="258"/>
      <c r="BV1104" s="259"/>
      <c r="BW1104" s="260"/>
      <c r="BX1104" s="258"/>
      <c r="BY1104" s="258"/>
      <c r="BZ1104" s="258"/>
      <c r="CA1104" s="258"/>
    </row>
    <row r="1105" spans="2:79" x14ac:dyDescent="0.25">
      <c r="B1105" s="263"/>
      <c r="C1105" s="261"/>
      <c r="I1105" s="220"/>
      <c r="J1105" s="253"/>
      <c r="K1105" s="254"/>
      <c r="L1105" s="254"/>
      <c r="M1105" s="255"/>
      <c r="N1105" s="326"/>
      <c r="O1105" s="256"/>
      <c r="P1105" s="256"/>
      <c r="Q1105" s="256"/>
      <c r="R1105" s="256"/>
      <c r="S1105" s="256"/>
      <c r="T1105" s="256"/>
      <c r="U1105" s="256"/>
      <c r="V1105" s="257"/>
      <c r="W1105" s="257"/>
      <c r="X1105" s="257"/>
      <c r="Y1105" s="257"/>
      <c r="Z1105" s="257"/>
      <c r="AA1105" s="257"/>
      <c r="AB1105" s="253"/>
      <c r="AC1105" s="258"/>
      <c r="AD1105" s="253"/>
      <c r="AE1105" s="253"/>
      <c r="AF1105" s="253"/>
      <c r="AG1105" s="253"/>
      <c r="AH1105" s="253"/>
      <c r="AI1105" s="253"/>
      <c r="AJ1105" s="253"/>
      <c r="AK1105" s="258"/>
      <c r="AL1105" s="258"/>
      <c r="AM1105" s="258"/>
      <c r="AN1105" s="258"/>
      <c r="AO1105" s="258"/>
      <c r="AP1105" s="258"/>
      <c r="AQ1105" s="258"/>
      <c r="AR1105" s="258"/>
      <c r="AS1105" s="258"/>
      <c r="AT1105" s="258"/>
      <c r="AU1105" s="258"/>
      <c r="AV1105" s="258"/>
      <c r="AW1105" s="258"/>
      <c r="AX1105" s="258"/>
      <c r="AY1105" s="258"/>
      <c r="AZ1105" s="258"/>
      <c r="BA1105" s="258"/>
      <c r="BB1105" s="258"/>
      <c r="BC1105" s="258"/>
      <c r="BD1105" s="258"/>
      <c r="BE1105" s="258"/>
      <c r="BF1105" s="258"/>
      <c r="BG1105" s="258"/>
      <c r="BH1105" s="258"/>
      <c r="BI1105" s="258"/>
      <c r="BJ1105" s="258"/>
      <c r="BK1105" s="258"/>
      <c r="BL1105" s="297"/>
      <c r="BM1105" s="258"/>
      <c r="BN1105" s="258"/>
      <c r="BO1105" s="258"/>
      <c r="BP1105" s="258"/>
      <c r="BQ1105" s="258"/>
      <c r="BR1105" s="258"/>
      <c r="BS1105" s="258"/>
      <c r="BT1105" s="258"/>
      <c r="BU1105" s="258"/>
      <c r="BV1105" s="259"/>
      <c r="BW1105" s="260"/>
      <c r="BX1105" s="258"/>
      <c r="BY1105" s="258"/>
      <c r="BZ1105" s="258"/>
      <c r="CA1105" s="258"/>
    </row>
    <row r="1106" spans="2:79" x14ac:dyDescent="0.25">
      <c r="B1106" s="263"/>
      <c r="C1106" s="261"/>
      <c r="I1106" s="220"/>
      <c r="J1106" s="253"/>
      <c r="K1106" s="254"/>
      <c r="L1106" s="254"/>
      <c r="M1106" s="255"/>
      <c r="N1106" s="326"/>
      <c r="O1106" s="256"/>
      <c r="P1106" s="256"/>
      <c r="Q1106" s="256"/>
      <c r="R1106" s="256"/>
      <c r="S1106" s="256"/>
      <c r="T1106" s="256"/>
      <c r="U1106" s="256"/>
      <c r="V1106" s="257"/>
      <c r="W1106" s="257"/>
      <c r="X1106" s="257"/>
      <c r="Y1106" s="257"/>
      <c r="Z1106" s="257"/>
      <c r="AA1106" s="257"/>
      <c r="AB1106" s="253"/>
      <c r="AC1106" s="258"/>
      <c r="AD1106" s="253"/>
      <c r="AE1106" s="253"/>
      <c r="AF1106" s="253"/>
      <c r="AG1106" s="253"/>
      <c r="AH1106" s="253"/>
      <c r="AI1106" s="253"/>
      <c r="AJ1106" s="253"/>
      <c r="AK1106" s="258"/>
      <c r="AL1106" s="258"/>
      <c r="AM1106" s="258"/>
      <c r="AN1106" s="258"/>
      <c r="AO1106" s="258"/>
      <c r="AP1106" s="258"/>
      <c r="AQ1106" s="258"/>
      <c r="AR1106" s="258"/>
      <c r="AS1106" s="258"/>
      <c r="AT1106" s="258"/>
      <c r="AU1106" s="258"/>
      <c r="AV1106" s="258"/>
      <c r="AW1106" s="258"/>
      <c r="AX1106" s="258"/>
      <c r="AY1106" s="258"/>
      <c r="AZ1106" s="258"/>
      <c r="BA1106" s="258"/>
      <c r="BB1106" s="258"/>
      <c r="BC1106" s="258"/>
      <c r="BD1106" s="258"/>
      <c r="BE1106" s="258"/>
      <c r="BF1106" s="258"/>
      <c r="BG1106" s="258"/>
      <c r="BH1106" s="258"/>
      <c r="BI1106" s="258"/>
      <c r="BJ1106" s="258"/>
      <c r="BK1106" s="258"/>
      <c r="BL1106" s="297"/>
      <c r="BM1106" s="258"/>
      <c r="BN1106" s="258"/>
      <c r="BO1106" s="258"/>
      <c r="BP1106" s="258"/>
      <c r="BQ1106" s="258"/>
      <c r="BR1106" s="258"/>
      <c r="BS1106" s="258"/>
      <c r="BT1106" s="258"/>
      <c r="BU1106" s="258"/>
      <c r="BV1106" s="259"/>
      <c r="BW1106" s="260"/>
      <c r="BX1106" s="258"/>
      <c r="BY1106" s="258"/>
      <c r="BZ1106" s="258"/>
      <c r="CA1106" s="258"/>
    </row>
    <row r="1107" spans="2:79" x14ac:dyDescent="0.25">
      <c r="B1107" s="263"/>
      <c r="C1107" s="261"/>
      <c r="I1107" s="220"/>
      <c r="J1107" s="253"/>
      <c r="K1107" s="254"/>
      <c r="L1107" s="254"/>
      <c r="M1107" s="255"/>
      <c r="N1107" s="326"/>
      <c r="O1107" s="256"/>
      <c r="P1107" s="256"/>
      <c r="Q1107" s="256"/>
      <c r="R1107" s="256"/>
      <c r="S1107" s="256"/>
      <c r="T1107" s="256"/>
      <c r="U1107" s="256"/>
      <c r="V1107" s="257"/>
      <c r="W1107" s="257"/>
      <c r="X1107" s="257"/>
      <c r="Y1107" s="257"/>
      <c r="Z1107" s="257"/>
      <c r="AA1107" s="257"/>
      <c r="AB1107" s="253"/>
      <c r="AC1107" s="258"/>
      <c r="AD1107" s="253"/>
      <c r="AE1107" s="253"/>
      <c r="AF1107" s="253"/>
      <c r="AG1107" s="253"/>
      <c r="AH1107" s="253"/>
      <c r="AI1107" s="253"/>
      <c r="AJ1107" s="253"/>
      <c r="AK1107" s="258"/>
      <c r="AL1107" s="258"/>
      <c r="AM1107" s="258"/>
      <c r="AN1107" s="258"/>
      <c r="AO1107" s="258"/>
      <c r="AP1107" s="258"/>
      <c r="AQ1107" s="258"/>
      <c r="AR1107" s="258"/>
      <c r="AS1107" s="258"/>
      <c r="AT1107" s="258"/>
      <c r="AU1107" s="258"/>
      <c r="AV1107" s="258"/>
      <c r="AW1107" s="258"/>
      <c r="AX1107" s="258"/>
      <c r="AY1107" s="258"/>
      <c r="AZ1107" s="258"/>
      <c r="BA1107" s="258"/>
      <c r="BB1107" s="258"/>
      <c r="BC1107" s="258"/>
      <c r="BD1107" s="258"/>
      <c r="BE1107" s="258"/>
      <c r="BF1107" s="258"/>
      <c r="BG1107" s="258"/>
      <c r="BH1107" s="258"/>
      <c r="BI1107" s="258"/>
      <c r="BJ1107" s="258"/>
      <c r="BK1107" s="258"/>
      <c r="BL1107" s="297"/>
      <c r="BM1107" s="258"/>
      <c r="BN1107" s="258"/>
      <c r="BO1107" s="258"/>
      <c r="BP1107" s="258"/>
      <c r="BQ1107" s="258"/>
      <c r="BR1107" s="258"/>
      <c r="BS1107" s="258"/>
      <c r="BT1107" s="258"/>
      <c r="BU1107" s="258"/>
      <c r="BV1107" s="259"/>
      <c r="BW1107" s="260"/>
      <c r="BX1107" s="258"/>
      <c r="BY1107" s="258"/>
      <c r="BZ1107" s="258"/>
      <c r="CA1107" s="258"/>
    </row>
    <row r="1108" spans="2:79" x14ac:dyDescent="0.25">
      <c r="B1108" s="263"/>
      <c r="C1108" s="261"/>
      <c r="I1108" s="220"/>
      <c r="J1108" s="253"/>
      <c r="K1108" s="254"/>
      <c r="L1108" s="254"/>
      <c r="M1108" s="255"/>
      <c r="N1108" s="326"/>
      <c r="O1108" s="256"/>
      <c r="P1108" s="256"/>
      <c r="Q1108" s="256"/>
      <c r="R1108" s="256"/>
      <c r="S1108" s="256"/>
      <c r="T1108" s="256"/>
      <c r="U1108" s="256"/>
      <c r="V1108" s="257"/>
      <c r="W1108" s="257"/>
      <c r="X1108" s="257"/>
      <c r="Y1108" s="257"/>
      <c r="Z1108" s="257"/>
      <c r="AA1108" s="257"/>
      <c r="AB1108" s="253"/>
      <c r="AC1108" s="258"/>
      <c r="AD1108" s="253"/>
      <c r="AE1108" s="253"/>
      <c r="AF1108" s="253"/>
      <c r="AG1108" s="253"/>
      <c r="AH1108" s="253"/>
      <c r="AI1108" s="253"/>
      <c r="AJ1108" s="253"/>
      <c r="AK1108" s="258"/>
      <c r="AL1108" s="258"/>
      <c r="AM1108" s="258"/>
      <c r="AN1108" s="258"/>
      <c r="AO1108" s="258"/>
      <c r="AP1108" s="258"/>
      <c r="AQ1108" s="258"/>
      <c r="AR1108" s="258"/>
      <c r="AS1108" s="258"/>
      <c r="AT1108" s="258"/>
      <c r="AU1108" s="258"/>
      <c r="AV1108" s="258"/>
      <c r="AW1108" s="258"/>
      <c r="AX1108" s="258"/>
      <c r="AY1108" s="258"/>
      <c r="AZ1108" s="258"/>
      <c r="BA1108" s="258"/>
      <c r="BB1108" s="258"/>
      <c r="BC1108" s="258"/>
      <c r="BD1108" s="258"/>
      <c r="BE1108" s="258"/>
      <c r="BF1108" s="258"/>
      <c r="BG1108" s="258"/>
      <c r="BH1108" s="258"/>
      <c r="BI1108" s="258"/>
      <c r="BJ1108" s="258"/>
      <c r="BK1108" s="258"/>
      <c r="BL1108" s="297"/>
      <c r="BM1108" s="258"/>
      <c r="BN1108" s="258"/>
      <c r="BO1108" s="258"/>
      <c r="BP1108" s="258"/>
      <c r="BQ1108" s="258"/>
      <c r="BR1108" s="258"/>
      <c r="BS1108" s="258"/>
      <c r="BT1108" s="258"/>
      <c r="BU1108" s="258"/>
      <c r="BV1108" s="259"/>
      <c r="BW1108" s="260"/>
      <c r="BX1108" s="258"/>
      <c r="BY1108" s="258"/>
      <c r="BZ1108" s="258"/>
      <c r="CA1108" s="258"/>
    </row>
    <row r="1109" spans="2:79" x14ac:dyDescent="0.25">
      <c r="B1109" s="263"/>
      <c r="C1109" s="261"/>
      <c r="I1109" s="220"/>
      <c r="J1109" s="253"/>
      <c r="K1109" s="254"/>
      <c r="L1109" s="254"/>
      <c r="M1109" s="255"/>
      <c r="N1109" s="326"/>
      <c r="O1109" s="256"/>
      <c r="P1109" s="256"/>
      <c r="Q1109" s="256"/>
      <c r="R1109" s="256"/>
      <c r="S1109" s="256"/>
      <c r="T1109" s="256"/>
      <c r="U1109" s="256"/>
      <c r="V1109" s="257"/>
      <c r="W1109" s="257"/>
      <c r="X1109" s="257"/>
      <c r="Y1109" s="257"/>
      <c r="Z1109" s="257"/>
      <c r="AA1109" s="257"/>
      <c r="AB1109" s="253"/>
      <c r="AC1109" s="258"/>
      <c r="AD1109" s="253"/>
      <c r="AE1109" s="253"/>
      <c r="AF1109" s="253"/>
      <c r="AG1109" s="253"/>
      <c r="AH1109" s="253"/>
      <c r="AI1109" s="253"/>
      <c r="AJ1109" s="253"/>
      <c r="AK1109" s="258"/>
      <c r="AL1109" s="258"/>
      <c r="AM1109" s="258"/>
      <c r="AN1109" s="258"/>
      <c r="AO1109" s="258"/>
      <c r="AP1109" s="258"/>
      <c r="AQ1109" s="258"/>
      <c r="AR1109" s="258"/>
      <c r="AS1109" s="258"/>
      <c r="AT1109" s="258"/>
      <c r="AU1109" s="258"/>
      <c r="AV1109" s="258"/>
      <c r="AW1109" s="258"/>
      <c r="AX1109" s="258"/>
      <c r="AY1109" s="258"/>
      <c r="AZ1109" s="258"/>
      <c r="BA1109" s="258"/>
      <c r="BB1109" s="258"/>
      <c r="BC1109" s="258"/>
      <c r="BD1109" s="258"/>
      <c r="BE1109" s="258"/>
      <c r="BF1109" s="258"/>
      <c r="BG1109" s="258"/>
      <c r="BH1109" s="258"/>
      <c r="BI1109" s="258"/>
      <c r="BJ1109" s="258"/>
      <c r="BK1109" s="258"/>
      <c r="BL1109" s="297"/>
      <c r="BM1109" s="258"/>
      <c r="BN1109" s="258"/>
      <c r="BO1109" s="258"/>
      <c r="BP1109" s="258"/>
      <c r="BQ1109" s="258"/>
      <c r="BR1109" s="258"/>
      <c r="BS1109" s="258"/>
      <c r="BT1109" s="258"/>
      <c r="BU1109" s="258"/>
      <c r="BV1109" s="259"/>
      <c r="BW1109" s="260"/>
      <c r="BX1109" s="258"/>
      <c r="BY1109" s="258"/>
      <c r="BZ1109" s="258"/>
      <c r="CA1109" s="258"/>
    </row>
    <row r="1110" spans="2:79" x14ac:dyDescent="0.25">
      <c r="B1110" s="263"/>
      <c r="C1110" s="261"/>
      <c r="I1110" s="220"/>
      <c r="J1110" s="253"/>
      <c r="K1110" s="254"/>
      <c r="L1110" s="254"/>
      <c r="M1110" s="255"/>
      <c r="N1110" s="326"/>
      <c r="O1110" s="256"/>
      <c r="P1110" s="256"/>
      <c r="Q1110" s="256"/>
      <c r="R1110" s="256"/>
      <c r="S1110" s="256"/>
      <c r="T1110" s="256"/>
      <c r="U1110" s="256"/>
      <c r="V1110" s="257"/>
      <c r="W1110" s="257"/>
      <c r="X1110" s="257"/>
      <c r="Y1110" s="257"/>
      <c r="Z1110" s="257"/>
      <c r="AA1110" s="257"/>
      <c r="AB1110" s="253"/>
      <c r="AC1110" s="258"/>
      <c r="AD1110" s="253"/>
      <c r="AE1110" s="253"/>
      <c r="AF1110" s="253"/>
      <c r="AG1110" s="253"/>
      <c r="AH1110" s="253"/>
      <c r="AI1110" s="253"/>
      <c r="AJ1110" s="253"/>
      <c r="AK1110" s="258"/>
      <c r="AL1110" s="258"/>
      <c r="AM1110" s="258"/>
      <c r="AN1110" s="258"/>
      <c r="AO1110" s="258"/>
      <c r="AP1110" s="258"/>
      <c r="AQ1110" s="258"/>
      <c r="AR1110" s="258"/>
      <c r="AS1110" s="258"/>
      <c r="AT1110" s="258"/>
      <c r="AU1110" s="258"/>
      <c r="AV1110" s="258"/>
      <c r="AW1110" s="258"/>
      <c r="AX1110" s="258"/>
      <c r="AY1110" s="258"/>
      <c r="AZ1110" s="258"/>
      <c r="BA1110" s="258"/>
      <c r="BB1110" s="258"/>
      <c r="BC1110" s="258"/>
      <c r="BD1110" s="258"/>
      <c r="BE1110" s="258"/>
      <c r="BF1110" s="258"/>
      <c r="BG1110" s="258"/>
      <c r="BH1110" s="258"/>
      <c r="BI1110" s="258"/>
      <c r="BJ1110" s="258"/>
      <c r="BK1110" s="258"/>
      <c r="BL1110" s="297"/>
      <c r="BM1110" s="258"/>
      <c r="BN1110" s="258"/>
      <c r="BO1110" s="258"/>
      <c r="BP1110" s="258"/>
      <c r="BQ1110" s="258"/>
      <c r="BR1110" s="258"/>
      <c r="BS1110" s="258"/>
      <c r="BT1110" s="258"/>
      <c r="BU1110" s="258"/>
      <c r="BV1110" s="259"/>
      <c r="BW1110" s="260"/>
      <c r="BX1110" s="258"/>
      <c r="BY1110" s="258"/>
      <c r="BZ1110" s="258"/>
      <c r="CA1110" s="258"/>
    </row>
    <row r="1111" spans="2:79" x14ac:dyDescent="0.25">
      <c r="B1111" s="263"/>
      <c r="C1111" s="261"/>
      <c r="I1111" s="220"/>
      <c r="J1111" s="253"/>
      <c r="K1111" s="254"/>
      <c r="L1111" s="254"/>
      <c r="M1111" s="255"/>
      <c r="N1111" s="326"/>
      <c r="O1111" s="256"/>
      <c r="P1111" s="256"/>
      <c r="Q1111" s="256"/>
      <c r="R1111" s="256"/>
      <c r="S1111" s="256"/>
      <c r="T1111" s="256"/>
      <c r="U1111" s="256"/>
      <c r="V1111" s="257"/>
      <c r="W1111" s="257"/>
      <c r="X1111" s="257"/>
      <c r="Y1111" s="257"/>
      <c r="Z1111" s="257"/>
      <c r="AA1111" s="257"/>
      <c r="AB1111" s="253"/>
      <c r="AC1111" s="258"/>
      <c r="AD1111" s="253"/>
      <c r="AE1111" s="253"/>
      <c r="AF1111" s="253"/>
      <c r="AG1111" s="253"/>
      <c r="AH1111" s="253"/>
      <c r="AI1111" s="253"/>
      <c r="AJ1111" s="253"/>
      <c r="AK1111" s="258"/>
      <c r="AL1111" s="258"/>
      <c r="AM1111" s="258"/>
      <c r="AN1111" s="258"/>
      <c r="AO1111" s="258"/>
      <c r="AP1111" s="258"/>
      <c r="AQ1111" s="258"/>
      <c r="AR1111" s="258"/>
      <c r="AS1111" s="258"/>
      <c r="AT1111" s="258"/>
      <c r="AU1111" s="258"/>
      <c r="AV1111" s="258"/>
      <c r="AW1111" s="258"/>
      <c r="AX1111" s="258"/>
      <c r="AY1111" s="258"/>
      <c r="AZ1111" s="258"/>
      <c r="BA1111" s="258"/>
      <c r="BB1111" s="258"/>
      <c r="BC1111" s="258"/>
      <c r="BD1111" s="258"/>
      <c r="BE1111" s="258"/>
      <c r="BF1111" s="258"/>
      <c r="BG1111" s="258"/>
      <c r="BH1111" s="258"/>
      <c r="BI1111" s="258"/>
      <c r="BJ1111" s="258"/>
      <c r="BK1111" s="258"/>
      <c r="BL1111" s="297"/>
      <c r="BM1111" s="258"/>
      <c r="BN1111" s="258"/>
      <c r="BO1111" s="258"/>
      <c r="BP1111" s="258"/>
      <c r="BQ1111" s="258"/>
      <c r="BR1111" s="258"/>
      <c r="BS1111" s="258"/>
      <c r="BT1111" s="258"/>
      <c r="BU1111" s="258"/>
      <c r="BV1111" s="259"/>
      <c r="BW1111" s="260"/>
      <c r="BX1111" s="258"/>
      <c r="BY1111" s="258"/>
      <c r="BZ1111" s="258"/>
      <c r="CA1111" s="258"/>
    </row>
    <row r="1112" spans="2:79" x14ac:dyDescent="0.25">
      <c r="B1112" s="263"/>
      <c r="C1112" s="261"/>
      <c r="I1112" s="220"/>
      <c r="J1112" s="253"/>
      <c r="K1112" s="254"/>
      <c r="L1112" s="254"/>
      <c r="M1112" s="255"/>
      <c r="N1112" s="326"/>
      <c r="O1112" s="256"/>
      <c r="P1112" s="256"/>
      <c r="Q1112" s="256"/>
      <c r="R1112" s="256"/>
      <c r="S1112" s="256"/>
      <c r="T1112" s="256"/>
      <c r="U1112" s="256"/>
      <c r="V1112" s="257"/>
      <c r="W1112" s="257"/>
      <c r="X1112" s="257"/>
      <c r="Y1112" s="257"/>
      <c r="Z1112" s="257"/>
      <c r="AA1112" s="257"/>
      <c r="AB1112" s="253"/>
      <c r="AC1112" s="258"/>
      <c r="AD1112" s="253"/>
      <c r="AE1112" s="253"/>
      <c r="AF1112" s="253"/>
      <c r="AG1112" s="253"/>
      <c r="AH1112" s="253"/>
      <c r="AI1112" s="253"/>
      <c r="AJ1112" s="253"/>
      <c r="AK1112" s="258"/>
      <c r="AL1112" s="258"/>
      <c r="AM1112" s="258"/>
      <c r="AN1112" s="258"/>
      <c r="AO1112" s="258"/>
      <c r="AP1112" s="258"/>
      <c r="AQ1112" s="258"/>
      <c r="AR1112" s="258"/>
      <c r="AS1112" s="258"/>
      <c r="AT1112" s="258"/>
      <c r="AU1112" s="258"/>
      <c r="AV1112" s="258"/>
      <c r="AW1112" s="258"/>
      <c r="AX1112" s="258"/>
      <c r="AY1112" s="258"/>
      <c r="AZ1112" s="258"/>
      <c r="BA1112" s="258"/>
      <c r="BB1112" s="258"/>
      <c r="BC1112" s="258"/>
      <c r="BD1112" s="258"/>
      <c r="BE1112" s="258"/>
      <c r="BF1112" s="258"/>
      <c r="BG1112" s="258"/>
      <c r="BH1112" s="258"/>
      <c r="BI1112" s="258"/>
      <c r="BJ1112" s="258"/>
      <c r="BK1112" s="258"/>
      <c r="BL1112" s="297"/>
      <c r="BM1112" s="258"/>
      <c r="BN1112" s="258"/>
      <c r="BO1112" s="258"/>
      <c r="BP1112" s="258"/>
      <c r="BQ1112" s="258"/>
      <c r="BR1112" s="258"/>
      <c r="BS1112" s="258"/>
      <c r="BT1112" s="258"/>
      <c r="BU1112" s="258"/>
      <c r="BV1112" s="259"/>
      <c r="BW1112" s="260"/>
      <c r="BX1112" s="258"/>
      <c r="BY1112" s="258"/>
      <c r="BZ1112" s="258"/>
      <c r="CA1112" s="258"/>
    </row>
    <row r="1113" spans="2:79" x14ac:dyDescent="0.25">
      <c r="B1113" s="263"/>
      <c r="C1113" s="261"/>
      <c r="I1113" s="220"/>
      <c r="J1113" s="253"/>
      <c r="K1113" s="254"/>
      <c r="L1113" s="254"/>
      <c r="M1113" s="255"/>
      <c r="N1113" s="326"/>
      <c r="O1113" s="256"/>
      <c r="P1113" s="256"/>
      <c r="Q1113" s="256"/>
      <c r="R1113" s="256"/>
      <c r="S1113" s="256"/>
      <c r="T1113" s="256"/>
      <c r="U1113" s="256"/>
      <c r="V1113" s="257"/>
      <c r="W1113" s="257"/>
      <c r="X1113" s="257"/>
      <c r="Y1113" s="257"/>
      <c r="Z1113" s="257"/>
      <c r="AA1113" s="257"/>
      <c r="AB1113" s="253"/>
      <c r="AC1113" s="258"/>
      <c r="AD1113" s="253"/>
      <c r="AE1113" s="253"/>
      <c r="AF1113" s="253"/>
      <c r="AG1113" s="253"/>
      <c r="AH1113" s="253"/>
      <c r="AI1113" s="253"/>
      <c r="AJ1113" s="253"/>
      <c r="AK1113" s="258"/>
      <c r="AL1113" s="258"/>
      <c r="AM1113" s="258"/>
      <c r="AN1113" s="258"/>
      <c r="AO1113" s="258"/>
      <c r="AP1113" s="258"/>
      <c r="AQ1113" s="258"/>
      <c r="AR1113" s="258"/>
      <c r="AS1113" s="258"/>
      <c r="AT1113" s="258"/>
      <c r="AU1113" s="258"/>
      <c r="AV1113" s="258"/>
      <c r="AW1113" s="258"/>
      <c r="AX1113" s="258"/>
      <c r="AY1113" s="258"/>
      <c r="AZ1113" s="258"/>
      <c r="BA1113" s="258"/>
      <c r="BB1113" s="258"/>
      <c r="BC1113" s="258"/>
      <c r="BD1113" s="258"/>
      <c r="BE1113" s="258"/>
      <c r="BF1113" s="258"/>
      <c r="BG1113" s="258"/>
      <c r="BH1113" s="258"/>
      <c r="BI1113" s="258"/>
      <c r="BJ1113" s="258"/>
      <c r="BK1113" s="258"/>
      <c r="BL1113" s="297"/>
      <c r="BM1113" s="258"/>
      <c r="BN1113" s="258"/>
      <c r="BO1113" s="258"/>
      <c r="BP1113" s="258"/>
      <c r="BQ1113" s="258"/>
      <c r="BR1113" s="258"/>
      <c r="BS1113" s="258"/>
      <c r="BT1113" s="258"/>
      <c r="BU1113" s="258"/>
      <c r="BV1113" s="259"/>
      <c r="BW1113" s="260"/>
      <c r="BX1113" s="258"/>
      <c r="BY1113" s="258"/>
      <c r="BZ1113" s="258"/>
      <c r="CA1113" s="258"/>
    </row>
    <row r="1114" spans="2:79" x14ac:dyDescent="0.25">
      <c r="B1114" s="263"/>
      <c r="C1114" s="261"/>
      <c r="I1114" s="220"/>
      <c r="J1114" s="253"/>
      <c r="K1114" s="254"/>
      <c r="L1114" s="254"/>
      <c r="M1114" s="255"/>
      <c r="N1114" s="326"/>
      <c r="O1114" s="256"/>
      <c r="P1114" s="256"/>
      <c r="Q1114" s="256"/>
      <c r="R1114" s="256"/>
      <c r="S1114" s="256"/>
      <c r="T1114" s="256"/>
      <c r="U1114" s="256"/>
      <c r="V1114" s="257"/>
      <c r="W1114" s="257"/>
      <c r="X1114" s="257"/>
      <c r="Y1114" s="257"/>
      <c r="Z1114" s="257"/>
      <c r="AA1114" s="257"/>
      <c r="AB1114" s="253"/>
      <c r="AC1114" s="258"/>
      <c r="AD1114" s="253"/>
      <c r="AE1114" s="253"/>
      <c r="AF1114" s="253"/>
      <c r="AG1114" s="253"/>
      <c r="AH1114" s="253"/>
      <c r="AI1114" s="253"/>
      <c r="AJ1114" s="253"/>
      <c r="AK1114" s="258"/>
      <c r="AL1114" s="258"/>
      <c r="AM1114" s="258"/>
      <c r="AN1114" s="258"/>
      <c r="AO1114" s="258"/>
      <c r="AP1114" s="258"/>
      <c r="AQ1114" s="258"/>
      <c r="AR1114" s="258"/>
      <c r="AS1114" s="258"/>
      <c r="AT1114" s="258"/>
      <c r="AU1114" s="258"/>
      <c r="AV1114" s="258"/>
      <c r="AW1114" s="258"/>
      <c r="AX1114" s="258"/>
      <c r="AY1114" s="258"/>
      <c r="AZ1114" s="258"/>
      <c r="BA1114" s="258"/>
      <c r="BB1114" s="258"/>
      <c r="BC1114" s="258"/>
      <c r="BD1114" s="258"/>
      <c r="BE1114" s="258"/>
      <c r="BF1114" s="258"/>
      <c r="BG1114" s="258"/>
      <c r="BH1114" s="258"/>
      <c r="BI1114" s="258"/>
      <c r="BJ1114" s="258"/>
      <c r="BK1114" s="258"/>
      <c r="BL1114" s="297"/>
      <c r="BM1114" s="258"/>
      <c r="BN1114" s="258"/>
      <c r="BO1114" s="258"/>
      <c r="BP1114" s="258"/>
      <c r="BQ1114" s="258"/>
      <c r="BR1114" s="258"/>
      <c r="BS1114" s="258"/>
      <c r="BT1114" s="258"/>
      <c r="BU1114" s="258"/>
      <c r="BV1114" s="259"/>
      <c r="BW1114" s="260"/>
      <c r="BX1114" s="258"/>
      <c r="BY1114" s="258"/>
      <c r="BZ1114" s="258"/>
      <c r="CA1114" s="258"/>
    </row>
    <row r="1115" spans="2:79" x14ac:dyDescent="0.25">
      <c r="B1115" s="263"/>
      <c r="C1115" s="261"/>
      <c r="I1115" s="220"/>
      <c r="J1115" s="253"/>
      <c r="K1115" s="254"/>
      <c r="L1115" s="254"/>
      <c r="M1115" s="255"/>
      <c r="N1115" s="326"/>
      <c r="O1115" s="256"/>
      <c r="P1115" s="256"/>
      <c r="Q1115" s="256"/>
      <c r="R1115" s="256"/>
      <c r="S1115" s="256"/>
      <c r="T1115" s="256"/>
      <c r="U1115" s="256"/>
      <c r="V1115" s="257"/>
      <c r="W1115" s="257"/>
      <c r="X1115" s="257"/>
      <c r="Y1115" s="257"/>
      <c r="Z1115" s="257"/>
      <c r="AA1115" s="257"/>
      <c r="AB1115" s="253"/>
      <c r="AC1115" s="258"/>
      <c r="AD1115" s="253"/>
      <c r="AE1115" s="253"/>
      <c r="AF1115" s="253"/>
      <c r="AG1115" s="253"/>
      <c r="AH1115" s="253"/>
      <c r="AI1115" s="253"/>
      <c r="AJ1115" s="253"/>
      <c r="AK1115" s="258"/>
      <c r="AL1115" s="258"/>
      <c r="AM1115" s="258"/>
      <c r="AN1115" s="258"/>
      <c r="AO1115" s="258"/>
      <c r="AP1115" s="258"/>
      <c r="AQ1115" s="258"/>
      <c r="AR1115" s="258"/>
      <c r="AS1115" s="258"/>
      <c r="AT1115" s="258"/>
      <c r="AU1115" s="258"/>
      <c r="AV1115" s="258"/>
      <c r="AW1115" s="258"/>
      <c r="AX1115" s="258"/>
      <c r="AY1115" s="258"/>
      <c r="AZ1115" s="258"/>
      <c r="BA1115" s="258"/>
      <c r="BB1115" s="258"/>
      <c r="BC1115" s="258"/>
      <c r="BD1115" s="258"/>
      <c r="BE1115" s="258"/>
      <c r="BF1115" s="258"/>
      <c r="BG1115" s="258"/>
      <c r="BH1115" s="258"/>
      <c r="BI1115" s="258"/>
      <c r="BJ1115" s="258"/>
      <c r="BK1115" s="258"/>
      <c r="BL1115" s="297"/>
      <c r="BM1115" s="258"/>
      <c r="BN1115" s="258"/>
      <c r="BO1115" s="258"/>
      <c r="BP1115" s="258"/>
      <c r="BQ1115" s="258"/>
      <c r="BR1115" s="258"/>
      <c r="BS1115" s="258"/>
      <c r="BT1115" s="258"/>
      <c r="BU1115" s="258"/>
      <c r="BV1115" s="259"/>
      <c r="BW1115" s="260"/>
      <c r="BX1115" s="258"/>
      <c r="BY1115" s="258"/>
      <c r="BZ1115" s="258"/>
      <c r="CA1115" s="258"/>
    </row>
    <row r="1116" spans="2:79" x14ac:dyDescent="0.25">
      <c r="B1116" s="263"/>
      <c r="C1116" s="261"/>
      <c r="I1116" s="220"/>
      <c r="J1116" s="253"/>
      <c r="K1116" s="254"/>
      <c r="L1116" s="254"/>
      <c r="M1116" s="255"/>
      <c r="N1116" s="326"/>
      <c r="O1116" s="256"/>
      <c r="P1116" s="256"/>
      <c r="Q1116" s="256"/>
      <c r="R1116" s="256"/>
      <c r="S1116" s="256"/>
      <c r="T1116" s="256"/>
      <c r="U1116" s="256"/>
      <c r="V1116" s="257"/>
      <c r="W1116" s="257"/>
      <c r="X1116" s="257"/>
      <c r="Y1116" s="257"/>
      <c r="Z1116" s="257"/>
      <c r="AA1116" s="257"/>
      <c r="AB1116" s="253"/>
      <c r="AC1116" s="258"/>
      <c r="AD1116" s="253"/>
      <c r="AE1116" s="253"/>
      <c r="AF1116" s="253"/>
      <c r="AG1116" s="253"/>
      <c r="AH1116" s="253"/>
      <c r="AI1116" s="253"/>
      <c r="AJ1116" s="253"/>
      <c r="AK1116" s="258"/>
      <c r="AL1116" s="258"/>
      <c r="AM1116" s="258"/>
      <c r="AN1116" s="258"/>
      <c r="AO1116" s="258"/>
      <c r="AP1116" s="258"/>
      <c r="AQ1116" s="258"/>
      <c r="AR1116" s="258"/>
      <c r="AS1116" s="258"/>
      <c r="AT1116" s="258"/>
      <c r="AU1116" s="258"/>
      <c r="AV1116" s="258"/>
      <c r="AW1116" s="258"/>
      <c r="AX1116" s="258"/>
      <c r="AY1116" s="258"/>
      <c r="AZ1116" s="258"/>
      <c r="BA1116" s="258"/>
      <c r="BB1116" s="258"/>
      <c r="BC1116" s="258"/>
      <c r="BD1116" s="258"/>
      <c r="BE1116" s="258"/>
      <c r="BF1116" s="258"/>
      <c r="BG1116" s="258"/>
      <c r="BH1116" s="258"/>
      <c r="BI1116" s="258"/>
      <c r="BJ1116" s="258"/>
      <c r="BK1116" s="258"/>
      <c r="BL1116" s="297"/>
      <c r="BM1116" s="258"/>
      <c r="BN1116" s="258"/>
      <c r="BO1116" s="258"/>
      <c r="BP1116" s="258"/>
      <c r="BQ1116" s="258"/>
      <c r="BR1116" s="258"/>
      <c r="BS1116" s="258"/>
      <c r="BT1116" s="258"/>
      <c r="BU1116" s="258"/>
      <c r="BV1116" s="259"/>
      <c r="BW1116" s="260"/>
      <c r="BX1116" s="258"/>
      <c r="BY1116" s="258"/>
      <c r="BZ1116" s="258"/>
      <c r="CA1116" s="258"/>
    </row>
    <row r="1117" spans="2:79" x14ac:dyDescent="0.25">
      <c r="B1117" s="263"/>
      <c r="C1117" s="261"/>
      <c r="I1117" s="220"/>
      <c r="J1117" s="253"/>
      <c r="K1117" s="254"/>
      <c r="L1117" s="254"/>
      <c r="M1117" s="255"/>
      <c r="N1117" s="326"/>
      <c r="O1117" s="256"/>
      <c r="P1117" s="256"/>
      <c r="Q1117" s="256"/>
      <c r="R1117" s="256"/>
      <c r="S1117" s="256"/>
      <c r="T1117" s="256"/>
      <c r="U1117" s="256"/>
      <c r="V1117" s="257"/>
      <c r="W1117" s="257"/>
      <c r="X1117" s="257"/>
      <c r="Y1117" s="257"/>
      <c r="Z1117" s="257"/>
      <c r="AA1117" s="257"/>
      <c r="AB1117" s="253"/>
      <c r="AC1117" s="258"/>
      <c r="AD1117" s="253"/>
      <c r="AE1117" s="253"/>
      <c r="AF1117" s="253"/>
      <c r="AG1117" s="253"/>
      <c r="AH1117" s="253"/>
      <c r="AI1117" s="253"/>
      <c r="AJ1117" s="253"/>
      <c r="AK1117" s="258"/>
      <c r="AL1117" s="258"/>
      <c r="AM1117" s="258"/>
      <c r="AN1117" s="258"/>
      <c r="AO1117" s="258"/>
      <c r="AP1117" s="258"/>
      <c r="AQ1117" s="258"/>
      <c r="AR1117" s="258"/>
      <c r="AS1117" s="258"/>
      <c r="AT1117" s="258"/>
      <c r="AU1117" s="258"/>
      <c r="AV1117" s="258"/>
      <c r="AW1117" s="258"/>
      <c r="AX1117" s="258"/>
      <c r="AY1117" s="258"/>
      <c r="AZ1117" s="258"/>
      <c r="BA1117" s="258"/>
      <c r="BB1117" s="258"/>
      <c r="BC1117" s="258"/>
      <c r="BD1117" s="258"/>
      <c r="BE1117" s="258"/>
      <c r="BF1117" s="258"/>
      <c r="BG1117" s="258"/>
      <c r="BH1117" s="258"/>
      <c r="BI1117" s="258"/>
      <c r="BJ1117" s="258"/>
      <c r="BK1117" s="258"/>
      <c r="BL1117" s="297"/>
      <c r="BM1117" s="258"/>
      <c r="BN1117" s="258"/>
      <c r="BO1117" s="258"/>
      <c r="BP1117" s="258"/>
      <c r="BQ1117" s="258"/>
      <c r="BR1117" s="258"/>
      <c r="BS1117" s="258"/>
      <c r="BT1117" s="258"/>
      <c r="BU1117" s="258"/>
      <c r="BV1117" s="259"/>
      <c r="BW1117" s="260"/>
      <c r="BX1117" s="258"/>
      <c r="BY1117" s="258"/>
      <c r="BZ1117" s="258"/>
      <c r="CA1117" s="258"/>
    </row>
    <row r="1118" spans="2:79" x14ac:dyDescent="0.25">
      <c r="B1118" s="263"/>
      <c r="C1118" s="261"/>
      <c r="I1118" s="220"/>
      <c r="J1118" s="253"/>
      <c r="K1118" s="254"/>
      <c r="L1118" s="254"/>
      <c r="M1118" s="255"/>
      <c r="N1118" s="326"/>
      <c r="O1118" s="256"/>
      <c r="P1118" s="256"/>
      <c r="Q1118" s="256"/>
      <c r="R1118" s="256"/>
      <c r="S1118" s="256"/>
      <c r="T1118" s="256"/>
      <c r="U1118" s="256"/>
      <c r="V1118" s="257"/>
      <c r="W1118" s="257"/>
      <c r="X1118" s="257"/>
      <c r="Y1118" s="257"/>
      <c r="Z1118" s="257"/>
      <c r="AA1118" s="257"/>
      <c r="AB1118" s="253"/>
      <c r="AC1118" s="258"/>
      <c r="AD1118" s="253"/>
      <c r="AE1118" s="253"/>
      <c r="AF1118" s="253"/>
      <c r="AG1118" s="253"/>
      <c r="AH1118" s="253"/>
      <c r="AI1118" s="253"/>
      <c r="AJ1118" s="253"/>
      <c r="AK1118" s="258"/>
      <c r="AL1118" s="258"/>
      <c r="AM1118" s="258"/>
      <c r="AN1118" s="258"/>
      <c r="AO1118" s="258"/>
      <c r="AP1118" s="258"/>
      <c r="AQ1118" s="258"/>
      <c r="AR1118" s="258"/>
      <c r="AS1118" s="258"/>
      <c r="AT1118" s="258"/>
      <c r="AU1118" s="258"/>
      <c r="AV1118" s="258"/>
      <c r="AW1118" s="258"/>
      <c r="AX1118" s="258"/>
      <c r="AY1118" s="258"/>
      <c r="AZ1118" s="258"/>
      <c r="BA1118" s="258"/>
      <c r="BB1118" s="258"/>
      <c r="BC1118" s="258"/>
      <c r="BD1118" s="258"/>
      <c r="BE1118" s="258"/>
      <c r="BF1118" s="258"/>
      <c r="BG1118" s="258"/>
      <c r="BH1118" s="258"/>
      <c r="BI1118" s="258"/>
      <c r="BJ1118" s="258"/>
      <c r="BK1118" s="258"/>
      <c r="BL1118" s="297"/>
      <c r="BM1118" s="258"/>
      <c r="BN1118" s="258"/>
      <c r="BO1118" s="258"/>
      <c r="BP1118" s="258"/>
      <c r="BQ1118" s="258"/>
      <c r="BR1118" s="258"/>
      <c r="BS1118" s="258"/>
      <c r="BT1118" s="258"/>
      <c r="BU1118" s="258"/>
      <c r="BV1118" s="259"/>
      <c r="BW1118" s="260"/>
      <c r="BX1118" s="258"/>
      <c r="BY1118" s="258"/>
      <c r="BZ1118" s="258"/>
      <c r="CA1118" s="258"/>
    </row>
    <row r="1119" spans="2:79" x14ac:dyDescent="0.25">
      <c r="B1119" s="263"/>
      <c r="C1119" s="261"/>
      <c r="I1119" s="220"/>
      <c r="J1119" s="253"/>
      <c r="K1119" s="254"/>
      <c r="L1119" s="254"/>
      <c r="M1119" s="255"/>
      <c r="N1119" s="326"/>
      <c r="O1119" s="256"/>
      <c r="P1119" s="256"/>
      <c r="Q1119" s="256"/>
      <c r="R1119" s="256"/>
      <c r="S1119" s="256"/>
      <c r="T1119" s="256"/>
      <c r="U1119" s="256"/>
      <c r="V1119" s="257"/>
      <c r="W1119" s="257"/>
      <c r="X1119" s="257"/>
      <c r="Y1119" s="257"/>
      <c r="Z1119" s="257"/>
      <c r="AA1119" s="257"/>
      <c r="AB1119" s="253"/>
      <c r="AC1119" s="258"/>
      <c r="AD1119" s="253"/>
      <c r="AE1119" s="253"/>
      <c r="AF1119" s="253"/>
      <c r="AG1119" s="253"/>
      <c r="AH1119" s="253"/>
      <c r="AI1119" s="253"/>
      <c r="AJ1119" s="253"/>
      <c r="AK1119" s="258"/>
      <c r="AL1119" s="258"/>
      <c r="AM1119" s="258"/>
      <c r="AN1119" s="258"/>
      <c r="AO1119" s="258"/>
      <c r="AP1119" s="258"/>
      <c r="AQ1119" s="258"/>
      <c r="AR1119" s="258"/>
      <c r="AS1119" s="258"/>
      <c r="AT1119" s="258"/>
      <c r="AU1119" s="258"/>
      <c r="AV1119" s="258"/>
      <c r="AW1119" s="258"/>
      <c r="AX1119" s="258"/>
      <c r="AY1119" s="258"/>
      <c r="AZ1119" s="258"/>
      <c r="BA1119" s="258"/>
      <c r="BB1119" s="258"/>
      <c r="BC1119" s="258"/>
      <c r="BD1119" s="258"/>
      <c r="BE1119" s="258"/>
      <c r="BF1119" s="258"/>
      <c r="BG1119" s="258"/>
      <c r="BH1119" s="258"/>
      <c r="BI1119" s="258"/>
      <c r="BJ1119" s="258"/>
      <c r="BK1119" s="258"/>
      <c r="BL1119" s="297"/>
      <c r="BM1119" s="258"/>
      <c r="BN1119" s="258"/>
      <c r="BO1119" s="258"/>
      <c r="BP1119" s="258"/>
      <c r="BQ1119" s="258"/>
      <c r="BR1119" s="258"/>
      <c r="BS1119" s="258"/>
      <c r="BT1119" s="258"/>
      <c r="BU1119" s="258"/>
      <c r="BV1119" s="259"/>
      <c r="BW1119" s="260"/>
      <c r="BX1119" s="258"/>
      <c r="BY1119" s="258"/>
      <c r="BZ1119" s="258"/>
      <c r="CA1119" s="258"/>
    </row>
    <row r="1120" spans="2:79" x14ac:dyDescent="0.25">
      <c r="B1120" s="263"/>
      <c r="C1120" s="261"/>
      <c r="I1120" s="220"/>
      <c r="J1120" s="253"/>
      <c r="K1120" s="254"/>
      <c r="L1120" s="254"/>
      <c r="M1120" s="255"/>
      <c r="N1120" s="326"/>
      <c r="O1120" s="256"/>
      <c r="P1120" s="256"/>
      <c r="Q1120" s="256"/>
      <c r="R1120" s="256"/>
      <c r="S1120" s="256"/>
      <c r="T1120" s="256"/>
      <c r="U1120" s="256"/>
      <c r="V1120" s="257"/>
      <c r="W1120" s="257"/>
      <c r="X1120" s="257"/>
      <c r="Y1120" s="257"/>
      <c r="Z1120" s="257"/>
      <c r="AA1120" s="257"/>
      <c r="AB1120" s="253"/>
      <c r="AC1120" s="258"/>
      <c r="AD1120" s="253"/>
      <c r="AE1120" s="253"/>
      <c r="AF1120" s="253"/>
      <c r="AG1120" s="253"/>
      <c r="AH1120" s="253"/>
      <c r="AI1120" s="253"/>
      <c r="AJ1120" s="253"/>
      <c r="AK1120" s="258"/>
      <c r="AL1120" s="258"/>
      <c r="AM1120" s="258"/>
      <c r="AN1120" s="258"/>
      <c r="AO1120" s="258"/>
      <c r="AP1120" s="258"/>
      <c r="AQ1120" s="258"/>
      <c r="AR1120" s="258"/>
      <c r="AS1120" s="258"/>
      <c r="AT1120" s="258"/>
      <c r="AU1120" s="258"/>
      <c r="AV1120" s="258"/>
      <c r="AW1120" s="258"/>
      <c r="AX1120" s="258"/>
      <c r="AY1120" s="258"/>
      <c r="AZ1120" s="258"/>
      <c r="BA1120" s="258"/>
      <c r="BB1120" s="258"/>
      <c r="BC1120" s="258"/>
      <c r="BD1120" s="258"/>
      <c r="BE1120" s="258"/>
      <c r="BF1120" s="258"/>
      <c r="BG1120" s="258"/>
      <c r="BH1120" s="258"/>
      <c r="BI1120" s="258"/>
      <c r="BJ1120" s="258"/>
      <c r="BK1120" s="258"/>
      <c r="BL1120" s="297"/>
      <c r="BM1120" s="258"/>
      <c r="BN1120" s="258"/>
      <c r="BO1120" s="258"/>
      <c r="BP1120" s="258"/>
      <c r="BQ1120" s="258"/>
      <c r="BR1120" s="258"/>
      <c r="BS1120" s="258"/>
      <c r="BT1120" s="258"/>
      <c r="BU1120" s="258"/>
      <c r="BV1120" s="259"/>
      <c r="BW1120" s="260"/>
      <c r="BX1120" s="258"/>
      <c r="BY1120" s="258"/>
      <c r="BZ1120" s="258"/>
      <c r="CA1120" s="258"/>
    </row>
    <row r="1121" spans="2:79" x14ac:dyDescent="0.25">
      <c r="B1121" s="263"/>
      <c r="C1121" s="261"/>
      <c r="I1121" s="220"/>
      <c r="J1121" s="253"/>
      <c r="K1121" s="254"/>
      <c r="L1121" s="254"/>
      <c r="M1121" s="255"/>
      <c r="N1121" s="326"/>
      <c r="O1121" s="256"/>
      <c r="P1121" s="256"/>
      <c r="Q1121" s="256"/>
      <c r="R1121" s="256"/>
      <c r="S1121" s="256"/>
      <c r="T1121" s="256"/>
      <c r="U1121" s="256"/>
      <c r="V1121" s="257"/>
      <c r="W1121" s="257"/>
      <c r="X1121" s="257"/>
      <c r="Y1121" s="257"/>
      <c r="Z1121" s="257"/>
      <c r="AA1121" s="257"/>
      <c r="AB1121" s="253"/>
      <c r="AC1121" s="258"/>
      <c r="AD1121" s="253"/>
      <c r="AE1121" s="253"/>
      <c r="AF1121" s="253"/>
      <c r="AG1121" s="253"/>
      <c r="AH1121" s="253"/>
      <c r="AI1121" s="253"/>
      <c r="AJ1121" s="253"/>
      <c r="AK1121" s="258"/>
      <c r="AL1121" s="258"/>
      <c r="AM1121" s="258"/>
      <c r="AN1121" s="258"/>
      <c r="AO1121" s="258"/>
      <c r="AP1121" s="258"/>
      <c r="AQ1121" s="258"/>
      <c r="AR1121" s="258"/>
      <c r="AS1121" s="258"/>
      <c r="AT1121" s="258"/>
      <c r="AU1121" s="258"/>
      <c r="AV1121" s="258"/>
      <c r="AW1121" s="258"/>
      <c r="AX1121" s="258"/>
      <c r="AY1121" s="258"/>
      <c r="AZ1121" s="258"/>
      <c r="BA1121" s="258"/>
      <c r="BB1121" s="258"/>
      <c r="BC1121" s="258"/>
      <c r="BD1121" s="258"/>
      <c r="BE1121" s="258"/>
      <c r="BF1121" s="258"/>
      <c r="BG1121" s="258"/>
      <c r="BH1121" s="258"/>
      <c r="BI1121" s="258"/>
      <c r="BJ1121" s="258"/>
      <c r="BK1121" s="258"/>
      <c r="BL1121" s="297"/>
      <c r="BM1121" s="258"/>
      <c r="BN1121" s="258"/>
      <c r="BO1121" s="258"/>
      <c r="BP1121" s="258"/>
      <c r="BQ1121" s="258"/>
      <c r="BR1121" s="258"/>
      <c r="BS1121" s="258"/>
      <c r="BT1121" s="258"/>
      <c r="BU1121" s="258"/>
      <c r="BV1121" s="259"/>
      <c r="BW1121" s="260"/>
      <c r="BX1121" s="258"/>
      <c r="BY1121" s="258"/>
      <c r="BZ1121" s="258"/>
      <c r="CA1121" s="258"/>
    </row>
    <row r="1122" spans="2:79" x14ac:dyDescent="0.25">
      <c r="B1122" s="263"/>
      <c r="C1122" s="261"/>
      <c r="I1122" s="220"/>
      <c r="J1122" s="253"/>
      <c r="K1122" s="254"/>
      <c r="L1122" s="254"/>
      <c r="M1122" s="255"/>
      <c r="N1122" s="326"/>
      <c r="O1122" s="256"/>
      <c r="P1122" s="256"/>
      <c r="Q1122" s="256"/>
      <c r="R1122" s="256"/>
      <c r="S1122" s="256"/>
      <c r="T1122" s="256"/>
      <c r="U1122" s="256"/>
      <c r="V1122" s="257"/>
      <c r="W1122" s="257"/>
      <c r="X1122" s="257"/>
      <c r="Y1122" s="257"/>
      <c r="Z1122" s="257"/>
      <c r="AA1122" s="257"/>
      <c r="AB1122" s="253"/>
      <c r="AC1122" s="258"/>
      <c r="AD1122" s="253"/>
      <c r="AE1122" s="253"/>
      <c r="AF1122" s="253"/>
      <c r="AG1122" s="253"/>
      <c r="AH1122" s="253"/>
      <c r="AI1122" s="253"/>
      <c r="AJ1122" s="253"/>
      <c r="AK1122" s="258"/>
      <c r="AL1122" s="258"/>
      <c r="AM1122" s="258"/>
      <c r="AN1122" s="258"/>
      <c r="AO1122" s="258"/>
      <c r="AP1122" s="258"/>
      <c r="AQ1122" s="258"/>
      <c r="AR1122" s="258"/>
      <c r="AS1122" s="258"/>
      <c r="AT1122" s="258"/>
      <c r="AU1122" s="258"/>
      <c r="AV1122" s="258"/>
      <c r="AW1122" s="258"/>
      <c r="AX1122" s="258"/>
      <c r="AY1122" s="258"/>
      <c r="AZ1122" s="258"/>
      <c r="BA1122" s="258"/>
      <c r="BB1122" s="258"/>
      <c r="BC1122" s="258"/>
      <c r="BD1122" s="258"/>
      <c r="BE1122" s="258"/>
      <c r="BF1122" s="258"/>
      <c r="BG1122" s="258"/>
      <c r="BH1122" s="258"/>
      <c r="BI1122" s="258"/>
      <c r="BJ1122" s="258"/>
      <c r="BK1122" s="258"/>
      <c r="BL1122" s="297"/>
      <c r="BM1122" s="258"/>
      <c r="BN1122" s="258"/>
      <c r="BO1122" s="258"/>
      <c r="BP1122" s="258"/>
      <c r="BQ1122" s="258"/>
      <c r="BR1122" s="258"/>
      <c r="BS1122" s="258"/>
      <c r="BT1122" s="258"/>
      <c r="BU1122" s="258"/>
      <c r="BV1122" s="259"/>
      <c r="BW1122" s="260"/>
      <c r="BX1122" s="258"/>
      <c r="BY1122" s="258"/>
      <c r="BZ1122" s="258"/>
      <c r="CA1122" s="258"/>
    </row>
    <row r="1123" spans="2:79" x14ac:dyDescent="0.25">
      <c r="B1123" s="263"/>
      <c r="C1123" s="261"/>
      <c r="I1123" s="220"/>
      <c r="J1123" s="253"/>
      <c r="K1123" s="254"/>
      <c r="L1123" s="254"/>
      <c r="M1123" s="255"/>
      <c r="N1123" s="326"/>
      <c r="O1123" s="256"/>
      <c r="P1123" s="256"/>
      <c r="Q1123" s="256"/>
      <c r="R1123" s="256"/>
      <c r="S1123" s="256"/>
      <c r="T1123" s="256"/>
      <c r="U1123" s="256"/>
      <c r="V1123" s="257"/>
      <c r="W1123" s="257"/>
      <c r="X1123" s="257"/>
      <c r="Y1123" s="257"/>
      <c r="Z1123" s="257"/>
      <c r="AA1123" s="257"/>
      <c r="AB1123" s="253"/>
      <c r="AC1123" s="258"/>
      <c r="AD1123" s="253"/>
      <c r="AE1123" s="253"/>
      <c r="AF1123" s="253"/>
      <c r="AG1123" s="253"/>
      <c r="AH1123" s="253"/>
      <c r="AI1123" s="253"/>
      <c r="AJ1123" s="253"/>
      <c r="AK1123" s="258"/>
      <c r="AL1123" s="258"/>
      <c r="AM1123" s="258"/>
      <c r="AN1123" s="258"/>
      <c r="AO1123" s="258"/>
      <c r="AP1123" s="258"/>
      <c r="AQ1123" s="258"/>
      <c r="AR1123" s="258"/>
      <c r="AS1123" s="258"/>
      <c r="AT1123" s="258"/>
      <c r="AU1123" s="258"/>
      <c r="AV1123" s="258"/>
      <c r="AW1123" s="258"/>
      <c r="AX1123" s="258"/>
      <c r="AY1123" s="258"/>
      <c r="AZ1123" s="258"/>
      <c r="BA1123" s="258"/>
      <c r="BB1123" s="258"/>
      <c r="BC1123" s="258"/>
      <c r="BD1123" s="258"/>
      <c r="BE1123" s="258"/>
      <c r="BF1123" s="258"/>
      <c r="BG1123" s="258"/>
      <c r="BH1123" s="258"/>
      <c r="BI1123" s="258"/>
      <c r="BJ1123" s="258"/>
      <c r="BK1123" s="258"/>
      <c r="BL1123" s="297"/>
      <c r="BM1123" s="258"/>
      <c r="BN1123" s="258"/>
      <c r="BO1123" s="258"/>
      <c r="BP1123" s="258"/>
      <c r="BQ1123" s="258"/>
      <c r="BR1123" s="258"/>
      <c r="BS1123" s="258"/>
      <c r="BT1123" s="258"/>
      <c r="BU1123" s="258"/>
      <c r="BV1123" s="259"/>
      <c r="BW1123" s="260"/>
      <c r="BX1123" s="258"/>
      <c r="BY1123" s="258"/>
      <c r="BZ1123" s="258"/>
      <c r="CA1123" s="258"/>
    </row>
    <row r="1124" spans="2:79" x14ac:dyDescent="0.25">
      <c r="B1124" s="263"/>
      <c r="C1124" s="261"/>
      <c r="I1124" s="220"/>
      <c r="J1124" s="253"/>
      <c r="K1124" s="254"/>
      <c r="L1124" s="254"/>
      <c r="M1124" s="255"/>
      <c r="N1124" s="326"/>
      <c r="O1124" s="256"/>
      <c r="P1124" s="256"/>
      <c r="Q1124" s="256"/>
      <c r="R1124" s="256"/>
      <c r="S1124" s="256"/>
      <c r="T1124" s="256"/>
      <c r="U1124" s="256"/>
      <c r="V1124" s="257"/>
      <c r="W1124" s="257"/>
      <c r="X1124" s="257"/>
      <c r="Y1124" s="257"/>
      <c r="Z1124" s="257"/>
      <c r="AA1124" s="257"/>
      <c r="AB1124" s="253"/>
      <c r="AC1124" s="258"/>
      <c r="AD1124" s="253"/>
      <c r="AE1124" s="253"/>
      <c r="AF1124" s="253"/>
      <c r="AG1124" s="253"/>
      <c r="AH1124" s="253"/>
      <c r="AI1124" s="253"/>
      <c r="AJ1124" s="253"/>
      <c r="AK1124" s="258"/>
      <c r="AL1124" s="258"/>
      <c r="AM1124" s="258"/>
      <c r="AN1124" s="258"/>
      <c r="AO1124" s="258"/>
      <c r="AP1124" s="258"/>
      <c r="AQ1124" s="258"/>
      <c r="AR1124" s="258"/>
      <c r="AS1124" s="258"/>
      <c r="AT1124" s="258"/>
      <c r="AU1124" s="258"/>
      <c r="AV1124" s="258"/>
      <c r="AW1124" s="258"/>
      <c r="AX1124" s="258"/>
      <c r="AY1124" s="258"/>
      <c r="AZ1124" s="258"/>
      <c r="BA1124" s="258"/>
      <c r="BB1124" s="258"/>
      <c r="BC1124" s="258"/>
      <c r="BD1124" s="258"/>
      <c r="BE1124" s="258"/>
      <c r="BF1124" s="258"/>
      <c r="BG1124" s="258"/>
      <c r="BH1124" s="258"/>
      <c r="BI1124" s="258"/>
      <c r="BJ1124" s="258"/>
      <c r="BK1124" s="258"/>
      <c r="BL1124" s="297"/>
      <c r="BM1124" s="258"/>
      <c r="BN1124" s="258"/>
      <c r="BO1124" s="258"/>
      <c r="BP1124" s="258"/>
      <c r="BQ1124" s="258"/>
      <c r="BR1124" s="258"/>
      <c r="BS1124" s="258"/>
      <c r="BT1124" s="258"/>
      <c r="BU1124" s="258"/>
      <c r="BV1124" s="259"/>
      <c r="BW1124" s="260"/>
      <c r="BX1124" s="258"/>
      <c r="BY1124" s="258"/>
      <c r="BZ1124" s="258"/>
      <c r="CA1124" s="258"/>
    </row>
    <row r="1125" spans="2:79" x14ac:dyDescent="0.25">
      <c r="B1125" s="263"/>
      <c r="C1125" s="261"/>
      <c r="I1125" s="220"/>
      <c r="J1125" s="253"/>
      <c r="K1125" s="254"/>
      <c r="L1125" s="254"/>
      <c r="M1125" s="255"/>
      <c r="N1125" s="326"/>
      <c r="O1125" s="256"/>
      <c r="P1125" s="256"/>
      <c r="Q1125" s="256"/>
      <c r="R1125" s="256"/>
      <c r="S1125" s="256"/>
      <c r="T1125" s="256"/>
      <c r="U1125" s="256"/>
      <c r="V1125" s="257"/>
      <c r="W1125" s="257"/>
      <c r="X1125" s="257"/>
      <c r="Y1125" s="257"/>
      <c r="Z1125" s="257"/>
      <c r="AA1125" s="257"/>
      <c r="AB1125" s="253"/>
      <c r="AC1125" s="258"/>
      <c r="AD1125" s="253"/>
      <c r="AE1125" s="253"/>
      <c r="AF1125" s="253"/>
      <c r="AG1125" s="253"/>
      <c r="AH1125" s="253"/>
      <c r="AI1125" s="253"/>
      <c r="AJ1125" s="253"/>
      <c r="AK1125" s="258"/>
      <c r="AL1125" s="258"/>
      <c r="AM1125" s="258"/>
      <c r="AN1125" s="258"/>
      <c r="AO1125" s="258"/>
      <c r="AP1125" s="258"/>
      <c r="AQ1125" s="258"/>
      <c r="AR1125" s="258"/>
      <c r="AS1125" s="258"/>
      <c r="AT1125" s="258"/>
      <c r="AU1125" s="258"/>
      <c r="AV1125" s="258"/>
      <c r="AW1125" s="258"/>
      <c r="AX1125" s="258"/>
      <c r="AY1125" s="258"/>
      <c r="AZ1125" s="258"/>
      <c r="BA1125" s="258"/>
      <c r="BB1125" s="258"/>
      <c r="BC1125" s="258"/>
      <c r="BD1125" s="258"/>
      <c r="BE1125" s="258"/>
      <c r="BF1125" s="258"/>
      <c r="BG1125" s="258"/>
      <c r="BH1125" s="258"/>
      <c r="BI1125" s="258"/>
      <c r="BJ1125" s="258"/>
      <c r="BK1125" s="258"/>
      <c r="BL1125" s="297"/>
      <c r="BM1125" s="258"/>
      <c r="BN1125" s="258"/>
      <c r="BO1125" s="258"/>
      <c r="BP1125" s="258"/>
      <c r="BQ1125" s="258"/>
      <c r="BR1125" s="258"/>
      <c r="BS1125" s="258"/>
      <c r="BT1125" s="258"/>
      <c r="BU1125" s="258"/>
      <c r="BV1125" s="259"/>
      <c r="BW1125" s="260"/>
      <c r="BX1125" s="258"/>
      <c r="BY1125" s="258"/>
      <c r="BZ1125" s="258"/>
      <c r="CA1125" s="258"/>
    </row>
    <row r="1126" spans="2:79" x14ac:dyDescent="0.25">
      <c r="B1126" s="263"/>
      <c r="C1126" s="261"/>
      <c r="I1126" s="220"/>
      <c r="J1126" s="253"/>
      <c r="K1126" s="254"/>
      <c r="L1126" s="254"/>
      <c r="M1126" s="255"/>
      <c r="N1126" s="326"/>
      <c r="O1126" s="256"/>
      <c r="P1126" s="256"/>
      <c r="Q1126" s="256"/>
      <c r="R1126" s="256"/>
      <c r="S1126" s="256"/>
      <c r="T1126" s="256"/>
      <c r="U1126" s="256"/>
      <c r="V1126" s="257"/>
      <c r="W1126" s="257"/>
      <c r="X1126" s="257"/>
      <c r="Y1126" s="257"/>
      <c r="Z1126" s="257"/>
      <c r="AA1126" s="257"/>
      <c r="AB1126" s="253"/>
      <c r="AC1126" s="258"/>
      <c r="AD1126" s="253"/>
      <c r="AE1126" s="253"/>
      <c r="AF1126" s="253"/>
      <c r="AG1126" s="253"/>
      <c r="AH1126" s="253"/>
      <c r="AI1126" s="253"/>
      <c r="AJ1126" s="253"/>
      <c r="AK1126" s="258"/>
      <c r="AL1126" s="258"/>
      <c r="AM1126" s="258"/>
      <c r="AN1126" s="258"/>
      <c r="AO1126" s="258"/>
      <c r="AP1126" s="258"/>
      <c r="AQ1126" s="258"/>
      <c r="AR1126" s="258"/>
      <c r="AS1126" s="258"/>
      <c r="AT1126" s="258"/>
      <c r="AU1126" s="258"/>
      <c r="AV1126" s="258"/>
      <c r="AW1126" s="258"/>
      <c r="AX1126" s="258"/>
      <c r="AY1126" s="258"/>
      <c r="AZ1126" s="258"/>
      <c r="BA1126" s="258"/>
      <c r="BB1126" s="258"/>
      <c r="BC1126" s="258"/>
      <c r="BD1126" s="258"/>
      <c r="BE1126" s="258"/>
      <c r="BF1126" s="258"/>
      <c r="BG1126" s="258"/>
      <c r="BH1126" s="258"/>
      <c r="BI1126" s="258"/>
      <c r="BJ1126" s="258"/>
      <c r="BK1126" s="258"/>
      <c r="BL1126" s="297"/>
      <c r="BM1126" s="258"/>
      <c r="BN1126" s="258"/>
      <c r="BO1126" s="258"/>
      <c r="BP1126" s="258"/>
      <c r="BQ1126" s="258"/>
      <c r="BR1126" s="258"/>
      <c r="BS1126" s="258"/>
      <c r="BT1126" s="258"/>
      <c r="BU1126" s="258"/>
      <c r="BV1126" s="259"/>
      <c r="BW1126" s="260"/>
      <c r="BX1126" s="258"/>
      <c r="BY1126" s="258"/>
      <c r="BZ1126" s="258"/>
      <c r="CA1126" s="258"/>
    </row>
    <row r="1127" spans="2:79" x14ac:dyDescent="0.25">
      <c r="B1127" s="263"/>
      <c r="C1127" s="261"/>
      <c r="I1127" s="220"/>
      <c r="J1127" s="253"/>
      <c r="K1127" s="254"/>
      <c r="L1127" s="254"/>
      <c r="M1127" s="255"/>
      <c r="N1127" s="326"/>
      <c r="O1127" s="256"/>
      <c r="P1127" s="256"/>
      <c r="Q1127" s="256"/>
      <c r="R1127" s="256"/>
      <c r="S1127" s="256"/>
      <c r="T1127" s="256"/>
      <c r="U1127" s="256"/>
      <c r="V1127" s="257"/>
      <c r="W1127" s="257"/>
      <c r="X1127" s="257"/>
      <c r="Y1127" s="257"/>
      <c r="Z1127" s="257"/>
      <c r="AA1127" s="257"/>
      <c r="AB1127" s="253"/>
      <c r="AC1127" s="258"/>
      <c r="AD1127" s="253"/>
      <c r="AE1127" s="253"/>
      <c r="AF1127" s="253"/>
      <c r="AG1127" s="253"/>
      <c r="AH1127" s="253"/>
      <c r="AI1127" s="253"/>
      <c r="AJ1127" s="253"/>
      <c r="AK1127" s="258"/>
      <c r="AL1127" s="258"/>
      <c r="AM1127" s="258"/>
      <c r="AN1127" s="258"/>
      <c r="AO1127" s="258"/>
      <c r="AP1127" s="258"/>
      <c r="AQ1127" s="258"/>
      <c r="AR1127" s="258"/>
      <c r="AS1127" s="258"/>
      <c r="AT1127" s="258"/>
      <c r="AU1127" s="258"/>
      <c r="AV1127" s="258"/>
      <c r="AW1127" s="258"/>
      <c r="AX1127" s="258"/>
      <c r="AY1127" s="258"/>
      <c r="AZ1127" s="258"/>
      <c r="BA1127" s="258"/>
      <c r="BB1127" s="258"/>
      <c r="BC1127" s="258"/>
      <c r="BD1127" s="258"/>
      <c r="BE1127" s="258"/>
      <c r="BF1127" s="258"/>
      <c r="BG1127" s="258"/>
      <c r="BH1127" s="258"/>
      <c r="BI1127" s="258"/>
      <c r="BJ1127" s="258"/>
      <c r="BK1127" s="258"/>
      <c r="BL1127" s="297"/>
      <c r="BM1127" s="258"/>
      <c r="BN1127" s="258"/>
      <c r="BO1127" s="258"/>
      <c r="BP1127" s="258"/>
      <c r="BQ1127" s="258"/>
      <c r="BR1127" s="258"/>
      <c r="BS1127" s="258"/>
      <c r="BT1127" s="258"/>
      <c r="BU1127" s="258"/>
      <c r="BV1127" s="259"/>
      <c r="BW1127" s="260"/>
      <c r="BX1127" s="258"/>
      <c r="BY1127" s="258"/>
      <c r="BZ1127" s="258"/>
      <c r="CA1127" s="258"/>
    </row>
    <row r="1128" spans="2:79" x14ac:dyDescent="0.25">
      <c r="B1128" s="263"/>
      <c r="C1128" s="261"/>
      <c r="I1128" s="220"/>
      <c r="J1128" s="253"/>
      <c r="K1128" s="254"/>
      <c r="L1128" s="254"/>
      <c r="M1128" s="255"/>
      <c r="N1128" s="326"/>
      <c r="O1128" s="256"/>
      <c r="P1128" s="256"/>
      <c r="Q1128" s="256"/>
      <c r="R1128" s="256"/>
      <c r="S1128" s="256"/>
      <c r="T1128" s="256"/>
      <c r="U1128" s="256"/>
      <c r="V1128" s="257"/>
      <c r="W1128" s="257"/>
      <c r="X1128" s="257"/>
      <c r="Y1128" s="257"/>
      <c r="Z1128" s="257"/>
      <c r="AA1128" s="257"/>
      <c r="AB1128" s="253"/>
      <c r="AC1128" s="258"/>
      <c r="AD1128" s="253"/>
      <c r="AE1128" s="253"/>
      <c r="AF1128" s="253"/>
      <c r="AG1128" s="253"/>
      <c r="AH1128" s="253"/>
      <c r="AI1128" s="253"/>
      <c r="AJ1128" s="253"/>
      <c r="AK1128" s="258"/>
      <c r="AL1128" s="258"/>
      <c r="AM1128" s="258"/>
      <c r="AN1128" s="258"/>
      <c r="AO1128" s="258"/>
      <c r="AP1128" s="258"/>
      <c r="AQ1128" s="258"/>
      <c r="AR1128" s="258"/>
      <c r="AS1128" s="258"/>
      <c r="AT1128" s="258"/>
      <c r="AU1128" s="258"/>
      <c r="AV1128" s="258"/>
      <c r="AW1128" s="258"/>
      <c r="AX1128" s="258"/>
      <c r="AY1128" s="258"/>
      <c r="AZ1128" s="258"/>
      <c r="BA1128" s="258"/>
      <c r="BB1128" s="258"/>
      <c r="BC1128" s="258"/>
      <c r="BD1128" s="258"/>
      <c r="BE1128" s="258"/>
      <c r="BF1128" s="258"/>
      <c r="BG1128" s="258"/>
      <c r="BH1128" s="258"/>
      <c r="BI1128" s="258"/>
      <c r="BJ1128" s="258"/>
      <c r="BK1128" s="258"/>
      <c r="BL1128" s="297"/>
      <c r="BM1128" s="258"/>
      <c r="BN1128" s="258"/>
      <c r="BO1128" s="258"/>
      <c r="BP1128" s="258"/>
      <c r="BQ1128" s="258"/>
      <c r="BR1128" s="258"/>
      <c r="BS1128" s="258"/>
      <c r="BT1128" s="258"/>
      <c r="BU1128" s="258"/>
      <c r="BV1128" s="259"/>
      <c r="BW1128" s="260"/>
      <c r="BX1128" s="258"/>
      <c r="BY1128" s="258"/>
      <c r="BZ1128" s="258"/>
      <c r="CA1128" s="258"/>
    </row>
    <row r="1129" spans="2:79" x14ac:dyDescent="0.25">
      <c r="B1129" s="263"/>
      <c r="C1129" s="261"/>
      <c r="I1129" s="220"/>
      <c r="J1129" s="253"/>
      <c r="K1129" s="254"/>
      <c r="L1129" s="254"/>
      <c r="M1129" s="255"/>
      <c r="N1129" s="326"/>
      <c r="O1129" s="256"/>
      <c r="P1129" s="256"/>
      <c r="Q1129" s="256"/>
      <c r="R1129" s="256"/>
      <c r="S1129" s="256"/>
      <c r="T1129" s="256"/>
      <c r="U1129" s="256"/>
      <c r="V1129" s="257"/>
      <c r="W1129" s="257"/>
      <c r="X1129" s="257"/>
      <c r="Y1129" s="257"/>
      <c r="Z1129" s="257"/>
      <c r="AA1129" s="257"/>
      <c r="AB1129" s="253"/>
      <c r="AC1129" s="258"/>
      <c r="AD1129" s="253"/>
      <c r="AE1129" s="253"/>
      <c r="AF1129" s="253"/>
      <c r="AG1129" s="253"/>
      <c r="AH1129" s="253"/>
      <c r="AI1129" s="253"/>
      <c r="AJ1129" s="253"/>
      <c r="AK1129" s="258"/>
      <c r="AL1129" s="258"/>
      <c r="AM1129" s="258"/>
      <c r="AN1129" s="258"/>
      <c r="AO1129" s="258"/>
      <c r="AP1129" s="258"/>
      <c r="AQ1129" s="258"/>
      <c r="AR1129" s="258"/>
      <c r="AS1129" s="258"/>
      <c r="AT1129" s="258"/>
      <c r="AU1129" s="258"/>
      <c r="AV1129" s="258"/>
      <c r="AW1129" s="258"/>
      <c r="AX1129" s="258"/>
      <c r="AY1129" s="258"/>
      <c r="AZ1129" s="258"/>
      <c r="BA1129" s="258"/>
      <c r="BB1129" s="258"/>
      <c r="BC1129" s="258"/>
      <c r="BD1129" s="258"/>
      <c r="BE1129" s="258"/>
      <c r="BF1129" s="258"/>
      <c r="BG1129" s="258"/>
      <c r="BH1129" s="258"/>
      <c r="BI1129" s="258"/>
      <c r="BJ1129" s="258"/>
      <c r="BK1129" s="258"/>
      <c r="BL1129" s="297"/>
      <c r="BM1129" s="258"/>
      <c r="BN1129" s="258"/>
      <c r="BO1129" s="258"/>
      <c r="BP1129" s="258"/>
      <c r="BQ1129" s="258"/>
      <c r="BR1129" s="258"/>
      <c r="BS1129" s="258"/>
      <c r="BT1129" s="258"/>
      <c r="BU1129" s="258"/>
      <c r="BV1129" s="259"/>
      <c r="BW1129" s="260"/>
      <c r="BX1129" s="258"/>
      <c r="BY1129" s="258"/>
      <c r="BZ1129" s="258"/>
      <c r="CA1129" s="258"/>
    </row>
    <row r="1130" spans="2:79" x14ac:dyDescent="0.25">
      <c r="B1130" s="263"/>
      <c r="C1130" s="261"/>
      <c r="I1130" s="220"/>
      <c r="J1130" s="253"/>
      <c r="K1130" s="254"/>
      <c r="L1130" s="254"/>
      <c r="M1130" s="255"/>
      <c r="N1130" s="326"/>
      <c r="O1130" s="256"/>
      <c r="P1130" s="256"/>
      <c r="Q1130" s="256"/>
      <c r="R1130" s="256"/>
      <c r="S1130" s="256"/>
      <c r="T1130" s="256"/>
      <c r="U1130" s="256"/>
      <c r="V1130" s="257"/>
      <c r="W1130" s="257"/>
      <c r="X1130" s="257"/>
      <c r="Y1130" s="257"/>
      <c r="Z1130" s="257"/>
      <c r="AA1130" s="257"/>
      <c r="AB1130" s="253"/>
      <c r="AC1130" s="258"/>
      <c r="AD1130" s="253"/>
      <c r="AE1130" s="253"/>
      <c r="AF1130" s="253"/>
      <c r="AG1130" s="253"/>
      <c r="AH1130" s="253"/>
      <c r="AI1130" s="253"/>
      <c r="AJ1130" s="253"/>
      <c r="AK1130" s="258"/>
      <c r="AL1130" s="258"/>
      <c r="AM1130" s="258"/>
      <c r="AN1130" s="258"/>
      <c r="AO1130" s="258"/>
      <c r="AP1130" s="258"/>
      <c r="AQ1130" s="258"/>
      <c r="AR1130" s="258"/>
      <c r="AS1130" s="258"/>
      <c r="AT1130" s="258"/>
      <c r="AU1130" s="258"/>
      <c r="AV1130" s="258"/>
      <c r="AW1130" s="258"/>
      <c r="AX1130" s="258"/>
      <c r="AY1130" s="258"/>
      <c r="AZ1130" s="258"/>
      <c r="BA1130" s="258"/>
      <c r="BB1130" s="258"/>
      <c r="BC1130" s="258"/>
      <c r="BD1130" s="258"/>
      <c r="BE1130" s="258"/>
      <c r="BF1130" s="258"/>
      <c r="BG1130" s="258"/>
      <c r="BH1130" s="258"/>
      <c r="BI1130" s="258"/>
      <c r="BJ1130" s="258"/>
      <c r="BK1130" s="258"/>
      <c r="BL1130" s="297"/>
      <c r="BM1130" s="258"/>
      <c r="BN1130" s="258"/>
      <c r="BO1130" s="258"/>
      <c r="BP1130" s="258"/>
      <c r="BQ1130" s="258"/>
      <c r="BR1130" s="258"/>
      <c r="BS1130" s="258"/>
      <c r="BT1130" s="258"/>
      <c r="BU1130" s="258"/>
      <c r="BV1130" s="259"/>
      <c r="BW1130" s="260"/>
      <c r="BX1130" s="258"/>
      <c r="BY1130" s="258"/>
      <c r="BZ1130" s="258"/>
      <c r="CA1130" s="258"/>
    </row>
    <row r="1131" spans="2:79" x14ac:dyDescent="0.25">
      <c r="B1131" s="263"/>
      <c r="C1131" s="261"/>
      <c r="I1131" s="220"/>
      <c r="J1131" s="253"/>
      <c r="K1131" s="254"/>
      <c r="L1131" s="254"/>
      <c r="M1131" s="255"/>
      <c r="N1131" s="326"/>
      <c r="O1131" s="256"/>
      <c r="P1131" s="256"/>
      <c r="Q1131" s="256"/>
      <c r="R1131" s="256"/>
      <c r="S1131" s="256"/>
      <c r="T1131" s="256"/>
      <c r="U1131" s="256"/>
      <c r="V1131" s="257"/>
      <c r="W1131" s="257"/>
      <c r="X1131" s="257"/>
      <c r="Y1131" s="257"/>
      <c r="Z1131" s="257"/>
      <c r="AA1131" s="257"/>
      <c r="AB1131" s="253"/>
      <c r="AC1131" s="258"/>
      <c r="AD1131" s="253"/>
      <c r="AE1131" s="253"/>
      <c r="AF1131" s="253"/>
      <c r="AG1131" s="253"/>
      <c r="AH1131" s="253"/>
      <c r="AI1131" s="253"/>
      <c r="AJ1131" s="253"/>
      <c r="AK1131" s="258"/>
      <c r="AL1131" s="258"/>
      <c r="AM1131" s="258"/>
      <c r="AN1131" s="258"/>
      <c r="AO1131" s="258"/>
      <c r="AP1131" s="258"/>
      <c r="AQ1131" s="258"/>
      <c r="AR1131" s="258"/>
      <c r="AS1131" s="258"/>
      <c r="AT1131" s="258"/>
      <c r="AU1131" s="258"/>
      <c r="AV1131" s="258"/>
      <c r="AW1131" s="258"/>
      <c r="AX1131" s="258"/>
      <c r="AY1131" s="258"/>
      <c r="AZ1131" s="258"/>
      <c r="BA1131" s="258"/>
      <c r="BB1131" s="258"/>
      <c r="BC1131" s="258"/>
      <c r="BD1131" s="258"/>
      <c r="BE1131" s="258"/>
      <c r="BF1131" s="258"/>
      <c r="BG1131" s="258"/>
      <c r="BH1131" s="258"/>
      <c r="BI1131" s="258"/>
      <c r="BJ1131" s="258"/>
      <c r="BK1131" s="258"/>
      <c r="BL1131" s="297"/>
      <c r="BM1131" s="258"/>
      <c r="BN1131" s="258"/>
      <c r="BO1131" s="258"/>
      <c r="BP1131" s="258"/>
      <c r="BQ1131" s="258"/>
      <c r="BR1131" s="258"/>
      <c r="BS1131" s="258"/>
      <c r="BT1131" s="258"/>
      <c r="BU1131" s="258"/>
      <c r="BV1131" s="259"/>
      <c r="BW1131" s="260"/>
      <c r="BX1131" s="258"/>
      <c r="BY1131" s="258"/>
      <c r="BZ1131" s="258"/>
      <c r="CA1131" s="258"/>
    </row>
    <row r="1132" spans="2:79" x14ac:dyDescent="0.25">
      <c r="B1132" s="263"/>
      <c r="C1132" s="261"/>
      <c r="I1132" s="220"/>
      <c r="J1132" s="253"/>
      <c r="K1132" s="254"/>
      <c r="L1132" s="254"/>
      <c r="M1132" s="255"/>
      <c r="N1132" s="326"/>
      <c r="O1132" s="256"/>
      <c r="P1132" s="256"/>
      <c r="Q1132" s="256"/>
      <c r="R1132" s="256"/>
      <c r="S1132" s="256"/>
      <c r="T1132" s="256"/>
      <c r="U1132" s="256"/>
      <c r="V1132" s="257"/>
      <c r="W1132" s="257"/>
      <c r="X1132" s="257"/>
      <c r="Y1132" s="257"/>
      <c r="Z1132" s="257"/>
      <c r="AA1132" s="257"/>
      <c r="AB1132" s="253"/>
      <c r="AC1132" s="258"/>
      <c r="AD1132" s="253"/>
      <c r="AE1132" s="253"/>
      <c r="AF1132" s="253"/>
      <c r="AG1132" s="253"/>
      <c r="AH1132" s="253"/>
      <c r="AI1132" s="253"/>
      <c r="AJ1132" s="253"/>
      <c r="AK1132" s="258"/>
      <c r="AL1132" s="258"/>
      <c r="AM1132" s="258"/>
      <c r="AN1132" s="258"/>
      <c r="AO1132" s="258"/>
      <c r="AP1132" s="258"/>
      <c r="AQ1132" s="258"/>
      <c r="AR1132" s="258"/>
      <c r="AS1132" s="258"/>
      <c r="AT1132" s="258"/>
      <c r="AU1132" s="258"/>
      <c r="AV1132" s="258"/>
      <c r="AW1132" s="258"/>
      <c r="AX1132" s="258"/>
      <c r="AY1132" s="258"/>
      <c r="AZ1132" s="258"/>
      <c r="BA1132" s="258"/>
      <c r="BB1132" s="258"/>
      <c r="BC1132" s="258"/>
      <c r="BD1132" s="258"/>
      <c r="BE1132" s="258"/>
      <c r="BF1132" s="258"/>
      <c r="BG1132" s="258"/>
      <c r="BH1132" s="258"/>
      <c r="BI1132" s="258"/>
      <c r="BJ1132" s="258"/>
      <c r="BK1132" s="258"/>
      <c r="BL1132" s="297"/>
      <c r="BM1132" s="258"/>
      <c r="BN1132" s="258"/>
      <c r="BO1132" s="258"/>
      <c r="BP1132" s="258"/>
      <c r="BQ1132" s="258"/>
      <c r="BR1132" s="258"/>
      <c r="BS1132" s="258"/>
      <c r="BT1132" s="258"/>
      <c r="BU1132" s="258"/>
      <c r="BV1132" s="259"/>
      <c r="BW1132" s="260"/>
      <c r="BX1132" s="258"/>
      <c r="BY1132" s="258"/>
      <c r="BZ1132" s="258"/>
      <c r="CA1132" s="258"/>
    </row>
    <row r="1133" spans="2:79" x14ac:dyDescent="0.25">
      <c r="B1133" s="263"/>
      <c r="C1133" s="261"/>
      <c r="I1133" s="220"/>
      <c r="J1133" s="253"/>
      <c r="K1133" s="254"/>
      <c r="L1133" s="254"/>
      <c r="M1133" s="255"/>
      <c r="N1133" s="326"/>
      <c r="O1133" s="256"/>
      <c r="P1133" s="256"/>
      <c r="Q1133" s="256"/>
      <c r="R1133" s="256"/>
      <c r="S1133" s="256"/>
      <c r="T1133" s="256"/>
      <c r="U1133" s="256"/>
      <c r="V1133" s="257"/>
      <c r="W1133" s="257"/>
      <c r="X1133" s="257"/>
      <c r="Y1133" s="257"/>
      <c r="Z1133" s="257"/>
      <c r="AA1133" s="257"/>
      <c r="AB1133" s="253"/>
      <c r="AC1133" s="258"/>
      <c r="AD1133" s="253"/>
      <c r="AE1133" s="253"/>
      <c r="AF1133" s="253"/>
      <c r="AG1133" s="253"/>
      <c r="AH1133" s="253"/>
      <c r="AI1133" s="253"/>
      <c r="AJ1133" s="253"/>
      <c r="AK1133" s="258"/>
      <c r="AL1133" s="258"/>
      <c r="AM1133" s="258"/>
      <c r="AN1133" s="258"/>
      <c r="AO1133" s="258"/>
      <c r="AP1133" s="258"/>
      <c r="AQ1133" s="258"/>
      <c r="AR1133" s="258"/>
      <c r="AS1133" s="258"/>
      <c r="AT1133" s="258"/>
      <c r="AU1133" s="258"/>
      <c r="AV1133" s="258"/>
      <c r="AW1133" s="258"/>
      <c r="AX1133" s="258"/>
      <c r="AY1133" s="258"/>
      <c r="AZ1133" s="258"/>
      <c r="BA1133" s="258"/>
      <c r="BB1133" s="258"/>
      <c r="BC1133" s="258"/>
      <c r="BD1133" s="258"/>
      <c r="BE1133" s="258"/>
      <c r="BF1133" s="258"/>
      <c r="BG1133" s="258"/>
      <c r="BH1133" s="258"/>
      <c r="BI1133" s="258"/>
      <c r="BJ1133" s="258"/>
      <c r="BK1133" s="258"/>
      <c r="BL1133" s="297"/>
      <c r="BM1133" s="258"/>
      <c r="BN1133" s="258"/>
      <c r="BO1133" s="258"/>
      <c r="BP1133" s="258"/>
      <c r="BQ1133" s="258"/>
      <c r="BR1133" s="258"/>
      <c r="BS1133" s="258"/>
      <c r="BT1133" s="258"/>
      <c r="BU1133" s="258"/>
      <c r="BV1133" s="259"/>
      <c r="BW1133" s="260"/>
      <c r="BX1133" s="258"/>
      <c r="BY1133" s="258"/>
      <c r="BZ1133" s="258"/>
      <c r="CA1133" s="258"/>
    </row>
    <row r="1134" spans="2:79" x14ac:dyDescent="0.25">
      <c r="B1134" s="263"/>
      <c r="C1134" s="261"/>
      <c r="I1134" s="220"/>
      <c r="J1134" s="253"/>
      <c r="K1134" s="254"/>
      <c r="L1134" s="254"/>
      <c r="M1134" s="255"/>
      <c r="N1134" s="326"/>
      <c r="O1134" s="256"/>
      <c r="P1134" s="256"/>
      <c r="Q1134" s="256"/>
      <c r="R1134" s="256"/>
      <c r="S1134" s="256"/>
      <c r="T1134" s="256"/>
      <c r="U1134" s="256"/>
      <c r="V1134" s="257"/>
      <c r="W1134" s="257"/>
      <c r="X1134" s="257"/>
      <c r="Y1134" s="257"/>
      <c r="Z1134" s="257"/>
      <c r="AA1134" s="257"/>
      <c r="AB1134" s="253"/>
      <c r="AC1134" s="258"/>
      <c r="AD1134" s="253"/>
      <c r="AE1134" s="253"/>
      <c r="AF1134" s="253"/>
      <c r="AG1134" s="253"/>
      <c r="AH1134" s="253"/>
      <c r="AI1134" s="253"/>
      <c r="AJ1134" s="253"/>
      <c r="AK1134" s="258"/>
      <c r="AL1134" s="258"/>
      <c r="AM1134" s="258"/>
      <c r="AN1134" s="258"/>
      <c r="AO1134" s="258"/>
      <c r="AP1134" s="258"/>
      <c r="AQ1134" s="258"/>
      <c r="AR1134" s="258"/>
      <c r="AS1134" s="258"/>
      <c r="AT1134" s="258"/>
      <c r="AU1134" s="258"/>
      <c r="AV1134" s="258"/>
      <c r="AW1134" s="258"/>
      <c r="AX1134" s="258"/>
      <c r="AY1134" s="258"/>
      <c r="AZ1134" s="258"/>
      <c r="BA1134" s="258"/>
      <c r="BB1134" s="258"/>
      <c r="BC1134" s="258"/>
      <c r="BD1134" s="258"/>
      <c r="BE1134" s="258"/>
      <c r="BF1134" s="258"/>
      <c r="BG1134" s="258"/>
      <c r="BH1134" s="258"/>
      <c r="BI1134" s="258"/>
      <c r="BJ1134" s="258"/>
      <c r="BK1134" s="258"/>
      <c r="BL1134" s="297"/>
      <c r="BM1134" s="258"/>
      <c r="BN1134" s="258"/>
      <c r="BO1134" s="258"/>
      <c r="BP1134" s="258"/>
      <c r="BQ1134" s="258"/>
      <c r="BR1134" s="258"/>
      <c r="BS1134" s="258"/>
      <c r="BT1134" s="258"/>
      <c r="BU1134" s="258"/>
      <c r="BV1134" s="259"/>
      <c r="BW1134" s="260"/>
      <c r="BX1134" s="258"/>
      <c r="BY1134" s="258"/>
      <c r="BZ1134" s="258"/>
      <c r="CA1134" s="258"/>
    </row>
    <row r="1135" spans="2:79" x14ac:dyDescent="0.25">
      <c r="B1135" s="263"/>
      <c r="C1135" s="261"/>
      <c r="I1135" s="220"/>
      <c r="J1135" s="253"/>
      <c r="K1135" s="254"/>
      <c r="L1135" s="254"/>
      <c r="M1135" s="255"/>
      <c r="N1135" s="326"/>
      <c r="O1135" s="256"/>
      <c r="P1135" s="256"/>
      <c r="Q1135" s="256"/>
      <c r="R1135" s="256"/>
      <c r="S1135" s="256"/>
      <c r="T1135" s="256"/>
      <c r="U1135" s="256"/>
      <c r="V1135" s="257"/>
      <c r="W1135" s="257"/>
      <c r="X1135" s="257"/>
      <c r="Y1135" s="257"/>
      <c r="Z1135" s="257"/>
      <c r="AA1135" s="257"/>
      <c r="AB1135" s="253"/>
      <c r="AC1135" s="258"/>
      <c r="AD1135" s="253"/>
      <c r="AE1135" s="253"/>
      <c r="AF1135" s="253"/>
      <c r="AG1135" s="253"/>
      <c r="AH1135" s="253"/>
      <c r="AI1135" s="253"/>
      <c r="AJ1135" s="253"/>
      <c r="AK1135" s="258"/>
      <c r="AL1135" s="258"/>
      <c r="AM1135" s="258"/>
      <c r="AN1135" s="258"/>
      <c r="AO1135" s="258"/>
      <c r="AP1135" s="258"/>
      <c r="AQ1135" s="258"/>
      <c r="AR1135" s="258"/>
      <c r="AS1135" s="258"/>
      <c r="AT1135" s="258"/>
      <c r="AU1135" s="258"/>
      <c r="AV1135" s="258"/>
      <c r="AW1135" s="258"/>
      <c r="AX1135" s="258"/>
      <c r="AY1135" s="258"/>
      <c r="AZ1135" s="258"/>
      <c r="BA1135" s="258"/>
      <c r="BB1135" s="258"/>
      <c r="BC1135" s="258"/>
      <c r="BD1135" s="258"/>
      <c r="BE1135" s="258"/>
      <c r="BF1135" s="258"/>
      <c r="BG1135" s="258"/>
      <c r="BH1135" s="258"/>
      <c r="BI1135" s="258"/>
      <c r="BJ1135" s="258"/>
      <c r="BK1135" s="258"/>
      <c r="BL1135" s="297"/>
      <c r="BM1135" s="258"/>
      <c r="BN1135" s="258"/>
      <c r="BO1135" s="258"/>
      <c r="BP1135" s="258"/>
      <c r="BQ1135" s="258"/>
      <c r="BR1135" s="258"/>
      <c r="BS1135" s="258"/>
      <c r="BT1135" s="258"/>
      <c r="BU1135" s="258"/>
      <c r="BV1135" s="259"/>
      <c r="BW1135" s="260"/>
      <c r="BX1135" s="258"/>
      <c r="BY1135" s="258"/>
      <c r="BZ1135" s="258"/>
      <c r="CA1135" s="258"/>
    </row>
    <row r="1136" spans="2:79" x14ac:dyDescent="0.25">
      <c r="B1136" s="263"/>
      <c r="C1136" s="261"/>
      <c r="I1136" s="220"/>
      <c r="J1136" s="253"/>
      <c r="K1136" s="254"/>
      <c r="L1136" s="254"/>
      <c r="M1136" s="255"/>
      <c r="N1136" s="326"/>
      <c r="O1136" s="256"/>
      <c r="P1136" s="256"/>
      <c r="Q1136" s="256"/>
      <c r="R1136" s="256"/>
      <c r="S1136" s="256"/>
      <c r="T1136" s="256"/>
      <c r="U1136" s="256"/>
      <c r="V1136" s="257"/>
      <c r="W1136" s="257"/>
      <c r="X1136" s="257"/>
      <c r="Y1136" s="257"/>
      <c r="Z1136" s="257"/>
      <c r="AA1136" s="257"/>
      <c r="AB1136" s="253"/>
      <c r="AC1136" s="258"/>
      <c r="AD1136" s="253"/>
      <c r="AE1136" s="253"/>
      <c r="AF1136" s="253"/>
      <c r="AG1136" s="253"/>
      <c r="AH1136" s="253"/>
      <c r="AI1136" s="253"/>
      <c r="AJ1136" s="253"/>
      <c r="AK1136" s="258"/>
      <c r="AL1136" s="258"/>
      <c r="AM1136" s="258"/>
      <c r="AN1136" s="258"/>
      <c r="AO1136" s="258"/>
      <c r="AP1136" s="258"/>
      <c r="AQ1136" s="258"/>
      <c r="AR1136" s="258"/>
      <c r="AS1136" s="258"/>
      <c r="AT1136" s="258"/>
      <c r="AU1136" s="258"/>
      <c r="AV1136" s="258"/>
      <c r="AW1136" s="258"/>
      <c r="AX1136" s="258"/>
      <c r="AY1136" s="258"/>
      <c r="AZ1136" s="258"/>
      <c r="BA1136" s="258"/>
      <c r="BB1136" s="258"/>
      <c r="BC1136" s="258"/>
      <c r="BD1136" s="258"/>
      <c r="BE1136" s="258"/>
      <c r="BF1136" s="258"/>
      <c r="BG1136" s="258"/>
      <c r="BH1136" s="258"/>
      <c r="BI1136" s="258"/>
      <c r="BJ1136" s="258"/>
      <c r="BK1136" s="258"/>
      <c r="BL1136" s="297"/>
      <c r="BM1136" s="258"/>
      <c r="BN1136" s="258"/>
      <c r="BO1136" s="258"/>
      <c r="BP1136" s="258"/>
      <c r="BQ1136" s="258"/>
      <c r="BR1136" s="258"/>
      <c r="BS1136" s="258"/>
      <c r="BT1136" s="258"/>
      <c r="BU1136" s="258"/>
      <c r="BV1136" s="259"/>
      <c r="BW1136" s="260"/>
      <c r="BX1136" s="258"/>
      <c r="BY1136" s="258"/>
      <c r="BZ1136" s="258"/>
      <c r="CA1136" s="258"/>
    </row>
    <row r="1137" spans="2:79" x14ac:dyDescent="0.25">
      <c r="B1137" s="263"/>
      <c r="C1137" s="261"/>
      <c r="I1137" s="220"/>
      <c r="J1137" s="253"/>
      <c r="K1137" s="254"/>
      <c r="L1137" s="254"/>
      <c r="M1137" s="255"/>
      <c r="N1137" s="326"/>
      <c r="O1137" s="256"/>
      <c r="P1137" s="256"/>
      <c r="Q1137" s="256"/>
      <c r="R1137" s="256"/>
      <c r="S1137" s="256"/>
      <c r="T1137" s="256"/>
      <c r="U1137" s="256"/>
      <c r="V1137" s="257"/>
      <c r="W1137" s="257"/>
      <c r="X1137" s="257"/>
      <c r="Y1137" s="257"/>
      <c r="Z1137" s="257"/>
      <c r="AA1137" s="257"/>
      <c r="AB1137" s="253"/>
      <c r="AC1137" s="258"/>
      <c r="AD1137" s="253"/>
      <c r="AE1137" s="253"/>
      <c r="AF1137" s="253"/>
      <c r="AG1137" s="253"/>
      <c r="AH1137" s="253"/>
      <c r="AI1137" s="253"/>
      <c r="AJ1137" s="253"/>
      <c r="AK1137" s="258"/>
      <c r="AL1137" s="258"/>
      <c r="AM1137" s="258"/>
      <c r="AN1137" s="258"/>
      <c r="AO1137" s="258"/>
      <c r="AP1137" s="258"/>
      <c r="AQ1137" s="258"/>
      <c r="AR1137" s="258"/>
      <c r="AS1137" s="258"/>
      <c r="AT1137" s="258"/>
      <c r="AU1137" s="258"/>
      <c r="AV1137" s="258"/>
      <c r="AW1137" s="258"/>
      <c r="AX1137" s="258"/>
      <c r="AY1137" s="258"/>
      <c r="AZ1137" s="258"/>
      <c r="BA1137" s="258"/>
      <c r="BB1137" s="258"/>
      <c r="BC1137" s="258"/>
      <c r="BD1137" s="258"/>
      <c r="BE1137" s="258"/>
      <c r="BF1137" s="258"/>
      <c r="BG1137" s="258"/>
      <c r="BH1137" s="258"/>
      <c r="BI1137" s="258"/>
      <c r="BJ1137" s="258"/>
      <c r="BK1137" s="258"/>
      <c r="BL1137" s="297"/>
      <c r="BM1137" s="258"/>
      <c r="BN1137" s="258"/>
      <c r="BO1137" s="258"/>
      <c r="BP1137" s="258"/>
      <c r="BQ1137" s="258"/>
      <c r="BR1137" s="258"/>
      <c r="BS1137" s="258"/>
      <c r="BT1137" s="258"/>
      <c r="BU1137" s="258"/>
      <c r="BV1137" s="259"/>
      <c r="BW1137" s="260"/>
      <c r="BX1137" s="258"/>
      <c r="BY1137" s="258"/>
      <c r="BZ1137" s="258"/>
      <c r="CA1137" s="258"/>
    </row>
    <row r="1138" spans="2:79" x14ac:dyDescent="0.25">
      <c r="B1138" s="263"/>
      <c r="C1138" s="261"/>
      <c r="I1138" s="220"/>
      <c r="J1138" s="253"/>
      <c r="K1138" s="254"/>
      <c r="L1138" s="254"/>
      <c r="M1138" s="255"/>
      <c r="N1138" s="326"/>
      <c r="O1138" s="256"/>
      <c r="P1138" s="256"/>
      <c r="Q1138" s="256"/>
      <c r="R1138" s="256"/>
      <c r="S1138" s="256"/>
      <c r="T1138" s="256"/>
      <c r="U1138" s="256"/>
      <c r="V1138" s="257"/>
      <c r="W1138" s="257"/>
      <c r="X1138" s="257"/>
      <c r="Y1138" s="257"/>
      <c r="Z1138" s="257"/>
      <c r="AA1138" s="257"/>
      <c r="AB1138" s="253"/>
      <c r="AC1138" s="258"/>
      <c r="AD1138" s="253"/>
      <c r="AE1138" s="253"/>
      <c r="AF1138" s="253"/>
      <c r="AG1138" s="253"/>
      <c r="AH1138" s="253"/>
      <c r="AI1138" s="253"/>
      <c r="AJ1138" s="253"/>
      <c r="AK1138" s="258"/>
      <c r="AL1138" s="258"/>
      <c r="AM1138" s="258"/>
      <c r="AN1138" s="258"/>
      <c r="AO1138" s="258"/>
      <c r="AP1138" s="258"/>
      <c r="AQ1138" s="258"/>
      <c r="AR1138" s="258"/>
      <c r="AS1138" s="258"/>
      <c r="AT1138" s="258"/>
      <c r="AU1138" s="258"/>
      <c r="AV1138" s="258"/>
      <c r="AW1138" s="258"/>
      <c r="AX1138" s="258"/>
      <c r="AY1138" s="258"/>
      <c r="AZ1138" s="258"/>
      <c r="BA1138" s="258"/>
      <c r="BB1138" s="258"/>
      <c r="BC1138" s="258"/>
      <c r="BD1138" s="258"/>
      <c r="BE1138" s="258"/>
      <c r="BF1138" s="258"/>
      <c r="BG1138" s="258"/>
      <c r="BH1138" s="258"/>
      <c r="BI1138" s="258"/>
      <c r="BJ1138" s="258"/>
      <c r="BK1138" s="258"/>
      <c r="BL1138" s="297"/>
      <c r="BM1138" s="258"/>
      <c r="BN1138" s="258"/>
      <c r="BO1138" s="258"/>
      <c r="BP1138" s="258"/>
      <c r="BQ1138" s="258"/>
      <c r="BR1138" s="258"/>
      <c r="BS1138" s="258"/>
      <c r="BT1138" s="258"/>
      <c r="BU1138" s="258"/>
      <c r="BV1138" s="259"/>
      <c r="BW1138" s="260"/>
      <c r="BX1138" s="258"/>
      <c r="BY1138" s="258"/>
      <c r="BZ1138" s="258"/>
      <c r="CA1138" s="258"/>
    </row>
    <row r="1139" spans="2:79" x14ac:dyDescent="0.25">
      <c r="B1139" s="263"/>
      <c r="C1139" s="261"/>
      <c r="I1139" s="220"/>
      <c r="J1139" s="253"/>
      <c r="K1139" s="254"/>
      <c r="L1139" s="254"/>
      <c r="M1139" s="255"/>
      <c r="N1139" s="326"/>
      <c r="O1139" s="256"/>
      <c r="P1139" s="256"/>
      <c r="Q1139" s="256"/>
      <c r="R1139" s="256"/>
      <c r="S1139" s="256"/>
      <c r="T1139" s="256"/>
      <c r="U1139" s="256"/>
      <c r="V1139" s="257"/>
      <c r="W1139" s="257"/>
      <c r="X1139" s="257"/>
      <c r="Y1139" s="257"/>
      <c r="Z1139" s="257"/>
      <c r="AA1139" s="257"/>
      <c r="AB1139" s="253"/>
      <c r="AC1139" s="258"/>
      <c r="AD1139" s="253"/>
      <c r="AE1139" s="253"/>
      <c r="AF1139" s="253"/>
      <c r="AG1139" s="253"/>
      <c r="AH1139" s="253"/>
      <c r="AI1139" s="253"/>
      <c r="AJ1139" s="253"/>
      <c r="AK1139" s="258"/>
      <c r="AL1139" s="258"/>
      <c r="AM1139" s="258"/>
      <c r="AN1139" s="258"/>
      <c r="AO1139" s="258"/>
      <c r="AP1139" s="258"/>
      <c r="AQ1139" s="258"/>
      <c r="AR1139" s="258"/>
      <c r="AS1139" s="258"/>
      <c r="AT1139" s="258"/>
      <c r="AU1139" s="258"/>
      <c r="AV1139" s="258"/>
      <c r="AW1139" s="258"/>
      <c r="AX1139" s="258"/>
      <c r="AY1139" s="258"/>
      <c r="AZ1139" s="258"/>
      <c r="BA1139" s="258"/>
      <c r="BB1139" s="258"/>
      <c r="BC1139" s="258"/>
      <c r="BD1139" s="258"/>
      <c r="BE1139" s="258"/>
      <c r="BF1139" s="258"/>
      <c r="BG1139" s="258"/>
      <c r="BH1139" s="258"/>
      <c r="BI1139" s="258"/>
      <c r="BJ1139" s="258"/>
      <c r="BK1139" s="258"/>
      <c r="BL1139" s="297"/>
      <c r="BM1139" s="258"/>
      <c r="BN1139" s="258"/>
      <c r="BO1139" s="258"/>
      <c r="BP1139" s="258"/>
      <c r="BQ1139" s="258"/>
      <c r="BR1139" s="258"/>
      <c r="BS1139" s="258"/>
      <c r="BT1139" s="258"/>
      <c r="BU1139" s="258"/>
      <c r="BV1139" s="259"/>
      <c r="BW1139" s="260"/>
      <c r="BX1139" s="258"/>
      <c r="BY1139" s="258"/>
      <c r="BZ1139" s="258"/>
      <c r="CA1139" s="258"/>
    </row>
    <row r="1140" spans="2:79" x14ac:dyDescent="0.25">
      <c r="B1140" s="263"/>
      <c r="C1140" s="261"/>
      <c r="I1140" s="220"/>
      <c r="J1140" s="253"/>
      <c r="K1140" s="254"/>
      <c r="L1140" s="254"/>
      <c r="M1140" s="255"/>
      <c r="N1140" s="326"/>
      <c r="O1140" s="256"/>
      <c r="P1140" s="256"/>
      <c r="Q1140" s="256"/>
      <c r="R1140" s="256"/>
      <c r="S1140" s="256"/>
      <c r="T1140" s="256"/>
      <c r="U1140" s="256"/>
      <c r="V1140" s="257"/>
      <c r="W1140" s="257"/>
      <c r="X1140" s="257"/>
      <c r="Y1140" s="257"/>
      <c r="Z1140" s="257"/>
      <c r="AA1140" s="257"/>
      <c r="AB1140" s="253"/>
      <c r="AC1140" s="258"/>
      <c r="AD1140" s="253"/>
      <c r="AE1140" s="253"/>
      <c r="AF1140" s="253"/>
      <c r="AG1140" s="253"/>
      <c r="AH1140" s="253"/>
      <c r="AI1140" s="253"/>
      <c r="AJ1140" s="253"/>
      <c r="AK1140" s="258"/>
      <c r="AL1140" s="258"/>
      <c r="AM1140" s="258"/>
      <c r="AN1140" s="258"/>
      <c r="AO1140" s="258"/>
      <c r="AP1140" s="258"/>
      <c r="AQ1140" s="258"/>
      <c r="AR1140" s="258"/>
      <c r="AS1140" s="258"/>
      <c r="AT1140" s="258"/>
      <c r="AU1140" s="258"/>
      <c r="AV1140" s="258"/>
      <c r="AW1140" s="258"/>
      <c r="AX1140" s="258"/>
      <c r="AY1140" s="258"/>
      <c r="AZ1140" s="258"/>
      <c r="BA1140" s="258"/>
      <c r="BB1140" s="258"/>
      <c r="BC1140" s="258"/>
      <c r="BD1140" s="258"/>
      <c r="BE1140" s="258"/>
      <c r="BF1140" s="258"/>
      <c r="BG1140" s="258"/>
      <c r="BH1140" s="258"/>
      <c r="BI1140" s="258"/>
      <c r="BJ1140" s="258"/>
      <c r="BK1140" s="258"/>
      <c r="BL1140" s="297"/>
      <c r="BM1140" s="258"/>
      <c r="BN1140" s="258"/>
      <c r="BO1140" s="258"/>
      <c r="BP1140" s="258"/>
      <c r="BQ1140" s="258"/>
      <c r="BR1140" s="258"/>
      <c r="BS1140" s="258"/>
      <c r="BT1140" s="258"/>
      <c r="BU1140" s="258"/>
      <c r="BV1140" s="259"/>
      <c r="BW1140" s="260"/>
      <c r="BX1140" s="258"/>
      <c r="BY1140" s="258"/>
      <c r="BZ1140" s="258"/>
      <c r="CA1140" s="258"/>
    </row>
    <row r="1141" spans="2:79" x14ac:dyDescent="0.25">
      <c r="B1141" s="263"/>
      <c r="C1141" s="261"/>
      <c r="I1141" s="220"/>
      <c r="J1141" s="253"/>
      <c r="K1141" s="254"/>
      <c r="L1141" s="254"/>
      <c r="M1141" s="255"/>
      <c r="N1141" s="326"/>
      <c r="O1141" s="256"/>
      <c r="P1141" s="256"/>
      <c r="Q1141" s="256"/>
      <c r="R1141" s="256"/>
      <c r="S1141" s="256"/>
      <c r="T1141" s="256"/>
      <c r="U1141" s="256"/>
      <c r="V1141" s="257"/>
      <c r="W1141" s="257"/>
      <c r="X1141" s="257"/>
      <c r="Y1141" s="257"/>
      <c r="Z1141" s="257"/>
      <c r="AA1141" s="257"/>
      <c r="AB1141" s="253"/>
      <c r="AC1141" s="258"/>
      <c r="AD1141" s="253"/>
      <c r="AE1141" s="253"/>
      <c r="AF1141" s="253"/>
      <c r="AG1141" s="253"/>
      <c r="AH1141" s="253"/>
      <c r="AI1141" s="253"/>
      <c r="AJ1141" s="253"/>
      <c r="AK1141" s="258"/>
      <c r="AL1141" s="258"/>
      <c r="AM1141" s="258"/>
      <c r="AN1141" s="258"/>
      <c r="AO1141" s="258"/>
      <c r="AP1141" s="258"/>
      <c r="AQ1141" s="258"/>
      <c r="AR1141" s="258"/>
      <c r="AS1141" s="258"/>
      <c r="AT1141" s="258"/>
      <c r="AU1141" s="258"/>
      <c r="AV1141" s="258"/>
      <c r="AW1141" s="258"/>
      <c r="AX1141" s="258"/>
      <c r="AY1141" s="258"/>
      <c r="AZ1141" s="258"/>
      <c r="BA1141" s="258"/>
      <c r="BB1141" s="258"/>
      <c r="BC1141" s="258"/>
      <c r="BD1141" s="258"/>
      <c r="BE1141" s="258"/>
      <c r="BF1141" s="258"/>
      <c r="BG1141" s="258"/>
      <c r="BH1141" s="258"/>
      <c r="BI1141" s="258"/>
      <c r="BJ1141" s="258"/>
      <c r="BK1141" s="258"/>
      <c r="BL1141" s="297"/>
      <c r="BM1141" s="258"/>
      <c r="BN1141" s="258"/>
      <c r="BO1141" s="258"/>
      <c r="BP1141" s="258"/>
      <c r="BQ1141" s="258"/>
      <c r="BR1141" s="258"/>
      <c r="BS1141" s="258"/>
      <c r="BT1141" s="258"/>
      <c r="BU1141" s="258"/>
      <c r="BV1141" s="259"/>
      <c r="BW1141" s="260"/>
      <c r="BX1141" s="258"/>
      <c r="BY1141" s="258"/>
      <c r="BZ1141" s="258"/>
      <c r="CA1141" s="258"/>
    </row>
    <row r="1142" spans="2:79" x14ac:dyDescent="0.25">
      <c r="B1142" s="263"/>
      <c r="C1142" s="261"/>
      <c r="I1142" s="220"/>
      <c r="J1142" s="253"/>
      <c r="K1142" s="254"/>
      <c r="L1142" s="254"/>
      <c r="M1142" s="255"/>
      <c r="N1142" s="326"/>
      <c r="O1142" s="256"/>
      <c r="P1142" s="256"/>
      <c r="Q1142" s="256"/>
      <c r="R1142" s="256"/>
      <c r="S1142" s="256"/>
      <c r="T1142" s="256"/>
      <c r="U1142" s="256"/>
      <c r="V1142" s="257"/>
      <c r="W1142" s="257"/>
      <c r="X1142" s="257"/>
      <c r="Y1142" s="257"/>
      <c r="Z1142" s="257"/>
      <c r="AA1142" s="257"/>
      <c r="AB1142" s="253"/>
      <c r="AC1142" s="258"/>
      <c r="AD1142" s="253"/>
      <c r="AE1142" s="253"/>
      <c r="AF1142" s="253"/>
      <c r="AG1142" s="253"/>
      <c r="AH1142" s="253"/>
      <c r="AI1142" s="253"/>
      <c r="AJ1142" s="253"/>
      <c r="AK1142" s="258"/>
      <c r="AL1142" s="258"/>
      <c r="AM1142" s="258"/>
      <c r="AN1142" s="258"/>
      <c r="AO1142" s="258"/>
      <c r="AP1142" s="258"/>
      <c r="AQ1142" s="258"/>
      <c r="AR1142" s="258"/>
      <c r="AS1142" s="258"/>
      <c r="AT1142" s="258"/>
      <c r="AU1142" s="258"/>
      <c r="AV1142" s="258"/>
      <c r="AW1142" s="258"/>
      <c r="AX1142" s="258"/>
      <c r="AY1142" s="258"/>
      <c r="AZ1142" s="258"/>
      <c r="BA1142" s="258"/>
      <c r="BB1142" s="258"/>
      <c r="BC1142" s="258"/>
      <c r="BD1142" s="258"/>
      <c r="BE1142" s="258"/>
      <c r="BF1142" s="258"/>
      <c r="BG1142" s="258"/>
      <c r="BH1142" s="258"/>
      <c r="BI1142" s="258"/>
      <c r="BJ1142" s="258"/>
      <c r="BK1142" s="258"/>
      <c r="BL1142" s="297"/>
      <c r="BM1142" s="258"/>
      <c r="BN1142" s="258"/>
      <c r="BO1142" s="258"/>
      <c r="BP1142" s="258"/>
      <c r="BQ1142" s="258"/>
      <c r="BR1142" s="258"/>
      <c r="BS1142" s="258"/>
      <c r="BT1142" s="258"/>
      <c r="BU1142" s="258"/>
      <c r="BV1142" s="259"/>
      <c r="BW1142" s="260"/>
      <c r="BX1142" s="258"/>
      <c r="BY1142" s="258"/>
      <c r="BZ1142" s="258"/>
      <c r="CA1142" s="258"/>
    </row>
    <row r="1143" spans="2:79" x14ac:dyDescent="0.25">
      <c r="B1143" s="263"/>
      <c r="C1143" s="261"/>
      <c r="I1143" s="220"/>
      <c r="J1143" s="253"/>
      <c r="K1143" s="254"/>
      <c r="L1143" s="254"/>
      <c r="M1143" s="255"/>
      <c r="N1143" s="326"/>
      <c r="O1143" s="256"/>
      <c r="P1143" s="256"/>
      <c r="Q1143" s="256"/>
      <c r="R1143" s="256"/>
      <c r="S1143" s="256"/>
      <c r="T1143" s="256"/>
      <c r="U1143" s="256"/>
      <c r="V1143" s="257"/>
      <c r="W1143" s="257"/>
      <c r="X1143" s="257"/>
      <c r="Y1143" s="257"/>
      <c r="Z1143" s="257"/>
      <c r="AA1143" s="257"/>
      <c r="AB1143" s="253"/>
      <c r="AC1143" s="258"/>
      <c r="AD1143" s="253"/>
      <c r="AE1143" s="253"/>
      <c r="AF1143" s="253"/>
      <c r="AG1143" s="253"/>
      <c r="AH1143" s="253"/>
      <c r="AI1143" s="253"/>
      <c r="AJ1143" s="253"/>
      <c r="AK1143" s="258"/>
      <c r="AL1143" s="258"/>
      <c r="AM1143" s="258"/>
      <c r="AN1143" s="258"/>
      <c r="AO1143" s="258"/>
      <c r="AP1143" s="258"/>
      <c r="AQ1143" s="258"/>
      <c r="AR1143" s="258"/>
      <c r="AS1143" s="258"/>
      <c r="AT1143" s="258"/>
      <c r="AU1143" s="258"/>
      <c r="AV1143" s="258"/>
      <c r="AW1143" s="258"/>
      <c r="AX1143" s="258"/>
      <c r="AY1143" s="258"/>
      <c r="AZ1143" s="258"/>
      <c r="BA1143" s="258"/>
      <c r="BB1143" s="258"/>
      <c r="BC1143" s="258"/>
      <c r="BD1143" s="258"/>
      <c r="BE1143" s="258"/>
      <c r="BF1143" s="258"/>
      <c r="BG1143" s="258"/>
      <c r="BH1143" s="258"/>
      <c r="BI1143" s="258"/>
      <c r="BJ1143" s="258"/>
      <c r="BK1143" s="258"/>
      <c r="BL1143" s="297"/>
      <c r="BM1143" s="258"/>
      <c r="BN1143" s="258"/>
      <c r="BO1143" s="258"/>
      <c r="BP1143" s="258"/>
      <c r="BQ1143" s="258"/>
      <c r="BR1143" s="258"/>
      <c r="BS1143" s="258"/>
      <c r="BT1143" s="258"/>
      <c r="BU1143" s="258"/>
      <c r="BV1143" s="259"/>
      <c r="BW1143" s="260"/>
      <c r="BX1143" s="258"/>
      <c r="BY1143" s="258"/>
      <c r="BZ1143" s="258"/>
      <c r="CA1143" s="258"/>
    </row>
    <row r="1144" spans="2:79" x14ac:dyDescent="0.25">
      <c r="B1144" s="263"/>
      <c r="C1144" s="261"/>
      <c r="I1144" s="220"/>
      <c r="J1144" s="253"/>
      <c r="K1144" s="254"/>
      <c r="L1144" s="254"/>
      <c r="M1144" s="255"/>
      <c r="N1144" s="326"/>
      <c r="O1144" s="256"/>
      <c r="P1144" s="256"/>
      <c r="Q1144" s="256"/>
      <c r="R1144" s="256"/>
      <c r="S1144" s="256"/>
      <c r="T1144" s="256"/>
      <c r="U1144" s="256"/>
      <c r="V1144" s="257"/>
      <c r="W1144" s="257"/>
      <c r="X1144" s="257"/>
      <c r="Y1144" s="257"/>
      <c r="Z1144" s="257"/>
      <c r="AA1144" s="257"/>
      <c r="AB1144" s="253"/>
      <c r="AC1144" s="258"/>
      <c r="AD1144" s="253"/>
      <c r="AE1144" s="253"/>
      <c r="AF1144" s="253"/>
      <c r="AG1144" s="253"/>
      <c r="AH1144" s="253"/>
      <c r="AI1144" s="253"/>
      <c r="AJ1144" s="253"/>
      <c r="AK1144" s="258"/>
      <c r="AL1144" s="258"/>
      <c r="AM1144" s="258"/>
      <c r="AN1144" s="258"/>
      <c r="AO1144" s="258"/>
      <c r="AP1144" s="258"/>
      <c r="AQ1144" s="258"/>
      <c r="AR1144" s="258"/>
      <c r="AS1144" s="258"/>
      <c r="AT1144" s="258"/>
      <c r="AU1144" s="258"/>
      <c r="AV1144" s="258"/>
      <c r="AW1144" s="258"/>
      <c r="AX1144" s="258"/>
      <c r="AY1144" s="258"/>
      <c r="AZ1144" s="258"/>
      <c r="BA1144" s="258"/>
      <c r="BB1144" s="258"/>
      <c r="BC1144" s="258"/>
      <c r="BD1144" s="258"/>
      <c r="BE1144" s="258"/>
      <c r="BF1144" s="258"/>
      <c r="BG1144" s="258"/>
      <c r="BH1144" s="258"/>
      <c r="BI1144" s="258"/>
      <c r="BJ1144" s="258"/>
      <c r="BK1144" s="258"/>
      <c r="BL1144" s="297"/>
      <c r="BM1144" s="258"/>
      <c r="BN1144" s="258"/>
      <c r="BO1144" s="258"/>
      <c r="BP1144" s="258"/>
      <c r="BQ1144" s="258"/>
      <c r="BR1144" s="258"/>
      <c r="BS1144" s="258"/>
      <c r="BT1144" s="258"/>
      <c r="BU1144" s="258"/>
      <c r="BV1144" s="259"/>
      <c r="BW1144" s="260"/>
      <c r="BX1144" s="258"/>
      <c r="BY1144" s="258"/>
      <c r="BZ1144" s="258"/>
      <c r="CA1144" s="258"/>
    </row>
    <row r="1145" spans="2:79" x14ac:dyDescent="0.25">
      <c r="B1145" s="263"/>
      <c r="C1145" s="261"/>
      <c r="I1145" s="220"/>
      <c r="J1145" s="253"/>
      <c r="K1145" s="254"/>
      <c r="L1145" s="254"/>
      <c r="M1145" s="255"/>
      <c r="N1145" s="326"/>
      <c r="O1145" s="256"/>
      <c r="P1145" s="256"/>
      <c r="Q1145" s="256"/>
      <c r="R1145" s="256"/>
      <c r="S1145" s="256"/>
      <c r="T1145" s="256"/>
      <c r="U1145" s="256"/>
      <c r="V1145" s="257"/>
      <c r="W1145" s="257"/>
      <c r="X1145" s="257"/>
      <c r="Y1145" s="257"/>
      <c r="Z1145" s="257"/>
      <c r="AA1145" s="257"/>
      <c r="AB1145" s="253"/>
      <c r="AC1145" s="258"/>
      <c r="AD1145" s="253"/>
      <c r="AE1145" s="253"/>
      <c r="AF1145" s="253"/>
      <c r="AG1145" s="253"/>
      <c r="AH1145" s="253"/>
      <c r="AI1145" s="253"/>
      <c r="AJ1145" s="253"/>
      <c r="AK1145" s="258"/>
      <c r="AL1145" s="258"/>
      <c r="AM1145" s="258"/>
      <c r="AN1145" s="258"/>
      <c r="AO1145" s="258"/>
      <c r="AP1145" s="258"/>
      <c r="AQ1145" s="258"/>
      <c r="AR1145" s="258"/>
      <c r="AS1145" s="258"/>
      <c r="AT1145" s="258"/>
      <c r="AU1145" s="258"/>
      <c r="AV1145" s="258"/>
      <c r="AW1145" s="258"/>
      <c r="AX1145" s="258"/>
      <c r="AY1145" s="258"/>
      <c r="AZ1145" s="258"/>
      <c r="BA1145" s="258"/>
      <c r="BB1145" s="258"/>
      <c r="BC1145" s="258"/>
      <c r="BD1145" s="258"/>
      <c r="BE1145" s="258"/>
      <c r="BF1145" s="258"/>
      <c r="BG1145" s="258"/>
      <c r="BH1145" s="258"/>
      <c r="BI1145" s="258"/>
      <c r="BJ1145" s="258"/>
      <c r="BK1145" s="258"/>
      <c r="BL1145" s="297"/>
      <c r="BM1145" s="258"/>
      <c r="BN1145" s="258"/>
      <c r="BO1145" s="258"/>
      <c r="BP1145" s="258"/>
      <c r="BQ1145" s="258"/>
      <c r="BR1145" s="258"/>
      <c r="BS1145" s="258"/>
      <c r="BT1145" s="258"/>
      <c r="BU1145" s="258"/>
      <c r="BV1145" s="259"/>
      <c r="BW1145" s="260"/>
      <c r="BX1145" s="258"/>
      <c r="BY1145" s="258"/>
      <c r="BZ1145" s="258"/>
      <c r="CA1145" s="258"/>
    </row>
    <row r="1146" spans="2:79" x14ac:dyDescent="0.25">
      <c r="B1146" s="263"/>
      <c r="C1146" s="261"/>
      <c r="I1146" s="220"/>
      <c r="J1146" s="253"/>
      <c r="K1146" s="254"/>
      <c r="L1146" s="254"/>
      <c r="M1146" s="255"/>
      <c r="N1146" s="326"/>
      <c r="O1146" s="256"/>
      <c r="P1146" s="256"/>
      <c r="Q1146" s="256"/>
      <c r="R1146" s="256"/>
      <c r="S1146" s="256"/>
      <c r="T1146" s="256"/>
      <c r="U1146" s="256"/>
      <c r="V1146" s="257"/>
      <c r="W1146" s="257"/>
      <c r="X1146" s="257"/>
      <c r="Y1146" s="257"/>
      <c r="Z1146" s="257"/>
      <c r="AA1146" s="257"/>
      <c r="AB1146" s="253"/>
      <c r="AC1146" s="258"/>
      <c r="AD1146" s="253"/>
      <c r="AE1146" s="253"/>
      <c r="AF1146" s="253"/>
      <c r="AG1146" s="253"/>
      <c r="AH1146" s="253"/>
      <c r="AI1146" s="253"/>
      <c r="AJ1146" s="253"/>
      <c r="AK1146" s="258"/>
      <c r="AL1146" s="258"/>
      <c r="AM1146" s="258"/>
      <c r="AN1146" s="258"/>
      <c r="AO1146" s="258"/>
      <c r="AP1146" s="258"/>
      <c r="AQ1146" s="258"/>
      <c r="AR1146" s="258"/>
      <c r="AS1146" s="258"/>
      <c r="AT1146" s="258"/>
      <c r="AU1146" s="258"/>
      <c r="AV1146" s="258"/>
      <c r="AW1146" s="258"/>
      <c r="AX1146" s="258"/>
      <c r="AY1146" s="258"/>
      <c r="AZ1146" s="258"/>
      <c r="BA1146" s="258"/>
      <c r="BB1146" s="258"/>
      <c r="BC1146" s="258"/>
      <c r="BD1146" s="258"/>
      <c r="BE1146" s="258"/>
      <c r="BF1146" s="258"/>
      <c r="BG1146" s="258"/>
      <c r="BH1146" s="258"/>
      <c r="BI1146" s="258"/>
      <c r="BJ1146" s="258"/>
      <c r="BK1146" s="258"/>
      <c r="BL1146" s="297"/>
      <c r="BM1146" s="258"/>
      <c r="BN1146" s="258"/>
      <c r="BO1146" s="258"/>
      <c r="BP1146" s="258"/>
      <c r="BQ1146" s="258"/>
      <c r="BR1146" s="258"/>
      <c r="BS1146" s="258"/>
      <c r="BT1146" s="258"/>
      <c r="BU1146" s="258"/>
      <c r="BV1146" s="259"/>
      <c r="BW1146" s="260"/>
      <c r="BX1146" s="258"/>
      <c r="BY1146" s="258"/>
      <c r="BZ1146" s="258"/>
      <c r="CA1146" s="258"/>
    </row>
    <row r="1147" spans="2:79" x14ac:dyDescent="0.25">
      <c r="B1147" s="263"/>
      <c r="C1147" s="261"/>
      <c r="I1147" s="220"/>
      <c r="J1147" s="253"/>
      <c r="K1147" s="254"/>
      <c r="L1147" s="254"/>
      <c r="M1147" s="255"/>
      <c r="N1147" s="326"/>
      <c r="O1147" s="256"/>
      <c r="P1147" s="256"/>
      <c r="Q1147" s="256"/>
      <c r="R1147" s="256"/>
      <c r="S1147" s="256"/>
      <c r="T1147" s="256"/>
      <c r="U1147" s="256"/>
      <c r="V1147" s="257"/>
      <c r="W1147" s="257"/>
      <c r="X1147" s="257"/>
      <c r="Y1147" s="257"/>
      <c r="Z1147" s="257"/>
      <c r="AA1147" s="257"/>
      <c r="AB1147" s="253"/>
      <c r="AC1147" s="258"/>
      <c r="AD1147" s="253"/>
      <c r="AE1147" s="253"/>
      <c r="AF1147" s="253"/>
      <c r="AG1147" s="253"/>
      <c r="AH1147" s="253"/>
      <c r="AI1147" s="253"/>
      <c r="AJ1147" s="253"/>
      <c r="AK1147" s="258"/>
      <c r="AL1147" s="258"/>
      <c r="AM1147" s="258"/>
      <c r="AN1147" s="258"/>
      <c r="AO1147" s="258"/>
      <c r="AP1147" s="258"/>
      <c r="AQ1147" s="258"/>
      <c r="AR1147" s="258"/>
      <c r="AS1147" s="258"/>
      <c r="AT1147" s="258"/>
      <c r="AU1147" s="258"/>
      <c r="AV1147" s="258"/>
      <c r="AW1147" s="258"/>
      <c r="AX1147" s="258"/>
      <c r="AY1147" s="258"/>
      <c r="AZ1147" s="258"/>
      <c r="BA1147" s="258"/>
      <c r="BB1147" s="258"/>
      <c r="BC1147" s="258"/>
      <c r="BD1147" s="258"/>
      <c r="BE1147" s="258"/>
      <c r="BF1147" s="258"/>
      <c r="BG1147" s="258"/>
      <c r="BH1147" s="258"/>
      <c r="BI1147" s="258"/>
      <c r="BJ1147" s="258"/>
      <c r="BK1147" s="258"/>
      <c r="BL1147" s="297"/>
      <c r="BM1147" s="258"/>
      <c r="BN1147" s="258"/>
      <c r="BO1147" s="258"/>
      <c r="BP1147" s="258"/>
      <c r="BQ1147" s="258"/>
      <c r="BR1147" s="258"/>
      <c r="BS1147" s="258"/>
      <c r="BT1147" s="258"/>
      <c r="BU1147" s="258"/>
      <c r="BV1147" s="259"/>
      <c r="BW1147" s="260"/>
      <c r="BX1147" s="258"/>
      <c r="BY1147" s="258"/>
      <c r="BZ1147" s="258"/>
      <c r="CA1147" s="258"/>
    </row>
    <row r="1148" spans="2:79" x14ac:dyDescent="0.25">
      <c r="B1148" s="263"/>
      <c r="C1148" s="261"/>
      <c r="I1148" s="220"/>
      <c r="J1148" s="253"/>
      <c r="K1148" s="254"/>
      <c r="L1148" s="254"/>
      <c r="M1148" s="255"/>
      <c r="N1148" s="326"/>
      <c r="O1148" s="256"/>
      <c r="P1148" s="256"/>
      <c r="Q1148" s="256"/>
      <c r="R1148" s="256"/>
      <c r="S1148" s="256"/>
      <c r="T1148" s="256"/>
      <c r="U1148" s="256"/>
      <c r="V1148" s="257"/>
      <c r="W1148" s="257"/>
      <c r="X1148" s="257"/>
      <c r="Y1148" s="257"/>
      <c r="Z1148" s="257"/>
      <c r="AA1148" s="257"/>
      <c r="AB1148" s="253"/>
      <c r="AC1148" s="258"/>
      <c r="AD1148" s="253"/>
      <c r="AE1148" s="253"/>
      <c r="AF1148" s="253"/>
      <c r="AG1148" s="253"/>
      <c r="AH1148" s="253"/>
      <c r="AI1148" s="253"/>
      <c r="AJ1148" s="253"/>
      <c r="AK1148" s="258"/>
      <c r="AL1148" s="258"/>
      <c r="AM1148" s="258"/>
      <c r="AN1148" s="258"/>
      <c r="AO1148" s="258"/>
      <c r="AP1148" s="258"/>
      <c r="AQ1148" s="258"/>
      <c r="AR1148" s="258"/>
      <c r="AS1148" s="258"/>
      <c r="AT1148" s="258"/>
      <c r="AU1148" s="258"/>
      <c r="AV1148" s="258"/>
      <c r="AW1148" s="258"/>
      <c r="AX1148" s="258"/>
      <c r="AY1148" s="258"/>
      <c r="AZ1148" s="258"/>
      <c r="BA1148" s="258"/>
      <c r="BB1148" s="258"/>
      <c r="BC1148" s="258"/>
      <c r="BD1148" s="258"/>
      <c r="BE1148" s="258"/>
      <c r="BF1148" s="258"/>
      <c r="BG1148" s="258"/>
      <c r="BH1148" s="258"/>
      <c r="BI1148" s="258"/>
      <c r="BJ1148" s="258"/>
      <c r="BK1148" s="258"/>
      <c r="BL1148" s="297"/>
      <c r="BM1148" s="258"/>
      <c r="BN1148" s="258"/>
      <c r="BO1148" s="258"/>
      <c r="BP1148" s="258"/>
      <c r="BQ1148" s="258"/>
      <c r="BR1148" s="258"/>
      <c r="BS1148" s="258"/>
      <c r="BT1148" s="258"/>
      <c r="BU1148" s="258"/>
      <c r="BV1148" s="259"/>
      <c r="BW1148" s="260"/>
      <c r="BX1148" s="258"/>
      <c r="BY1148" s="258"/>
      <c r="BZ1148" s="258"/>
      <c r="CA1148" s="258"/>
    </row>
    <row r="1149" spans="2:79" x14ac:dyDescent="0.25">
      <c r="B1149" s="263"/>
      <c r="C1149" s="261"/>
      <c r="I1149" s="220"/>
      <c r="J1149" s="253"/>
      <c r="K1149" s="254"/>
      <c r="L1149" s="254"/>
      <c r="M1149" s="255"/>
      <c r="N1149" s="326"/>
      <c r="O1149" s="256"/>
      <c r="P1149" s="256"/>
      <c r="Q1149" s="256"/>
      <c r="R1149" s="256"/>
      <c r="S1149" s="256"/>
      <c r="T1149" s="256"/>
      <c r="U1149" s="256"/>
      <c r="V1149" s="257"/>
      <c r="W1149" s="257"/>
      <c r="X1149" s="257"/>
      <c r="Y1149" s="257"/>
      <c r="Z1149" s="257"/>
      <c r="AA1149" s="257"/>
      <c r="AB1149" s="253"/>
      <c r="AC1149" s="258"/>
      <c r="AD1149" s="253"/>
      <c r="AE1149" s="253"/>
      <c r="AF1149" s="253"/>
      <c r="AG1149" s="253"/>
      <c r="AH1149" s="253"/>
      <c r="AI1149" s="253"/>
      <c r="AJ1149" s="253"/>
      <c r="AK1149" s="258"/>
      <c r="AL1149" s="258"/>
      <c r="AM1149" s="258"/>
      <c r="AN1149" s="258"/>
      <c r="AO1149" s="258"/>
      <c r="AP1149" s="258"/>
      <c r="AQ1149" s="258"/>
      <c r="AR1149" s="258"/>
      <c r="AS1149" s="258"/>
      <c r="AT1149" s="258"/>
      <c r="AU1149" s="258"/>
      <c r="AV1149" s="258"/>
      <c r="AW1149" s="258"/>
      <c r="AX1149" s="258"/>
      <c r="AY1149" s="258"/>
      <c r="AZ1149" s="258"/>
      <c r="BA1149" s="258"/>
      <c r="BB1149" s="258"/>
      <c r="BC1149" s="258"/>
      <c r="BD1149" s="258"/>
      <c r="BE1149" s="258"/>
      <c r="BF1149" s="258"/>
      <c r="BG1149" s="258"/>
      <c r="BH1149" s="258"/>
      <c r="BI1149" s="258"/>
      <c r="BJ1149" s="258"/>
      <c r="BK1149" s="258"/>
      <c r="BL1149" s="297"/>
      <c r="BM1149" s="258"/>
      <c r="BN1149" s="258"/>
      <c r="BO1149" s="258"/>
      <c r="BP1149" s="258"/>
      <c r="BQ1149" s="258"/>
      <c r="BR1149" s="258"/>
      <c r="BS1149" s="258"/>
      <c r="BT1149" s="258"/>
      <c r="BU1149" s="258"/>
      <c r="BV1149" s="259"/>
      <c r="BW1149" s="260"/>
      <c r="BX1149" s="258"/>
      <c r="BY1149" s="258"/>
      <c r="BZ1149" s="258"/>
      <c r="CA1149" s="258"/>
    </row>
    <row r="1150" spans="2:79" x14ac:dyDescent="0.25">
      <c r="B1150" s="263"/>
      <c r="C1150" s="261"/>
      <c r="I1150" s="220"/>
      <c r="J1150" s="253"/>
      <c r="K1150" s="254"/>
      <c r="L1150" s="254"/>
      <c r="M1150" s="255"/>
      <c r="N1150" s="326"/>
      <c r="O1150" s="256"/>
      <c r="P1150" s="256"/>
      <c r="Q1150" s="256"/>
      <c r="R1150" s="256"/>
      <c r="S1150" s="256"/>
      <c r="T1150" s="256"/>
      <c r="U1150" s="256"/>
      <c r="V1150" s="257"/>
      <c r="W1150" s="257"/>
      <c r="X1150" s="257"/>
      <c r="Y1150" s="257"/>
      <c r="Z1150" s="257"/>
      <c r="AA1150" s="257"/>
      <c r="AB1150" s="253"/>
      <c r="AC1150" s="258"/>
      <c r="AD1150" s="253"/>
      <c r="AE1150" s="253"/>
      <c r="AF1150" s="253"/>
      <c r="AG1150" s="253"/>
      <c r="AH1150" s="253"/>
      <c r="AI1150" s="253"/>
      <c r="AJ1150" s="253"/>
      <c r="AK1150" s="258"/>
      <c r="AL1150" s="258"/>
      <c r="AM1150" s="258"/>
      <c r="AN1150" s="258"/>
      <c r="AO1150" s="258"/>
      <c r="AP1150" s="258"/>
      <c r="AQ1150" s="258"/>
      <c r="AR1150" s="258"/>
      <c r="AS1150" s="258"/>
      <c r="AT1150" s="258"/>
      <c r="AU1150" s="258"/>
      <c r="AV1150" s="258"/>
      <c r="AW1150" s="258"/>
      <c r="AX1150" s="258"/>
      <c r="AY1150" s="258"/>
      <c r="AZ1150" s="258"/>
      <c r="BA1150" s="258"/>
      <c r="BB1150" s="258"/>
      <c r="BC1150" s="258"/>
      <c r="BD1150" s="258"/>
      <c r="BE1150" s="258"/>
      <c r="BF1150" s="258"/>
      <c r="BG1150" s="258"/>
      <c r="BH1150" s="258"/>
      <c r="BI1150" s="258"/>
      <c r="BJ1150" s="258"/>
      <c r="BK1150" s="258"/>
      <c r="BL1150" s="297"/>
      <c r="BM1150" s="258"/>
      <c r="BN1150" s="258"/>
      <c r="BO1150" s="258"/>
      <c r="BP1150" s="258"/>
      <c r="BQ1150" s="258"/>
      <c r="BR1150" s="258"/>
      <c r="BS1150" s="258"/>
      <c r="BT1150" s="258"/>
      <c r="BU1150" s="258"/>
      <c r="BV1150" s="259"/>
      <c r="BW1150" s="260"/>
      <c r="BX1150" s="258"/>
      <c r="BY1150" s="258"/>
      <c r="BZ1150" s="258"/>
      <c r="CA1150" s="258"/>
    </row>
    <row r="1151" spans="2:79" x14ac:dyDescent="0.25">
      <c r="B1151" s="263"/>
      <c r="C1151" s="261"/>
      <c r="I1151" s="220"/>
      <c r="J1151" s="253"/>
      <c r="K1151" s="254"/>
      <c r="L1151" s="254"/>
      <c r="M1151" s="255"/>
      <c r="N1151" s="326"/>
      <c r="O1151" s="256"/>
      <c r="P1151" s="256"/>
      <c r="Q1151" s="256"/>
      <c r="R1151" s="256"/>
      <c r="S1151" s="256"/>
      <c r="T1151" s="256"/>
      <c r="U1151" s="256"/>
      <c r="V1151" s="257"/>
      <c r="W1151" s="257"/>
      <c r="X1151" s="257"/>
      <c r="Y1151" s="257"/>
      <c r="Z1151" s="257"/>
      <c r="AA1151" s="257"/>
      <c r="AB1151" s="253"/>
      <c r="AC1151" s="258"/>
      <c r="AD1151" s="253"/>
      <c r="AE1151" s="253"/>
      <c r="AF1151" s="253"/>
      <c r="AG1151" s="253"/>
      <c r="AH1151" s="253"/>
      <c r="AI1151" s="253"/>
      <c r="AJ1151" s="253"/>
      <c r="AK1151" s="258"/>
      <c r="AL1151" s="258"/>
      <c r="AM1151" s="258"/>
      <c r="AN1151" s="258"/>
      <c r="AO1151" s="258"/>
      <c r="AP1151" s="258"/>
      <c r="AQ1151" s="258"/>
      <c r="AR1151" s="258"/>
      <c r="AS1151" s="258"/>
      <c r="AT1151" s="258"/>
      <c r="AU1151" s="258"/>
      <c r="AV1151" s="258"/>
      <c r="AW1151" s="258"/>
      <c r="AX1151" s="258"/>
      <c r="AY1151" s="258"/>
      <c r="AZ1151" s="258"/>
      <c r="BA1151" s="258"/>
      <c r="BB1151" s="258"/>
      <c r="BC1151" s="258"/>
      <c r="BD1151" s="258"/>
      <c r="BE1151" s="258"/>
      <c r="BF1151" s="258"/>
      <c r="BG1151" s="258"/>
      <c r="BH1151" s="258"/>
      <c r="BI1151" s="258"/>
      <c r="BJ1151" s="258"/>
      <c r="BK1151" s="258"/>
      <c r="BL1151" s="297"/>
      <c r="BM1151" s="258"/>
      <c r="BN1151" s="258"/>
      <c r="BO1151" s="258"/>
      <c r="BP1151" s="258"/>
      <c r="BQ1151" s="258"/>
      <c r="BR1151" s="258"/>
      <c r="BS1151" s="258"/>
      <c r="BT1151" s="258"/>
      <c r="BU1151" s="258"/>
      <c r="BV1151" s="259"/>
      <c r="BW1151" s="260"/>
      <c r="BX1151" s="258"/>
      <c r="BY1151" s="258"/>
      <c r="BZ1151" s="258"/>
      <c r="CA1151" s="258"/>
    </row>
    <row r="1152" spans="2:79" x14ac:dyDescent="0.25">
      <c r="B1152" s="263"/>
      <c r="C1152" s="261"/>
      <c r="I1152" s="220"/>
      <c r="J1152" s="253"/>
      <c r="K1152" s="254"/>
      <c r="L1152" s="254"/>
      <c r="M1152" s="255"/>
      <c r="N1152" s="326"/>
      <c r="O1152" s="256"/>
      <c r="P1152" s="256"/>
      <c r="Q1152" s="256"/>
      <c r="R1152" s="256"/>
      <c r="S1152" s="256"/>
      <c r="T1152" s="256"/>
      <c r="U1152" s="256"/>
      <c r="V1152" s="257"/>
      <c r="W1152" s="257"/>
      <c r="X1152" s="257"/>
      <c r="Y1152" s="257"/>
      <c r="Z1152" s="257"/>
      <c r="AA1152" s="257"/>
      <c r="AB1152" s="253"/>
      <c r="AC1152" s="258"/>
      <c r="AD1152" s="253"/>
      <c r="AE1152" s="253"/>
      <c r="AF1152" s="253"/>
      <c r="AG1152" s="253"/>
      <c r="AH1152" s="253"/>
      <c r="AI1152" s="253"/>
      <c r="AJ1152" s="253"/>
      <c r="AK1152" s="258"/>
      <c r="AL1152" s="258"/>
      <c r="AM1152" s="258"/>
      <c r="AN1152" s="258"/>
      <c r="AO1152" s="258"/>
      <c r="AP1152" s="258"/>
      <c r="AQ1152" s="258"/>
      <c r="AR1152" s="258"/>
      <c r="AS1152" s="258"/>
      <c r="AT1152" s="258"/>
      <c r="AU1152" s="258"/>
      <c r="AV1152" s="258"/>
      <c r="AW1152" s="258"/>
      <c r="AX1152" s="258"/>
      <c r="AY1152" s="258"/>
      <c r="AZ1152" s="258"/>
      <c r="BA1152" s="258"/>
      <c r="BB1152" s="258"/>
      <c r="BC1152" s="258"/>
      <c r="BD1152" s="258"/>
      <c r="BE1152" s="258"/>
      <c r="BF1152" s="258"/>
      <c r="BG1152" s="258"/>
      <c r="BH1152" s="258"/>
      <c r="BI1152" s="258"/>
      <c r="BJ1152" s="258"/>
      <c r="BK1152" s="258"/>
      <c r="BL1152" s="297"/>
      <c r="BM1152" s="258"/>
      <c r="BN1152" s="258"/>
      <c r="BO1152" s="258"/>
      <c r="BP1152" s="258"/>
      <c r="BQ1152" s="258"/>
      <c r="BR1152" s="258"/>
      <c r="BS1152" s="258"/>
      <c r="BT1152" s="258"/>
      <c r="BU1152" s="258"/>
      <c r="BV1152" s="259"/>
      <c r="BW1152" s="260"/>
      <c r="BX1152" s="258"/>
      <c r="BY1152" s="258"/>
      <c r="BZ1152" s="258"/>
      <c r="CA1152" s="258"/>
    </row>
    <row r="1153" spans="2:79" x14ac:dyDescent="0.25">
      <c r="B1153" s="263"/>
      <c r="C1153" s="261"/>
      <c r="I1153" s="220"/>
      <c r="J1153" s="253"/>
      <c r="K1153" s="254"/>
      <c r="L1153" s="254"/>
      <c r="M1153" s="255"/>
      <c r="N1153" s="326"/>
      <c r="O1153" s="256"/>
      <c r="P1153" s="256"/>
      <c r="Q1153" s="256"/>
      <c r="R1153" s="256"/>
      <c r="S1153" s="256"/>
      <c r="T1153" s="256"/>
      <c r="U1153" s="256"/>
      <c r="V1153" s="257"/>
      <c r="W1153" s="257"/>
      <c r="X1153" s="257"/>
      <c r="Y1153" s="257"/>
      <c r="Z1153" s="257"/>
      <c r="AA1153" s="257"/>
      <c r="AB1153" s="253"/>
      <c r="AC1153" s="258"/>
      <c r="AD1153" s="253"/>
      <c r="AE1153" s="253"/>
      <c r="AF1153" s="253"/>
      <c r="AG1153" s="253"/>
      <c r="AH1153" s="253"/>
      <c r="AI1153" s="253"/>
      <c r="AJ1153" s="253"/>
      <c r="AK1153" s="258"/>
      <c r="AL1153" s="258"/>
      <c r="AM1153" s="258"/>
      <c r="AN1153" s="258"/>
      <c r="AO1153" s="258"/>
      <c r="AP1153" s="258"/>
      <c r="AQ1153" s="258"/>
      <c r="AR1153" s="258"/>
      <c r="AS1153" s="258"/>
      <c r="AT1153" s="258"/>
      <c r="AU1153" s="258"/>
      <c r="AV1153" s="258"/>
      <c r="AW1153" s="258"/>
      <c r="AX1153" s="258"/>
      <c r="AY1153" s="258"/>
      <c r="AZ1153" s="258"/>
      <c r="BA1153" s="258"/>
      <c r="BB1153" s="258"/>
      <c r="BC1153" s="258"/>
      <c r="BD1153" s="258"/>
      <c r="BE1153" s="258"/>
      <c r="BF1153" s="258"/>
      <c r="BG1153" s="258"/>
      <c r="BH1153" s="258"/>
      <c r="BI1153" s="258"/>
      <c r="BJ1153" s="258"/>
      <c r="BK1153" s="258"/>
      <c r="BL1153" s="297"/>
      <c r="BM1153" s="258"/>
      <c r="BN1153" s="258"/>
      <c r="BO1153" s="258"/>
      <c r="BP1153" s="258"/>
      <c r="BQ1153" s="258"/>
      <c r="BR1153" s="258"/>
      <c r="BS1153" s="258"/>
      <c r="BT1153" s="258"/>
      <c r="BU1153" s="258"/>
      <c r="BV1153" s="259"/>
      <c r="BW1153" s="260"/>
      <c r="BX1153" s="258"/>
      <c r="BY1153" s="258"/>
      <c r="BZ1153" s="258"/>
      <c r="CA1153" s="258"/>
    </row>
    <row r="1154" spans="2:79" x14ac:dyDescent="0.25">
      <c r="B1154" s="263"/>
      <c r="C1154" s="261"/>
      <c r="I1154" s="220"/>
      <c r="J1154" s="253"/>
      <c r="K1154" s="254"/>
      <c r="L1154" s="254"/>
      <c r="M1154" s="255"/>
      <c r="N1154" s="326"/>
      <c r="O1154" s="256"/>
      <c r="P1154" s="256"/>
      <c r="Q1154" s="256"/>
      <c r="R1154" s="256"/>
      <c r="S1154" s="256"/>
      <c r="T1154" s="256"/>
      <c r="U1154" s="256"/>
      <c r="V1154" s="257"/>
      <c r="W1154" s="257"/>
      <c r="X1154" s="257"/>
      <c r="Y1154" s="257"/>
      <c r="Z1154" s="257"/>
      <c r="AA1154" s="257"/>
      <c r="AB1154" s="253"/>
      <c r="AC1154" s="258"/>
      <c r="AD1154" s="253"/>
      <c r="AE1154" s="253"/>
      <c r="AF1154" s="253"/>
      <c r="AG1154" s="253"/>
      <c r="AH1154" s="253"/>
      <c r="AI1154" s="253"/>
      <c r="AJ1154" s="253"/>
      <c r="AK1154" s="258"/>
      <c r="AL1154" s="258"/>
      <c r="AM1154" s="258"/>
      <c r="AN1154" s="258"/>
      <c r="AO1154" s="258"/>
      <c r="AP1154" s="258"/>
      <c r="AQ1154" s="258"/>
      <c r="AR1154" s="258"/>
      <c r="AS1154" s="258"/>
      <c r="AT1154" s="258"/>
      <c r="AU1154" s="258"/>
      <c r="AV1154" s="258"/>
      <c r="AW1154" s="258"/>
      <c r="AX1154" s="258"/>
      <c r="AY1154" s="258"/>
      <c r="AZ1154" s="258"/>
      <c r="BA1154" s="258"/>
      <c r="BB1154" s="258"/>
      <c r="BC1154" s="258"/>
      <c r="BD1154" s="258"/>
      <c r="BE1154" s="258"/>
      <c r="BF1154" s="258"/>
      <c r="BG1154" s="258"/>
      <c r="BH1154" s="258"/>
      <c r="BI1154" s="258"/>
      <c r="BJ1154" s="258"/>
      <c r="BK1154" s="258"/>
      <c r="BL1154" s="297"/>
      <c r="BM1154" s="258"/>
      <c r="BN1154" s="258"/>
      <c r="BO1154" s="258"/>
      <c r="BP1154" s="258"/>
      <c r="BQ1154" s="258"/>
      <c r="BR1154" s="258"/>
      <c r="BS1154" s="258"/>
      <c r="BT1154" s="258"/>
      <c r="BU1154" s="258"/>
      <c r="BV1154" s="259"/>
      <c r="BW1154" s="260"/>
      <c r="BX1154" s="258"/>
      <c r="BY1154" s="258"/>
      <c r="BZ1154" s="258"/>
      <c r="CA1154" s="258"/>
    </row>
    <row r="1155" spans="2:79" x14ac:dyDescent="0.25">
      <c r="B1155" s="263"/>
      <c r="C1155" s="261"/>
      <c r="I1155" s="220"/>
      <c r="J1155" s="253"/>
      <c r="K1155" s="254"/>
      <c r="L1155" s="254"/>
      <c r="M1155" s="255"/>
      <c r="N1155" s="326"/>
      <c r="O1155" s="256"/>
      <c r="P1155" s="256"/>
      <c r="Q1155" s="256"/>
      <c r="R1155" s="256"/>
      <c r="S1155" s="256"/>
      <c r="T1155" s="256"/>
      <c r="U1155" s="256"/>
      <c r="V1155" s="257"/>
      <c r="W1155" s="257"/>
      <c r="X1155" s="257"/>
      <c r="Y1155" s="257"/>
      <c r="Z1155" s="257"/>
      <c r="AA1155" s="257"/>
      <c r="AB1155" s="253"/>
      <c r="AC1155" s="258"/>
      <c r="AD1155" s="253"/>
      <c r="AE1155" s="253"/>
      <c r="AF1155" s="253"/>
      <c r="AG1155" s="253"/>
      <c r="AH1155" s="253"/>
      <c r="AI1155" s="253"/>
      <c r="AJ1155" s="253"/>
      <c r="AK1155" s="258"/>
      <c r="AL1155" s="258"/>
      <c r="AM1155" s="258"/>
      <c r="AN1155" s="258"/>
      <c r="AO1155" s="258"/>
      <c r="AP1155" s="258"/>
      <c r="AQ1155" s="258"/>
      <c r="AR1155" s="258"/>
      <c r="AS1155" s="258"/>
      <c r="AT1155" s="258"/>
      <c r="AU1155" s="258"/>
      <c r="AV1155" s="258"/>
      <c r="AW1155" s="258"/>
      <c r="AX1155" s="258"/>
      <c r="AY1155" s="258"/>
      <c r="AZ1155" s="258"/>
      <c r="BA1155" s="258"/>
      <c r="BB1155" s="258"/>
      <c r="BC1155" s="258"/>
      <c r="BD1155" s="258"/>
      <c r="BE1155" s="258"/>
      <c r="BF1155" s="258"/>
      <c r="BG1155" s="258"/>
      <c r="BH1155" s="258"/>
      <c r="BI1155" s="258"/>
      <c r="BJ1155" s="258"/>
      <c r="BK1155" s="258"/>
      <c r="BL1155" s="297"/>
      <c r="BM1155" s="258"/>
      <c r="BN1155" s="258"/>
      <c r="BO1155" s="258"/>
      <c r="BP1155" s="258"/>
      <c r="BQ1155" s="258"/>
      <c r="BR1155" s="258"/>
      <c r="BS1155" s="258"/>
      <c r="BT1155" s="258"/>
      <c r="BU1155" s="258"/>
      <c r="BV1155" s="259"/>
      <c r="BW1155" s="260"/>
      <c r="BX1155" s="258"/>
      <c r="BY1155" s="258"/>
      <c r="BZ1155" s="258"/>
      <c r="CA1155" s="258"/>
    </row>
    <row r="1156" spans="2:79" x14ac:dyDescent="0.25">
      <c r="B1156" s="263"/>
      <c r="C1156" s="261"/>
      <c r="I1156" s="220"/>
      <c r="J1156" s="253"/>
      <c r="K1156" s="254"/>
      <c r="L1156" s="254"/>
      <c r="M1156" s="255"/>
      <c r="N1156" s="326"/>
      <c r="O1156" s="256"/>
      <c r="P1156" s="256"/>
      <c r="Q1156" s="256"/>
      <c r="R1156" s="256"/>
      <c r="S1156" s="256"/>
      <c r="T1156" s="256"/>
      <c r="U1156" s="256"/>
      <c r="V1156" s="257"/>
      <c r="W1156" s="257"/>
      <c r="X1156" s="257"/>
      <c r="Y1156" s="257"/>
      <c r="Z1156" s="257"/>
      <c r="AA1156" s="257"/>
      <c r="AB1156" s="253"/>
      <c r="AC1156" s="258"/>
      <c r="AD1156" s="253"/>
      <c r="AE1156" s="253"/>
      <c r="AF1156" s="253"/>
      <c r="AG1156" s="253"/>
      <c r="AH1156" s="253"/>
      <c r="AI1156" s="253"/>
      <c r="AJ1156" s="253"/>
      <c r="AK1156" s="258"/>
      <c r="AL1156" s="258"/>
      <c r="AM1156" s="258"/>
      <c r="AN1156" s="258"/>
      <c r="AO1156" s="258"/>
      <c r="AP1156" s="258"/>
      <c r="AQ1156" s="258"/>
      <c r="AR1156" s="258"/>
      <c r="AS1156" s="258"/>
      <c r="AT1156" s="258"/>
      <c r="AU1156" s="258"/>
      <c r="AV1156" s="258"/>
      <c r="AW1156" s="258"/>
      <c r="AX1156" s="258"/>
      <c r="AY1156" s="258"/>
      <c r="AZ1156" s="258"/>
      <c r="BA1156" s="258"/>
      <c r="BB1156" s="258"/>
      <c r="BC1156" s="258"/>
      <c r="BD1156" s="258"/>
      <c r="BE1156" s="258"/>
      <c r="BF1156" s="258"/>
      <c r="BG1156" s="258"/>
      <c r="BH1156" s="258"/>
      <c r="BI1156" s="258"/>
      <c r="BJ1156" s="258"/>
      <c r="BK1156" s="258"/>
      <c r="BL1156" s="297"/>
      <c r="BM1156" s="258"/>
      <c r="BN1156" s="258"/>
      <c r="BO1156" s="258"/>
      <c r="BP1156" s="258"/>
      <c r="BQ1156" s="258"/>
      <c r="BR1156" s="258"/>
      <c r="BS1156" s="258"/>
      <c r="BT1156" s="258"/>
      <c r="BU1156" s="258"/>
      <c r="BV1156" s="259"/>
      <c r="BW1156" s="260"/>
      <c r="BX1156" s="258"/>
      <c r="BY1156" s="258"/>
      <c r="BZ1156" s="258"/>
      <c r="CA1156" s="258"/>
    </row>
    <row r="1157" spans="2:79" x14ac:dyDescent="0.25">
      <c r="B1157" s="263"/>
      <c r="C1157" s="261"/>
      <c r="I1157" s="220"/>
      <c r="J1157" s="253"/>
      <c r="K1157" s="254"/>
      <c r="L1157" s="254"/>
      <c r="M1157" s="255"/>
      <c r="N1157" s="326"/>
      <c r="O1157" s="256"/>
      <c r="P1157" s="256"/>
      <c r="Q1157" s="256"/>
      <c r="R1157" s="256"/>
      <c r="S1157" s="256"/>
      <c r="T1157" s="256"/>
      <c r="U1157" s="256"/>
      <c r="V1157" s="257"/>
      <c r="W1157" s="257"/>
      <c r="X1157" s="257"/>
      <c r="Y1157" s="257"/>
      <c r="Z1157" s="257"/>
      <c r="AA1157" s="257"/>
      <c r="AB1157" s="253"/>
      <c r="AC1157" s="258"/>
      <c r="AD1157" s="253"/>
      <c r="AE1157" s="253"/>
      <c r="AF1157" s="253"/>
      <c r="AG1157" s="253"/>
      <c r="AH1157" s="253"/>
      <c r="AI1157" s="253"/>
      <c r="AJ1157" s="253"/>
      <c r="AK1157" s="258"/>
      <c r="AL1157" s="258"/>
      <c r="AM1157" s="258"/>
      <c r="AN1157" s="258"/>
      <c r="AO1157" s="258"/>
      <c r="AP1157" s="258"/>
      <c r="AQ1157" s="258"/>
      <c r="AR1157" s="258"/>
      <c r="AS1157" s="258"/>
      <c r="AT1157" s="258"/>
      <c r="AU1157" s="258"/>
      <c r="AV1157" s="258"/>
      <c r="AW1157" s="258"/>
      <c r="AX1157" s="258"/>
      <c r="AY1157" s="258"/>
      <c r="AZ1157" s="258"/>
      <c r="BA1157" s="258"/>
      <c r="BB1157" s="258"/>
      <c r="BC1157" s="258"/>
      <c r="BD1157" s="258"/>
      <c r="BE1157" s="258"/>
      <c r="BF1157" s="258"/>
      <c r="BG1157" s="258"/>
      <c r="BH1157" s="258"/>
      <c r="BI1157" s="258"/>
      <c r="BJ1157" s="258"/>
      <c r="BK1157" s="258"/>
      <c r="BL1157" s="297"/>
      <c r="BM1157" s="258"/>
      <c r="BN1157" s="258"/>
      <c r="BO1157" s="258"/>
      <c r="BP1157" s="258"/>
      <c r="BQ1157" s="258"/>
      <c r="BR1157" s="258"/>
      <c r="BS1157" s="258"/>
      <c r="BT1157" s="258"/>
      <c r="BU1157" s="258"/>
      <c r="BV1157" s="259"/>
      <c r="BW1157" s="260"/>
      <c r="BX1157" s="258"/>
      <c r="BY1157" s="258"/>
      <c r="BZ1157" s="258"/>
      <c r="CA1157" s="258"/>
    </row>
    <row r="1158" spans="2:79" x14ac:dyDescent="0.25">
      <c r="B1158" s="263"/>
      <c r="C1158" s="261"/>
      <c r="I1158" s="220"/>
      <c r="J1158" s="253"/>
      <c r="K1158" s="254"/>
      <c r="L1158" s="254"/>
      <c r="M1158" s="255"/>
      <c r="N1158" s="326"/>
      <c r="O1158" s="256"/>
      <c r="P1158" s="256"/>
      <c r="Q1158" s="256"/>
      <c r="R1158" s="256"/>
      <c r="S1158" s="256"/>
      <c r="T1158" s="256"/>
      <c r="U1158" s="256"/>
      <c r="V1158" s="257"/>
      <c r="W1158" s="257"/>
      <c r="X1158" s="257"/>
      <c r="Y1158" s="257"/>
      <c r="Z1158" s="257"/>
      <c r="AA1158" s="257"/>
      <c r="AB1158" s="253"/>
      <c r="AC1158" s="258"/>
      <c r="AD1158" s="253"/>
      <c r="AE1158" s="253"/>
      <c r="AF1158" s="253"/>
      <c r="AG1158" s="253"/>
      <c r="AH1158" s="253"/>
      <c r="AI1158" s="253"/>
      <c r="AJ1158" s="253"/>
      <c r="AK1158" s="258"/>
      <c r="AL1158" s="258"/>
      <c r="AM1158" s="258"/>
      <c r="AN1158" s="258"/>
      <c r="AO1158" s="258"/>
      <c r="AP1158" s="258"/>
      <c r="AQ1158" s="258"/>
      <c r="AR1158" s="258"/>
      <c r="AS1158" s="258"/>
      <c r="AT1158" s="258"/>
      <c r="AU1158" s="258"/>
      <c r="AV1158" s="258"/>
      <c r="AW1158" s="258"/>
      <c r="AX1158" s="258"/>
      <c r="AY1158" s="258"/>
      <c r="AZ1158" s="258"/>
      <c r="BA1158" s="258"/>
      <c r="BB1158" s="258"/>
      <c r="BC1158" s="258"/>
      <c r="BD1158" s="258"/>
      <c r="BE1158" s="258"/>
      <c r="BF1158" s="258"/>
      <c r="BG1158" s="258"/>
      <c r="BH1158" s="258"/>
      <c r="BI1158" s="258"/>
      <c r="BJ1158" s="258"/>
      <c r="BK1158" s="258"/>
      <c r="BL1158" s="297"/>
      <c r="BM1158" s="258"/>
      <c r="BN1158" s="258"/>
      <c r="BO1158" s="258"/>
      <c r="BP1158" s="258"/>
      <c r="BQ1158" s="258"/>
      <c r="BR1158" s="258"/>
      <c r="BS1158" s="258"/>
      <c r="BT1158" s="258"/>
      <c r="BU1158" s="258"/>
      <c r="BV1158" s="259"/>
      <c r="BW1158" s="260"/>
      <c r="BX1158" s="258"/>
      <c r="BY1158" s="258"/>
      <c r="BZ1158" s="258"/>
      <c r="CA1158" s="258"/>
    </row>
    <row r="1159" spans="2:79" x14ac:dyDescent="0.25">
      <c r="B1159" s="263"/>
      <c r="C1159" s="261"/>
      <c r="I1159" s="220"/>
      <c r="J1159" s="253"/>
      <c r="K1159" s="254"/>
      <c r="L1159" s="254"/>
      <c r="M1159" s="255"/>
      <c r="N1159" s="326"/>
      <c r="O1159" s="256"/>
      <c r="P1159" s="256"/>
      <c r="Q1159" s="256"/>
      <c r="R1159" s="256"/>
      <c r="S1159" s="256"/>
      <c r="T1159" s="256"/>
      <c r="U1159" s="256"/>
      <c r="V1159" s="257"/>
      <c r="W1159" s="257"/>
      <c r="X1159" s="257"/>
      <c r="Y1159" s="257"/>
      <c r="Z1159" s="257"/>
      <c r="AA1159" s="257"/>
      <c r="AB1159" s="253"/>
      <c r="AC1159" s="258"/>
      <c r="AD1159" s="253"/>
      <c r="AE1159" s="253"/>
      <c r="AF1159" s="253"/>
      <c r="AG1159" s="253"/>
      <c r="AH1159" s="253"/>
      <c r="AI1159" s="253"/>
      <c r="AJ1159" s="253"/>
      <c r="AK1159" s="258"/>
      <c r="AL1159" s="258"/>
      <c r="AM1159" s="258"/>
      <c r="AN1159" s="258"/>
      <c r="AO1159" s="258"/>
      <c r="AP1159" s="258"/>
      <c r="AQ1159" s="258"/>
      <c r="AR1159" s="258"/>
      <c r="AS1159" s="258"/>
      <c r="AT1159" s="258"/>
      <c r="AU1159" s="258"/>
      <c r="AV1159" s="258"/>
      <c r="AW1159" s="258"/>
      <c r="AX1159" s="258"/>
      <c r="AY1159" s="258"/>
      <c r="AZ1159" s="258"/>
      <c r="BA1159" s="258"/>
      <c r="BB1159" s="258"/>
      <c r="BC1159" s="258"/>
      <c r="BD1159" s="258"/>
      <c r="BE1159" s="258"/>
      <c r="BF1159" s="258"/>
      <c r="BG1159" s="258"/>
      <c r="BH1159" s="258"/>
      <c r="BI1159" s="258"/>
      <c r="BJ1159" s="258"/>
      <c r="BK1159" s="258"/>
      <c r="BL1159" s="297"/>
      <c r="BM1159" s="258"/>
      <c r="BN1159" s="258"/>
      <c r="BO1159" s="258"/>
      <c r="BP1159" s="258"/>
      <c r="BQ1159" s="258"/>
      <c r="BR1159" s="258"/>
      <c r="BS1159" s="258"/>
      <c r="BT1159" s="258"/>
      <c r="BU1159" s="258"/>
      <c r="BV1159" s="259"/>
      <c r="BW1159" s="260"/>
      <c r="BX1159" s="258"/>
      <c r="BY1159" s="258"/>
      <c r="BZ1159" s="258"/>
      <c r="CA1159" s="258"/>
    </row>
    <row r="1160" spans="2:79" x14ac:dyDescent="0.25">
      <c r="B1160" s="263"/>
      <c r="C1160" s="261"/>
      <c r="I1160" s="220"/>
      <c r="J1160" s="253"/>
      <c r="K1160" s="254"/>
      <c r="L1160" s="254"/>
      <c r="M1160" s="255"/>
      <c r="N1160" s="326"/>
      <c r="O1160" s="256"/>
      <c r="P1160" s="256"/>
      <c r="Q1160" s="256"/>
      <c r="R1160" s="256"/>
      <c r="S1160" s="256"/>
      <c r="T1160" s="256"/>
      <c r="U1160" s="256"/>
      <c r="V1160" s="257"/>
      <c r="W1160" s="257"/>
      <c r="X1160" s="257"/>
      <c r="Y1160" s="257"/>
      <c r="Z1160" s="257"/>
      <c r="AA1160" s="257"/>
      <c r="AB1160" s="253"/>
      <c r="AC1160" s="258"/>
      <c r="AD1160" s="253"/>
      <c r="AE1160" s="253"/>
      <c r="AF1160" s="253"/>
      <c r="AG1160" s="253"/>
      <c r="AH1160" s="253"/>
      <c r="AI1160" s="253"/>
      <c r="AJ1160" s="253"/>
      <c r="AK1160" s="258"/>
      <c r="AL1160" s="258"/>
      <c r="AM1160" s="258"/>
      <c r="AN1160" s="258"/>
      <c r="AO1160" s="258"/>
      <c r="AP1160" s="258"/>
      <c r="AQ1160" s="258"/>
      <c r="AR1160" s="258"/>
      <c r="AS1160" s="258"/>
      <c r="AT1160" s="258"/>
      <c r="AU1160" s="258"/>
      <c r="AV1160" s="258"/>
      <c r="AW1160" s="258"/>
      <c r="AX1160" s="258"/>
      <c r="AY1160" s="258"/>
      <c r="AZ1160" s="258"/>
      <c r="BA1160" s="258"/>
      <c r="BB1160" s="258"/>
      <c r="BC1160" s="258"/>
      <c r="BD1160" s="258"/>
      <c r="BE1160" s="258"/>
      <c r="BF1160" s="258"/>
      <c r="BG1160" s="258"/>
      <c r="BH1160" s="258"/>
      <c r="BI1160" s="258"/>
      <c r="BJ1160" s="258"/>
      <c r="BK1160" s="258"/>
      <c r="BL1160" s="297"/>
      <c r="BM1160" s="258"/>
      <c r="BN1160" s="258"/>
      <c r="BO1160" s="258"/>
      <c r="BP1160" s="258"/>
      <c r="BQ1160" s="258"/>
      <c r="BR1160" s="258"/>
      <c r="BS1160" s="258"/>
      <c r="BT1160" s="258"/>
      <c r="BU1160" s="258"/>
      <c r="BV1160" s="259"/>
      <c r="BW1160" s="260"/>
      <c r="BX1160" s="258"/>
      <c r="BY1160" s="258"/>
      <c r="BZ1160" s="258"/>
      <c r="CA1160" s="258"/>
    </row>
    <row r="1161" spans="2:79" x14ac:dyDescent="0.25">
      <c r="B1161" s="263"/>
      <c r="C1161" s="261"/>
      <c r="I1161" s="220"/>
      <c r="J1161" s="253"/>
      <c r="K1161" s="254"/>
      <c r="L1161" s="254"/>
      <c r="M1161" s="255"/>
      <c r="N1161" s="326"/>
      <c r="O1161" s="256"/>
      <c r="P1161" s="256"/>
      <c r="Q1161" s="256"/>
      <c r="R1161" s="256"/>
      <c r="S1161" s="256"/>
      <c r="T1161" s="256"/>
      <c r="U1161" s="256"/>
      <c r="V1161" s="257"/>
      <c r="W1161" s="257"/>
      <c r="X1161" s="257"/>
      <c r="Y1161" s="257"/>
      <c r="Z1161" s="257"/>
      <c r="AA1161" s="257"/>
      <c r="AB1161" s="253"/>
      <c r="AC1161" s="258"/>
      <c r="AD1161" s="253"/>
      <c r="AE1161" s="253"/>
      <c r="AF1161" s="253"/>
      <c r="AG1161" s="253"/>
      <c r="AH1161" s="253"/>
      <c r="AI1161" s="253"/>
      <c r="AJ1161" s="253"/>
      <c r="AK1161" s="258"/>
      <c r="AL1161" s="258"/>
      <c r="AM1161" s="258"/>
      <c r="AN1161" s="258"/>
      <c r="AO1161" s="258"/>
      <c r="AP1161" s="258"/>
      <c r="AQ1161" s="258"/>
      <c r="AR1161" s="258"/>
      <c r="AS1161" s="258"/>
      <c r="AT1161" s="258"/>
      <c r="AU1161" s="258"/>
      <c r="AV1161" s="258"/>
      <c r="AW1161" s="258"/>
      <c r="AX1161" s="258"/>
      <c r="AY1161" s="258"/>
      <c r="AZ1161" s="258"/>
      <c r="BA1161" s="258"/>
      <c r="BB1161" s="258"/>
      <c r="BC1161" s="258"/>
      <c r="BD1161" s="258"/>
      <c r="BE1161" s="258"/>
      <c r="BF1161" s="258"/>
      <c r="BG1161" s="258"/>
      <c r="BH1161" s="258"/>
      <c r="BI1161" s="258"/>
      <c r="BJ1161" s="258"/>
      <c r="BK1161" s="258"/>
      <c r="BL1161" s="297"/>
      <c r="BM1161" s="258"/>
      <c r="BN1161" s="258"/>
      <c r="BO1161" s="258"/>
      <c r="BP1161" s="258"/>
      <c r="BQ1161" s="258"/>
      <c r="BR1161" s="258"/>
      <c r="BS1161" s="258"/>
      <c r="BT1161" s="258"/>
      <c r="BU1161" s="258"/>
      <c r="BV1161" s="259"/>
      <c r="BW1161" s="260"/>
      <c r="BX1161" s="258"/>
      <c r="BY1161" s="258"/>
      <c r="BZ1161" s="258"/>
      <c r="CA1161" s="258"/>
    </row>
    <row r="1162" spans="2:79" x14ac:dyDescent="0.25">
      <c r="B1162" s="263"/>
      <c r="C1162" s="261"/>
      <c r="I1162" s="220"/>
      <c r="J1162" s="253"/>
      <c r="K1162" s="254"/>
      <c r="L1162" s="254"/>
      <c r="M1162" s="255"/>
      <c r="N1162" s="326"/>
      <c r="O1162" s="256"/>
      <c r="P1162" s="256"/>
      <c r="Q1162" s="256"/>
      <c r="R1162" s="256"/>
      <c r="S1162" s="256"/>
      <c r="T1162" s="256"/>
      <c r="U1162" s="256"/>
      <c r="V1162" s="257"/>
      <c r="W1162" s="257"/>
      <c r="X1162" s="257"/>
      <c r="Y1162" s="257"/>
      <c r="Z1162" s="257"/>
      <c r="AA1162" s="257"/>
      <c r="AB1162" s="253"/>
      <c r="AC1162" s="258"/>
      <c r="AD1162" s="253"/>
      <c r="AE1162" s="253"/>
      <c r="AF1162" s="253"/>
      <c r="AG1162" s="253"/>
      <c r="AH1162" s="253"/>
      <c r="AI1162" s="253"/>
      <c r="AJ1162" s="253"/>
      <c r="AK1162" s="258"/>
      <c r="AL1162" s="258"/>
      <c r="AM1162" s="258"/>
      <c r="AN1162" s="258"/>
      <c r="AO1162" s="258"/>
      <c r="AP1162" s="258"/>
      <c r="AQ1162" s="258"/>
      <c r="AR1162" s="258"/>
      <c r="AS1162" s="258"/>
      <c r="AT1162" s="258"/>
      <c r="AU1162" s="258"/>
      <c r="AV1162" s="258"/>
      <c r="AW1162" s="258"/>
      <c r="AX1162" s="258"/>
      <c r="AY1162" s="258"/>
      <c r="AZ1162" s="258"/>
      <c r="BA1162" s="258"/>
      <c r="BB1162" s="258"/>
      <c r="BC1162" s="258"/>
      <c r="BD1162" s="258"/>
      <c r="BE1162" s="258"/>
      <c r="BF1162" s="258"/>
      <c r="BG1162" s="258"/>
      <c r="BH1162" s="258"/>
      <c r="BI1162" s="258"/>
      <c r="BJ1162" s="258"/>
      <c r="BK1162" s="258"/>
      <c r="BL1162" s="297"/>
      <c r="BM1162" s="258"/>
      <c r="BN1162" s="258"/>
      <c r="BO1162" s="258"/>
      <c r="BP1162" s="258"/>
      <c r="BQ1162" s="258"/>
      <c r="BR1162" s="258"/>
      <c r="BS1162" s="258"/>
      <c r="BT1162" s="258"/>
      <c r="BU1162" s="258"/>
      <c r="BV1162" s="259"/>
      <c r="BW1162" s="260"/>
      <c r="BX1162" s="258"/>
      <c r="BY1162" s="258"/>
      <c r="BZ1162" s="258"/>
      <c r="CA1162" s="258"/>
    </row>
    <row r="1163" spans="2:79" x14ac:dyDescent="0.25">
      <c r="B1163" s="263"/>
      <c r="C1163" s="261"/>
      <c r="I1163" s="220"/>
      <c r="J1163" s="253"/>
      <c r="K1163" s="254"/>
      <c r="L1163" s="254"/>
      <c r="M1163" s="255"/>
      <c r="N1163" s="326"/>
      <c r="O1163" s="256"/>
      <c r="P1163" s="256"/>
      <c r="Q1163" s="256"/>
      <c r="R1163" s="256"/>
      <c r="S1163" s="256"/>
      <c r="T1163" s="256"/>
      <c r="U1163" s="256"/>
      <c r="V1163" s="257"/>
      <c r="W1163" s="257"/>
      <c r="X1163" s="257"/>
      <c r="Y1163" s="257"/>
      <c r="Z1163" s="257"/>
      <c r="AA1163" s="257"/>
      <c r="AB1163" s="253"/>
      <c r="AC1163" s="258"/>
      <c r="AD1163" s="253"/>
      <c r="AE1163" s="253"/>
      <c r="AF1163" s="253"/>
      <c r="AG1163" s="253"/>
      <c r="AH1163" s="253"/>
      <c r="AI1163" s="253"/>
      <c r="AJ1163" s="253"/>
      <c r="AK1163" s="258"/>
      <c r="AL1163" s="258"/>
      <c r="AM1163" s="258"/>
      <c r="AN1163" s="258"/>
      <c r="AO1163" s="258"/>
      <c r="AP1163" s="258"/>
      <c r="AQ1163" s="258"/>
      <c r="AR1163" s="258"/>
      <c r="AS1163" s="258"/>
      <c r="AT1163" s="258"/>
      <c r="AU1163" s="258"/>
      <c r="AV1163" s="258"/>
      <c r="AW1163" s="258"/>
      <c r="AX1163" s="258"/>
      <c r="AY1163" s="258"/>
      <c r="AZ1163" s="258"/>
      <c r="BA1163" s="258"/>
      <c r="BB1163" s="258"/>
      <c r="BC1163" s="258"/>
      <c r="BD1163" s="258"/>
      <c r="BE1163" s="258"/>
      <c r="BF1163" s="258"/>
      <c r="BG1163" s="258"/>
      <c r="BH1163" s="258"/>
      <c r="BI1163" s="258"/>
      <c r="BJ1163" s="258"/>
      <c r="BK1163" s="258"/>
      <c r="BL1163" s="297"/>
      <c r="BM1163" s="258"/>
      <c r="BN1163" s="258"/>
      <c r="BO1163" s="258"/>
      <c r="BP1163" s="258"/>
      <c r="BQ1163" s="258"/>
      <c r="BR1163" s="258"/>
      <c r="BS1163" s="258"/>
      <c r="BT1163" s="258"/>
      <c r="BU1163" s="258"/>
      <c r="BV1163" s="259"/>
      <c r="BW1163" s="260"/>
      <c r="BX1163" s="258"/>
      <c r="BY1163" s="258"/>
      <c r="BZ1163" s="258"/>
      <c r="CA1163" s="258"/>
    </row>
    <row r="1164" spans="2:79" x14ac:dyDescent="0.25">
      <c r="B1164" s="263"/>
      <c r="C1164" s="261"/>
      <c r="I1164" s="220"/>
      <c r="J1164" s="253"/>
      <c r="K1164" s="254"/>
      <c r="L1164" s="254"/>
      <c r="M1164" s="255"/>
      <c r="N1164" s="326"/>
      <c r="O1164" s="256"/>
      <c r="P1164" s="256"/>
      <c r="Q1164" s="256"/>
      <c r="R1164" s="256"/>
      <c r="S1164" s="256"/>
      <c r="T1164" s="256"/>
      <c r="U1164" s="256"/>
      <c r="V1164" s="257"/>
      <c r="W1164" s="257"/>
      <c r="X1164" s="257"/>
      <c r="Y1164" s="257"/>
      <c r="Z1164" s="257"/>
      <c r="AA1164" s="257"/>
      <c r="AB1164" s="253"/>
      <c r="AC1164" s="258"/>
      <c r="AD1164" s="253"/>
      <c r="AE1164" s="253"/>
      <c r="AF1164" s="253"/>
      <c r="AG1164" s="253"/>
      <c r="AH1164" s="253"/>
      <c r="AI1164" s="253"/>
      <c r="AJ1164" s="253"/>
      <c r="AK1164" s="258"/>
      <c r="AL1164" s="258"/>
      <c r="AM1164" s="258"/>
      <c r="AN1164" s="258"/>
      <c r="AO1164" s="258"/>
      <c r="AP1164" s="258"/>
      <c r="AQ1164" s="258"/>
      <c r="AR1164" s="258"/>
      <c r="AS1164" s="258"/>
      <c r="AT1164" s="258"/>
      <c r="AU1164" s="258"/>
      <c r="AV1164" s="258"/>
      <c r="AW1164" s="258"/>
      <c r="AX1164" s="258"/>
      <c r="AY1164" s="258"/>
      <c r="AZ1164" s="258"/>
      <c r="BA1164" s="258"/>
      <c r="BB1164" s="258"/>
      <c r="BC1164" s="258"/>
      <c r="BD1164" s="258"/>
      <c r="BE1164" s="258"/>
      <c r="BF1164" s="258"/>
      <c r="BG1164" s="258"/>
      <c r="BH1164" s="258"/>
      <c r="BI1164" s="258"/>
      <c r="BJ1164" s="258"/>
      <c r="BK1164" s="258"/>
      <c r="BL1164" s="297"/>
      <c r="BM1164" s="258"/>
      <c r="BN1164" s="258"/>
      <c r="BO1164" s="258"/>
      <c r="BP1164" s="258"/>
      <c r="BQ1164" s="258"/>
      <c r="BR1164" s="258"/>
      <c r="BS1164" s="258"/>
      <c r="BT1164" s="258"/>
      <c r="BU1164" s="258"/>
      <c r="BV1164" s="259"/>
      <c r="BW1164" s="260"/>
      <c r="BX1164" s="258"/>
      <c r="BY1164" s="258"/>
      <c r="BZ1164" s="258"/>
      <c r="CA1164" s="258"/>
    </row>
    <row r="1165" spans="2:79" x14ac:dyDescent="0.25">
      <c r="B1165" s="263"/>
      <c r="C1165" s="261"/>
      <c r="I1165" s="220"/>
      <c r="J1165" s="253"/>
      <c r="K1165" s="254"/>
      <c r="L1165" s="254"/>
      <c r="M1165" s="255"/>
      <c r="N1165" s="326"/>
      <c r="O1165" s="256"/>
      <c r="P1165" s="256"/>
      <c r="Q1165" s="256"/>
      <c r="R1165" s="256"/>
      <c r="S1165" s="256"/>
      <c r="T1165" s="256"/>
      <c r="U1165" s="256"/>
      <c r="V1165" s="257"/>
      <c r="W1165" s="257"/>
      <c r="X1165" s="257"/>
      <c r="Y1165" s="257"/>
      <c r="Z1165" s="257"/>
      <c r="AA1165" s="257"/>
      <c r="AB1165" s="253"/>
      <c r="AC1165" s="258"/>
      <c r="AD1165" s="253"/>
      <c r="AE1165" s="253"/>
      <c r="AF1165" s="253"/>
      <c r="AG1165" s="253"/>
      <c r="AH1165" s="253"/>
      <c r="AI1165" s="253"/>
      <c r="AJ1165" s="253"/>
      <c r="AK1165" s="258"/>
      <c r="AL1165" s="258"/>
      <c r="AM1165" s="258"/>
      <c r="AN1165" s="258"/>
      <c r="AO1165" s="258"/>
      <c r="AP1165" s="258"/>
      <c r="AQ1165" s="258"/>
      <c r="AR1165" s="258"/>
      <c r="AS1165" s="258"/>
      <c r="AT1165" s="258"/>
      <c r="AU1165" s="258"/>
      <c r="AV1165" s="258"/>
      <c r="AW1165" s="258"/>
      <c r="AX1165" s="258"/>
      <c r="AY1165" s="258"/>
      <c r="AZ1165" s="258"/>
      <c r="BA1165" s="258"/>
      <c r="BB1165" s="258"/>
      <c r="BC1165" s="258"/>
      <c r="BD1165" s="258"/>
      <c r="BE1165" s="258"/>
      <c r="BF1165" s="258"/>
      <c r="BG1165" s="258"/>
      <c r="BH1165" s="258"/>
      <c r="BI1165" s="258"/>
      <c r="BJ1165" s="258"/>
      <c r="BK1165" s="258"/>
      <c r="BL1165" s="297"/>
      <c r="BM1165" s="258"/>
      <c r="BN1165" s="258"/>
      <c r="BO1165" s="258"/>
      <c r="BP1165" s="258"/>
      <c r="BQ1165" s="258"/>
      <c r="BR1165" s="258"/>
      <c r="BS1165" s="258"/>
      <c r="BT1165" s="258"/>
      <c r="BU1165" s="258"/>
      <c r="BV1165" s="259"/>
      <c r="BW1165" s="260"/>
      <c r="BX1165" s="258"/>
      <c r="BY1165" s="258"/>
      <c r="BZ1165" s="258"/>
      <c r="CA1165" s="258"/>
    </row>
    <row r="1166" spans="2:79" x14ac:dyDescent="0.25">
      <c r="B1166" s="263"/>
      <c r="C1166" s="261"/>
      <c r="I1166" s="220"/>
      <c r="J1166" s="253"/>
      <c r="K1166" s="254"/>
      <c r="L1166" s="254"/>
      <c r="M1166" s="255"/>
      <c r="N1166" s="326"/>
      <c r="O1166" s="256"/>
      <c r="P1166" s="256"/>
      <c r="Q1166" s="256"/>
      <c r="R1166" s="256"/>
      <c r="S1166" s="256"/>
      <c r="T1166" s="256"/>
      <c r="U1166" s="256"/>
      <c r="V1166" s="257"/>
      <c r="W1166" s="257"/>
      <c r="X1166" s="257"/>
      <c r="Y1166" s="257"/>
      <c r="Z1166" s="257"/>
      <c r="AA1166" s="257"/>
      <c r="AB1166" s="253"/>
      <c r="AC1166" s="258"/>
      <c r="AD1166" s="253"/>
      <c r="AE1166" s="253"/>
      <c r="AF1166" s="253"/>
      <c r="AG1166" s="253"/>
      <c r="AH1166" s="253"/>
      <c r="AI1166" s="253"/>
      <c r="AJ1166" s="253"/>
      <c r="AK1166" s="258"/>
      <c r="AL1166" s="258"/>
      <c r="AM1166" s="258"/>
      <c r="AN1166" s="258"/>
      <c r="AO1166" s="258"/>
      <c r="AP1166" s="258"/>
      <c r="AQ1166" s="258"/>
      <c r="AR1166" s="258"/>
      <c r="AS1166" s="258"/>
      <c r="AT1166" s="258"/>
      <c r="AU1166" s="258"/>
      <c r="AV1166" s="258"/>
      <c r="AW1166" s="258"/>
      <c r="AX1166" s="258"/>
      <c r="AY1166" s="258"/>
      <c r="AZ1166" s="258"/>
      <c r="BA1166" s="258"/>
      <c r="BB1166" s="258"/>
      <c r="BC1166" s="258"/>
      <c r="BD1166" s="258"/>
      <c r="BE1166" s="258"/>
      <c r="BF1166" s="258"/>
      <c r="BG1166" s="258"/>
      <c r="BH1166" s="258"/>
      <c r="BI1166" s="258"/>
      <c r="BJ1166" s="258"/>
      <c r="BK1166" s="258"/>
      <c r="BL1166" s="297"/>
      <c r="BM1166" s="258"/>
      <c r="BN1166" s="258"/>
      <c r="BO1166" s="258"/>
      <c r="BP1166" s="258"/>
      <c r="BQ1166" s="258"/>
      <c r="BR1166" s="258"/>
      <c r="BS1166" s="258"/>
      <c r="BT1166" s="258"/>
      <c r="BU1166" s="258"/>
      <c r="BV1166" s="259"/>
      <c r="BW1166" s="260"/>
      <c r="BX1166" s="258"/>
      <c r="BY1166" s="258"/>
      <c r="BZ1166" s="258"/>
      <c r="CA1166" s="258"/>
    </row>
    <row r="1167" spans="2:79" x14ac:dyDescent="0.25">
      <c r="B1167" s="263"/>
      <c r="C1167" s="261"/>
      <c r="I1167" s="220"/>
      <c r="J1167" s="253"/>
      <c r="K1167" s="254"/>
      <c r="L1167" s="254"/>
      <c r="M1167" s="255"/>
      <c r="N1167" s="326"/>
      <c r="O1167" s="256"/>
      <c r="P1167" s="256"/>
      <c r="Q1167" s="256"/>
      <c r="R1167" s="256"/>
      <c r="S1167" s="256"/>
      <c r="T1167" s="256"/>
      <c r="U1167" s="256"/>
      <c r="V1167" s="257"/>
      <c r="W1167" s="257"/>
      <c r="X1167" s="257"/>
      <c r="Y1167" s="257"/>
      <c r="Z1167" s="257"/>
      <c r="AA1167" s="257"/>
      <c r="AB1167" s="253"/>
      <c r="AC1167" s="258"/>
      <c r="AD1167" s="253"/>
      <c r="AE1167" s="253"/>
      <c r="AF1167" s="253"/>
      <c r="AG1167" s="253"/>
      <c r="AH1167" s="253"/>
      <c r="AI1167" s="253"/>
      <c r="AJ1167" s="253"/>
      <c r="AK1167" s="258"/>
      <c r="AL1167" s="258"/>
      <c r="AM1167" s="258"/>
      <c r="AN1167" s="258"/>
      <c r="AO1167" s="258"/>
      <c r="AP1167" s="258"/>
      <c r="AQ1167" s="258"/>
      <c r="AR1167" s="258"/>
      <c r="AS1167" s="258"/>
      <c r="AT1167" s="258"/>
      <c r="AU1167" s="258"/>
      <c r="AV1167" s="258"/>
      <c r="AW1167" s="258"/>
      <c r="AX1167" s="258"/>
      <c r="AY1167" s="258"/>
      <c r="AZ1167" s="258"/>
      <c r="BA1167" s="258"/>
      <c r="BB1167" s="258"/>
      <c r="BC1167" s="258"/>
      <c r="BD1167" s="258"/>
      <c r="BE1167" s="258"/>
      <c r="BF1167" s="258"/>
      <c r="BG1167" s="258"/>
      <c r="BH1167" s="258"/>
      <c r="BI1167" s="258"/>
      <c r="BJ1167" s="258"/>
      <c r="BK1167" s="258"/>
      <c r="BL1167" s="297"/>
      <c r="BM1167" s="258"/>
      <c r="BN1167" s="258"/>
      <c r="BO1167" s="258"/>
      <c r="BP1167" s="258"/>
      <c r="BQ1167" s="258"/>
      <c r="BR1167" s="258"/>
      <c r="BS1167" s="258"/>
      <c r="BT1167" s="258"/>
      <c r="BU1167" s="258"/>
      <c r="BV1167" s="259"/>
      <c r="BW1167" s="260"/>
      <c r="BX1167" s="258"/>
      <c r="BY1167" s="258"/>
      <c r="BZ1167" s="258"/>
      <c r="CA1167" s="258"/>
    </row>
    <row r="1168" spans="2:79" x14ac:dyDescent="0.25">
      <c r="B1168" s="263"/>
      <c r="C1168" s="261"/>
      <c r="I1168" s="220"/>
      <c r="J1168" s="253"/>
      <c r="K1168" s="254"/>
      <c r="L1168" s="254"/>
      <c r="M1168" s="255"/>
      <c r="N1168" s="326"/>
      <c r="O1168" s="256"/>
      <c r="P1168" s="256"/>
      <c r="Q1168" s="256"/>
      <c r="R1168" s="256"/>
      <c r="S1168" s="256"/>
      <c r="T1168" s="256"/>
      <c r="U1168" s="256"/>
      <c r="V1168" s="257"/>
      <c r="W1168" s="257"/>
      <c r="X1168" s="257"/>
      <c r="Y1168" s="257"/>
      <c r="Z1168" s="257"/>
      <c r="AA1168" s="257"/>
      <c r="AB1168" s="253"/>
      <c r="AC1168" s="258"/>
      <c r="AD1168" s="253"/>
      <c r="AE1168" s="253"/>
      <c r="AF1168" s="253"/>
      <c r="AG1168" s="253"/>
      <c r="AH1168" s="253"/>
      <c r="AI1168" s="253"/>
      <c r="AJ1168" s="253"/>
      <c r="AK1168" s="258"/>
      <c r="AL1168" s="258"/>
      <c r="AM1168" s="258"/>
      <c r="AN1168" s="258"/>
      <c r="AO1168" s="258"/>
      <c r="AP1168" s="258"/>
      <c r="AQ1168" s="258"/>
      <c r="AR1168" s="258"/>
      <c r="AS1168" s="258"/>
      <c r="AT1168" s="258"/>
      <c r="AU1168" s="258"/>
      <c r="AV1168" s="258"/>
      <c r="AW1168" s="258"/>
      <c r="AX1168" s="258"/>
      <c r="AY1168" s="258"/>
      <c r="AZ1168" s="258"/>
      <c r="BA1168" s="258"/>
      <c r="BB1168" s="258"/>
      <c r="BC1168" s="258"/>
      <c r="BD1168" s="258"/>
      <c r="BE1168" s="258"/>
      <c r="BF1168" s="258"/>
      <c r="BG1168" s="258"/>
      <c r="BH1168" s="258"/>
      <c r="BI1168" s="258"/>
      <c r="BJ1168" s="258"/>
      <c r="BK1168" s="258"/>
      <c r="BL1168" s="297"/>
      <c r="BM1168" s="258"/>
      <c r="BN1168" s="258"/>
      <c r="BO1168" s="258"/>
      <c r="BP1168" s="258"/>
      <c r="BQ1168" s="258"/>
      <c r="BR1168" s="258"/>
      <c r="BS1168" s="258"/>
      <c r="BT1168" s="258"/>
      <c r="BU1168" s="258"/>
      <c r="BV1168" s="259"/>
      <c r="BW1168" s="260"/>
      <c r="BX1168" s="258"/>
      <c r="BY1168" s="258"/>
      <c r="BZ1168" s="258"/>
      <c r="CA1168" s="258"/>
    </row>
    <row r="1169" spans="2:79" x14ac:dyDescent="0.25">
      <c r="B1169" s="263"/>
      <c r="C1169" s="261"/>
      <c r="I1169" s="220"/>
      <c r="J1169" s="253"/>
      <c r="K1169" s="254"/>
      <c r="L1169" s="254"/>
      <c r="M1169" s="255"/>
      <c r="N1169" s="326"/>
      <c r="O1169" s="256"/>
      <c r="P1169" s="256"/>
      <c r="Q1169" s="256"/>
      <c r="R1169" s="256"/>
      <c r="S1169" s="256"/>
      <c r="T1169" s="256"/>
      <c r="U1169" s="256"/>
      <c r="V1169" s="257"/>
      <c r="W1169" s="257"/>
      <c r="X1169" s="257"/>
      <c r="Y1169" s="257"/>
      <c r="Z1169" s="257"/>
      <c r="AA1169" s="257"/>
      <c r="AB1169" s="253"/>
      <c r="AC1169" s="258"/>
      <c r="AD1169" s="253"/>
      <c r="AE1169" s="253"/>
      <c r="AF1169" s="253"/>
      <c r="AG1169" s="253"/>
      <c r="AH1169" s="253"/>
      <c r="AI1169" s="253"/>
      <c r="AJ1169" s="253"/>
      <c r="AK1169" s="258"/>
      <c r="AL1169" s="258"/>
      <c r="AM1169" s="258"/>
      <c r="AN1169" s="258"/>
      <c r="AO1169" s="258"/>
      <c r="AP1169" s="258"/>
      <c r="AQ1169" s="258"/>
      <c r="AR1169" s="258"/>
      <c r="AS1169" s="258"/>
      <c r="AT1169" s="258"/>
      <c r="AU1169" s="258"/>
      <c r="AV1169" s="258"/>
      <c r="AW1169" s="258"/>
      <c r="AX1169" s="258"/>
      <c r="AY1169" s="258"/>
      <c r="AZ1169" s="258"/>
      <c r="BA1169" s="258"/>
      <c r="BB1169" s="258"/>
      <c r="BC1169" s="258"/>
      <c r="BD1169" s="258"/>
      <c r="BE1169" s="258"/>
      <c r="BF1169" s="258"/>
      <c r="BG1169" s="258"/>
      <c r="BH1169" s="258"/>
      <c r="BI1169" s="258"/>
      <c r="BJ1169" s="258"/>
      <c r="BK1169" s="258"/>
      <c r="BL1169" s="297"/>
      <c r="BM1169" s="258"/>
      <c r="BN1169" s="258"/>
      <c r="BO1169" s="258"/>
      <c r="BP1169" s="258"/>
      <c r="BQ1169" s="258"/>
      <c r="BR1169" s="258"/>
      <c r="BS1169" s="258"/>
      <c r="BT1169" s="258"/>
      <c r="BU1169" s="258"/>
      <c r="BV1169" s="259"/>
      <c r="BW1169" s="260"/>
      <c r="BX1169" s="258"/>
      <c r="BY1169" s="258"/>
      <c r="BZ1169" s="258"/>
      <c r="CA1169" s="258"/>
    </row>
    <row r="1170" spans="2:79" x14ac:dyDescent="0.25">
      <c r="B1170" s="263"/>
      <c r="C1170" s="261"/>
      <c r="I1170" s="220"/>
      <c r="J1170" s="253"/>
      <c r="K1170" s="254"/>
      <c r="L1170" s="254"/>
      <c r="M1170" s="255"/>
      <c r="N1170" s="326"/>
      <c r="O1170" s="256"/>
      <c r="P1170" s="256"/>
      <c r="Q1170" s="256"/>
      <c r="R1170" s="256"/>
      <c r="S1170" s="256"/>
      <c r="T1170" s="256"/>
      <c r="U1170" s="256"/>
      <c r="V1170" s="257"/>
      <c r="W1170" s="257"/>
      <c r="X1170" s="257"/>
      <c r="Y1170" s="257"/>
      <c r="Z1170" s="257"/>
      <c r="AA1170" s="257"/>
      <c r="AB1170" s="253"/>
      <c r="AC1170" s="258"/>
      <c r="AD1170" s="253"/>
      <c r="AE1170" s="253"/>
      <c r="AF1170" s="253"/>
      <c r="AG1170" s="253"/>
      <c r="AH1170" s="253"/>
      <c r="AI1170" s="253"/>
      <c r="AJ1170" s="253"/>
      <c r="AK1170" s="258"/>
      <c r="AL1170" s="258"/>
      <c r="AM1170" s="258"/>
      <c r="AN1170" s="258"/>
      <c r="AO1170" s="258"/>
      <c r="AP1170" s="258"/>
      <c r="AQ1170" s="258"/>
      <c r="AR1170" s="258"/>
      <c r="AS1170" s="258"/>
      <c r="AT1170" s="258"/>
      <c r="AU1170" s="258"/>
      <c r="AV1170" s="258"/>
      <c r="AW1170" s="258"/>
      <c r="AX1170" s="258"/>
      <c r="AY1170" s="258"/>
      <c r="AZ1170" s="258"/>
      <c r="BA1170" s="258"/>
      <c r="BB1170" s="258"/>
      <c r="BC1170" s="258"/>
      <c r="BD1170" s="258"/>
      <c r="BE1170" s="258"/>
      <c r="BF1170" s="258"/>
      <c r="BG1170" s="258"/>
      <c r="BH1170" s="258"/>
      <c r="BI1170" s="258"/>
      <c r="BJ1170" s="258"/>
      <c r="BK1170" s="258"/>
      <c r="BL1170" s="297"/>
      <c r="BM1170" s="258"/>
      <c r="BN1170" s="258"/>
      <c r="BO1170" s="258"/>
      <c r="BP1170" s="258"/>
      <c r="BQ1170" s="258"/>
      <c r="BR1170" s="258"/>
      <c r="BS1170" s="258"/>
      <c r="BT1170" s="258"/>
      <c r="BU1170" s="258"/>
      <c r="BV1170" s="259"/>
      <c r="BW1170" s="260"/>
      <c r="BX1170" s="258"/>
      <c r="BY1170" s="258"/>
      <c r="BZ1170" s="258"/>
      <c r="CA1170" s="258"/>
    </row>
    <row r="1171" spans="2:79" x14ac:dyDescent="0.25">
      <c r="B1171" s="263"/>
      <c r="C1171" s="261"/>
      <c r="I1171" s="220"/>
      <c r="J1171" s="253"/>
      <c r="K1171" s="254"/>
      <c r="L1171" s="254"/>
      <c r="M1171" s="255"/>
      <c r="N1171" s="326"/>
      <c r="O1171" s="256"/>
      <c r="P1171" s="256"/>
      <c r="Q1171" s="256"/>
      <c r="R1171" s="256"/>
      <c r="S1171" s="256"/>
      <c r="T1171" s="256"/>
      <c r="U1171" s="256"/>
      <c r="V1171" s="257"/>
      <c r="W1171" s="257"/>
      <c r="X1171" s="257"/>
      <c r="Y1171" s="257"/>
      <c r="Z1171" s="257"/>
      <c r="AA1171" s="257"/>
      <c r="AB1171" s="253"/>
      <c r="AC1171" s="258"/>
      <c r="AD1171" s="253"/>
      <c r="AE1171" s="253"/>
      <c r="AF1171" s="253"/>
      <c r="AG1171" s="253"/>
      <c r="AH1171" s="253"/>
      <c r="AI1171" s="253"/>
      <c r="AJ1171" s="253"/>
      <c r="AK1171" s="258"/>
      <c r="AL1171" s="258"/>
      <c r="AM1171" s="258"/>
      <c r="AN1171" s="258"/>
      <c r="AO1171" s="258"/>
      <c r="AP1171" s="258"/>
      <c r="AQ1171" s="258"/>
      <c r="AR1171" s="258"/>
      <c r="AS1171" s="258"/>
      <c r="AT1171" s="258"/>
      <c r="AU1171" s="258"/>
      <c r="AV1171" s="258"/>
      <c r="AW1171" s="258"/>
      <c r="AX1171" s="258"/>
      <c r="AY1171" s="258"/>
      <c r="AZ1171" s="258"/>
      <c r="BA1171" s="258"/>
      <c r="BB1171" s="258"/>
      <c r="BC1171" s="258"/>
      <c r="BD1171" s="258"/>
      <c r="BE1171" s="258"/>
      <c r="BF1171" s="258"/>
      <c r="BG1171" s="258"/>
      <c r="BH1171" s="258"/>
      <c r="BI1171" s="258"/>
      <c r="BJ1171" s="258"/>
      <c r="BK1171" s="258"/>
      <c r="BL1171" s="297"/>
      <c r="BM1171" s="258"/>
      <c r="BN1171" s="258"/>
      <c r="BO1171" s="258"/>
      <c r="BP1171" s="258"/>
      <c r="BQ1171" s="258"/>
      <c r="BR1171" s="258"/>
      <c r="BS1171" s="258"/>
      <c r="BT1171" s="258"/>
      <c r="BU1171" s="258"/>
      <c r="BV1171" s="259"/>
      <c r="BW1171" s="260"/>
      <c r="BX1171" s="258"/>
      <c r="BY1171" s="258"/>
      <c r="BZ1171" s="258"/>
      <c r="CA1171" s="258"/>
    </row>
    <row r="1172" spans="2:79" x14ac:dyDescent="0.25">
      <c r="B1172" s="263"/>
      <c r="C1172" s="261"/>
      <c r="I1172" s="220"/>
      <c r="J1172" s="253"/>
      <c r="K1172" s="254"/>
      <c r="L1172" s="254"/>
      <c r="M1172" s="255"/>
      <c r="N1172" s="326"/>
      <c r="O1172" s="256"/>
      <c r="P1172" s="256"/>
      <c r="Q1172" s="256"/>
      <c r="R1172" s="256"/>
      <c r="S1172" s="256"/>
      <c r="T1172" s="256"/>
      <c r="U1172" s="256"/>
      <c r="V1172" s="257"/>
      <c r="W1172" s="257"/>
      <c r="X1172" s="257"/>
      <c r="Y1172" s="257"/>
      <c r="Z1172" s="257"/>
      <c r="AA1172" s="257"/>
      <c r="AB1172" s="253"/>
      <c r="AC1172" s="258"/>
      <c r="AD1172" s="253"/>
      <c r="AE1172" s="253"/>
      <c r="AF1172" s="253"/>
      <c r="AG1172" s="253"/>
      <c r="AH1172" s="253"/>
      <c r="AI1172" s="253"/>
      <c r="AJ1172" s="253"/>
      <c r="AK1172" s="258"/>
      <c r="AL1172" s="258"/>
      <c r="AM1172" s="258"/>
      <c r="AN1172" s="258"/>
      <c r="AO1172" s="258"/>
      <c r="AP1172" s="258"/>
      <c r="AQ1172" s="258"/>
      <c r="AR1172" s="258"/>
      <c r="AS1172" s="258"/>
      <c r="AT1172" s="258"/>
      <c r="AU1172" s="258"/>
      <c r="AV1172" s="258"/>
      <c r="AW1172" s="258"/>
      <c r="AX1172" s="258"/>
      <c r="AY1172" s="258"/>
      <c r="AZ1172" s="258"/>
      <c r="BA1172" s="258"/>
      <c r="BB1172" s="258"/>
      <c r="BC1172" s="258"/>
      <c r="BD1172" s="258"/>
      <c r="BE1172" s="258"/>
      <c r="BF1172" s="258"/>
      <c r="BG1172" s="258"/>
      <c r="BH1172" s="258"/>
      <c r="BI1172" s="258"/>
      <c r="BJ1172" s="258"/>
      <c r="BK1172" s="258"/>
      <c r="BL1172" s="297"/>
      <c r="BM1172" s="258"/>
      <c r="BN1172" s="258"/>
      <c r="BO1172" s="258"/>
      <c r="BP1172" s="258"/>
      <c r="BQ1172" s="258"/>
      <c r="BR1172" s="258"/>
      <c r="BS1172" s="258"/>
      <c r="BT1172" s="258"/>
      <c r="BU1172" s="258"/>
      <c r="BV1172" s="259"/>
      <c r="BW1172" s="260"/>
      <c r="BX1172" s="258"/>
      <c r="BY1172" s="258"/>
      <c r="BZ1172" s="258"/>
      <c r="CA1172" s="258"/>
    </row>
    <row r="1173" spans="2:79" x14ac:dyDescent="0.25">
      <c r="B1173" s="263"/>
      <c r="C1173" s="261"/>
      <c r="I1173" s="220"/>
      <c r="J1173" s="253"/>
      <c r="K1173" s="254"/>
      <c r="L1173" s="254"/>
      <c r="M1173" s="255"/>
      <c r="N1173" s="326"/>
      <c r="O1173" s="256"/>
      <c r="P1173" s="256"/>
      <c r="Q1173" s="256"/>
      <c r="R1173" s="256"/>
      <c r="S1173" s="256"/>
      <c r="T1173" s="256"/>
      <c r="U1173" s="256"/>
      <c r="V1173" s="257"/>
      <c r="W1173" s="257"/>
      <c r="X1173" s="257"/>
      <c r="Y1173" s="257"/>
      <c r="Z1173" s="257"/>
      <c r="AA1173" s="257"/>
      <c r="AB1173" s="253"/>
      <c r="AC1173" s="258"/>
      <c r="AD1173" s="253"/>
      <c r="AE1173" s="253"/>
      <c r="AF1173" s="253"/>
      <c r="AG1173" s="253"/>
      <c r="AH1173" s="253"/>
      <c r="AI1173" s="253"/>
      <c r="AJ1173" s="253"/>
      <c r="AK1173" s="258"/>
      <c r="AL1173" s="258"/>
      <c r="AM1173" s="258"/>
      <c r="AN1173" s="258"/>
      <c r="AO1173" s="258"/>
      <c r="AP1173" s="258"/>
      <c r="AQ1173" s="258"/>
      <c r="AR1173" s="258"/>
      <c r="AS1173" s="258"/>
      <c r="AT1173" s="258"/>
      <c r="AU1173" s="258"/>
      <c r="AV1173" s="258"/>
      <c r="AW1173" s="258"/>
      <c r="AX1173" s="258"/>
      <c r="AY1173" s="258"/>
      <c r="AZ1173" s="258"/>
      <c r="BA1173" s="258"/>
      <c r="BB1173" s="258"/>
      <c r="BC1173" s="258"/>
      <c r="BD1173" s="258"/>
      <c r="BE1173" s="258"/>
      <c r="BF1173" s="258"/>
      <c r="BG1173" s="258"/>
      <c r="BH1173" s="258"/>
      <c r="BI1173" s="258"/>
      <c r="BJ1173" s="258"/>
      <c r="BK1173" s="258"/>
      <c r="BL1173" s="297"/>
      <c r="BM1173" s="258"/>
      <c r="BN1173" s="258"/>
      <c r="BO1173" s="258"/>
      <c r="BP1173" s="258"/>
      <c r="BQ1173" s="258"/>
      <c r="BR1173" s="258"/>
      <c r="BS1173" s="258"/>
      <c r="BT1173" s="258"/>
      <c r="BU1173" s="258"/>
      <c r="BV1173" s="259"/>
      <c r="BW1173" s="260"/>
      <c r="BX1173" s="258"/>
      <c r="BY1173" s="258"/>
      <c r="BZ1173" s="258"/>
      <c r="CA1173" s="258"/>
    </row>
    <row r="1174" spans="2:79" x14ac:dyDescent="0.25">
      <c r="B1174" s="263"/>
      <c r="C1174" s="261"/>
      <c r="I1174" s="220"/>
      <c r="J1174" s="253"/>
      <c r="K1174" s="254"/>
      <c r="L1174" s="254"/>
      <c r="M1174" s="255"/>
      <c r="N1174" s="326"/>
      <c r="O1174" s="256"/>
      <c r="P1174" s="256"/>
      <c r="Q1174" s="256"/>
      <c r="R1174" s="256"/>
      <c r="S1174" s="256"/>
      <c r="T1174" s="256"/>
      <c r="U1174" s="256"/>
      <c r="V1174" s="257"/>
      <c r="W1174" s="257"/>
      <c r="X1174" s="257"/>
      <c r="Y1174" s="257"/>
      <c r="Z1174" s="257"/>
      <c r="AA1174" s="257"/>
      <c r="AB1174" s="253"/>
      <c r="AC1174" s="258"/>
      <c r="AD1174" s="253"/>
      <c r="AE1174" s="253"/>
      <c r="AF1174" s="253"/>
      <c r="AG1174" s="253"/>
      <c r="AH1174" s="253"/>
      <c r="AI1174" s="253"/>
      <c r="AJ1174" s="253"/>
      <c r="AK1174" s="258"/>
      <c r="AL1174" s="258"/>
      <c r="AM1174" s="258"/>
      <c r="AN1174" s="258"/>
      <c r="AO1174" s="258"/>
      <c r="AP1174" s="258"/>
      <c r="AQ1174" s="258"/>
      <c r="AR1174" s="258"/>
      <c r="AS1174" s="258"/>
      <c r="AT1174" s="258"/>
      <c r="AU1174" s="258"/>
      <c r="AV1174" s="258"/>
      <c r="AW1174" s="258"/>
      <c r="AX1174" s="258"/>
      <c r="AY1174" s="258"/>
      <c r="AZ1174" s="258"/>
      <c r="BA1174" s="258"/>
      <c r="BB1174" s="258"/>
      <c r="BC1174" s="258"/>
      <c r="BD1174" s="258"/>
      <c r="BE1174" s="258"/>
      <c r="BF1174" s="258"/>
      <c r="BG1174" s="258"/>
      <c r="BH1174" s="258"/>
      <c r="BI1174" s="258"/>
      <c r="BJ1174" s="258"/>
      <c r="BK1174" s="258"/>
      <c r="BL1174" s="297"/>
      <c r="BM1174" s="258"/>
      <c r="BN1174" s="258"/>
      <c r="BO1174" s="258"/>
      <c r="BP1174" s="258"/>
      <c r="BQ1174" s="258"/>
      <c r="BR1174" s="258"/>
      <c r="BS1174" s="258"/>
      <c r="BT1174" s="258"/>
      <c r="BU1174" s="258"/>
      <c r="BV1174" s="259"/>
      <c r="BW1174" s="260"/>
      <c r="BX1174" s="258"/>
      <c r="BY1174" s="258"/>
      <c r="BZ1174" s="258"/>
      <c r="CA1174" s="258"/>
    </row>
    <row r="1175" spans="2:79" x14ac:dyDescent="0.25">
      <c r="B1175" s="263"/>
      <c r="C1175" s="261"/>
      <c r="I1175" s="220"/>
      <c r="J1175" s="253"/>
      <c r="K1175" s="254"/>
      <c r="L1175" s="254"/>
      <c r="M1175" s="255"/>
      <c r="N1175" s="326"/>
      <c r="O1175" s="256"/>
      <c r="P1175" s="256"/>
      <c r="Q1175" s="256"/>
      <c r="R1175" s="256"/>
      <c r="S1175" s="256"/>
      <c r="T1175" s="256"/>
      <c r="U1175" s="256"/>
      <c r="V1175" s="257"/>
      <c r="W1175" s="257"/>
      <c r="X1175" s="257"/>
      <c r="Y1175" s="257"/>
      <c r="Z1175" s="257"/>
      <c r="AA1175" s="257"/>
      <c r="AB1175" s="253"/>
      <c r="AC1175" s="258"/>
      <c r="AD1175" s="253"/>
      <c r="AE1175" s="253"/>
      <c r="AF1175" s="253"/>
      <c r="AG1175" s="253"/>
      <c r="AH1175" s="253"/>
      <c r="AI1175" s="253"/>
      <c r="AJ1175" s="253"/>
      <c r="AK1175" s="258"/>
      <c r="AL1175" s="258"/>
      <c r="AM1175" s="258"/>
      <c r="AN1175" s="258"/>
      <c r="AO1175" s="258"/>
      <c r="AP1175" s="258"/>
      <c r="AQ1175" s="258"/>
      <c r="AR1175" s="258"/>
      <c r="AS1175" s="258"/>
      <c r="AT1175" s="258"/>
      <c r="AU1175" s="258"/>
      <c r="AV1175" s="258"/>
      <c r="AW1175" s="258"/>
      <c r="AX1175" s="258"/>
      <c r="AY1175" s="258"/>
      <c r="AZ1175" s="258"/>
      <c r="BA1175" s="258"/>
      <c r="BB1175" s="258"/>
      <c r="BC1175" s="258"/>
      <c r="BD1175" s="258"/>
      <c r="BE1175" s="258"/>
      <c r="BF1175" s="258"/>
      <c r="BG1175" s="258"/>
      <c r="BH1175" s="258"/>
      <c r="BI1175" s="258"/>
      <c r="BJ1175" s="258"/>
      <c r="BK1175" s="258"/>
      <c r="BL1175" s="297"/>
      <c r="BM1175" s="258"/>
      <c r="BN1175" s="258"/>
      <c r="BO1175" s="258"/>
      <c r="BP1175" s="258"/>
      <c r="BQ1175" s="258"/>
      <c r="BR1175" s="258"/>
      <c r="BS1175" s="258"/>
      <c r="BT1175" s="258"/>
      <c r="BU1175" s="258"/>
      <c r="BV1175" s="259"/>
      <c r="BW1175" s="260"/>
      <c r="BX1175" s="258"/>
      <c r="BY1175" s="258"/>
      <c r="BZ1175" s="258"/>
      <c r="CA1175" s="258"/>
    </row>
    <row r="1176" spans="2:79" x14ac:dyDescent="0.25">
      <c r="B1176" s="263"/>
      <c r="C1176" s="261"/>
      <c r="I1176" s="220"/>
      <c r="J1176" s="253"/>
      <c r="K1176" s="254"/>
      <c r="L1176" s="254"/>
      <c r="M1176" s="255"/>
      <c r="N1176" s="326"/>
      <c r="O1176" s="256"/>
      <c r="P1176" s="256"/>
      <c r="Q1176" s="256"/>
      <c r="R1176" s="256"/>
      <c r="S1176" s="256"/>
      <c r="T1176" s="256"/>
      <c r="U1176" s="256"/>
      <c r="V1176" s="257"/>
      <c r="W1176" s="257"/>
      <c r="X1176" s="257"/>
      <c r="Y1176" s="257"/>
      <c r="Z1176" s="257"/>
      <c r="AA1176" s="257"/>
      <c r="AB1176" s="253"/>
      <c r="AC1176" s="258"/>
      <c r="AD1176" s="253"/>
      <c r="AE1176" s="253"/>
      <c r="AF1176" s="253"/>
      <c r="AG1176" s="253"/>
      <c r="AH1176" s="253"/>
      <c r="AI1176" s="253"/>
      <c r="AJ1176" s="253"/>
      <c r="AK1176" s="258"/>
      <c r="AL1176" s="258"/>
      <c r="AM1176" s="258"/>
      <c r="AN1176" s="258"/>
      <c r="AO1176" s="258"/>
      <c r="AP1176" s="258"/>
      <c r="AQ1176" s="258"/>
      <c r="AR1176" s="258"/>
      <c r="AS1176" s="258"/>
      <c r="AT1176" s="258"/>
      <c r="AU1176" s="258"/>
      <c r="AV1176" s="258"/>
      <c r="AW1176" s="258"/>
      <c r="AX1176" s="258"/>
      <c r="AY1176" s="258"/>
      <c r="AZ1176" s="258"/>
      <c r="BA1176" s="258"/>
      <c r="BB1176" s="258"/>
      <c r="BC1176" s="258"/>
      <c r="BD1176" s="258"/>
      <c r="BE1176" s="258"/>
      <c r="BF1176" s="258"/>
      <c r="BG1176" s="258"/>
      <c r="BH1176" s="258"/>
      <c r="BI1176" s="258"/>
      <c r="BJ1176" s="258"/>
      <c r="BK1176" s="258"/>
      <c r="BL1176" s="297"/>
      <c r="BM1176" s="258"/>
      <c r="BN1176" s="258"/>
      <c r="BO1176" s="258"/>
      <c r="BP1176" s="258"/>
      <c r="BQ1176" s="258"/>
      <c r="BR1176" s="258"/>
      <c r="BS1176" s="258"/>
      <c r="BT1176" s="258"/>
      <c r="BU1176" s="258"/>
      <c r="BV1176" s="259"/>
      <c r="BW1176" s="260"/>
      <c r="BX1176" s="258"/>
      <c r="BY1176" s="258"/>
      <c r="BZ1176" s="258"/>
      <c r="CA1176" s="258"/>
    </row>
    <row r="1177" spans="2:79" x14ac:dyDescent="0.25">
      <c r="B1177" s="263"/>
      <c r="C1177" s="261"/>
      <c r="I1177" s="220"/>
      <c r="J1177" s="253"/>
      <c r="K1177" s="254"/>
      <c r="L1177" s="254"/>
      <c r="M1177" s="255"/>
      <c r="N1177" s="326"/>
      <c r="O1177" s="256"/>
      <c r="P1177" s="256"/>
      <c r="Q1177" s="256"/>
      <c r="R1177" s="256"/>
      <c r="S1177" s="256"/>
      <c r="T1177" s="256"/>
      <c r="U1177" s="256"/>
      <c r="V1177" s="257"/>
      <c r="W1177" s="257"/>
      <c r="X1177" s="257"/>
      <c r="Y1177" s="257"/>
      <c r="Z1177" s="257"/>
      <c r="AA1177" s="257"/>
      <c r="AB1177" s="253"/>
      <c r="AC1177" s="258"/>
      <c r="AD1177" s="253"/>
      <c r="AE1177" s="253"/>
      <c r="AF1177" s="253"/>
      <c r="AG1177" s="253"/>
      <c r="AH1177" s="253"/>
      <c r="AI1177" s="253"/>
      <c r="AJ1177" s="253"/>
      <c r="AK1177" s="258"/>
      <c r="AL1177" s="258"/>
      <c r="AM1177" s="258"/>
      <c r="AN1177" s="258"/>
      <c r="AO1177" s="258"/>
      <c r="AP1177" s="258"/>
      <c r="AQ1177" s="258"/>
      <c r="AR1177" s="258"/>
      <c r="AS1177" s="258"/>
      <c r="AT1177" s="258"/>
      <c r="AU1177" s="258"/>
      <c r="AV1177" s="258"/>
      <c r="AW1177" s="258"/>
      <c r="AX1177" s="258"/>
      <c r="AY1177" s="258"/>
      <c r="AZ1177" s="258"/>
      <c r="BA1177" s="258"/>
      <c r="BB1177" s="258"/>
      <c r="BC1177" s="258"/>
      <c r="BD1177" s="258"/>
      <c r="BE1177" s="258"/>
      <c r="BF1177" s="258"/>
      <c r="BG1177" s="258"/>
      <c r="BH1177" s="258"/>
      <c r="BI1177" s="258"/>
      <c r="BJ1177" s="258"/>
      <c r="BK1177" s="258"/>
      <c r="BL1177" s="297"/>
      <c r="BM1177" s="258"/>
      <c r="BN1177" s="258"/>
      <c r="BO1177" s="258"/>
      <c r="BP1177" s="258"/>
      <c r="BQ1177" s="258"/>
      <c r="BR1177" s="258"/>
      <c r="BS1177" s="258"/>
      <c r="BT1177" s="258"/>
      <c r="BU1177" s="258"/>
      <c r="BV1177" s="259"/>
      <c r="BW1177" s="260"/>
      <c r="BX1177" s="258"/>
      <c r="BY1177" s="258"/>
      <c r="BZ1177" s="258"/>
      <c r="CA1177" s="258"/>
    </row>
    <row r="1178" spans="2:79" x14ac:dyDescent="0.25">
      <c r="B1178" s="263"/>
      <c r="C1178" s="261"/>
      <c r="I1178" s="220"/>
      <c r="J1178" s="253"/>
      <c r="K1178" s="254"/>
      <c r="L1178" s="254"/>
      <c r="M1178" s="255"/>
      <c r="N1178" s="326"/>
      <c r="O1178" s="256"/>
      <c r="P1178" s="256"/>
      <c r="Q1178" s="256"/>
      <c r="R1178" s="256"/>
      <c r="S1178" s="256"/>
      <c r="T1178" s="256"/>
      <c r="U1178" s="256"/>
      <c r="V1178" s="257"/>
      <c r="W1178" s="257"/>
      <c r="X1178" s="257"/>
      <c r="Y1178" s="257"/>
      <c r="Z1178" s="257"/>
      <c r="AA1178" s="257"/>
      <c r="AB1178" s="253"/>
      <c r="AC1178" s="258"/>
      <c r="AD1178" s="253"/>
      <c r="AE1178" s="253"/>
      <c r="AF1178" s="253"/>
      <c r="AG1178" s="253"/>
      <c r="AH1178" s="253"/>
      <c r="AI1178" s="253"/>
      <c r="AJ1178" s="253"/>
      <c r="AK1178" s="258"/>
      <c r="AL1178" s="258"/>
      <c r="AM1178" s="258"/>
      <c r="AN1178" s="258"/>
      <c r="AO1178" s="258"/>
      <c r="AP1178" s="258"/>
      <c r="AQ1178" s="258"/>
      <c r="AR1178" s="258"/>
      <c r="AS1178" s="258"/>
      <c r="AT1178" s="258"/>
      <c r="AU1178" s="258"/>
      <c r="AV1178" s="258"/>
      <c r="AW1178" s="258"/>
      <c r="AX1178" s="258"/>
      <c r="AY1178" s="258"/>
      <c r="AZ1178" s="258"/>
      <c r="BA1178" s="258"/>
      <c r="BB1178" s="258"/>
      <c r="BC1178" s="258"/>
      <c r="BD1178" s="258"/>
      <c r="BE1178" s="258"/>
      <c r="BF1178" s="258"/>
      <c r="BG1178" s="258"/>
      <c r="BH1178" s="258"/>
      <c r="BI1178" s="258"/>
      <c r="BJ1178" s="258"/>
      <c r="BK1178" s="258"/>
      <c r="BL1178" s="297"/>
      <c r="BM1178" s="258"/>
      <c r="BN1178" s="258"/>
      <c r="BO1178" s="258"/>
      <c r="BP1178" s="258"/>
      <c r="BQ1178" s="258"/>
      <c r="BR1178" s="258"/>
      <c r="BS1178" s="258"/>
      <c r="BT1178" s="258"/>
      <c r="BU1178" s="258"/>
      <c r="BV1178" s="259"/>
      <c r="BW1178" s="260"/>
      <c r="BX1178" s="258"/>
      <c r="BY1178" s="258"/>
      <c r="BZ1178" s="258"/>
      <c r="CA1178" s="258"/>
    </row>
    <row r="1179" spans="2:79" x14ac:dyDescent="0.25">
      <c r="B1179" s="263"/>
      <c r="C1179" s="261"/>
      <c r="I1179" s="220"/>
      <c r="J1179" s="253"/>
      <c r="K1179" s="254"/>
      <c r="L1179" s="254"/>
      <c r="M1179" s="255"/>
      <c r="N1179" s="326"/>
      <c r="O1179" s="256"/>
      <c r="P1179" s="256"/>
      <c r="Q1179" s="256"/>
      <c r="R1179" s="256"/>
      <c r="S1179" s="256"/>
      <c r="T1179" s="256"/>
      <c r="U1179" s="256"/>
      <c r="V1179" s="257"/>
      <c r="W1179" s="257"/>
      <c r="X1179" s="257"/>
      <c r="Y1179" s="257"/>
      <c r="Z1179" s="257"/>
      <c r="AA1179" s="257"/>
      <c r="AB1179" s="253"/>
      <c r="AC1179" s="258"/>
      <c r="AD1179" s="253"/>
      <c r="AE1179" s="253"/>
      <c r="AF1179" s="253"/>
      <c r="AG1179" s="253"/>
      <c r="AH1179" s="253"/>
      <c r="AI1179" s="253"/>
      <c r="AJ1179" s="253"/>
      <c r="AK1179" s="258"/>
      <c r="AL1179" s="258"/>
      <c r="AM1179" s="258"/>
      <c r="AN1179" s="258"/>
      <c r="AO1179" s="258"/>
      <c r="AP1179" s="258"/>
      <c r="AQ1179" s="258"/>
      <c r="AR1179" s="258"/>
      <c r="AS1179" s="258"/>
      <c r="AT1179" s="258"/>
      <c r="AU1179" s="258"/>
      <c r="AV1179" s="258"/>
      <c r="AW1179" s="258"/>
      <c r="AX1179" s="258"/>
      <c r="AY1179" s="258"/>
      <c r="AZ1179" s="258"/>
      <c r="BA1179" s="258"/>
      <c r="BB1179" s="258"/>
      <c r="BC1179" s="258"/>
      <c r="BD1179" s="258"/>
      <c r="BE1179" s="258"/>
      <c r="BF1179" s="258"/>
      <c r="BG1179" s="258"/>
      <c r="BH1179" s="258"/>
      <c r="BI1179" s="258"/>
      <c r="BJ1179" s="258"/>
      <c r="BK1179" s="258"/>
      <c r="BL1179" s="297"/>
      <c r="BM1179" s="258"/>
      <c r="BN1179" s="258"/>
      <c r="BO1179" s="258"/>
      <c r="BP1179" s="258"/>
      <c r="BQ1179" s="258"/>
      <c r="BR1179" s="258"/>
      <c r="BS1179" s="258"/>
      <c r="BT1179" s="258"/>
      <c r="BU1179" s="258"/>
      <c r="BV1179" s="259"/>
      <c r="BW1179" s="260"/>
      <c r="BX1179" s="258"/>
      <c r="BY1179" s="258"/>
      <c r="BZ1179" s="258"/>
      <c r="CA1179" s="258"/>
    </row>
    <row r="1180" spans="2:79" x14ac:dyDescent="0.25">
      <c r="B1180" s="263"/>
      <c r="C1180" s="261"/>
      <c r="I1180" s="220"/>
      <c r="J1180" s="253"/>
      <c r="K1180" s="254"/>
      <c r="L1180" s="254"/>
      <c r="M1180" s="255"/>
      <c r="N1180" s="326"/>
      <c r="O1180" s="256"/>
      <c r="P1180" s="256"/>
      <c r="Q1180" s="256"/>
      <c r="R1180" s="256"/>
      <c r="S1180" s="256"/>
      <c r="T1180" s="256"/>
      <c r="U1180" s="256"/>
      <c r="V1180" s="257"/>
      <c r="W1180" s="257"/>
      <c r="X1180" s="257"/>
      <c r="Y1180" s="257"/>
      <c r="Z1180" s="257"/>
      <c r="AA1180" s="257"/>
      <c r="AB1180" s="253"/>
      <c r="AC1180" s="258"/>
      <c r="AD1180" s="253"/>
      <c r="AE1180" s="253"/>
      <c r="AF1180" s="253"/>
      <c r="AG1180" s="253"/>
      <c r="AH1180" s="253"/>
      <c r="AI1180" s="253"/>
      <c r="AJ1180" s="253"/>
      <c r="AK1180" s="258"/>
      <c r="AL1180" s="258"/>
      <c r="AM1180" s="258"/>
      <c r="AN1180" s="258"/>
      <c r="AO1180" s="258"/>
      <c r="AP1180" s="258"/>
      <c r="AQ1180" s="258"/>
      <c r="AR1180" s="258"/>
      <c r="AS1180" s="258"/>
      <c r="AT1180" s="258"/>
      <c r="AU1180" s="258"/>
      <c r="AV1180" s="258"/>
      <c r="AW1180" s="258"/>
      <c r="AX1180" s="258"/>
      <c r="AY1180" s="258"/>
      <c r="AZ1180" s="258"/>
      <c r="BA1180" s="258"/>
      <c r="BB1180" s="258"/>
      <c r="BC1180" s="258"/>
      <c r="BD1180" s="258"/>
      <c r="BE1180" s="258"/>
      <c r="BF1180" s="258"/>
      <c r="BG1180" s="258"/>
      <c r="BH1180" s="258"/>
      <c r="BI1180" s="258"/>
      <c r="BJ1180" s="258"/>
      <c r="BK1180" s="258"/>
      <c r="BL1180" s="297"/>
      <c r="BM1180" s="258"/>
      <c r="BN1180" s="258"/>
      <c r="BO1180" s="258"/>
      <c r="BP1180" s="258"/>
      <c r="BQ1180" s="258"/>
      <c r="BR1180" s="258"/>
      <c r="BS1180" s="258"/>
      <c r="BT1180" s="258"/>
      <c r="BU1180" s="258"/>
      <c r="BV1180" s="259"/>
      <c r="BW1180" s="260"/>
      <c r="BX1180" s="258"/>
      <c r="BY1180" s="258"/>
      <c r="BZ1180" s="258"/>
      <c r="CA1180" s="258"/>
    </row>
    <row r="1181" spans="2:79" x14ac:dyDescent="0.25">
      <c r="B1181" s="263"/>
      <c r="C1181" s="261"/>
      <c r="I1181" s="220"/>
      <c r="J1181" s="253"/>
      <c r="K1181" s="254"/>
      <c r="L1181" s="254"/>
      <c r="M1181" s="255"/>
      <c r="N1181" s="326"/>
      <c r="O1181" s="256"/>
      <c r="P1181" s="256"/>
      <c r="Q1181" s="256"/>
      <c r="R1181" s="256"/>
      <c r="S1181" s="256"/>
      <c r="T1181" s="256"/>
      <c r="U1181" s="256"/>
      <c r="V1181" s="257"/>
      <c r="W1181" s="257"/>
      <c r="X1181" s="257"/>
      <c r="Y1181" s="257"/>
      <c r="Z1181" s="257"/>
      <c r="AA1181" s="257"/>
      <c r="AB1181" s="253"/>
      <c r="AC1181" s="258"/>
      <c r="AD1181" s="253"/>
      <c r="AE1181" s="253"/>
      <c r="AF1181" s="253"/>
      <c r="AG1181" s="253"/>
      <c r="AH1181" s="253"/>
      <c r="AI1181" s="253"/>
      <c r="AJ1181" s="253"/>
      <c r="AK1181" s="258"/>
      <c r="AL1181" s="258"/>
      <c r="AM1181" s="258"/>
      <c r="AN1181" s="258"/>
      <c r="AO1181" s="258"/>
      <c r="AP1181" s="258"/>
      <c r="AQ1181" s="258"/>
      <c r="AR1181" s="258"/>
      <c r="AS1181" s="258"/>
      <c r="AT1181" s="258"/>
      <c r="AU1181" s="258"/>
      <c r="AV1181" s="258"/>
      <c r="AW1181" s="258"/>
      <c r="AX1181" s="258"/>
      <c r="AY1181" s="258"/>
      <c r="AZ1181" s="258"/>
      <c r="BA1181" s="258"/>
      <c r="BB1181" s="258"/>
      <c r="BC1181" s="258"/>
      <c r="BD1181" s="258"/>
      <c r="BE1181" s="258"/>
      <c r="BF1181" s="258"/>
      <c r="BG1181" s="258"/>
      <c r="BH1181" s="258"/>
      <c r="BI1181" s="258"/>
      <c r="BJ1181" s="258"/>
      <c r="BK1181" s="258"/>
      <c r="BL1181" s="297"/>
      <c r="BM1181" s="258"/>
      <c r="BN1181" s="258"/>
      <c r="BO1181" s="258"/>
      <c r="BP1181" s="258"/>
      <c r="BQ1181" s="258"/>
      <c r="BR1181" s="258"/>
      <c r="BS1181" s="258"/>
      <c r="BT1181" s="258"/>
      <c r="BU1181" s="258"/>
      <c r="BV1181" s="259"/>
      <c r="BW1181" s="260"/>
      <c r="BX1181" s="258"/>
      <c r="BY1181" s="258"/>
      <c r="BZ1181" s="258"/>
      <c r="CA1181" s="258"/>
    </row>
    <row r="1182" spans="2:79" x14ac:dyDescent="0.25">
      <c r="B1182" s="263"/>
      <c r="C1182" s="261"/>
      <c r="I1182" s="220"/>
      <c r="J1182" s="253"/>
      <c r="K1182" s="254"/>
      <c r="L1182" s="254"/>
      <c r="M1182" s="255"/>
      <c r="N1182" s="326"/>
      <c r="O1182" s="256"/>
      <c r="P1182" s="256"/>
      <c r="Q1182" s="256"/>
      <c r="R1182" s="256"/>
      <c r="S1182" s="256"/>
      <c r="T1182" s="256"/>
      <c r="U1182" s="256"/>
      <c r="V1182" s="257"/>
      <c r="W1182" s="257"/>
      <c r="X1182" s="257"/>
      <c r="Y1182" s="257"/>
      <c r="Z1182" s="257"/>
      <c r="AA1182" s="257"/>
      <c r="AB1182" s="253"/>
      <c r="AC1182" s="258"/>
      <c r="AD1182" s="253"/>
      <c r="AE1182" s="253"/>
      <c r="AF1182" s="253"/>
      <c r="AG1182" s="253"/>
      <c r="AH1182" s="253"/>
      <c r="AI1182" s="253"/>
      <c r="AJ1182" s="253"/>
      <c r="AK1182" s="258"/>
      <c r="AL1182" s="258"/>
      <c r="AM1182" s="258"/>
      <c r="AN1182" s="258"/>
      <c r="AO1182" s="258"/>
      <c r="AP1182" s="258"/>
      <c r="AQ1182" s="258"/>
      <c r="AR1182" s="258"/>
      <c r="AS1182" s="258"/>
      <c r="AT1182" s="258"/>
      <c r="AU1182" s="258"/>
      <c r="AV1182" s="258"/>
      <c r="AW1182" s="258"/>
      <c r="AX1182" s="258"/>
      <c r="AY1182" s="258"/>
      <c r="AZ1182" s="258"/>
      <c r="BA1182" s="258"/>
      <c r="BB1182" s="258"/>
      <c r="BC1182" s="258"/>
      <c r="BD1182" s="258"/>
      <c r="BE1182" s="258"/>
      <c r="BF1182" s="258"/>
      <c r="BG1182" s="258"/>
      <c r="BH1182" s="258"/>
      <c r="BI1182" s="258"/>
      <c r="BJ1182" s="258"/>
      <c r="BK1182" s="258"/>
      <c r="BL1182" s="297"/>
      <c r="BM1182" s="258"/>
      <c r="BN1182" s="258"/>
      <c r="BO1182" s="258"/>
      <c r="BP1182" s="258"/>
      <c r="BQ1182" s="258"/>
      <c r="BR1182" s="258"/>
      <c r="BS1182" s="258"/>
      <c r="BT1182" s="258"/>
      <c r="BU1182" s="258"/>
      <c r="BV1182" s="259"/>
      <c r="BW1182" s="260"/>
      <c r="BX1182" s="258"/>
      <c r="BY1182" s="258"/>
      <c r="BZ1182" s="258"/>
      <c r="CA1182" s="258"/>
    </row>
    <row r="1183" spans="2:79" x14ac:dyDescent="0.25">
      <c r="B1183" s="263"/>
      <c r="C1183" s="261"/>
      <c r="I1183" s="220"/>
      <c r="J1183" s="253"/>
      <c r="K1183" s="254"/>
      <c r="L1183" s="254"/>
      <c r="M1183" s="255"/>
      <c r="N1183" s="326"/>
      <c r="O1183" s="256"/>
      <c r="P1183" s="256"/>
      <c r="Q1183" s="256"/>
      <c r="R1183" s="256"/>
      <c r="S1183" s="256"/>
      <c r="T1183" s="256"/>
      <c r="U1183" s="256"/>
      <c r="V1183" s="257"/>
      <c r="W1183" s="257"/>
      <c r="X1183" s="257"/>
      <c r="Y1183" s="257"/>
      <c r="Z1183" s="257"/>
      <c r="AA1183" s="257"/>
      <c r="AB1183" s="253"/>
      <c r="AC1183" s="258"/>
      <c r="AD1183" s="253"/>
      <c r="AE1183" s="253"/>
      <c r="AF1183" s="253"/>
      <c r="AG1183" s="253"/>
      <c r="AH1183" s="253"/>
      <c r="AI1183" s="253"/>
      <c r="AJ1183" s="253"/>
      <c r="AK1183" s="258"/>
      <c r="AL1183" s="258"/>
      <c r="AM1183" s="258"/>
      <c r="AN1183" s="258"/>
      <c r="AO1183" s="258"/>
      <c r="AP1183" s="258"/>
      <c r="AQ1183" s="258"/>
      <c r="AR1183" s="258"/>
      <c r="AS1183" s="258"/>
      <c r="AT1183" s="258"/>
      <c r="AU1183" s="258"/>
      <c r="AV1183" s="258"/>
      <c r="AW1183" s="258"/>
      <c r="AX1183" s="258"/>
      <c r="AY1183" s="258"/>
      <c r="AZ1183" s="258"/>
      <c r="BA1183" s="258"/>
      <c r="BB1183" s="258"/>
      <c r="BC1183" s="258"/>
      <c r="BD1183" s="258"/>
      <c r="BE1183" s="258"/>
      <c r="BF1183" s="258"/>
      <c r="BG1183" s="258"/>
      <c r="BH1183" s="258"/>
      <c r="BI1183" s="258"/>
      <c r="BJ1183" s="258"/>
      <c r="BK1183" s="258"/>
      <c r="BL1183" s="297"/>
      <c r="BM1183" s="258"/>
      <c r="BN1183" s="258"/>
      <c r="BO1183" s="258"/>
      <c r="BP1183" s="258"/>
      <c r="BQ1183" s="258"/>
      <c r="BR1183" s="258"/>
      <c r="BS1183" s="258"/>
      <c r="BT1183" s="258"/>
      <c r="BU1183" s="258"/>
      <c r="BV1183" s="259"/>
      <c r="BW1183" s="260"/>
      <c r="BX1183" s="258"/>
      <c r="BY1183" s="258"/>
      <c r="BZ1183" s="258"/>
      <c r="CA1183" s="258"/>
    </row>
    <row r="1184" spans="2:79" x14ac:dyDescent="0.25">
      <c r="B1184" s="263"/>
      <c r="C1184" s="261"/>
      <c r="I1184" s="220"/>
      <c r="J1184" s="253"/>
      <c r="K1184" s="254"/>
      <c r="L1184" s="254"/>
      <c r="M1184" s="255"/>
      <c r="N1184" s="326"/>
      <c r="O1184" s="256"/>
      <c r="P1184" s="256"/>
      <c r="Q1184" s="256"/>
      <c r="R1184" s="256"/>
      <c r="S1184" s="256"/>
      <c r="T1184" s="256"/>
      <c r="U1184" s="256"/>
      <c r="V1184" s="257"/>
      <c r="W1184" s="257"/>
      <c r="X1184" s="257"/>
      <c r="Y1184" s="257"/>
      <c r="Z1184" s="257"/>
      <c r="AA1184" s="257"/>
      <c r="AB1184" s="253"/>
      <c r="AC1184" s="258"/>
      <c r="AD1184" s="253"/>
      <c r="AE1184" s="253"/>
      <c r="AF1184" s="253"/>
      <c r="AG1184" s="253"/>
      <c r="AH1184" s="253"/>
      <c r="AI1184" s="253"/>
      <c r="AJ1184" s="253"/>
      <c r="AK1184" s="258"/>
      <c r="AL1184" s="258"/>
      <c r="AM1184" s="258"/>
      <c r="AN1184" s="258"/>
      <c r="AO1184" s="258"/>
      <c r="AP1184" s="258"/>
      <c r="AQ1184" s="258"/>
      <c r="AR1184" s="258"/>
      <c r="AS1184" s="258"/>
      <c r="AT1184" s="258"/>
      <c r="AU1184" s="258"/>
      <c r="AV1184" s="258"/>
      <c r="AW1184" s="258"/>
      <c r="AX1184" s="258"/>
      <c r="AY1184" s="258"/>
      <c r="AZ1184" s="258"/>
      <c r="BA1184" s="258"/>
      <c r="BB1184" s="258"/>
      <c r="BC1184" s="258"/>
      <c r="BD1184" s="258"/>
      <c r="BE1184" s="258"/>
      <c r="BF1184" s="258"/>
      <c r="BG1184" s="258"/>
      <c r="BH1184" s="258"/>
      <c r="BI1184" s="258"/>
      <c r="BJ1184" s="258"/>
      <c r="BK1184" s="258"/>
      <c r="BL1184" s="297"/>
      <c r="BM1184" s="258"/>
      <c r="BN1184" s="258"/>
      <c r="BO1184" s="258"/>
      <c r="BP1184" s="258"/>
      <c r="BQ1184" s="258"/>
      <c r="BR1184" s="258"/>
      <c r="BS1184" s="258"/>
      <c r="BT1184" s="258"/>
      <c r="BU1184" s="258"/>
      <c r="BV1184" s="259"/>
      <c r="BW1184" s="260"/>
      <c r="BX1184" s="258"/>
      <c r="BY1184" s="258"/>
      <c r="BZ1184" s="258"/>
      <c r="CA1184" s="258"/>
    </row>
    <row r="1185" spans="2:79" x14ac:dyDescent="0.25">
      <c r="B1185" s="263"/>
      <c r="C1185" s="261"/>
      <c r="I1185" s="220"/>
      <c r="J1185" s="253"/>
      <c r="K1185" s="254"/>
      <c r="L1185" s="254"/>
      <c r="M1185" s="255"/>
      <c r="N1185" s="326"/>
      <c r="O1185" s="256"/>
      <c r="P1185" s="256"/>
      <c r="Q1185" s="256"/>
      <c r="R1185" s="256"/>
      <c r="S1185" s="256"/>
      <c r="T1185" s="256"/>
      <c r="U1185" s="256"/>
      <c r="V1185" s="257"/>
      <c r="W1185" s="257"/>
      <c r="X1185" s="257"/>
      <c r="Y1185" s="257"/>
      <c r="Z1185" s="257"/>
      <c r="AA1185" s="257"/>
      <c r="AB1185" s="253"/>
      <c r="AC1185" s="258"/>
      <c r="AD1185" s="253"/>
      <c r="AE1185" s="253"/>
      <c r="AF1185" s="253"/>
      <c r="AG1185" s="253"/>
      <c r="AH1185" s="253"/>
      <c r="AI1185" s="253"/>
      <c r="AJ1185" s="253"/>
      <c r="AK1185" s="258"/>
      <c r="AL1185" s="258"/>
      <c r="AM1185" s="258"/>
      <c r="AN1185" s="258"/>
      <c r="AO1185" s="258"/>
      <c r="AP1185" s="258"/>
      <c r="AQ1185" s="258"/>
      <c r="AR1185" s="258"/>
      <c r="AS1185" s="258"/>
      <c r="AT1185" s="258"/>
      <c r="AU1185" s="258"/>
      <c r="AV1185" s="258"/>
      <c r="AW1185" s="258"/>
      <c r="AX1185" s="258"/>
      <c r="AY1185" s="258"/>
      <c r="AZ1185" s="258"/>
      <c r="BA1185" s="258"/>
      <c r="BB1185" s="258"/>
      <c r="BC1185" s="258"/>
      <c r="BD1185" s="258"/>
      <c r="BE1185" s="258"/>
      <c r="BF1185" s="258"/>
      <c r="BG1185" s="258"/>
      <c r="BH1185" s="258"/>
      <c r="BI1185" s="258"/>
      <c r="BJ1185" s="258"/>
      <c r="BK1185" s="258"/>
      <c r="BL1185" s="297"/>
      <c r="BM1185" s="258"/>
      <c r="BN1185" s="258"/>
      <c r="BO1185" s="258"/>
      <c r="BP1185" s="258"/>
      <c r="BQ1185" s="258"/>
      <c r="BR1185" s="258"/>
      <c r="BS1185" s="258"/>
      <c r="BT1185" s="258"/>
      <c r="BU1185" s="258"/>
      <c r="BV1185" s="259"/>
      <c r="BW1185" s="260"/>
      <c r="BX1185" s="258"/>
      <c r="BY1185" s="258"/>
      <c r="BZ1185" s="258"/>
      <c r="CA1185" s="258"/>
    </row>
    <row r="1186" spans="2:79" x14ac:dyDescent="0.25">
      <c r="B1186" s="263"/>
      <c r="C1186" s="261"/>
      <c r="I1186" s="220"/>
      <c r="J1186" s="253"/>
      <c r="K1186" s="254"/>
      <c r="L1186" s="254"/>
      <c r="M1186" s="255"/>
      <c r="N1186" s="326"/>
      <c r="O1186" s="256"/>
      <c r="P1186" s="256"/>
      <c r="Q1186" s="256"/>
      <c r="R1186" s="256"/>
      <c r="S1186" s="256"/>
      <c r="T1186" s="256"/>
      <c r="U1186" s="256"/>
      <c r="V1186" s="257"/>
      <c r="W1186" s="257"/>
      <c r="X1186" s="257"/>
      <c r="Y1186" s="257"/>
      <c r="Z1186" s="257"/>
      <c r="AA1186" s="257"/>
      <c r="AB1186" s="253"/>
      <c r="AC1186" s="258"/>
      <c r="AD1186" s="253"/>
      <c r="AE1186" s="253"/>
      <c r="AF1186" s="253"/>
      <c r="AG1186" s="253"/>
      <c r="AH1186" s="253"/>
      <c r="AI1186" s="253"/>
      <c r="AJ1186" s="253"/>
      <c r="AK1186" s="258"/>
      <c r="AL1186" s="258"/>
      <c r="AM1186" s="258"/>
      <c r="AN1186" s="258"/>
      <c r="AO1186" s="258"/>
      <c r="AP1186" s="258"/>
      <c r="AQ1186" s="258"/>
      <c r="AR1186" s="258"/>
      <c r="AS1186" s="258"/>
      <c r="AT1186" s="258"/>
      <c r="AU1186" s="258"/>
      <c r="AV1186" s="258"/>
      <c r="AW1186" s="258"/>
      <c r="AX1186" s="258"/>
      <c r="AY1186" s="258"/>
      <c r="AZ1186" s="258"/>
      <c r="BA1186" s="258"/>
      <c r="BB1186" s="258"/>
      <c r="BC1186" s="258"/>
      <c r="BD1186" s="258"/>
      <c r="BE1186" s="258"/>
      <c r="BF1186" s="258"/>
      <c r="BG1186" s="258"/>
      <c r="BH1186" s="258"/>
      <c r="BI1186" s="258"/>
      <c r="BJ1186" s="258"/>
      <c r="BK1186" s="258"/>
      <c r="BL1186" s="297"/>
      <c r="BM1186" s="258"/>
      <c r="BN1186" s="258"/>
      <c r="BO1186" s="258"/>
      <c r="BP1186" s="258"/>
      <c r="BQ1186" s="258"/>
      <c r="BR1186" s="258"/>
      <c r="BS1186" s="258"/>
      <c r="BT1186" s="258"/>
      <c r="BU1186" s="258"/>
      <c r="BV1186" s="259"/>
      <c r="BW1186" s="260"/>
      <c r="BX1186" s="258"/>
      <c r="BY1186" s="258"/>
      <c r="BZ1186" s="258"/>
      <c r="CA1186" s="258"/>
    </row>
    <row r="1187" spans="2:79" x14ac:dyDescent="0.25">
      <c r="B1187" s="263"/>
      <c r="C1187" s="261"/>
      <c r="I1187" s="220"/>
      <c r="J1187" s="253"/>
      <c r="K1187" s="254"/>
      <c r="L1187" s="254"/>
      <c r="M1187" s="255"/>
      <c r="N1187" s="326"/>
      <c r="O1187" s="256"/>
      <c r="P1187" s="256"/>
      <c r="Q1187" s="256"/>
      <c r="R1187" s="256"/>
      <c r="S1187" s="256"/>
      <c r="T1187" s="256"/>
      <c r="U1187" s="256"/>
      <c r="V1187" s="257"/>
      <c r="W1187" s="257"/>
      <c r="X1187" s="257"/>
      <c r="Y1187" s="257"/>
      <c r="Z1187" s="257"/>
      <c r="AA1187" s="257"/>
      <c r="AB1187" s="253"/>
      <c r="AC1187" s="258"/>
      <c r="AD1187" s="253"/>
      <c r="AE1187" s="253"/>
      <c r="AF1187" s="253"/>
      <c r="AG1187" s="253"/>
      <c r="AH1187" s="253"/>
      <c r="AI1187" s="253"/>
      <c r="AJ1187" s="253"/>
      <c r="AK1187" s="258"/>
      <c r="AL1187" s="258"/>
      <c r="AM1187" s="258"/>
      <c r="AN1187" s="258"/>
      <c r="AO1187" s="258"/>
      <c r="AP1187" s="258"/>
      <c r="AQ1187" s="258"/>
      <c r="AR1187" s="258"/>
      <c r="AS1187" s="258"/>
      <c r="AT1187" s="258"/>
      <c r="AU1187" s="258"/>
      <c r="AV1187" s="258"/>
      <c r="AW1187" s="258"/>
      <c r="AX1187" s="258"/>
      <c r="AY1187" s="258"/>
      <c r="AZ1187" s="258"/>
      <c r="BA1187" s="258"/>
      <c r="BB1187" s="258"/>
      <c r="BC1187" s="258"/>
      <c r="BD1187" s="258"/>
      <c r="BE1187" s="258"/>
      <c r="BF1187" s="258"/>
      <c r="BG1187" s="258"/>
      <c r="BH1187" s="258"/>
      <c r="BI1187" s="258"/>
      <c r="BJ1187" s="258"/>
      <c r="BK1187" s="258"/>
      <c r="BL1187" s="297"/>
      <c r="BM1187" s="258"/>
      <c r="BN1187" s="258"/>
      <c r="BO1187" s="258"/>
      <c r="BP1187" s="258"/>
      <c r="BQ1187" s="258"/>
      <c r="BR1187" s="258"/>
      <c r="BS1187" s="258"/>
      <c r="BT1187" s="258"/>
      <c r="BU1187" s="258"/>
      <c r="BV1187" s="259"/>
      <c r="BW1187" s="260"/>
      <c r="BX1187" s="258"/>
      <c r="BY1187" s="258"/>
      <c r="BZ1187" s="258"/>
      <c r="CA1187" s="258"/>
    </row>
    <row r="1188" spans="2:79" x14ac:dyDescent="0.25">
      <c r="B1188" s="263"/>
      <c r="C1188" s="261"/>
      <c r="I1188" s="220"/>
      <c r="J1188" s="253"/>
      <c r="K1188" s="254"/>
      <c r="L1188" s="254"/>
      <c r="M1188" s="255"/>
      <c r="N1188" s="326"/>
      <c r="O1188" s="256"/>
      <c r="P1188" s="256"/>
      <c r="Q1188" s="256"/>
      <c r="R1188" s="256"/>
      <c r="S1188" s="256"/>
      <c r="T1188" s="256"/>
      <c r="U1188" s="256"/>
      <c r="V1188" s="257"/>
      <c r="W1188" s="257"/>
      <c r="X1188" s="257"/>
      <c r="Y1188" s="257"/>
      <c r="Z1188" s="257"/>
      <c r="AA1188" s="257"/>
      <c r="AB1188" s="253"/>
      <c r="AC1188" s="258"/>
      <c r="AD1188" s="253"/>
      <c r="AE1188" s="253"/>
      <c r="AF1188" s="253"/>
      <c r="AG1188" s="253"/>
      <c r="AH1188" s="253"/>
      <c r="AI1188" s="253"/>
      <c r="AJ1188" s="253"/>
      <c r="AK1188" s="258"/>
      <c r="AL1188" s="258"/>
      <c r="AM1188" s="258"/>
      <c r="AN1188" s="258"/>
      <c r="AO1188" s="258"/>
      <c r="AP1188" s="258"/>
      <c r="AQ1188" s="258"/>
      <c r="AR1188" s="258"/>
      <c r="AS1188" s="258"/>
      <c r="AT1188" s="258"/>
      <c r="AU1188" s="258"/>
      <c r="AV1188" s="258"/>
      <c r="AW1188" s="258"/>
      <c r="AX1188" s="258"/>
      <c r="AY1188" s="258"/>
      <c r="AZ1188" s="258"/>
      <c r="BA1188" s="258"/>
      <c r="BB1188" s="258"/>
      <c r="BC1188" s="258"/>
      <c r="BD1188" s="258"/>
      <c r="BE1188" s="258"/>
      <c r="BF1188" s="258"/>
      <c r="BG1188" s="258"/>
      <c r="BH1188" s="258"/>
      <c r="BI1188" s="258"/>
      <c r="BJ1188" s="258"/>
      <c r="BK1188" s="258"/>
      <c r="BL1188" s="297"/>
      <c r="BM1188" s="258"/>
      <c r="BN1188" s="258"/>
      <c r="BO1188" s="258"/>
      <c r="BP1188" s="258"/>
      <c r="BQ1188" s="258"/>
      <c r="BR1188" s="258"/>
      <c r="BS1188" s="258"/>
      <c r="BT1188" s="258"/>
      <c r="BU1188" s="258"/>
      <c r="BV1188" s="259"/>
      <c r="BW1188" s="260"/>
      <c r="BX1188" s="258"/>
      <c r="BY1188" s="258"/>
      <c r="BZ1188" s="258"/>
      <c r="CA1188" s="258"/>
    </row>
    <row r="1189" spans="2:79" x14ac:dyDescent="0.25">
      <c r="B1189" s="263"/>
      <c r="C1189" s="261"/>
      <c r="I1189" s="220"/>
      <c r="J1189" s="253"/>
      <c r="K1189" s="254"/>
      <c r="L1189" s="254"/>
      <c r="M1189" s="255"/>
      <c r="N1189" s="326"/>
      <c r="O1189" s="256"/>
      <c r="P1189" s="256"/>
      <c r="Q1189" s="256"/>
      <c r="R1189" s="256"/>
      <c r="S1189" s="256"/>
      <c r="T1189" s="256"/>
      <c r="U1189" s="256"/>
      <c r="V1189" s="257"/>
      <c r="W1189" s="257"/>
      <c r="X1189" s="257"/>
      <c r="Y1189" s="257"/>
      <c r="Z1189" s="257"/>
      <c r="AA1189" s="257"/>
      <c r="AB1189" s="253"/>
      <c r="AC1189" s="258"/>
      <c r="AD1189" s="253"/>
      <c r="AE1189" s="253"/>
      <c r="AF1189" s="253"/>
      <c r="AG1189" s="253"/>
      <c r="AH1189" s="253"/>
      <c r="AI1189" s="253"/>
      <c r="AJ1189" s="253"/>
      <c r="AK1189" s="258"/>
      <c r="AL1189" s="258"/>
      <c r="AM1189" s="258"/>
      <c r="AN1189" s="258"/>
      <c r="AO1189" s="258"/>
      <c r="AP1189" s="258"/>
      <c r="AQ1189" s="258"/>
      <c r="AR1189" s="258"/>
      <c r="AS1189" s="258"/>
      <c r="AT1189" s="258"/>
      <c r="AU1189" s="258"/>
      <c r="AV1189" s="258"/>
      <c r="AW1189" s="258"/>
      <c r="AX1189" s="258"/>
      <c r="AY1189" s="258"/>
      <c r="AZ1189" s="258"/>
      <c r="BA1189" s="258"/>
      <c r="BB1189" s="258"/>
      <c r="BC1189" s="258"/>
      <c r="BD1189" s="258"/>
      <c r="BE1189" s="258"/>
      <c r="BF1189" s="258"/>
      <c r="BG1189" s="258"/>
      <c r="BH1189" s="258"/>
      <c r="BI1189" s="258"/>
      <c r="BJ1189" s="258"/>
      <c r="BK1189" s="258"/>
      <c r="BL1189" s="297"/>
      <c r="BM1189" s="258"/>
      <c r="BN1189" s="258"/>
      <c r="BO1189" s="258"/>
      <c r="BP1189" s="258"/>
      <c r="BQ1189" s="258"/>
      <c r="BR1189" s="258"/>
      <c r="BS1189" s="258"/>
      <c r="BT1189" s="258"/>
      <c r="BU1189" s="258"/>
      <c r="BV1189" s="259"/>
      <c r="BW1189" s="260"/>
      <c r="BX1189" s="258"/>
      <c r="BY1189" s="258"/>
      <c r="BZ1189" s="258"/>
      <c r="CA1189" s="258"/>
    </row>
    <row r="1190" spans="2:79" x14ac:dyDescent="0.25">
      <c r="B1190" s="263"/>
      <c r="C1190" s="261"/>
      <c r="I1190" s="220"/>
      <c r="J1190" s="253"/>
      <c r="K1190" s="254"/>
      <c r="L1190" s="254"/>
      <c r="M1190" s="255"/>
      <c r="N1190" s="326"/>
      <c r="O1190" s="256"/>
      <c r="P1190" s="256"/>
      <c r="Q1190" s="256"/>
      <c r="R1190" s="256"/>
      <c r="S1190" s="256"/>
      <c r="T1190" s="256"/>
      <c r="U1190" s="256"/>
      <c r="V1190" s="257"/>
      <c r="W1190" s="257"/>
      <c r="X1190" s="257"/>
      <c r="Y1190" s="257"/>
      <c r="Z1190" s="257"/>
      <c r="AA1190" s="257"/>
      <c r="AB1190" s="253"/>
      <c r="AC1190" s="258"/>
      <c r="AD1190" s="253"/>
      <c r="AE1190" s="253"/>
      <c r="AF1190" s="253"/>
      <c r="AG1190" s="253"/>
      <c r="AH1190" s="253"/>
      <c r="AI1190" s="253"/>
      <c r="AJ1190" s="253"/>
      <c r="AK1190" s="258"/>
      <c r="AL1190" s="258"/>
      <c r="AM1190" s="258"/>
      <c r="AN1190" s="258"/>
      <c r="AO1190" s="258"/>
      <c r="AP1190" s="258"/>
      <c r="AQ1190" s="258"/>
      <c r="AR1190" s="258"/>
      <c r="AS1190" s="258"/>
      <c r="AT1190" s="258"/>
      <c r="AU1190" s="258"/>
      <c r="AV1190" s="258"/>
      <c r="AW1190" s="258"/>
      <c r="AX1190" s="258"/>
      <c r="AY1190" s="258"/>
      <c r="AZ1190" s="258"/>
      <c r="BA1190" s="258"/>
      <c r="BB1190" s="258"/>
      <c r="BC1190" s="258"/>
      <c r="BD1190" s="258"/>
      <c r="BE1190" s="258"/>
      <c r="BF1190" s="258"/>
      <c r="BG1190" s="258"/>
      <c r="BH1190" s="258"/>
      <c r="BI1190" s="258"/>
      <c r="BJ1190" s="258"/>
      <c r="BK1190" s="258"/>
      <c r="BL1190" s="297"/>
      <c r="BM1190" s="258"/>
      <c r="BN1190" s="258"/>
      <c r="BO1190" s="258"/>
      <c r="BP1190" s="258"/>
      <c r="BQ1190" s="258"/>
      <c r="BR1190" s="258"/>
      <c r="BS1190" s="258"/>
      <c r="BT1190" s="258"/>
      <c r="BU1190" s="258"/>
      <c r="BV1190" s="259"/>
      <c r="BW1190" s="260"/>
      <c r="BX1190" s="258"/>
      <c r="BY1190" s="258"/>
      <c r="BZ1190" s="258"/>
      <c r="CA1190" s="258"/>
    </row>
    <row r="1191" spans="2:79" x14ac:dyDescent="0.25">
      <c r="B1191" s="263"/>
      <c r="C1191" s="261"/>
      <c r="I1191" s="220"/>
      <c r="J1191" s="253"/>
      <c r="K1191" s="254"/>
      <c r="L1191" s="254"/>
      <c r="M1191" s="255"/>
      <c r="N1191" s="326"/>
      <c r="O1191" s="256"/>
      <c r="P1191" s="256"/>
      <c r="Q1191" s="256"/>
      <c r="R1191" s="256"/>
      <c r="S1191" s="256"/>
      <c r="T1191" s="256"/>
      <c r="U1191" s="256"/>
      <c r="V1191" s="257"/>
      <c r="W1191" s="257"/>
      <c r="X1191" s="257"/>
      <c r="Y1191" s="257"/>
      <c r="Z1191" s="257"/>
      <c r="AA1191" s="257"/>
      <c r="AB1191" s="253"/>
      <c r="AC1191" s="258"/>
      <c r="AD1191" s="253"/>
      <c r="AE1191" s="253"/>
      <c r="AF1191" s="253"/>
      <c r="AG1191" s="253"/>
      <c r="AH1191" s="253"/>
      <c r="AI1191" s="253"/>
      <c r="AJ1191" s="253"/>
      <c r="AK1191" s="258"/>
      <c r="AL1191" s="258"/>
      <c r="AM1191" s="258"/>
      <c r="AN1191" s="258"/>
      <c r="AO1191" s="258"/>
      <c r="AP1191" s="258"/>
      <c r="AQ1191" s="258"/>
      <c r="AR1191" s="258"/>
      <c r="AS1191" s="258"/>
      <c r="AT1191" s="258"/>
      <c r="AU1191" s="258"/>
      <c r="AV1191" s="258"/>
      <c r="AW1191" s="258"/>
      <c r="AX1191" s="258"/>
      <c r="AY1191" s="258"/>
      <c r="AZ1191" s="258"/>
      <c r="BA1191" s="258"/>
      <c r="BB1191" s="258"/>
      <c r="BC1191" s="258"/>
      <c r="BD1191" s="258"/>
      <c r="BE1191" s="258"/>
      <c r="BF1191" s="258"/>
      <c r="BG1191" s="258"/>
      <c r="BH1191" s="258"/>
      <c r="BI1191" s="258"/>
      <c r="BJ1191" s="258"/>
      <c r="BK1191" s="258"/>
      <c r="BL1191" s="297"/>
      <c r="BM1191" s="258"/>
      <c r="BN1191" s="258"/>
      <c r="BO1191" s="258"/>
      <c r="BP1191" s="258"/>
      <c r="BQ1191" s="258"/>
      <c r="BR1191" s="258"/>
      <c r="BS1191" s="258"/>
      <c r="BT1191" s="258"/>
      <c r="BU1191" s="258"/>
      <c r="BV1191" s="259"/>
      <c r="BW1191" s="260"/>
      <c r="BX1191" s="258"/>
      <c r="BY1191" s="258"/>
      <c r="BZ1191" s="258"/>
      <c r="CA1191" s="258"/>
    </row>
    <row r="1192" spans="2:79" x14ac:dyDescent="0.25">
      <c r="B1192" s="263"/>
      <c r="C1192" s="261"/>
      <c r="I1192" s="220"/>
      <c r="J1192" s="253"/>
      <c r="K1192" s="254"/>
      <c r="L1192" s="254"/>
      <c r="M1192" s="255"/>
      <c r="N1192" s="326"/>
      <c r="O1192" s="256"/>
      <c r="P1192" s="256"/>
      <c r="Q1192" s="256"/>
      <c r="R1192" s="256"/>
      <c r="S1192" s="256"/>
      <c r="T1192" s="256"/>
      <c r="U1192" s="256"/>
      <c r="V1192" s="257"/>
      <c r="W1192" s="257"/>
      <c r="X1192" s="257"/>
      <c r="Y1192" s="257"/>
      <c r="Z1192" s="257"/>
      <c r="AA1192" s="257"/>
      <c r="AB1192" s="253"/>
      <c r="AC1192" s="258"/>
      <c r="AD1192" s="253"/>
      <c r="AE1192" s="253"/>
      <c r="AF1192" s="253"/>
      <c r="AG1192" s="253"/>
      <c r="AH1192" s="253"/>
      <c r="AI1192" s="253"/>
      <c r="AJ1192" s="253"/>
      <c r="AK1192" s="258"/>
      <c r="AL1192" s="258"/>
      <c r="AM1192" s="258"/>
      <c r="AN1192" s="258"/>
      <c r="AO1192" s="258"/>
      <c r="AP1192" s="258"/>
      <c r="AQ1192" s="258"/>
      <c r="AR1192" s="258"/>
      <c r="AS1192" s="258"/>
      <c r="AT1192" s="258"/>
      <c r="AU1192" s="258"/>
      <c r="AV1192" s="258"/>
      <c r="AW1192" s="258"/>
      <c r="AX1192" s="258"/>
      <c r="AY1192" s="258"/>
      <c r="AZ1192" s="258"/>
      <c r="BA1192" s="258"/>
      <c r="BB1192" s="258"/>
      <c r="BC1192" s="258"/>
      <c r="BD1192" s="258"/>
      <c r="BE1192" s="258"/>
      <c r="BF1192" s="258"/>
      <c r="BG1192" s="258"/>
      <c r="BH1192" s="258"/>
      <c r="BI1192" s="258"/>
      <c r="BJ1192" s="258"/>
      <c r="BK1192" s="258"/>
      <c r="BL1192" s="297"/>
      <c r="BM1192" s="258"/>
      <c r="BN1192" s="258"/>
      <c r="BO1192" s="258"/>
      <c r="BP1192" s="258"/>
      <c r="BQ1192" s="258"/>
      <c r="BR1192" s="258"/>
      <c r="BS1192" s="258"/>
      <c r="BT1192" s="258"/>
      <c r="BU1192" s="258"/>
      <c r="BV1192" s="259"/>
      <c r="BW1192" s="260"/>
      <c r="BX1192" s="258"/>
      <c r="BY1192" s="258"/>
      <c r="BZ1192" s="258"/>
      <c r="CA1192" s="258"/>
    </row>
    <row r="1193" spans="2:79" x14ac:dyDescent="0.25">
      <c r="B1193" s="263"/>
      <c r="C1193" s="261"/>
      <c r="I1193" s="220"/>
      <c r="J1193" s="253"/>
      <c r="K1193" s="254"/>
      <c r="L1193" s="254"/>
      <c r="M1193" s="255"/>
      <c r="N1193" s="326"/>
      <c r="O1193" s="256"/>
      <c r="P1193" s="256"/>
      <c r="Q1193" s="256"/>
      <c r="R1193" s="256"/>
      <c r="S1193" s="256"/>
      <c r="T1193" s="256"/>
      <c r="U1193" s="256"/>
      <c r="V1193" s="257"/>
      <c r="W1193" s="257"/>
      <c r="X1193" s="257"/>
      <c r="Y1193" s="257"/>
      <c r="Z1193" s="257"/>
      <c r="AA1193" s="257"/>
      <c r="AB1193" s="253"/>
      <c r="AC1193" s="258"/>
      <c r="AD1193" s="253"/>
      <c r="AE1193" s="253"/>
      <c r="AF1193" s="253"/>
      <c r="AG1193" s="253"/>
      <c r="AH1193" s="253"/>
      <c r="AI1193" s="253"/>
      <c r="AJ1193" s="253"/>
      <c r="AK1193" s="258"/>
      <c r="AL1193" s="258"/>
      <c r="AM1193" s="258"/>
      <c r="AN1193" s="258"/>
      <c r="AO1193" s="258"/>
      <c r="AP1193" s="258"/>
      <c r="AQ1193" s="258"/>
      <c r="AR1193" s="258"/>
      <c r="AS1193" s="258"/>
      <c r="AT1193" s="258"/>
      <c r="AU1193" s="258"/>
      <c r="AV1193" s="258"/>
      <c r="AW1193" s="258"/>
      <c r="AX1193" s="258"/>
      <c r="AY1193" s="258"/>
      <c r="AZ1193" s="258"/>
      <c r="BA1193" s="258"/>
      <c r="BB1193" s="258"/>
      <c r="BC1193" s="258"/>
      <c r="BD1193" s="258"/>
      <c r="BE1193" s="258"/>
      <c r="BF1193" s="258"/>
      <c r="BG1193" s="258"/>
      <c r="BH1193" s="258"/>
      <c r="BI1193" s="258"/>
      <c r="BJ1193" s="258"/>
      <c r="BK1193" s="258"/>
      <c r="BL1193" s="297"/>
      <c r="BM1193" s="258"/>
      <c r="BN1193" s="258"/>
      <c r="BO1193" s="258"/>
      <c r="BP1193" s="258"/>
      <c r="BQ1193" s="258"/>
      <c r="BR1193" s="258"/>
      <c r="BS1193" s="258"/>
      <c r="BT1193" s="258"/>
      <c r="BU1193" s="258"/>
      <c r="BV1193" s="259"/>
      <c r="BW1193" s="260"/>
      <c r="BX1193" s="258"/>
      <c r="BY1193" s="258"/>
      <c r="BZ1193" s="258"/>
      <c r="CA1193" s="258"/>
    </row>
    <row r="1194" spans="2:79" x14ac:dyDescent="0.25">
      <c r="B1194" s="263"/>
      <c r="C1194" s="261"/>
      <c r="I1194" s="220"/>
      <c r="J1194" s="253"/>
      <c r="K1194" s="254"/>
      <c r="L1194" s="254"/>
      <c r="M1194" s="255"/>
      <c r="N1194" s="326"/>
      <c r="O1194" s="256"/>
      <c r="P1194" s="256"/>
      <c r="Q1194" s="256"/>
      <c r="R1194" s="256"/>
      <c r="S1194" s="256"/>
      <c r="T1194" s="256"/>
      <c r="U1194" s="256"/>
      <c r="V1194" s="257"/>
      <c r="W1194" s="257"/>
      <c r="X1194" s="257"/>
      <c r="Y1194" s="257"/>
      <c r="Z1194" s="257"/>
      <c r="AA1194" s="257"/>
      <c r="AB1194" s="253"/>
      <c r="AC1194" s="258"/>
      <c r="AD1194" s="253"/>
      <c r="AE1194" s="253"/>
      <c r="AF1194" s="253"/>
      <c r="AG1194" s="253"/>
      <c r="AH1194" s="253"/>
      <c r="AI1194" s="253"/>
      <c r="AJ1194" s="253"/>
      <c r="AK1194" s="258"/>
      <c r="AL1194" s="258"/>
      <c r="AM1194" s="258"/>
      <c r="AN1194" s="258"/>
      <c r="AO1194" s="258"/>
      <c r="AP1194" s="258"/>
      <c r="AQ1194" s="258"/>
      <c r="AR1194" s="258"/>
      <c r="AS1194" s="258"/>
      <c r="AT1194" s="258"/>
      <c r="AU1194" s="258"/>
      <c r="AV1194" s="258"/>
      <c r="AW1194" s="258"/>
      <c r="AX1194" s="258"/>
      <c r="AY1194" s="258"/>
      <c r="AZ1194" s="258"/>
      <c r="BA1194" s="258"/>
      <c r="BB1194" s="258"/>
      <c r="BC1194" s="258"/>
      <c r="BD1194" s="258"/>
      <c r="BE1194" s="258"/>
      <c r="BF1194" s="258"/>
      <c r="BG1194" s="258"/>
      <c r="BH1194" s="258"/>
      <c r="BI1194" s="258"/>
      <c r="BJ1194" s="258"/>
      <c r="BK1194" s="258"/>
      <c r="BL1194" s="297"/>
      <c r="BM1194" s="258"/>
      <c r="BN1194" s="258"/>
      <c r="BO1194" s="258"/>
      <c r="BP1194" s="258"/>
      <c r="BQ1194" s="258"/>
      <c r="BR1194" s="258"/>
      <c r="BS1194" s="258"/>
      <c r="BT1194" s="258"/>
      <c r="BU1194" s="258"/>
      <c r="BV1194" s="259"/>
      <c r="BW1194" s="260"/>
      <c r="BX1194" s="258"/>
      <c r="BY1194" s="258"/>
      <c r="BZ1194" s="258"/>
      <c r="CA1194" s="258"/>
    </row>
    <row r="1195" spans="2:79" x14ac:dyDescent="0.25">
      <c r="B1195" s="263"/>
      <c r="C1195" s="261"/>
      <c r="I1195" s="220"/>
      <c r="J1195" s="253"/>
      <c r="K1195" s="254"/>
      <c r="L1195" s="254"/>
      <c r="M1195" s="255"/>
      <c r="N1195" s="326"/>
      <c r="O1195" s="256"/>
      <c r="P1195" s="256"/>
      <c r="Q1195" s="256"/>
      <c r="R1195" s="256"/>
      <c r="S1195" s="256"/>
      <c r="T1195" s="256"/>
      <c r="U1195" s="256"/>
      <c r="V1195" s="257"/>
      <c r="W1195" s="257"/>
      <c r="X1195" s="257"/>
      <c r="Y1195" s="257"/>
      <c r="Z1195" s="257"/>
      <c r="AA1195" s="257"/>
      <c r="AB1195" s="253"/>
      <c r="AC1195" s="258"/>
      <c r="AD1195" s="253"/>
      <c r="AE1195" s="253"/>
      <c r="AF1195" s="253"/>
      <c r="AG1195" s="253"/>
      <c r="AH1195" s="253"/>
      <c r="AI1195" s="253"/>
      <c r="AJ1195" s="253"/>
      <c r="AK1195" s="258"/>
      <c r="AL1195" s="258"/>
      <c r="AM1195" s="258"/>
      <c r="AN1195" s="258"/>
      <c r="AO1195" s="258"/>
      <c r="AP1195" s="258"/>
      <c r="AQ1195" s="258"/>
      <c r="AR1195" s="258"/>
      <c r="AS1195" s="258"/>
      <c r="AT1195" s="258"/>
      <c r="AU1195" s="258"/>
      <c r="AV1195" s="258"/>
      <c r="AW1195" s="258"/>
      <c r="AX1195" s="258"/>
      <c r="AY1195" s="258"/>
      <c r="AZ1195" s="258"/>
      <c r="BA1195" s="258"/>
      <c r="BB1195" s="258"/>
      <c r="BC1195" s="258"/>
      <c r="BD1195" s="258"/>
      <c r="BE1195" s="258"/>
      <c r="BF1195" s="258"/>
      <c r="BG1195" s="258"/>
      <c r="BH1195" s="258"/>
      <c r="BI1195" s="258"/>
      <c r="BJ1195" s="258"/>
      <c r="BK1195" s="258"/>
      <c r="BL1195" s="297"/>
      <c r="BM1195" s="258"/>
      <c r="BN1195" s="258"/>
      <c r="BO1195" s="258"/>
      <c r="BP1195" s="258"/>
      <c r="BQ1195" s="258"/>
      <c r="BR1195" s="258"/>
      <c r="BS1195" s="258"/>
      <c r="BT1195" s="258"/>
      <c r="BU1195" s="258"/>
      <c r="BV1195" s="259"/>
      <c r="BW1195" s="260"/>
      <c r="BX1195" s="258"/>
      <c r="BY1195" s="258"/>
      <c r="BZ1195" s="258"/>
      <c r="CA1195" s="258"/>
    </row>
    <row r="1196" spans="2:79" x14ac:dyDescent="0.25">
      <c r="B1196" s="263"/>
      <c r="C1196" s="261"/>
      <c r="I1196" s="220"/>
      <c r="J1196" s="253"/>
      <c r="K1196" s="254"/>
      <c r="L1196" s="254"/>
      <c r="M1196" s="255"/>
      <c r="N1196" s="326"/>
      <c r="O1196" s="256"/>
      <c r="P1196" s="256"/>
      <c r="Q1196" s="256"/>
      <c r="R1196" s="256"/>
      <c r="S1196" s="256"/>
      <c r="T1196" s="256"/>
      <c r="U1196" s="256"/>
      <c r="V1196" s="257"/>
      <c r="W1196" s="257"/>
      <c r="X1196" s="257"/>
      <c r="Y1196" s="257"/>
      <c r="Z1196" s="257"/>
      <c r="AA1196" s="257"/>
      <c r="AB1196" s="253"/>
      <c r="AC1196" s="258"/>
      <c r="AD1196" s="253"/>
      <c r="AE1196" s="253"/>
      <c r="AF1196" s="253"/>
      <c r="AG1196" s="253"/>
      <c r="AH1196" s="253"/>
      <c r="AI1196" s="253"/>
      <c r="AJ1196" s="253"/>
      <c r="AK1196" s="258"/>
      <c r="AL1196" s="258"/>
      <c r="AM1196" s="258"/>
      <c r="AN1196" s="258"/>
      <c r="AO1196" s="258"/>
      <c r="AP1196" s="258"/>
      <c r="AQ1196" s="258"/>
      <c r="AR1196" s="258"/>
      <c r="AS1196" s="258"/>
      <c r="AT1196" s="258"/>
      <c r="AU1196" s="258"/>
      <c r="AV1196" s="258"/>
      <c r="AW1196" s="258"/>
      <c r="AX1196" s="258"/>
      <c r="AY1196" s="258"/>
      <c r="AZ1196" s="258"/>
      <c r="BA1196" s="258"/>
      <c r="BB1196" s="258"/>
      <c r="BC1196" s="258"/>
      <c r="BD1196" s="258"/>
      <c r="BE1196" s="258"/>
      <c r="BF1196" s="258"/>
      <c r="BG1196" s="258"/>
      <c r="BH1196" s="258"/>
      <c r="BI1196" s="258"/>
      <c r="BJ1196" s="258"/>
      <c r="BK1196" s="258"/>
      <c r="BL1196" s="297"/>
      <c r="BM1196" s="258"/>
      <c r="BN1196" s="258"/>
      <c r="BO1196" s="258"/>
      <c r="BP1196" s="258"/>
      <c r="BQ1196" s="258"/>
      <c r="BR1196" s="258"/>
      <c r="BS1196" s="258"/>
      <c r="BT1196" s="258"/>
      <c r="BU1196" s="258"/>
      <c r="BV1196" s="259"/>
      <c r="BW1196" s="260"/>
      <c r="BX1196" s="258"/>
      <c r="BY1196" s="258"/>
      <c r="BZ1196" s="258"/>
      <c r="CA1196" s="258"/>
    </row>
    <row r="1197" spans="2:79" x14ac:dyDescent="0.25">
      <c r="B1197" s="263"/>
      <c r="C1197" s="261"/>
      <c r="I1197" s="220"/>
      <c r="J1197" s="253"/>
      <c r="K1197" s="254"/>
      <c r="L1197" s="254"/>
      <c r="M1197" s="255"/>
      <c r="N1197" s="326"/>
      <c r="O1197" s="256"/>
      <c r="P1197" s="256"/>
      <c r="Q1197" s="256"/>
      <c r="R1197" s="256"/>
      <c r="S1197" s="256"/>
      <c r="T1197" s="256"/>
      <c r="U1197" s="256"/>
      <c r="V1197" s="257"/>
      <c r="W1197" s="257"/>
      <c r="X1197" s="257"/>
      <c r="Y1197" s="257"/>
      <c r="Z1197" s="257"/>
      <c r="AA1197" s="257"/>
      <c r="AB1197" s="253"/>
      <c r="AC1197" s="258"/>
      <c r="AD1197" s="253"/>
      <c r="AE1197" s="253"/>
      <c r="AF1197" s="253"/>
      <c r="AG1197" s="253"/>
      <c r="AH1197" s="253"/>
      <c r="AI1197" s="253"/>
      <c r="AJ1197" s="253"/>
      <c r="AK1197" s="258"/>
      <c r="AL1197" s="258"/>
      <c r="AM1197" s="258"/>
      <c r="AN1197" s="258"/>
      <c r="AO1197" s="258"/>
      <c r="AP1197" s="258"/>
      <c r="AQ1197" s="258"/>
      <c r="AR1197" s="258"/>
      <c r="AS1197" s="258"/>
      <c r="AT1197" s="258"/>
      <c r="AU1197" s="258"/>
      <c r="AV1197" s="258"/>
      <c r="AW1197" s="258"/>
      <c r="AX1197" s="258"/>
      <c r="AY1197" s="258"/>
      <c r="AZ1197" s="258"/>
      <c r="BA1197" s="258"/>
      <c r="BB1197" s="258"/>
      <c r="BC1197" s="258"/>
      <c r="BD1197" s="258"/>
      <c r="BE1197" s="258"/>
      <c r="BF1197" s="258"/>
      <c r="BG1197" s="258"/>
      <c r="BH1197" s="258"/>
      <c r="BI1197" s="258"/>
      <c r="BJ1197" s="258"/>
      <c r="BK1197" s="258"/>
      <c r="BL1197" s="297"/>
      <c r="BM1197" s="258"/>
      <c r="BN1197" s="258"/>
      <c r="BO1197" s="258"/>
      <c r="BP1197" s="258"/>
      <c r="BQ1197" s="258"/>
      <c r="BR1197" s="258"/>
      <c r="BS1197" s="258"/>
      <c r="BT1197" s="258"/>
      <c r="BU1197" s="258"/>
      <c r="BV1197" s="259"/>
      <c r="BW1197" s="260"/>
      <c r="BX1197" s="258"/>
      <c r="BY1197" s="258"/>
      <c r="BZ1197" s="258"/>
      <c r="CA1197" s="258"/>
    </row>
    <row r="1198" spans="2:79" x14ac:dyDescent="0.25">
      <c r="B1198" s="263"/>
      <c r="C1198" s="261"/>
      <c r="I1198" s="220"/>
      <c r="J1198" s="253"/>
      <c r="K1198" s="254"/>
      <c r="L1198" s="254"/>
      <c r="M1198" s="255"/>
      <c r="N1198" s="326"/>
      <c r="O1198" s="256"/>
      <c r="P1198" s="256"/>
      <c r="Q1198" s="256"/>
      <c r="R1198" s="256"/>
      <c r="S1198" s="256"/>
      <c r="T1198" s="256"/>
      <c r="U1198" s="256"/>
      <c r="V1198" s="257"/>
      <c r="W1198" s="257"/>
      <c r="X1198" s="257"/>
      <c r="Y1198" s="257"/>
      <c r="Z1198" s="257"/>
      <c r="AA1198" s="257"/>
      <c r="AB1198" s="253"/>
      <c r="AC1198" s="258"/>
      <c r="AD1198" s="253"/>
      <c r="AE1198" s="253"/>
      <c r="AF1198" s="253"/>
      <c r="AG1198" s="253"/>
      <c r="AH1198" s="253"/>
      <c r="AI1198" s="253"/>
      <c r="AJ1198" s="253"/>
      <c r="AK1198" s="258"/>
      <c r="AL1198" s="258"/>
      <c r="AM1198" s="258"/>
      <c r="AN1198" s="258"/>
      <c r="AO1198" s="258"/>
      <c r="AP1198" s="258"/>
      <c r="AQ1198" s="258"/>
      <c r="AR1198" s="258"/>
      <c r="AS1198" s="258"/>
      <c r="AT1198" s="258"/>
      <c r="AU1198" s="258"/>
      <c r="AV1198" s="258"/>
      <c r="AW1198" s="258"/>
      <c r="AX1198" s="258"/>
      <c r="AY1198" s="258"/>
      <c r="AZ1198" s="258"/>
      <c r="BA1198" s="258"/>
      <c r="BB1198" s="258"/>
      <c r="BC1198" s="258"/>
      <c r="BD1198" s="258"/>
      <c r="BE1198" s="258"/>
      <c r="BF1198" s="258"/>
      <c r="BG1198" s="258"/>
      <c r="BH1198" s="258"/>
      <c r="BI1198" s="258"/>
      <c r="BJ1198" s="258"/>
      <c r="BK1198" s="258"/>
      <c r="BL1198" s="297"/>
      <c r="BM1198" s="258"/>
      <c r="BN1198" s="258"/>
      <c r="BO1198" s="258"/>
      <c r="BP1198" s="258"/>
      <c r="BQ1198" s="258"/>
      <c r="BR1198" s="258"/>
      <c r="BS1198" s="258"/>
      <c r="BT1198" s="258"/>
      <c r="BU1198" s="258"/>
      <c r="BV1198" s="259"/>
      <c r="BW1198" s="260"/>
      <c r="BX1198" s="258"/>
      <c r="BY1198" s="258"/>
      <c r="BZ1198" s="258"/>
      <c r="CA1198" s="258"/>
    </row>
    <row r="1199" spans="2:79" x14ac:dyDescent="0.25">
      <c r="B1199" s="263"/>
      <c r="C1199" s="261"/>
      <c r="I1199" s="220"/>
      <c r="J1199" s="253"/>
      <c r="K1199" s="254"/>
      <c r="L1199" s="254"/>
      <c r="M1199" s="255"/>
      <c r="N1199" s="326"/>
      <c r="O1199" s="256"/>
      <c r="P1199" s="256"/>
      <c r="Q1199" s="256"/>
      <c r="R1199" s="256"/>
      <c r="S1199" s="256"/>
      <c r="T1199" s="256"/>
      <c r="U1199" s="256"/>
      <c r="V1199" s="257"/>
      <c r="W1199" s="257"/>
      <c r="X1199" s="257"/>
      <c r="Y1199" s="257"/>
      <c r="Z1199" s="257"/>
      <c r="AA1199" s="257"/>
      <c r="AB1199" s="253"/>
      <c r="AC1199" s="258"/>
      <c r="AD1199" s="253"/>
      <c r="AE1199" s="253"/>
      <c r="AF1199" s="253"/>
      <c r="AG1199" s="253"/>
      <c r="AH1199" s="253"/>
      <c r="AI1199" s="253"/>
      <c r="AJ1199" s="253"/>
      <c r="AK1199" s="258"/>
      <c r="AL1199" s="258"/>
      <c r="AM1199" s="258"/>
      <c r="AN1199" s="258"/>
      <c r="AO1199" s="258"/>
      <c r="AP1199" s="258"/>
      <c r="AQ1199" s="258"/>
      <c r="AR1199" s="258"/>
      <c r="AS1199" s="258"/>
      <c r="AT1199" s="258"/>
      <c r="AU1199" s="258"/>
      <c r="AV1199" s="258"/>
      <c r="AW1199" s="258"/>
      <c r="AX1199" s="258"/>
      <c r="AY1199" s="258"/>
      <c r="AZ1199" s="258"/>
      <c r="BA1199" s="258"/>
      <c r="BB1199" s="258"/>
      <c r="BC1199" s="258"/>
      <c r="BD1199" s="258"/>
      <c r="BE1199" s="258"/>
      <c r="BF1199" s="258"/>
      <c r="BG1199" s="258"/>
      <c r="BH1199" s="258"/>
      <c r="BI1199" s="258"/>
      <c r="BJ1199" s="258"/>
      <c r="BK1199" s="258"/>
      <c r="BL1199" s="297"/>
      <c r="BM1199" s="258"/>
      <c r="BN1199" s="258"/>
      <c r="BO1199" s="258"/>
      <c r="BP1199" s="258"/>
      <c r="BQ1199" s="258"/>
      <c r="BR1199" s="258"/>
      <c r="BS1199" s="258"/>
      <c r="BT1199" s="258"/>
      <c r="BU1199" s="258"/>
      <c r="BV1199" s="259"/>
      <c r="BW1199" s="260"/>
      <c r="BX1199" s="258"/>
      <c r="BY1199" s="258"/>
      <c r="BZ1199" s="258"/>
      <c r="CA1199" s="258"/>
    </row>
    <row r="1200" spans="2:79" x14ac:dyDescent="0.25">
      <c r="B1200" s="263"/>
      <c r="C1200" s="261"/>
      <c r="I1200" s="220"/>
      <c r="J1200" s="253"/>
      <c r="K1200" s="254"/>
      <c r="L1200" s="254"/>
      <c r="M1200" s="255"/>
      <c r="N1200" s="326"/>
      <c r="O1200" s="256"/>
      <c r="P1200" s="256"/>
      <c r="Q1200" s="256"/>
      <c r="R1200" s="256"/>
      <c r="S1200" s="256"/>
      <c r="T1200" s="256"/>
      <c r="U1200" s="256"/>
      <c r="V1200" s="257"/>
      <c r="W1200" s="257"/>
      <c r="X1200" s="257"/>
      <c r="Y1200" s="257"/>
      <c r="Z1200" s="257"/>
      <c r="AA1200" s="257"/>
      <c r="AB1200" s="253"/>
      <c r="AC1200" s="258"/>
      <c r="AD1200" s="253"/>
      <c r="AE1200" s="253"/>
      <c r="AF1200" s="253"/>
      <c r="AG1200" s="253"/>
      <c r="AH1200" s="253"/>
      <c r="AI1200" s="253"/>
      <c r="AJ1200" s="253"/>
      <c r="AK1200" s="258"/>
      <c r="AL1200" s="258"/>
      <c r="AM1200" s="258"/>
      <c r="AN1200" s="258"/>
      <c r="AO1200" s="258"/>
      <c r="AP1200" s="258"/>
      <c r="AQ1200" s="258"/>
      <c r="AR1200" s="258"/>
      <c r="AS1200" s="258"/>
      <c r="AT1200" s="258"/>
      <c r="AU1200" s="258"/>
      <c r="AV1200" s="258"/>
      <c r="AW1200" s="258"/>
      <c r="AX1200" s="258"/>
      <c r="AY1200" s="258"/>
      <c r="AZ1200" s="258"/>
      <c r="BA1200" s="258"/>
      <c r="BB1200" s="258"/>
      <c r="BC1200" s="258"/>
      <c r="BD1200" s="258"/>
      <c r="BE1200" s="258"/>
      <c r="BF1200" s="258"/>
      <c r="BG1200" s="258"/>
      <c r="BH1200" s="258"/>
      <c r="BI1200" s="258"/>
      <c r="BJ1200" s="258"/>
      <c r="BK1200" s="258"/>
      <c r="BL1200" s="297"/>
      <c r="BM1200" s="258"/>
      <c r="BN1200" s="258"/>
      <c r="BO1200" s="258"/>
      <c r="BP1200" s="258"/>
      <c r="BQ1200" s="258"/>
      <c r="BR1200" s="258"/>
      <c r="BS1200" s="258"/>
      <c r="BT1200" s="258"/>
      <c r="BU1200" s="258"/>
      <c r="BV1200" s="259"/>
      <c r="BW1200" s="260"/>
      <c r="BX1200" s="258"/>
      <c r="BY1200" s="258"/>
      <c r="BZ1200" s="258"/>
      <c r="CA1200" s="258"/>
    </row>
    <row r="1201" spans="2:79" x14ac:dyDescent="0.25">
      <c r="B1201" s="263"/>
      <c r="C1201" s="261"/>
      <c r="I1201" s="220"/>
      <c r="J1201" s="253"/>
      <c r="K1201" s="254"/>
      <c r="L1201" s="254"/>
      <c r="M1201" s="255"/>
      <c r="N1201" s="326"/>
      <c r="O1201" s="256"/>
      <c r="P1201" s="256"/>
      <c r="Q1201" s="256"/>
      <c r="R1201" s="256"/>
      <c r="S1201" s="256"/>
      <c r="T1201" s="256"/>
      <c r="U1201" s="256"/>
      <c r="V1201" s="257"/>
      <c r="W1201" s="257"/>
      <c r="X1201" s="257"/>
      <c r="Y1201" s="257"/>
      <c r="Z1201" s="257"/>
      <c r="AA1201" s="257"/>
      <c r="AB1201" s="253"/>
      <c r="AC1201" s="258"/>
      <c r="AD1201" s="253"/>
      <c r="AE1201" s="253"/>
      <c r="AF1201" s="253"/>
      <c r="AG1201" s="253"/>
      <c r="AH1201" s="253"/>
      <c r="AI1201" s="253"/>
      <c r="AJ1201" s="253"/>
      <c r="AK1201" s="258"/>
      <c r="AL1201" s="258"/>
      <c r="AM1201" s="258"/>
      <c r="AN1201" s="258"/>
      <c r="AO1201" s="258"/>
      <c r="AP1201" s="258"/>
      <c r="AQ1201" s="258"/>
      <c r="AR1201" s="258"/>
      <c r="AS1201" s="258"/>
      <c r="AT1201" s="258"/>
      <c r="AU1201" s="258"/>
      <c r="AV1201" s="258"/>
      <c r="AW1201" s="258"/>
      <c r="AX1201" s="258"/>
      <c r="AY1201" s="258"/>
      <c r="AZ1201" s="258"/>
      <c r="BA1201" s="258"/>
      <c r="BB1201" s="258"/>
      <c r="BC1201" s="258"/>
      <c r="BD1201" s="258"/>
      <c r="BE1201" s="258"/>
      <c r="BF1201" s="258"/>
      <c r="BG1201" s="258"/>
      <c r="BH1201" s="258"/>
      <c r="BI1201" s="258"/>
      <c r="BJ1201" s="258"/>
      <c r="BK1201" s="258"/>
      <c r="BL1201" s="297"/>
      <c r="BM1201" s="258"/>
      <c r="BN1201" s="258"/>
      <c r="BO1201" s="258"/>
      <c r="BP1201" s="258"/>
      <c r="BQ1201" s="258"/>
      <c r="BR1201" s="258"/>
      <c r="BS1201" s="258"/>
      <c r="BT1201" s="258"/>
      <c r="BU1201" s="258"/>
      <c r="BV1201" s="259"/>
      <c r="BW1201" s="260"/>
      <c r="BX1201" s="258"/>
      <c r="BY1201" s="258"/>
      <c r="BZ1201" s="258"/>
      <c r="CA1201" s="258"/>
    </row>
    <row r="1202" spans="2:79" x14ac:dyDescent="0.25">
      <c r="B1202" s="263"/>
      <c r="C1202" s="261"/>
      <c r="I1202" s="220"/>
      <c r="J1202" s="253"/>
      <c r="K1202" s="254"/>
      <c r="L1202" s="254"/>
      <c r="M1202" s="255"/>
      <c r="N1202" s="326"/>
      <c r="O1202" s="256"/>
      <c r="P1202" s="256"/>
      <c r="Q1202" s="256"/>
      <c r="R1202" s="256"/>
      <c r="S1202" s="256"/>
      <c r="T1202" s="256"/>
      <c r="U1202" s="256"/>
      <c r="V1202" s="257"/>
      <c r="W1202" s="257"/>
      <c r="X1202" s="257"/>
      <c r="Y1202" s="257"/>
      <c r="Z1202" s="257"/>
      <c r="AA1202" s="257"/>
      <c r="AB1202" s="253"/>
      <c r="AC1202" s="258"/>
      <c r="AD1202" s="253"/>
      <c r="AE1202" s="253"/>
      <c r="AF1202" s="253"/>
      <c r="AG1202" s="253"/>
      <c r="AH1202" s="253"/>
      <c r="AI1202" s="253"/>
      <c r="AJ1202" s="253"/>
      <c r="AK1202" s="258"/>
      <c r="AL1202" s="258"/>
      <c r="AM1202" s="258"/>
      <c r="AN1202" s="258"/>
      <c r="AO1202" s="258"/>
      <c r="AP1202" s="258"/>
      <c r="AQ1202" s="258"/>
      <c r="AR1202" s="258"/>
      <c r="AS1202" s="258"/>
      <c r="AT1202" s="258"/>
      <c r="AU1202" s="258"/>
      <c r="AV1202" s="258"/>
      <c r="AW1202" s="258"/>
      <c r="AX1202" s="258"/>
      <c r="AY1202" s="258"/>
      <c r="AZ1202" s="258"/>
      <c r="BA1202" s="258"/>
      <c r="BB1202" s="258"/>
      <c r="BC1202" s="258"/>
      <c r="BD1202" s="258"/>
      <c r="BE1202" s="258"/>
      <c r="BF1202" s="258"/>
      <c r="BG1202" s="258"/>
      <c r="BH1202" s="258"/>
      <c r="BI1202" s="258"/>
      <c r="BJ1202" s="258"/>
      <c r="BK1202" s="258"/>
      <c r="BL1202" s="297"/>
      <c r="BM1202" s="258"/>
      <c r="BN1202" s="258"/>
      <c r="BO1202" s="258"/>
      <c r="BP1202" s="258"/>
      <c r="BQ1202" s="258"/>
      <c r="BR1202" s="258"/>
      <c r="BS1202" s="258"/>
      <c r="BT1202" s="258"/>
      <c r="BU1202" s="258"/>
      <c r="BV1202" s="259"/>
      <c r="BW1202" s="260"/>
      <c r="BX1202" s="258"/>
      <c r="BY1202" s="258"/>
      <c r="BZ1202" s="258"/>
      <c r="CA1202" s="258"/>
    </row>
    <row r="1203" spans="2:79" x14ac:dyDescent="0.25">
      <c r="B1203" s="263"/>
      <c r="C1203" s="261"/>
      <c r="I1203" s="220"/>
      <c r="J1203" s="253"/>
      <c r="K1203" s="254"/>
      <c r="L1203" s="254"/>
      <c r="M1203" s="255"/>
      <c r="N1203" s="326"/>
      <c r="O1203" s="256"/>
      <c r="P1203" s="256"/>
      <c r="Q1203" s="256"/>
      <c r="R1203" s="256"/>
      <c r="S1203" s="256"/>
      <c r="T1203" s="256"/>
      <c r="U1203" s="256"/>
      <c r="V1203" s="257"/>
      <c r="W1203" s="257"/>
      <c r="X1203" s="257"/>
      <c r="Y1203" s="257"/>
      <c r="Z1203" s="257"/>
      <c r="AA1203" s="257"/>
      <c r="AB1203" s="253"/>
      <c r="AC1203" s="258"/>
      <c r="AD1203" s="253"/>
      <c r="AE1203" s="253"/>
      <c r="AF1203" s="253"/>
      <c r="AG1203" s="253"/>
      <c r="AH1203" s="253"/>
      <c r="AI1203" s="253"/>
      <c r="AJ1203" s="253"/>
      <c r="AK1203" s="258"/>
      <c r="AL1203" s="258"/>
      <c r="AM1203" s="258"/>
      <c r="AN1203" s="258"/>
      <c r="AO1203" s="258"/>
      <c r="AP1203" s="258"/>
      <c r="AQ1203" s="258"/>
      <c r="AR1203" s="258"/>
      <c r="AS1203" s="258"/>
      <c r="AT1203" s="258"/>
      <c r="AU1203" s="258"/>
      <c r="AV1203" s="258"/>
      <c r="AW1203" s="258"/>
      <c r="AX1203" s="258"/>
      <c r="AY1203" s="258"/>
      <c r="AZ1203" s="258"/>
      <c r="BA1203" s="258"/>
      <c r="BB1203" s="258"/>
      <c r="BC1203" s="258"/>
      <c r="BD1203" s="258"/>
      <c r="BE1203" s="258"/>
      <c r="BF1203" s="258"/>
      <c r="BG1203" s="258"/>
      <c r="BH1203" s="258"/>
      <c r="BI1203" s="258"/>
      <c r="BJ1203" s="258"/>
      <c r="BK1203" s="258"/>
      <c r="BL1203" s="297"/>
      <c r="BM1203" s="258"/>
      <c r="BN1203" s="258"/>
      <c r="BO1203" s="258"/>
      <c r="BP1203" s="258"/>
      <c r="BQ1203" s="258"/>
      <c r="BR1203" s="258"/>
      <c r="BS1203" s="258"/>
      <c r="BT1203" s="258"/>
      <c r="BU1203" s="258"/>
      <c r="BV1203" s="259"/>
      <c r="BW1203" s="260"/>
      <c r="BX1203" s="258"/>
      <c r="BY1203" s="258"/>
      <c r="BZ1203" s="258"/>
      <c r="CA1203" s="258"/>
    </row>
    <row r="1204" spans="2:79" x14ac:dyDescent="0.25">
      <c r="B1204" s="263"/>
      <c r="C1204" s="261"/>
      <c r="I1204" s="220"/>
      <c r="J1204" s="253"/>
      <c r="K1204" s="254"/>
      <c r="L1204" s="254"/>
      <c r="M1204" s="255"/>
      <c r="N1204" s="326"/>
      <c r="O1204" s="256"/>
      <c r="P1204" s="256"/>
      <c r="Q1204" s="256"/>
      <c r="R1204" s="256"/>
      <c r="S1204" s="256"/>
      <c r="T1204" s="256"/>
      <c r="U1204" s="256"/>
      <c r="V1204" s="257"/>
      <c r="W1204" s="257"/>
      <c r="X1204" s="257"/>
      <c r="Y1204" s="257"/>
      <c r="Z1204" s="257"/>
      <c r="AA1204" s="257"/>
      <c r="AB1204" s="253"/>
      <c r="AC1204" s="258"/>
      <c r="AD1204" s="253"/>
      <c r="AE1204" s="253"/>
      <c r="AF1204" s="253"/>
      <c r="AG1204" s="253"/>
      <c r="AH1204" s="253"/>
      <c r="AI1204" s="253"/>
      <c r="AJ1204" s="253"/>
      <c r="AK1204" s="258"/>
      <c r="AL1204" s="258"/>
      <c r="AM1204" s="258"/>
      <c r="AN1204" s="258"/>
      <c r="AO1204" s="258"/>
      <c r="AP1204" s="258"/>
      <c r="AQ1204" s="258"/>
      <c r="AR1204" s="258"/>
      <c r="AS1204" s="258"/>
      <c r="AT1204" s="258"/>
      <c r="AU1204" s="258"/>
      <c r="AV1204" s="258"/>
      <c r="AW1204" s="258"/>
      <c r="AX1204" s="258"/>
      <c r="AY1204" s="258"/>
      <c r="AZ1204" s="258"/>
      <c r="BA1204" s="258"/>
      <c r="BB1204" s="258"/>
      <c r="BC1204" s="258"/>
      <c r="BD1204" s="258"/>
      <c r="BE1204" s="258"/>
      <c r="BF1204" s="258"/>
      <c r="BG1204" s="258"/>
      <c r="BH1204" s="258"/>
      <c r="BI1204" s="258"/>
      <c r="BJ1204" s="258"/>
      <c r="BK1204" s="258"/>
      <c r="BL1204" s="297"/>
      <c r="BM1204" s="258"/>
      <c r="BN1204" s="258"/>
      <c r="BO1204" s="258"/>
      <c r="BP1204" s="258"/>
      <c r="BQ1204" s="258"/>
      <c r="BR1204" s="258"/>
      <c r="BS1204" s="258"/>
      <c r="BT1204" s="258"/>
      <c r="BU1204" s="258"/>
      <c r="BV1204" s="259"/>
      <c r="BW1204" s="260"/>
      <c r="BX1204" s="258"/>
      <c r="BY1204" s="258"/>
      <c r="BZ1204" s="258"/>
      <c r="CA1204" s="258"/>
    </row>
    <row r="1205" spans="2:79" x14ac:dyDescent="0.25">
      <c r="B1205" s="263"/>
      <c r="C1205" s="261"/>
      <c r="I1205" s="220"/>
      <c r="J1205" s="253"/>
      <c r="K1205" s="254"/>
      <c r="L1205" s="254"/>
      <c r="M1205" s="255"/>
      <c r="N1205" s="326"/>
      <c r="O1205" s="256"/>
      <c r="P1205" s="256"/>
      <c r="Q1205" s="256"/>
      <c r="R1205" s="256"/>
      <c r="S1205" s="256"/>
      <c r="T1205" s="256"/>
      <c r="U1205" s="256"/>
      <c r="V1205" s="257"/>
      <c r="W1205" s="257"/>
      <c r="X1205" s="257"/>
      <c r="Y1205" s="257"/>
      <c r="Z1205" s="257"/>
      <c r="AA1205" s="257"/>
      <c r="AB1205" s="253"/>
      <c r="AC1205" s="258"/>
      <c r="AD1205" s="253"/>
      <c r="AE1205" s="253"/>
      <c r="AF1205" s="253"/>
      <c r="AG1205" s="253"/>
      <c r="AH1205" s="253"/>
      <c r="AI1205" s="253"/>
      <c r="AJ1205" s="253"/>
      <c r="AK1205" s="258"/>
      <c r="AL1205" s="258"/>
      <c r="AM1205" s="258"/>
      <c r="AN1205" s="258"/>
      <c r="AO1205" s="258"/>
      <c r="AP1205" s="258"/>
      <c r="AQ1205" s="258"/>
      <c r="AR1205" s="258"/>
      <c r="AS1205" s="258"/>
      <c r="AT1205" s="258"/>
      <c r="AU1205" s="258"/>
      <c r="AV1205" s="258"/>
      <c r="AW1205" s="258"/>
      <c r="AX1205" s="258"/>
      <c r="AY1205" s="258"/>
      <c r="AZ1205" s="258"/>
      <c r="BA1205" s="258"/>
      <c r="BB1205" s="258"/>
      <c r="BC1205" s="258"/>
      <c r="BD1205" s="258"/>
      <c r="BE1205" s="258"/>
      <c r="BF1205" s="258"/>
      <c r="BG1205" s="258"/>
      <c r="BH1205" s="258"/>
      <c r="BI1205" s="258"/>
      <c r="BJ1205" s="258"/>
      <c r="BK1205" s="258"/>
      <c r="BL1205" s="297"/>
      <c r="BM1205" s="258"/>
      <c r="BN1205" s="258"/>
      <c r="BO1205" s="258"/>
      <c r="BP1205" s="258"/>
      <c r="BQ1205" s="258"/>
      <c r="BR1205" s="258"/>
      <c r="BS1205" s="258"/>
      <c r="BT1205" s="258"/>
      <c r="BU1205" s="258"/>
      <c r="BV1205" s="259"/>
      <c r="BW1205" s="260"/>
      <c r="BX1205" s="258"/>
      <c r="BY1205" s="258"/>
      <c r="BZ1205" s="258"/>
      <c r="CA1205" s="258"/>
    </row>
    <row r="1206" spans="2:79" x14ac:dyDescent="0.25">
      <c r="B1206" s="263"/>
      <c r="C1206" s="261"/>
      <c r="I1206" s="220"/>
      <c r="J1206" s="253"/>
      <c r="K1206" s="254"/>
      <c r="L1206" s="254"/>
      <c r="M1206" s="255"/>
      <c r="N1206" s="326"/>
      <c r="O1206" s="256"/>
      <c r="P1206" s="256"/>
      <c r="Q1206" s="256"/>
      <c r="R1206" s="256"/>
      <c r="S1206" s="256"/>
      <c r="T1206" s="256"/>
      <c r="U1206" s="256"/>
      <c r="V1206" s="257"/>
      <c r="W1206" s="257"/>
      <c r="X1206" s="257"/>
      <c r="Y1206" s="257"/>
      <c r="Z1206" s="257"/>
      <c r="AA1206" s="257"/>
      <c r="AB1206" s="253"/>
      <c r="AC1206" s="258"/>
      <c r="AD1206" s="253"/>
      <c r="AE1206" s="253"/>
      <c r="AF1206" s="253"/>
      <c r="AG1206" s="253"/>
      <c r="AH1206" s="253"/>
      <c r="AI1206" s="253"/>
      <c r="AJ1206" s="253"/>
      <c r="AK1206" s="258"/>
      <c r="AL1206" s="258"/>
      <c r="AM1206" s="258"/>
      <c r="AN1206" s="258"/>
      <c r="AO1206" s="258"/>
      <c r="AP1206" s="258"/>
      <c r="AQ1206" s="258"/>
      <c r="AR1206" s="258"/>
      <c r="AS1206" s="258"/>
      <c r="AT1206" s="258"/>
      <c r="AU1206" s="258"/>
      <c r="AV1206" s="258"/>
      <c r="AW1206" s="258"/>
      <c r="AX1206" s="258"/>
      <c r="AY1206" s="258"/>
      <c r="AZ1206" s="258"/>
      <c r="BA1206" s="258"/>
      <c r="BB1206" s="258"/>
      <c r="BC1206" s="258"/>
      <c r="BD1206" s="258"/>
      <c r="BE1206" s="258"/>
      <c r="BF1206" s="258"/>
      <c r="BG1206" s="258"/>
      <c r="BH1206" s="258"/>
      <c r="BI1206" s="258"/>
      <c r="BJ1206" s="258"/>
      <c r="BK1206" s="258"/>
      <c r="BL1206" s="297"/>
      <c r="BM1206" s="258"/>
      <c r="BN1206" s="258"/>
      <c r="BO1206" s="258"/>
      <c r="BP1206" s="258"/>
      <c r="BQ1206" s="258"/>
      <c r="BR1206" s="258"/>
      <c r="BS1206" s="258"/>
      <c r="BT1206" s="258"/>
      <c r="BU1206" s="258"/>
      <c r="BV1206" s="259"/>
      <c r="BW1206" s="260"/>
      <c r="BX1206" s="258"/>
      <c r="BY1206" s="258"/>
      <c r="BZ1206" s="258"/>
      <c r="CA1206" s="258"/>
    </row>
    <row r="1207" spans="2:79" x14ac:dyDescent="0.25">
      <c r="B1207" s="263"/>
      <c r="C1207" s="261"/>
      <c r="I1207" s="220"/>
      <c r="J1207" s="253"/>
      <c r="K1207" s="254"/>
      <c r="L1207" s="254"/>
      <c r="M1207" s="255"/>
      <c r="N1207" s="326"/>
      <c r="O1207" s="256"/>
      <c r="P1207" s="256"/>
      <c r="Q1207" s="256"/>
      <c r="R1207" s="256"/>
      <c r="S1207" s="256"/>
      <c r="T1207" s="256"/>
      <c r="U1207" s="256"/>
      <c r="V1207" s="257"/>
      <c r="W1207" s="257"/>
      <c r="X1207" s="257"/>
      <c r="Y1207" s="257"/>
      <c r="Z1207" s="257"/>
      <c r="AA1207" s="257"/>
      <c r="AB1207" s="253"/>
      <c r="AC1207" s="258"/>
      <c r="AD1207" s="253"/>
      <c r="AE1207" s="253"/>
      <c r="AF1207" s="253"/>
      <c r="AG1207" s="253"/>
      <c r="AH1207" s="253"/>
      <c r="AI1207" s="253"/>
      <c r="AJ1207" s="253"/>
      <c r="AK1207" s="258"/>
      <c r="AL1207" s="258"/>
      <c r="AM1207" s="258"/>
      <c r="AN1207" s="258"/>
      <c r="AO1207" s="258"/>
      <c r="AP1207" s="258"/>
      <c r="AQ1207" s="258"/>
      <c r="AR1207" s="258"/>
      <c r="AS1207" s="258"/>
      <c r="AT1207" s="258"/>
      <c r="AU1207" s="258"/>
      <c r="AV1207" s="258"/>
      <c r="AW1207" s="258"/>
      <c r="AX1207" s="258"/>
      <c r="AY1207" s="258"/>
      <c r="AZ1207" s="258"/>
      <c r="BA1207" s="258"/>
      <c r="BB1207" s="258"/>
      <c r="BC1207" s="258"/>
      <c r="BD1207" s="258"/>
      <c r="BE1207" s="258"/>
      <c r="BF1207" s="258"/>
      <c r="BG1207" s="258"/>
      <c r="BH1207" s="258"/>
      <c r="BI1207" s="258"/>
      <c r="BJ1207" s="258"/>
      <c r="BK1207" s="258"/>
      <c r="BL1207" s="297"/>
      <c r="BM1207" s="258"/>
      <c r="BN1207" s="258"/>
      <c r="BO1207" s="258"/>
      <c r="BP1207" s="258"/>
      <c r="BQ1207" s="258"/>
      <c r="BR1207" s="258"/>
      <c r="BS1207" s="258"/>
      <c r="BT1207" s="258"/>
      <c r="BU1207" s="258"/>
      <c r="BV1207" s="259"/>
      <c r="BW1207" s="260"/>
      <c r="BX1207" s="258"/>
      <c r="BY1207" s="258"/>
      <c r="BZ1207" s="258"/>
      <c r="CA1207" s="258"/>
    </row>
    <row r="1208" spans="2:79" x14ac:dyDescent="0.25">
      <c r="B1208" s="263"/>
      <c r="C1208" s="261"/>
      <c r="I1208" s="220"/>
      <c r="J1208" s="253"/>
      <c r="K1208" s="254"/>
      <c r="L1208" s="254"/>
      <c r="M1208" s="255"/>
      <c r="N1208" s="326"/>
      <c r="O1208" s="256"/>
      <c r="P1208" s="256"/>
      <c r="Q1208" s="256"/>
      <c r="R1208" s="256"/>
      <c r="S1208" s="256"/>
      <c r="T1208" s="256"/>
      <c r="U1208" s="256"/>
      <c r="V1208" s="257"/>
      <c r="W1208" s="257"/>
      <c r="X1208" s="257"/>
      <c r="Y1208" s="257"/>
      <c r="Z1208" s="257"/>
      <c r="AA1208" s="257"/>
      <c r="AB1208" s="253"/>
      <c r="AC1208" s="258"/>
      <c r="AD1208" s="253"/>
      <c r="AE1208" s="253"/>
      <c r="AF1208" s="253"/>
      <c r="AG1208" s="253"/>
      <c r="AH1208" s="253"/>
      <c r="AI1208" s="253"/>
      <c r="AJ1208" s="253"/>
      <c r="AK1208" s="258"/>
      <c r="AL1208" s="258"/>
      <c r="AM1208" s="258"/>
      <c r="AN1208" s="258"/>
      <c r="AO1208" s="258"/>
      <c r="AP1208" s="258"/>
      <c r="AQ1208" s="258"/>
      <c r="AR1208" s="258"/>
      <c r="AS1208" s="258"/>
      <c r="AT1208" s="258"/>
      <c r="AU1208" s="258"/>
      <c r="AV1208" s="258"/>
      <c r="AW1208" s="258"/>
      <c r="AX1208" s="258"/>
      <c r="AY1208" s="258"/>
      <c r="AZ1208" s="258"/>
      <c r="BA1208" s="258"/>
      <c r="BB1208" s="258"/>
      <c r="BC1208" s="258"/>
      <c r="BD1208" s="258"/>
      <c r="BE1208" s="258"/>
      <c r="BF1208" s="258"/>
      <c r="BG1208" s="258"/>
      <c r="BH1208" s="258"/>
      <c r="BI1208" s="258"/>
      <c r="BJ1208" s="258"/>
      <c r="BK1208" s="258"/>
      <c r="BL1208" s="297"/>
      <c r="BM1208" s="258"/>
      <c r="BN1208" s="258"/>
      <c r="BO1208" s="258"/>
      <c r="BP1208" s="258"/>
      <c r="BQ1208" s="258"/>
      <c r="BR1208" s="258"/>
      <c r="BS1208" s="258"/>
      <c r="BT1208" s="258"/>
      <c r="BU1208" s="258"/>
      <c r="BV1208" s="259"/>
      <c r="BW1208" s="260"/>
      <c r="BX1208" s="258"/>
      <c r="BY1208" s="258"/>
      <c r="BZ1208" s="258"/>
      <c r="CA1208" s="258"/>
    </row>
    <row r="1209" spans="2:79" x14ac:dyDescent="0.25">
      <c r="B1209" s="263"/>
      <c r="C1209" s="261"/>
      <c r="I1209" s="220"/>
      <c r="J1209" s="253"/>
      <c r="K1209" s="254"/>
      <c r="L1209" s="254"/>
      <c r="M1209" s="255"/>
      <c r="N1209" s="326"/>
      <c r="O1209" s="256"/>
      <c r="P1209" s="256"/>
      <c r="Q1209" s="256"/>
      <c r="R1209" s="256"/>
      <c r="S1209" s="256"/>
      <c r="T1209" s="256"/>
      <c r="U1209" s="256"/>
      <c r="V1209" s="257"/>
      <c r="W1209" s="257"/>
      <c r="X1209" s="257"/>
      <c r="Y1209" s="257"/>
      <c r="Z1209" s="257"/>
      <c r="AA1209" s="257"/>
      <c r="AB1209" s="253"/>
      <c r="AC1209" s="258"/>
      <c r="AD1209" s="253"/>
      <c r="AE1209" s="253"/>
      <c r="AF1209" s="253"/>
      <c r="AG1209" s="253"/>
      <c r="AH1209" s="253"/>
      <c r="AI1209" s="253"/>
      <c r="AJ1209" s="253"/>
      <c r="AK1209" s="258"/>
      <c r="AL1209" s="258"/>
      <c r="AM1209" s="258"/>
      <c r="AN1209" s="258"/>
      <c r="AO1209" s="258"/>
      <c r="AP1209" s="258"/>
      <c r="AQ1209" s="258"/>
      <c r="AR1209" s="258"/>
      <c r="AS1209" s="258"/>
      <c r="AT1209" s="258"/>
      <c r="AU1209" s="258"/>
      <c r="AV1209" s="258"/>
      <c r="AW1209" s="258"/>
      <c r="AX1209" s="258"/>
      <c r="AY1209" s="258"/>
      <c r="AZ1209" s="258"/>
      <c r="BA1209" s="258"/>
      <c r="BB1209" s="258"/>
      <c r="BC1209" s="258"/>
      <c r="BD1209" s="258"/>
      <c r="BE1209" s="258"/>
      <c r="BF1209" s="258"/>
      <c r="BG1209" s="258"/>
      <c r="BH1209" s="258"/>
      <c r="BI1209" s="258"/>
      <c r="BJ1209" s="258"/>
      <c r="BK1209" s="258"/>
      <c r="BL1209" s="297"/>
      <c r="BM1209" s="258"/>
      <c r="BN1209" s="258"/>
      <c r="BO1209" s="258"/>
      <c r="BP1209" s="258"/>
      <c r="BQ1209" s="258"/>
      <c r="BR1209" s="258"/>
      <c r="BS1209" s="258"/>
      <c r="BT1209" s="258"/>
      <c r="BU1209" s="258"/>
      <c r="BV1209" s="259"/>
      <c r="BW1209" s="260"/>
      <c r="BX1209" s="258"/>
      <c r="BY1209" s="258"/>
      <c r="BZ1209" s="258"/>
      <c r="CA1209" s="258"/>
    </row>
    <row r="1210" spans="2:79" x14ac:dyDescent="0.25">
      <c r="B1210" s="263"/>
      <c r="C1210" s="261"/>
      <c r="I1210" s="220"/>
      <c r="J1210" s="253"/>
      <c r="K1210" s="254"/>
      <c r="L1210" s="254"/>
      <c r="M1210" s="255"/>
      <c r="N1210" s="326"/>
      <c r="O1210" s="256"/>
      <c r="P1210" s="256"/>
      <c r="Q1210" s="256"/>
      <c r="R1210" s="256"/>
      <c r="S1210" s="256"/>
      <c r="T1210" s="256"/>
      <c r="U1210" s="256"/>
      <c r="V1210" s="257"/>
      <c r="W1210" s="257"/>
      <c r="X1210" s="257"/>
      <c r="Y1210" s="257"/>
      <c r="Z1210" s="257"/>
      <c r="AA1210" s="257"/>
      <c r="AB1210" s="253"/>
      <c r="AC1210" s="258"/>
      <c r="AD1210" s="253"/>
      <c r="AE1210" s="253"/>
      <c r="AF1210" s="253"/>
      <c r="AG1210" s="253"/>
      <c r="AH1210" s="253"/>
      <c r="AI1210" s="253"/>
      <c r="AJ1210" s="253"/>
      <c r="AK1210" s="258"/>
      <c r="AL1210" s="258"/>
      <c r="AM1210" s="258"/>
      <c r="AN1210" s="258"/>
      <c r="AO1210" s="258"/>
      <c r="AP1210" s="258"/>
      <c r="AQ1210" s="258"/>
      <c r="AR1210" s="258"/>
      <c r="AS1210" s="258"/>
      <c r="AT1210" s="258"/>
      <c r="AU1210" s="258"/>
      <c r="AV1210" s="258"/>
      <c r="AW1210" s="258"/>
      <c r="AX1210" s="258"/>
      <c r="AY1210" s="258"/>
      <c r="AZ1210" s="258"/>
      <c r="BA1210" s="258"/>
      <c r="BB1210" s="258"/>
      <c r="BC1210" s="258"/>
      <c r="BD1210" s="258"/>
      <c r="BE1210" s="258"/>
      <c r="BF1210" s="258"/>
      <c r="BG1210" s="258"/>
      <c r="BH1210" s="258"/>
      <c r="BI1210" s="258"/>
      <c r="BJ1210" s="258"/>
      <c r="BK1210" s="258"/>
      <c r="BL1210" s="297"/>
      <c r="BM1210" s="258"/>
      <c r="BN1210" s="258"/>
      <c r="BO1210" s="258"/>
      <c r="BP1210" s="258"/>
      <c r="BQ1210" s="258"/>
      <c r="BR1210" s="258"/>
      <c r="BS1210" s="258"/>
      <c r="BT1210" s="258"/>
      <c r="BU1210" s="258"/>
      <c r="BV1210" s="259"/>
      <c r="BW1210" s="260"/>
      <c r="BX1210" s="258"/>
      <c r="BY1210" s="258"/>
      <c r="BZ1210" s="258"/>
      <c r="CA1210" s="258"/>
    </row>
    <row r="1211" spans="2:79" x14ac:dyDescent="0.25">
      <c r="B1211" s="263"/>
      <c r="C1211" s="261"/>
      <c r="I1211" s="220"/>
      <c r="J1211" s="253"/>
      <c r="K1211" s="254"/>
      <c r="L1211" s="254"/>
      <c r="M1211" s="255"/>
      <c r="N1211" s="326"/>
      <c r="O1211" s="256"/>
      <c r="P1211" s="256"/>
      <c r="Q1211" s="256"/>
      <c r="R1211" s="256"/>
      <c r="S1211" s="256"/>
      <c r="T1211" s="256"/>
      <c r="U1211" s="256"/>
      <c r="V1211" s="257"/>
      <c r="W1211" s="257"/>
      <c r="X1211" s="257"/>
      <c r="Y1211" s="257"/>
      <c r="Z1211" s="257"/>
      <c r="AA1211" s="257"/>
      <c r="AB1211" s="253"/>
      <c r="AC1211" s="258"/>
      <c r="AD1211" s="253"/>
      <c r="AE1211" s="253"/>
      <c r="AF1211" s="253"/>
      <c r="AG1211" s="253"/>
      <c r="AH1211" s="253"/>
      <c r="AI1211" s="253"/>
      <c r="AJ1211" s="253"/>
      <c r="AK1211" s="258"/>
      <c r="AL1211" s="258"/>
      <c r="AM1211" s="258"/>
      <c r="AN1211" s="258"/>
      <c r="AO1211" s="258"/>
      <c r="AP1211" s="258"/>
      <c r="AQ1211" s="258"/>
      <c r="AR1211" s="258"/>
      <c r="AS1211" s="258"/>
      <c r="AT1211" s="258"/>
      <c r="AU1211" s="258"/>
      <c r="AV1211" s="258"/>
      <c r="AW1211" s="258"/>
      <c r="AX1211" s="258"/>
      <c r="AY1211" s="258"/>
      <c r="AZ1211" s="258"/>
      <c r="BA1211" s="258"/>
      <c r="BB1211" s="258"/>
      <c r="BC1211" s="258"/>
      <c r="BD1211" s="258"/>
      <c r="BE1211" s="258"/>
      <c r="BF1211" s="258"/>
      <c r="BG1211" s="258"/>
      <c r="BH1211" s="258"/>
      <c r="BI1211" s="258"/>
      <c r="BJ1211" s="258"/>
      <c r="BK1211" s="258"/>
      <c r="BL1211" s="297"/>
      <c r="BM1211" s="258"/>
      <c r="BN1211" s="258"/>
      <c r="BO1211" s="258"/>
      <c r="BP1211" s="258"/>
      <c r="BQ1211" s="258"/>
      <c r="BR1211" s="258"/>
      <c r="BS1211" s="258"/>
      <c r="BT1211" s="258"/>
      <c r="BU1211" s="258"/>
      <c r="BV1211" s="259"/>
      <c r="BW1211" s="260"/>
      <c r="BX1211" s="258"/>
      <c r="BY1211" s="258"/>
      <c r="BZ1211" s="258"/>
      <c r="CA1211" s="258"/>
    </row>
    <row r="1212" spans="2:79" x14ac:dyDescent="0.25">
      <c r="B1212" s="263"/>
      <c r="C1212" s="261"/>
      <c r="I1212" s="220"/>
      <c r="J1212" s="253"/>
      <c r="K1212" s="254"/>
      <c r="L1212" s="254"/>
      <c r="M1212" s="255"/>
      <c r="N1212" s="326"/>
      <c r="O1212" s="256"/>
      <c r="P1212" s="256"/>
      <c r="Q1212" s="256"/>
      <c r="R1212" s="256"/>
      <c r="S1212" s="256"/>
      <c r="T1212" s="256"/>
      <c r="U1212" s="256"/>
      <c r="V1212" s="257"/>
      <c r="W1212" s="257"/>
      <c r="X1212" s="257"/>
      <c r="Y1212" s="257"/>
      <c r="Z1212" s="257"/>
      <c r="AA1212" s="257"/>
      <c r="AB1212" s="253"/>
      <c r="AC1212" s="258"/>
      <c r="AD1212" s="253"/>
      <c r="AE1212" s="253"/>
      <c r="AF1212" s="253"/>
      <c r="AG1212" s="253"/>
      <c r="AH1212" s="253"/>
      <c r="AI1212" s="253"/>
      <c r="AJ1212" s="253"/>
      <c r="AK1212" s="258"/>
      <c r="AL1212" s="258"/>
      <c r="AM1212" s="258"/>
      <c r="AN1212" s="258"/>
      <c r="AO1212" s="258"/>
      <c r="AP1212" s="258"/>
      <c r="AQ1212" s="258"/>
      <c r="AR1212" s="258"/>
      <c r="AS1212" s="258"/>
      <c r="AT1212" s="258"/>
      <c r="AU1212" s="258"/>
      <c r="AV1212" s="258"/>
      <c r="AW1212" s="258"/>
      <c r="AX1212" s="258"/>
      <c r="AY1212" s="258"/>
      <c r="AZ1212" s="258"/>
      <c r="BA1212" s="258"/>
      <c r="BB1212" s="258"/>
      <c r="BC1212" s="258"/>
      <c r="BD1212" s="258"/>
      <c r="BE1212" s="258"/>
      <c r="BF1212" s="258"/>
      <c r="BG1212" s="258"/>
      <c r="BH1212" s="258"/>
      <c r="BI1212" s="258"/>
      <c r="BJ1212" s="258"/>
      <c r="BK1212" s="258"/>
      <c r="BL1212" s="297"/>
      <c r="BM1212" s="258"/>
      <c r="BN1212" s="258"/>
      <c r="BO1212" s="258"/>
      <c r="BP1212" s="258"/>
      <c r="BQ1212" s="258"/>
      <c r="BR1212" s="258"/>
      <c r="BS1212" s="258"/>
      <c r="BT1212" s="258"/>
      <c r="BU1212" s="258"/>
      <c r="BV1212" s="259"/>
      <c r="BW1212" s="260"/>
      <c r="BX1212" s="258"/>
      <c r="BY1212" s="258"/>
      <c r="BZ1212" s="258"/>
      <c r="CA1212" s="258"/>
    </row>
    <row r="1213" spans="2:79" x14ac:dyDescent="0.25">
      <c r="B1213" s="263"/>
      <c r="C1213" s="261"/>
      <c r="I1213" s="220"/>
      <c r="J1213" s="253"/>
      <c r="K1213" s="254"/>
      <c r="L1213" s="254"/>
      <c r="M1213" s="255"/>
      <c r="N1213" s="326"/>
      <c r="O1213" s="256"/>
      <c r="P1213" s="256"/>
      <c r="Q1213" s="256"/>
      <c r="R1213" s="256"/>
      <c r="S1213" s="256"/>
      <c r="T1213" s="256"/>
      <c r="U1213" s="256"/>
      <c r="V1213" s="257"/>
      <c r="W1213" s="257"/>
      <c r="X1213" s="257"/>
      <c r="Y1213" s="257"/>
      <c r="Z1213" s="257"/>
      <c r="AA1213" s="257"/>
      <c r="AB1213" s="253"/>
      <c r="AC1213" s="258"/>
      <c r="AD1213" s="253"/>
      <c r="AE1213" s="253"/>
      <c r="AF1213" s="253"/>
      <c r="AG1213" s="253"/>
      <c r="AH1213" s="253"/>
      <c r="AI1213" s="253"/>
      <c r="AJ1213" s="253"/>
      <c r="AK1213" s="258"/>
      <c r="AL1213" s="258"/>
      <c r="AM1213" s="258"/>
      <c r="AN1213" s="258"/>
      <c r="AO1213" s="258"/>
      <c r="AP1213" s="258"/>
      <c r="AQ1213" s="258"/>
      <c r="AR1213" s="258"/>
      <c r="AS1213" s="258"/>
      <c r="AT1213" s="258"/>
      <c r="AU1213" s="258"/>
      <c r="AV1213" s="258"/>
      <c r="AW1213" s="258"/>
      <c r="AX1213" s="258"/>
      <c r="AY1213" s="258"/>
      <c r="AZ1213" s="258"/>
      <c r="BA1213" s="258"/>
      <c r="BB1213" s="258"/>
      <c r="BC1213" s="258"/>
      <c r="BD1213" s="258"/>
      <c r="BE1213" s="258"/>
      <c r="BF1213" s="258"/>
      <c r="BG1213" s="258"/>
      <c r="BH1213" s="258"/>
      <c r="BI1213" s="258"/>
      <c r="BJ1213" s="258"/>
      <c r="BK1213" s="258"/>
      <c r="BL1213" s="297"/>
      <c r="BM1213" s="258"/>
      <c r="BN1213" s="258"/>
      <c r="BO1213" s="258"/>
      <c r="BP1213" s="258"/>
      <c r="BQ1213" s="258"/>
      <c r="BR1213" s="258"/>
      <c r="BS1213" s="258"/>
      <c r="BT1213" s="258"/>
      <c r="BU1213" s="258"/>
      <c r="BV1213" s="259"/>
      <c r="BW1213" s="260"/>
      <c r="BX1213" s="258"/>
      <c r="BY1213" s="258"/>
      <c r="BZ1213" s="258"/>
      <c r="CA1213" s="258"/>
    </row>
    <row r="1214" spans="2:79" x14ac:dyDescent="0.25">
      <c r="B1214" s="263"/>
      <c r="C1214" s="261"/>
      <c r="I1214" s="220"/>
      <c r="J1214" s="253"/>
      <c r="K1214" s="254"/>
      <c r="L1214" s="254"/>
      <c r="M1214" s="255"/>
      <c r="N1214" s="326"/>
      <c r="O1214" s="256"/>
      <c r="P1214" s="256"/>
      <c r="Q1214" s="256"/>
      <c r="R1214" s="256"/>
      <c r="S1214" s="256"/>
      <c r="T1214" s="256"/>
      <c r="U1214" s="256"/>
      <c r="V1214" s="257"/>
      <c r="W1214" s="257"/>
      <c r="X1214" s="257"/>
      <c r="Y1214" s="257"/>
      <c r="Z1214" s="257"/>
      <c r="AA1214" s="257"/>
      <c r="AB1214" s="253"/>
      <c r="AC1214" s="258"/>
      <c r="AD1214" s="253"/>
      <c r="AE1214" s="253"/>
      <c r="AF1214" s="253"/>
      <c r="AG1214" s="253"/>
      <c r="AH1214" s="253"/>
      <c r="AI1214" s="253"/>
      <c r="AJ1214" s="253"/>
      <c r="AK1214" s="258"/>
      <c r="AL1214" s="258"/>
      <c r="AM1214" s="258"/>
      <c r="AN1214" s="258"/>
      <c r="AO1214" s="258"/>
      <c r="AP1214" s="258"/>
      <c r="AQ1214" s="258"/>
      <c r="AR1214" s="258"/>
      <c r="AS1214" s="258"/>
      <c r="AT1214" s="258"/>
      <c r="AU1214" s="258"/>
      <c r="AV1214" s="258"/>
      <c r="AW1214" s="258"/>
      <c r="AX1214" s="258"/>
      <c r="AY1214" s="258"/>
      <c r="AZ1214" s="258"/>
      <c r="BA1214" s="258"/>
      <c r="BB1214" s="258"/>
      <c r="BC1214" s="258"/>
      <c r="BD1214" s="258"/>
      <c r="BE1214" s="258"/>
      <c r="BF1214" s="258"/>
      <c r="BG1214" s="258"/>
      <c r="BH1214" s="258"/>
      <c r="BI1214" s="258"/>
      <c r="BJ1214" s="258"/>
      <c r="BK1214" s="258"/>
      <c r="BL1214" s="297"/>
      <c r="BM1214" s="258"/>
      <c r="BN1214" s="258"/>
      <c r="BO1214" s="258"/>
      <c r="BP1214" s="258"/>
      <c r="BQ1214" s="258"/>
      <c r="BR1214" s="258"/>
      <c r="BS1214" s="258"/>
      <c r="BT1214" s="258"/>
      <c r="BU1214" s="258"/>
      <c r="BV1214" s="259"/>
      <c r="BW1214" s="260"/>
      <c r="BX1214" s="258"/>
      <c r="BY1214" s="258"/>
      <c r="BZ1214" s="258"/>
      <c r="CA1214" s="258"/>
    </row>
    <row r="1215" spans="2:79" x14ac:dyDescent="0.25">
      <c r="B1215" s="263"/>
      <c r="C1215" s="261"/>
      <c r="I1215" s="220"/>
      <c r="J1215" s="253"/>
      <c r="K1215" s="254"/>
      <c r="L1215" s="254"/>
      <c r="M1215" s="255"/>
      <c r="N1215" s="326"/>
      <c r="O1215" s="256"/>
      <c r="P1215" s="256"/>
      <c r="Q1215" s="256"/>
      <c r="R1215" s="256"/>
      <c r="S1215" s="256"/>
      <c r="T1215" s="256"/>
      <c r="U1215" s="256"/>
      <c r="V1215" s="257"/>
      <c r="W1215" s="257"/>
      <c r="X1215" s="257"/>
      <c r="Y1215" s="257"/>
      <c r="Z1215" s="257"/>
      <c r="AA1215" s="257"/>
      <c r="AB1215" s="253"/>
      <c r="AC1215" s="258"/>
      <c r="AD1215" s="253"/>
      <c r="AE1215" s="253"/>
      <c r="AF1215" s="253"/>
      <c r="AG1215" s="253"/>
      <c r="AH1215" s="253"/>
      <c r="AI1215" s="253"/>
      <c r="AJ1215" s="253"/>
      <c r="AK1215" s="258"/>
      <c r="AL1215" s="258"/>
      <c r="AM1215" s="258"/>
      <c r="AN1215" s="258"/>
      <c r="AO1215" s="258"/>
      <c r="AP1215" s="258"/>
      <c r="AQ1215" s="258"/>
      <c r="AR1215" s="258"/>
      <c r="AS1215" s="258"/>
      <c r="AT1215" s="258"/>
      <c r="AU1215" s="258"/>
      <c r="AV1215" s="258"/>
      <c r="AW1215" s="258"/>
      <c r="AX1215" s="258"/>
      <c r="AY1215" s="258"/>
      <c r="AZ1215" s="258"/>
      <c r="BA1215" s="258"/>
      <c r="BB1215" s="258"/>
      <c r="BC1215" s="258"/>
      <c r="BD1215" s="258"/>
      <c r="BE1215" s="258"/>
      <c r="BF1215" s="258"/>
      <c r="BG1215" s="258"/>
      <c r="BH1215" s="258"/>
      <c r="BI1215" s="258"/>
      <c r="BJ1215" s="258"/>
      <c r="BK1215" s="258"/>
      <c r="BL1215" s="297"/>
      <c r="BM1215" s="258"/>
      <c r="BN1215" s="258"/>
      <c r="BO1215" s="258"/>
      <c r="BP1215" s="258"/>
      <c r="BQ1215" s="258"/>
      <c r="BR1215" s="258"/>
      <c r="BS1215" s="258"/>
      <c r="BT1215" s="258"/>
      <c r="BU1215" s="258"/>
      <c r="BV1215" s="259"/>
      <c r="BW1215" s="260"/>
      <c r="BX1215" s="258"/>
      <c r="BY1215" s="258"/>
      <c r="BZ1215" s="258"/>
      <c r="CA1215" s="258"/>
    </row>
    <row r="1216" spans="2:79" x14ac:dyDescent="0.25">
      <c r="B1216" s="263"/>
      <c r="C1216" s="261"/>
      <c r="I1216" s="220"/>
      <c r="J1216" s="253"/>
      <c r="K1216" s="254"/>
      <c r="L1216" s="254"/>
      <c r="M1216" s="255"/>
      <c r="N1216" s="326"/>
      <c r="O1216" s="256"/>
      <c r="P1216" s="256"/>
      <c r="Q1216" s="256"/>
      <c r="R1216" s="256"/>
      <c r="S1216" s="256"/>
      <c r="T1216" s="256"/>
      <c r="U1216" s="256"/>
      <c r="V1216" s="257"/>
      <c r="W1216" s="257"/>
      <c r="X1216" s="257"/>
      <c r="Y1216" s="257"/>
      <c r="Z1216" s="257"/>
      <c r="AA1216" s="257"/>
      <c r="AB1216" s="253"/>
      <c r="AC1216" s="258"/>
      <c r="AD1216" s="253"/>
      <c r="AE1216" s="253"/>
      <c r="AF1216" s="253"/>
      <c r="AG1216" s="253"/>
      <c r="AH1216" s="253"/>
      <c r="AI1216" s="253"/>
      <c r="AJ1216" s="253"/>
      <c r="AK1216" s="258"/>
      <c r="AL1216" s="258"/>
      <c r="AM1216" s="258"/>
      <c r="AN1216" s="258"/>
      <c r="AO1216" s="258"/>
      <c r="AP1216" s="258"/>
      <c r="AQ1216" s="258"/>
      <c r="AR1216" s="258"/>
      <c r="AS1216" s="258"/>
      <c r="AT1216" s="258"/>
      <c r="AU1216" s="258"/>
      <c r="AV1216" s="258"/>
      <c r="AW1216" s="258"/>
      <c r="AX1216" s="258"/>
      <c r="AY1216" s="258"/>
      <c r="AZ1216" s="258"/>
      <c r="BA1216" s="258"/>
      <c r="BB1216" s="258"/>
      <c r="BC1216" s="258"/>
      <c r="BD1216" s="258"/>
      <c r="BE1216" s="258"/>
      <c r="BF1216" s="258"/>
      <c r="BG1216" s="258"/>
      <c r="BH1216" s="258"/>
      <c r="BI1216" s="258"/>
      <c r="BJ1216" s="258"/>
      <c r="BK1216" s="258"/>
      <c r="BL1216" s="297"/>
      <c r="BM1216" s="258"/>
      <c r="BN1216" s="258"/>
      <c r="BO1216" s="258"/>
      <c r="BP1216" s="258"/>
      <c r="BQ1216" s="258"/>
      <c r="BR1216" s="258"/>
      <c r="BS1216" s="258"/>
      <c r="BT1216" s="258"/>
      <c r="BU1216" s="258"/>
      <c r="BV1216" s="259"/>
      <c r="BW1216" s="260"/>
      <c r="BX1216" s="258"/>
      <c r="BY1216" s="258"/>
      <c r="BZ1216" s="258"/>
      <c r="CA1216" s="258"/>
    </row>
    <row r="1217" spans="2:79" x14ac:dyDescent="0.25">
      <c r="B1217" s="263"/>
      <c r="C1217" s="261"/>
      <c r="I1217" s="220"/>
      <c r="J1217" s="253"/>
      <c r="K1217" s="254"/>
      <c r="L1217" s="254"/>
      <c r="M1217" s="255"/>
      <c r="N1217" s="326"/>
      <c r="O1217" s="256"/>
      <c r="P1217" s="256"/>
      <c r="Q1217" s="256"/>
      <c r="R1217" s="256"/>
      <c r="S1217" s="256"/>
      <c r="T1217" s="256"/>
      <c r="U1217" s="256"/>
      <c r="V1217" s="257"/>
      <c r="W1217" s="257"/>
      <c r="X1217" s="257"/>
      <c r="Y1217" s="257"/>
      <c r="Z1217" s="257"/>
      <c r="AA1217" s="257"/>
      <c r="AB1217" s="253"/>
      <c r="AC1217" s="258"/>
      <c r="AD1217" s="253"/>
      <c r="AE1217" s="253"/>
      <c r="AF1217" s="253"/>
      <c r="AG1217" s="253"/>
      <c r="AH1217" s="253"/>
      <c r="AI1217" s="253"/>
      <c r="AJ1217" s="253"/>
      <c r="AK1217" s="258"/>
      <c r="AL1217" s="258"/>
      <c r="AM1217" s="258"/>
      <c r="AN1217" s="258"/>
      <c r="AO1217" s="258"/>
      <c r="AP1217" s="258"/>
      <c r="AQ1217" s="258"/>
      <c r="AR1217" s="258"/>
      <c r="AS1217" s="258"/>
      <c r="AT1217" s="258"/>
      <c r="AU1217" s="258"/>
      <c r="AV1217" s="258"/>
      <c r="AW1217" s="258"/>
      <c r="AX1217" s="258"/>
      <c r="AY1217" s="258"/>
      <c r="AZ1217" s="258"/>
      <c r="BA1217" s="258"/>
      <c r="BB1217" s="258"/>
      <c r="BC1217" s="258"/>
      <c r="BD1217" s="258"/>
      <c r="BE1217" s="258"/>
      <c r="BF1217" s="258"/>
      <c r="BG1217" s="258"/>
      <c r="BH1217" s="258"/>
      <c r="BI1217" s="258"/>
      <c r="BJ1217" s="258"/>
      <c r="BK1217" s="258"/>
      <c r="BL1217" s="297"/>
      <c r="BM1217" s="258"/>
      <c r="BN1217" s="258"/>
      <c r="BO1217" s="258"/>
      <c r="BP1217" s="258"/>
      <c r="BQ1217" s="258"/>
      <c r="BR1217" s="258"/>
      <c r="BS1217" s="258"/>
      <c r="BT1217" s="258"/>
      <c r="BU1217" s="258"/>
      <c r="BV1217" s="259"/>
      <c r="BW1217" s="260"/>
      <c r="BX1217" s="258"/>
      <c r="BY1217" s="258"/>
      <c r="BZ1217" s="258"/>
      <c r="CA1217" s="258"/>
    </row>
    <row r="1218" spans="2:79" x14ac:dyDescent="0.25">
      <c r="B1218" s="263"/>
      <c r="C1218" s="261"/>
      <c r="I1218" s="220"/>
      <c r="J1218" s="253"/>
      <c r="K1218" s="254"/>
      <c r="L1218" s="254"/>
      <c r="M1218" s="255"/>
      <c r="N1218" s="326"/>
      <c r="O1218" s="256"/>
      <c r="P1218" s="256"/>
      <c r="Q1218" s="256"/>
      <c r="R1218" s="256"/>
      <c r="S1218" s="256"/>
      <c r="T1218" s="256"/>
      <c r="U1218" s="256"/>
      <c r="V1218" s="257"/>
      <c r="W1218" s="257"/>
      <c r="X1218" s="257"/>
      <c r="Y1218" s="257"/>
      <c r="Z1218" s="257"/>
      <c r="AA1218" s="257"/>
      <c r="AB1218" s="253"/>
      <c r="AC1218" s="258"/>
      <c r="AD1218" s="253"/>
      <c r="AE1218" s="253"/>
      <c r="AF1218" s="253"/>
      <c r="AG1218" s="253"/>
      <c r="AH1218" s="253"/>
      <c r="AI1218" s="253"/>
      <c r="AJ1218" s="253"/>
      <c r="AK1218" s="258"/>
      <c r="AL1218" s="258"/>
      <c r="AM1218" s="258"/>
      <c r="AN1218" s="258"/>
      <c r="AO1218" s="258"/>
      <c r="AP1218" s="258"/>
      <c r="AQ1218" s="258"/>
      <c r="AR1218" s="258"/>
      <c r="AS1218" s="258"/>
      <c r="AT1218" s="258"/>
      <c r="AU1218" s="258"/>
      <c r="AV1218" s="258"/>
      <c r="AW1218" s="258"/>
      <c r="AX1218" s="258"/>
      <c r="AY1218" s="258"/>
      <c r="AZ1218" s="258"/>
      <c r="BA1218" s="258"/>
      <c r="BB1218" s="258"/>
      <c r="BC1218" s="258"/>
      <c r="BD1218" s="258"/>
      <c r="BE1218" s="258"/>
      <c r="BF1218" s="258"/>
      <c r="BG1218" s="258"/>
      <c r="BH1218" s="258"/>
      <c r="BI1218" s="258"/>
      <c r="BJ1218" s="258"/>
      <c r="BK1218" s="258"/>
      <c r="BL1218" s="297"/>
      <c r="BM1218" s="258"/>
      <c r="BN1218" s="258"/>
      <c r="BO1218" s="258"/>
      <c r="BP1218" s="258"/>
      <c r="BQ1218" s="258"/>
      <c r="BR1218" s="258"/>
      <c r="BS1218" s="258"/>
      <c r="BT1218" s="258"/>
      <c r="BU1218" s="258"/>
      <c r="BV1218" s="259"/>
      <c r="BW1218" s="260"/>
      <c r="BX1218" s="258"/>
      <c r="BY1218" s="258"/>
      <c r="BZ1218" s="258"/>
      <c r="CA1218" s="258"/>
    </row>
    <row r="1219" spans="2:79" x14ac:dyDescent="0.25">
      <c r="B1219" s="263"/>
      <c r="C1219" s="261"/>
      <c r="I1219" s="220"/>
      <c r="J1219" s="253"/>
      <c r="K1219" s="254"/>
      <c r="L1219" s="254"/>
      <c r="M1219" s="255"/>
      <c r="N1219" s="326"/>
      <c r="O1219" s="256"/>
      <c r="P1219" s="256"/>
      <c r="Q1219" s="256"/>
      <c r="R1219" s="256"/>
      <c r="S1219" s="256"/>
      <c r="T1219" s="256"/>
      <c r="U1219" s="256"/>
      <c r="V1219" s="257"/>
      <c r="W1219" s="257"/>
      <c r="X1219" s="257"/>
      <c r="Y1219" s="257"/>
      <c r="Z1219" s="257"/>
      <c r="AA1219" s="257"/>
      <c r="AB1219" s="253"/>
      <c r="AC1219" s="258"/>
      <c r="AD1219" s="253"/>
      <c r="AE1219" s="253"/>
      <c r="AF1219" s="253"/>
      <c r="AG1219" s="253"/>
      <c r="AH1219" s="253"/>
      <c r="AI1219" s="253"/>
      <c r="AJ1219" s="253"/>
      <c r="AK1219" s="258"/>
      <c r="AL1219" s="258"/>
      <c r="AM1219" s="258"/>
      <c r="AN1219" s="258"/>
      <c r="AO1219" s="258"/>
      <c r="AP1219" s="258"/>
      <c r="AQ1219" s="258"/>
      <c r="AR1219" s="258"/>
      <c r="AS1219" s="258"/>
      <c r="AT1219" s="258"/>
      <c r="AU1219" s="258"/>
      <c r="AV1219" s="258"/>
      <c r="AW1219" s="258"/>
      <c r="AX1219" s="258"/>
      <c r="AY1219" s="258"/>
      <c r="AZ1219" s="258"/>
      <c r="BA1219" s="258"/>
      <c r="BB1219" s="258"/>
      <c r="BC1219" s="258"/>
      <c r="BD1219" s="258"/>
      <c r="BE1219" s="258"/>
      <c r="BF1219" s="258"/>
      <c r="BG1219" s="258"/>
      <c r="BH1219" s="258"/>
      <c r="BI1219" s="258"/>
      <c r="BJ1219" s="258"/>
      <c r="BK1219" s="258"/>
      <c r="BL1219" s="297"/>
      <c r="BM1219" s="258"/>
      <c r="BN1219" s="258"/>
      <c r="BO1219" s="258"/>
      <c r="BP1219" s="258"/>
      <c r="BQ1219" s="258"/>
      <c r="BR1219" s="258"/>
      <c r="BS1219" s="258"/>
      <c r="BT1219" s="258"/>
      <c r="BU1219" s="258"/>
      <c r="BV1219" s="259"/>
      <c r="BW1219" s="260"/>
      <c r="BX1219" s="258"/>
      <c r="BY1219" s="258"/>
      <c r="BZ1219" s="258"/>
      <c r="CA1219" s="258"/>
    </row>
    <row r="1220" spans="2:79" x14ac:dyDescent="0.25">
      <c r="B1220" s="263"/>
      <c r="C1220" s="261"/>
      <c r="I1220" s="220"/>
      <c r="J1220" s="253"/>
      <c r="K1220" s="254"/>
      <c r="L1220" s="254"/>
      <c r="M1220" s="255"/>
      <c r="N1220" s="326"/>
      <c r="O1220" s="256"/>
      <c r="P1220" s="256"/>
      <c r="Q1220" s="256"/>
      <c r="R1220" s="256"/>
      <c r="S1220" s="256"/>
      <c r="T1220" s="256"/>
      <c r="U1220" s="256"/>
      <c r="V1220" s="257"/>
      <c r="W1220" s="257"/>
      <c r="X1220" s="257"/>
      <c r="Y1220" s="257"/>
      <c r="Z1220" s="257"/>
      <c r="AA1220" s="257"/>
      <c r="AB1220" s="253"/>
      <c r="AC1220" s="258"/>
      <c r="AD1220" s="253"/>
      <c r="AE1220" s="253"/>
      <c r="AF1220" s="253"/>
      <c r="AG1220" s="253"/>
      <c r="AH1220" s="253"/>
      <c r="AI1220" s="253"/>
      <c r="AJ1220" s="253"/>
      <c r="AK1220" s="258"/>
      <c r="AL1220" s="258"/>
      <c r="AM1220" s="258"/>
      <c r="AN1220" s="258"/>
      <c r="AO1220" s="258"/>
      <c r="AP1220" s="258"/>
      <c r="AQ1220" s="258"/>
      <c r="AR1220" s="258"/>
      <c r="AS1220" s="258"/>
      <c r="AT1220" s="258"/>
      <c r="AU1220" s="258"/>
      <c r="AV1220" s="258"/>
      <c r="AW1220" s="258"/>
      <c r="AX1220" s="258"/>
      <c r="AY1220" s="258"/>
      <c r="AZ1220" s="258"/>
      <c r="BA1220" s="258"/>
      <c r="BB1220" s="258"/>
      <c r="BC1220" s="258"/>
      <c r="BD1220" s="258"/>
      <c r="BE1220" s="258"/>
      <c r="BF1220" s="258"/>
      <c r="BG1220" s="258"/>
      <c r="BH1220" s="258"/>
      <c r="BI1220" s="258"/>
      <c r="BJ1220" s="258"/>
      <c r="BK1220" s="258"/>
      <c r="BL1220" s="297"/>
      <c r="BM1220" s="258"/>
      <c r="BN1220" s="258"/>
      <c r="BO1220" s="258"/>
      <c r="BP1220" s="258"/>
      <c r="BQ1220" s="258"/>
      <c r="BR1220" s="258"/>
      <c r="BS1220" s="258"/>
      <c r="BT1220" s="258"/>
      <c r="BU1220" s="258"/>
      <c r="BV1220" s="259"/>
      <c r="BW1220" s="260"/>
      <c r="BX1220" s="258"/>
      <c r="BY1220" s="258"/>
      <c r="BZ1220" s="258"/>
      <c r="CA1220" s="258"/>
    </row>
    <row r="1221" spans="2:79" x14ac:dyDescent="0.25">
      <c r="B1221" s="263"/>
      <c r="C1221" s="261"/>
      <c r="I1221" s="220"/>
      <c r="J1221" s="253"/>
      <c r="K1221" s="254"/>
      <c r="L1221" s="254"/>
      <c r="M1221" s="255"/>
      <c r="N1221" s="326"/>
      <c r="O1221" s="256"/>
      <c r="P1221" s="256"/>
      <c r="Q1221" s="256"/>
      <c r="R1221" s="256"/>
      <c r="S1221" s="256"/>
      <c r="T1221" s="256"/>
      <c r="U1221" s="256"/>
      <c r="V1221" s="257"/>
      <c r="W1221" s="257"/>
      <c r="X1221" s="257"/>
      <c r="Y1221" s="257"/>
      <c r="Z1221" s="257"/>
      <c r="AA1221" s="257"/>
      <c r="AB1221" s="253"/>
      <c r="AC1221" s="258"/>
      <c r="AD1221" s="253"/>
      <c r="AE1221" s="253"/>
      <c r="AF1221" s="253"/>
      <c r="AG1221" s="253"/>
      <c r="AH1221" s="253"/>
      <c r="AI1221" s="253"/>
      <c r="AJ1221" s="253"/>
      <c r="AK1221" s="258"/>
      <c r="AL1221" s="258"/>
      <c r="AM1221" s="258"/>
      <c r="AN1221" s="258"/>
      <c r="AO1221" s="258"/>
      <c r="AP1221" s="258"/>
      <c r="AQ1221" s="258"/>
      <c r="AR1221" s="258"/>
      <c r="AS1221" s="258"/>
      <c r="AT1221" s="258"/>
      <c r="AU1221" s="258"/>
      <c r="AV1221" s="258"/>
      <c r="AW1221" s="258"/>
      <c r="AX1221" s="258"/>
      <c r="AY1221" s="258"/>
      <c r="AZ1221" s="258"/>
      <c r="BA1221" s="258"/>
      <c r="BB1221" s="258"/>
      <c r="BC1221" s="258"/>
      <c r="BD1221" s="258"/>
      <c r="BE1221" s="258"/>
      <c r="BF1221" s="258"/>
      <c r="BG1221" s="258"/>
      <c r="BH1221" s="258"/>
      <c r="BI1221" s="258"/>
      <c r="BJ1221" s="258"/>
      <c r="BK1221" s="258"/>
      <c r="BL1221" s="297"/>
      <c r="BM1221" s="258"/>
      <c r="BN1221" s="258"/>
      <c r="BO1221" s="258"/>
      <c r="BP1221" s="258"/>
      <c r="BQ1221" s="258"/>
      <c r="BR1221" s="258"/>
      <c r="BS1221" s="258"/>
      <c r="BT1221" s="258"/>
      <c r="BU1221" s="258"/>
      <c r="BV1221" s="259"/>
      <c r="BW1221" s="260"/>
      <c r="BX1221" s="258"/>
      <c r="BY1221" s="258"/>
      <c r="BZ1221" s="258"/>
      <c r="CA1221" s="258"/>
    </row>
    <row r="1222" spans="2:79" x14ac:dyDescent="0.25">
      <c r="B1222" s="263"/>
      <c r="C1222" s="261"/>
      <c r="I1222" s="220"/>
      <c r="J1222" s="253"/>
      <c r="K1222" s="254"/>
      <c r="L1222" s="254"/>
      <c r="M1222" s="255"/>
      <c r="N1222" s="326"/>
      <c r="O1222" s="256"/>
      <c r="P1222" s="256"/>
      <c r="Q1222" s="256"/>
      <c r="R1222" s="256"/>
      <c r="S1222" s="256"/>
      <c r="T1222" s="256"/>
      <c r="U1222" s="256"/>
      <c r="V1222" s="257"/>
      <c r="W1222" s="257"/>
      <c r="X1222" s="257"/>
      <c r="Y1222" s="257"/>
      <c r="Z1222" s="257"/>
      <c r="AA1222" s="257"/>
      <c r="AB1222" s="253"/>
      <c r="AC1222" s="258"/>
      <c r="AD1222" s="253"/>
      <c r="AE1222" s="253"/>
      <c r="AF1222" s="253"/>
      <c r="AG1222" s="253"/>
      <c r="AH1222" s="253"/>
      <c r="AI1222" s="253"/>
      <c r="AJ1222" s="253"/>
      <c r="AK1222" s="258"/>
      <c r="AL1222" s="258"/>
      <c r="AM1222" s="258"/>
      <c r="AN1222" s="258"/>
      <c r="AO1222" s="258"/>
      <c r="AP1222" s="258"/>
      <c r="AQ1222" s="258"/>
      <c r="AR1222" s="258"/>
      <c r="AS1222" s="258"/>
      <c r="AT1222" s="258"/>
      <c r="AU1222" s="258"/>
      <c r="AV1222" s="258"/>
      <c r="AW1222" s="258"/>
      <c r="AX1222" s="258"/>
      <c r="AY1222" s="258"/>
      <c r="AZ1222" s="258"/>
      <c r="BA1222" s="258"/>
      <c r="BB1222" s="258"/>
      <c r="BC1222" s="258"/>
      <c r="BD1222" s="258"/>
      <c r="BE1222" s="258"/>
      <c r="BF1222" s="258"/>
      <c r="BG1222" s="258"/>
      <c r="BH1222" s="258"/>
      <c r="BI1222" s="258"/>
      <c r="BJ1222" s="258"/>
      <c r="BK1222" s="258"/>
      <c r="BL1222" s="297"/>
      <c r="BM1222" s="258"/>
      <c r="BN1222" s="258"/>
      <c r="BO1222" s="258"/>
      <c r="BP1222" s="258"/>
      <c r="BQ1222" s="258"/>
      <c r="BR1222" s="258"/>
      <c r="BS1222" s="258"/>
      <c r="BT1222" s="258"/>
      <c r="BU1222" s="258"/>
      <c r="BV1222" s="259"/>
      <c r="BW1222" s="260"/>
      <c r="BX1222" s="258"/>
      <c r="BY1222" s="258"/>
      <c r="BZ1222" s="258"/>
      <c r="CA1222" s="258"/>
    </row>
    <row r="1223" spans="2:79" x14ac:dyDescent="0.25">
      <c r="B1223" s="263"/>
      <c r="C1223" s="261"/>
      <c r="I1223" s="220"/>
      <c r="J1223" s="253"/>
      <c r="K1223" s="254"/>
      <c r="L1223" s="254"/>
      <c r="M1223" s="255"/>
      <c r="N1223" s="326"/>
      <c r="O1223" s="256"/>
      <c r="P1223" s="256"/>
      <c r="Q1223" s="256"/>
      <c r="R1223" s="256"/>
      <c r="S1223" s="256"/>
      <c r="T1223" s="256"/>
      <c r="U1223" s="256"/>
      <c r="V1223" s="257"/>
      <c r="W1223" s="257"/>
      <c r="X1223" s="257"/>
      <c r="Y1223" s="257"/>
      <c r="Z1223" s="257"/>
      <c r="AA1223" s="257"/>
      <c r="AB1223" s="253"/>
      <c r="AC1223" s="258"/>
      <c r="AD1223" s="253"/>
      <c r="AE1223" s="253"/>
      <c r="AF1223" s="253"/>
      <c r="AG1223" s="253"/>
      <c r="AH1223" s="253"/>
      <c r="AI1223" s="253"/>
      <c r="AJ1223" s="253"/>
      <c r="AK1223" s="258"/>
      <c r="AL1223" s="258"/>
      <c r="AM1223" s="258"/>
      <c r="AN1223" s="258"/>
      <c r="AO1223" s="258"/>
      <c r="AP1223" s="258"/>
      <c r="AQ1223" s="258"/>
      <c r="AR1223" s="258"/>
      <c r="AS1223" s="258"/>
      <c r="AT1223" s="258"/>
      <c r="AU1223" s="258"/>
      <c r="AV1223" s="258"/>
      <c r="AW1223" s="258"/>
      <c r="AX1223" s="258"/>
      <c r="AY1223" s="258"/>
      <c r="AZ1223" s="258"/>
      <c r="BA1223" s="258"/>
      <c r="BB1223" s="258"/>
      <c r="BC1223" s="258"/>
      <c r="BD1223" s="258"/>
      <c r="BE1223" s="258"/>
      <c r="BF1223" s="258"/>
      <c r="BG1223" s="258"/>
      <c r="BH1223" s="258"/>
      <c r="BI1223" s="258"/>
      <c r="BJ1223" s="258"/>
      <c r="BK1223" s="258"/>
      <c r="BL1223" s="297"/>
      <c r="BM1223" s="258"/>
      <c r="BN1223" s="258"/>
      <c r="BO1223" s="258"/>
      <c r="BP1223" s="258"/>
      <c r="BQ1223" s="258"/>
      <c r="BR1223" s="258"/>
      <c r="BS1223" s="258"/>
      <c r="BT1223" s="258"/>
      <c r="BU1223" s="258"/>
      <c r="BV1223" s="259"/>
      <c r="BW1223" s="260"/>
      <c r="BX1223" s="258"/>
      <c r="BY1223" s="258"/>
      <c r="BZ1223" s="258"/>
      <c r="CA1223" s="258"/>
    </row>
    <row r="1224" spans="2:79" x14ac:dyDescent="0.25">
      <c r="B1224" s="263"/>
      <c r="C1224" s="261"/>
      <c r="I1224" s="220"/>
      <c r="J1224" s="253"/>
      <c r="K1224" s="254"/>
      <c r="L1224" s="254"/>
      <c r="M1224" s="255"/>
      <c r="N1224" s="326"/>
      <c r="O1224" s="256"/>
      <c r="P1224" s="256"/>
      <c r="Q1224" s="256"/>
      <c r="R1224" s="256"/>
      <c r="S1224" s="256"/>
      <c r="T1224" s="256"/>
      <c r="U1224" s="256"/>
      <c r="V1224" s="257"/>
      <c r="W1224" s="257"/>
      <c r="X1224" s="257"/>
      <c r="Y1224" s="257"/>
      <c r="Z1224" s="257"/>
      <c r="AA1224" s="257"/>
      <c r="AB1224" s="253"/>
      <c r="AC1224" s="258"/>
      <c r="AD1224" s="253"/>
      <c r="AE1224" s="253"/>
      <c r="AF1224" s="253"/>
      <c r="AG1224" s="253"/>
      <c r="AH1224" s="253"/>
      <c r="AI1224" s="253"/>
      <c r="AJ1224" s="253"/>
      <c r="AK1224" s="258"/>
      <c r="AL1224" s="258"/>
      <c r="AM1224" s="258"/>
      <c r="AN1224" s="258"/>
      <c r="AO1224" s="258"/>
      <c r="AP1224" s="258"/>
      <c r="AQ1224" s="258"/>
      <c r="AR1224" s="258"/>
      <c r="AS1224" s="258"/>
      <c r="AT1224" s="258"/>
      <c r="AU1224" s="258"/>
      <c r="AV1224" s="258"/>
      <c r="AW1224" s="258"/>
      <c r="AX1224" s="258"/>
      <c r="AY1224" s="258"/>
      <c r="AZ1224" s="258"/>
      <c r="BA1224" s="258"/>
      <c r="BB1224" s="258"/>
      <c r="BC1224" s="258"/>
      <c r="BD1224" s="258"/>
      <c r="BE1224" s="258"/>
      <c r="BF1224" s="258"/>
      <c r="BG1224" s="258"/>
      <c r="BH1224" s="258"/>
      <c r="BI1224" s="258"/>
      <c r="BJ1224" s="258"/>
      <c r="BK1224" s="258"/>
      <c r="BL1224" s="297"/>
      <c r="BM1224" s="258"/>
      <c r="BN1224" s="258"/>
      <c r="BO1224" s="258"/>
      <c r="BP1224" s="258"/>
      <c r="BQ1224" s="258"/>
      <c r="BR1224" s="258"/>
      <c r="BS1224" s="258"/>
      <c r="BT1224" s="258"/>
      <c r="BU1224" s="258"/>
      <c r="BV1224" s="259"/>
      <c r="BW1224" s="260"/>
      <c r="BX1224" s="258"/>
      <c r="BY1224" s="258"/>
      <c r="BZ1224" s="258"/>
      <c r="CA1224" s="258"/>
    </row>
    <row r="1225" spans="2:79" x14ac:dyDescent="0.25">
      <c r="B1225" s="263"/>
      <c r="C1225" s="261"/>
      <c r="I1225" s="220"/>
      <c r="J1225" s="253"/>
      <c r="K1225" s="254"/>
      <c r="L1225" s="254"/>
      <c r="M1225" s="255"/>
      <c r="N1225" s="326"/>
      <c r="O1225" s="256"/>
      <c r="P1225" s="256"/>
      <c r="Q1225" s="256"/>
      <c r="R1225" s="256"/>
      <c r="S1225" s="256"/>
      <c r="T1225" s="256"/>
      <c r="U1225" s="256"/>
      <c r="V1225" s="257"/>
      <c r="W1225" s="257"/>
      <c r="X1225" s="257"/>
      <c r="Y1225" s="257"/>
      <c r="Z1225" s="257"/>
      <c r="AA1225" s="257"/>
      <c r="AB1225" s="253"/>
      <c r="AC1225" s="258"/>
      <c r="AD1225" s="253"/>
      <c r="AE1225" s="253"/>
      <c r="AF1225" s="253"/>
      <c r="AG1225" s="253"/>
      <c r="AH1225" s="253"/>
      <c r="AI1225" s="253"/>
      <c r="AJ1225" s="253"/>
      <c r="AK1225" s="258"/>
      <c r="AL1225" s="258"/>
      <c r="AM1225" s="258"/>
      <c r="AN1225" s="258"/>
      <c r="AO1225" s="258"/>
      <c r="AP1225" s="258"/>
      <c r="AQ1225" s="258"/>
      <c r="AR1225" s="258"/>
      <c r="AS1225" s="258"/>
      <c r="AT1225" s="258"/>
      <c r="AU1225" s="258"/>
      <c r="AV1225" s="258"/>
      <c r="AW1225" s="258"/>
      <c r="AX1225" s="258"/>
      <c r="AY1225" s="258"/>
      <c r="AZ1225" s="258"/>
      <c r="BA1225" s="258"/>
      <c r="BB1225" s="258"/>
      <c r="BC1225" s="258"/>
      <c r="BD1225" s="258"/>
      <c r="BE1225" s="258"/>
      <c r="BF1225" s="258"/>
      <c r="BG1225" s="258"/>
      <c r="BH1225" s="258"/>
      <c r="BI1225" s="258"/>
      <c r="BJ1225" s="258"/>
      <c r="BK1225" s="258"/>
      <c r="BL1225" s="297"/>
      <c r="BM1225" s="258"/>
      <c r="BN1225" s="258"/>
      <c r="BO1225" s="258"/>
      <c r="BP1225" s="258"/>
      <c r="BQ1225" s="258"/>
      <c r="BR1225" s="258"/>
      <c r="BS1225" s="258"/>
      <c r="BT1225" s="258"/>
      <c r="BU1225" s="258"/>
      <c r="BV1225" s="259"/>
      <c r="BW1225" s="260"/>
      <c r="BX1225" s="258"/>
      <c r="BY1225" s="258"/>
      <c r="BZ1225" s="258"/>
      <c r="CA1225" s="258"/>
    </row>
    <row r="1226" spans="2:79" x14ac:dyDescent="0.25">
      <c r="B1226" s="263"/>
      <c r="C1226" s="261"/>
      <c r="I1226" s="220"/>
      <c r="J1226" s="253"/>
      <c r="K1226" s="254"/>
      <c r="L1226" s="254"/>
      <c r="M1226" s="255"/>
      <c r="N1226" s="326"/>
      <c r="O1226" s="256"/>
      <c r="P1226" s="256"/>
      <c r="Q1226" s="256"/>
      <c r="R1226" s="256"/>
      <c r="S1226" s="256"/>
      <c r="T1226" s="256"/>
      <c r="U1226" s="256"/>
      <c r="V1226" s="257"/>
      <c r="W1226" s="257"/>
      <c r="X1226" s="257"/>
      <c r="Y1226" s="257"/>
      <c r="Z1226" s="257"/>
      <c r="AA1226" s="257"/>
      <c r="AB1226" s="253"/>
      <c r="AC1226" s="258"/>
      <c r="AD1226" s="253"/>
      <c r="AE1226" s="253"/>
      <c r="AF1226" s="253"/>
      <c r="AG1226" s="253"/>
      <c r="AH1226" s="253"/>
      <c r="AI1226" s="253"/>
      <c r="AJ1226" s="253"/>
      <c r="AK1226" s="258"/>
      <c r="AL1226" s="258"/>
      <c r="AM1226" s="258"/>
      <c r="AN1226" s="258"/>
      <c r="AO1226" s="258"/>
      <c r="AP1226" s="258"/>
      <c r="AQ1226" s="258"/>
      <c r="AR1226" s="258"/>
      <c r="AS1226" s="258"/>
      <c r="AT1226" s="258"/>
      <c r="AU1226" s="258"/>
      <c r="AV1226" s="258"/>
      <c r="AW1226" s="258"/>
      <c r="AX1226" s="258"/>
      <c r="AY1226" s="258"/>
      <c r="AZ1226" s="258"/>
      <c r="BA1226" s="258"/>
      <c r="BB1226" s="258"/>
      <c r="BC1226" s="258"/>
      <c r="BD1226" s="258"/>
      <c r="BE1226" s="258"/>
      <c r="BF1226" s="258"/>
      <c r="BG1226" s="258"/>
      <c r="BH1226" s="258"/>
      <c r="BI1226" s="258"/>
      <c r="BJ1226" s="258"/>
      <c r="BK1226" s="258"/>
      <c r="BL1226" s="297"/>
      <c r="BM1226" s="258"/>
      <c r="BN1226" s="258"/>
      <c r="BO1226" s="258"/>
      <c r="BP1226" s="258"/>
      <c r="BQ1226" s="258"/>
      <c r="BR1226" s="258"/>
      <c r="BS1226" s="258"/>
      <c r="BT1226" s="258"/>
      <c r="BU1226" s="258"/>
      <c r="BV1226" s="259"/>
      <c r="BW1226" s="260"/>
      <c r="BX1226" s="258"/>
      <c r="BY1226" s="258"/>
      <c r="BZ1226" s="258"/>
      <c r="CA1226" s="258"/>
    </row>
    <row r="1227" spans="2:79" x14ac:dyDescent="0.25">
      <c r="B1227" s="263"/>
      <c r="C1227" s="261"/>
      <c r="I1227" s="220"/>
      <c r="J1227" s="253"/>
      <c r="K1227" s="254"/>
      <c r="L1227" s="254"/>
      <c r="M1227" s="255"/>
      <c r="N1227" s="326"/>
      <c r="O1227" s="256"/>
      <c r="P1227" s="256"/>
      <c r="Q1227" s="256"/>
      <c r="R1227" s="256"/>
      <c r="S1227" s="256"/>
      <c r="T1227" s="256"/>
      <c r="U1227" s="256"/>
      <c r="V1227" s="257"/>
      <c r="W1227" s="257"/>
      <c r="X1227" s="257"/>
      <c r="Y1227" s="257"/>
      <c r="Z1227" s="257"/>
      <c r="AA1227" s="257"/>
      <c r="AB1227" s="253"/>
      <c r="AC1227" s="258"/>
      <c r="AD1227" s="253"/>
      <c r="AE1227" s="253"/>
      <c r="AF1227" s="253"/>
      <c r="AG1227" s="253"/>
      <c r="AH1227" s="253"/>
      <c r="AI1227" s="253"/>
      <c r="AJ1227" s="253"/>
      <c r="AK1227" s="258"/>
      <c r="AL1227" s="258"/>
      <c r="AM1227" s="258"/>
      <c r="AN1227" s="258"/>
      <c r="AO1227" s="258"/>
      <c r="AP1227" s="258"/>
      <c r="AQ1227" s="258"/>
      <c r="AR1227" s="258"/>
      <c r="AS1227" s="258"/>
      <c r="AT1227" s="258"/>
      <c r="AU1227" s="258"/>
      <c r="AV1227" s="258"/>
      <c r="AW1227" s="258"/>
      <c r="AX1227" s="258"/>
      <c r="AY1227" s="258"/>
      <c r="AZ1227" s="258"/>
      <c r="BA1227" s="258"/>
      <c r="BB1227" s="258"/>
      <c r="BC1227" s="258"/>
      <c r="BD1227" s="258"/>
      <c r="BE1227" s="258"/>
      <c r="BF1227" s="258"/>
      <c r="BG1227" s="258"/>
      <c r="BH1227" s="258"/>
      <c r="BI1227" s="258"/>
      <c r="BJ1227" s="258"/>
      <c r="BK1227" s="258"/>
      <c r="BL1227" s="297"/>
      <c r="BM1227" s="258"/>
      <c r="BN1227" s="258"/>
      <c r="BO1227" s="258"/>
      <c r="BP1227" s="258"/>
      <c r="BQ1227" s="258"/>
      <c r="BR1227" s="258"/>
      <c r="BS1227" s="258"/>
      <c r="BT1227" s="258"/>
      <c r="BU1227" s="258"/>
      <c r="BV1227" s="259"/>
      <c r="BW1227" s="260"/>
      <c r="BX1227" s="258"/>
      <c r="BY1227" s="258"/>
      <c r="BZ1227" s="258"/>
      <c r="CA1227" s="258"/>
    </row>
    <row r="1228" spans="2:79" x14ac:dyDescent="0.25">
      <c r="B1228" s="263"/>
      <c r="C1228" s="261"/>
      <c r="I1228" s="220"/>
      <c r="J1228" s="253"/>
      <c r="K1228" s="254"/>
      <c r="L1228" s="254"/>
      <c r="M1228" s="255"/>
      <c r="N1228" s="326"/>
      <c r="O1228" s="256"/>
      <c r="P1228" s="256"/>
      <c r="Q1228" s="256"/>
      <c r="R1228" s="256"/>
      <c r="S1228" s="256"/>
      <c r="T1228" s="256"/>
      <c r="U1228" s="256"/>
      <c r="V1228" s="257"/>
      <c r="W1228" s="257"/>
      <c r="X1228" s="257"/>
      <c r="Y1228" s="257"/>
      <c r="Z1228" s="257"/>
      <c r="AA1228" s="257"/>
      <c r="AB1228" s="253"/>
      <c r="AC1228" s="258"/>
      <c r="AD1228" s="253"/>
      <c r="AE1228" s="253"/>
      <c r="AF1228" s="253"/>
      <c r="AG1228" s="253"/>
      <c r="AH1228" s="253"/>
      <c r="AI1228" s="253"/>
      <c r="AJ1228" s="253"/>
      <c r="AK1228" s="258"/>
      <c r="AL1228" s="258"/>
      <c r="AM1228" s="258"/>
      <c r="AN1228" s="258"/>
      <c r="AO1228" s="258"/>
      <c r="AP1228" s="258"/>
      <c r="AQ1228" s="258"/>
      <c r="AR1228" s="258"/>
      <c r="AS1228" s="258"/>
      <c r="AT1228" s="258"/>
      <c r="AU1228" s="258"/>
      <c r="AV1228" s="258"/>
      <c r="AW1228" s="258"/>
      <c r="AX1228" s="258"/>
      <c r="AY1228" s="258"/>
      <c r="AZ1228" s="258"/>
      <c r="BA1228" s="258"/>
      <c r="BB1228" s="258"/>
      <c r="BC1228" s="258"/>
      <c r="BD1228" s="258"/>
      <c r="BE1228" s="258"/>
      <c r="BF1228" s="258"/>
      <c r="BG1228" s="258"/>
      <c r="BH1228" s="258"/>
      <c r="BI1228" s="258"/>
      <c r="BJ1228" s="258"/>
      <c r="BK1228" s="258"/>
      <c r="BL1228" s="297"/>
      <c r="BM1228" s="258"/>
      <c r="BN1228" s="258"/>
      <c r="BO1228" s="258"/>
      <c r="BP1228" s="258"/>
      <c r="BQ1228" s="258"/>
      <c r="BR1228" s="258"/>
      <c r="BS1228" s="258"/>
      <c r="BT1228" s="258"/>
      <c r="BU1228" s="258"/>
      <c r="BV1228" s="259"/>
      <c r="BW1228" s="260"/>
      <c r="BX1228" s="258"/>
      <c r="BY1228" s="258"/>
      <c r="BZ1228" s="258"/>
      <c r="CA1228" s="258"/>
    </row>
    <row r="1229" spans="2:79" x14ac:dyDescent="0.25">
      <c r="B1229" s="263"/>
      <c r="C1229" s="261"/>
      <c r="I1229" s="220"/>
      <c r="J1229" s="253"/>
      <c r="K1229" s="254"/>
      <c r="L1229" s="254"/>
      <c r="M1229" s="255"/>
      <c r="N1229" s="326"/>
      <c r="O1229" s="256"/>
      <c r="P1229" s="256"/>
      <c r="Q1229" s="256"/>
      <c r="R1229" s="256"/>
      <c r="S1229" s="256"/>
      <c r="T1229" s="256"/>
      <c r="U1229" s="256"/>
      <c r="V1229" s="257"/>
      <c r="W1229" s="257"/>
      <c r="X1229" s="257"/>
      <c r="Y1229" s="257"/>
      <c r="Z1229" s="257"/>
      <c r="AA1229" s="257"/>
      <c r="AB1229" s="253"/>
      <c r="AC1229" s="258"/>
      <c r="AD1229" s="253"/>
      <c r="AE1229" s="253"/>
      <c r="AF1229" s="253"/>
      <c r="AG1229" s="253"/>
      <c r="AH1229" s="253"/>
      <c r="AI1229" s="253"/>
      <c r="AJ1229" s="253"/>
      <c r="AK1229" s="258"/>
      <c r="AL1229" s="258"/>
      <c r="AM1229" s="258"/>
      <c r="AN1229" s="258"/>
      <c r="AO1229" s="258"/>
      <c r="AP1229" s="258"/>
      <c r="AQ1229" s="258"/>
      <c r="AR1229" s="258"/>
      <c r="AS1229" s="258"/>
      <c r="AT1229" s="258"/>
      <c r="AU1229" s="258"/>
      <c r="AV1229" s="258"/>
      <c r="AW1229" s="258"/>
      <c r="AX1229" s="258"/>
      <c r="AY1229" s="258"/>
      <c r="AZ1229" s="258"/>
      <c r="BA1229" s="258"/>
      <c r="BB1229" s="258"/>
      <c r="BC1229" s="258"/>
      <c r="BD1229" s="258"/>
      <c r="BE1229" s="258"/>
      <c r="BF1229" s="258"/>
      <c r="BG1229" s="258"/>
      <c r="BH1229" s="258"/>
      <c r="BI1229" s="258"/>
      <c r="BJ1229" s="258"/>
      <c r="BK1229" s="258"/>
      <c r="BL1229" s="297"/>
      <c r="BM1229" s="258"/>
      <c r="BN1229" s="258"/>
      <c r="BO1229" s="258"/>
      <c r="BP1229" s="258"/>
      <c r="BQ1229" s="258"/>
      <c r="BR1229" s="258"/>
      <c r="BS1229" s="258"/>
      <c r="BT1229" s="258"/>
      <c r="BU1229" s="258"/>
      <c r="BV1229" s="259"/>
      <c r="BW1229" s="260"/>
      <c r="BX1229" s="258"/>
      <c r="BY1229" s="258"/>
      <c r="BZ1229" s="258"/>
      <c r="CA1229" s="258"/>
    </row>
    <row r="1230" spans="2:79" x14ac:dyDescent="0.25">
      <c r="B1230" s="263"/>
      <c r="C1230" s="261"/>
      <c r="I1230" s="220"/>
      <c r="J1230" s="253"/>
      <c r="K1230" s="254"/>
      <c r="L1230" s="254"/>
      <c r="M1230" s="255"/>
      <c r="N1230" s="326"/>
      <c r="O1230" s="256"/>
      <c r="P1230" s="256"/>
      <c r="Q1230" s="256"/>
      <c r="R1230" s="256"/>
      <c r="S1230" s="256"/>
      <c r="T1230" s="256"/>
      <c r="U1230" s="256"/>
      <c r="V1230" s="257"/>
      <c r="W1230" s="257"/>
      <c r="X1230" s="257"/>
      <c r="Y1230" s="257"/>
      <c r="Z1230" s="257"/>
      <c r="AA1230" s="257"/>
      <c r="AB1230" s="253"/>
      <c r="AC1230" s="258"/>
      <c r="AD1230" s="253"/>
      <c r="AE1230" s="253"/>
      <c r="AF1230" s="253"/>
      <c r="AG1230" s="253"/>
      <c r="AH1230" s="253"/>
      <c r="AI1230" s="253"/>
      <c r="AJ1230" s="253"/>
      <c r="AK1230" s="258"/>
      <c r="AL1230" s="258"/>
      <c r="AM1230" s="258"/>
      <c r="AN1230" s="258"/>
      <c r="AO1230" s="258"/>
      <c r="AP1230" s="258"/>
      <c r="AQ1230" s="258"/>
      <c r="AR1230" s="258"/>
      <c r="AS1230" s="258"/>
      <c r="AT1230" s="258"/>
      <c r="AU1230" s="258"/>
      <c r="AV1230" s="258"/>
      <c r="AW1230" s="258"/>
      <c r="AX1230" s="258"/>
      <c r="AY1230" s="258"/>
      <c r="AZ1230" s="258"/>
      <c r="BA1230" s="258"/>
      <c r="BB1230" s="258"/>
      <c r="BC1230" s="258"/>
      <c r="BD1230" s="258"/>
      <c r="BE1230" s="258"/>
      <c r="BF1230" s="258"/>
      <c r="BG1230" s="258"/>
      <c r="BH1230" s="258"/>
      <c r="BI1230" s="258"/>
      <c r="BJ1230" s="258"/>
      <c r="BK1230" s="258"/>
      <c r="BL1230" s="297"/>
      <c r="BM1230" s="258"/>
      <c r="BN1230" s="258"/>
      <c r="BO1230" s="258"/>
      <c r="BP1230" s="258"/>
      <c r="BQ1230" s="258"/>
      <c r="BR1230" s="258"/>
      <c r="BS1230" s="258"/>
      <c r="BT1230" s="258"/>
      <c r="BU1230" s="258"/>
      <c r="BV1230" s="259"/>
      <c r="BW1230" s="260"/>
      <c r="BX1230" s="258"/>
      <c r="BY1230" s="258"/>
      <c r="BZ1230" s="258"/>
      <c r="CA1230" s="258"/>
    </row>
    <row r="1231" spans="2:79" x14ac:dyDescent="0.25">
      <c r="B1231" s="263"/>
      <c r="C1231" s="261"/>
      <c r="I1231" s="220"/>
      <c r="J1231" s="253"/>
      <c r="K1231" s="254"/>
      <c r="L1231" s="254"/>
      <c r="M1231" s="255"/>
      <c r="N1231" s="326"/>
      <c r="O1231" s="256"/>
      <c r="P1231" s="256"/>
      <c r="Q1231" s="256"/>
      <c r="R1231" s="256"/>
      <c r="S1231" s="256"/>
      <c r="T1231" s="256"/>
      <c r="U1231" s="256"/>
      <c r="V1231" s="257"/>
      <c r="W1231" s="257"/>
      <c r="X1231" s="257"/>
      <c r="Y1231" s="257"/>
      <c r="Z1231" s="257"/>
      <c r="AA1231" s="257"/>
      <c r="AB1231" s="253"/>
      <c r="AC1231" s="258"/>
      <c r="AD1231" s="253"/>
      <c r="AE1231" s="253"/>
      <c r="AF1231" s="253"/>
      <c r="AG1231" s="253"/>
      <c r="AH1231" s="253"/>
      <c r="AI1231" s="253"/>
      <c r="AJ1231" s="253"/>
      <c r="AK1231" s="258"/>
      <c r="AL1231" s="258"/>
      <c r="AM1231" s="258"/>
      <c r="AN1231" s="258"/>
      <c r="AO1231" s="258"/>
      <c r="AP1231" s="258"/>
      <c r="AQ1231" s="258"/>
      <c r="AR1231" s="258"/>
      <c r="AS1231" s="258"/>
      <c r="AT1231" s="258"/>
      <c r="AU1231" s="258"/>
      <c r="AV1231" s="258"/>
      <c r="AW1231" s="258"/>
      <c r="AX1231" s="258"/>
      <c r="AY1231" s="258"/>
      <c r="AZ1231" s="258"/>
      <c r="BA1231" s="258"/>
      <c r="BB1231" s="258"/>
      <c r="BC1231" s="258"/>
      <c r="BD1231" s="258"/>
      <c r="BE1231" s="258"/>
      <c r="BF1231" s="258"/>
      <c r="BG1231" s="258"/>
      <c r="BH1231" s="258"/>
      <c r="BI1231" s="258"/>
      <c r="BJ1231" s="258"/>
      <c r="BK1231" s="258"/>
      <c r="BL1231" s="297"/>
      <c r="BM1231" s="258"/>
      <c r="BN1231" s="258"/>
      <c r="BO1231" s="258"/>
      <c r="BP1231" s="258"/>
      <c r="BQ1231" s="258"/>
      <c r="BR1231" s="258"/>
      <c r="BS1231" s="258"/>
      <c r="BT1231" s="258"/>
      <c r="BU1231" s="258"/>
      <c r="BV1231" s="259"/>
      <c r="BW1231" s="260"/>
      <c r="BX1231" s="258"/>
      <c r="BY1231" s="258"/>
      <c r="BZ1231" s="258"/>
      <c r="CA1231" s="258"/>
    </row>
    <row r="1232" spans="2:79" x14ac:dyDescent="0.25">
      <c r="B1232" s="263"/>
      <c r="C1232" s="261"/>
      <c r="I1232" s="220"/>
      <c r="J1232" s="253"/>
      <c r="K1232" s="254"/>
      <c r="L1232" s="254"/>
      <c r="M1232" s="255"/>
      <c r="N1232" s="326"/>
      <c r="O1232" s="256"/>
      <c r="P1232" s="256"/>
      <c r="Q1232" s="256"/>
      <c r="R1232" s="256"/>
      <c r="S1232" s="256"/>
      <c r="T1232" s="256"/>
      <c r="U1232" s="256"/>
      <c r="V1232" s="257"/>
      <c r="W1232" s="257"/>
      <c r="X1232" s="257"/>
      <c r="Y1232" s="257"/>
      <c r="Z1232" s="257"/>
      <c r="AA1232" s="257"/>
      <c r="AB1232" s="253"/>
      <c r="AC1232" s="258"/>
      <c r="AD1232" s="253"/>
      <c r="AE1232" s="253"/>
      <c r="AF1232" s="253"/>
      <c r="AG1232" s="253"/>
      <c r="AH1232" s="253"/>
      <c r="AI1232" s="253"/>
      <c r="AJ1232" s="253"/>
      <c r="AK1232" s="258"/>
      <c r="AL1232" s="258"/>
      <c r="AM1232" s="258"/>
      <c r="AN1232" s="258"/>
      <c r="AO1232" s="258"/>
      <c r="AP1232" s="258"/>
      <c r="AQ1232" s="258"/>
      <c r="AR1232" s="258"/>
      <c r="AS1232" s="258"/>
      <c r="AT1232" s="258"/>
      <c r="AU1232" s="258"/>
      <c r="AV1232" s="258"/>
      <c r="AW1232" s="258"/>
      <c r="AX1232" s="258"/>
      <c r="AY1232" s="258"/>
      <c r="AZ1232" s="258"/>
      <c r="BA1232" s="258"/>
      <c r="BB1232" s="258"/>
      <c r="BC1232" s="258"/>
      <c r="BD1232" s="258"/>
      <c r="BE1232" s="258"/>
      <c r="BF1232" s="258"/>
      <c r="BG1232" s="258"/>
      <c r="BH1232" s="258"/>
      <c r="BI1232" s="258"/>
      <c r="BJ1232" s="258"/>
      <c r="BK1232" s="258"/>
      <c r="BL1232" s="297"/>
      <c r="BM1232" s="258"/>
      <c r="BN1232" s="258"/>
      <c r="BO1232" s="258"/>
      <c r="BP1232" s="258"/>
      <c r="BQ1232" s="258"/>
      <c r="BR1232" s="258"/>
      <c r="BS1232" s="258"/>
      <c r="BT1232" s="258"/>
      <c r="BU1232" s="258"/>
      <c r="BV1232" s="259"/>
      <c r="BW1232" s="260"/>
      <c r="BX1232" s="258"/>
      <c r="BY1232" s="258"/>
      <c r="BZ1232" s="258"/>
      <c r="CA1232" s="258"/>
    </row>
    <row r="1233" spans="2:79" x14ac:dyDescent="0.25">
      <c r="B1233" s="263"/>
      <c r="C1233" s="261"/>
      <c r="I1233" s="220"/>
      <c r="J1233" s="253"/>
      <c r="K1233" s="254"/>
      <c r="L1233" s="254"/>
      <c r="M1233" s="255"/>
      <c r="N1233" s="326"/>
      <c r="O1233" s="256"/>
      <c r="P1233" s="256"/>
      <c r="Q1233" s="256"/>
      <c r="R1233" s="256"/>
      <c r="S1233" s="256"/>
      <c r="T1233" s="256"/>
      <c r="U1233" s="256"/>
      <c r="V1233" s="257"/>
      <c r="W1233" s="257"/>
      <c r="X1233" s="257"/>
      <c r="Y1233" s="257"/>
      <c r="Z1233" s="257"/>
      <c r="AA1233" s="257"/>
      <c r="AB1233" s="253"/>
      <c r="AC1233" s="258"/>
      <c r="AD1233" s="253"/>
      <c r="AE1233" s="253"/>
      <c r="AF1233" s="253"/>
      <c r="AG1233" s="253"/>
      <c r="AH1233" s="253"/>
      <c r="AI1233" s="253"/>
      <c r="AJ1233" s="253"/>
      <c r="AK1233" s="258"/>
      <c r="AL1233" s="258"/>
      <c r="AM1233" s="258"/>
      <c r="AN1233" s="258"/>
      <c r="AO1233" s="258"/>
      <c r="AP1233" s="258"/>
      <c r="AQ1233" s="258"/>
      <c r="AR1233" s="258"/>
      <c r="AS1233" s="258"/>
      <c r="AT1233" s="258"/>
      <c r="AU1233" s="258"/>
      <c r="AV1233" s="258"/>
      <c r="AW1233" s="258"/>
      <c r="AX1233" s="258"/>
      <c r="AY1233" s="258"/>
      <c r="AZ1233" s="258"/>
      <c r="BA1233" s="258"/>
      <c r="BB1233" s="258"/>
      <c r="BC1233" s="258"/>
      <c r="BD1233" s="258"/>
      <c r="BE1233" s="258"/>
      <c r="BF1233" s="258"/>
      <c r="BG1233" s="258"/>
      <c r="BH1233" s="258"/>
      <c r="BI1233" s="258"/>
      <c r="BJ1233" s="258"/>
      <c r="BK1233" s="258"/>
      <c r="BL1233" s="297"/>
      <c r="BM1233" s="258"/>
      <c r="BN1233" s="258"/>
      <c r="BO1233" s="258"/>
      <c r="BP1233" s="258"/>
      <c r="BQ1233" s="258"/>
      <c r="BR1233" s="258"/>
      <c r="BS1233" s="258"/>
      <c r="BT1233" s="258"/>
      <c r="BU1233" s="258"/>
      <c r="BV1233" s="259"/>
      <c r="BW1233" s="260"/>
      <c r="BX1233" s="258"/>
      <c r="BY1233" s="258"/>
      <c r="BZ1233" s="258"/>
      <c r="CA1233" s="258"/>
    </row>
    <row r="1234" spans="2:79" x14ac:dyDescent="0.25">
      <c r="B1234" s="263"/>
      <c r="C1234" s="261"/>
      <c r="I1234" s="220"/>
      <c r="J1234" s="253"/>
      <c r="K1234" s="254"/>
      <c r="L1234" s="254"/>
      <c r="M1234" s="255"/>
      <c r="N1234" s="326"/>
      <c r="O1234" s="256"/>
      <c r="P1234" s="256"/>
      <c r="Q1234" s="256"/>
      <c r="R1234" s="256"/>
      <c r="S1234" s="256"/>
      <c r="T1234" s="256"/>
      <c r="U1234" s="256"/>
      <c r="V1234" s="257"/>
      <c r="W1234" s="257"/>
      <c r="X1234" s="257"/>
      <c r="Y1234" s="257"/>
      <c r="Z1234" s="257"/>
      <c r="AA1234" s="257"/>
      <c r="AB1234" s="253"/>
      <c r="AC1234" s="258"/>
      <c r="AD1234" s="253"/>
      <c r="AE1234" s="253"/>
      <c r="AF1234" s="253"/>
      <c r="AG1234" s="253"/>
      <c r="AH1234" s="253"/>
      <c r="AI1234" s="253"/>
      <c r="AJ1234" s="253"/>
      <c r="AK1234" s="258"/>
      <c r="AL1234" s="258"/>
      <c r="AM1234" s="258"/>
      <c r="AN1234" s="258"/>
      <c r="AO1234" s="258"/>
      <c r="AP1234" s="258"/>
      <c r="AQ1234" s="258"/>
      <c r="AR1234" s="258"/>
      <c r="AS1234" s="258"/>
      <c r="AT1234" s="258"/>
      <c r="AU1234" s="258"/>
      <c r="AV1234" s="258"/>
      <c r="AW1234" s="258"/>
      <c r="AX1234" s="258"/>
      <c r="AY1234" s="258"/>
      <c r="AZ1234" s="258"/>
      <c r="BA1234" s="258"/>
      <c r="BB1234" s="258"/>
      <c r="BC1234" s="258"/>
      <c r="BD1234" s="258"/>
      <c r="BE1234" s="258"/>
      <c r="BF1234" s="258"/>
      <c r="BG1234" s="258"/>
      <c r="BH1234" s="258"/>
      <c r="BI1234" s="258"/>
      <c r="BJ1234" s="258"/>
      <c r="BK1234" s="258"/>
      <c r="BL1234" s="297"/>
      <c r="BM1234" s="258"/>
      <c r="BN1234" s="258"/>
      <c r="BO1234" s="258"/>
      <c r="BP1234" s="258"/>
      <c r="BQ1234" s="258"/>
      <c r="BR1234" s="258"/>
      <c r="BS1234" s="258"/>
      <c r="BT1234" s="258"/>
      <c r="BU1234" s="258"/>
      <c r="BV1234" s="259"/>
      <c r="BW1234" s="260"/>
      <c r="BX1234" s="258"/>
      <c r="BY1234" s="258"/>
      <c r="BZ1234" s="258"/>
      <c r="CA1234" s="258"/>
    </row>
    <row r="1235" spans="2:79" x14ac:dyDescent="0.25">
      <c r="B1235" s="263"/>
      <c r="C1235" s="261"/>
      <c r="I1235" s="220"/>
      <c r="J1235" s="253"/>
      <c r="K1235" s="254"/>
      <c r="L1235" s="254"/>
      <c r="M1235" s="255"/>
      <c r="N1235" s="326"/>
      <c r="O1235" s="256"/>
      <c r="P1235" s="256"/>
      <c r="Q1235" s="256"/>
      <c r="R1235" s="256"/>
      <c r="S1235" s="256"/>
      <c r="T1235" s="256"/>
      <c r="U1235" s="256"/>
      <c r="V1235" s="257"/>
      <c r="W1235" s="257"/>
      <c r="X1235" s="257"/>
      <c r="Y1235" s="257"/>
      <c r="Z1235" s="257"/>
      <c r="AA1235" s="257"/>
      <c r="AB1235" s="253"/>
      <c r="AC1235" s="258"/>
      <c r="AD1235" s="253"/>
      <c r="AE1235" s="253"/>
      <c r="AF1235" s="253"/>
      <c r="AG1235" s="253"/>
      <c r="AH1235" s="253"/>
      <c r="AI1235" s="253"/>
      <c r="AJ1235" s="253"/>
      <c r="AK1235" s="258"/>
      <c r="AL1235" s="258"/>
      <c r="AM1235" s="258"/>
      <c r="AN1235" s="258"/>
      <c r="AO1235" s="258"/>
      <c r="AP1235" s="258"/>
      <c r="AQ1235" s="258"/>
      <c r="AR1235" s="258"/>
      <c r="AS1235" s="258"/>
      <c r="AT1235" s="258"/>
      <c r="AU1235" s="258"/>
      <c r="AV1235" s="258"/>
      <c r="AW1235" s="258"/>
      <c r="AX1235" s="258"/>
      <c r="AY1235" s="258"/>
      <c r="AZ1235" s="258"/>
      <c r="BA1235" s="258"/>
      <c r="BB1235" s="258"/>
      <c r="BC1235" s="258"/>
      <c r="BD1235" s="258"/>
      <c r="BE1235" s="258"/>
      <c r="BF1235" s="258"/>
      <c r="BG1235" s="258"/>
      <c r="BH1235" s="258"/>
      <c r="BI1235" s="258"/>
      <c r="BJ1235" s="258"/>
      <c r="BK1235" s="258"/>
      <c r="BL1235" s="297"/>
      <c r="BM1235" s="258"/>
      <c r="BN1235" s="258"/>
      <c r="BO1235" s="258"/>
      <c r="BP1235" s="258"/>
      <c r="BQ1235" s="258"/>
      <c r="BR1235" s="258"/>
      <c r="BS1235" s="258"/>
      <c r="BT1235" s="258"/>
      <c r="BU1235" s="258"/>
      <c r="BV1235" s="259"/>
      <c r="BW1235" s="260"/>
      <c r="BX1235" s="258"/>
      <c r="BY1235" s="258"/>
      <c r="BZ1235" s="258"/>
      <c r="CA1235" s="258"/>
    </row>
    <row r="1236" spans="2:79" x14ac:dyDescent="0.25">
      <c r="B1236" s="263"/>
      <c r="C1236" s="261"/>
      <c r="I1236" s="220"/>
      <c r="J1236" s="253"/>
      <c r="K1236" s="254"/>
      <c r="L1236" s="254"/>
      <c r="M1236" s="255"/>
      <c r="N1236" s="326"/>
      <c r="O1236" s="256"/>
      <c r="P1236" s="256"/>
      <c r="Q1236" s="256"/>
      <c r="R1236" s="256"/>
      <c r="S1236" s="256"/>
      <c r="T1236" s="256"/>
      <c r="U1236" s="256"/>
      <c r="V1236" s="257"/>
      <c r="W1236" s="257"/>
      <c r="X1236" s="257"/>
      <c r="Y1236" s="257"/>
      <c r="Z1236" s="257"/>
      <c r="AA1236" s="257"/>
      <c r="AB1236" s="253"/>
      <c r="AC1236" s="258"/>
      <c r="AD1236" s="253"/>
      <c r="AE1236" s="253"/>
      <c r="AF1236" s="253"/>
      <c r="AG1236" s="253"/>
      <c r="AH1236" s="253"/>
      <c r="AI1236" s="253"/>
      <c r="AJ1236" s="253"/>
      <c r="AK1236" s="258"/>
      <c r="AL1236" s="258"/>
      <c r="AM1236" s="258"/>
      <c r="AN1236" s="258"/>
      <c r="AO1236" s="258"/>
      <c r="AP1236" s="258"/>
      <c r="AQ1236" s="258"/>
      <c r="AR1236" s="258"/>
      <c r="AS1236" s="258"/>
      <c r="AT1236" s="258"/>
      <c r="AU1236" s="258"/>
      <c r="AV1236" s="258"/>
      <c r="AW1236" s="258"/>
      <c r="AX1236" s="258"/>
      <c r="AY1236" s="258"/>
      <c r="AZ1236" s="258"/>
      <c r="BA1236" s="258"/>
      <c r="BB1236" s="258"/>
      <c r="BC1236" s="258"/>
      <c r="BD1236" s="258"/>
      <c r="BE1236" s="258"/>
      <c r="BF1236" s="258"/>
      <c r="BG1236" s="258"/>
      <c r="BH1236" s="258"/>
      <c r="BI1236" s="258"/>
      <c r="BJ1236" s="258"/>
      <c r="BK1236" s="258"/>
      <c r="BL1236" s="297"/>
      <c r="BM1236" s="258"/>
      <c r="BN1236" s="258"/>
      <c r="BO1236" s="258"/>
      <c r="BP1236" s="258"/>
      <c r="BQ1236" s="258"/>
      <c r="BR1236" s="258"/>
      <c r="BS1236" s="258"/>
      <c r="BT1236" s="258"/>
      <c r="BU1236" s="258"/>
      <c r="BV1236" s="259"/>
      <c r="BW1236" s="260"/>
      <c r="BX1236" s="258"/>
      <c r="BY1236" s="258"/>
      <c r="BZ1236" s="258"/>
      <c r="CA1236" s="258"/>
    </row>
    <row r="1237" spans="2:79" x14ac:dyDescent="0.25">
      <c r="B1237" s="263"/>
      <c r="C1237" s="261"/>
      <c r="I1237" s="220"/>
      <c r="J1237" s="253"/>
      <c r="K1237" s="254"/>
      <c r="L1237" s="254"/>
      <c r="M1237" s="255"/>
      <c r="N1237" s="326"/>
      <c r="O1237" s="256"/>
      <c r="P1237" s="256"/>
      <c r="Q1237" s="256"/>
      <c r="R1237" s="256"/>
      <c r="S1237" s="256"/>
      <c r="T1237" s="256"/>
      <c r="U1237" s="256"/>
      <c r="V1237" s="257"/>
      <c r="W1237" s="257"/>
      <c r="X1237" s="257"/>
      <c r="Y1237" s="257"/>
      <c r="Z1237" s="257"/>
      <c r="AA1237" s="257"/>
      <c r="AB1237" s="253"/>
      <c r="AC1237" s="258"/>
      <c r="AD1237" s="253"/>
      <c r="AE1237" s="253"/>
      <c r="AF1237" s="253"/>
      <c r="AG1237" s="253"/>
      <c r="AH1237" s="253"/>
      <c r="AI1237" s="253"/>
      <c r="AJ1237" s="253"/>
      <c r="AK1237" s="258"/>
      <c r="AL1237" s="258"/>
      <c r="AM1237" s="258"/>
      <c r="AN1237" s="258"/>
      <c r="AO1237" s="258"/>
      <c r="AP1237" s="258"/>
      <c r="AQ1237" s="258"/>
      <c r="AR1237" s="258"/>
      <c r="AS1237" s="258"/>
      <c r="AT1237" s="258"/>
      <c r="AU1237" s="258"/>
      <c r="AV1237" s="258"/>
      <c r="AW1237" s="258"/>
      <c r="AX1237" s="258"/>
      <c r="AY1237" s="258"/>
      <c r="AZ1237" s="258"/>
      <c r="BA1237" s="258"/>
      <c r="BB1237" s="258"/>
      <c r="BC1237" s="258"/>
      <c r="BD1237" s="258"/>
      <c r="BE1237" s="258"/>
      <c r="BF1237" s="258"/>
      <c r="BG1237" s="258"/>
      <c r="BH1237" s="258"/>
      <c r="BI1237" s="258"/>
      <c r="BJ1237" s="258"/>
      <c r="BK1237" s="258"/>
      <c r="BL1237" s="297"/>
      <c r="BM1237" s="258"/>
      <c r="BN1237" s="258"/>
      <c r="BO1237" s="258"/>
      <c r="BP1237" s="258"/>
      <c r="BQ1237" s="258"/>
      <c r="BR1237" s="258"/>
      <c r="BS1237" s="258"/>
      <c r="BT1237" s="258"/>
      <c r="BU1237" s="258"/>
      <c r="BV1237" s="259"/>
      <c r="BW1237" s="260"/>
      <c r="BX1237" s="258"/>
      <c r="BY1237" s="258"/>
      <c r="BZ1237" s="258"/>
      <c r="CA1237" s="258"/>
    </row>
    <row r="1238" spans="2:79" x14ac:dyDescent="0.25">
      <c r="B1238" s="263"/>
      <c r="C1238" s="261"/>
      <c r="I1238" s="220"/>
      <c r="J1238" s="253"/>
      <c r="K1238" s="254"/>
      <c r="L1238" s="254"/>
      <c r="M1238" s="255"/>
      <c r="N1238" s="326"/>
      <c r="O1238" s="256"/>
      <c r="P1238" s="256"/>
      <c r="Q1238" s="256"/>
      <c r="R1238" s="256"/>
      <c r="S1238" s="256"/>
      <c r="T1238" s="256"/>
      <c r="U1238" s="256"/>
      <c r="V1238" s="257"/>
      <c r="W1238" s="257"/>
      <c r="X1238" s="257"/>
      <c r="Y1238" s="257"/>
      <c r="Z1238" s="257"/>
      <c r="AA1238" s="257"/>
      <c r="AB1238" s="253"/>
      <c r="AC1238" s="258"/>
      <c r="AD1238" s="253"/>
      <c r="AE1238" s="253"/>
      <c r="AF1238" s="253"/>
      <c r="AG1238" s="253"/>
      <c r="AH1238" s="253"/>
      <c r="AI1238" s="253"/>
      <c r="AJ1238" s="253"/>
      <c r="AK1238" s="258"/>
      <c r="AL1238" s="258"/>
      <c r="AM1238" s="258"/>
      <c r="AN1238" s="258"/>
      <c r="AO1238" s="258"/>
      <c r="AP1238" s="258"/>
      <c r="AQ1238" s="258"/>
      <c r="AR1238" s="258"/>
      <c r="AS1238" s="258"/>
      <c r="AT1238" s="258"/>
      <c r="AU1238" s="258"/>
      <c r="AV1238" s="258"/>
      <c r="AW1238" s="258"/>
      <c r="AX1238" s="258"/>
      <c r="AY1238" s="258"/>
      <c r="AZ1238" s="258"/>
      <c r="BA1238" s="258"/>
      <c r="BB1238" s="258"/>
      <c r="BC1238" s="258"/>
      <c r="BD1238" s="258"/>
      <c r="BE1238" s="258"/>
      <c r="BF1238" s="258"/>
      <c r="BG1238" s="258"/>
      <c r="BH1238" s="258"/>
      <c r="BI1238" s="258"/>
      <c r="BJ1238" s="258"/>
      <c r="BK1238" s="258"/>
      <c r="BL1238" s="297"/>
      <c r="BM1238" s="258"/>
      <c r="BN1238" s="258"/>
      <c r="BO1238" s="258"/>
      <c r="BP1238" s="258"/>
      <c r="BQ1238" s="258"/>
      <c r="BR1238" s="258"/>
      <c r="BS1238" s="258"/>
      <c r="BT1238" s="258"/>
      <c r="BU1238" s="258"/>
      <c r="BV1238" s="259"/>
      <c r="BW1238" s="260"/>
      <c r="BX1238" s="258"/>
      <c r="BY1238" s="258"/>
      <c r="BZ1238" s="258"/>
      <c r="CA1238" s="258"/>
    </row>
    <row r="1239" spans="2:79" x14ac:dyDescent="0.25">
      <c r="B1239" s="263"/>
      <c r="C1239" s="261"/>
      <c r="I1239" s="220"/>
      <c r="J1239" s="253"/>
      <c r="K1239" s="254"/>
      <c r="L1239" s="254"/>
      <c r="M1239" s="255"/>
      <c r="N1239" s="326"/>
      <c r="O1239" s="256"/>
      <c r="P1239" s="256"/>
      <c r="Q1239" s="256"/>
      <c r="R1239" s="256"/>
      <c r="S1239" s="256"/>
      <c r="T1239" s="256"/>
      <c r="U1239" s="256"/>
      <c r="V1239" s="257"/>
      <c r="W1239" s="257"/>
      <c r="X1239" s="257"/>
      <c r="Y1239" s="257"/>
      <c r="Z1239" s="257"/>
      <c r="AA1239" s="257"/>
      <c r="AB1239" s="253"/>
      <c r="AC1239" s="258"/>
      <c r="AD1239" s="253"/>
      <c r="AE1239" s="253"/>
      <c r="AF1239" s="253"/>
      <c r="AG1239" s="253"/>
      <c r="AH1239" s="253"/>
      <c r="AI1239" s="253"/>
      <c r="AJ1239" s="253"/>
      <c r="AK1239" s="258"/>
      <c r="AL1239" s="258"/>
      <c r="AM1239" s="258"/>
      <c r="AN1239" s="258"/>
      <c r="AO1239" s="258"/>
      <c r="AP1239" s="258"/>
      <c r="AQ1239" s="258"/>
      <c r="AR1239" s="258"/>
      <c r="AS1239" s="258"/>
      <c r="AT1239" s="258"/>
      <c r="AU1239" s="258"/>
      <c r="AV1239" s="258"/>
      <c r="AW1239" s="258"/>
      <c r="AX1239" s="258"/>
      <c r="AY1239" s="258"/>
      <c r="AZ1239" s="258"/>
      <c r="BA1239" s="258"/>
      <c r="BB1239" s="258"/>
      <c r="BC1239" s="258"/>
      <c r="BD1239" s="258"/>
      <c r="BE1239" s="258"/>
      <c r="BF1239" s="258"/>
      <c r="BG1239" s="258"/>
      <c r="BH1239" s="258"/>
      <c r="BI1239" s="258"/>
      <c r="BJ1239" s="258"/>
      <c r="BK1239" s="258"/>
      <c r="BL1239" s="297"/>
      <c r="BM1239" s="258"/>
      <c r="BN1239" s="258"/>
      <c r="BO1239" s="258"/>
      <c r="BP1239" s="258"/>
      <c r="BQ1239" s="258"/>
      <c r="BR1239" s="258"/>
      <c r="BS1239" s="258"/>
      <c r="BT1239" s="258"/>
      <c r="BU1239" s="258"/>
      <c r="BV1239" s="259"/>
      <c r="BW1239" s="260"/>
      <c r="BX1239" s="258"/>
      <c r="BY1239" s="258"/>
      <c r="BZ1239" s="258"/>
      <c r="CA1239" s="258"/>
    </row>
    <row r="1240" spans="2:79" x14ac:dyDescent="0.25">
      <c r="B1240" s="263"/>
      <c r="C1240" s="261"/>
      <c r="I1240" s="220"/>
      <c r="J1240" s="253"/>
      <c r="K1240" s="254"/>
      <c r="L1240" s="254"/>
      <c r="M1240" s="255"/>
      <c r="N1240" s="326"/>
      <c r="O1240" s="256"/>
      <c r="P1240" s="256"/>
      <c r="Q1240" s="256"/>
      <c r="R1240" s="256"/>
      <c r="S1240" s="256"/>
      <c r="T1240" s="256"/>
      <c r="U1240" s="256"/>
      <c r="V1240" s="257"/>
      <c r="W1240" s="257"/>
      <c r="X1240" s="257"/>
      <c r="Y1240" s="257"/>
      <c r="Z1240" s="257"/>
      <c r="AA1240" s="257"/>
      <c r="AB1240" s="253"/>
      <c r="AC1240" s="258"/>
      <c r="AD1240" s="253"/>
      <c r="AE1240" s="253"/>
      <c r="AF1240" s="253"/>
      <c r="AG1240" s="253"/>
      <c r="AH1240" s="253"/>
      <c r="AI1240" s="253"/>
      <c r="AJ1240" s="253"/>
      <c r="AK1240" s="258"/>
      <c r="AL1240" s="258"/>
      <c r="AM1240" s="258"/>
      <c r="AN1240" s="258"/>
      <c r="AO1240" s="258"/>
      <c r="AP1240" s="258"/>
      <c r="AQ1240" s="258"/>
      <c r="AR1240" s="258"/>
      <c r="AS1240" s="258"/>
      <c r="AT1240" s="258"/>
      <c r="AU1240" s="258"/>
      <c r="AV1240" s="258"/>
      <c r="AW1240" s="258"/>
      <c r="AX1240" s="258"/>
      <c r="AY1240" s="258"/>
      <c r="AZ1240" s="258"/>
      <c r="BA1240" s="258"/>
      <c r="BB1240" s="258"/>
      <c r="BC1240" s="258"/>
      <c r="BD1240" s="258"/>
      <c r="BE1240" s="258"/>
      <c r="BF1240" s="258"/>
      <c r="BG1240" s="258"/>
      <c r="BH1240" s="258"/>
      <c r="BI1240" s="258"/>
      <c r="BJ1240" s="258"/>
      <c r="BK1240" s="258"/>
      <c r="BL1240" s="297"/>
      <c r="BM1240" s="258"/>
      <c r="BN1240" s="258"/>
      <c r="BO1240" s="258"/>
      <c r="BP1240" s="258"/>
      <c r="BQ1240" s="258"/>
      <c r="BR1240" s="258"/>
      <c r="BS1240" s="258"/>
      <c r="BT1240" s="258"/>
      <c r="BU1240" s="258"/>
      <c r="BV1240" s="259"/>
      <c r="BW1240" s="260"/>
      <c r="BX1240" s="258"/>
      <c r="BY1240" s="258"/>
      <c r="BZ1240" s="258"/>
      <c r="CA1240" s="258"/>
    </row>
    <row r="1241" spans="2:79" x14ac:dyDescent="0.25">
      <c r="B1241" s="263"/>
      <c r="C1241" s="261"/>
      <c r="I1241" s="220"/>
      <c r="J1241" s="253"/>
      <c r="K1241" s="254"/>
      <c r="L1241" s="254"/>
      <c r="M1241" s="255"/>
      <c r="N1241" s="326"/>
      <c r="O1241" s="256"/>
      <c r="P1241" s="256"/>
      <c r="Q1241" s="256"/>
      <c r="R1241" s="256"/>
      <c r="S1241" s="256"/>
      <c r="T1241" s="256"/>
      <c r="U1241" s="256"/>
      <c r="V1241" s="257"/>
      <c r="W1241" s="257"/>
      <c r="X1241" s="257"/>
      <c r="Y1241" s="257"/>
      <c r="Z1241" s="257"/>
      <c r="AA1241" s="257"/>
      <c r="AB1241" s="253"/>
      <c r="AC1241" s="258"/>
      <c r="AD1241" s="253"/>
      <c r="AE1241" s="253"/>
      <c r="AF1241" s="253"/>
      <c r="AG1241" s="253"/>
      <c r="AH1241" s="253"/>
      <c r="AI1241" s="253"/>
      <c r="AJ1241" s="253"/>
      <c r="AK1241" s="258"/>
      <c r="AL1241" s="258"/>
      <c r="AM1241" s="258"/>
      <c r="AN1241" s="258"/>
      <c r="AO1241" s="258"/>
      <c r="AP1241" s="258"/>
      <c r="AQ1241" s="258"/>
      <c r="AR1241" s="258"/>
      <c r="AS1241" s="258"/>
      <c r="AT1241" s="258"/>
      <c r="AU1241" s="258"/>
      <c r="AV1241" s="258"/>
      <c r="AW1241" s="258"/>
      <c r="AX1241" s="258"/>
      <c r="AY1241" s="258"/>
      <c r="AZ1241" s="258"/>
      <c r="BA1241" s="258"/>
      <c r="BB1241" s="258"/>
      <c r="BC1241" s="258"/>
      <c r="BD1241" s="258"/>
      <c r="BE1241" s="258"/>
      <c r="BF1241" s="258"/>
      <c r="BG1241" s="258"/>
      <c r="BH1241" s="258"/>
      <c r="BI1241" s="258"/>
      <c r="BJ1241" s="258"/>
      <c r="BK1241" s="258"/>
      <c r="BL1241" s="297"/>
      <c r="BM1241" s="258"/>
      <c r="BN1241" s="258"/>
      <c r="BO1241" s="258"/>
      <c r="BP1241" s="258"/>
      <c r="BQ1241" s="258"/>
      <c r="BR1241" s="258"/>
      <c r="BS1241" s="258"/>
      <c r="BT1241" s="258"/>
      <c r="BU1241" s="258"/>
      <c r="BV1241" s="259"/>
      <c r="BW1241" s="260"/>
      <c r="BX1241" s="258"/>
      <c r="BY1241" s="258"/>
      <c r="BZ1241" s="258"/>
      <c r="CA1241" s="258"/>
    </row>
    <row r="1242" spans="2:79" x14ac:dyDescent="0.25">
      <c r="B1242" s="263"/>
      <c r="C1242" s="261"/>
      <c r="I1242" s="220"/>
      <c r="J1242" s="253"/>
      <c r="K1242" s="254"/>
      <c r="L1242" s="254"/>
      <c r="M1242" s="255"/>
      <c r="N1242" s="326"/>
      <c r="O1242" s="256"/>
      <c r="P1242" s="256"/>
      <c r="Q1242" s="256"/>
      <c r="R1242" s="256"/>
      <c r="S1242" s="256"/>
      <c r="T1242" s="256"/>
      <c r="U1242" s="256"/>
      <c r="V1242" s="257"/>
      <c r="W1242" s="257"/>
      <c r="X1242" s="257"/>
      <c r="Y1242" s="257"/>
      <c r="Z1242" s="257"/>
      <c r="AA1242" s="257"/>
      <c r="AB1242" s="253"/>
      <c r="AC1242" s="258"/>
      <c r="AD1242" s="253"/>
      <c r="AE1242" s="253"/>
      <c r="AF1242" s="253"/>
      <c r="AG1242" s="253"/>
      <c r="AH1242" s="253"/>
      <c r="AI1242" s="253"/>
      <c r="AJ1242" s="253"/>
      <c r="AK1242" s="258"/>
      <c r="AL1242" s="258"/>
      <c r="AM1242" s="258"/>
      <c r="AN1242" s="258"/>
      <c r="AO1242" s="258"/>
      <c r="AP1242" s="258"/>
      <c r="AQ1242" s="258"/>
      <c r="AR1242" s="258"/>
      <c r="AS1242" s="258"/>
      <c r="AT1242" s="258"/>
      <c r="AU1242" s="258"/>
      <c r="AV1242" s="258"/>
      <c r="AW1242" s="258"/>
      <c r="AX1242" s="258"/>
      <c r="AY1242" s="258"/>
      <c r="AZ1242" s="258"/>
      <c r="BA1242" s="258"/>
      <c r="BB1242" s="258"/>
      <c r="BC1242" s="258"/>
      <c r="BD1242" s="258"/>
      <c r="BE1242" s="258"/>
      <c r="BF1242" s="258"/>
      <c r="BG1242" s="258"/>
      <c r="BH1242" s="258"/>
      <c r="BI1242" s="258"/>
      <c r="BJ1242" s="258"/>
      <c r="BK1242" s="258"/>
      <c r="BL1242" s="297"/>
      <c r="BM1242" s="258"/>
      <c r="BN1242" s="258"/>
      <c r="BO1242" s="258"/>
      <c r="BP1242" s="258"/>
      <c r="BQ1242" s="258"/>
      <c r="BR1242" s="258"/>
      <c r="BS1242" s="258"/>
      <c r="BT1242" s="258"/>
      <c r="BU1242" s="258"/>
      <c r="BV1242" s="259"/>
      <c r="BW1242" s="260"/>
      <c r="BX1242" s="258"/>
      <c r="BY1242" s="258"/>
      <c r="BZ1242" s="258"/>
      <c r="CA1242" s="258"/>
    </row>
    <row r="1243" spans="2:79" x14ac:dyDescent="0.25">
      <c r="B1243" s="263"/>
      <c r="C1243" s="261"/>
      <c r="I1243" s="220"/>
      <c r="J1243" s="253"/>
      <c r="K1243" s="254"/>
      <c r="L1243" s="254"/>
      <c r="M1243" s="255"/>
      <c r="N1243" s="326"/>
      <c r="O1243" s="256"/>
      <c r="P1243" s="256"/>
      <c r="Q1243" s="256"/>
      <c r="R1243" s="256"/>
      <c r="S1243" s="256"/>
      <c r="T1243" s="256"/>
      <c r="U1243" s="256"/>
      <c r="V1243" s="257"/>
      <c r="W1243" s="257"/>
      <c r="X1243" s="257"/>
      <c r="Y1243" s="257"/>
      <c r="Z1243" s="257"/>
      <c r="AA1243" s="257"/>
      <c r="AB1243" s="253"/>
      <c r="AC1243" s="258"/>
      <c r="AD1243" s="253"/>
      <c r="AE1243" s="253"/>
      <c r="AF1243" s="253"/>
      <c r="AG1243" s="253"/>
      <c r="AH1243" s="253"/>
      <c r="AI1243" s="253"/>
      <c r="AJ1243" s="253"/>
      <c r="AK1243" s="258"/>
      <c r="AL1243" s="258"/>
      <c r="AM1243" s="258"/>
      <c r="AN1243" s="258"/>
      <c r="AO1243" s="258"/>
      <c r="AP1243" s="258"/>
      <c r="AQ1243" s="258"/>
      <c r="AR1243" s="258"/>
      <c r="AS1243" s="258"/>
      <c r="AT1243" s="258"/>
      <c r="AU1243" s="258"/>
      <c r="AV1243" s="258"/>
      <c r="AW1243" s="258"/>
      <c r="AX1243" s="258"/>
      <c r="AY1243" s="258"/>
      <c r="AZ1243" s="258"/>
      <c r="BA1243" s="258"/>
      <c r="BB1243" s="258"/>
      <c r="BC1243" s="258"/>
      <c r="BD1243" s="258"/>
      <c r="BE1243" s="258"/>
      <c r="BF1243" s="258"/>
      <c r="BG1243" s="258"/>
      <c r="BH1243" s="258"/>
      <c r="BI1243" s="258"/>
      <c r="BJ1243" s="258"/>
      <c r="BK1243" s="258"/>
      <c r="BL1243" s="297"/>
      <c r="BM1243" s="258"/>
      <c r="BN1243" s="258"/>
      <c r="BO1243" s="258"/>
      <c r="BP1243" s="258"/>
      <c r="BQ1243" s="258"/>
      <c r="BR1243" s="258"/>
      <c r="BS1243" s="258"/>
      <c r="BT1243" s="258"/>
      <c r="BU1243" s="258"/>
      <c r="BV1243" s="259"/>
      <c r="BW1243" s="260"/>
      <c r="BX1243" s="258"/>
      <c r="BY1243" s="258"/>
      <c r="BZ1243" s="258"/>
      <c r="CA1243" s="258"/>
    </row>
    <row r="1244" spans="2:79" x14ac:dyDescent="0.25">
      <c r="B1244" s="263"/>
      <c r="C1244" s="261"/>
      <c r="I1244" s="220"/>
      <c r="J1244" s="253"/>
      <c r="K1244" s="254"/>
      <c r="L1244" s="254"/>
      <c r="M1244" s="255"/>
      <c r="N1244" s="326"/>
      <c r="O1244" s="256"/>
      <c r="P1244" s="256"/>
      <c r="Q1244" s="256"/>
      <c r="R1244" s="256"/>
      <c r="S1244" s="256"/>
      <c r="T1244" s="256"/>
      <c r="U1244" s="256"/>
      <c r="V1244" s="257"/>
      <c r="W1244" s="257"/>
      <c r="X1244" s="257"/>
      <c r="Y1244" s="257"/>
      <c r="Z1244" s="257"/>
      <c r="AA1244" s="257"/>
      <c r="AB1244" s="253"/>
      <c r="AC1244" s="258"/>
      <c r="AD1244" s="253"/>
      <c r="AE1244" s="253"/>
      <c r="AF1244" s="253"/>
      <c r="AG1244" s="253"/>
      <c r="AH1244" s="253"/>
      <c r="AI1244" s="253"/>
      <c r="AJ1244" s="253"/>
      <c r="AK1244" s="258"/>
      <c r="AL1244" s="258"/>
      <c r="AM1244" s="258"/>
      <c r="AN1244" s="258"/>
      <c r="AO1244" s="258"/>
      <c r="AP1244" s="258"/>
      <c r="AQ1244" s="258"/>
      <c r="AR1244" s="258"/>
      <c r="AS1244" s="258"/>
      <c r="AT1244" s="258"/>
      <c r="AU1244" s="258"/>
      <c r="AV1244" s="258"/>
      <c r="AW1244" s="258"/>
      <c r="AX1244" s="258"/>
      <c r="AY1244" s="258"/>
      <c r="AZ1244" s="258"/>
      <c r="BA1244" s="258"/>
      <c r="BB1244" s="258"/>
      <c r="BC1244" s="258"/>
      <c r="BD1244" s="258"/>
      <c r="BE1244" s="258"/>
      <c r="BF1244" s="258"/>
      <c r="BG1244" s="258"/>
      <c r="BH1244" s="258"/>
      <c r="BI1244" s="258"/>
      <c r="BJ1244" s="258"/>
      <c r="BK1244" s="258"/>
      <c r="BL1244" s="297"/>
      <c r="BM1244" s="258"/>
      <c r="BN1244" s="258"/>
      <c r="BO1244" s="258"/>
      <c r="BP1244" s="258"/>
      <c r="BQ1244" s="258"/>
      <c r="BR1244" s="258"/>
      <c r="BS1244" s="258"/>
      <c r="BT1244" s="258"/>
      <c r="BU1244" s="258"/>
      <c r="BV1244" s="259"/>
      <c r="BW1244" s="260"/>
      <c r="BX1244" s="258"/>
      <c r="BY1244" s="258"/>
      <c r="BZ1244" s="258"/>
      <c r="CA1244" s="258"/>
    </row>
    <row r="1245" spans="2:79" x14ac:dyDescent="0.25">
      <c r="B1245" s="263"/>
      <c r="C1245" s="261"/>
      <c r="I1245" s="220"/>
      <c r="J1245" s="253"/>
      <c r="K1245" s="254"/>
      <c r="L1245" s="254"/>
      <c r="M1245" s="255"/>
      <c r="N1245" s="326"/>
      <c r="O1245" s="256"/>
      <c r="P1245" s="256"/>
      <c r="Q1245" s="256"/>
      <c r="R1245" s="256"/>
      <c r="S1245" s="256"/>
      <c r="T1245" s="256"/>
      <c r="U1245" s="256"/>
      <c r="V1245" s="257"/>
      <c r="W1245" s="257"/>
      <c r="X1245" s="257"/>
      <c r="Y1245" s="257"/>
      <c r="Z1245" s="257"/>
      <c r="AA1245" s="257"/>
      <c r="AB1245" s="253"/>
      <c r="AC1245" s="258"/>
      <c r="AD1245" s="253"/>
      <c r="AE1245" s="253"/>
      <c r="AF1245" s="253"/>
      <c r="AG1245" s="253"/>
      <c r="AH1245" s="253"/>
      <c r="AI1245" s="253"/>
      <c r="AJ1245" s="253"/>
      <c r="AK1245" s="258"/>
      <c r="AL1245" s="258"/>
      <c r="AM1245" s="258"/>
      <c r="AN1245" s="258"/>
      <c r="AO1245" s="258"/>
      <c r="AP1245" s="258"/>
      <c r="AQ1245" s="258"/>
      <c r="AR1245" s="258"/>
      <c r="AS1245" s="258"/>
      <c r="AT1245" s="258"/>
      <c r="AU1245" s="258"/>
      <c r="AV1245" s="258"/>
      <c r="AW1245" s="258"/>
      <c r="AX1245" s="258"/>
      <c r="AY1245" s="258"/>
      <c r="AZ1245" s="258"/>
      <c r="BA1245" s="258"/>
      <c r="BB1245" s="258"/>
      <c r="BC1245" s="258"/>
      <c r="BD1245" s="258"/>
      <c r="BE1245" s="258"/>
      <c r="BF1245" s="258"/>
      <c r="BG1245" s="258"/>
      <c r="BH1245" s="258"/>
      <c r="BI1245" s="258"/>
      <c r="BJ1245" s="258"/>
      <c r="BK1245" s="258"/>
      <c r="BL1245" s="297"/>
      <c r="BM1245" s="258"/>
      <c r="BN1245" s="258"/>
      <c r="BO1245" s="258"/>
      <c r="BP1245" s="258"/>
      <c r="BQ1245" s="258"/>
      <c r="BR1245" s="258"/>
      <c r="BS1245" s="258"/>
      <c r="BT1245" s="258"/>
      <c r="BU1245" s="258"/>
      <c r="BV1245" s="259"/>
      <c r="BW1245" s="260"/>
      <c r="BX1245" s="258"/>
      <c r="BY1245" s="258"/>
      <c r="BZ1245" s="258"/>
      <c r="CA1245" s="258"/>
    </row>
    <row r="1246" spans="2:79" x14ac:dyDescent="0.25">
      <c r="B1246" s="263"/>
      <c r="C1246" s="261"/>
      <c r="I1246" s="220"/>
      <c r="J1246" s="253"/>
      <c r="K1246" s="254"/>
      <c r="L1246" s="254"/>
      <c r="M1246" s="255"/>
      <c r="N1246" s="326"/>
      <c r="O1246" s="256"/>
      <c r="P1246" s="256"/>
      <c r="Q1246" s="256"/>
      <c r="R1246" s="256"/>
      <c r="S1246" s="256"/>
      <c r="T1246" s="256"/>
      <c r="U1246" s="256"/>
      <c r="V1246" s="257"/>
      <c r="W1246" s="257"/>
      <c r="X1246" s="257"/>
      <c r="Y1246" s="257"/>
      <c r="Z1246" s="257"/>
      <c r="AA1246" s="257"/>
      <c r="AB1246" s="253"/>
      <c r="AC1246" s="258"/>
      <c r="AD1246" s="253"/>
      <c r="AE1246" s="253"/>
      <c r="AF1246" s="253"/>
      <c r="AG1246" s="253"/>
      <c r="AH1246" s="253"/>
      <c r="AI1246" s="253"/>
      <c r="AJ1246" s="253"/>
      <c r="AK1246" s="258"/>
      <c r="AL1246" s="258"/>
      <c r="AM1246" s="258"/>
      <c r="AN1246" s="258"/>
      <c r="AO1246" s="258"/>
      <c r="AP1246" s="258"/>
      <c r="AQ1246" s="258"/>
      <c r="AR1246" s="258"/>
      <c r="AS1246" s="258"/>
      <c r="AT1246" s="258"/>
      <c r="AU1246" s="258"/>
      <c r="AV1246" s="258"/>
      <c r="AW1246" s="258"/>
      <c r="AX1246" s="258"/>
      <c r="AY1246" s="258"/>
      <c r="AZ1246" s="258"/>
      <c r="BA1246" s="258"/>
      <c r="BB1246" s="258"/>
      <c r="BC1246" s="258"/>
      <c r="BD1246" s="258"/>
      <c r="BE1246" s="258"/>
      <c r="BF1246" s="258"/>
      <c r="BG1246" s="258"/>
      <c r="BH1246" s="258"/>
      <c r="BI1246" s="258"/>
      <c r="BJ1246" s="258"/>
      <c r="BK1246" s="258"/>
      <c r="BL1246" s="297"/>
      <c r="BM1246" s="258"/>
      <c r="BN1246" s="258"/>
      <c r="BO1246" s="258"/>
      <c r="BP1246" s="258"/>
      <c r="BQ1246" s="258"/>
      <c r="BR1246" s="258"/>
      <c r="BS1246" s="258"/>
      <c r="BT1246" s="258"/>
      <c r="BU1246" s="258"/>
      <c r="BV1246" s="259"/>
      <c r="BW1246" s="260"/>
      <c r="BX1246" s="258"/>
      <c r="BY1246" s="258"/>
      <c r="BZ1246" s="258"/>
      <c r="CA1246" s="258"/>
    </row>
    <row r="1247" spans="2:79" x14ac:dyDescent="0.25">
      <c r="B1247" s="263"/>
      <c r="C1247" s="261"/>
      <c r="I1247" s="220"/>
      <c r="J1247" s="253"/>
      <c r="K1247" s="254"/>
      <c r="L1247" s="254"/>
      <c r="M1247" s="255"/>
      <c r="N1247" s="326"/>
      <c r="O1247" s="256"/>
      <c r="P1247" s="256"/>
      <c r="Q1247" s="256"/>
      <c r="R1247" s="256"/>
      <c r="S1247" s="256"/>
      <c r="T1247" s="256"/>
      <c r="U1247" s="256"/>
      <c r="V1247" s="257"/>
      <c r="W1247" s="257"/>
      <c r="X1247" s="257"/>
      <c r="Y1247" s="257"/>
      <c r="Z1247" s="257"/>
      <c r="AA1247" s="257"/>
      <c r="AB1247" s="253"/>
      <c r="AC1247" s="258"/>
      <c r="AD1247" s="253"/>
      <c r="AE1247" s="253"/>
      <c r="AF1247" s="253"/>
      <c r="AG1247" s="253"/>
      <c r="AH1247" s="253"/>
      <c r="AI1247" s="253"/>
      <c r="AJ1247" s="253"/>
      <c r="AK1247" s="258"/>
      <c r="AL1247" s="258"/>
      <c r="AM1247" s="258"/>
      <c r="AN1247" s="258"/>
      <c r="AO1247" s="258"/>
      <c r="AP1247" s="258"/>
      <c r="AQ1247" s="258"/>
      <c r="AR1247" s="258"/>
      <c r="AS1247" s="258"/>
      <c r="AT1247" s="258"/>
      <c r="AU1247" s="258"/>
      <c r="AV1247" s="258"/>
      <c r="AW1247" s="258"/>
      <c r="AX1247" s="258"/>
      <c r="AY1247" s="258"/>
      <c r="AZ1247" s="258"/>
      <c r="BA1247" s="258"/>
      <c r="BB1247" s="258"/>
      <c r="BC1247" s="258"/>
      <c r="BD1247" s="258"/>
      <c r="BE1247" s="258"/>
      <c r="BF1247" s="258"/>
      <c r="BG1247" s="258"/>
      <c r="BH1247" s="258"/>
      <c r="BI1247" s="258"/>
      <c r="BJ1247" s="258"/>
      <c r="BK1247" s="258"/>
      <c r="BL1247" s="297"/>
      <c r="BM1247" s="258"/>
      <c r="BN1247" s="258"/>
      <c r="BO1247" s="258"/>
      <c r="BP1247" s="258"/>
      <c r="BQ1247" s="258"/>
      <c r="BR1247" s="258"/>
      <c r="BS1247" s="258"/>
      <c r="BT1247" s="258"/>
      <c r="BU1247" s="258"/>
      <c r="BV1247" s="259"/>
      <c r="BW1247" s="260"/>
      <c r="BX1247" s="258"/>
      <c r="BY1247" s="258"/>
      <c r="BZ1247" s="258"/>
      <c r="CA1247" s="258"/>
    </row>
    <row r="1248" spans="2:79" x14ac:dyDescent="0.25">
      <c r="B1248" s="263"/>
      <c r="C1248" s="261"/>
      <c r="I1248" s="220"/>
      <c r="J1248" s="253"/>
      <c r="K1248" s="254"/>
      <c r="L1248" s="254"/>
      <c r="M1248" s="255"/>
      <c r="N1248" s="326"/>
      <c r="O1248" s="256"/>
      <c r="P1248" s="256"/>
      <c r="Q1248" s="256"/>
      <c r="R1248" s="256"/>
      <c r="S1248" s="256"/>
      <c r="T1248" s="256"/>
      <c r="U1248" s="256"/>
      <c r="V1248" s="257"/>
      <c r="W1248" s="257"/>
      <c r="X1248" s="257"/>
      <c r="Y1248" s="257"/>
      <c r="Z1248" s="257"/>
      <c r="AA1248" s="257"/>
      <c r="AB1248" s="253"/>
      <c r="AC1248" s="258"/>
      <c r="AD1248" s="253"/>
      <c r="AE1248" s="253"/>
      <c r="AF1248" s="253"/>
      <c r="AG1248" s="253"/>
      <c r="AH1248" s="253"/>
      <c r="AI1248" s="253"/>
      <c r="AJ1248" s="253"/>
      <c r="AK1248" s="258"/>
      <c r="AL1248" s="258"/>
      <c r="AM1248" s="258"/>
      <c r="AN1248" s="258"/>
      <c r="AO1248" s="258"/>
      <c r="AP1248" s="258"/>
      <c r="AQ1248" s="258"/>
      <c r="AR1248" s="258"/>
      <c r="AS1248" s="258"/>
      <c r="AT1248" s="258"/>
      <c r="AU1248" s="258"/>
      <c r="AV1248" s="258"/>
      <c r="AW1248" s="258"/>
      <c r="AX1248" s="258"/>
      <c r="AY1248" s="258"/>
      <c r="AZ1248" s="258"/>
      <c r="BA1248" s="258"/>
      <c r="BB1248" s="258"/>
      <c r="BC1248" s="258"/>
      <c r="BD1248" s="258"/>
      <c r="BE1248" s="258"/>
      <c r="BF1248" s="258"/>
      <c r="BG1248" s="258"/>
      <c r="BH1248" s="258"/>
      <c r="BI1248" s="258"/>
      <c r="BJ1248" s="258"/>
      <c r="BK1248" s="258"/>
      <c r="BL1248" s="297"/>
      <c r="BM1248" s="258"/>
      <c r="BN1248" s="258"/>
      <c r="BO1248" s="258"/>
      <c r="BP1248" s="258"/>
      <c r="BQ1248" s="258"/>
      <c r="BR1248" s="258"/>
      <c r="BS1248" s="258"/>
      <c r="BT1248" s="258"/>
      <c r="BU1248" s="258"/>
      <c r="BV1248" s="259"/>
      <c r="BW1248" s="260"/>
      <c r="BX1248" s="258"/>
      <c r="BY1248" s="258"/>
      <c r="BZ1248" s="258"/>
      <c r="CA1248" s="258"/>
    </row>
    <row r="1249" spans="2:79" x14ac:dyDescent="0.25">
      <c r="B1249" s="263"/>
      <c r="C1249" s="261"/>
      <c r="I1249" s="220"/>
      <c r="J1249" s="253"/>
      <c r="K1249" s="254"/>
      <c r="L1249" s="254"/>
      <c r="M1249" s="255"/>
      <c r="N1249" s="326"/>
      <c r="O1249" s="256"/>
      <c r="P1249" s="256"/>
      <c r="Q1249" s="256"/>
      <c r="R1249" s="256"/>
      <c r="S1249" s="256"/>
      <c r="T1249" s="256"/>
      <c r="U1249" s="256"/>
      <c r="V1249" s="257"/>
      <c r="W1249" s="257"/>
      <c r="X1249" s="257"/>
      <c r="Y1249" s="257"/>
      <c r="Z1249" s="257"/>
      <c r="AA1249" s="257"/>
      <c r="AB1249" s="253"/>
      <c r="AC1249" s="258"/>
      <c r="AD1249" s="253"/>
      <c r="AE1249" s="253"/>
      <c r="AF1249" s="253"/>
      <c r="AG1249" s="253"/>
      <c r="AH1249" s="253"/>
      <c r="AI1249" s="253"/>
      <c r="AJ1249" s="253"/>
      <c r="AK1249" s="258"/>
      <c r="AL1249" s="258"/>
      <c r="AM1249" s="258"/>
      <c r="AN1249" s="258"/>
      <c r="AO1249" s="258"/>
      <c r="AP1249" s="258"/>
      <c r="AQ1249" s="258"/>
      <c r="AR1249" s="258"/>
      <c r="AS1249" s="258"/>
      <c r="AT1249" s="258"/>
      <c r="AU1249" s="258"/>
      <c r="AV1249" s="258"/>
      <c r="AW1249" s="258"/>
      <c r="AX1249" s="258"/>
      <c r="AY1249" s="258"/>
      <c r="AZ1249" s="258"/>
      <c r="BA1249" s="258"/>
      <c r="BB1249" s="258"/>
      <c r="BC1249" s="258"/>
      <c r="BD1249" s="258"/>
      <c r="BE1249" s="258"/>
      <c r="BF1249" s="258"/>
      <c r="BG1249" s="258"/>
      <c r="BH1249" s="258"/>
      <c r="BI1249" s="258"/>
      <c r="BJ1249" s="258"/>
      <c r="BK1249" s="258"/>
      <c r="BL1249" s="297"/>
      <c r="BM1249" s="258"/>
      <c r="BN1249" s="258"/>
      <c r="BO1249" s="258"/>
      <c r="BP1249" s="258"/>
      <c r="BQ1249" s="258"/>
      <c r="BR1249" s="258"/>
      <c r="BS1249" s="258"/>
      <c r="BT1249" s="258"/>
      <c r="BU1249" s="258"/>
      <c r="BV1249" s="259"/>
      <c r="BW1249" s="260"/>
      <c r="BX1249" s="258"/>
      <c r="BY1249" s="258"/>
      <c r="BZ1249" s="258"/>
      <c r="CA1249" s="258"/>
    </row>
    <row r="1250" spans="2:79" x14ac:dyDescent="0.25">
      <c r="B1250" s="263"/>
      <c r="C1250" s="261"/>
      <c r="I1250" s="220"/>
      <c r="J1250" s="253"/>
      <c r="K1250" s="254"/>
      <c r="L1250" s="254"/>
      <c r="M1250" s="255"/>
      <c r="N1250" s="326"/>
      <c r="O1250" s="256"/>
      <c r="P1250" s="256"/>
      <c r="Q1250" s="256"/>
      <c r="R1250" s="256"/>
      <c r="S1250" s="256"/>
      <c r="T1250" s="256"/>
      <c r="U1250" s="256"/>
      <c r="V1250" s="257"/>
      <c r="W1250" s="257"/>
      <c r="X1250" s="257"/>
      <c r="Y1250" s="257"/>
      <c r="Z1250" s="257"/>
      <c r="AA1250" s="257"/>
      <c r="AB1250" s="253"/>
      <c r="AC1250" s="258"/>
      <c r="AD1250" s="253"/>
      <c r="AE1250" s="253"/>
      <c r="AF1250" s="253"/>
      <c r="AG1250" s="253"/>
      <c r="AH1250" s="253"/>
      <c r="AI1250" s="253"/>
      <c r="AJ1250" s="253"/>
      <c r="AK1250" s="258"/>
      <c r="AL1250" s="258"/>
      <c r="AM1250" s="258"/>
      <c r="AN1250" s="258"/>
      <c r="AO1250" s="258"/>
      <c r="AP1250" s="258"/>
      <c r="AQ1250" s="258"/>
      <c r="AR1250" s="258"/>
      <c r="AS1250" s="258"/>
      <c r="AT1250" s="258"/>
      <c r="AU1250" s="258"/>
      <c r="AV1250" s="258"/>
      <c r="AW1250" s="258"/>
      <c r="AX1250" s="258"/>
      <c r="AY1250" s="258"/>
      <c r="AZ1250" s="258"/>
      <c r="BA1250" s="258"/>
      <c r="BB1250" s="258"/>
      <c r="BC1250" s="258"/>
      <c r="BD1250" s="258"/>
      <c r="BE1250" s="258"/>
      <c r="BF1250" s="258"/>
      <c r="BG1250" s="258"/>
      <c r="BH1250" s="258"/>
      <c r="BI1250" s="258"/>
      <c r="BJ1250" s="258"/>
      <c r="BK1250" s="258"/>
      <c r="BL1250" s="297"/>
      <c r="BM1250" s="258"/>
      <c r="BN1250" s="258"/>
      <c r="BO1250" s="258"/>
      <c r="BP1250" s="258"/>
      <c r="BQ1250" s="258"/>
      <c r="BR1250" s="258"/>
      <c r="BS1250" s="258"/>
      <c r="BT1250" s="258"/>
      <c r="BU1250" s="258"/>
      <c r="BV1250" s="259"/>
      <c r="BW1250" s="260"/>
      <c r="BX1250" s="258"/>
      <c r="BY1250" s="258"/>
      <c r="BZ1250" s="258"/>
      <c r="CA1250" s="258"/>
    </row>
    <row r="1251" spans="2:79" x14ac:dyDescent="0.25">
      <c r="B1251" s="263"/>
      <c r="C1251" s="261"/>
      <c r="I1251" s="220"/>
      <c r="J1251" s="253"/>
      <c r="K1251" s="254"/>
      <c r="L1251" s="254"/>
      <c r="M1251" s="255"/>
      <c r="N1251" s="326"/>
      <c r="O1251" s="256"/>
      <c r="P1251" s="256"/>
      <c r="Q1251" s="256"/>
      <c r="R1251" s="256"/>
      <c r="S1251" s="256"/>
      <c r="T1251" s="256"/>
      <c r="U1251" s="256"/>
      <c r="V1251" s="257"/>
      <c r="W1251" s="257"/>
      <c r="X1251" s="257"/>
      <c r="Y1251" s="257"/>
      <c r="Z1251" s="257"/>
      <c r="AA1251" s="257"/>
      <c r="AB1251" s="253"/>
      <c r="AC1251" s="258"/>
      <c r="AD1251" s="253"/>
      <c r="AE1251" s="253"/>
      <c r="AF1251" s="253"/>
      <c r="AG1251" s="253"/>
      <c r="AH1251" s="253"/>
      <c r="AI1251" s="253"/>
      <c r="AJ1251" s="253"/>
      <c r="AK1251" s="258"/>
      <c r="AL1251" s="258"/>
      <c r="AM1251" s="258"/>
      <c r="AN1251" s="258"/>
      <c r="AO1251" s="258"/>
      <c r="AP1251" s="258"/>
      <c r="AQ1251" s="258"/>
      <c r="AR1251" s="258"/>
      <c r="AS1251" s="258"/>
      <c r="AT1251" s="258"/>
      <c r="AU1251" s="258"/>
      <c r="AV1251" s="258"/>
      <c r="AW1251" s="258"/>
      <c r="AX1251" s="258"/>
      <c r="AY1251" s="258"/>
      <c r="AZ1251" s="258"/>
      <c r="BA1251" s="258"/>
      <c r="BB1251" s="258"/>
      <c r="BC1251" s="258"/>
      <c r="BD1251" s="258"/>
      <c r="BE1251" s="258"/>
      <c r="BF1251" s="258"/>
      <c r="BG1251" s="258"/>
      <c r="BH1251" s="258"/>
      <c r="BI1251" s="258"/>
      <c r="BJ1251" s="258"/>
      <c r="BK1251" s="258"/>
      <c r="BL1251" s="297"/>
      <c r="BM1251" s="258"/>
      <c r="BN1251" s="258"/>
      <c r="BO1251" s="258"/>
      <c r="BP1251" s="258"/>
      <c r="BQ1251" s="258"/>
      <c r="BR1251" s="258"/>
      <c r="BS1251" s="258"/>
      <c r="BT1251" s="258"/>
      <c r="BU1251" s="258"/>
      <c r="BV1251" s="259"/>
      <c r="BW1251" s="260"/>
      <c r="BX1251" s="258"/>
      <c r="BY1251" s="258"/>
      <c r="BZ1251" s="258"/>
      <c r="CA1251" s="258"/>
    </row>
    <row r="1252" spans="2:79" x14ac:dyDescent="0.25">
      <c r="B1252" s="263"/>
      <c r="C1252" s="261"/>
      <c r="I1252" s="220"/>
      <c r="J1252" s="253"/>
      <c r="K1252" s="254"/>
      <c r="L1252" s="254"/>
      <c r="M1252" s="255"/>
      <c r="N1252" s="326"/>
      <c r="O1252" s="256"/>
      <c r="P1252" s="256"/>
      <c r="Q1252" s="256"/>
      <c r="R1252" s="256"/>
      <c r="S1252" s="256"/>
      <c r="T1252" s="256"/>
      <c r="U1252" s="256"/>
      <c r="V1252" s="257"/>
      <c r="W1252" s="257"/>
      <c r="X1252" s="257"/>
      <c r="Y1252" s="257"/>
      <c r="Z1252" s="257"/>
      <c r="AA1252" s="257"/>
      <c r="AB1252" s="253"/>
      <c r="AC1252" s="258"/>
      <c r="AD1252" s="253"/>
      <c r="AE1252" s="253"/>
      <c r="AF1252" s="253"/>
      <c r="AG1252" s="253"/>
      <c r="AH1252" s="253"/>
      <c r="AI1252" s="253"/>
      <c r="AJ1252" s="253"/>
      <c r="AK1252" s="258"/>
      <c r="AL1252" s="258"/>
      <c r="AM1252" s="258"/>
      <c r="AN1252" s="258"/>
      <c r="AO1252" s="258"/>
      <c r="AP1252" s="258"/>
      <c r="AQ1252" s="258"/>
      <c r="AR1252" s="258"/>
      <c r="AS1252" s="258"/>
      <c r="AT1252" s="258"/>
      <c r="AU1252" s="258"/>
      <c r="AV1252" s="258"/>
      <c r="AW1252" s="258"/>
      <c r="AX1252" s="258"/>
      <c r="AY1252" s="258"/>
      <c r="AZ1252" s="258"/>
      <c r="BA1252" s="258"/>
      <c r="BB1252" s="258"/>
      <c r="BC1252" s="258"/>
      <c r="BD1252" s="258"/>
      <c r="BE1252" s="258"/>
      <c r="BF1252" s="258"/>
      <c r="BG1252" s="258"/>
      <c r="BH1252" s="258"/>
      <c r="BI1252" s="258"/>
      <c r="BJ1252" s="258"/>
      <c r="BK1252" s="258"/>
      <c r="BL1252" s="297"/>
      <c r="BM1252" s="258"/>
      <c r="BN1252" s="258"/>
      <c r="BO1252" s="258"/>
      <c r="BP1252" s="258"/>
      <c r="BQ1252" s="258"/>
      <c r="BR1252" s="258"/>
      <c r="BS1252" s="258"/>
      <c r="BT1252" s="258"/>
      <c r="BU1252" s="258"/>
      <c r="BV1252" s="259"/>
      <c r="BW1252" s="260"/>
      <c r="BX1252" s="258"/>
      <c r="BY1252" s="258"/>
      <c r="BZ1252" s="258"/>
      <c r="CA1252" s="258"/>
    </row>
    <row r="1253" spans="2:79" x14ac:dyDescent="0.25">
      <c r="B1253" s="263"/>
      <c r="C1253" s="261"/>
      <c r="I1253" s="220"/>
      <c r="J1253" s="253"/>
      <c r="K1253" s="254"/>
      <c r="L1253" s="254"/>
      <c r="M1253" s="255"/>
      <c r="N1253" s="326"/>
      <c r="O1253" s="256"/>
      <c r="P1253" s="256"/>
      <c r="Q1253" s="256"/>
      <c r="R1253" s="256"/>
      <c r="S1253" s="256"/>
      <c r="T1253" s="256"/>
      <c r="U1253" s="256"/>
      <c r="V1253" s="257"/>
      <c r="W1253" s="257"/>
      <c r="X1253" s="257"/>
      <c r="Y1253" s="257"/>
      <c r="Z1253" s="257"/>
      <c r="AA1253" s="257"/>
      <c r="AB1253" s="253"/>
      <c r="AC1253" s="258"/>
      <c r="AD1253" s="253"/>
      <c r="AE1253" s="253"/>
      <c r="AF1253" s="253"/>
      <c r="AG1253" s="253"/>
      <c r="AH1253" s="253"/>
      <c r="AI1253" s="253"/>
      <c r="AJ1253" s="253"/>
      <c r="AK1253" s="258"/>
      <c r="AL1253" s="258"/>
      <c r="AM1253" s="258"/>
      <c r="AN1253" s="258"/>
      <c r="AO1253" s="258"/>
      <c r="AP1253" s="258"/>
      <c r="AQ1253" s="258"/>
      <c r="AR1253" s="258"/>
      <c r="AS1253" s="258"/>
      <c r="AT1253" s="258"/>
      <c r="AU1253" s="258"/>
      <c r="AV1253" s="258"/>
      <c r="AW1253" s="258"/>
      <c r="AX1253" s="258"/>
      <c r="AY1253" s="258"/>
      <c r="AZ1253" s="258"/>
      <c r="BA1253" s="258"/>
      <c r="BB1253" s="258"/>
      <c r="BC1253" s="258"/>
      <c r="BD1253" s="258"/>
      <c r="BE1253" s="258"/>
      <c r="BF1253" s="258"/>
      <c r="BG1253" s="258"/>
      <c r="BH1253" s="258"/>
      <c r="BI1253" s="258"/>
      <c r="BJ1253" s="258"/>
      <c r="BK1253" s="258"/>
      <c r="BL1253" s="297"/>
      <c r="BM1253" s="258"/>
      <c r="BN1253" s="258"/>
      <c r="BO1253" s="258"/>
      <c r="BP1253" s="258"/>
      <c r="BQ1253" s="258"/>
      <c r="BR1253" s="258"/>
      <c r="BS1253" s="258"/>
      <c r="BT1253" s="258"/>
      <c r="BU1253" s="258"/>
      <c r="BV1253" s="259"/>
      <c r="BW1253" s="260"/>
      <c r="BX1253" s="258"/>
      <c r="BY1253" s="258"/>
      <c r="BZ1253" s="258"/>
      <c r="CA1253" s="258"/>
    </row>
    <row r="1254" spans="2:79" x14ac:dyDescent="0.25">
      <c r="B1254" s="263"/>
      <c r="C1254" s="261"/>
      <c r="I1254" s="220"/>
      <c r="J1254" s="253"/>
      <c r="K1254" s="254"/>
      <c r="L1254" s="254"/>
      <c r="M1254" s="255"/>
      <c r="N1254" s="326"/>
      <c r="O1254" s="256"/>
      <c r="P1254" s="256"/>
      <c r="Q1254" s="256"/>
      <c r="R1254" s="256"/>
      <c r="S1254" s="256"/>
      <c r="T1254" s="256"/>
      <c r="U1254" s="256"/>
      <c r="V1254" s="257"/>
      <c r="W1254" s="257"/>
      <c r="X1254" s="257"/>
      <c r="Y1254" s="257"/>
      <c r="Z1254" s="257"/>
      <c r="AA1254" s="257"/>
      <c r="AB1254" s="253"/>
      <c r="AC1254" s="258"/>
      <c r="AD1254" s="253"/>
      <c r="AE1254" s="253"/>
      <c r="AF1254" s="253"/>
      <c r="AG1254" s="253"/>
      <c r="AH1254" s="253"/>
      <c r="AI1254" s="253"/>
      <c r="AJ1254" s="253"/>
      <c r="AK1254" s="258"/>
      <c r="AL1254" s="258"/>
      <c r="AM1254" s="258"/>
      <c r="AN1254" s="258"/>
      <c r="AO1254" s="258"/>
      <c r="AP1254" s="258"/>
      <c r="AQ1254" s="258"/>
      <c r="AR1254" s="258"/>
      <c r="AS1254" s="258"/>
      <c r="AT1254" s="258"/>
      <c r="AU1254" s="258"/>
      <c r="AV1254" s="258"/>
      <c r="AW1254" s="258"/>
      <c r="AX1254" s="258"/>
      <c r="AY1254" s="258"/>
      <c r="AZ1254" s="258"/>
      <c r="BA1254" s="258"/>
      <c r="BB1254" s="258"/>
      <c r="BC1254" s="258"/>
      <c r="BD1254" s="258"/>
      <c r="BE1254" s="258"/>
      <c r="BF1254" s="258"/>
      <c r="BG1254" s="258"/>
      <c r="BH1254" s="258"/>
      <c r="BI1254" s="258"/>
      <c r="BJ1254" s="258"/>
      <c r="BK1254" s="258"/>
      <c r="BL1254" s="297"/>
      <c r="BM1254" s="258"/>
      <c r="BN1254" s="258"/>
      <c r="BO1254" s="258"/>
      <c r="BP1254" s="258"/>
      <c r="BQ1254" s="258"/>
      <c r="BR1254" s="258"/>
      <c r="BS1254" s="258"/>
      <c r="BT1254" s="258"/>
      <c r="BU1254" s="258"/>
      <c r="BV1254" s="259"/>
      <c r="BW1254" s="260"/>
      <c r="BX1254" s="258"/>
      <c r="BY1254" s="258"/>
      <c r="BZ1254" s="258"/>
      <c r="CA1254" s="258"/>
    </row>
    <row r="1255" spans="2:79" x14ac:dyDescent="0.25">
      <c r="B1255" s="263"/>
      <c r="C1255" s="261"/>
      <c r="I1255" s="220"/>
      <c r="J1255" s="253"/>
      <c r="K1255" s="254"/>
      <c r="L1255" s="254"/>
      <c r="M1255" s="255"/>
      <c r="N1255" s="326"/>
      <c r="O1255" s="256"/>
      <c r="P1255" s="256"/>
      <c r="Q1255" s="256"/>
      <c r="R1255" s="256"/>
      <c r="S1255" s="256"/>
      <c r="T1255" s="256"/>
      <c r="U1255" s="256"/>
      <c r="V1255" s="257"/>
      <c r="W1255" s="257"/>
      <c r="X1255" s="257"/>
      <c r="Y1255" s="257"/>
      <c r="Z1255" s="257"/>
      <c r="AA1255" s="257"/>
      <c r="AB1255" s="253"/>
      <c r="AC1255" s="258"/>
      <c r="AD1255" s="253"/>
      <c r="AE1255" s="253"/>
      <c r="AF1255" s="253"/>
      <c r="AG1255" s="253"/>
      <c r="AH1255" s="253"/>
      <c r="AI1255" s="253"/>
      <c r="AJ1255" s="253"/>
      <c r="AK1255" s="258"/>
      <c r="AL1255" s="258"/>
      <c r="AM1255" s="258"/>
      <c r="AN1255" s="258"/>
      <c r="AO1255" s="258"/>
      <c r="AP1255" s="258"/>
      <c r="AQ1255" s="258"/>
      <c r="AR1255" s="258"/>
      <c r="AS1255" s="258"/>
      <c r="AT1255" s="258"/>
      <c r="AU1255" s="258"/>
      <c r="AV1255" s="258"/>
      <c r="AW1255" s="258"/>
      <c r="AX1255" s="258"/>
      <c r="AY1255" s="258"/>
      <c r="AZ1255" s="258"/>
      <c r="BA1255" s="258"/>
      <c r="BB1255" s="258"/>
      <c r="BC1255" s="258"/>
      <c r="BD1255" s="258"/>
      <c r="BE1255" s="258"/>
      <c r="BF1255" s="258"/>
      <c r="BG1255" s="258"/>
      <c r="BH1255" s="258"/>
      <c r="BI1255" s="258"/>
      <c r="BJ1255" s="258"/>
      <c r="BK1255" s="258"/>
      <c r="BL1255" s="297"/>
      <c r="BM1255" s="258"/>
      <c r="BN1255" s="258"/>
      <c r="BO1255" s="258"/>
      <c r="BP1255" s="258"/>
      <c r="BQ1255" s="258"/>
      <c r="BR1255" s="258"/>
      <c r="BS1255" s="258"/>
      <c r="BT1255" s="258"/>
      <c r="BU1255" s="258"/>
      <c r="BV1255" s="259"/>
      <c r="BW1255" s="260"/>
      <c r="BX1255" s="258"/>
      <c r="BY1255" s="258"/>
      <c r="BZ1255" s="258"/>
      <c r="CA1255" s="258"/>
    </row>
    <row r="1256" spans="2:79" x14ac:dyDescent="0.25">
      <c r="B1256" s="263"/>
      <c r="C1256" s="261"/>
      <c r="I1256" s="220"/>
      <c r="J1256" s="253"/>
      <c r="K1256" s="254"/>
      <c r="L1256" s="254"/>
      <c r="M1256" s="255"/>
      <c r="N1256" s="326"/>
      <c r="O1256" s="256"/>
      <c r="P1256" s="256"/>
      <c r="Q1256" s="256"/>
      <c r="R1256" s="256"/>
      <c r="S1256" s="256"/>
      <c r="T1256" s="256"/>
      <c r="U1256" s="256"/>
      <c r="V1256" s="257"/>
      <c r="W1256" s="257"/>
      <c r="X1256" s="257"/>
      <c r="Y1256" s="257"/>
      <c r="Z1256" s="257"/>
      <c r="AA1256" s="257"/>
      <c r="AB1256" s="253"/>
      <c r="AC1256" s="258"/>
      <c r="AD1256" s="253"/>
      <c r="AE1256" s="253"/>
      <c r="AF1256" s="253"/>
      <c r="AG1256" s="253"/>
      <c r="AH1256" s="253"/>
      <c r="AI1256" s="253"/>
      <c r="AJ1256" s="253"/>
      <c r="AK1256" s="258"/>
      <c r="AL1256" s="258"/>
      <c r="AM1256" s="258"/>
      <c r="AN1256" s="258"/>
      <c r="AO1256" s="258"/>
      <c r="AP1256" s="258"/>
      <c r="AQ1256" s="258"/>
      <c r="AR1256" s="258"/>
      <c r="AS1256" s="258"/>
      <c r="AT1256" s="258"/>
      <c r="AU1256" s="258"/>
      <c r="AV1256" s="258"/>
      <c r="AW1256" s="258"/>
      <c r="AX1256" s="258"/>
      <c r="AY1256" s="258"/>
      <c r="AZ1256" s="258"/>
      <c r="BA1256" s="258"/>
      <c r="BB1256" s="258"/>
      <c r="BC1256" s="258"/>
      <c r="BD1256" s="258"/>
      <c r="BE1256" s="258"/>
      <c r="BF1256" s="258"/>
      <c r="BG1256" s="258"/>
      <c r="BH1256" s="258"/>
      <c r="BI1256" s="258"/>
      <c r="BJ1256" s="258"/>
      <c r="BK1256" s="258"/>
      <c r="BL1256" s="297"/>
      <c r="BM1256" s="258"/>
      <c r="BN1256" s="258"/>
      <c r="BO1256" s="258"/>
      <c r="BP1256" s="258"/>
      <c r="BQ1256" s="258"/>
      <c r="BR1256" s="258"/>
      <c r="BS1256" s="258"/>
      <c r="BT1256" s="258"/>
      <c r="BU1256" s="258"/>
      <c r="BV1256" s="259"/>
      <c r="BW1256" s="260"/>
      <c r="BX1256" s="258"/>
      <c r="BY1256" s="258"/>
      <c r="BZ1256" s="258"/>
      <c r="CA1256" s="258"/>
    </row>
    <row r="1257" spans="2:79" x14ac:dyDescent="0.25">
      <c r="B1257" s="263"/>
      <c r="C1257" s="261"/>
      <c r="I1257" s="220"/>
      <c r="J1257" s="253"/>
      <c r="K1257" s="254"/>
      <c r="L1257" s="254"/>
      <c r="M1257" s="255"/>
      <c r="N1257" s="326"/>
      <c r="O1257" s="256"/>
      <c r="P1257" s="256"/>
      <c r="Q1257" s="256"/>
      <c r="R1257" s="256"/>
      <c r="S1257" s="256"/>
      <c r="T1257" s="256"/>
      <c r="U1257" s="256"/>
      <c r="V1257" s="257"/>
      <c r="W1257" s="257"/>
      <c r="X1257" s="257"/>
      <c r="Y1257" s="257"/>
      <c r="Z1257" s="257"/>
      <c r="AA1257" s="257"/>
      <c r="AB1257" s="253"/>
      <c r="AC1257" s="258"/>
      <c r="AD1257" s="253"/>
      <c r="AE1257" s="253"/>
      <c r="AF1257" s="253"/>
      <c r="AG1257" s="253"/>
      <c r="AH1257" s="253"/>
      <c r="AI1257" s="253"/>
      <c r="AJ1257" s="253"/>
      <c r="AK1257" s="258"/>
      <c r="AL1257" s="258"/>
      <c r="AM1257" s="258"/>
      <c r="AN1257" s="258"/>
      <c r="AO1257" s="258"/>
      <c r="AP1257" s="258"/>
      <c r="AQ1257" s="258"/>
      <c r="AR1257" s="258"/>
      <c r="AS1257" s="258"/>
      <c r="AT1257" s="258"/>
      <c r="AU1257" s="258"/>
      <c r="AV1257" s="258"/>
      <c r="AW1257" s="258"/>
      <c r="AX1257" s="258"/>
      <c r="AY1257" s="258"/>
      <c r="AZ1257" s="258"/>
      <c r="BA1257" s="258"/>
      <c r="BB1257" s="258"/>
      <c r="BC1257" s="258"/>
      <c r="BD1257" s="258"/>
      <c r="BE1257" s="258"/>
      <c r="BF1257" s="258"/>
      <c r="BG1257" s="258"/>
      <c r="BH1257" s="258"/>
      <c r="BI1257" s="258"/>
      <c r="BJ1257" s="258"/>
      <c r="BK1257" s="258"/>
      <c r="BL1257" s="297"/>
      <c r="BM1257" s="258"/>
      <c r="BN1257" s="258"/>
      <c r="BO1257" s="258"/>
      <c r="BP1257" s="258"/>
      <c r="BQ1257" s="258"/>
      <c r="BR1257" s="258"/>
      <c r="BS1257" s="258"/>
      <c r="BT1257" s="258"/>
      <c r="BU1257" s="258"/>
      <c r="BV1257" s="259"/>
      <c r="BW1257" s="260"/>
      <c r="BX1257" s="258"/>
      <c r="BY1257" s="258"/>
      <c r="BZ1257" s="258"/>
      <c r="CA1257" s="258"/>
    </row>
    <row r="1258" spans="2:79" x14ac:dyDescent="0.25">
      <c r="B1258" s="263"/>
      <c r="C1258" s="261"/>
      <c r="I1258" s="220"/>
      <c r="J1258" s="253"/>
      <c r="K1258" s="254"/>
      <c r="L1258" s="254"/>
      <c r="M1258" s="255"/>
      <c r="N1258" s="326"/>
      <c r="O1258" s="256"/>
      <c r="P1258" s="256"/>
      <c r="Q1258" s="256"/>
      <c r="R1258" s="256"/>
      <c r="S1258" s="256"/>
      <c r="T1258" s="256"/>
      <c r="U1258" s="256"/>
      <c r="V1258" s="257"/>
      <c r="W1258" s="257"/>
      <c r="X1258" s="257"/>
      <c r="Y1258" s="257"/>
      <c r="Z1258" s="257"/>
      <c r="AA1258" s="257"/>
      <c r="AB1258" s="253"/>
      <c r="AC1258" s="258"/>
      <c r="AD1258" s="253"/>
      <c r="AE1258" s="253"/>
      <c r="AF1258" s="253"/>
      <c r="AG1258" s="253"/>
      <c r="AH1258" s="253"/>
      <c r="AI1258" s="253"/>
      <c r="AJ1258" s="253"/>
      <c r="AK1258" s="258"/>
      <c r="AL1258" s="258"/>
      <c r="AM1258" s="258"/>
      <c r="AN1258" s="258"/>
      <c r="AO1258" s="258"/>
      <c r="AP1258" s="258"/>
      <c r="AQ1258" s="258"/>
      <c r="AR1258" s="258"/>
      <c r="AS1258" s="258"/>
      <c r="AT1258" s="258"/>
      <c r="AU1258" s="258"/>
      <c r="AV1258" s="258"/>
      <c r="AW1258" s="258"/>
      <c r="AX1258" s="258"/>
      <c r="AY1258" s="258"/>
      <c r="AZ1258" s="258"/>
      <c r="BA1258" s="258"/>
      <c r="BB1258" s="258"/>
      <c r="BC1258" s="258"/>
      <c r="BD1258" s="258"/>
      <c r="BE1258" s="258"/>
      <c r="BF1258" s="258"/>
      <c r="BG1258" s="258"/>
      <c r="BH1258" s="258"/>
      <c r="BI1258" s="258"/>
      <c r="BJ1258" s="258"/>
      <c r="BK1258" s="258"/>
      <c r="BL1258" s="297"/>
      <c r="BM1258" s="258"/>
      <c r="BN1258" s="258"/>
      <c r="BO1258" s="258"/>
      <c r="BP1258" s="258"/>
      <c r="BQ1258" s="258"/>
      <c r="BR1258" s="258"/>
      <c r="BS1258" s="258"/>
      <c r="BT1258" s="258"/>
      <c r="BU1258" s="258"/>
      <c r="BV1258" s="259"/>
      <c r="BW1258" s="260"/>
      <c r="BX1258" s="258"/>
      <c r="BY1258" s="258"/>
      <c r="BZ1258" s="258"/>
      <c r="CA1258" s="258"/>
    </row>
    <row r="1259" spans="2:79" x14ac:dyDescent="0.25">
      <c r="B1259" s="263"/>
      <c r="C1259" s="261"/>
      <c r="I1259" s="220"/>
      <c r="J1259" s="253"/>
      <c r="K1259" s="254"/>
      <c r="L1259" s="254"/>
      <c r="M1259" s="255"/>
      <c r="N1259" s="326"/>
      <c r="O1259" s="256"/>
      <c r="P1259" s="256"/>
      <c r="Q1259" s="256"/>
      <c r="R1259" s="256"/>
      <c r="S1259" s="256"/>
      <c r="T1259" s="256"/>
      <c r="U1259" s="256"/>
      <c r="V1259" s="257"/>
      <c r="W1259" s="257"/>
      <c r="X1259" s="257"/>
      <c r="Y1259" s="257"/>
      <c r="Z1259" s="257"/>
      <c r="AA1259" s="257"/>
      <c r="AB1259" s="253"/>
      <c r="AC1259" s="258"/>
      <c r="AD1259" s="253"/>
      <c r="AE1259" s="253"/>
      <c r="AF1259" s="253"/>
      <c r="AG1259" s="253"/>
      <c r="AH1259" s="253"/>
      <c r="AI1259" s="253"/>
      <c r="AJ1259" s="253"/>
      <c r="AK1259" s="258"/>
      <c r="AL1259" s="258"/>
      <c r="AM1259" s="258"/>
      <c r="AN1259" s="258"/>
      <c r="AO1259" s="258"/>
      <c r="AP1259" s="258"/>
      <c r="AQ1259" s="258"/>
      <c r="AR1259" s="258"/>
      <c r="AS1259" s="258"/>
      <c r="AT1259" s="258"/>
      <c r="AU1259" s="258"/>
      <c r="AV1259" s="258"/>
      <c r="AW1259" s="258"/>
      <c r="AX1259" s="258"/>
      <c r="AY1259" s="258"/>
      <c r="AZ1259" s="258"/>
      <c r="BA1259" s="258"/>
      <c r="BB1259" s="258"/>
      <c r="BC1259" s="258"/>
      <c r="BD1259" s="258"/>
      <c r="BE1259" s="258"/>
      <c r="BF1259" s="258"/>
      <c r="BG1259" s="258"/>
      <c r="BH1259" s="258"/>
      <c r="BI1259" s="258"/>
      <c r="BJ1259" s="258"/>
      <c r="BK1259" s="258"/>
      <c r="BL1259" s="297"/>
      <c r="BM1259" s="258"/>
      <c r="BN1259" s="258"/>
      <c r="BO1259" s="258"/>
      <c r="BP1259" s="258"/>
      <c r="BQ1259" s="258"/>
      <c r="BR1259" s="258"/>
      <c r="BS1259" s="258"/>
      <c r="BT1259" s="258"/>
      <c r="BU1259" s="258"/>
      <c r="BV1259" s="259"/>
      <c r="BW1259" s="260"/>
      <c r="BX1259" s="258"/>
      <c r="BY1259" s="258"/>
      <c r="BZ1259" s="258"/>
      <c r="CA1259" s="258"/>
    </row>
    <row r="1260" spans="2:79" x14ac:dyDescent="0.25">
      <c r="B1260" s="263"/>
      <c r="C1260" s="261"/>
      <c r="I1260" s="220"/>
      <c r="J1260" s="253"/>
      <c r="K1260" s="254"/>
      <c r="L1260" s="254"/>
      <c r="M1260" s="255"/>
      <c r="N1260" s="326"/>
      <c r="O1260" s="256"/>
      <c r="P1260" s="256"/>
      <c r="Q1260" s="256"/>
      <c r="R1260" s="256"/>
      <c r="S1260" s="256"/>
      <c r="T1260" s="256"/>
      <c r="U1260" s="256"/>
      <c r="V1260" s="257"/>
      <c r="W1260" s="257"/>
      <c r="X1260" s="257"/>
      <c r="Y1260" s="257"/>
      <c r="Z1260" s="257"/>
      <c r="AA1260" s="257"/>
      <c r="AB1260" s="253"/>
      <c r="AC1260" s="258"/>
      <c r="AD1260" s="253"/>
      <c r="AE1260" s="253"/>
      <c r="AF1260" s="253"/>
      <c r="AG1260" s="253"/>
      <c r="AH1260" s="253"/>
      <c r="AI1260" s="253"/>
      <c r="AJ1260" s="253"/>
      <c r="AK1260" s="258"/>
      <c r="AL1260" s="258"/>
      <c r="AM1260" s="258"/>
      <c r="AN1260" s="258"/>
      <c r="AO1260" s="258"/>
      <c r="AP1260" s="258"/>
      <c r="AQ1260" s="258"/>
      <c r="AR1260" s="258"/>
      <c r="AS1260" s="258"/>
      <c r="AT1260" s="258"/>
      <c r="AU1260" s="258"/>
      <c r="AV1260" s="258"/>
      <c r="AW1260" s="258"/>
      <c r="AX1260" s="258"/>
      <c r="AY1260" s="258"/>
      <c r="AZ1260" s="258"/>
      <c r="BA1260" s="258"/>
      <c r="BB1260" s="258"/>
      <c r="BC1260" s="258"/>
      <c r="BD1260" s="258"/>
      <c r="BE1260" s="258"/>
      <c r="BF1260" s="258"/>
      <c r="BG1260" s="258"/>
      <c r="BH1260" s="258"/>
      <c r="BI1260" s="258"/>
      <c r="BJ1260" s="258"/>
      <c r="BK1260" s="258"/>
      <c r="BL1260" s="297"/>
      <c r="BM1260" s="258"/>
      <c r="BN1260" s="258"/>
      <c r="BO1260" s="258"/>
      <c r="BP1260" s="258"/>
      <c r="BQ1260" s="258"/>
      <c r="BR1260" s="258"/>
      <c r="BS1260" s="258"/>
      <c r="BT1260" s="258"/>
      <c r="BU1260" s="258"/>
      <c r="BV1260" s="259"/>
      <c r="BW1260" s="260"/>
      <c r="BX1260" s="258"/>
      <c r="BY1260" s="258"/>
      <c r="BZ1260" s="258"/>
      <c r="CA1260" s="258"/>
    </row>
    <row r="1261" spans="2:79" x14ac:dyDescent="0.25">
      <c r="B1261" s="263"/>
      <c r="C1261" s="261"/>
      <c r="I1261" s="220"/>
      <c r="J1261" s="253"/>
      <c r="K1261" s="254"/>
      <c r="L1261" s="254"/>
      <c r="M1261" s="255"/>
      <c r="N1261" s="326"/>
      <c r="O1261" s="256"/>
      <c r="P1261" s="256"/>
      <c r="Q1261" s="256"/>
      <c r="R1261" s="256"/>
      <c r="S1261" s="256"/>
      <c r="T1261" s="256"/>
      <c r="U1261" s="256"/>
      <c r="V1261" s="257"/>
      <c r="W1261" s="257"/>
      <c r="X1261" s="257"/>
      <c r="Y1261" s="257"/>
      <c r="Z1261" s="257"/>
      <c r="AA1261" s="257"/>
      <c r="AB1261" s="253"/>
      <c r="AC1261" s="258"/>
      <c r="AD1261" s="253"/>
      <c r="AE1261" s="253"/>
      <c r="AF1261" s="253"/>
      <c r="AG1261" s="253"/>
      <c r="AH1261" s="253"/>
      <c r="AI1261" s="253"/>
      <c r="AJ1261" s="253"/>
      <c r="AK1261" s="258"/>
      <c r="AL1261" s="258"/>
      <c r="AM1261" s="258"/>
      <c r="AN1261" s="258"/>
      <c r="AO1261" s="258"/>
      <c r="AP1261" s="258"/>
      <c r="AQ1261" s="258"/>
      <c r="AR1261" s="258"/>
      <c r="AS1261" s="258"/>
      <c r="AT1261" s="258"/>
      <c r="AU1261" s="258"/>
      <c r="AV1261" s="258"/>
      <c r="AW1261" s="258"/>
      <c r="AX1261" s="258"/>
      <c r="AY1261" s="258"/>
      <c r="AZ1261" s="258"/>
      <c r="BA1261" s="258"/>
      <c r="BB1261" s="258"/>
      <c r="BC1261" s="258"/>
      <c r="BD1261" s="258"/>
      <c r="BE1261" s="258"/>
      <c r="BF1261" s="258"/>
      <c r="BG1261" s="258"/>
      <c r="BH1261" s="258"/>
      <c r="BI1261" s="258"/>
      <c r="BJ1261" s="258"/>
      <c r="BK1261" s="258"/>
      <c r="BL1261" s="297"/>
      <c r="BM1261" s="258"/>
      <c r="BN1261" s="258"/>
      <c r="BO1261" s="258"/>
      <c r="BP1261" s="258"/>
      <c r="BQ1261" s="258"/>
      <c r="BR1261" s="258"/>
      <c r="BS1261" s="258"/>
      <c r="BT1261" s="258"/>
      <c r="BU1261" s="258"/>
      <c r="BV1261" s="259"/>
      <c r="BW1261" s="260"/>
      <c r="BX1261" s="258"/>
      <c r="BY1261" s="258"/>
      <c r="BZ1261" s="258"/>
      <c r="CA1261" s="258"/>
    </row>
    <row r="1262" spans="2:79" x14ac:dyDescent="0.25">
      <c r="B1262" s="263"/>
      <c r="C1262" s="261"/>
      <c r="I1262" s="220"/>
      <c r="J1262" s="253"/>
      <c r="K1262" s="254"/>
      <c r="L1262" s="254"/>
      <c r="M1262" s="255"/>
      <c r="N1262" s="326"/>
      <c r="O1262" s="256"/>
      <c r="P1262" s="256"/>
      <c r="Q1262" s="256"/>
      <c r="R1262" s="256"/>
      <c r="S1262" s="256"/>
      <c r="T1262" s="256"/>
      <c r="U1262" s="256"/>
      <c r="V1262" s="257"/>
      <c r="W1262" s="257"/>
      <c r="X1262" s="257"/>
      <c r="Y1262" s="257"/>
      <c r="Z1262" s="257"/>
      <c r="AA1262" s="257"/>
      <c r="AB1262" s="253"/>
      <c r="AC1262" s="258"/>
      <c r="AD1262" s="253"/>
      <c r="AE1262" s="253"/>
      <c r="AF1262" s="253"/>
      <c r="AG1262" s="253"/>
      <c r="AH1262" s="253"/>
      <c r="AI1262" s="253"/>
      <c r="AJ1262" s="253"/>
      <c r="AK1262" s="258"/>
      <c r="AL1262" s="258"/>
      <c r="AM1262" s="258"/>
      <c r="AN1262" s="258"/>
      <c r="AO1262" s="258"/>
      <c r="AP1262" s="258"/>
      <c r="AQ1262" s="258"/>
      <c r="AR1262" s="258"/>
      <c r="AS1262" s="258"/>
      <c r="AT1262" s="258"/>
      <c r="AU1262" s="258"/>
      <c r="AV1262" s="258"/>
      <c r="AW1262" s="258"/>
      <c r="AX1262" s="258"/>
      <c r="AY1262" s="258"/>
      <c r="AZ1262" s="258"/>
      <c r="BA1262" s="258"/>
      <c r="BB1262" s="258"/>
      <c r="BC1262" s="258"/>
      <c r="BD1262" s="258"/>
      <c r="BE1262" s="258"/>
      <c r="BF1262" s="258"/>
      <c r="BG1262" s="258"/>
      <c r="BH1262" s="258"/>
      <c r="BI1262" s="258"/>
      <c r="BJ1262" s="258"/>
      <c r="BK1262" s="258"/>
      <c r="BL1262" s="297"/>
      <c r="BM1262" s="258"/>
      <c r="BN1262" s="258"/>
      <c r="BO1262" s="258"/>
      <c r="BP1262" s="258"/>
      <c r="BQ1262" s="258"/>
      <c r="BR1262" s="258"/>
      <c r="BS1262" s="258"/>
      <c r="BT1262" s="258"/>
      <c r="BU1262" s="258"/>
      <c r="BV1262" s="259"/>
      <c r="BW1262" s="260"/>
      <c r="BX1262" s="258"/>
      <c r="BY1262" s="258"/>
      <c r="BZ1262" s="258"/>
      <c r="CA1262" s="258"/>
    </row>
    <row r="1263" spans="2:79" x14ac:dyDescent="0.25">
      <c r="B1263" s="263"/>
      <c r="C1263" s="261"/>
      <c r="I1263" s="220"/>
      <c r="J1263" s="253"/>
      <c r="K1263" s="254"/>
      <c r="L1263" s="254"/>
      <c r="M1263" s="255"/>
      <c r="N1263" s="326"/>
      <c r="O1263" s="256"/>
      <c r="P1263" s="256"/>
      <c r="Q1263" s="256"/>
      <c r="R1263" s="256"/>
      <c r="S1263" s="256"/>
      <c r="T1263" s="256"/>
      <c r="U1263" s="256"/>
      <c r="V1263" s="257"/>
      <c r="W1263" s="257"/>
      <c r="X1263" s="257"/>
      <c r="Y1263" s="257"/>
      <c r="Z1263" s="257"/>
      <c r="AA1263" s="257"/>
      <c r="AB1263" s="253"/>
      <c r="AC1263" s="258"/>
      <c r="AD1263" s="253"/>
      <c r="AE1263" s="253"/>
      <c r="AF1263" s="253"/>
      <c r="AG1263" s="253"/>
      <c r="AH1263" s="253"/>
      <c r="AI1263" s="253"/>
      <c r="AJ1263" s="253"/>
      <c r="AK1263" s="258"/>
      <c r="AL1263" s="258"/>
      <c r="AM1263" s="258"/>
      <c r="AN1263" s="258"/>
      <c r="AO1263" s="258"/>
      <c r="AP1263" s="258"/>
      <c r="AQ1263" s="258"/>
      <c r="AR1263" s="258"/>
      <c r="AS1263" s="258"/>
      <c r="AT1263" s="258"/>
      <c r="AU1263" s="258"/>
      <c r="AV1263" s="258"/>
      <c r="AW1263" s="258"/>
      <c r="AX1263" s="258"/>
      <c r="AY1263" s="258"/>
      <c r="AZ1263" s="258"/>
      <c r="BA1263" s="258"/>
      <c r="BB1263" s="258"/>
      <c r="BC1263" s="258"/>
      <c r="BD1263" s="258"/>
      <c r="BE1263" s="258"/>
      <c r="BF1263" s="258"/>
      <c r="BG1263" s="258"/>
      <c r="BH1263" s="258"/>
      <c r="BI1263" s="258"/>
      <c r="BJ1263" s="258"/>
      <c r="BK1263" s="258"/>
      <c r="BL1263" s="297"/>
      <c r="BM1263" s="258"/>
      <c r="BN1263" s="258"/>
      <c r="BO1263" s="258"/>
      <c r="BP1263" s="258"/>
      <c r="BQ1263" s="258"/>
      <c r="BR1263" s="258"/>
      <c r="BS1263" s="258"/>
      <c r="BT1263" s="258"/>
      <c r="BU1263" s="258"/>
      <c r="BV1263" s="259"/>
      <c r="BW1263" s="260"/>
      <c r="BX1263" s="258"/>
      <c r="BY1263" s="258"/>
      <c r="BZ1263" s="258"/>
      <c r="CA1263" s="258"/>
    </row>
    <row r="1264" spans="2:79" x14ac:dyDescent="0.25">
      <c r="B1264" s="263"/>
      <c r="C1264" s="261"/>
      <c r="I1264" s="220"/>
      <c r="J1264" s="253"/>
      <c r="K1264" s="254"/>
      <c r="L1264" s="254"/>
      <c r="M1264" s="255"/>
      <c r="N1264" s="326"/>
      <c r="O1264" s="256"/>
      <c r="P1264" s="256"/>
      <c r="Q1264" s="256"/>
      <c r="R1264" s="256"/>
      <c r="S1264" s="256"/>
      <c r="T1264" s="256"/>
      <c r="U1264" s="256"/>
      <c r="V1264" s="257"/>
      <c r="W1264" s="257"/>
      <c r="X1264" s="257"/>
      <c r="Y1264" s="257"/>
      <c r="Z1264" s="257"/>
      <c r="AA1264" s="257"/>
      <c r="AB1264" s="253"/>
      <c r="AC1264" s="258"/>
      <c r="AD1264" s="253"/>
      <c r="AE1264" s="253"/>
      <c r="AF1264" s="253"/>
      <c r="AG1264" s="253"/>
      <c r="AH1264" s="253"/>
      <c r="AI1264" s="253"/>
      <c r="AJ1264" s="253"/>
      <c r="AK1264" s="258"/>
      <c r="AL1264" s="258"/>
      <c r="AM1264" s="258"/>
      <c r="AN1264" s="258"/>
      <c r="AO1264" s="258"/>
      <c r="AP1264" s="258"/>
      <c r="AQ1264" s="258"/>
      <c r="AR1264" s="258"/>
      <c r="AS1264" s="258"/>
      <c r="AT1264" s="258"/>
      <c r="AU1264" s="258"/>
      <c r="AV1264" s="258"/>
      <c r="AW1264" s="258"/>
      <c r="AX1264" s="258"/>
      <c r="AY1264" s="258"/>
      <c r="AZ1264" s="258"/>
      <c r="BA1264" s="258"/>
      <c r="BB1264" s="258"/>
      <c r="BC1264" s="258"/>
      <c r="BD1264" s="258"/>
      <c r="BE1264" s="258"/>
      <c r="BF1264" s="258"/>
      <c r="BG1264" s="258"/>
      <c r="BH1264" s="258"/>
      <c r="BI1264" s="258"/>
      <c r="BJ1264" s="258"/>
      <c r="BK1264" s="258"/>
      <c r="BL1264" s="297"/>
      <c r="BM1264" s="258"/>
      <c r="BN1264" s="258"/>
      <c r="BO1264" s="258"/>
      <c r="BP1264" s="258"/>
      <c r="BQ1264" s="258"/>
      <c r="BR1264" s="258"/>
      <c r="BS1264" s="258"/>
      <c r="BT1264" s="258"/>
      <c r="BU1264" s="258"/>
      <c r="BV1264" s="259"/>
      <c r="BW1264" s="260"/>
      <c r="BX1264" s="258"/>
      <c r="BY1264" s="258"/>
      <c r="BZ1264" s="258"/>
      <c r="CA1264" s="258"/>
    </row>
    <row r="1265" spans="2:79" x14ac:dyDescent="0.25">
      <c r="B1265" s="263"/>
      <c r="C1265" s="261"/>
      <c r="I1265" s="220"/>
      <c r="J1265" s="253"/>
      <c r="K1265" s="254"/>
      <c r="L1265" s="254"/>
      <c r="M1265" s="255"/>
      <c r="N1265" s="326"/>
      <c r="O1265" s="256"/>
      <c r="P1265" s="256"/>
      <c r="Q1265" s="256"/>
      <c r="R1265" s="256"/>
      <c r="S1265" s="256"/>
      <c r="T1265" s="256"/>
      <c r="U1265" s="256"/>
      <c r="V1265" s="257"/>
      <c r="W1265" s="257"/>
      <c r="X1265" s="257"/>
      <c r="Y1265" s="257"/>
      <c r="Z1265" s="257"/>
      <c r="AA1265" s="257"/>
      <c r="AB1265" s="253"/>
      <c r="AC1265" s="258"/>
      <c r="AD1265" s="253"/>
      <c r="AE1265" s="253"/>
      <c r="AF1265" s="253"/>
      <c r="AG1265" s="253"/>
      <c r="AH1265" s="253"/>
      <c r="AI1265" s="253"/>
      <c r="AJ1265" s="253"/>
      <c r="AK1265" s="258"/>
      <c r="AL1265" s="258"/>
      <c r="AM1265" s="258"/>
      <c r="AN1265" s="258"/>
      <c r="AO1265" s="258"/>
      <c r="AP1265" s="258"/>
      <c r="AQ1265" s="258"/>
      <c r="AR1265" s="258"/>
      <c r="AS1265" s="258"/>
      <c r="AT1265" s="258"/>
      <c r="AU1265" s="258"/>
      <c r="AV1265" s="258"/>
      <c r="AW1265" s="258"/>
      <c r="AX1265" s="258"/>
      <c r="AY1265" s="258"/>
      <c r="AZ1265" s="258"/>
      <c r="BA1265" s="258"/>
      <c r="BB1265" s="258"/>
      <c r="BC1265" s="258"/>
      <c r="BD1265" s="258"/>
      <c r="BE1265" s="258"/>
      <c r="BF1265" s="258"/>
      <c r="BG1265" s="258"/>
      <c r="BH1265" s="258"/>
      <c r="BI1265" s="258"/>
      <c r="BJ1265" s="258"/>
      <c r="BK1265" s="258"/>
      <c r="BL1265" s="297"/>
      <c r="BM1265" s="258"/>
      <c r="BN1265" s="258"/>
      <c r="BO1265" s="258"/>
      <c r="BP1265" s="258"/>
      <c r="BQ1265" s="258"/>
      <c r="BR1265" s="258"/>
      <c r="BS1265" s="258"/>
      <c r="BT1265" s="258"/>
      <c r="BU1265" s="258"/>
      <c r="BV1265" s="259"/>
      <c r="BW1265" s="260"/>
      <c r="BX1265" s="258"/>
      <c r="BY1265" s="258"/>
      <c r="BZ1265" s="258"/>
      <c r="CA1265" s="258"/>
    </row>
    <row r="1266" spans="2:79" x14ac:dyDescent="0.25">
      <c r="B1266" s="263"/>
      <c r="C1266" s="261"/>
      <c r="I1266" s="220"/>
      <c r="J1266" s="253"/>
      <c r="K1266" s="254"/>
      <c r="L1266" s="254"/>
      <c r="M1266" s="255"/>
      <c r="N1266" s="326"/>
      <c r="O1266" s="256"/>
      <c r="P1266" s="256"/>
      <c r="Q1266" s="256"/>
      <c r="R1266" s="256"/>
      <c r="S1266" s="256"/>
      <c r="T1266" s="256"/>
      <c r="U1266" s="256"/>
      <c r="V1266" s="257"/>
      <c r="W1266" s="257"/>
      <c r="X1266" s="257"/>
      <c r="Y1266" s="257"/>
      <c r="Z1266" s="257"/>
      <c r="AA1266" s="257"/>
      <c r="AB1266" s="253"/>
      <c r="AC1266" s="258"/>
      <c r="AD1266" s="253"/>
      <c r="AE1266" s="253"/>
      <c r="AF1266" s="253"/>
      <c r="AG1266" s="253"/>
      <c r="AH1266" s="253"/>
      <c r="AI1266" s="253"/>
      <c r="AJ1266" s="253"/>
      <c r="AK1266" s="258"/>
      <c r="AL1266" s="258"/>
      <c r="AM1266" s="258"/>
      <c r="AN1266" s="258"/>
      <c r="AO1266" s="258"/>
      <c r="AP1266" s="258"/>
      <c r="AQ1266" s="258"/>
      <c r="AR1266" s="258"/>
      <c r="AS1266" s="258"/>
      <c r="AT1266" s="258"/>
      <c r="AU1266" s="258"/>
      <c r="AV1266" s="258"/>
      <c r="AW1266" s="258"/>
      <c r="AX1266" s="258"/>
      <c r="AY1266" s="258"/>
      <c r="AZ1266" s="258"/>
      <c r="BA1266" s="258"/>
      <c r="BB1266" s="258"/>
      <c r="BC1266" s="258"/>
      <c r="BD1266" s="258"/>
      <c r="BE1266" s="258"/>
      <c r="BF1266" s="258"/>
      <c r="BG1266" s="258"/>
      <c r="BH1266" s="258"/>
      <c r="BI1266" s="258"/>
      <c r="BJ1266" s="258"/>
      <c r="BK1266" s="258"/>
      <c r="BL1266" s="297"/>
      <c r="BM1266" s="258"/>
      <c r="BN1266" s="258"/>
      <c r="BO1266" s="258"/>
      <c r="BP1266" s="258"/>
      <c r="BQ1266" s="258"/>
      <c r="BR1266" s="258"/>
      <c r="BS1266" s="258"/>
      <c r="BT1266" s="258"/>
      <c r="BU1266" s="258"/>
      <c r="BV1266" s="259"/>
      <c r="BW1266" s="260"/>
      <c r="BX1266" s="258"/>
      <c r="BY1266" s="258"/>
      <c r="BZ1266" s="258"/>
      <c r="CA1266" s="258"/>
    </row>
    <row r="1267" spans="2:79" x14ac:dyDescent="0.25">
      <c r="B1267" s="263"/>
      <c r="C1267" s="261"/>
      <c r="I1267" s="220"/>
      <c r="J1267" s="253"/>
      <c r="K1267" s="254"/>
      <c r="L1267" s="254"/>
      <c r="M1267" s="255"/>
      <c r="N1267" s="326"/>
      <c r="O1267" s="256"/>
      <c r="P1267" s="256"/>
      <c r="Q1267" s="256"/>
      <c r="R1267" s="256"/>
      <c r="S1267" s="256"/>
      <c r="T1267" s="256"/>
      <c r="U1267" s="256"/>
      <c r="V1267" s="257"/>
      <c r="W1267" s="257"/>
      <c r="X1267" s="257"/>
      <c r="Y1267" s="257"/>
      <c r="Z1267" s="257"/>
      <c r="AA1267" s="257"/>
      <c r="AB1267" s="253"/>
      <c r="AC1267" s="258"/>
      <c r="AD1267" s="253"/>
      <c r="AE1267" s="253"/>
      <c r="AF1267" s="253"/>
      <c r="AG1267" s="253"/>
      <c r="AH1267" s="253"/>
      <c r="AI1267" s="253"/>
      <c r="AJ1267" s="253"/>
      <c r="AK1267" s="258"/>
      <c r="AL1267" s="258"/>
      <c r="AM1267" s="258"/>
      <c r="AN1267" s="258"/>
      <c r="AO1267" s="258"/>
      <c r="AP1267" s="258"/>
      <c r="AQ1267" s="258"/>
      <c r="AR1267" s="258"/>
      <c r="AS1267" s="258"/>
      <c r="AT1267" s="258"/>
      <c r="AU1267" s="258"/>
      <c r="AV1267" s="258"/>
      <c r="AW1267" s="258"/>
      <c r="AX1267" s="258"/>
      <c r="AY1267" s="258"/>
      <c r="AZ1267" s="258"/>
      <c r="BA1267" s="258"/>
      <c r="BB1267" s="258"/>
      <c r="BC1267" s="258"/>
      <c r="BD1267" s="258"/>
      <c r="BE1267" s="258"/>
      <c r="BF1267" s="258"/>
      <c r="BG1267" s="258"/>
      <c r="BH1267" s="258"/>
      <c r="BI1267" s="258"/>
      <c r="BJ1267" s="258"/>
      <c r="BK1267" s="258"/>
      <c r="BL1267" s="297"/>
      <c r="BM1267" s="258"/>
      <c r="BN1267" s="258"/>
      <c r="BO1267" s="258"/>
      <c r="BP1267" s="258"/>
      <c r="BQ1267" s="258"/>
      <c r="BR1267" s="258"/>
      <c r="BS1267" s="258"/>
      <c r="BT1267" s="258"/>
      <c r="BU1267" s="258"/>
      <c r="BV1267" s="259"/>
      <c r="BW1267" s="260"/>
      <c r="BX1267" s="258"/>
      <c r="BY1267" s="258"/>
      <c r="BZ1267" s="258"/>
      <c r="CA1267" s="258"/>
    </row>
    <row r="1268" spans="2:79" x14ac:dyDescent="0.25">
      <c r="B1268" s="263"/>
      <c r="C1268" s="261"/>
      <c r="I1268" s="220"/>
      <c r="J1268" s="253"/>
      <c r="K1268" s="254"/>
      <c r="L1268" s="254"/>
      <c r="M1268" s="255"/>
      <c r="N1268" s="326"/>
      <c r="O1268" s="256"/>
      <c r="P1268" s="256"/>
      <c r="Q1268" s="256"/>
      <c r="R1268" s="256"/>
      <c r="S1268" s="256"/>
      <c r="T1268" s="256"/>
      <c r="U1268" s="256"/>
      <c r="V1268" s="257"/>
      <c r="W1268" s="257"/>
      <c r="X1268" s="257"/>
      <c r="Y1268" s="257"/>
      <c r="Z1268" s="257"/>
      <c r="AA1268" s="257"/>
      <c r="AB1268" s="253"/>
      <c r="AC1268" s="258"/>
      <c r="AD1268" s="253"/>
      <c r="AE1268" s="253"/>
      <c r="AF1268" s="253"/>
      <c r="AG1268" s="253"/>
      <c r="AH1268" s="253"/>
      <c r="AI1268" s="253"/>
      <c r="AJ1268" s="253"/>
      <c r="AK1268" s="258"/>
      <c r="AL1268" s="258"/>
      <c r="AM1268" s="258"/>
      <c r="AN1268" s="258"/>
      <c r="AO1268" s="258"/>
      <c r="AP1268" s="258"/>
      <c r="AQ1268" s="258"/>
      <c r="AR1268" s="258"/>
      <c r="AS1268" s="258"/>
      <c r="AT1268" s="258"/>
      <c r="AU1268" s="258"/>
      <c r="AV1268" s="258"/>
      <c r="AW1268" s="258"/>
      <c r="AX1268" s="258"/>
      <c r="AY1268" s="258"/>
      <c r="AZ1268" s="258"/>
      <c r="BA1268" s="258"/>
      <c r="BB1268" s="258"/>
      <c r="BC1268" s="258"/>
      <c r="BD1268" s="258"/>
      <c r="BE1268" s="258"/>
      <c r="BF1268" s="258"/>
      <c r="BG1268" s="258"/>
      <c r="BH1268" s="258"/>
      <c r="BI1268" s="258"/>
      <c r="BJ1268" s="258"/>
      <c r="BK1268" s="258"/>
      <c r="BL1268" s="297"/>
      <c r="BM1268" s="258"/>
      <c r="BN1268" s="258"/>
      <c r="BO1268" s="258"/>
      <c r="BP1268" s="258"/>
      <c r="BQ1268" s="258"/>
      <c r="BR1268" s="258"/>
      <c r="BS1268" s="258"/>
      <c r="BT1268" s="258"/>
      <c r="BU1268" s="258"/>
      <c r="BV1268" s="259"/>
      <c r="BW1268" s="260"/>
      <c r="BX1268" s="258"/>
      <c r="BY1268" s="258"/>
      <c r="BZ1268" s="258"/>
      <c r="CA1268" s="258"/>
    </row>
    <row r="1269" spans="2:79" x14ac:dyDescent="0.25">
      <c r="B1269" s="263"/>
      <c r="C1269" s="261"/>
      <c r="I1269" s="220"/>
      <c r="J1269" s="253"/>
      <c r="K1269" s="254"/>
      <c r="L1269" s="254"/>
      <c r="M1269" s="255"/>
      <c r="N1269" s="326"/>
      <c r="O1269" s="256"/>
      <c r="P1269" s="256"/>
      <c r="Q1269" s="256"/>
      <c r="R1269" s="256"/>
      <c r="S1269" s="256"/>
      <c r="T1269" s="256"/>
      <c r="U1269" s="256"/>
      <c r="V1269" s="257"/>
      <c r="W1269" s="257"/>
      <c r="X1269" s="257"/>
      <c r="Y1269" s="257"/>
      <c r="Z1269" s="257"/>
      <c r="AA1269" s="257"/>
      <c r="AB1269" s="253"/>
      <c r="AC1269" s="258"/>
      <c r="AD1269" s="253"/>
      <c r="AE1269" s="253"/>
      <c r="AF1269" s="253"/>
      <c r="AG1269" s="253"/>
      <c r="AH1269" s="253"/>
      <c r="AI1269" s="253"/>
      <c r="AJ1269" s="253"/>
      <c r="AK1269" s="258"/>
      <c r="AL1269" s="258"/>
      <c r="AM1269" s="258"/>
      <c r="AN1269" s="258"/>
      <c r="AO1269" s="258"/>
      <c r="AP1269" s="258"/>
      <c r="AQ1269" s="258"/>
      <c r="AR1269" s="258"/>
      <c r="AS1269" s="258"/>
      <c r="AT1269" s="258"/>
      <c r="AU1269" s="258"/>
      <c r="AV1269" s="258"/>
      <c r="AW1269" s="258"/>
      <c r="AX1269" s="258"/>
      <c r="AY1269" s="258"/>
      <c r="AZ1269" s="258"/>
      <c r="BA1269" s="258"/>
      <c r="BB1269" s="258"/>
      <c r="BC1269" s="258"/>
      <c r="BD1269" s="258"/>
      <c r="BE1269" s="258"/>
      <c r="BF1269" s="258"/>
      <c r="BG1269" s="258"/>
      <c r="BH1269" s="258"/>
      <c r="BI1269" s="258"/>
      <c r="BJ1269" s="258"/>
      <c r="BK1269" s="258"/>
      <c r="BL1269" s="297"/>
      <c r="BM1269" s="258"/>
      <c r="BN1269" s="258"/>
      <c r="BO1269" s="258"/>
      <c r="BP1269" s="258"/>
      <c r="BQ1269" s="258"/>
      <c r="BR1269" s="258"/>
      <c r="BS1269" s="258"/>
      <c r="BT1269" s="258"/>
      <c r="BU1269" s="258"/>
      <c r="BV1269" s="259"/>
      <c r="BW1269" s="260"/>
      <c r="BX1269" s="258"/>
      <c r="BY1269" s="258"/>
      <c r="BZ1269" s="258"/>
      <c r="CA1269" s="258"/>
    </row>
    <row r="1270" spans="2:79" x14ac:dyDescent="0.25">
      <c r="B1270" s="263"/>
      <c r="C1270" s="261"/>
      <c r="I1270" s="220"/>
      <c r="J1270" s="253"/>
      <c r="K1270" s="254"/>
      <c r="L1270" s="254"/>
      <c r="M1270" s="255"/>
      <c r="N1270" s="326"/>
      <c r="O1270" s="256"/>
      <c r="P1270" s="256"/>
      <c r="Q1270" s="256"/>
      <c r="R1270" s="256"/>
      <c r="S1270" s="256"/>
      <c r="T1270" s="256"/>
      <c r="U1270" s="256"/>
      <c r="V1270" s="257"/>
      <c r="W1270" s="257"/>
      <c r="X1270" s="257"/>
      <c r="Y1270" s="257"/>
      <c r="Z1270" s="257"/>
      <c r="AA1270" s="257"/>
      <c r="AB1270" s="253"/>
      <c r="AC1270" s="258"/>
      <c r="AD1270" s="253"/>
      <c r="AE1270" s="253"/>
      <c r="AF1270" s="253"/>
      <c r="AG1270" s="253"/>
      <c r="AH1270" s="253"/>
      <c r="AI1270" s="253"/>
      <c r="AJ1270" s="253"/>
      <c r="AK1270" s="258"/>
      <c r="AL1270" s="258"/>
      <c r="AM1270" s="258"/>
      <c r="AN1270" s="258"/>
      <c r="AO1270" s="258"/>
      <c r="AP1270" s="258"/>
      <c r="AQ1270" s="258"/>
      <c r="AR1270" s="258"/>
      <c r="AS1270" s="258"/>
      <c r="AT1270" s="258"/>
      <c r="AU1270" s="258"/>
      <c r="AV1270" s="258"/>
      <c r="AW1270" s="258"/>
      <c r="AX1270" s="258"/>
      <c r="AY1270" s="258"/>
      <c r="AZ1270" s="258"/>
      <c r="BA1270" s="258"/>
      <c r="BB1270" s="258"/>
      <c r="BC1270" s="258"/>
      <c r="BD1270" s="258"/>
      <c r="BE1270" s="258"/>
      <c r="BF1270" s="258"/>
      <c r="BG1270" s="258"/>
      <c r="BH1270" s="258"/>
      <c r="BI1270" s="258"/>
      <c r="BJ1270" s="258"/>
      <c r="BK1270" s="258"/>
      <c r="BL1270" s="297"/>
      <c r="BM1270" s="258"/>
      <c r="BN1270" s="258"/>
      <c r="BO1270" s="258"/>
      <c r="BP1270" s="258"/>
      <c r="BQ1270" s="258"/>
      <c r="BR1270" s="258"/>
      <c r="BS1270" s="258"/>
      <c r="BT1270" s="258"/>
      <c r="BU1270" s="258"/>
      <c r="BV1270" s="259"/>
      <c r="BW1270" s="260"/>
      <c r="BX1270" s="258"/>
      <c r="BY1270" s="258"/>
      <c r="BZ1270" s="258"/>
      <c r="CA1270" s="258"/>
    </row>
    <row r="1271" spans="2:79" x14ac:dyDescent="0.25">
      <c r="B1271" s="263"/>
      <c r="C1271" s="261"/>
      <c r="I1271" s="220"/>
      <c r="J1271" s="253"/>
      <c r="K1271" s="254"/>
      <c r="L1271" s="254"/>
      <c r="M1271" s="255"/>
      <c r="N1271" s="326"/>
      <c r="O1271" s="256"/>
      <c r="P1271" s="256"/>
      <c r="Q1271" s="256"/>
      <c r="R1271" s="256"/>
      <c r="S1271" s="256"/>
      <c r="T1271" s="256"/>
      <c r="U1271" s="256"/>
      <c r="V1271" s="257"/>
      <c r="W1271" s="257"/>
      <c r="X1271" s="257"/>
      <c r="Y1271" s="257"/>
      <c r="Z1271" s="257"/>
      <c r="AA1271" s="257"/>
      <c r="AB1271" s="253"/>
      <c r="AC1271" s="258"/>
      <c r="AD1271" s="253"/>
      <c r="AE1271" s="253"/>
      <c r="AF1271" s="253"/>
      <c r="AG1271" s="253"/>
      <c r="AH1271" s="253"/>
      <c r="AI1271" s="253"/>
      <c r="AJ1271" s="253"/>
      <c r="AK1271" s="258"/>
      <c r="AL1271" s="258"/>
      <c r="AM1271" s="258"/>
      <c r="AN1271" s="258"/>
      <c r="AO1271" s="258"/>
      <c r="AP1271" s="258"/>
      <c r="AQ1271" s="258"/>
      <c r="AR1271" s="258"/>
      <c r="AS1271" s="258"/>
      <c r="AT1271" s="258"/>
      <c r="AU1271" s="258"/>
      <c r="AV1271" s="258"/>
      <c r="AW1271" s="258"/>
      <c r="AX1271" s="258"/>
      <c r="AY1271" s="258"/>
      <c r="AZ1271" s="258"/>
      <c r="BA1271" s="258"/>
      <c r="BB1271" s="258"/>
      <c r="BC1271" s="258"/>
      <c r="BD1271" s="258"/>
      <c r="BE1271" s="258"/>
      <c r="BF1271" s="258"/>
      <c r="BG1271" s="258"/>
      <c r="BH1271" s="258"/>
      <c r="BI1271" s="258"/>
      <c r="BJ1271" s="258"/>
      <c r="BK1271" s="258"/>
      <c r="BL1271" s="297"/>
      <c r="BM1271" s="258"/>
      <c r="BN1271" s="258"/>
      <c r="BO1271" s="258"/>
      <c r="BP1271" s="258"/>
      <c r="BQ1271" s="258"/>
      <c r="BR1271" s="258"/>
      <c r="BS1271" s="258"/>
      <c r="BT1271" s="258"/>
      <c r="BU1271" s="258"/>
      <c r="BV1271" s="259"/>
      <c r="BW1271" s="260"/>
      <c r="BX1271" s="258"/>
      <c r="BY1271" s="258"/>
      <c r="BZ1271" s="258"/>
      <c r="CA1271" s="258"/>
    </row>
    <row r="1272" spans="2:79" x14ac:dyDescent="0.25">
      <c r="B1272" s="263"/>
      <c r="C1272" s="261"/>
      <c r="I1272" s="220"/>
      <c r="J1272" s="253"/>
      <c r="K1272" s="254"/>
      <c r="L1272" s="254"/>
      <c r="M1272" s="255"/>
      <c r="N1272" s="326"/>
      <c r="O1272" s="256"/>
      <c r="P1272" s="256"/>
      <c r="Q1272" s="256"/>
      <c r="R1272" s="256"/>
      <c r="S1272" s="256"/>
      <c r="T1272" s="256"/>
      <c r="U1272" s="256"/>
      <c r="V1272" s="257"/>
      <c r="W1272" s="257"/>
      <c r="X1272" s="257"/>
      <c r="Y1272" s="257"/>
      <c r="Z1272" s="257"/>
      <c r="AA1272" s="257"/>
      <c r="AB1272" s="253"/>
      <c r="AC1272" s="258"/>
      <c r="AD1272" s="253"/>
      <c r="AE1272" s="253"/>
      <c r="AF1272" s="253"/>
      <c r="AG1272" s="253"/>
      <c r="AH1272" s="253"/>
      <c r="AI1272" s="253"/>
      <c r="AJ1272" s="253"/>
      <c r="AK1272" s="258"/>
      <c r="AL1272" s="258"/>
      <c r="AM1272" s="258"/>
      <c r="AN1272" s="258"/>
      <c r="AO1272" s="258"/>
      <c r="AP1272" s="258"/>
      <c r="AQ1272" s="258"/>
      <c r="AR1272" s="258"/>
      <c r="AS1272" s="258"/>
      <c r="AT1272" s="258"/>
      <c r="AU1272" s="258"/>
      <c r="AV1272" s="258"/>
      <c r="AW1272" s="258"/>
      <c r="AX1272" s="258"/>
      <c r="AY1272" s="258"/>
      <c r="AZ1272" s="258"/>
      <c r="BA1272" s="258"/>
      <c r="BB1272" s="258"/>
      <c r="BC1272" s="258"/>
      <c r="BD1272" s="258"/>
      <c r="BE1272" s="258"/>
      <c r="BF1272" s="258"/>
      <c r="BG1272" s="258"/>
      <c r="BH1272" s="258"/>
      <c r="BI1272" s="258"/>
      <c r="BJ1272" s="258"/>
      <c r="BK1272" s="258"/>
      <c r="BL1272" s="297"/>
      <c r="BM1272" s="258"/>
      <c r="BN1272" s="258"/>
      <c r="BO1272" s="258"/>
      <c r="BP1272" s="258"/>
      <c r="BQ1272" s="258"/>
      <c r="BR1272" s="258"/>
      <c r="BS1272" s="258"/>
      <c r="BT1272" s="258"/>
      <c r="BU1272" s="258"/>
      <c r="BV1272" s="259"/>
      <c r="BW1272" s="260"/>
      <c r="BX1272" s="258"/>
      <c r="BY1272" s="258"/>
      <c r="BZ1272" s="258"/>
      <c r="CA1272" s="258"/>
    </row>
    <row r="1273" spans="2:79" x14ac:dyDescent="0.25">
      <c r="B1273" s="263"/>
      <c r="C1273" s="261"/>
      <c r="I1273" s="220"/>
      <c r="J1273" s="253"/>
      <c r="K1273" s="254"/>
      <c r="L1273" s="254"/>
      <c r="M1273" s="255"/>
      <c r="N1273" s="326"/>
      <c r="O1273" s="256"/>
      <c r="P1273" s="256"/>
      <c r="Q1273" s="256"/>
      <c r="R1273" s="256"/>
      <c r="S1273" s="256"/>
      <c r="T1273" s="256"/>
      <c r="U1273" s="256"/>
      <c r="V1273" s="257"/>
      <c r="W1273" s="257"/>
      <c r="X1273" s="257"/>
      <c r="Y1273" s="257"/>
      <c r="Z1273" s="257"/>
      <c r="AA1273" s="257"/>
      <c r="AB1273" s="253"/>
      <c r="AC1273" s="258"/>
      <c r="AD1273" s="253"/>
      <c r="AE1273" s="253"/>
      <c r="AF1273" s="253"/>
      <c r="AG1273" s="253"/>
      <c r="AH1273" s="253"/>
      <c r="AI1273" s="253"/>
      <c r="AJ1273" s="253"/>
      <c r="AK1273" s="258"/>
      <c r="AL1273" s="258"/>
      <c r="AM1273" s="258"/>
      <c r="AN1273" s="258"/>
      <c r="AO1273" s="258"/>
      <c r="AP1273" s="258"/>
      <c r="AQ1273" s="258"/>
      <c r="AR1273" s="258"/>
      <c r="AS1273" s="258"/>
      <c r="AT1273" s="258"/>
      <c r="AU1273" s="258"/>
      <c r="AV1273" s="258"/>
      <c r="AW1273" s="258"/>
      <c r="AX1273" s="258"/>
      <c r="AY1273" s="258"/>
      <c r="AZ1273" s="258"/>
      <c r="BA1273" s="258"/>
      <c r="BB1273" s="258"/>
      <c r="BC1273" s="258"/>
      <c r="BD1273" s="258"/>
      <c r="BE1273" s="258"/>
      <c r="BF1273" s="258"/>
      <c r="BG1273" s="258"/>
      <c r="BH1273" s="258"/>
      <c r="BI1273" s="258"/>
      <c r="BJ1273" s="258"/>
      <c r="BK1273" s="258"/>
      <c r="BL1273" s="297"/>
      <c r="BM1273" s="258"/>
      <c r="BN1273" s="258"/>
      <c r="BO1273" s="258"/>
      <c r="BP1273" s="258"/>
      <c r="BQ1273" s="258"/>
      <c r="BR1273" s="258"/>
      <c r="BS1273" s="258"/>
      <c r="BT1273" s="258"/>
      <c r="BU1273" s="258"/>
      <c r="BV1273" s="259"/>
      <c r="BW1273" s="260"/>
      <c r="BX1273" s="258"/>
      <c r="BY1273" s="258"/>
      <c r="BZ1273" s="258"/>
      <c r="CA1273" s="258"/>
    </row>
    <row r="1274" spans="2:79" x14ac:dyDescent="0.25">
      <c r="B1274" s="263"/>
      <c r="C1274" s="261"/>
      <c r="I1274" s="220"/>
      <c r="J1274" s="253"/>
      <c r="K1274" s="254"/>
      <c r="L1274" s="254"/>
      <c r="M1274" s="255"/>
      <c r="N1274" s="326"/>
      <c r="O1274" s="256"/>
      <c r="P1274" s="256"/>
      <c r="Q1274" s="256"/>
      <c r="R1274" s="256"/>
      <c r="S1274" s="256"/>
      <c r="T1274" s="256"/>
      <c r="U1274" s="256"/>
      <c r="V1274" s="257"/>
      <c r="W1274" s="257"/>
      <c r="X1274" s="257"/>
      <c r="Y1274" s="257"/>
      <c r="Z1274" s="257"/>
      <c r="AA1274" s="257"/>
      <c r="AB1274" s="253"/>
      <c r="AC1274" s="258"/>
      <c r="AD1274" s="253"/>
      <c r="AE1274" s="253"/>
      <c r="AF1274" s="253"/>
      <c r="AG1274" s="253"/>
      <c r="AH1274" s="253"/>
      <c r="AI1274" s="253"/>
      <c r="AJ1274" s="253"/>
      <c r="AK1274" s="258"/>
      <c r="AL1274" s="258"/>
      <c r="AM1274" s="258"/>
      <c r="AN1274" s="258"/>
      <c r="AO1274" s="258"/>
      <c r="AP1274" s="258"/>
      <c r="AQ1274" s="258"/>
      <c r="AR1274" s="258"/>
      <c r="AS1274" s="258"/>
      <c r="AT1274" s="258"/>
      <c r="AU1274" s="258"/>
      <c r="AV1274" s="258"/>
      <c r="AW1274" s="258"/>
      <c r="AX1274" s="258"/>
      <c r="AY1274" s="258"/>
      <c r="AZ1274" s="258"/>
      <c r="BA1274" s="258"/>
      <c r="BB1274" s="258"/>
      <c r="BC1274" s="258"/>
      <c r="BD1274" s="258"/>
      <c r="BE1274" s="258"/>
      <c r="BF1274" s="258"/>
      <c r="BG1274" s="258"/>
      <c r="BH1274" s="258"/>
      <c r="BI1274" s="258"/>
      <c r="BJ1274" s="258"/>
      <c r="BK1274" s="258"/>
      <c r="BL1274" s="297"/>
      <c r="BM1274" s="258"/>
      <c r="BN1274" s="258"/>
      <c r="BO1274" s="258"/>
      <c r="BP1274" s="258"/>
      <c r="BQ1274" s="258"/>
      <c r="BR1274" s="258"/>
      <c r="BS1274" s="258"/>
      <c r="BT1274" s="258"/>
      <c r="BU1274" s="258"/>
      <c r="BV1274" s="259"/>
      <c r="BW1274" s="260"/>
      <c r="BX1274" s="258"/>
      <c r="BY1274" s="258"/>
      <c r="BZ1274" s="258"/>
      <c r="CA1274" s="258"/>
    </row>
    <row r="1275" spans="2:79" x14ac:dyDescent="0.25">
      <c r="B1275" s="263"/>
      <c r="C1275" s="261"/>
      <c r="I1275" s="220"/>
      <c r="J1275" s="253"/>
      <c r="K1275" s="254"/>
      <c r="L1275" s="254"/>
      <c r="M1275" s="255"/>
      <c r="N1275" s="326"/>
      <c r="O1275" s="256"/>
      <c r="P1275" s="256"/>
      <c r="Q1275" s="256"/>
      <c r="R1275" s="256"/>
      <c r="S1275" s="256"/>
      <c r="T1275" s="256"/>
      <c r="U1275" s="256"/>
      <c r="V1275" s="257"/>
      <c r="W1275" s="257"/>
      <c r="X1275" s="257"/>
      <c r="Y1275" s="257"/>
      <c r="Z1275" s="257"/>
      <c r="AA1275" s="257"/>
      <c r="AB1275" s="253"/>
      <c r="AC1275" s="258"/>
      <c r="AD1275" s="253"/>
      <c r="AE1275" s="253"/>
      <c r="AF1275" s="253"/>
      <c r="AG1275" s="253"/>
      <c r="AH1275" s="253"/>
      <c r="AI1275" s="253"/>
      <c r="AJ1275" s="253"/>
      <c r="AK1275" s="258"/>
      <c r="AL1275" s="258"/>
      <c r="AM1275" s="258"/>
      <c r="AN1275" s="258"/>
      <c r="AO1275" s="258"/>
      <c r="AP1275" s="258"/>
      <c r="AQ1275" s="258"/>
      <c r="AR1275" s="258"/>
      <c r="AS1275" s="258"/>
      <c r="AT1275" s="258"/>
      <c r="AU1275" s="258"/>
      <c r="AV1275" s="258"/>
      <c r="AW1275" s="258"/>
      <c r="AX1275" s="258"/>
      <c r="AY1275" s="258"/>
      <c r="AZ1275" s="258"/>
      <c r="BA1275" s="258"/>
      <c r="BB1275" s="258"/>
      <c r="BC1275" s="258"/>
      <c r="BD1275" s="258"/>
      <c r="BE1275" s="258"/>
      <c r="BF1275" s="258"/>
      <c r="BG1275" s="258"/>
      <c r="BH1275" s="258"/>
      <c r="BI1275" s="258"/>
      <c r="BJ1275" s="258"/>
      <c r="BK1275" s="258"/>
      <c r="BL1275" s="297"/>
      <c r="BM1275" s="258"/>
      <c r="BN1275" s="258"/>
      <c r="BO1275" s="258"/>
      <c r="BP1275" s="258"/>
      <c r="BQ1275" s="258"/>
      <c r="BR1275" s="258"/>
      <c r="BS1275" s="258"/>
      <c r="BT1275" s="258"/>
      <c r="BU1275" s="258"/>
      <c r="BV1275" s="259"/>
      <c r="BW1275" s="260"/>
      <c r="BX1275" s="258"/>
      <c r="BY1275" s="258"/>
      <c r="BZ1275" s="258"/>
      <c r="CA1275" s="258"/>
    </row>
    <row r="1276" spans="2:79" x14ac:dyDescent="0.25">
      <c r="B1276" s="263"/>
      <c r="C1276" s="261"/>
      <c r="I1276" s="220"/>
      <c r="J1276" s="253"/>
      <c r="K1276" s="254"/>
      <c r="L1276" s="254"/>
      <c r="M1276" s="255"/>
      <c r="N1276" s="326"/>
      <c r="O1276" s="256"/>
      <c r="P1276" s="256"/>
      <c r="Q1276" s="256"/>
      <c r="R1276" s="256"/>
      <c r="S1276" s="256"/>
      <c r="T1276" s="256"/>
      <c r="U1276" s="256"/>
      <c r="V1276" s="257"/>
      <c r="W1276" s="257"/>
      <c r="X1276" s="257"/>
      <c r="Y1276" s="257"/>
      <c r="Z1276" s="257"/>
      <c r="AA1276" s="257"/>
      <c r="AB1276" s="253"/>
      <c r="AC1276" s="258"/>
      <c r="AD1276" s="253"/>
      <c r="AE1276" s="253"/>
      <c r="AF1276" s="253"/>
      <c r="AG1276" s="253"/>
      <c r="AH1276" s="253"/>
      <c r="AI1276" s="253"/>
      <c r="AJ1276" s="253"/>
      <c r="AK1276" s="258"/>
      <c r="AL1276" s="258"/>
      <c r="AM1276" s="258"/>
      <c r="AN1276" s="258"/>
      <c r="AO1276" s="258"/>
      <c r="AP1276" s="258"/>
      <c r="AQ1276" s="258"/>
      <c r="AR1276" s="258"/>
      <c r="AS1276" s="258"/>
      <c r="AT1276" s="258"/>
      <c r="AU1276" s="258"/>
      <c r="AV1276" s="258"/>
      <c r="AW1276" s="258"/>
      <c r="AX1276" s="258"/>
      <c r="AY1276" s="258"/>
      <c r="AZ1276" s="258"/>
      <c r="BA1276" s="258"/>
      <c r="BB1276" s="258"/>
      <c r="BC1276" s="258"/>
      <c r="BD1276" s="258"/>
      <c r="BE1276" s="258"/>
      <c r="BF1276" s="258"/>
      <c r="BG1276" s="258"/>
      <c r="BH1276" s="258"/>
      <c r="BI1276" s="258"/>
      <c r="BJ1276" s="258"/>
      <c r="BK1276" s="258"/>
      <c r="BL1276" s="297"/>
      <c r="BM1276" s="258"/>
      <c r="BN1276" s="258"/>
      <c r="BO1276" s="258"/>
      <c r="BP1276" s="258"/>
      <c r="BQ1276" s="258"/>
      <c r="BR1276" s="258"/>
      <c r="BS1276" s="258"/>
      <c r="BT1276" s="258"/>
      <c r="BU1276" s="258"/>
      <c r="BV1276" s="259"/>
      <c r="BW1276" s="260"/>
      <c r="BX1276" s="258"/>
      <c r="BY1276" s="258"/>
      <c r="BZ1276" s="258"/>
      <c r="CA1276" s="258"/>
    </row>
    <row r="1277" spans="2:79" x14ac:dyDescent="0.25">
      <c r="B1277" s="263"/>
      <c r="C1277" s="261"/>
      <c r="I1277" s="220"/>
      <c r="J1277" s="253"/>
      <c r="K1277" s="254"/>
      <c r="L1277" s="254"/>
      <c r="M1277" s="255"/>
      <c r="N1277" s="326"/>
      <c r="O1277" s="256"/>
      <c r="P1277" s="256"/>
      <c r="Q1277" s="256"/>
      <c r="R1277" s="256"/>
      <c r="S1277" s="256"/>
      <c r="T1277" s="256"/>
      <c r="U1277" s="256"/>
      <c r="V1277" s="257"/>
      <c r="W1277" s="257"/>
      <c r="X1277" s="257"/>
      <c r="Y1277" s="257"/>
      <c r="Z1277" s="257"/>
      <c r="AA1277" s="257"/>
      <c r="AB1277" s="253"/>
      <c r="AC1277" s="258"/>
      <c r="AD1277" s="253"/>
      <c r="AE1277" s="253"/>
      <c r="AF1277" s="253"/>
      <c r="AG1277" s="253"/>
      <c r="AH1277" s="253"/>
      <c r="AI1277" s="253"/>
      <c r="AJ1277" s="253"/>
      <c r="AK1277" s="258"/>
      <c r="AL1277" s="258"/>
      <c r="AM1277" s="258"/>
      <c r="AN1277" s="258"/>
      <c r="AO1277" s="258"/>
      <c r="AP1277" s="258"/>
      <c r="AQ1277" s="258"/>
      <c r="AR1277" s="258"/>
      <c r="AS1277" s="258"/>
      <c r="AT1277" s="258"/>
      <c r="AU1277" s="258"/>
      <c r="AV1277" s="258"/>
      <c r="AW1277" s="258"/>
      <c r="AX1277" s="258"/>
      <c r="AY1277" s="258"/>
      <c r="AZ1277" s="258"/>
      <c r="BA1277" s="258"/>
      <c r="BB1277" s="258"/>
      <c r="BC1277" s="258"/>
      <c r="BD1277" s="258"/>
      <c r="BE1277" s="258"/>
      <c r="BF1277" s="258"/>
      <c r="BG1277" s="258"/>
      <c r="BH1277" s="258"/>
      <c r="BI1277" s="258"/>
      <c r="BJ1277" s="258"/>
      <c r="BK1277" s="258"/>
      <c r="BL1277" s="297"/>
      <c r="BM1277" s="258"/>
      <c r="BN1277" s="258"/>
      <c r="BO1277" s="258"/>
      <c r="BP1277" s="258"/>
      <c r="BQ1277" s="258"/>
      <c r="BR1277" s="258"/>
      <c r="BS1277" s="258"/>
      <c r="BT1277" s="258"/>
      <c r="BU1277" s="258"/>
      <c r="BV1277" s="259"/>
      <c r="BW1277" s="260"/>
      <c r="BX1277" s="258"/>
      <c r="BY1277" s="258"/>
      <c r="BZ1277" s="258"/>
      <c r="CA1277" s="258"/>
    </row>
    <row r="1278" spans="2:79" x14ac:dyDescent="0.25">
      <c r="B1278" s="263"/>
      <c r="C1278" s="261"/>
      <c r="I1278" s="220"/>
      <c r="J1278" s="253"/>
      <c r="K1278" s="254"/>
      <c r="L1278" s="254"/>
      <c r="M1278" s="255"/>
      <c r="N1278" s="326"/>
      <c r="O1278" s="256"/>
      <c r="P1278" s="256"/>
      <c r="Q1278" s="256"/>
      <c r="R1278" s="256"/>
      <c r="S1278" s="256"/>
      <c r="T1278" s="256"/>
      <c r="U1278" s="256"/>
      <c r="V1278" s="257"/>
      <c r="W1278" s="257"/>
      <c r="X1278" s="257"/>
      <c r="Y1278" s="257"/>
      <c r="Z1278" s="257"/>
      <c r="AA1278" s="257"/>
      <c r="AB1278" s="253"/>
      <c r="AC1278" s="258"/>
      <c r="AD1278" s="253"/>
      <c r="AE1278" s="253"/>
      <c r="AF1278" s="253"/>
      <c r="AG1278" s="253"/>
      <c r="AH1278" s="253"/>
      <c r="AI1278" s="253"/>
      <c r="AJ1278" s="253"/>
      <c r="AK1278" s="258"/>
      <c r="AL1278" s="258"/>
      <c r="AM1278" s="258"/>
      <c r="AN1278" s="258"/>
      <c r="AO1278" s="258"/>
      <c r="AP1278" s="258"/>
      <c r="AQ1278" s="258"/>
      <c r="AR1278" s="258"/>
      <c r="AS1278" s="258"/>
      <c r="AT1278" s="258"/>
      <c r="AU1278" s="258"/>
      <c r="AV1278" s="258"/>
      <c r="AW1278" s="258"/>
      <c r="AX1278" s="258"/>
      <c r="AY1278" s="258"/>
      <c r="AZ1278" s="258"/>
      <c r="BA1278" s="258"/>
      <c r="BB1278" s="258"/>
      <c r="BC1278" s="258"/>
      <c r="BD1278" s="258"/>
      <c r="BE1278" s="258"/>
      <c r="BF1278" s="258"/>
      <c r="BG1278" s="258"/>
      <c r="BH1278" s="258"/>
      <c r="BI1278" s="258"/>
      <c r="BJ1278" s="258"/>
      <c r="BK1278" s="258"/>
      <c r="BL1278" s="297"/>
      <c r="BM1278" s="258"/>
      <c r="BN1278" s="258"/>
      <c r="BO1278" s="258"/>
      <c r="BP1278" s="258"/>
      <c r="BQ1278" s="258"/>
      <c r="BR1278" s="258"/>
      <c r="BS1278" s="258"/>
      <c r="BT1278" s="258"/>
      <c r="BU1278" s="258"/>
      <c r="BV1278" s="259"/>
      <c r="BW1278" s="260"/>
      <c r="BX1278" s="258"/>
      <c r="BY1278" s="258"/>
      <c r="BZ1278" s="258"/>
      <c r="CA1278" s="258"/>
    </row>
    <row r="1279" spans="2:79" x14ac:dyDescent="0.25">
      <c r="B1279" s="263"/>
      <c r="C1279" s="261"/>
      <c r="I1279" s="220"/>
      <c r="J1279" s="253"/>
      <c r="K1279" s="254"/>
      <c r="L1279" s="254"/>
      <c r="M1279" s="255"/>
      <c r="N1279" s="326"/>
      <c r="O1279" s="256"/>
      <c r="P1279" s="256"/>
      <c r="Q1279" s="256"/>
      <c r="R1279" s="256"/>
      <c r="S1279" s="256"/>
      <c r="T1279" s="256"/>
      <c r="U1279" s="256"/>
      <c r="V1279" s="257"/>
      <c r="W1279" s="257"/>
      <c r="X1279" s="257"/>
      <c r="Y1279" s="257"/>
      <c r="Z1279" s="257"/>
      <c r="AA1279" s="257"/>
      <c r="AB1279" s="253"/>
      <c r="AC1279" s="258"/>
      <c r="AD1279" s="253"/>
      <c r="AE1279" s="253"/>
      <c r="AF1279" s="253"/>
      <c r="AG1279" s="253"/>
      <c r="AH1279" s="253"/>
      <c r="AI1279" s="253"/>
      <c r="AJ1279" s="253"/>
      <c r="AK1279" s="258"/>
      <c r="AL1279" s="258"/>
      <c r="AM1279" s="258"/>
      <c r="AN1279" s="258"/>
      <c r="AO1279" s="258"/>
      <c r="AP1279" s="258"/>
      <c r="AQ1279" s="258"/>
      <c r="AR1279" s="258"/>
      <c r="AS1279" s="258"/>
      <c r="AT1279" s="258"/>
      <c r="AU1279" s="258"/>
      <c r="AV1279" s="258"/>
      <c r="AW1279" s="258"/>
      <c r="AX1279" s="258"/>
      <c r="AY1279" s="258"/>
      <c r="AZ1279" s="258"/>
      <c r="BA1279" s="258"/>
      <c r="BB1279" s="258"/>
      <c r="BC1279" s="258"/>
      <c r="BD1279" s="258"/>
      <c r="BE1279" s="258"/>
      <c r="BF1279" s="258"/>
      <c r="BG1279" s="258"/>
      <c r="BH1279" s="258"/>
      <c r="BI1279" s="258"/>
      <c r="BJ1279" s="258"/>
      <c r="BK1279" s="258"/>
      <c r="BL1279" s="297"/>
      <c r="BM1279" s="258"/>
      <c r="BN1279" s="258"/>
      <c r="BO1279" s="258"/>
      <c r="BP1279" s="258"/>
      <c r="BQ1279" s="258"/>
      <c r="BR1279" s="258"/>
      <c r="BS1279" s="258"/>
      <c r="BT1279" s="258"/>
      <c r="BU1279" s="258"/>
      <c r="BV1279" s="259"/>
      <c r="BW1279" s="260"/>
      <c r="BX1279" s="258"/>
      <c r="BY1279" s="258"/>
      <c r="BZ1279" s="258"/>
      <c r="CA1279" s="258"/>
    </row>
    <row r="1280" spans="2:79" x14ac:dyDescent="0.25">
      <c r="B1280" s="263"/>
      <c r="C1280" s="261"/>
      <c r="I1280" s="220"/>
      <c r="J1280" s="253"/>
      <c r="K1280" s="254"/>
      <c r="L1280" s="254"/>
      <c r="M1280" s="255"/>
      <c r="N1280" s="326"/>
      <c r="O1280" s="256"/>
      <c r="P1280" s="256"/>
      <c r="Q1280" s="256"/>
      <c r="R1280" s="256"/>
      <c r="S1280" s="256"/>
      <c r="T1280" s="256"/>
      <c r="U1280" s="256"/>
      <c r="V1280" s="257"/>
      <c r="W1280" s="257"/>
      <c r="X1280" s="257"/>
      <c r="Y1280" s="257"/>
      <c r="Z1280" s="257"/>
      <c r="AA1280" s="257"/>
      <c r="AB1280" s="253"/>
      <c r="AC1280" s="258"/>
      <c r="AD1280" s="253"/>
      <c r="AE1280" s="253"/>
      <c r="AF1280" s="253"/>
      <c r="AG1280" s="253"/>
      <c r="AH1280" s="253"/>
      <c r="AI1280" s="253"/>
      <c r="AJ1280" s="253"/>
      <c r="AK1280" s="258"/>
      <c r="AL1280" s="258"/>
      <c r="AM1280" s="258"/>
      <c r="AN1280" s="258"/>
      <c r="AO1280" s="258"/>
      <c r="AP1280" s="258"/>
      <c r="AQ1280" s="258"/>
      <c r="AR1280" s="258"/>
      <c r="AS1280" s="258"/>
      <c r="AT1280" s="258"/>
      <c r="AU1280" s="258"/>
      <c r="AV1280" s="258"/>
      <c r="AW1280" s="258"/>
      <c r="AX1280" s="258"/>
      <c r="AY1280" s="258"/>
      <c r="AZ1280" s="258"/>
      <c r="BA1280" s="258"/>
      <c r="BB1280" s="258"/>
      <c r="BC1280" s="258"/>
      <c r="BD1280" s="258"/>
      <c r="BE1280" s="258"/>
      <c r="BF1280" s="258"/>
      <c r="BG1280" s="258"/>
      <c r="BH1280" s="258"/>
      <c r="BI1280" s="258"/>
      <c r="BJ1280" s="258"/>
      <c r="BK1280" s="258"/>
      <c r="BL1280" s="297"/>
      <c r="BM1280" s="258"/>
      <c r="BN1280" s="258"/>
      <c r="BO1280" s="258"/>
      <c r="BP1280" s="258"/>
      <c r="BQ1280" s="258"/>
      <c r="BR1280" s="258"/>
      <c r="BS1280" s="258"/>
      <c r="BT1280" s="258"/>
      <c r="BU1280" s="258"/>
      <c r="BV1280" s="259"/>
      <c r="BW1280" s="260"/>
      <c r="BX1280" s="258"/>
      <c r="BY1280" s="258"/>
      <c r="BZ1280" s="258"/>
      <c r="CA1280" s="258"/>
    </row>
    <row r="1281" spans="2:79" x14ac:dyDescent="0.25">
      <c r="B1281" s="263"/>
      <c r="C1281" s="261"/>
      <c r="I1281" s="220"/>
      <c r="J1281" s="253"/>
      <c r="K1281" s="254"/>
      <c r="L1281" s="254"/>
      <c r="M1281" s="255"/>
      <c r="N1281" s="326"/>
      <c r="O1281" s="256"/>
      <c r="P1281" s="256"/>
      <c r="Q1281" s="256"/>
      <c r="R1281" s="256"/>
      <c r="S1281" s="256"/>
      <c r="T1281" s="256"/>
      <c r="U1281" s="256"/>
      <c r="V1281" s="257"/>
      <c r="W1281" s="257"/>
      <c r="X1281" s="257"/>
      <c r="Y1281" s="257"/>
      <c r="Z1281" s="257"/>
      <c r="AA1281" s="257"/>
      <c r="AB1281" s="253"/>
      <c r="AC1281" s="258"/>
      <c r="AD1281" s="253"/>
      <c r="AE1281" s="253"/>
      <c r="AF1281" s="253"/>
      <c r="AG1281" s="253"/>
      <c r="AH1281" s="253"/>
      <c r="AI1281" s="253"/>
      <c r="AJ1281" s="253"/>
      <c r="AK1281" s="258"/>
      <c r="AL1281" s="258"/>
      <c r="AM1281" s="258"/>
      <c r="AN1281" s="258"/>
      <c r="AO1281" s="258"/>
      <c r="AP1281" s="258"/>
      <c r="AQ1281" s="258"/>
      <c r="AR1281" s="258"/>
      <c r="AS1281" s="258"/>
      <c r="AT1281" s="258"/>
      <c r="AU1281" s="258"/>
      <c r="AV1281" s="258"/>
      <c r="AW1281" s="258"/>
      <c r="AX1281" s="258"/>
      <c r="AY1281" s="258"/>
      <c r="AZ1281" s="258"/>
      <c r="BA1281" s="258"/>
      <c r="BB1281" s="258"/>
      <c r="BC1281" s="258"/>
      <c r="BD1281" s="258"/>
      <c r="BE1281" s="258"/>
      <c r="BF1281" s="258"/>
      <c r="BG1281" s="258"/>
      <c r="BH1281" s="258"/>
      <c r="BI1281" s="258"/>
      <c r="BJ1281" s="258"/>
      <c r="BK1281" s="258"/>
      <c r="BL1281" s="297"/>
      <c r="BM1281" s="258"/>
      <c r="BN1281" s="258"/>
      <c r="BO1281" s="258"/>
      <c r="BP1281" s="258"/>
      <c r="BQ1281" s="258"/>
      <c r="BR1281" s="258"/>
      <c r="BS1281" s="258"/>
      <c r="BT1281" s="258"/>
      <c r="BU1281" s="258"/>
      <c r="BV1281" s="259"/>
      <c r="BW1281" s="260"/>
      <c r="BX1281" s="258"/>
      <c r="BY1281" s="258"/>
      <c r="BZ1281" s="258"/>
      <c r="CA1281" s="258"/>
    </row>
    <row r="1282" spans="2:79" x14ac:dyDescent="0.25">
      <c r="B1282" s="263"/>
      <c r="C1282" s="261"/>
      <c r="I1282" s="220"/>
      <c r="J1282" s="253"/>
      <c r="K1282" s="254"/>
      <c r="L1282" s="254"/>
      <c r="M1282" s="255"/>
      <c r="N1282" s="326"/>
      <c r="O1282" s="256"/>
      <c r="P1282" s="256"/>
      <c r="Q1282" s="256"/>
      <c r="R1282" s="256"/>
      <c r="S1282" s="256"/>
      <c r="T1282" s="256"/>
      <c r="U1282" s="256"/>
      <c r="V1282" s="257"/>
      <c r="W1282" s="257"/>
      <c r="X1282" s="257"/>
      <c r="Y1282" s="257"/>
      <c r="Z1282" s="257"/>
      <c r="AA1282" s="257"/>
      <c r="AB1282" s="253"/>
      <c r="AC1282" s="258"/>
      <c r="AD1282" s="253"/>
      <c r="AE1282" s="253"/>
      <c r="AF1282" s="253"/>
      <c r="AG1282" s="253"/>
      <c r="AH1282" s="253"/>
      <c r="AI1282" s="253"/>
      <c r="AJ1282" s="253"/>
      <c r="AK1282" s="258"/>
      <c r="AL1282" s="258"/>
      <c r="AM1282" s="258"/>
      <c r="AN1282" s="258"/>
      <c r="AO1282" s="258"/>
      <c r="AP1282" s="258"/>
      <c r="AQ1282" s="258"/>
      <c r="AR1282" s="258"/>
      <c r="AS1282" s="258"/>
      <c r="AT1282" s="258"/>
      <c r="AU1282" s="258"/>
      <c r="AV1282" s="258"/>
      <c r="AW1282" s="258"/>
      <c r="AX1282" s="258"/>
      <c r="AY1282" s="258"/>
      <c r="AZ1282" s="258"/>
      <c r="BA1282" s="258"/>
      <c r="BB1282" s="258"/>
      <c r="BC1282" s="258"/>
      <c r="BD1282" s="258"/>
      <c r="BE1282" s="258"/>
      <c r="BF1282" s="258"/>
      <c r="BG1282" s="258"/>
      <c r="BH1282" s="258"/>
      <c r="BI1282" s="258"/>
      <c r="BJ1282" s="258"/>
      <c r="BK1282" s="258"/>
      <c r="BL1282" s="297"/>
      <c r="BM1282" s="258"/>
      <c r="BN1282" s="258"/>
      <c r="BO1282" s="258"/>
      <c r="BP1282" s="258"/>
      <c r="BQ1282" s="258"/>
      <c r="BR1282" s="258"/>
      <c r="BS1282" s="258"/>
      <c r="BT1282" s="258"/>
      <c r="BU1282" s="258"/>
      <c r="BV1282" s="259"/>
      <c r="BW1282" s="260"/>
      <c r="BX1282" s="258"/>
      <c r="BY1282" s="258"/>
      <c r="BZ1282" s="258"/>
      <c r="CA1282" s="258"/>
    </row>
    <row r="1283" spans="2:79" x14ac:dyDescent="0.25">
      <c r="B1283" s="263"/>
      <c r="C1283" s="261"/>
      <c r="I1283" s="220"/>
      <c r="J1283" s="253"/>
      <c r="K1283" s="254"/>
      <c r="L1283" s="254"/>
      <c r="M1283" s="255"/>
      <c r="N1283" s="326"/>
      <c r="O1283" s="256"/>
      <c r="P1283" s="256"/>
      <c r="Q1283" s="256"/>
      <c r="R1283" s="256"/>
      <c r="S1283" s="256"/>
      <c r="T1283" s="256"/>
      <c r="U1283" s="256"/>
      <c r="V1283" s="257"/>
      <c r="W1283" s="257"/>
      <c r="X1283" s="257"/>
      <c r="Y1283" s="257"/>
      <c r="Z1283" s="257"/>
      <c r="AA1283" s="257"/>
      <c r="AB1283" s="253"/>
      <c r="AC1283" s="258"/>
      <c r="AD1283" s="253"/>
      <c r="AE1283" s="253"/>
      <c r="AF1283" s="253"/>
      <c r="AG1283" s="253"/>
      <c r="AH1283" s="253"/>
      <c r="AI1283" s="253"/>
      <c r="AJ1283" s="253"/>
      <c r="AK1283" s="258"/>
      <c r="AL1283" s="258"/>
      <c r="AM1283" s="258"/>
      <c r="AN1283" s="258"/>
      <c r="AO1283" s="258"/>
      <c r="AP1283" s="258"/>
      <c r="AQ1283" s="258"/>
      <c r="AR1283" s="258"/>
      <c r="AS1283" s="258"/>
      <c r="AT1283" s="258"/>
      <c r="AU1283" s="258"/>
      <c r="AV1283" s="258"/>
      <c r="AW1283" s="258"/>
      <c r="AX1283" s="258"/>
      <c r="AY1283" s="258"/>
      <c r="AZ1283" s="258"/>
      <c r="BA1283" s="258"/>
      <c r="BB1283" s="258"/>
      <c r="BC1283" s="258"/>
      <c r="BD1283" s="258"/>
      <c r="BE1283" s="258"/>
      <c r="BF1283" s="258"/>
      <c r="BG1283" s="258"/>
      <c r="BH1283" s="258"/>
      <c r="BI1283" s="258"/>
      <c r="BJ1283" s="258"/>
      <c r="BK1283" s="258"/>
      <c r="BL1283" s="297"/>
      <c r="BM1283" s="258"/>
      <c r="BN1283" s="258"/>
      <c r="BO1283" s="258"/>
      <c r="BP1283" s="258"/>
      <c r="BQ1283" s="258"/>
      <c r="BR1283" s="258"/>
      <c r="BS1283" s="258"/>
      <c r="BT1283" s="258"/>
      <c r="BU1283" s="258"/>
      <c r="BV1283" s="259"/>
      <c r="BW1283" s="260"/>
      <c r="BX1283" s="258"/>
      <c r="BY1283" s="258"/>
      <c r="BZ1283" s="258"/>
      <c r="CA1283" s="258"/>
    </row>
    <row r="1284" spans="2:79" x14ac:dyDescent="0.25">
      <c r="B1284" s="263"/>
      <c r="C1284" s="261"/>
      <c r="I1284" s="220"/>
      <c r="J1284" s="253"/>
      <c r="K1284" s="254"/>
      <c r="L1284" s="254"/>
      <c r="M1284" s="255"/>
      <c r="N1284" s="326"/>
      <c r="O1284" s="256"/>
      <c r="P1284" s="256"/>
      <c r="Q1284" s="256"/>
      <c r="R1284" s="256"/>
      <c r="S1284" s="256"/>
      <c r="T1284" s="256"/>
      <c r="U1284" s="256"/>
      <c r="V1284" s="257"/>
      <c r="W1284" s="257"/>
      <c r="X1284" s="257"/>
      <c r="Y1284" s="257"/>
      <c r="Z1284" s="257"/>
      <c r="AA1284" s="257"/>
      <c r="AB1284" s="253"/>
      <c r="AC1284" s="258"/>
      <c r="AD1284" s="253"/>
      <c r="AE1284" s="253"/>
      <c r="AF1284" s="253"/>
      <c r="AG1284" s="253"/>
      <c r="AH1284" s="253"/>
      <c r="AI1284" s="253"/>
      <c r="AJ1284" s="253"/>
      <c r="AK1284" s="258"/>
      <c r="AL1284" s="258"/>
      <c r="AM1284" s="258"/>
      <c r="AN1284" s="258"/>
      <c r="AO1284" s="258"/>
      <c r="AP1284" s="258"/>
      <c r="AQ1284" s="258"/>
      <c r="AR1284" s="258"/>
      <c r="AS1284" s="258"/>
      <c r="AT1284" s="258"/>
      <c r="AU1284" s="258"/>
      <c r="AV1284" s="258"/>
      <c r="AW1284" s="258"/>
      <c r="AX1284" s="258"/>
      <c r="AY1284" s="258"/>
      <c r="AZ1284" s="258"/>
      <c r="BA1284" s="258"/>
      <c r="BB1284" s="258"/>
      <c r="BC1284" s="258"/>
      <c r="BD1284" s="258"/>
      <c r="BE1284" s="258"/>
      <c r="BF1284" s="258"/>
      <c r="BG1284" s="258"/>
      <c r="BH1284" s="258"/>
      <c r="BI1284" s="258"/>
      <c r="BJ1284" s="258"/>
      <c r="BK1284" s="258"/>
      <c r="BL1284" s="297"/>
      <c r="BM1284" s="258"/>
      <c r="BN1284" s="258"/>
      <c r="BO1284" s="258"/>
      <c r="BP1284" s="258"/>
      <c r="BQ1284" s="258"/>
      <c r="BR1284" s="258"/>
      <c r="BS1284" s="258"/>
      <c r="BT1284" s="258"/>
      <c r="BU1284" s="258"/>
      <c r="BV1284" s="259"/>
      <c r="BW1284" s="260"/>
      <c r="BX1284" s="258"/>
      <c r="BY1284" s="258"/>
      <c r="BZ1284" s="258"/>
      <c r="CA1284" s="258"/>
    </row>
    <row r="1285" spans="2:79" x14ac:dyDescent="0.25">
      <c r="B1285" s="263"/>
      <c r="C1285" s="261"/>
      <c r="I1285" s="220"/>
      <c r="J1285" s="253"/>
      <c r="K1285" s="254"/>
      <c r="L1285" s="254"/>
      <c r="M1285" s="255"/>
      <c r="N1285" s="326"/>
      <c r="O1285" s="256"/>
      <c r="P1285" s="256"/>
      <c r="Q1285" s="256"/>
      <c r="R1285" s="256"/>
      <c r="S1285" s="256"/>
      <c r="T1285" s="256"/>
      <c r="U1285" s="256"/>
      <c r="V1285" s="257"/>
      <c r="W1285" s="257"/>
      <c r="X1285" s="257"/>
      <c r="Y1285" s="257"/>
      <c r="Z1285" s="257"/>
      <c r="AA1285" s="257"/>
      <c r="AB1285" s="253"/>
      <c r="AC1285" s="258"/>
      <c r="AD1285" s="253"/>
      <c r="AE1285" s="253"/>
      <c r="AF1285" s="253"/>
      <c r="AG1285" s="253"/>
      <c r="AH1285" s="253"/>
      <c r="AI1285" s="253"/>
      <c r="AJ1285" s="253"/>
      <c r="AK1285" s="258"/>
      <c r="AL1285" s="258"/>
      <c r="AM1285" s="258"/>
      <c r="AN1285" s="258"/>
      <c r="AO1285" s="258"/>
      <c r="AP1285" s="258"/>
      <c r="AQ1285" s="258"/>
      <c r="AR1285" s="258"/>
      <c r="AS1285" s="258"/>
      <c r="AT1285" s="258"/>
      <c r="AU1285" s="258"/>
      <c r="AV1285" s="258"/>
      <c r="AW1285" s="258"/>
      <c r="AX1285" s="258"/>
      <c r="AY1285" s="258"/>
      <c r="AZ1285" s="258"/>
      <c r="BA1285" s="258"/>
      <c r="BB1285" s="258"/>
      <c r="BC1285" s="258"/>
      <c r="BD1285" s="258"/>
      <c r="BE1285" s="258"/>
      <c r="BF1285" s="258"/>
      <c r="BG1285" s="258"/>
      <c r="BH1285" s="258"/>
      <c r="BI1285" s="258"/>
      <c r="BJ1285" s="258"/>
      <c r="BK1285" s="258"/>
      <c r="BL1285" s="297"/>
      <c r="BM1285" s="258"/>
      <c r="BN1285" s="258"/>
      <c r="BO1285" s="258"/>
      <c r="BP1285" s="258"/>
      <c r="BQ1285" s="258"/>
      <c r="BR1285" s="258"/>
      <c r="BS1285" s="258"/>
      <c r="BT1285" s="258"/>
      <c r="BU1285" s="258"/>
      <c r="BV1285" s="259"/>
      <c r="BW1285" s="260"/>
      <c r="BX1285" s="258"/>
      <c r="BY1285" s="258"/>
      <c r="BZ1285" s="258"/>
      <c r="CA1285" s="258"/>
    </row>
    <row r="1286" spans="2:79" x14ac:dyDescent="0.25">
      <c r="B1286" s="263"/>
      <c r="C1286" s="261"/>
      <c r="I1286" s="220"/>
      <c r="J1286" s="253"/>
      <c r="K1286" s="254"/>
      <c r="L1286" s="254"/>
      <c r="M1286" s="255"/>
      <c r="N1286" s="326"/>
      <c r="O1286" s="256"/>
      <c r="P1286" s="256"/>
      <c r="Q1286" s="256"/>
      <c r="R1286" s="256"/>
      <c r="S1286" s="256"/>
      <c r="T1286" s="256"/>
      <c r="U1286" s="256"/>
      <c r="V1286" s="257"/>
      <c r="W1286" s="257"/>
      <c r="X1286" s="257"/>
      <c r="Y1286" s="257"/>
      <c r="Z1286" s="257"/>
      <c r="AA1286" s="257"/>
      <c r="AB1286" s="253"/>
      <c r="AC1286" s="258"/>
      <c r="AD1286" s="253"/>
      <c r="AE1286" s="253"/>
      <c r="AF1286" s="253"/>
      <c r="AG1286" s="253"/>
      <c r="AH1286" s="253"/>
      <c r="AI1286" s="253"/>
      <c r="AJ1286" s="253"/>
      <c r="AK1286" s="258"/>
      <c r="AL1286" s="258"/>
      <c r="AM1286" s="258"/>
      <c r="AN1286" s="258"/>
      <c r="AO1286" s="258"/>
      <c r="AP1286" s="258"/>
      <c r="AQ1286" s="258"/>
      <c r="AR1286" s="258"/>
      <c r="AS1286" s="258"/>
      <c r="AT1286" s="258"/>
      <c r="AU1286" s="258"/>
      <c r="AV1286" s="258"/>
      <c r="AW1286" s="258"/>
      <c r="AX1286" s="258"/>
      <c r="AY1286" s="258"/>
      <c r="AZ1286" s="258"/>
      <c r="BA1286" s="258"/>
      <c r="BB1286" s="258"/>
      <c r="BC1286" s="258"/>
      <c r="BD1286" s="258"/>
      <c r="BE1286" s="258"/>
      <c r="BF1286" s="258"/>
      <c r="BG1286" s="258"/>
      <c r="BH1286" s="258"/>
      <c r="BI1286" s="258"/>
      <c r="BJ1286" s="258"/>
      <c r="BK1286" s="258"/>
      <c r="BL1286" s="297"/>
      <c r="BM1286" s="258"/>
      <c r="BN1286" s="258"/>
      <c r="BO1286" s="258"/>
      <c r="BP1286" s="258"/>
      <c r="BQ1286" s="258"/>
      <c r="BR1286" s="258"/>
      <c r="BS1286" s="258"/>
      <c r="BT1286" s="258"/>
      <c r="BU1286" s="258"/>
      <c r="BV1286" s="259"/>
      <c r="BW1286" s="260"/>
      <c r="BX1286" s="258"/>
      <c r="BY1286" s="258"/>
      <c r="BZ1286" s="258"/>
      <c r="CA1286" s="258"/>
    </row>
    <row r="1287" spans="2:79" x14ac:dyDescent="0.25">
      <c r="B1287" s="263"/>
      <c r="C1287" s="261"/>
      <c r="I1287" s="220"/>
      <c r="J1287" s="253"/>
      <c r="K1287" s="254"/>
      <c r="L1287" s="254"/>
      <c r="M1287" s="255"/>
      <c r="N1287" s="326"/>
      <c r="O1287" s="256"/>
      <c r="P1287" s="256"/>
      <c r="Q1287" s="256"/>
      <c r="R1287" s="256"/>
      <c r="S1287" s="256"/>
      <c r="T1287" s="256"/>
      <c r="U1287" s="256"/>
      <c r="V1287" s="257"/>
      <c r="W1287" s="257"/>
      <c r="X1287" s="257"/>
      <c r="Y1287" s="257"/>
      <c r="Z1287" s="257"/>
      <c r="AA1287" s="257"/>
      <c r="AB1287" s="253"/>
      <c r="AC1287" s="258"/>
      <c r="AD1287" s="253"/>
      <c r="AE1287" s="253"/>
      <c r="AF1287" s="253"/>
      <c r="AG1287" s="253"/>
      <c r="AH1287" s="253"/>
      <c r="AI1287" s="253"/>
      <c r="AJ1287" s="253"/>
      <c r="AK1287" s="258"/>
      <c r="AL1287" s="258"/>
      <c r="AM1287" s="258"/>
      <c r="AN1287" s="258"/>
      <c r="AO1287" s="258"/>
      <c r="AP1287" s="258"/>
      <c r="AQ1287" s="258"/>
      <c r="AR1287" s="258"/>
      <c r="AS1287" s="258"/>
      <c r="AT1287" s="258"/>
      <c r="AU1287" s="258"/>
      <c r="AV1287" s="258"/>
      <c r="AW1287" s="258"/>
      <c r="AX1287" s="258"/>
      <c r="AY1287" s="258"/>
      <c r="AZ1287" s="258"/>
      <c r="BA1287" s="258"/>
      <c r="BB1287" s="258"/>
      <c r="BC1287" s="258"/>
      <c r="BD1287" s="258"/>
      <c r="BE1287" s="258"/>
      <c r="BF1287" s="258"/>
      <c r="BG1287" s="258"/>
      <c r="BH1287" s="258"/>
      <c r="BI1287" s="258"/>
      <c r="BJ1287" s="258"/>
      <c r="BK1287" s="258"/>
      <c r="BL1287" s="297"/>
      <c r="BM1287" s="258"/>
      <c r="BN1287" s="258"/>
      <c r="BO1287" s="258"/>
      <c r="BP1287" s="258"/>
      <c r="BQ1287" s="258"/>
      <c r="BR1287" s="258"/>
      <c r="BS1287" s="258"/>
      <c r="BT1287" s="258"/>
      <c r="BU1287" s="258"/>
      <c r="BV1287" s="259"/>
      <c r="BW1287" s="260"/>
      <c r="BX1287" s="258"/>
      <c r="BY1287" s="258"/>
      <c r="BZ1287" s="258"/>
      <c r="CA1287" s="258"/>
    </row>
    <row r="1288" spans="2:79" x14ac:dyDescent="0.25">
      <c r="B1288" s="263"/>
      <c r="C1288" s="261"/>
      <c r="I1288" s="220"/>
      <c r="J1288" s="253"/>
      <c r="K1288" s="254"/>
      <c r="L1288" s="254"/>
      <c r="M1288" s="255"/>
      <c r="N1288" s="326"/>
      <c r="O1288" s="256"/>
      <c r="P1288" s="256"/>
      <c r="Q1288" s="256"/>
      <c r="R1288" s="256"/>
      <c r="S1288" s="256"/>
      <c r="T1288" s="256"/>
      <c r="U1288" s="256"/>
      <c r="V1288" s="257"/>
      <c r="W1288" s="257"/>
      <c r="X1288" s="257"/>
      <c r="Y1288" s="257"/>
      <c r="Z1288" s="257"/>
      <c r="AA1288" s="257"/>
      <c r="AB1288" s="253"/>
      <c r="AC1288" s="258"/>
      <c r="AD1288" s="253"/>
      <c r="AE1288" s="253"/>
      <c r="AF1288" s="253"/>
      <c r="AG1288" s="253"/>
      <c r="AH1288" s="253"/>
      <c r="AI1288" s="253"/>
      <c r="AJ1288" s="253"/>
      <c r="AK1288" s="258"/>
      <c r="AL1288" s="258"/>
      <c r="AM1288" s="258"/>
      <c r="AN1288" s="258"/>
      <c r="AO1288" s="258"/>
      <c r="AP1288" s="258"/>
      <c r="AQ1288" s="258"/>
      <c r="AR1288" s="258"/>
      <c r="AS1288" s="258"/>
      <c r="AT1288" s="258"/>
      <c r="AU1288" s="258"/>
      <c r="AV1288" s="258"/>
      <c r="AW1288" s="258"/>
      <c r="AX1288" s="258"/>
      <c r="AY1288" s="258"/>
      <c r="AZ1288" s="258"/>
      <c r="BA1288" s="258"/>
      <c r="BB1288" s="258"/>
      <c r="BC1288" s="258"/>
      <c r="BD1288" s="258"/>
      <c r="BE1288" s="258"/>
      <c r="BF1288" s="258"/>
      <c r="BG1288" s="258"/>
      <c r="BH1288" s="258"/>
      <c r="BI1288" s="258"/>
      <c r="BJ1288" s="258"/>
      <c r="BK1288" s="258"/>
      <c r="BL1288" s="297"/>
      <c r="BM1288" s="258"/>
      <c r="BN1288" s="258"/>
      <c r="BO1288" s="258"/>
      <c r="BP1288" s="258"/>
      <c r="BQ1288" s="258"/>
      <c r="BR1288" s="258"/>
      <c r="BS1288" s="258"/>
      <c r="BT1288" s="258"/>
      <c r="BU1288" s="258"/>
      <c r="BV1288" s="259"/>
      <c r="BW1288" s="260"/>
      <c r="BX1288" s="258"/>
      <c r="BY1288" s="258"/>
      <c r="BZ1288" s="258"/>
      <c r="CA1288" s="258"/>
    </row>
    <row r="1289" spans="2:79" x14ac:dyDescent="0.25">
      <c r="B1289" s="263"/>
      <c r="C1289" s="261"/>
      <c r="I1289" s="220"/>
      <c r="J1289" s="253"/>
      <c r="K1289" s="254"/>
      <c r="L1289" s="254"/>
      <c r="M1289" s="255"/>
      <c r="N1289" s="326"/>
      <c r="O1289" s="256"/>
      <c r="P1289" s="256"/>
      <c r="Q1289" s="256"/>
      <c r="R1289" s="256"/>
      <c r="S1289" s="256"/>
      <c r="T1289" s="256"/>
      <c r="U1289" s="256"/>
      <c r="V1289" s="257"/>
      <c r="W1289" s="257"/>
      <c r="X1289" s="257"/>
      <c r="Y1289" s="257"/>
      <c r="Z1289" s="257"/>
      <c r="AA1289" s="257"/>
      <c r="AB1289" s="253"/>
      <c r="AC1289" s="258"/>
      <c r="AD1289" s="253"/>
      <c r="AE1289" s="253"/>
      <c r="AF1289" s="253"/>
      <c r="AG1289" s="253"/>
      <c r="AH1289" s="253"/>
      <c r="AI1289" s="253"/>
      <c r="AJ1289" s="253"/>
      <c r="AK1289" s="258"/>
      <c r="AL1289" s="258"/>
      <c r="AM1289" s="258"/>
      <c r="AN1289" s="258"/>
      <c r="AO1289" s="258"/>
      <c r="AP1289" s="258"/>
      <c r="AQ1289" s="258"/>
      <c r="AR1289" s="258"/>
      <c r="AS1289" s="258"/>
      <c r="AT1289" s="258"/>
      <c r="AU1289" s="258"/>
      <c r="AV1289" s="258"/>
      <c r="AW1289" s="258"/>
      <c r="AX1289" s="258"/>
      <c r="AY1289" s="258"/>
      <c r="AZ1289" s="258"/>
      <c r="BA1289" s="258"/>
      <c r="BB1289" s="258"/>
      <c r="BC1289" s="258"/>
      <c r="BD1289" s="258"/>
      <c r="BE1289" s="258"/>
      <c r="BF1289" s="258"/>
      <c r="BG1289" s="258"/>
      <c r="BH1289" s="258"/>
      <c r="BI1289" s="258"/>
      <c r="BJ1289" s="258"/>
      <c r="BK1289" s="258"/>
      <c r="BL1289" s="297"/>
      <c r="BM1289" s="258"/>
      <c r="BN1289" s="258"/>
      <c r="BO1289" s="258"/>
      <c r="BP1289" s="258"/>
      <c r="BQ1289" s="258"/>
      <c r="BR1289" s="258"/>
      <c r="BS1289" s="258"/>
      <c r="BT1289" s="258"/>
      <c r="BU1289" s="258"/>
      <c r="BV1289" s="259"/>
      <c r="BW1289" s="260"/>
      <c r="BX1289" s="258"/>
      <c r="BY1289" s="258"/>
      <c r="BZ1289" s="258"/>
      <c r="CA1289" s="258"/>
    </row>
    <row r="1290" spans="2:79" x14ac:dyDescent="0.25">
      <c r="B1290" s="263"/>
      <c r="C1290" s="261"/>
      <c r="I1290" s="220"/>
      <c r="J1290" s="253"/>
      <c r="K1290" s="254"/>
      <c r="L1290" s="254"/>
      <c r="M1290" s="255"/>
      <c r="N1290" s="326"/>
      <c r="O1290" s="256"/>
      <c r="P1290" s="256"/>
      <c r="Q1290" s="256"/>
      <c r="R1290" s="256"/>
      <c r="S1290" s="256"/>
      <c r="T1290" s="256"/>
      <c r="U1290" s="256"/>
      <c r="V1290" s="257"/>
      <c r="W1290" s="257"/>
      <c r="X1290" s="257"/>
      <c r="Y1290" s="257"/>
      <c r="Z1290" s="257"/>
      <c r="AA1290" s="257"/>
      <c r="AB1290" s="253"/>
      <c r="AC1290" s="258"/>
      <c r="AD1290" s="253"/>
      <c r="AE1290" s="253"/>
      <c r="AF1290" s="253"/>
      <c r="AG1290" s="253"/>
      <c r="AH1290" s="253"/>
      <c r="AI1290" s="253"/>
      <c r="AJ1290" s="253"/>
      <c r="AK1290" s="258"/>
      <c r="AL1290" s="258"/>
      <c r="AM1290" s="258"/>
      <c r="AN1290" s="258"/>
      <c r="AO1290" s="258"/>
      <c r="AP1290" s="258"/>
      <c r="AQ1290" s="258"/>
      <c r="AR1290" s="258"/>
      <c r="AS1290" s="258"/>
      <c r="AT1290" s="258"/>
      <c r="AU1290" s="258"/>
      <c r="AV1290" s="258"/>
      <c r="AW1290" s="258"/>
      <c r="AX1290" s="258"/>
      <c r="AY1290" s="258"/>
      <c r="AZ1290" s="258"/>
      <c r="BA1290" s="258"/>
      <c r="BB1290" s="258"/>
      <c r="BC1290" s="258"/>
      <c r="BD1290" s="258"/>
      <c r="BE1290" s="258"/>
      <c r="BF1290" s="258"/>
      <c r="BG1290" s="258"/>
      <c r="BH1290" s="258"/>
      <c r="BI1290" s="258"/>
      <c r="BJ1290" s="258"/>
      <c r="BK1290" s="258"/>
      <c r="BL1290" s="297"/>
      <c r="BM1290" s="258"/>
      <c r="BN1290" s="258"/>
      <c r="BO1290" s="258"/>
      <c r="BP1290" s="258"/>
      <c r="BQ1290" s="258"/>
      <c r="BR1290" s="258"/>
      <c r="BS1290" s="258"/>
      <c r="BT1290" s="258"/>
      <c r="BU1290" s="258"/>
      <c r="BV1290" s="259"/>
      <c r="BW1290" s="260"/>
      <c r="BX1290" s="258"/>
      <c r="BY1290" s="258"/>
      <c r="BZ1290" s="258"/>
      <c r="CA1290" s="258"/>
    </row>
    <row r="1291" spans="2:79" x14ac:dyDescent="0.25">
      <c r="B1291" s="263"/>
      <c r="C1291" s="261"/>
      <c r="I1291" s="220"/>
      <c r="J1291" s="253"/>
      <c r="K1291" s="254"/>
      <c r="L1291" s="254"/>
      <c r="M1291" s="255"/>
      <c r="N1291" s="326"/>
      <c r="O1291" s="256"/>
      <c r="P1291" s="256"/>
      <c r="Q1291" s="256"/>
      <c r="R1291" s="256"/>
      <c r="S1291" s="256"/>
      <c r="T1291" s="256"/>
      <c r="U1291" s="256"/>
      <c r="V1291" s="257"/>
      <c r="W1291" s="257"/>
      <c r="X1291" s="257"/>
      <c r="Y1291" s="257"/>
      <c r="Z1291" s="257"/>
      <c r="AA1291" s="257"/>
      <c r="AB1291" s="253"/>
      <c r="AC1291" s="258"/>
      <c r="AD1291" s="253"/>
      <c r="AE1291" s="253"/>
      <c r="AF1291" s="253"/>
      <c r="AG1291" s="253"/>
      <c r="AH1291" s="253"/>
      <c r="AI1291" s="253"/>
      <c r="AJ1291" s="253"/>
      <c r="AK1291" s="258"/>
      <c r="AL1291" s="258"/>
      <c r="AM1291" s="258"/>
      <c r="AN1291" s="258"/>
      <c r="AO1291" s="258"/>
      <c r="AP1291" s="258"/>
      <c r="AQ1291" s="258"/>
      <c r="AR1291" s="258"/>
      <c r="AS1291" s="258"/>
      <c r="AT1291" s="258"/>
      <c r="AU1291" s="258"/>
      <c r="AV1291" s="258"/>
      <c r="AW1291" s="258"/>
      <c r="AX1291" s="258"/>
      <c r="AY1291" s="258"/>
      <c r="AZ1291" s="258"/>
      <c r="BA1291" s="258"/>
      <c r="BB1291" s="258"/>
      <c r="BC1291" s="258"/>
      <c r="BD1291" s="258"/>
      <c r="BE1291" s="258"/>
      <c r="BF1291" s="258"/>
      <c r="BG1291" s="258"/>
      <c r="BH1291" s="258"/>
      <c r="BI1291" s="258"/>
      <c r="BJ1291" s="258"/>
      <c r="BK1291" s="258"/>
      <c r="BL1291" s="297"/>
      <c r="BM1291" s="258"/>
      <c r="BN1291" s="258"/>
      <c r="BO1291" s="258"/>
      <c r="BP1291" s="258"/>
      <c r="BQ1291" s="258"/>
      <c r="BR1291" s="258"/>
      <c r="BS1291" s="258"/>
      <c r="BT1291" s="258"/>
      <c r="BU1291" s="258"/>
      <c r="BV1291" s="259"/>
      <c r="BW1291" s="260"/>
      <c r="BX1291" s="258"/>
      <c r="BY1291" s="258"/>
      <c r="BZ1291" s="258"/>
      <c r="CA1291" s="258"/>
    </row>
    <row r="1292" spans="2:79" x14ac:dyDescent="0.25">
      <c r="B1292" s="263"/>
      <c r="C1292" s="261"/>
      <c r="I1292" s="220"/>
      <c r="J1292" s="253"/>
      <c r="K1292" s="254"/>
      <c r="L1292" s="254"/>
      <c r="M1292" s="255"/>
      <c r="N1292" s="326"/>
      <c r="O1292" s="256"/>
      <c r="P1292" s="256"/>
      <c r="Q1292" s="256"/>
      <c r="R1292" s="256"/>
      <c r="S1292" s="256"/>
      <c r="T1292" s="256"/>
      <c r="U1292" s="256"/>
      <c r="V1292" s="257"/>
      <c r="W1292" s="257"/>
      <c r="X1292" s="257"/>
      <c r="Y1292" s="257"/>
      <c r="Z1292" s="257"/>
      <c r="AA1292" s="257"/>
      <c r="AB1292" s="253"/>
      <c r="AC1292" s="258"/>
      <c r="AD1292" s="253"/>
      <c r="AE1292" s="253"/>
      <c r="AF1292" s="253"/>
      <c r="AG1292" s="253"/>
      <c r="AH1292" s="253"/>
      <c r="AI1292" s="253"/>
      <c r="AJ1292" s="253"/>
      <c r="AK1292" s="258"/>
      <c r="AL1292" s="258"/>
      <c r="AM1292" s="258"/>
      <c r="AN1292" s="258"/>
      <c r="AO1292" s="258"/>
      <c r="AP1292" s="258"/>
      <c r="AQ1292" s="258"/>
      <c r="AR1292" s="258"/>
      <c r="AS1292" s="258"/>
      <c r="AT1292" s="258"/>
      <c r="AU1292" s="258"/>
      <c r="AV1292" s="258"/>
      <c r="AW1292" s="258"/>
      <c r="AX1292" s="258"/>
      <c r="AY1292" s="258"/>
      <c r="AZ1292" s="258"/>
      <c r="BA1292" s="258"/>
      <c r="BB1292" s="258"/>
      <c r="BC1292" s="258"/>
      <c r="BD1292" s="258"/>
      <c r="BE1292" s="258"/>
      <c r="BF1292" s="258"/>
      <c r="BG1292" s="258"/>
      <c r="BH1292" s="258"/>
      <c r="BI1292" s="258"/>
      <c r="BJ1292" s="258"/>
      <c r="BK1292" s="258"/>
      <c r="BL1292" s="297"/>
      <c r="BM1292" s="258"/>
      <c r="BN1292" s="258"/>
      <c r="BO1292" s="258"/>
      <c r="BP1292" s="258"/>
      <c r="BQ1292" s="258"/>
      <c r="BR1292" s="258"/>
      <c r="BS1292" s="258"/>
      <c r="BT1292" s="258"/>
      <c r="BU1292" s="258"/>
      <c r="BV1292" s="259"/>
      <c r="BW1292" s="260"/>
      <c r="BX1292" s="258"/>
      <c r="BY1292" s="258"/>
      <c r="BZ1292" s="258"/>
      <c r="CA1292" s="258"/>
    </row>
    <row r="1293" spans="2:79" x14ac:dyDescent="0.25">
      <c r="B1293" s="263"/>
      <c r="C1293" s="261"/>
      <c r="I1293" s="220"/>
      <c r="J1293" s="253"/>
      <c r="K1293" s="254"/>
      <c r="L1293" s="254"/>
      <c r="M1293" s="255"/>
      <c r="N1293" s="326"/>
      <c r="O1293" s="256"/>
      <c r="P1293" s="256"/>
      <c r="Q1293" s="256"/>
      <c r="R1293" s="256"/>
      <c r="S1293" s="256"/>
      <c r="T1293" s="256"/>
      <c r="U1293" s="256"/>
      <c r="V1293" s="257"/>
      <c r="W1293" s="257"/>
      <c r="X1293" s="257"/>
      <c r="Y1293" s="257"/>
      <c r="Z1293" s="257"/>
      <c r="AA1293" s="257"/>
      <c r="AB1293" s="253"/>
      <c r="AC1293" s="258"/>
      <c r="AD1293" s="253"/>
      <c r="AE1293" s="253"/>
      <c r="AF1293" s="253"/>
      <c r="AG1293" s="253"/>
      <c r="AH1293" s="253"/>
      <c r="AI1293" s="253"/>
      <c r="AJ1293" s="253"/>
      <c r="AK1293" s="258"/>
      <c r="AL1293" s="258"/>
      <c r="AM1293" s="258"/>
      <c r="AN1293" s="258"/>
      <c r="AO1293" s="258"/>
      <c r="AP1293" s="258"/>
      <c r="AQ1293" s="258"/>
      <c r="AR1293" s="258"/>
      <c r="AS1293" s="258"/>
      <c r="AT1293" s="258"/>
      <c r="AU1293" s="258"/>
      <c r="AV1293" s="258"/>
      <c r="AW1293" s="258"/>
      <c r="AX1293" s="258"/>
      <c r="AY1293" s="258"/>
      <c r="AZ1293" s="258"/>
      <c r="BA1293" s="258"/>
      <c r="BB1293" s="258"/>
      <c r="BC1293" s="258"/>
      <c r="BD1293" s="258"/>
      <c r="BE1293" s="258"/>
      <c r="BF1293" s="258"/>
      <c r="BG1293" s="258"/>
      <c r="BH1293" s="258"/>
      <c r="BI1293" s="258"/>
      <c r="BJ1293" s="258"/>
      <c r="BK1293" s="258"/>
      <c r="BL1293" s="297"/>
      <c r="BM1293" s="258"/>
      <c r="BN1293" s="258"/>
      <c r="BO1293" s="258"/>
      <c r="BP1293" s="258"/>
      <c r="BQ1293" s="258"/>
      <c r="BR1293" s="258"/>
      <c r="BS1293" s="258"/>
      <c r="BT1293" s="258"/>
      <c r="BU1293" s="258"/>
      <c r="BV1293" s="259"/>
      <c r="BW1293" s="260"/>
      <c r="BX1293" s="258"/>
      <c r="BY1293" s="258"/>
      <c r="BZ1293" s="258"/>
      <c r="CA1293" s="258"/>
    </row>
    <row r="1294" spans="2:79" x14ac:dyDescent="0.25">
      <c r="B1294" s="263"/>
      <c r="C1294" s="261"/>
      <c r="I1294" s="220"/>
      <c r="J1294" s="253"/>
      <c r="K1294" s="254"/>
      <c r="L1294" s="254"/>
      <c r="M1294" s="255"/>
      <c r="N1294" s="326"/>
      <c r="O1294" s="256"/>
      <c r="P1294" s="256"/>
      <c r="Q1294" s="256"/>
      <c r="R1294" s="256"/>
      <c r="S1294" s="256"/>
      <c r="T1294" s="256"/>
      <c r="U1294" s="256"/>
      <c r="V1294" s="257"/>
      <c r="W1294" s="257"/>
      <c r="X1294" s="257"/>
      <c r="Y1294" s="257"/>
      <c r="Z1294" s="257"/>
      <c r="AA1294" s="257"/>
      <c r="AB1294" s="253"/>
      <c r="AC1294" s="258"/>
      <c r="AD1294" s="253"/>
      <c r="AE1294" s="253"/>
      <c r="AF1294" s="253"/>
      <c r="AG1294" s="253"/>
      <c r="AH1294" s="253"/>
      <c r="AI1294" s="253"/>
      <c r="AJ1294" s="253"/>
      <c r="AK1294" s="258"/>
      <c r="AL1294" s="258"/>
      <c r="AM1294" s="258"/>
      <c r="AN1294" s="258"/>
      <c r="AO1294" s="258"/>
      <c r="AP1294" s="258"/>
      <c r="AQ1294" s="258"/>
      <c r="AR1294" s="258"/>
      <c r="AS1294" s="258"/>
      <c r="AT1294" s="258"/>
      <c r="AU1294" s="258"/>
      <c r="AV1294" s="258"/>
      <c r="AW1294" s="258"/>
      <c r="AX1294" s="258"/>
      <c r="AY1294" s="258"/>
      <c r="AZ1294" s="258"/>
      <c r="BA1294" s="258"/>
      <c r="BB1294" s="258"/>
      <c r="BC1294" s="258"/>
      <c r="BD1294" s="258"/>
      <c r="BE1294" s="258"/>
      <c r="BF1294" s="258"/>
      <c r="BG1294" s="258"/>
      <c r="BH1294" s="258"/>
      <c r="BI1294" s="258"/>
      <c r="BJ1294" s="258"/>
      <c r="BK1294" s="258"/>
      <c r="BL1294" s="297"/>
      <c r="BM1294" s="258"/>
      <c r="BN1294" s="258"/>
      <c r="BO1294" s="258"/>
      <c r="BP1294" s="258"/>
      <c r="BQ1294" s="258"/>
      <c r="BR1294" s="258"/>
      <c r="BS1294" s="258"/>
      <c r="BT1294" s="258"/>
      <c r="BU1294" s="258"/>
      <c r="BV1294" s="259"/>
      <c r="BW1294" s="260"/>
      <c r="BX1294" s="258"/>
      <c r="BY1294" s="258"/>
      <c r="BZ1294" s="258"/>
      <c r="CA1294" s="258"/>
    </row>
    <row r="1295" spans="2:79" x14ac:dyDescent="0.25">
      <c r="B1295" s="263"/>
      <c r="C1295" s="261"/>
      <c r="I1295" s="220"/>
      <c r="J1295" s="253"/>
      <c r="K1295" s="254"/>
      <c r="L1295" s="254"/>
      <c r="M1295" s="255"/>
      <c r="N1295" s="326"/>
      <c r="O1295" s="256"/>
      <c r="P1295" s="256"/>
      <c r="Q1295" s="256"/>
      <c r="R1295" s="256"/>
      <c r="S1295" s="256"/>
      <c r="T1295" s="256"/>
      <c r="U1295" s="256"/>
      <c r="V1295" s="257"/>
      <c r="W1295" s="257"/>
      <c r="X1295" s="257"/>
      <c r="Y1295" s="257"/>
      <c r="Z1295" s="257"/>
      <c r="AA1295" s="257"/>
      <c r="AB1295" s="253"/>
      <c r="AC1295" s="258"/>
      <c r="AD1295" s="253"/>
      <c r="AE1295" s="253"/>
      <c r="AF1295" s="253"/>
      <c r="AG1295" s="253"/>
      <c r="AH1295" s="253"/>
      <c r="AI1295" s="253"/>
      <c r="AJ1295" s="253"/>
      <c r="AK1295" s="258"/>
      <c r="AL1295" s="258"/>
      <c r="AM1295" s="258"/>
      <c r="AN1295" s="258"/>
      <c r="AO1295" s="258"/>
      <c r="AP1295" s="258"/>
      <c r="AQ1295" s="258"/>
      <c r="AR1295" s="258"/>
      <c r="AS1295" s="258"/>
      <c r="AT1295" s="258"/>
      <c r="AU1295" s="258"/>
      <c r="AV1295" s="258"/>
      <c r="AW1295" s="258"/>
      <c r="AX1295" s="258"/>
      <c r="AY1295" s="258"/>
      <c r="AZ1295" s="258"/>
      <c r="BA1295" s="258"/>
      <c r="BB1295" s="258"/>
      <c r="BC1295" s="258"/>
      <c r="BD1295" s="258"/>
      <c r="BE1295" s="258"/>
      <c r="BF1295" s="258"/>
      <c r="BG1295" s="258"/>
      <c r="BH1295" s="258"/>
      <c r="BI1295" s="258"/>
      <c r="BJ1295" s="258"/>
      <c r="BK1295" s="258"/>
      <c r="BL1295" s="297"/>
      <c r="BM1295" s="258"/>
      <c r="BN1295" s="258"/>
      <c r="BO1295" s="258"/>
      <c r="BP1295" s="258"/>
      <c r="BQ1295" s="258"/>
      <c r="BR1295" s="258"/>
      <c r="BS1295" s="258"/>
      <c r="BT1295" s="258"/>
      <c r="BU1295" s="258"/>
      <c r="BV1295" s="259"/>
      <c r="BW1295" s="260"/>
      <c r="BX1295" s="258"/>
      <c r="BY1295" s="258"/>
      <c r="BZ1295" s="258"/>
      <c r="CA1295" s="258"/>
    </row>
    <row r="1296" spans="2:79" x14ac:dyDescent="0.25">
      <c r="B1296" s="263"/>
      <c r="C1296" s="261"/>
      <c r="I1296" s="220"/>
      <c r="J1296" s="253"/>
      <c r="K1296" s="254"/>
      <c r="L1296" s="254"/>
      <c r="M1296" s="255"/>
      <c r="N1296" s="326"/>
      <c r="O1296" s="256"/>
      <c r="P1296" s="256"/>
      <c r="Q1296" s="256"/>
      <c r="R1296" s="256"/>
      <c r="S1296" s="256"/>
      <c r="T1296" s="256"/>
      <c r="U1296" s="256"/>
      <c r="V1296" s="257"/>
      <c r="W1296" s="257"/>
      <c r="X1296" s="257"/>
      <c r="Y1296" s="257"/>
      <c r="Z1296" s="257"/>
      <c r="AA1296" s="257"/>
      <c r="AB1296" s="253"/>
      <c r="AC1296" s="258"/>
      <c r="AD1296" s="253"/>
      <c r="AE1296" s="253"/>
      <c r="AF1296" s="253"/>
      <c r="AG1296" s="253"/>
      <c r="AH1296" s="253"/>
      <c r="AI1296" s="253"/>
      <c r="AJ1296" s="253"/>
      <c r="AK1296" s="258"/>
      <c r="AL1296" s="258"/>
      <c r="AM1296" s="258"/>
      <c r="AN1296" s="258"/>
      <c r="AO1296" s="258"/>
      <c r="AP1296" s="258"/>
      <c r="AQ1296" s="258"/>
      <c r="AR1296" s="258"/>
      <c r="AS1296" s="258"/>
      <c r="AT1296" s="258"/>
      <c r="AU1296" s="258"/>
      <c r="AV1296" s="258"/>
      <c r="AW1296" s="258"/>
      <c r="AX1296" s="258"/>
      <c r="AY1296" s="258"/>
      <c r="AZ1296" s="258"/>
      <c r="BA1296" s="258"/>
      <c r="BB1296" s="258"/>
      <c r="BC1296" s="258"/>
      <c r="BD1296" s="258"/>
      <c r="BE1296" s="258"/>
      <c r="BF1296" s="258"/>
      <c r="BG1296" s="258"/>
      <c r="BH1296" s="258"/>
      <c r="BI1296" s="258"/>
      <c r="BJ1296" s="258"/>
      <c r="BK1296" s="258"/>
      <c r="BL1296" s="297"/>
      <c r="BM1296" s="258"/>
      <c r="BN1296" s="258"/>
      <c r="BO1296" s="258"/>
      <c r="BP1296" s="258"/>
      <c r="BQ1296" s="258"/>
      <c r="BR1296" s="258"/>
      <c r="BS1296" s="258"/>
      <c r="BT1296" s="258"/>
      <c r="BU1296" s="258"/>
      <c r="BV1296" s="259"/>
      <c r="BW1296" s="260"/>
      <c r="BX1296" s="258"/>
      <c r="BY1296" s="258"/>
      <c r="BZ1296" s="258"/>
      <c r="CA1296" s="258"/>
    </row>
    <row r="1297" spans="2:79" x14ac:dyDescent="0.25">
      <c r="B1297" s="263"/>
      <c r="C1297" s="261"/>
      <c r="I1297" s="220"/>
      <c r="J1297" s="253"/>
      <c r="K1297" s="254"/>
      <c r="L1297" s="254"/>
      <c r="M1297" s="255"/>
      <c r="N1297" s="326"/>
      <c r="O1297" s="256"/>
      <c r="P1297" s="256"/>
      <c r="Q1297" s="256"/>
      <c r="R1297" s="256"/>
      <c r="S1297" s="256"/>
      <c r="T1297" s="256"/>
      <c r="U1297" s="256"/>
      <c r="V1297" s="257"/>
      <c r="W1297" s="257"/>
      <c r="X1297" s="257"/>
      <c r="Y1297" s="257"/>
      <c r="Z1297" s="257"/>
      <c r="AA1297" s="257"/>
      <c r="AB1297" s="253"/>
      <c r="AC1297" s="258"/>
      <c r="AD1297" s="253"/>
      <c r="AE1297" s="253"/>
      <c r="AF1297" s="253"/>
      <c r="AG1297" s="253"/>
      <c r="AH1297" s="253"/>
      <c r="AI1297" s="253"/>
      <c r="AJ1297" s="253"/>
      <c r="AK1297" s="258"/>
      <c r="AL1297" s="258"/>
      <c r="AM1297" s="258"/>
      <c r="AN1297" s="258"/>
      <c r="AO1297" s="258"/>
      <c r="AP1297" s="258"/>
      <c r="AQ1297" s="258"/>
      <c r="AR1297" s="258"/>
      <c r="AS1297" s="258"/>
      <c r="AT1297" s="258"/>
      <c r="AU1297" s="258"/>
      <c r="AV1297" s="258"/>
      <c r="AW1297" s="258"/>
      <c r="AX1297" s="258"/>
      <c r="AY1297" s="258"/>
      <c r="AZ1297" s="258"/>
      <c r="BA1297" s="258"/>
      <c r="BB1297" s="258"/>
      <c r="BC1297" s="258"/>
      <c r="BD1297" s="258"/>
      <c r="BE1297" s="258"/>
      <c r="BF1297" s="258"/>
      <c r="BG1297" s="258"/>
      <c r="BH1297" s="258"/>
      <c r="BI1297" s="258"/>
      <c r="BJ1297" s="258"/>
      <c r="BK1297" s="258"/>
      <c r="BL1297" s="297"/>
      <c r="BM1297" s="258"/>
      <c r="BN1297" s="258"/>
      <c r="BO1297" s="258"/>
      <c r="BP1297" s="258"/>
      <c r="BQ1297" s="258"/>
      <c r="BR1297" s="258"/>
      <c r="BS1297" s="258"/>
      <c r="BT1297" s="258"/>
      <c r="BU1297" s="258"/>
      <c r="BV1297" s="259"/>
      <c r="BW1297" s="260"/>
      <c r="BX1297" s="258"/>
      <c r="BY1297" s="258"/>
      <c r="BZ1297" s="258"/>
      <c r="CA1297" s="258"/>
    </row>
    <row r="1298" spans="2:79" x14ac:dyDescent="0.25">
      <c r="B1298" s="263"/>
      <c r="C1298" s="261"/>
      <c r="I1298" s="220"/>
      <c r="J1298" s="253"/>
      <c r="K1298" s="254"/>
      <c r="L1298" s="254"/>
      <c r="M1298" s="255"/>
      <c r="N1298" s="326"/>
      <c r="O1298" s="256"/>
      <c r="P1298" s="256"/>
      <c r="Q1298" s="256"/>
      <c r="R1298" s="256"/>
      <c r="S1298" s="256"/>
      <c r="T1298" s="256"/>
      <c r="U1298" s="256"/>
      <c r="V1298" s="257"/>
      <c r="W1298" s="257"/>
      <c r="X1298" s="257"/>
      <c r="Y1298" s="257"/>
      <c r="Z1298" s="257"/>
      <c r="AA1298" s="257"/>
      <c r="AB1298" s="253"/>
      <c r="AC1298" s="258"/>
      <c r="AD1298" s="253"/>
      <c r="AE1298" s="253"/>
      <c r="AF1298" s="253"/>
      <c r="AG1298" s="253"/>
      <c r="AH1298" s="253"/>
      <c r="AI1298" s="253"/>
      <c r="AJ1298" s="253"/>
      <c r="AK1298" s="258"/>
      <c r="AL1298" s="258"/>
      <c r="AM1298" s="258"/>
      <c r="AN1298" s="258"/>
      <c r="AO1298" s="258"/>
      <c r="AP1298" s="258"/>
      <c r="AQ1298" s="258"/>
      <c r="AR1298" s="258"/>
      <c r="AS1298" s="258"/>
      <c r="AT1298" s="258"/>
      <c r="AU1298" s="258"/>
      <c r="AV1298" s="258"/>
      <c r="AW1298" s="258"/>
      <c r="AX1298" s="258"/>
      <c r="AY1298" s="258"/>
      <c r="AZ1298" s="258"/>
      <c r="BA1298" s="258"/>
      <c r="BB1298" s="258"/>
      <c r="BC1298" s="258"/>
      <c r="BD1298" s="258"/>
      <c r="BE1298" s="258"/>
      <c r="BF1298" s="258"/>
      <c r="BG1298" s="258"/>
      <c r="BH1298" s="258"/>
      <c r="BI1298" s="258"/>
      <c r="BJ1298" s="258"/>
      <c r="BK1298" s="258"/>
      <c r="BL1298" s="297"/>
      <c r="BM1298" s="258"/>
      <c r="BN1298" s="258"/>
      <c r="BO1298" s="258"/>
      <c r="BP1298" s="258"/>
      <c r="BQ1298" s="258"/>
      <c r="BR1298" s="258"/>
      <c r="BS1298" s="258"/>
      <c r="BT1298" s="258"/>
      <c r="BU1298" s="258"/>
      <c r="BV1298" s="259"/>
      <c r="BW1298" s="260"/>
      <c r="BX1298" s="258"/>
      <c r="BY1298" s="258"/>
      <c r="BZ1298" s="258"/>
      <c r="CA1298" s="258"/>
    </row>
    <row r="1299" spans="2:79" x14ac:dyDescent="0.25">
      <c r="B1299" s="263"/>
      <c r="C1299" s="261"/>
      <c r="I1299" s="220"/>
      <c r="J1299" s="253"/>
      <c r="K1299" s="254"/>
      <c r="L1299" s="254"/>
      <c r="M1299" s="255"/>
      <c r="N1299" s="326"/>
      <c r="O1299" s="256"/>
      <c r="P1299" s="256"/>
      <c r="Q1299" s="256"/>
      <c r="R1299" s="256"/>
      <c r="S1299" s="256"/>
      <c r="T1299" s="256"/>
      <c r="U1299" s="256"/>
      <c r="V1299" s="257"/>
      <c r="W1299" s="257"/>
      <c r="X1299" s="257"/>
      <c r="Y1299" s="257"/>
      <c r="Z1299" s="257"/>
      <c r="AA1299" s="257"/>
      <c r="AB1299" s="253"/>
      <c r="AC1299" s="258"/>
      <c r="AD1299" s="253"/>
      <c r="AE1299" s="253"/>
      <c r="AF1299" s="253"/>
      <c r="AG1299" s="253"/>
      <c r="AH1299" s="253"/>
      <c r="AI1299" s="253"/>
      <c r="AJ1299" s="253"/>
      <c r="AK1299" s="258"/>
      <c r="AL1299" s="258"/>
      <c r="AM1299" s="258"/>
      <c r="AN1299" s="258"/>
      <c r="AO1299" s="258"/>
      <c r="AP1299" s="258"/>
      <c r="AQ1299" s="258"/>
      <c r="AR1299" s="258"/>
      <c r="AS1299" s="258"/>
      <c r="AT1299" s="258"/>
      <c r="AU1299" s="258"/>
      <c r="AV1299" s="258"/>
      <c r="AW1299" s="258"/>
      <c r="AX1299" s="258"/>
      <c r="AY1299" s="258"/>
      <c r="AZ1299" s="258"/>
      <c r="BA1299" s="258"/>
      <c r="BB1299" s="258"/>
      <c r="BC1299" s="258"/>
      <c r="BD1299" s="258"/>
      <c r="BE1299" s="258"/>
      <c r="BF1299" s="258"/>
      <c r="BG1299" s="258"/>
      <c r="BH1299" s="258"/>
      <c r="BI1299" s="258"/>
      <c r="BJ1299" s="258"/>
      <c r="BK1299" s="258"/>
      <c r="BL1299" s="297"/>
      <c r="BM1299" s="258"/>
      <c r="BN1299" s="258"/>
      <c r="BO1299" s="258"/>
      <c r="BP1299" s="258"/>
      <c r="BQ1299" s="258"/>
      <c r="BR1299" s="258"/>
      <c r="BS1299" s="258"/>
      <c r="BT1299" s="258"/>
      <c r="BU1299" s="258"/>
      <c r="BV1299" s="259"/>
      <c r="BW1299" s="260"/>
      <c r="BX1299" s="258"/>
      <c r="BY1299" s="258"/>
      <c r="BZ1299" s="258"/>
      <c r="CA1299" s="258"/>
    </row>
    <row r="1300" spans="2:79" x14ac:dyDescent="0.25">
      <c r="B1300" s="263"/>
      <c r="C1300" s="261"/>
      <c r="I1300" s="220"/>
      <c r="J1300" s="253"/>
      <c r="K1300" s="254"/>
      <c r="L1300" s="254"/>
      <c r="M1300" s="255"/>
      <c r="N1300" s="326"/>
      <c r="O1300" s="256"/>
      <c r="P1300" s="256"/>
      <c r="Q1300" s="256"/>
      <c r="R1300" s="256"/>
      <c r="S1300" s="256"/>
      <c r="T1300" s="256"/>
      <c r="U1300" s="256"/>
      <c r="V1300" s="257"/>
      <c r="W1300" s="257"/>
      <c r="X1300" s="257"/>
      <c r="Y1300" s="257"/>
      <c r="Z1300" s="257"/>
      <c r="AA1300" s="257"/>
      <c r="AB1300" s="253"/>
      <c r="AC1300" s="258"/>
      <c r="AD1300" s="253"/>
      <c r="AE1300" s="253"/>
      <c r="AF1300" s="253"/>
      <c r="AG1300" s="253"/>
      <c r="AH1300" s="253"/>
      <c r="AI1300" s="253"/>
      <c r="AJ1300" s="253"/>
      <c r="AK1300" s="258"/>
      <c r="AL1300" s="258"/>
      <c r="AM1300" s="258"/>
      <c r="AN1300" s="258"/>
      <c r="AO1300" s="258"/>
      <c r="AP1300" s="258"/>
      <c r="AQ1300" s="258"/>
      <c r="AR1300" s="258"/>
      <c r="AS1300" s="258"/>
      <c r="AT1300" s="258"/>
      <c r="AU1300" s="258"/>
      <c r="AV1300" s="258"/>
      <c r="AW1300" s="258"/>
      <c r="AX1300" s="258"/>
      <c r="AY1300" s="258"/>
      <c r="AZ1300" s="258"/>
      <c r="BA1300" s="258"/>
      <c r="BB1300" s="258"/>
      <c r="BC1300" s="258"/>
      <c r="BD1300" s="258"/>
      <c r="BE1300" s="258"/>
      <c r="BF1300" s="258"/>
      <c r="BG1300" s="258"/>
      <c r="BH1300" s="258"/>
      <c r="BI1300" s="258"/>
      <c r="BJ1300" s="258"/>
      <c r="BK1300" s="258"/>
      <c r="BL1300" s="297"/>
      <c r="BM1300" s="258"/>
      <c r="BN1300" s="258"/>
      <c r="BO1300" s="258"/>
      <c r="BP1300" s="258"/>
      <c r="BQ1300" s="258"/>
      <c r="BR1300" s="258"/>
      <c r="BS1300" s="258"/>
      <c r="BT1300" s="258"/>
      <c r="BU1300" s="258"/>
      <c r="BV1300" s="259"/>
      <c r="BW1300" s="260"/>
      <c r="BX1300" s="258"/>
      <c r="BY1300" s="258"/>
      <c r="BZ1300" s="258"/>
      <c r="CA1300" s="258"/>
    </row>
    <row r="1301" spans="2:79" x14ac:dyDescent="0.25">
      <c r="B1301" s="263"/>
      <c r="C1301" s="261"/>
      <c r="I1301" s="220"/>
      <c r="J1301" s="253"/>
      <c r="K1301" s="254"/>
      <c r="L1301" s="254"/>
      <c r="M1301" s="255"/>
      <c r="N1301" s="326"/>
      <c r="O1301" s="256"/>
      <c r="P1301" s="256"/>
      <c r="Q1301" s="256"/>
      <c r="R1301" s="256"/>
      <c r="S1301" s="256"/>
      <c r="T1301" s="256"/>
      <c r="U1301" s="256"/>
      <c r="V1301" s="257"/>
      <c r="W1301" s="257"/>
      <c r="X1301" s="257"/>
      <c r="Y1301" s="257"/>
      <c r="Z1301" s="257"/>
      <c r="AA1301" s="257"/>
      <c r="AB1301" s="253"/>
      <c r="AC1301" s="258"/>
      <c r="AD1301" s="253"/>
      <c r="AE1301" s="253"/>
      <c r="AF1301" s="253"/>
      <c r="AG1301" s="253"/>
      <c r="AH1301" s="253"/>
      <c r="AI1301" s="253"/>
      <c r="AJ1301" s="253"/>
      <c r="AK1301" s="258"/>
      <c r="AL1301" s="258"/>
      <c r="AM1301" s="258"/>
      <c r="AN1301" s="258"/>
      <c r="AO1301" s="258"/>
      <c r="AP1301" s="258"/>
      <c r="AQ1301" s="258"/>
      <c r="AR1301" s="258"/>
      <c r="AS1301" s="258"/>
      <c r="AT1301" s="258"/>
      <c r="AU1301" s="258"/>
      <c r="AV1301" s="258"/>
      <c r="AW1301" s="258"/>
      <c r="AX1301" s="258"/>
      <c r="AY1301" s="258"/>
      <c r="AZ1301" s="258"/>
      <c r="BA1301" s="258"/>
      <c r="BB1301" s="258"/>
      <c r="BC1301" s="258"/>
      <c r="BD1301" s="258"/>
      <c r="BE1301" s="258"/>
      <c r="BF1301" s="258"/>
      <c r="BG1301" s="258"/>
      <c r="BH1301" s="258"/>
      <c r="BI1301" s="258"/>
      <c r="BJ1301" s="258"/>
      <c r="BK1301" s="258"/>
      <c r="BL1301" s="297"/>
      <c r="BM1301" s="258"/>
      <c r="BN1301" s="258"/>
      <c r="BO1301" s="258"/>
      <c r="BP1301" s="258"/>
      <c r="BQ1301" s="258"/>
      <c r="BR1301" s="258"/>
      <c r="BS1301" s="258"/>
      <c r="BT1301" s="258"/>
      <c r="BU1301" s="258"/>
      <c r="BV1301" s="259"/>
      <c r="BW1301" s="260"/>
      <c r="BX1301" s="258"/>
      <c r="BY1301" s="258"/>
      <c r="BZ1301" s="258"/>
      <c r="CA1301" s="258"/>
    </row>
    <row r="1302" spans="2:79" x14ac:dyDescent="0.25">
      <c r="B1302" s="263"/>
      <c r="C1302" s="261"/>
      <c r="I1302" s="220"/>
      <c r="J1302" s="253"/>
      <c r="K1302" s="254"/>
      <c r="L1302" s="254"/>
      <c r="M1302" s="255"/>
      <c r="N1302" s="326"/>
      <c r="O1302" s="256"/>
      <c r="P1302" s="256"/>
      <c r="Q1302" s="256"/>
      <c r="R1302" s="256"/>
      <c r="S1302" s="256"/>
      <c r="T1302" s="256"/>
      <c r="U1302" s="256"/>
      <c r="V1302" s="257"/>
      <c r="W1302" s="257"/>
      <c r="X1302" s="257"/>
      <c r="Y1302" s="257"/>
      <c r="Z1302" s="257"/>
      <c r="AA1302" s="257"/>
      <c r="AB1302" s="253"/>
      <c r="AC1302" s="258"/>
      <c r="AD1302" s="253"/>
      <c r="AE1302" s="253"/>
      <c r="AF1302" s="253"/>
      <c r="AG1302" s="253"/>
      <c r="AH1302" s="253"/>
      <c r="AI1302" s="253"/>
      <c r="AJ1302" s="253"/>
      <c r="AK1302" s="258"/>
      <c r="AL1302" s="258"/>
      <c r="AM1302" s="258"/>
      <c r="AN1302" s="258"/>
      <c r="AO1302" s="258"/>
      <c r="AP1302" s="258"/>
      <c r="AQ1302" s="258"/>
      <c r="AR1302" s="258"/>
      <c r="AS1302" s="258"/>
      <c r="AT1302" s="258"/>
      <c r="AU1302" s="258"/>
      <c r="AV1302" s="258"/>
      <c r="AW1302" s="258"/>
      <c r="AX1302" s="258"/>
      <c r="AY1302" s="258"/>
      <c r="AZ1302" s="258"/>
      <c r="BA1302" s="258"/>
      <c r="BB1302" s="258"/>
      <c r="BC1302" s="258"/>
      <c r="BD1302" s="258"/>
      <c r="BE1302" s="258"/>
      <c r="BF1302" s="258"/>
      <c r="BG1302" s="258"/>
      <c r="BH1302" s="258"/>
      <c r="BI1302" s="258"/>
      <c r="BJ1302" s="258"/>
      <c r="BK1302" s="258"/>
      <c r="BL1302" s="297"/>
      <c r="BM1302" s="258"/>
      <c r="BN1302" s="258"/>
      <c r="BO1302" s="258"/>
      <c r="BP1302" s="258"/>
      <c r="BQ1302" s="258"/>
      <c r="BR1302" s="258"/>
      <c r="BS1302" s="258"/>
      <c r="BT1302" s="258"/>
      <c r="BU1302" s="258"/>
      <c r="BV1302" s="259"/>
      <c r="BW1302" s="260"/>
      <c r="BX1302" s="258"/>
      <c r="BY1302" s="258"/>
      <c r="BZ1302" s="258"/>
      <c r="CA1302" s="258"/>
    </row>
    <row r="1303" spans="2:79" x14ac:dyDescent="0.25">
      <c r="B1303" s="263"/>
      <c r="C1303" s="261"/>
      <c r="I1303" s="220"/>
      <c r="J1303" s="253"/>
      <c r="K1303" s="254"/>
      <c r="L1303" s="254"/>
      <c r="M1303" s="255"/>
      <c r="N1303" s="326"/>
      <c r="O1303" s="256"/>
      <c r="P1303" s="256"/>
      <c r="Q1303" s="256"/>
      <c r="R1303" s="256"/>
      <c r="S1303" s="256"/>
      <c r="T1303" s="256"/>
      <c r="U1303" s="256"/>
      <c r="V1303" s="257"/>
      <c r="W1303" s="257"/>
      <c r="X1303" s="257"/>
      <c r="Y1303" s="257"/>
      <c r="Z1303" s="257"/>
      <c r="AA1303" s="257"/>
      <c r="AB1303" s="253"/>
      <c r="AC1303" s="258"/>
      <c r="AD1303" s="253"/>
      <c r="AE1303" s="253"/>
      <c r="AF1303" s="253"/>
      <c r="AG1303" s="253"/>
      <c r="AH1303" s="253"/>
      <c r="AI1303" s="253"/>
      <c r="AJ1303" s="253"/>
      <c r="AK1303" s="258"/>
      <c r="AL1303" s="258"/>
      <c r="AM1303" s="258"/>
      <c r="AN1303" s="258"/>
      <c r="AO1303" s="258"/>
      <c r="AP1303" s="258"/>
      <c r="AQ1303" s="258"/>
      <c r="AR1303" s="258"/>
      <c r="AS1303" s="258"/>
      <c r="AT1303" s="258"/>
      <c r="AU1303" s="258"/>
      <c r="AV1303" s="258"/>
      <c r="AW1303" s="258"/>
      <c r="AX1303" s="258"/>
      <c r="AY1303" s="258"/>
      <c r="AZ1303" s="258"/>
      <c r="BA1303" s="258"/>
      <c r="BB1303" s="258"/>
      <c r="BC1303" s="258"/>
      <c r="BD1303" s="258"/>
      <c r="BE1303" s="258"/>
      <c r="BF1303" s="258"/>
      <c r="BG1303" s="258"/>
      <c r="BH1303" s="258"/>
      <c r="BI1303" s="258"/>
      <c r="BJ1303" s="258"/>
      <c r="BK1303" s="258"/>
      <c r="BL1303" s="297"/>
      <c r="BM1303" s="258"/>
      <c r="BN1303" s="258"/>
      <c r="BO1303" s="258"/>
      <c r="BP1303" s="258"/>
      <c r="BQ1303" s="258"/>
      <c r="BR1303" s="258"/>
      <c r="BS1303" s="258"/>
      <c r="BT1303" s="258"/>
      <c r="BU1303" s="258"/>
      <c r="BV1303" s="259"/>
      <c r="BW1303" s="260"/>
      <c r="BX1303" s="258"/>
      <c r="BY1303" s="258"/>
      <c r="BZ1303" s="258"/>
      <c r="CA1303" s="258"/>
    </row>
    <row r="1304" spans="2:79" x14ac:dyDescent="0.25">
      <c r="B1304" s="263"/>
      <c r="C1304" s="261"/>
      <c r="I1304" s="220"/>
      <c r="J1304" s="253"/>
      <c r="K1304" s="254"/>
      <c r="L1304" s="254"/>
      <c r="M1304" s="255"/>
      <c r="N1304" s="326"/>
      <c r="O1304" s="256"/>
      <c r="P1304" s="256"/>
      <c r="Q1304" s="256"/>
      <c r="R1304" s="256"/>
      <c r="S1304" s="256"/>
      <c r="T1304" s="256"/>
      <c r="U1304" s="256"/>
      <c r="V1304" s="257"/>
      <c r="W1304" s="257"/>
      <c r="X1304" s="257"/>
      <c r="Y1304" s="257"/>
      <c r="Z1304" s="257"/>
      <c r="AA1304" s="257"/>
      <c r="AB1304" s="253"/>
      <c r="AC1304" s="258"/>
      <c r="AD1304" s="253"/>
      <c r="AE1304" s="253"/>
      <c r="AF1304" s="253"/>
      <c r="AG1304" s="253"/>
      <c r="AH1304" s="253"/>
      <c r="AI1304" s="253"/>
      <c r="AJ1304" s="253"/>
      <c r="AK1304" s="258"/>
      <c r="AL1304" s="258"/>
      <c r="AM1304" s="258"/>
      <c r="AN1304" s="258"/>
      <c r="AO1304" s="258"/>
      <c r="AP1304" s="258"/>
      <c r="AQ1304" s="258"/>
      <c r="AR1304" s="258"/>
      <c r="AS1304" s="258"/>
      <c r="AT1304" s="258"/>
      <c r="AU1304" s="258"/>
      <c r="AV1304" s="258"/>
      <c r="AW1304" s="258"/>
      <c r="AX1304" s="258"/>
      <c r="AY1304" s="258"/>
      <c r="AZ1304" s="258"/>
      <c r="BA1304" s="258"/>
      <c r="BB1304" s="258"/>
      <c r="BC1304" s="258"/>
      <c r="BD1304" s="258"/>
      <c r="BE1304" s="258"/>
      <c r="BF1304" s="258"/>
      <c r="BG1304" s="258"/>
      <c r="BH1304" s="258"/>
      <c r="BI1304" s="258"/>
      <c r="BJ1304" s="258"/>
      <c r="BK1304" s="258"/>
      <c r="BL1304" s="297"/>
      <c r="BM1304" s="258"/>
      <c r="BN1304" s="258"/>
      <c r="BO1304" s="258"/>
      <c r="BP1304" s="258"/>
      <c r="BQ1304" s="258"/>
      <c r="BR1304" s="258"/>
      <c r="BS1304" s="258"/>
      <c r="BT1304" s="258"/>
      <c r="BU1304" s="258"/>
      <c r="BV1304" s="259"/>
      <c r="BW1304" s="260"/>
      <c r="BX1304" s="258"/>
      <c r="BY1304" s="258"/>
      <c r="BZ1304" s="258"/>
      <c r="CA1304" s="258"/>
    </row>
    <row r="1305" spans="2:79" x14ac:dyDescent="0.25">
      <c r="B1305" s="263"/>
      <c r="C1305" s="261"/>
      <c r="I1305" s="220"/>
      <c r="J1305" s="253"/>
      <c r="K1305" s="254"/>
      <c r="L1305" s="254"/>
      <c r="M1305" s="255"/>
      <c r="N1305" s="326"/>
      <c r="O1305" s="256"/>
      <c r="P1305" s="256"/>
      <c r="Q1305" s="256"/>
      <c r="R1305" s="256"/>
      <c r="S1305" s="256"/>
      <c r="T1305" s="256"/>
      <c r="U1305" s="256"/>
      <c r="V1305" s="257"/>
      <c r="W1305" s="257"/>
      <c r="X1305" s="257"/>
      <c r="Y1305" s="257"/>
      <c r="Z1305" s="257"/>
      <c r="AA1305" s="257"/>
      <c r="AB1305" s="253"/>
      <c r="AC1305" s="258"/>
      <c r="AD1305" s="253"/>
      <c r="AE1305" s="253"/>
      <c r="AF1305" s="253"/>
      <c r="AG1305" s="253"/>
      <c r="AH1305" s="253"/>
      <c r="AI1305" s="253"/>
      <c r="AJ1305" s="253"/>
      <c r="AK1305" s="258"/>
      <c r="AL1305" s="258"/>
      <c r="AM1305" s="258"/>
      <c r="AN1305" s="258"/>
      <c r="AO1305" s="258"/>
      <c r="AP1305" s="258"/>
      <c r="AQ1305" s="258"/>
      <c r="AR1305" s="258"/>
      <c r="AS1305" s="258"/>
      <c r="AT1305" s="258"/>
      <c r="AU1305" s="258"/>
      <c r="AV1305" s="258"/>
      <c r="AW1305" s="258"/>
      <c r="AX1305" s="258"/>
      <c r="AY1305" s="258"/>
      <c r="AZ1305" s="258"/>
      <c r="BA1305" s="258"/>
      <c r="BB1305" s="258"/>
      <c r="BC1305" s="258"/>
      <c r="BD1305" s="258"/>
      <c r="BE1305" s="258"/>
      <c r="BF1305" s="258"/>
      <c r="BG1305" s="258"/>
      <c r="BH1305" s="258"/>
      <c r="BI1305" s="258"/>
      <c r="BJ1305" s="258"/>
      <c r="BK1305" s="258"/>
      <c r="BL1305" s="297"/>
      <c r="BM1305" s="258"/>
      <c r="BN1305" s="258"/>
      <c r="BO1305" s="258"/>
      <c r="BP1305" s="258"/>
      <c r="BQ1305" s="258"/>
      <c r="BR1305" s="258"/>
      <c r="BS1305" s="258"/>
      <c r="BT1305" s="258"/>
      <c r="BU1305" s="258"/>
      <c r="BV1305" s="259"/>
      <c r="BW1305" s="260"/>
      <c r="BX1305" s="258"/>
      <c r="BY1305" s="258"/>
      <c r="BZ1305" s="258"/>
      <c r="CA1305" s="258"/>
    </row>
    <row r="1306" spans="2:79" x14ac:dyDescent="0.25">
      <c r="B1306" s="263"/>
      <c r="C1306" s="261"/>
      <c r="I1306" s="220"/>
      <c r="J1306" s="253"/>
      <c r="K1306" s="254"/>
      <c r="L1306" s="254"/>
      <c r="M1306" s="255"/>
      <c r="N1306" s="326"/>
      <c r="O1306" s="256"/>
      <c r="P1306" s="256"/>
      <c r="Q1306" s="256"/>
      <c r="R1306" s="256"/>
      <c r="S1306" s="256"/>
      <c r="T1306" s="256"/>
      <c r="U1306" s="256"/>
      <c r="V1306" s="257"/>
      <c r="W1306" s="257"/>
      <c r="X1306" s="257"/>
      <c r="Y1306" s="257"/>
      <c r="Z1306" s="257"/>
      <c r="AA1306" s="257"/>
      <c r="AB1306" s="253"/>
      <c r="AC1306" s="258"/>
      <c r="AD1306" s="253"/>
      <c r="AE1306" s="253"/>
      <c r="AF1306" s="253"/>
      <c r="AG1306" s="253"/>
      <c r="AH1306" s="253"/>
      <c r="AI1306" s="253"/>
      <c r="AJ1306" s="253"/>
      <c r="AK1306" s="258"/>
      <c r="AL1306" s="258"/>
      <c r="AM1306" s="258"/>
      <c r="AN1306" s="258"/>
      <c r="AO1306" s="258"/>
      <c r="AP1306" s="258"/>
      <c r="AQ1306" s="258"/>
      <c r="AR1306" s="258"/>
      <c r="AS1306" s="258"/>
      <c r="AT1306" s="258"/>
      <c r="AU1306" s="258"/>
      <c r="AV1306" s="258"/>
      <c r="AW1306" s="258"/>
      <c r="AX1306" s="258"/>
      <c r="AY1306" s="258"/>
      <c r="AZ1306" s="258"/>
      <c r="BA1306" s="258"/>
      <c r="BB1306" s="258"/>
      <c r="BC1306" s="258"/>
      <c r="BD1306" s="258"/>
      <c r="BE1306" s="258"/>
      <c r="BF1306" s="258"/>
      <c r="BG1306" s="258"/>
      <c r="BH1306" s="258"/>
      <c r="BI1306" s="258"/>
      <c r="BJ1306" s="258"/>
      <c r="BK1306" s="258"/>
      <c r="BL1306" s="297"/>
      <c r="BM1306" s="258"/>
      <c r="BN1306" s="258"/>
      <c r="BO1306" s="258"/>
      <c r="BP1306" s="258"/>
      <c r="BQ1306" s="258"/>
      <c r="BR1306" s="258"/>
      <c r="BS1306" s="258"/>
      <c r="BT1306" s="258"/>
      <c r="BU1306" s="258"/>
      <c r="BV1306" s="259"/>
      <c r="BW1306" s="260"/>
      <c r="BX1306" s="258"/>
      <c r="BY1306" s="258"/>
      <c r="BZ1306" s="258"/>
      <c r="CA1306" s="258"/>
    </row>
    <row r="1307" spans="2:79" x14ac:dyDescent="0.25">
      <c r="B1307" s="263"/>
      <c r="C1307" s="261"/>
      <c r="I1307" s="220"/>
      <c r="J1307" s="253"/>
      <c r="K1307" s="254"/>
      <c r="L1307" s="254"/>
      <c r="M1307" s="255"/>
      <c r="N1307" s="326"/>
      <c r="O1307" s="256"/>
      <c r="P1307" s="256"/>
      <c r="Q1307" s="256"/>
      <c r="R1307" s="256"/>
      <c r="S1307" s="256"/>
      <c r="T1307" s="256"/>
      <c r="U1307" s="256"/>
      <c r="V1307" s="257"/>
      <c r="W1307" s="257"/>
      <c r="X1307" s="257"/>
      <c r="Y1307" s="257"/>
      <c r="Z1307" s="257"/>
      <c r="AA1307" s="257"/>
      <c r="AB1307" s="253"/>
      <c r="AC1307" s="258"/>
      <c r="AD1307" s="253"/>
      <c r="AE1307" s="253"/>
      <c r="AF1307" s="253"/>
      <c r="AG1307" s="253"/>
      <c r="AH1307" s="253"/>
      <c r="AI1307" s="253"/>
      <c r="AJ1307" s="253"/>
      <c r="AK1307" s="258"/>
      <c r="AL1307" s="258"/>
      <c r="AM1307" s="258"/>
      <c r="AN1307" s="258"/>
      <c r="AO1307" s="258"/>
      <c r="AP1307" s="258"/>
      <c r="AQ1307" s="258"/>
      <c r="AR1307" s="258"/>
      <c r="AS1307" s="258"/>
      <c r="AT1307" s="258"/>
      <c r="AU1307" s="258"/>
      <c r="AV1307" s="258"/>
      <c r="AW1307" s="258"/>
      <c r="AX1307" s="258"/>
      <c r="AY1307" s="258"/>
      <c r="AZ1307" s="258"/>
      <c r="BA1307" s="258"/>
      <c r="BB1307" s="258"/>
      <c r="BC1307" s="258"/>
      <c r="BD1307" s="258"/>
      <c r="BE1307" s="258"/>
      <c r="BF1307" s="258"/>
      <c r="BG1307" s="258"/>
      <c r="BH1307" s="258"/>
      <c r="BI1307" s="258"/>
      <c r="BJ1307" s="258"/>
      <c r="BK1307" s="258"/>
      <c r="BL1307" s="297"/>
      <c r="BM1307" s="258"/>
      <c r="BN1307" s="258"/>
      <c r="BO1307" s="258"/>
      <c r="BP1307" s="258"/>
      <c r="BQ1307" s="258"/>
      <c r="BR1307" s="258"/>
      <c r="BS1307" s="258"/>
      <c r="BT1307" s="258"/>
      <c r="BU1307" s="258"/>
      <c r="BV1307" s="259"/>
      <c r="BW1307" s="260"/>
      <c r="BX1307" s="258"/>
      <c r="BY1307" s="258"/>
      <c r="BZ1307" s="258"/>
      <c r="CA1307" s="258"/>
    </row>
    <row r="1308" spans="2:79" x14ac:dyDescent="0.25">
      <c r="B1308" s="263"/>
      <c r="C1308" s="261"/>
      <c r="I1308" s="220"/>
      <c r="J1308" s="253"/>
      <c r="K1308" s="254"/>
      <c r="L1308" s="254"/>
      <c r="M1308" s="255"/>
      <c r="N1308" s="326"/>
      <c r="O1308" s="256"/>
      <c r="P1308" s="256"/>
      <c r="Q1308" s="256"/>
      <c r="R1308" s="256"/>
      <c r="S1308" s="256"/>
      <c r="T1308" s="256"/>
      <c r="U1308" s="256"/>
      <c r="V1308" s="257"/>
      <c r="W1308" s="257"/>
      <c r="X1308" s="257"/>
      <c r="Y1308" s="257"/>
      <c r="Z1308" s="257"/>
      <c r="AA1308" s="257"/>
      <c r="AB1308" s="253"/>
      <c r="AC1308" s="258"/>
      <c r="AD1308" s="253"/>
      <c r="AE1308" s="253"/>
      <c r="AF1308" s="253"/>
      <c r="AG1308" s="253"/>
      <c r="AH1308" s="253"/>
      <c r="AI1308" s="253"/>
      <c r="AJ1308" s="253"/>
      <c r="AK1308" s="258"/>
      <c r="AL1308" s="258"/>
      <c r="AM1308" s="258"/>
      <c r="AN1308" s="258"/>
      <c r="AO1308" s="258"/>
      <c r="AP1308" s="258"/>
      <c r="AQ1308" s="258"/>
      <c r="AR1308" s="258"/>
      <c r="AS1308" s="258"/>
      <c r="AT1308" s="258"/>
      <c r="AU1308" s="258"/>
      <c r="AV1308" s="258"/>
      <c r="AW1308" s="258"/>
      <c r="AX1308" s="258"/>
      <c r="AY1308" s="258"/>
      <c r="AZ1308" s="258"/>
      <c r="BA1308" s="258"/>
      <c r="BB1308" s="258"/>
      <c r="BC1308" s="258"/>
      <c r="BD1308" s="258"/>
      <c r="BE1308" s="258"/>
      <c r="BF1308" s="258"/>
      <c r="BG1308" s="258"/>
      <c r="BH1308" s="258"/>
      <c r="BI1308" s="258"/>
      <c r="BJ1308" s="258"/>
      <c r="BK1308" s="258"/>
      <c r="BL1308" s="297"/>
      <c r="BM1308" s="258"/>
      <c r="BN1308" s="258"/>
      <c r="BO1308" s="258"/>
      <c r="BP1308" s="258"/>
      <c r="BQ1308" s="258"/>
      <c r="BR1308" s="258"/>
      <c r="BS1308" s="258"/>
      <c r="BT1308" s="258"/>
      <c r="BU1308" s="258"/>
      <c r="BV1308" s="259"/>
      <c r="BW1308" s="260"/>
      <c r="BX1308" s="258"/>
      <c r="BY1308" s="258"/>
      <c r="BZ1308" s="258"/>
      <c r="CA1308" s="258"/>
    </row>
    <row r="1309" spans="2:79" x14ac:dyDescent="0.25">
      <c r="B1309" s="263"/>
      <c r="C1309" s="261"/>
      <c r="I1309" s="220"/>
      <c r="J1309" s="253"/>
      <c r="K1309" s="254"/>
      <c r="L1309" s="254"/>
      <c r="M1309" s="255"/>
      <c r="N1309" s="326"/>
      <c r="O1309" s="256"/>
      <c r="P1309" s="256"/>
      <c r="Q1309" s="256"/>
      <c r="R1309" s="256"/>
      <c r="S1309" s="256"/>
      <c r="T1309" s="256"/>
      <c r="U1309" s="256"/>
      <c r="V1309" s="257"/>
      <c r="W1309" s="257"/>
      <c r="X1309" s="257"/>
      <c r="Y1309" s="257"/>
      <c r="Z1309" s="257"/>
      <c r="AA1309" s="257"/>
      <c r="AB1309" s="253"/>
      <c r="AC1309" s="258"/>
      <c r="AD1309" s="253"/>
      <c r="AE1309" s="253"/>
      <c r="AF1309" s="253"/>
      <c r="AG1309" s="253"/>
      <c r="AH1309" s="253"/>
      <c r="AI1309" s="253"/>
      <c r="AJ1309" s="253"/>
      <c r="AK1309" s="258"/>
      <c r="AL1309" s="258"/>
      <c r="AM1309" s="258"/>
      <c r="AN1309" s="258"/>
      <c r="AO1309" s="258"/>
      <c r="AP1309" s="258"/>
      <c r="AQ1309" s="258"/>
      <c r="AR1309" s="258"/>
      <c r="AS1309" s="258"/>
      <c r="AT1309" s="258"/>
      <c r="AU1309" s="258"/>
      <c r="AV1309" s="258"/>
      <c r="AW1309" s="258"/>
      <c r="AX1309" s="258"/>
      <c r="AY1309" s="258"/>
      <c r="AZ1309" s="258"/>
      <c r="BA1309" s="258"/>
      <c r="BB1309" s="258"/>
      <c r="BC1309" s="258"/>
      <c r="BD1309" s="258"/>
      <c r="BE1309" s="258"/>
      <c r="BF1309" s="258"/>
      <c r="BG1309" s="258"/>
      <c r="BH1309" s="258"/>
      <c r="BI1309" s="258"/>
      <c r="BJ1309" s="258"/>
      <c r="BK1309" s="258"/>
      <c r="BL1309" s="297"/>
      <c r="BM1309" s="258"/>
      <c r="BN1309" s="258"/>
      <c r="BO1309" s="258"/>
      <c r="BP1309" s="258"/>
      <c r="BQ1309" s="258"/>
      <c r="BR1309" s="258"/>
      <c r="BS1309" s="258"/>
      <c r="BT1309" s="258"/>
      <c r="BU1309" s="258"/>
      <c r="BV1309" s="259"/>
      <c r="BW1309" s="260"/>
      <c r="BX1309" s="258"/>
      <c r="BY1309" s="258"/>
      <c r="BZ1309" s="258"/>
      <c r="CA1309" s="258"/>
    </row>
    <row r="1310" spans="2:79" x14ac:dyDescent="0.25">
      <c r="B1310" s="263"/>
      <c r="C1310" s="261"/>
      <c r="I1310" s="220"/>
      <c r="J1310" s="253"/>
      <c r="K1310" s="254"/>
      <c r="L1310" s="254"/>
      <c r="M1310" s="255"/>
      <c r="N1310" s="326"/>
      <c r="O1310" s="256"/>
      <c r="P1310" s="256"/>
      <c r="Q1310" s="256"/>
      <c r="R1310" s="256"/>
      <c r="S1310" s="256"/>
      <c r="T1310" s="256"/>
      <c r="U1310" s="256"/>
      <c r="V1310" s="257"/>
      <c r="W1310" s="257"/>
      <c r="X1310" s="257"/>
      <c r="Y1310" s="257"/>
      <c r="Z1310" s="257"/>
      <c r="AA1310" s="257"/>
      <c r="AB1310" s="253"/>
      <c r="AC1310" s="258"/>
      <c r="AD1310" s="253"/>
      <c r="AE1310" s="253"/>
      <c r="AF1310" s="253"/>
      <c r="AG1310" s="253"/>
      <c r="AH1310" s="253"/>
      <c r="AI1310" s="253"/>
      <c r="AJ1310" s="253"/>
      <c r="AK1310" s="258"/>
      <c r="AL1310" s="258"/>
      <c r="AM1310" s="258"/>
      <c r="AN1310" s="258"/>
      <c r="AO1310" s="258"/>
      <c r="AP1310" s="258"/>
      <c r="AQ1310" s="258"/>
      <c r="AR1310" s="258"/>
      <c r="AS1310" s="258"/>
      <c r="AT1310" s="258"/>
      <c r="AU1310" s="258"/>
      <c r="AV1310" s="258"/>
      <c r="AW1310" s="258"/>
      <c r="AX1310" s="258"/>
      <c r="AY1310" s="258"/>
      <c r="AZ1310" s="258"/>
      <c r="BA1310" s="258"/>
      <c r="BB1310" s="258"/>
      <c r="BC1310" s="258"/>
      <c r="BD1310" s="258"/>
      <c r="BE1310" s="258"/>
      <c r="BF1310" s="258"/>
      <c r="BG1310" s="258"/>
      <c r="BH1310" s="258"/>
      <c r="BI1310" s="258"/>
      <c r="BJ1310" s="258"/>
      <c r="BK1310" s="258"/>
      <c r="BL1310" s="297"/>
      <c r="BM1310" s="258"/>
      <c r="BN1310" s="258"/>
      <c r="BO1310" s="258"/>
      <c r="BP1310" s="258"/>
      <c r="BQ1310" s="258"/>
      <c r="BR1310" s="258"/>
      <c r="BS1310" s="258"/>
      <c r="BT1310" s="258"/>
      <c r="BU1310" s="258"/>
      <c r="BV1310" s="259"/>
      <c r="BW1310" s="260"/>
      <c r="BX1310" s="258"/>
      <c r="BY1310" s="258"/>
      <c r="BZ1310" s="258"/>
      <c r="CA1310" s="258"/>
    </row>
    <row r="1311" spans="2:79" x14ac:dyDescent="0.25">
      <c r="B1311" s="263"/>
      <c r="C1311" s="261"/>
      <c r="I1311" s="220"/>
      <c r="J1311" s="253"/>
      <c r="K1311" s="254"/>
      <c r="L1311" s="254"/>
      <c r="M1311" s="255"/>
      <c r="N1311" s="326"/>
      <c r="O1311" s="256"/>
      <c r="P1311" s="256"/>
      <c r="Q1311" s="256"/>
      <c r="R1311" s="256"/>
      <c r="S1311" s="256"/>
      <c r="T1311" s="256"/>
      <c r="U1311" s="256"/>
      <c r="V1311" s="257"/>
      <c r="W1311" s="257"/>
      <c r="X1311" s="257"/>
      <c r="Y1311" s="257"/>
      <c r="Z1311" s="257"/>
      <c r="AA1311" s="257"/>
      <c r="AB1311" s="253"/>
      <c r="AC1311" s="258"/>
      <c r="AD1311" s="253"/>
      <c r="AE1311" s="253"/>
      <c r="AF1311" s="253"/>
      <c r="AG1311" s="253"/>
      <c r="AH1311" s="253"/>
      <c r="AI1311" s="253"/>
      <c r="AJ1311" s="253"/>
      <c r="AK1311" s="258"/>
      <c r="AL1311" s="258"/>
      <c r="AM1311" s="258"/>
      <c r="AN1311" s="258"/>
      <c r="AO1311" s="258"/>
      <c r="AP1311" s="258"/>
      <c r="AQ1311" s="258"/>
      <c r="AR1311" s="258"/>
      <c r="AS1311" s="258"/>
      <c r="AT1311" s="258"/>
      <c r="AU1311" s="258"/>
      <c r="AV1311" s="258"/>
      <c r="AW1311" s="258"/>
      <c r="AX1311" s="258"/>
      <c r="AY1311" s="258"/>
      <c r="AZ1311" s="258"/>
      <c r="BA1311" s="258"/>
      <c r="BB1311" s="258"/>
      <c r="BC1311" s="258"/>
      <c r="BD1311" s="258"/>
      <c r="BE1311" s="258"/>
      <c r="BF1311" s="258"/>
      <c r="BG1311" s="258"/>
      <c r="BH1311" s="258"/>
      <c r="BI1311" s="258"/>
      <c r="BJ1311" s="258"/>
      <c r="BK1311" s="258"/>
      <c r="BL1311" s="297"/>
      <c r="BM1311" s="258"/>
      <c r="BN1311" s="258"/>
      <c r="BO1311" s="258"/>
      <c r="BP1311" s="258"/>
      <c r="BQ1311" s="258"/>
      <c r="BR1311" s="258"/>
      <c r="BS1311" s="258"/>
      <c r="BT1311" s="258"/>
      <c r="BU1311" s="258"/>
      <c r="BV1311" s="259"/>
      <c r="BW1311" s="260"/>
      <c r="BX1311" s="258"/>
      <c r="BY1311" s="258"/>
      <c r="BZ1311" s="258"/>
      <c r="CA1311" s="258"/>
    </row>
    <row r="1312" spans="2:79" x14ac:dyDescent="0.25">
      <c r="B1312" s="263"/>
      <c r="C1312" s="261"/>
      <c r="I1312" s="220"/>
      <c r="J1312" s="253"/>
      <c r="K1312" s="254"/>
      <c r="L1312" s="254"/>
      <c r="M1312" s="255"/>
      <c r="N1312" s="326"/>
      <c r="O1312" s="256"/>
      <c r="P1312" s="256"/>
      <c r="Q1312" s="256"/>
      <c r="R1312" s="256"/>
      <c r="S1312" s="256"/>
      <c r="T1312" s="256"/>
      <c r="U1312" s="256"/>
      <c r="V1312" s="257"/>
      <c r="W1312" s="257"/>
      <c r="X1312" s="257"/>
      <c r="Y1312" s="257"/>
      <c r="Z1312" s="257"/>
      <c r="AA1312" s="257"/>
      <c r="AB1312" s="253"/>
      <c r="AC1312" s="258"/>
      <c r="AD1312" s="253"/>
      <c r="AE1312" s="253"/>
      <c r="AF1312" s="253"/>
      <c r="AG1312" s="253"/>
      <c r="AH1312" s="253"/>
      <c r="AI1312" s="253"/>
      <c r="AJ1312" s="253"/>
      <c r="AK1312" s="258"/>
      <c r="AL1312" s="258"/>
      <c r="AM1312" s="258"/>
      <c r="AN1312" s="258"/>
      <c r="AO1312" s="258"/>
      <c r="AP1312" s="258"/>
      <c r="AQ1312" s="258"/>
      <c r="AR1312" s="258"/>
      <c r="AS1312" s="258"/>
      <c r="AT1312" s="258"/>
      <c r="AU1312" s="258"/>
      <c r="AV1312" s="258"/>
      <c r="AW1312" s="258"/>
      <c r="AX1312" s="258"/>
      <c r="AY1312" s="258"/>
      <c r="AZ1312" s="258"/>
      <c r="BA1312" s="258"/>
      <c r="BB1312" s="258"/>
      <c r="BC1312" s="258"/>
      <c r="BD1312" s="258"/>
      <c r="BE1312" s="258"/>
      <c r="BF1312" s="258"/>
      <c r="BG1312" s="258"/>
      <c r="BH1312" s="258"/>
      <c r="BI1312" s="258"/>
      <c r="BJ1312" s="258"/>
      <c r="BK1312" s="258"/>
      <c r="BL1312" s="297"/>
      <c r="BM1312" s="258"/>
      <c r="BN1312" s="258"/>
      <c r="BO1312" s="258"/>
      <c r="BP1312" s="258"/>
      <c r="BQ1312" s="258"/>
      <c r="BR1312" s="258"/>
      <c r="BS1312" s="258"/>
      <c r="BT1312" s="258"/>
      <c r="BU1312" s="258"/>
      <c r="BV1312" s="259"/>
      <c r="BW1312" s="260"/>
      <c r="BX1312" s="258"/>
      <c r="BY1312" s="258"/>
      <c r="BZ1312" s="258"/>
      <c r="CA1312" s="258"/>
    </row>
    <row r="1313" spans="2:79" x14ac:dyDescent="0.25">
      <c r="B1313" s="263"/>
      <c r="C1313" s="261"/>
      <c r="I1313" s="220"/>
      <c r="J1313" s="253"/>
      <c r="K1313" s="254"/>
      <c r="L1313" s="254"/>
      <c r="M1313" s="255"/>
      <c r="N1313" s="326"/>
      <c r="O1313" s="256"/>
      <c r="P1313" s="256"/>
      <c r="Q1313" s="256"/>
      <c r="R1313" s="256"/>
      <c r="S1313" s="256"/>
      <c r="T1313" s="256"/>
      <c r="U1313" s="256"/>
      <c r="V1313" s="257"/>
      <c r="W1313" s="257"/>
      <c r="X1313" s="257"/>
      <c r="Y1313" s="257"/>
      <c r="Z1313" s="257"/>
      <c r="AA1313" s="257"/>
      <c r="AB1313" s="253"/>
      <c r="AC1313" s="258"/>
      <c r="AD1313" s="253"/>
      <c r="AE1313" s="253"/>
      <c r="AF1313" s="253"/>
      <c r="AG1313" s="253"/>
      <c r="AH1313" s="253"/>
      <c r="AI1313" s="253"/>
      <c r="AJ1313" s="253"/>
      <c r="AK1313" s="258"/>
      <c r="AL1313" s="258"/>
      <c r="AM1313" s="258"/>
      <c r="AN1313" s="258"/>
      <c r="AO1313" s="258"/>
      <c r="AP1313" s="258"/>
      <c r="AQ1313" s="258"/>
      <c r="AR1313" s="258"/>
      <c r="AS1313" s="258"/>
      <c r="AT1313" s="258"/>
      <c r="AU1313" s="258"/>
      <c r="AV1313" s="258"/>
      <c r="AW1313" s="258"/>
      <c r="AX1313" s="258"/>
      <c r="AY1313" s="258"/>
      <c r="AZ1313" s="258"/>
      <c r="BA1313" s="258"/>
      <c r="BB1313" s="258"/>
      <c r="BC1313" s="258"/>
      <c r="BD1313" s="258"/>
      <c r="BE1313" s="258"/>
      <c r="BF1313" s="258"/>
      <c r="BG1313" s="258"/>
      <c r="BH1313" s="258"/>
      <c r="BI1313" s="258"/>
      <c r="BJ1313" s="258"/>
      <c r="BK1313" s="258"/>
      <c r="BL1313" s="297"/>
      <c r="BM1313" s="258"/>
      <c r="BN1313" s="258"/>
      <c r="BO1313" s="258"/>
      <c r="BP1313" s="258"/>
      <c r="BQ1313" s="258"/>
      <c r="BR1313" s="258"/>
      <c r="BS1313" s="258"/>
      <c r="BT1313" s="258"/>
      <c r="BU1313" s="258"/>
      <c r="BV1313" s="259"/>
      <c r="BW1313" s="260"/>
      <c r="BX1313" s="258"/>
      <c r="BY1313" s="258"/>
      <c r="BZ1313" s="258"/>
      <c r="CA1313" s="258"/>
    </row>
    <row r="1314" spans="2:79" x14ac:dyDescent="0.25">
      <c r="B1314" s="263"/>
      <c r="C1314" s="261"/>
      <c r="I1314" s="220"/>
      <c r="J1314" s="253"/>
      <c r="K1314" s="254"/>
      <c r="L1314" s="254"/>
      <c r="M1314" s="255"/>
      <c r="N1314" s="326"/>
      <c r="O1314" s="256"/>
      <c r="P1314" s="256"/>
      <c r="Q1314" s="256"/>
      <c r="R1314" s="256"/>
      <c r="S1314" s="256"/>
      <c r="T1314" s="256"/>
      <c r="U1314" s="256"/>
      <c r="V1314" s="257"/>
      <c r="W1314" s="257"/>
      <c r="X1314" s="257"/>
      <c r="Y1314" s="257"/>
      <c r="Z1314" s="257"/>
      <c r="AA1314" s="257"/>
      <c r="AB1314" s="253"/>
      <c r="AC1314" s="258"/>
      <c r="AD1314" s="253"/>
      <c r="AE1314" s="253"/>
      <c r="AF1314" s="253"/>
      <c r="AG1314" s="253"/>
      <c r="AH1314" s="253"/>
      <c r="AI1314" s="253"/>
      <c r="AJ1314" s="253"/>
      <c r="AK1314" s="258"/>
      <c r="AL1314" s="258"/>
      <c r="AM1314" s="258"/>
      <c r="AN1314" s="258"/>
      <c r="AO1314" s="258"/>
      <c r="AP1314" s="258"/>
      <c r="AQ1314" s="258"/>
      <c r="AR1314" s="258"/>
      <c r="AS1314" s="258"/>
      <c r="AT1314" s="258"/>
      <c r="AU1314" s="258"/>
      <c r="AV1314" s="258"/>
      <c r="AW1314" s="258"/>
      <c r="AX1314" s="258"/>
      <c r="AY1314" s="258"/>
      <c r="AZ1314" s="258"/>
      <c r="BA1314" s="258"/>
      <c r="BB1314" s="258"/>
      <c r="BC1314" s="258"/>
      <c r="BD1314" s="258"/>
      <c r="BE1314" s="258"/>
      <c r="BF1314" s="258"/>
      <c r="BG1314" s="258"/>
      <c r="BH1314" s="258"/>
      <c r="BI1314" s="258"/>
      <c r="BJ1314" s="258"/>
      <c r="BK1314" s="258"/>
      <c r="BL1314" s="297"/>
      <c r="BM1314" s="258"/>
      <c r="BN1314" s="258"/>
      <c r="BO1314" s="258"/>
      <c r="BP1314" s="258"/>
      <c r="BQ1314" s="258"/>
      <c r="BR1314" s="258"/>
      <c r="BS1314" s="258"/>
      <c r="BT1314" s="258"/>
      <c r="BU1314" s="258"/>
      <c r="BV1314" s="259"/>
      <c r="BW1314" s="260"/>
      <c r="BX1314" s="258"/>
      <c r="BY1314" s="258"/>
      <c r="BZ1314" s="258"/>
      <c r="CA1314" s="258"/>
    </row>
    <row r="1315" spans="2:79" x14ac:dyDescent="0.25">
      <c r="B1315" s="263"/>
      <c r="C1315" s="261"/>
      <c r="I1315" s="220"/>
      <c r="J1315" s="253"/>
      <c r="K1315" s="254"/>
      <c r="L1315" s="254"/>
      <c r="M1315" s="255"/>
      <c r="N1315" s="326"/>
      <c r="O1315" s="256"/>
      <c r="P1315" s="256"/>
      <c r="Q1315" s="256"/>
      <c r="R1315" s="256"/>
      <c r="S1315" s="256"/>
      <c r="T1315" s="256"/>
      <c r="U1315" s="256"/>
      <c r="V1315" s="257"/>
      <c r="W1315" s="257"/>
      <c r="X1315" s="257"/>
      <c r="Y1315" s="257"/>
      <c r="Z1315" s="257"/>
      <c r="AA1315" s="257"/>
      <c r="AB1315" s="253"/>
      <c r="AC1315" s="258"/>
      <c r="AD1315" s="253"/>
      <c r="AE1315" s="253"/>
      <c r="AF1315" s="253"/>
      <c r="AG1315" s="253"/>
      <c r="AH1315" s="253"/>
      <c r="AI1315" s="253"/>
      <c r="AJ1315" s="253"/>
      <c r="AK1315" s="258"/>
      <c r="AL1315" s="258"/>
      <c r="AM1315" s="258"/>
      <c r="AN1315" s="258"/>
      <c r="AO1315" s="258"/>
      <c r="AP1315" s="258"/>
      <c r="AQ1315" s="258"/>
      <c r="AR1315" s="258"/>
      <c r="AS1315" s="258"/>
      <c r="AT1315" s="258"/>
      <c r="AU1315" s="258"/>
      <c r="AV1315" s="258"/>
      <c r="AW1315" s="258"/>
      <c r="AX1315" s="258"/>
      <c r="AY1315" s="258"/>
      <c r="AZ1315" s="258"/>
      <c r="BA1315" s="258"/>
      <c r="BB1315" s="258"/>
      <c r="BC1315" s="258"/>
      <c r="BD1315" s="258"/>
      <c r="BE1315" s="258"/>
      <c r="BF1315" s="258"/>
      <c r="BG1315" s="258"/>
      <c r="BH1315" s="258"/>
      <c r="BI1315" s="258"/>
      <c r="BJ1315" s="258"/>
      <c r="BK1315" s="258"/>
      <c r="BL1315" s="297"/>
      <c r="BM1315" s="258"/>
      <c r="BN1315" s="258"/>
      <c r="BO1315" s="258"/>
      <c r="BP1315" s="258"/>
      <c r="BQ1315" s="258"/>
      <c r="BR1315" s="258"/>
      <c r="BS1315" s="258"/>
      <c r="BT1315" s="258"/>
      <c r="BU1315" s="258"/>
      <c r="BV1315" s="259"/>
      <c r="BW1315" s="260"/>
      <c r="BX1315" s="258"/>
      <c r="BY1315" s="258"/>
      <c r="BZ1315" s="258"/>
      <c r="CA1315" s="258"/>
    </row>
    <row r="1316" spans="2:79" x14ac:dyDescent="0.25">
      <c r="B1316" s="263"/>
      <c r="C1316" s="261"/>
      <c r="I1316" s="220"/>
      <c r="J1316" s="253"/>
      <c r="K1316" s="254"/>
      <c r="L1316" s="254"/>
      <c r="M1316" s="255"/>
      <c r="N1316" s="326"/>
      <c r="O1316" s="256"/>
      <c r="P1316" s="256"/>
      <c r="Q1316" s="256"/>
      <c r="R1316" s="256"/>
      <c r="S1316" s="256"/>
      <c r="T1316" s="256"/>
      <c r="U1316" s="256"/>
      <c r="V1316" s="257"/>
      <c r="W1316" s="257"/>
      <c r="X1316" s="257"/>
      <c r="Y1316" s="257"/>
      <c r="Z1316" s="257"/>
      <c r="AA1316" s="257"/>
      <c r="AB1316" s="253"/>
      <c r="AC1316" s="258"/>
      <c r="AD1316" s="253"/>
      <c r="AE1316" s="253"/>
      <c r="AF1316" s="253"/>
      <c r="AG1316" s="253"/>
      <c r="AH1316" s="253"/>
      <c r="AI1316" s="253"/>
      <c r="AJ1316" s="253"/>
      <c r="AK1316" s="258"/>
      <c r="AL1316" s="258"/>
      <c r="AM1316" s="258"/>
      <c r="AN1316" s="258"/>
      <c r="AO1316" s="258"/>
      <c r="AP1316" s="258"/>
      <c r="AQ1316" s="258"/>
      <c r="AR1316" s="258"/>
      <c r="AS1316" s="258"/>
      <c r="AT1316" s="258"/>
      <c r="AU1316" s="258"/>
      <c r="AV1316" s="258"/>
      <c r="AW1316" s="258"/>
      <c r="AX1316" s="258"/>
      <c r="AY1316" s="258"/>
      <c r="AZ1316" s="258"/>
      <c r="BA1316" s="258"/>
      <c r="BB1316" s="258"/>
      <c r="BC1316" s="258"/>
      <c r="BD1316" s="258"/>
      <c r="BE1316" s="258"/>
      <c r="BF1316" s="258"/>
      <c r="BG1316" s="258"/>
      <c r="BH1316" s="258"/>
      <c r="BI1316" s="258"/>
      <c r="BJ1316" s="258"/>
      <c r="BK1316" s="258"/>
      <c r="BL1316" s="297"/>
      <c r="BM1316" s="258"/>
      <c r="BN1316" s="258"/>
      <c r="BO1316" s="258"/>
      <c r="BP1316" s="258"/>
      <c r="BQ1316" s="258"/>
      <c r="BR1316" s="258"/>
      <c r="BS1316" s="258"/>
      <c r="BT1316" s="258"/>
      <c r="BU1316" s="258"/>
      <c r="BV1316" s="259"/>
      <c r="BW1316" s="260"/>
      <c r="BX1316" s="258"/>
      <c r="BY1316" s="258"/>
      <c r="BZ1316" s="258"/>
      <c r="CA1316" s="258"/>
    </row>
    <row r="1317" spans="2:79" x14ac:dyDescent="0.25">
      <c r="B1317" s="263"/>
      <c r="C1317" s="261"/>
      <c r="I1317" s="220"/>
      <c r="J1317" s="253"/>
      <c r="K1317" s="254"/>
      <c r="L1317" s="254"/>
      <c r="M1317" s="255"/>
      <c r="N1317" s="326"/>
      <c r="O1317" s="256"/>
      <c r="P1317" s="256"/>
      <c r="Q1317" s="256"/>
      <c r="R1317" s="256"/>
      <c r="S1317" s="256"/>
      <c r="T1317" s="256"/>
      <c r="U1317" s="256"/>
      <c r="V1317" s="257"/>
      <c r="W1317" s="257"/>
      <c r="X1317" s="257"/>
      <c r="Y1317" s="257"/>
      <c r="Z1317" s="257"/>
      <c r="AA1317" s="257"/>
      <c r="AB1317" s="253"/>
      <c r="AC1317" s="258"/>
      <c r="AD1317" s="253"/>
      <c r="AE1317" s="253"/>
      <c r="AF1317" s="253"/>
      <c r="AG1317" s="253"/>
      <c r="AH1317" s="253"/>
      <c r="AI1317" s="253"/>
      <c r="AJ1317" s="253"/>
      <c r="AK1317" s="258"/>
      <c r="AL1317" s="258"/>
      <c r="AM1317" s="258"/>
      <c r="AN1317" s="258"/>
      <c r="AO1317" s="258"/>
      <c r="AP1317" s="258"/>
      <c r="AQ1317" s="258"/>
      <c r="AR1317" s="258"/>
      <c r="AS1317" s="258"/>
      <c r="AT1317" s="258"/>
      <c r="AU1317" s="258"/>
      <c r="AV1317" s="258"/>
      <c r="AW1317" s="258"/>
      <c r="AX1317" s="258"/>
      <c r="AY1317" s="258"/>
      <c r="AZ1317" s="258"/>
      <c r="BA1317" s="258"/>
      <c r="BB1317" s="258"/>
      <c r="BC1317" s="258"/>
      <c r="BD1317" s="258"/>
      <c r="BE1317" s="258"/>
      <c r="BF1317" s="258"/>
      <c r="BG1317" s="258"/>
      <c r="BH1317" s="258"/>
      <c r="BI1317" s="258"/>
      <c r="BJ1317" s="258"/>
      <c r="BK1317" s="258"/>
      <c r="BL1317" s="297"/>
      <c r="BM1317" s="258"/>
      <c r="BN1317" s="258"/>
      <c r="BO1317" s="258"/>
      <c r="BP1317" s="258"/>
      <c r="BQ1317" s="258"/>
      <c r="BR1317" s="258"/>
      <c r="BS1317" s="258"/>
      <c r="BT1317" s="258"/>
      <c r="BU1317" s="258"/>
      <c r="BV1317" s="259"/>
      <c r="BW1317" s="260"/>
      <c r="BX1317" s="258"/>
      <c r="BY1317" s="258"/>
      <c r="BZ1317" s="258"/>
      <c r="CA1317" s="258"/>
    </row>
    <row r="1318" spans="2:79" x14ac:dyDescent="0.25">
      <c r="B1318" s="263"/>
      <c r="C1318" s="261"/>
      <c r="I1318" s="220"/>
      <c r="J1318" s="253"/>
      <c r="K1318" s="254"/>
      <c r="L1318" s="254"/>
      <c r="M1318" s="255"/>
      <c r="N1318" s="326"/>
      <c r="O1318" s="256"/>
      <c r="P1318" s="256"/>
      <c r="Q1318" s="256"/>
      <c r="R1318" s="256"/>
      <c r="S1318" s="256"/>
      <c r="T1318" s="256"/>
      <c r="U1318" s="256"/>
      <c r="V1318" s="257"/>
      <c r="W1318" s="257"/>
      <c r="X1318" s="257"/>
      <c r="Y1318" s="257"/>
      <c r="Z1318" s="257"/>
      <c r="AA1318" s="257"/>
      <c r="AB1318" s="253"/>
      <c r="AC1318" s="258"/>
      <c r="AD1318" s="253"/>
      <c r="AE1318" s="253"/>
      <c r="AF1318" s="253"/>
      <c r="AG1318" s="253"/>
      <c r="AH1318" s="253"/>
      <c r="AI1318" s="253"/>
      <c r="AJ1318" s="253"/>
      <c r="AK1318" s="258"/>
      <c r="AL1318" s="258"/>
      <c r="AM1318" s="258"/>
      <c r="AN1318" s="258"/>
      <c r="AO1318" s="258"/>
      <c r="AP1318" s="258"/>
      <c r="AQ1318" s="258"/>
      <c r="AR1318" s="258"/>
      <c r="AS1318" s="258"/>
      <c r="AT1318" s="258"/>
      <c r="AU1318" s="258"/>
      <c r="AV1318" s="258"/>
      <c r="AW1318" s="258"/>
      <c r="AX1318" s="258"/>
      <c r="AY1318" s="258"/>
      <c r="AZ1318" s="258"/>
      <c r="BA1318" s="258"/>
      <c r="BB1318" s="258"/>
      <c r="BC1318" s="258"/>
      <c r="BD1318" s="258"/>
      <c r="BE1318" s="258"/>
      <c r="BF1318" s="258"/>
      <c r="BG1318" s="258"/>
      <c r="BH1318" s="258"/>
      <c r="BI1318" s="258"/>
      <c r="BJ1318" s="258"/>
      <c r="BK1318" s="258"/>
      <c r="BL1318" s="297"/>
      <c r="BM1318" s="258"/>
      <c r="BN1318" s="258"/>
      <c r="BO1318" s="258"/>
      <c r="BP1318" s="258"/>
      <c r="BQ1318" s="258"/>
      <c r="BR1318" s="258"/>
      <c r="BS1318" s="258"/>
      <c r="BT1318" s="258"/>
      <c r="BU1318" s="258"/>
      <c r="BV1318" s="259"/>
      <c r="BW1318" s="260"/>
      <c r="BX1318" s="258"/>
      <c r="BY1318" s="258"/>
      <c r="BZ1318" s="258"/>
      <c r="CA1318" s="258"/>
    </row>
    <row r="1319" spans="2:79" x14ac:dyDescent="0.25">
      <c r="B1319" s="263"/>
      <c r="C1319" s="261"/>
      <c r="I1319" s="220"/>
      <c r="J1319" s="253"/>
      <c r="K1319" s="254"/>
      <c r="L1319" s="254"/>
      <c r="M1319" s="255"/>
      <c r="N1319" s="326"/>
      <c r="O1319" s="256"/>
      <c r="P1319" s="256"/>
      <c r="Q1319" s="256"/>
      <c r="R1319" s="256"/>
      <c r="S1319" s="256"/>
      <c r="T1319" s="256"/>
      <c r="U1319" s="256"/>
      <c r="V1319" s="257"/>
      <c r="W1319" s="257"/>
      <c r="X1319" s="257"/>
      <c r="Y1319" s="257"/>
      <c r="Z1319" s="257"/>
      <c r="AA1319" s="257"/>
      <c r="AB1319" s="253"/>
      <c r="AC1319" s="258"/>
      <c r="AD1319" s="253"/>
      <c r="AE1319" s="253"/>
      <c r="AF1319" s="253"/>
      <c r="AG1319" s="253"/>
      <c r="AH1319" s="253"/>
      <c r="AI1319" s="253"/>
      <c r="AJ1319" s="253"/>
      <c r="AK1319" s="258"/>
      <c r="AL1319" s="258"/>
      <c r="AM1319" s="258"/>
      <c r="AN1319" s="258"/>
      <c r="AO1319" s="258"/>
      <c r="AP1319" s="258"/>
      <c r="AQ1319" s="258"/>
      <c r="AR1319" s="258"/>
      <c r="AS1319" s="258"/>
      <c r="AT1319" s="258"/>
      <c r="AU1319" s="258"/>
      <c r="AV1319" s="258"/>
      <c r="AW1319" s="258"/>
      <c r="AX1319" s="258"/>
      <c r="AY1319" s="258"/>
      <c r="AZ1319" s="258"/>
      <c r="BA1319" s="258"/>
      <c r="BB1319" s="258"/>
      <c r="BC1319" s="258"/>
      <c r="BD1319" s="258"/>
      <c r="BE1319" s="258"/>
      <c r="BF1319" s="258"/>
      <c r="BG1319" s="258"/>
      <c r="BH1319" s="258"/>
      <c r="BI1319" s="258"/>
      <c r="BJ1319" s="258"/>
      <c r="BK1319" s="258"/>
      <c r="BL1319" s="297"/>
      <c r="BM1319" s="258"/>
      <c r="BN1319" s="258"/>
      <c r="BO1319" s="258"/>
      <c r="BP1319" s="258"/>
      <c r="BQ1319" s="258"/>
      <c r="BR1319" s="258"/>
      <c r="BS1319" s="258"/>
      <c r="BT1319" s="258"/>
      <c r="BU1319" s="258"/>
      <c r="BV1319" s="259"/>
      <c r="BW1319" s="260"/>
      <c r="BX1319" s="258"/>
      <c r="BY1319" s="258"/>
      <c r="BZ1319" s="258"/>
      <c r="CA1319" s="258"/>
    </row>
    <row r="1320" spans="2:79" x14ac:dyDescent="0.25">
      <c r="B1320" s="263"/>
      <c r="C1320" s="261"/>
      <c r="I1320" s="220"/>
      <c r="J1320" s="253"/>
      <c r="K1320" s="254"/>
      <c r="L1320" s="254"/>
      <c r="M1320" s="255"/>
      <c r="N1320" s="326"/>
      <c r="O1320" s="256"/>
      <c r="P1320" s="256"/>
      <c r="Q1320" s="256"/>
      <c r="R1320" s="256"/>
      <c r="S1320" s="256"/>
      <c r="T1320" s="256"/>
      <c r="U1320" s="256"/>
      <c r="V1320" s="257"/>
      <c r="W1320" s="257"/>
      <c r="X1320" s="257"/>
      <c r="Y1320" s="257"/>
      <c r="Z1320" s="257"/>
      <c r="AA1320" s="257"/>
      <c r="AB1320" s="253"/>
      <c r="AC1320" s="258"/>
      <c r="AD1320" s="253"/>
      <c r="AE1320" s="253"/>
      <c r="AF1320" s="253"/>
      <c r="AG1320" s="253"/>
      <c r="AH1320" s="253"/>
      <c r="AI1320" s="253"/>
      <c r="AJ1320" s="253"/>
      <c r="AK1320" s="258"/>
      <c r="AL1320" s="258"/>
      <c r="AM1320" s="258"/>
      <c r="AN1320" s="258"/>
      <c r="AO1320" s="258"/>
      <c r="AP1320" s="258"/>
      <c r="AQ1320" s="258"/>
      <c r="AR1320" s="258"/>
      <c r="AS1320" s="258"/>
      <c r="AT1320" s="258"/>
      <c r="AU1320" s="258"/>
      <c r="AV1320" s="258"/>
      <c r="AW1320" s="258"/>
      <c r="AX1320" s="258"/>
      <c r="AY1320" s="258"/>
      <c r="AZ1320" s="258"/>
      <c r="BA1320" s="258"/>
      <c r="BB1320" s="258"/>
      <c r="BC1320" s="258"/>
      <c r="BD1320" s="258"/>
      <c r="BE1320" s="258"/>
      <c r="BF1320" s="258"/>
      <c r="BG1320" s="258"/>
      <c r="BH1320" s="258"/>
      <c r="BI1320" s="258"/>
      <c r="BJ1320" s="258"/>
      <c r="BK1320" s="258"/>
      <c r="BL1320" s="297"/>
      <c r="BM1320" s="258"/>
      <c r="BN1320" s="258"/>
      <c r="BO1320" s="258"/>
      <c r="BP1320" s="258"/>
      <c r="BQ1320" s="258"/>
      <c r="BR1320" s="258"/>
      <c r="BS1320" s="258"/>
      <c r="BT1320" s="258"/>
      <c r="BU1320" s="258"/>
      <c r="BV1320" s="259"/>
      <c r="BW1320" s="260"/>
      <c r="BX1320" s="258"/>
      <c r="BY1320" s="258"/>
      <c r="BZ1320" s="258"/>
      <c r="CA1320" s="258"/>
    </row>
    <row r="1321" spans="2:79" x14ac:dyDescent="0.25">
      <c r="B1321" s="263"/>
      <c r="C1321" s="261"/>
      <c r="I1321" s="220"/>
      <c r="J1321" s="253"/>
      <c r="K1321" s="254"/>
      <c r="L1321" s="254"/>
      <c r="M1321" s="255"/>
      <c r="N1321" s="326"/>
      <c r="O1321" s="256"/>
      <c r="P1321" s="256"/>
      <c r="Q1321" s="256"/>
      <c r="R1321" s="256"/>
      <c r="S1321" s="256"/>
      <c r="T1321" s="256"/>
      <c r="U1321" s="256"/>
      <c r="V1321" s="257"/>
      <c r="W1321" s="257"/>
      <c r="X1321" s="257"/>
      <c r="Y1321" s="257"/>
      <c r="Z1321" s="257"/>
      <c r="AA1321" s="257"/>
      <c r="AB1321" s="253"/>
      <c r="AC1321" s="258"/>
      <c r="AD1321" s="253"/>
      <c r="AE1321" s="253"/>
      <c r="AF1321" s="253"/>
      <c r="AG1321" s="253"/>
      <c r="AH1321" s="253"/>
      <c r="AI1321" s="253"/>
      <c r="AJ1321" s="253"/>
      <c r="AK1321" s="258"/>
      <c r="AL1321" s="258"/>
      <c r="AM1321" s="258"/>
      <c r="AN1321" s="258"/>
      <c r="AO1321" s="258"/>
      <c r="AP1321" s="258"/>
      <c r="AQ1321" s="258"/>
      <c r="AR1321" s="258"/>
      <c r="AS1321" s="258"/>
      <c r="AT1321" s="258"/>
      <c r="AU1321" s="258"/>
      <c r="AV1321" s="258"/>
      <c r="AW1321" s="258"/>
      <c r="AX1321" s="258"/>
      <c r="AY1321" s="258"/>
      <c r="AZ1321" s="258"/>
      <c r="BA1321" s="258"/>
      <c r="BB1321" s="258"/>
      <c r="BC1321" s="258"/>
      <c r="BD1321" s="258"/>
      <c r="BE1321" s="258"/>
      <c r="BF1321" s="258"/>
      <c r="BG1321" s="258"/>
      <c r="BH1321" s="258"/>
      <c r="BI1321" s="258"/>
      <c r="BJ1321" s="258"/>
      <c r="BK1321" s="258"/>
      <c r="BL1321" s="297"/>
      <c r="BM1321" s="258"/>
      <c r="BN1321" s="258"/>
      <c r="BO1321" s="258"/>
      <c r="BP1321" s="258"/>
      <c r="BQ1321" s="258"/>
      <c r="BR1321" s="258"/>
      <c r="BS1321" s="258"/>
      <c r="BT1321" s="258"/>
      <c r="BU1321" s="258"/>
      <c r="BV1321" s="259"/>
      <c r="BW1321" s="260"/>
      <c r="BX1321" s="258"/>
      <c r="BY1321" s="258"/>
      <c r="BZ1321" s="258"/>
      <c r="CA1321" s="258"/>
    </row>
    <row r="1322" spans="2:79" x14ac:dyDescent="0.25">
      <c r="B1322" s="263"/>
      <c r="C1322" s="261"/>
      <c r="I1322" s="220"/>
      <c r="J1322" s="253"/>
      <c r="K1322" s="254"/>
      <c r="L1322" s="254"/>
      <c r="M1322" s="255"/>
      <c r="N1322" s="326"/>
      <c r="O1322" s="256"/>
      <c r="P1322" s="256"/>
      <c r="Q1322" s="256"/>
      <c r="R1322" s="256"/>
      <c r="S1322" s="256"/>
      <c r="T1322" s="256"/>
      <c r="U1322" s="256"/>
      <c r="V1322" s="257"/>
      <c r="W1322" s="257"/>
      <c r="X1322" s="257"/>
      <c r="Y1322" s="257"/>
      <c r="Z1322" s="257"/>
      <c r="AA1322" s="257"/>
      <c r="AB1322" s="253"/>
      <c r="AC1322" s="258"/>
      <c r="AD1322" s="253"/>
      <c r="AE1322" s="253"/>
      <c r="AF1322" s="253"/>
      <c r="AG1322" s="253"/>
      <c r="AH1322" s="253"/>
      <c r="AI1322" s="253"/>
      <c r="AJ1322" s="253"/>
      <c r="AK1322" s="258"/>
      <c r="AL1322" s="258"/>
      <c r="AM1322" s="258"/>
      <c r="AN1322" s="258"/>
      <c r="AO1322" s="258"/>
      <c r="AP1322" s="258"/>
      <c r="AQ1322" s="258"/>
      <c r="AR1322" s="258"/>
      <c r="AS1322" s="258"/>
      <c r="AT1322" s="258"/>
      <c r="AU1322" s="258"/>
      <c r="AV1322" s="258"/>
      <c r="AW1322" s="258"/>
      <c r="AX1322" s="258"/>
      <c r="AY1322" s="258"/>
      <c r="AZ1322" s="258"/>
      <c r="BA1322" s="258"/>
      <c r="BB1322" s="258"/>
      <c r="BC1322" s="258"/>
      <c r="BD1322" s="258"/>
      <c r="BE1322" s="258"/>
      <c r="BF1322" s="258"/>
      <c r="BG1322" s="258"/>
      <c r="BH1322" s="258"/>
      <c r="BI1322" s="258"/>
      <c r="BJ1322" s="258"/>
      <c r="BK1322" s="258"/>
      <c r="BL1322" s="297"/>
      <c r="BM1322" s="258"/>
      <c r="BN1322" s="258"/>
      <c r="BO1322" s="258"/>
      <c r="BP1322" s="258"/>
      <c r="BQ1322" s="258"/>
      <c r="BR1322" s="258"/>
      <c r="BS1322" s="258"/>
      <c r="BT1322" s="258"/>
      <c r="BU1322" s="258"/>
      <c r="BV1322" s="259"/>
      <c r="BW1322" s="260"/>
      <c r="BX1322" s="258"/>
      <c r="BY1322" s="258"/>
      <c r="BZ1322" s="258"/>
      <c r="CA1322" s="258"/>
    </row>
    <row r="1323" spans="2:79" x14ac:dyDescent="0.25">
      <c r="B1323" s="263"/>
      <c r="C1323" s="261"/>
      <c r="I1323" s="220"/>
      <c r="J1323" s="253"/>
      <c r="K1323" s="254"/>
      <c r="L1323" s="254"/>
      <c r="M1323" s="255"/>
      <c r="N1323" s="326"/>
      <c r="O1323" s="256"/>
      <c r="P1323" s="256"/>
      <c r="Q1323" s="256"/>
      <c r="R1323" s="256"/>
      <c r="S1323" s="256"/>
      <c r="T1323" s="256"/>
      <c r="U1323" s="256"/>
      <c r="V1323" s="257"/>
      <c r="W1323" s="257"/>
      <c r="X1323" s="257"/>
      <c r="Y1323" s="257"/>
      <c r="Z1323" s="257"/>
      <c r="AA1323" s="257"/>
      <c r="AB1323" s="253"/>
      <c r="AC1323" s="258"/>
      <c r="AD1323" s="253"/>
      <c r="AE1323" s="253"/>
      <c r="AF1323" s="253"/>
      <c r="AG1323" s="253"/>
      <c r="AH1323" s="253"/>
      <c r="AI1323" s="253"/>
      <c r="AJ1323" s="253"/>
      <c r="AK1323" s="258"/>
      <c r="AL1323" s="258"/>
      <c r="AM1323" s="258"/>
      <c r="AN1323" s="258"/>
      <c r="AO1323" s="258"/>
      <c r="AP1323" s="258"/>
      <c r="AQ1323" s="258"/>
      <c r="AR1323" s="258"/>
      <c r="AS1323" s="258"/>
      <c r="AT1323" s="258"/>
      <c r="AU1323" s="258"/>
      <c r="AV1323" s="258"/>
      <c r="AW1323" s="258"/>
      <c r="AX1323" s="258"/>
      <c r="AY1323" s="258"/>
      <c r="AZ1323" s="258"/>
      <c r="BA1323" s="258"/>
      <c r="BB1323" s="258"/>
      <c r="BC1323" s="258"/>
      <c r="BD1323" s="258"/>
      <c r="BE1323" s="258"/>
      <c r="BF1323" s="258"/>
      <c r="BG1323" s="258"/>
      <c r="BH1323" s="258"/>
      <c r="BI1323" s="258"/>
      <c r="BJ1323" s="258"/>
      <c r="BK1323" s="258"/>
      <c r="BL1323" s="297"/>
      <c r="BM1323" s="258"/>
      <c r="BN1323" s="258"/>
      <c r="BO1323" s="258"/>
      <c r="BP1323" s="258"/>
      <c r="BQ1323" s="258"/>
      <c r="BR1323" s="258"/>
      <c r="BS1323" s="258"/>
      <c r="BT1323" s="258"/>
      <c r="BU1323" s="258"/>
      <c r="BV1323" s="259"/>
      <c r="BW1323" s="260"/>
      <c r="BX1323" s="258"/>
      <c r="BY1323" s="258"/>
      <c r="BZ1323" s="258"/>
      <c r="CA1323" s="258"/>
    </row>
    <row r="1324" spans="2:79" x14ac:dyDescent="0.25">
      <c r="B1324" s="263"/>
      <c r="C1324" s="261"/>
      <c r="I1324" s="220"/>
      <c r="J1324" s="253"/>
      <c r="K1324" s="254"/>
      <c r="L1324" s="254"/>
      <c r="M1324" s="255"/>
      <c r="N1324" s="326"/>
      <c r="O1324" s="256"/>
      <c r="P1324" s="256"/>
      <c r="Q1324" s="256"/>
      <c r="R1324" s="256"/>
      <c r="S1324" s="256"/>
      <c r="T1324" s="256"/>
      <c r="U1324" s="256"/>
      <c r="V1324" s="257"/>
      <c r="W1324" s="257"/>
      <c r="X1324" s="257"/>
      <c r="Y1324" s="257"/>
      <c r="Z1324" s="257"/>
      <c r="AA1324" s="257"/>
      <c r="AB1324" s="253"/>
      <c r="AC1324" s="258"/>
      <c r="AD1324" s="253"/>
      <c r="AE1324" s="253"/>
      <c r="AF1324" s="253"/>
      <c r="AG1324" s="253"/>
      <c r="AH1324" s="253"/>
      <c r="AI1324" s="253"/>
      <c r="AJ1324" s="253"/>
      <c r="AK1324" s="258"/>
      <c r="AL1324" s="258"/>
      <c r="AM1324" s="258"/>
      <c r="AN1324" s="258"/>
      <c r="AO1324" s="258"/>
      <c r="AP1324" s="258"/>
      <c r="AQ1324" s="258"/>
      <c r="AR1324" s="258"/>
      <c r="AS1324" s="258"/>
      <c r="AT1324" s="258"/>
      <c r="AU1324" s="258"/>
      <c r="AV1324" s="258"/>
      <c r="AW1324" s="258"/>
      <c r="AX1324" s="258"/>
      <c r="AY1324" s="258"/>
      <c r="AZ1324" s="258"/>
      <c r="BA1324" s="258"/>
      <c r="BB1324" s="258"/>
      <c r="BC1324" s="258"/>
      <c r="BD1324" s="258"/>
      <c r="BE1324" s="258"/>
      <c r="BF1324" s="258"/>
      <c r="BG1324" s="258"/>
      <c r="BH1324" s="258"/>
      <c r="BI1324" s="258"/>
      <c r="BJ1324" s="258"/>
      <c r="BK1324" s="258"/>
      <c r="BL1324" s="297"/>
      <c r="BM1324" s="258"/>
      <c r="BN1324" s="258"/>
      <c r="BO1324" s="258"/>
      <c r="BP1324" s="258"/>
      <c r="BQ1324" s="258"/>
      <c r="BR1324" s="258"/>
      <c r="BS1324" s="258"/>
      <c r="BT1324" s="258"/>
      <c r="BU1324" s="258"/>
      <c r="BV1324" s="259"/>
      <c r="BW1324" s="260"/>
      <c r="BX1324" s="258"/>
      <c r="BY1324" s="258"/>
      <c r="BZ1324" s="258"/>
      <c r="CA1324" s="258"/>
    </row>
    <row r="1325" spans="2:79" x14ac:dyDescent="0.25">
      <c r="B1325" s="263"/>
      <c r="C1325" s="261"/>
      <c r="I1325" s="220"/>
      <c r="J1325" s="253"/>
      <c r="K1325" s="254"/>
      <c r="L1325" s="254"/>
      <c r="M1325" s="255"/>
      <c r="N1325" s="326"/>
      <c r="O1325" s="256"/>
      <c r="P1325" s="256"/>
      <c r="Q1325" s="256"/>
      <c r="R1325" s="256"/>
      <c r="S1325" s="256"/>
      <c r="T1325" s="256"/>
      <c r="U1325" s="256"/>
      <c r="V1325" s="257"/>
      <c r="W1325" s="257"/>
      <c r="X1325" s="257"/>
      <c r="Y1325" s="257"/>
      <c r="Z1325" s="257"/>
      <c r="AA1325" s="257"/>
      <c r="AB1325" s="253"/>
      <c r="AC1325" s="258"/>
      <c r="AD1325" s="253"/>
      <c r="AE1325" s="253"/>
      <c r="AF1325" s="253"/>
      <c r="AG1325" s="253"/>
      <c r="AH1325" s="253"/>
      <c r="AI1325" s="253"/>
      <c r="AJ1325" s="253"/>
      <c r="AK1325" s="258"/>
      <c r="AL1325" s="258"/>
      <c r="AM1325" s="258"/>
      <c r="AN1325" s="258"/>
      <c r="AO1325" s="258"/>
      <c r="AP1325" s="258"/>
      <c r="AQ1325" s="258"/>
      <c r="AR1325" s="258"/>
      <c r="AS1325" s="258"/>
      <c r="AT1325" s="258"/>
      <c r="AU1325" s="258"/>
      <c r="AV1325" s="258"/>
      <c r="AW1325" s="258"/>
      <c r="AX1325" s="258"/>
      <c r="AY1325" s="258"/>
      <c r="AZ1325" s="258"/>
      <c r="BA1325" s="258"/>
      <c r="BB1325" s="258"/>
      <c r="BC1325" s="258"/>
      <c r="BD1325" s="258"/>
      <c r="BE1325" s="258"/>
      <c r="BF1325" s="258"/>
      <c r="BG1325" s="258"/>
      <c r="BH1325" s="258"/>
      <c r="BI1325" s="258"/>
      <c r="BJ1325" s="258"/>
      <c r="BK1325" s="258"/>
      <c r="BL1325" s="297"/>
      <c r="BM1325" s="258"/>
      <c r="BN1325" s="258"/>
      <c r="BO1325" s="258"/>
      <c r="BP1325" s="258"/>
      <c r="BQ1325" s="258"/>
      <c r="BR1325" s="258"/>
      <c r="BS1325" s="258"/>
      <c r="BT1325" s="258"/>
      <c r="BU1325" s="258"/>
      <c r="BV1325" s="259"/>
      <c r="BW1325" s="260"/>
      <c r="BX1325" s="258"/>
      <c r="BY1325" s="258"/>
      <c r="BZ1325" s="258"/>
      <c r="CA1325" s="258"/>
    </row>
    <row r="1326" spans="2:79" x14ac:dyDescent="0.25">
      <c r="B1326" s="263"/>
      <c r="C1326" s="261"/>
      <c r="I1326" s="220"/>
      <c r="J1326" s="253"/>
      <c r="K1326" s="254"/>
      <c r="L1326" s="254"/>
      <c r="M1326" s="255"/>
      <c r="N1326" s="326"/>
      <c r="O1326" s="256"/>
      <c r="P1326" s="256"/>
      <c r="Q1326" s="256"/>
      <c r="R1326" s="256"/>
      <c r="S1326" s="256"/>
      <c r="T1326" s="256"/>
      <c r="U1326" s="256"/>
      <c r="V1326" s="257"/>
      <c r="W1326" s="257"/>
      <c r="X1326" s="257"/>
      <c r="Y1326" s="257"/>
      <c r="Z1326" s="257"/>
      <c r="AA1326" s="257"/>
      <c r="AB1326" s="253"/>
      <c r="AC1326" s="258"/>
      <c r="AD1326" s="253"/>
      <c r="AE1326" s="253"/>
      <c r="AF1326" s="253"/>
      <c r="AG1326" s="253"/>
      <c r="AH1326" s="253"/>
      <c r="AI1326" s="253"/>
      <c r="AJ1326" s="253"/>
      <c r="AK1326" s="258"/>
      <c r="AL1326" s="258"/>
      <c r="AM1326" s="258"/>
      <c r="AN1326" s="258"/>
      <c r="AO1326" s="258"/>
      <c r="AP1326" s="258"/>
      <c r="AQ1326" s="258"/>
      <c r="AR1326" s="258"/>
      <c r="AS1326" s="258"/>
      <c r="AT1326" s="258"/>
      <c r="AU1326" s="258"/>
      <c r="AV1326" s="258"/>
      <c r="AW1326" s="258"/>
      <c r="AX1326" s="258"/>
      <c r="AY1326" s="258"/>
      <c r="AZ1326" s="258"/>
      <c r="BA1326" s="258"/>
      <c r="BB1326" s="258"/>
      <c r="BC1326" s="258"/>
      <c r="BD1326" s="258"/>
      <c r="BE1326" s="258"/>
      <c r="BF1326" s="258"/>
      <c r="BG1326" s="258"/>
      <c r="BH1326" s="258"/>
      <c r="BI1326" s="258"/>
      <c r="BJ1326" s="258"/>
      <c r="BK1326" s="258"/>
      <c r="BL1326" s="297"/>
      <c r="BM1326" s="258"/>
      <c r="BN1326" s="258"/>
      <c r="BO1326" s="258"/>
      <c r="BP1326" s="258"/>
      <c r="BQ1326" s="258"/>
      <c r="BR1326" s="258"/>
      <c r="BS1326" s="258"/>
      <c r="BT1326" s="258"/>
      <c r="BU1326" s="258"/>
      <c r="BV1326" s="259"/>
      <c r="BW1326" s="260"/>
      <c r="BX1326" s="258"/>
      <c r="BY1326" s="258"/>
      <c r="BZ1326" s="258"/>
      <c r="CA1326" s="258"/>
    </row>
    <row r="1327" spans="2:79" x14ac:dyDescent="0.25">
      <c r="B1327" s="263"/>
      <c r="C1327" s="261"/>
      <c r="I1327" s="220"/>
      <c r="J1327" s="253"/>
      <c r="K1327" s="254"/>
      <c r="L1327" s="254"/>
      <c r="M1327" s="255"/>
      <c r="N1327" s="326"/>
      <c r="O1327" s="256"/>
      <c r="P1327" s="256"/>
      <c r="Q1327" s="256"/>
      <c r="R1327" s="256"/>
      <c r="S1327" s="256"/>
      <c r="T1327" s="256"/>
      <c r="U1327" s="256"/>
      <c r="V1327" s="257"/>
      <c r="W1327" s="257"/>
      <c r="X1327" s="257"/>
      <c r="Y1327" s="257"/>
      <c r="Z1327" s="257"/>
      <c r="AA1327" s="257"/>
      <c r="AB1327" s="253"/>
      <c r="AC1327" s="258"/>
      <c r="AD1327" s="253"/>
      <c r="AE1327" s="253"/>
      <c r="AF1327" s="253"/>
      <c r="AG1327" s="253"/>
      <c r="AH1327" s="253"/>
      <c r="AI1327" s="253"/>
      <c r="AJ1327" s="253"/>
      <c r="AK1327" s="258"/>
      <c r="AL1327" s="258"/>
      <c r="AM1327" s="258"/>
      <c r="AN1327" s="258"/>
      <c r="AO1327" s="258"/>
      <c r="AP1327" s="258"/>
      <c r="AQ1327" s="258"/>
      <c r="AR1327" s="258"/>
      <c r="AS1327" s="258"/>
      <c r="AT1327" s="258"/>
      <c r="AU1327" s="258"/>
      <c r="AV1327" s="258"/>
      <c r="AW1327" s="258"/>
      <c r="AX1327" s="258"/>
      <c r="AY1327" s="258"/>
      <c r="AZ1327" s="258"/>
      <c r="BA1327" s="258"/>
      <c r="BB1327" s="258"/>
      <c r="BC1327" s="258"/>
      <c r="BD1327" s="258"/>
      <c r="BE1327" s="258"/>
      <c r="BF1327" s="258"/>
      <c r="BG1327" s="258"/>
      <c r="BH1327" s="258"/>
      <c r="BI1327" s="258"/>
      <c r="BJ1327" s="258"/>
      <c r="BK1327" s="258"/>
      <c r="BL1327" s="297"/>
      <c r="BM1327" s="258"/>
      <c r="BN1327" s="258"/>
      <c r="BO1327" s="258"/>
      <c r="BP1327" s="258"/>
      <c r="BQ1327" s="258"/>
      <c r="BR1327" s="258"/>
      <c r="BS1327" s="258"/>
      <c r="BT1327" s="258"/>
      <c r="BU1327" s="258"/>
      <c r="BV1327" s="259"/>
      <c r="BW1327" s="260"/>
      <c r="BX1327" s="258"/>
      <c r="BY1327" s="258"/>
      <c r="BZ1327" s="258"/>
      <c r="CA1327" s="258"/>
    </row>
    <row r="1328" spans="2:79" x14ac:dyDescent="0.25">
      <c r="B1328" s="263"/>
      <c r="C1328" s="261"/>
      <c r="I1328" s="220"/>
      <c r="J1328" s="253"/>
      <c r="K1328" s="254"/>
      <c r="L1328" s="254"/>
      <c r="M1328" s="255"/>
      <c r="N1328" s="326"/>
      <c r="O1328" s="256"/>
      <c r="P1328" s="256"/>
      <c r="Q1328" s="256"/>
      <c r="R1328" s="256"/>
      <c r="S1328" s="256"/>
      <c r="T1328" s="256"/>
      <c r="U1328" s="256"/>
      <c r="V1328" s="257"/>
      <c r="W1328" s="257"/>
      <c r="X1328" s="257"/>
      <c r="Y1328" s="257"/>
      <c r="Z1328" s="257"/>
      <c r="AA1328" s="257"/>
      <c r="AB1328" s="253"/>
      <c r="AC1328" s="258"/>
      <c r="AD1328" s="253"/>
      <c r="AE1328" s="253"/>
      <c r="AF1328" s="253"/>
      <c r="AG1328" s="253"/>
      <c r="AH1328" s="253"/>
      <c r="AI1328" s="253"/>
      <c r="AJ1328" s="253"/>
      <c r="AK1328" s="258"/>
      <c r="AL1328" s="258"/>
      <c r="AM1328" s="258"/>
      <c r="AN1328" s="258"/>
      <c r="AO1328" s="258"/>
      <c r="AP1328" s="258"/>
      <c r="AQ1328" s="258"/>
      <c r="AR1328" s="258"/>
      <c r="AS1328" s="258"/>
      <c r="AT1328" s="258"/>
      <c r="AU1328" s="258"/>
      <c r="AV1328" s="258"/>
      <c r="AW1328" s="258"/>
      <c r="AX1328" s="258"/>
      <c r="AY1328" s="258"/>
      <c r="AZ1328" s="258"/>
      <c r="BA1328" s="258"/>
      <c r="BB1328" s="258"/>
      <c r="BC1328" s="258"/>
      <c r="BD1328" s="258"/>
      <c r="BE1328" s="258"/>
      <c r="BF1328" s="258"/>
      <c r="BG1328" s="258"/>
      <c r="BH1328" s="258"/>
      <c r="BI1328" s="258"/>
      <c r="BJ1328" s="258"/>
      <c r="BK1328" s="258"/>
      <c r="BL1328" s="297"/>
      <c r="BM1328" s="258"/>
      <c r="BN1328" s="258"/>
      <c r="BO1328" s="258"/>
      <c r="BP1328" s="258"/>
      <c r="BQ1328" s="258"/>
      <c r="BR1328" s="258"/>
      <c r="BS1328" s="258"/>
      <c r="BT1328" s="258"/>
      <c r="BU1328" s="258"/>
      <c r="BV1328" s="259"/>
      <c r="BW1328" s="260"/>
      <c r="BX1328" s="258"/>
      <c r="BY1328" s="258"/>
      <c r="BZ1328" s="258"/>
      <c r="CA1328" s="258"/>
    </row>
    <row r="1329" spans="2:79" x14ac:dyDescent="0.25">
      <c r="B1329" s="263"/>
      <c r="C1329" s="261"/>
      <c r="I1329" s="220"/>
      <c r="J1329" s="253"/>
      <c r="K1329" s="254"/>
      <c r="L1329" s="254"/>
      <c r="M1329" s="255"/>
      <c r="N1329" s="326"/>
      <c r="O1329" s="256"/>
      <c r="P1329" s="256"/>
      <c r="Q1329" s="256"/>
      <c r="R1329" s="256"/>
      <c r="S1329" s="256"/>
      <c r="T1329" s="256"/>
      <c r="U1329" s="256"/>
      <c r="V1329" s="257"/>
      <c r="W1329" s="257"/>
      <c r="X1329" s="257"/>
      <c r="Y1329" s="257"/>
      <c r="Z1329" s="257"/>
      <c r="AA1329" s="257"/>
      <c r="AB1329" s="253"/>
      <c r="AC1329" s="258"/>
      <c r="AD1329" s="253"/>
      <c r="AE1329" s="253"/>
      <c r="AF1329" s="253"/>
      <c r="AG1329" s="253"/>
      <c r="AH1329" s="253"/>
      <c r="AI1329" s="253"/>
      <c r="AJ1329" s="253"/>
      <c r="AK1329" s="258"/>
      <c r="AL1329" s="258"/>
      <c r="AM1329" s="258"/>
      <c r="AN1329" s="258"/>
      <c r="AO1329" s="258"/>
      <c r="AP1329" s="258"/>
      <c r="AQ1329" s="258"/>
      <c r="AR1329" s="258"/>
      <c r="AS1329" s="258"/>
      <c r="AT1329" s="258"/>
      <c r="AU1329" s="258"/>
      <c r="AV1329" s="258"/>
      <c r="AW1329" s="258"/>
      <c r="AX1329" s="258"/>
      <c r="AY1329" s="258"/>
      <c r="AZ1329" s="258"/>
      <c r="BA1329" s="258"/>
      <c r="BB1329" s="258"/>
      <c r="BC1329" s="258"/>
      <c r="BD1329" s="258"/>
      <c r="BE1329" s="258"/>
      <c r="BF1329" s="258"/>
      <c r="BG1329" s="258"/>
      <c r="BH1329" s="258"/>
      <c r="BI1329" s="258"/>
      <c r="BJ1329" s="258"/>
      <c r="BK1329" s="258"/>
      <c r="BL1329" s="297"/>
      <c r="BM1329" s="258"/>
      <c r="BN1329" s="258"/>
      <c r="BO1329" s="258"/>
      <c r="BP1329" s="258"/>
      <c r="BQ1329" s="258"/>
      <c r="BR1329" s="258"/>
      <c r="BS1329" s="258"/>
      <c r="BT1329" s="258"/>
      <c r="BU1329" s="258"/>
      <c r="BV1329" s="259"/>
      <c r="BW1329" s="260"/>
      <c r="BX1329" s="258"/>
      <c r="BY1329" s="258"/>
      <c r="BZ1329" s="258"/>
      <c r="CA1329" s="258"/>
    </row>
    <row r="1330" spans="2:79" x14ac:dyDescent="0.25">
      <c r="B1330" s="263"/>
      <c r="C1330" s="261"/>
      <c r="I1330" s="220"/>
      <c r="J1330" s="253"/>
      <c r="K1330" s="254"/>
      <c r="L1330" s="254"/>
      <c r="M1330" s="255"/>
      <c r="N1330" s="326"/>
      <c r="O1330" s="256"/>
      <c r="P1330" s="256"/>
      <c r="Q1330" s="256"/>
      <c r="R1330" s="256"/>
      <c r="S1330" s="256"/>
      <c r="T1330" s="256"/>
      <c r="U1330" s="256"/>
      <c r="V1330" s="257"/>
      <c r="W1330" s="257"/>
      <c r="X1330" s="257"/>
      <c r="Y1330" s="257"/>
      <c r="Z1330" s="257"/>
      <c r="AA1330" s="257"/>
      <c r="AB1330" s="253"/>
      <c r="AC1330" s="258"/>
      <c r="AD1330" s="253"/>
      <c r="AE1330" s="253"/>
      <c r="AF1330" s="253"/>
      <c r="AG1330" s="253"/>
      <c r="AH1330" s="253"/>
      <c r="AI1330" s="253"/>
      <c r="AJ1330" s="253"/>
      <c r="AK1330" s="258"/>
      <c r="AL1330" s="258"/>
      <c r="AM1330" s="258"/>
      <c r="AN1330" s="258"/>
      <c r="AO1330" s="258"/>
      <c r="AP1330" s="258"/>
      <c r="AQ1330" s="258"/>
      <c r="AR1330" s="258"/>
      <c r="AS1330" s="258"/>
      <c r="AT1330" s="258"/>
      <c r="AU1330" s="258"/>
      <c r="AV1330" s="258"/>
      <c r="AW1330" s="258"/>
      <c r="AX1330" s="258"/>
      <c r="AY1330" s="258"/>
      <c r="AZ1330" s="258"/>
      <c r="BA1330" s="258"/>
      <c r="BB1330" s="258"/>
      <c r="BC1330" s="258"/>
      <c r="BD1330" s="258"/>
      <c r="BE1330" s="258"/>
      <c r="BF1330" s="258"/>
      <c r="BG1330" s="258"/>
      <c r="BH1330" s="258"/>
      <c r="BI1330" s="258"/>
      <c r="BJ1330" s="258"/>
      <c r="BK1330" s="258"/>
      <c r="BL1330" s="297"/>
      <c r="BM1330" s="258"/>
      <c r="BN1330" s="258"/>
      <c r="BO1330" s="258"/>
      <c r="BP1330" s="258"/>
      <c r="BQ1330" s="258"/>
      <c r="BR1330" s="258"/>
      <c r="BS1330" s="258"/>
      <c r="BT1330" s="258"/>
      <c r="BU1330" s="258"/>
      <c r="BV1330" s="259"/>
      <c r="BW1330" s="260"/>
      <c r="BX1330" s="258"/>
      <c r="BY1330" s="258"/>
      <c r="BZ1330" s="258"/>
      <c r="CA1330" s="258"/>
    </row>
    <row r="1331" spans="2:79" x14ac:dyDescent="0.25">
      <c r="B1331" s="263"/>
      <c r="C1331" s="261"/>
      <c r="I1331" s="220"/>
      <c r="J1331" s="253"/>
      <c r="K1331" s="254"/>
      <c r="L1331" s="254"/>
      <c r="M1331" s="255"/>
      <c r="N1331" s="326"/>
      <c r="O1331" s="256"/>
      <c r="P1331" s="256"/>
      <c r="Q1331" s="256"/>
      <c r="R1331" s="256"/>
      <c r="S1331" s="256"/>
      <c r="T1331" s="256"/>
      <c r="U1331" s="256"/>
      <c r="V1331" s="257"/>
      <c r="W1331" s="257"/>
      <c r="X1331" s="257"/>
      <c r="Y1331" s="257"/>
      <c r="Z1331" s="257"/>
      <c r="AA1331" s="257"/>
      <c r="AB1331" s="253"/>
      <c r="AC1331" s="258"/>
      <c r="AD1331" s="253"/>
      <c r="AE1331" s="253"/>
      <c r="AF1331" s="253"/>
      <c r="AG1331" s="253"/>
      <c r="AH1331" s="253"/>
      <c r="AI1331" s="253"/>
      <c r="AJ1331" s="253"/>
      <c r="AK1331" s="258"/>
      <c r="AL1331" s="258"/>
      <c r="AM1331" s="258"/>
      <c r="AN1331" s="258"/>
      <c r="AO1331" s="258"/>
      <c r="AP1331" s="258"/>
      <c r="AQ1331" s="258"/>
      <c r="AR1331" s="258"/>
      <c r="AS1331" s="258"/>
      <c r="AT1331" s="258"/>
      <c r="AU1331" s="258"/>
      <c r="AV1331" s="258"/>
      <c r="AW1331" s="258"/>
      <c r="AX1331" s="258"/>
      <c r="AY1331" s="258"/>
      <c r="AZ1331" s="258"/>
      <c r="BA1331" s="258"/>
      <c r="BB1331" s="258"/>
      <c r="BC1331" s="258"/>
      <c r="BD1331" s="258"/>
      <c r="BE1331" s="258"/>
      <c r="BF1331" s="258"/>
      <c r="BG1331" s="258"/>
      <c r="BH1331" s="258"/>
      <c r="BI1331" s="258"/>
      <c r="BJ1331" s="258"/>
      <c r="BK1331" s="258"/>
      <c r="BL1331" s="297"/>
      <c r="BM1331" s="258"/>
      <c r="BN1331" s="258"/>
      <c r="BO1331" s="258"/>
      <c r="BP1331" s="258"/>
      <c r="BQ1331" s="258"/>
      <c r="BR1331" s="258"/>
      <c r="BS1331" s="258"/>
      <c r="BT1331" s="258"/>
      <c r="BU1331" s="258"/>
      <c r="BV1331" s="259"/>
      <c r="BW1331" s="260"/>
      <c r="BX1331" s="258"/>
      <c r="BY1331" s="258"/>
      <c r="BZ1331" s="258"/>
      <c r="CA1331" s="258"/>
    </row>
    <row r="1332" spans="2:79" x14ac:dyDescent="0.25">
      <c r="B1332" s="263"/>
      <c r="C1332" s="261"/>
      <c r="I1332" s="220"/>
      <c r="J1332" s="253"/>
      <c r="K1332" s="254"/>
      <c r="L1332" s="254"/>
      <c r="M1332" s="255"/>
      <c r="N1332" s="326"/>
      <c r="O1332" s="256"/>
      <c r="P1332" s="256"/>
      <c r="Q1332" s="256"/>
      <c r="R1332" s="256"/>
      <c r="S1332" s="256"/>
      <c r="T1332" s="256"/>
      <c r="U1332" s="256"/>
      <c r="V1332" s="257"/>
      <c r="W1332" s="257"/>
      <c r="X1332" s="257"/>
      <c r="Y1332" s="257"/>
      <c r="Z1332" s="257"/>
      <c r="AA1332" s="257"/>
      <c r="AB1332" s="253"/>
      <c r="AC1332" s="258"/>
      <c r="AD1332" s="253"/>
      <c r="AE1332" s="253"/>
      <c r="AF1332" s="253"/>
      <c r="AG1332" s="253"/>
      <c r="AH1332" s="253"/>
      <c r="AI1332" s="253"/>
      <c r="AJ1332" s="253"/>
      <c r="AK1332" s="258"/>
      <c r="AL1332" s="258"/>
      <c r="AM1332" s="258"/>
      <c r="AN1332" s="258"/>
      <c r="AO1332" s="258"/>
      <c r="AP1332" s="258"/>
      <c r="AQ1332" s="258"/>
      <c r="AR1332" s="258"/>
      <c r="AS1332" s="258"/>
      <c r="AT1332" s="258"/>
      <c r="AU1332" s="258"/>
      <c r="AV1332" s="258"/>
      <c r="AW1332" s="258"/>
      <c r="AX1332" s="258"/>
      <c r="AY1332" s="258"/>
      <c r="AZ1332" s="258"/>
      <c r="BA1332" s="258"/>
      <c r="BB1332" s="258"/>
      <c r="BC1332" s="258"/>
      <c r="BD1332" s="258"/>
      <c r="BE1332" s="258"/>
      <c r="BF1332" s="258"/>
      <c r="BG1332" s="258"/>
      <c r="BH1332" s="258"/>
      <c r="BI1332" s="258"/>
      <c r="BJ1332" s="258"/>
      <c r="BK1332" s="258"/>
      <c r="BL1332" s="297"/>
      <c r="BM1332" s="258"/>
      <c r="BN1332" s="258"/>
      <c r="BO1332" s="258"/>
      <c r="BP1332" s="258"/>
      <c r="BQ1332" s="258"/>
      <c r="BR1332" s="258"/>
      <c r="BS1332" s="258"/>
      <c r="BT1332" s="258"/>
      <c r="BU1332" s="258"/>
      <c r="BV1332" s="259"/>
      <c r="BW1332" s="260"/>
      <c r="BX1332" s="258"/>
      <c r="BY1332" s="258"/>
      <c r="BZ1332" s="258"/>
      <c r="CA1332" s="258"/>
    </row>
    <row r="1333" spans="2:79" x14ac:dyDescent="0.25">
      <c r="B1333" s="263"/>
      <c r="C1333" s="261"/>
      <c r="I1333" s="220"/>
      <c r="J1333" s="253"/>
      <c r="K1333" s="254"/>
      <c r="L1333" s="254"/>
      <c r="M1333" s="255"/>
      <c r="N1333" s="326"/>
      <c r="O1333" s="256"/>
      <c r="P1333" s="256"/>
      <c r="Q1333" s="256"/>
      <c r="R1333" s="256"/>
      <c r="S1333" s="256"/>
      <c r="T1333" s="256"/>
      <c r="U1333" s="256"/>
      <c r="V1333" s="257"/>
      <c r="W1333" s="257"/>
      <c r="X1333" s="257"/>
      <c r="Y1333" s="257"/>
      <c r="Z1333" s="257"/>
      <c r="AA1333" s="257"/>
      <c r="AB1333" s="253"/>
      <c r="AC1333" s="258"/>
      <c r="AD1333" s="253"/>
      <c r="AE1333" s="253"/>
      <c r="AF1333" s="253"/>
      <c r="AG1333" s="253"/>
      <c r="AH1333" s="253"/>
      <c r="AI1333" s="253"/>
      <c r="AJ1333" s="253"/>
      <c r="AK1333" s="258"/>
      <c r="AL1333" s="258"/>
      <c r="AM1333" s="258"/>
      <c r="AN1333" s="258"/>
      <c r="AO1333" s="258"/>
      <c r="AP1333" s="258"/>
      <c r="AQ1333" s="258"/>
      <c r="AR1333" s="258"/>
      <c r="AS1333" s="258"/>
      <c r="AT1333" s="258"/>
      <c r="AU1333" s="258"/>
      <c r="AV1333" s="258"/>
      <c r="AW1333" s="258"/>
      <c r="AX1333" s="258"/>
      <c r="AY1333" s="258"/>
      <c r="AZ1333" s="258"/>
      <c r="BA1333" s="258"/>
      <c r="BB1333" s="258"/>
      <c r="BC1333" s="258"/>
      <c r="BD1333" s="258"/>
      <c r="BE1333" s="258"/>
      <c r="BF1333" s="258"/>
      <c r="BG1333" s="258"/>
      <c r="BH1333" s="258"/>
      <c r="BI1333" s="258"/>
      <c r="BJ1333" s="258"/>
      <c r="BK1333" s="258"/>
      <c r="BL1333" s="297"/>
      <c r="BM1333" s="258"/>
      <c r="BN1333" s="258"/>
      <c r="BO1333" s="258"/>
      <c r="BP1333" s="258"/>
      <c r="BQ1333" s="258"/>
      <c r="BR1333" s="258"/>
      <c r="BS1333" s="258"/>
      <c r="BT1333" s="258"/>
      <c r="BU1333" s="258"/>
      <c r="BV1333" s="259"/>
      <c r="BW1333" s="260"/>
      <c r="BX1333" s="258"/>
      <c r="BY1333" s="258"/>
      <c r="BZ1333" s="258"/>
      <c r="CA1333" s="258"/>
    </row>
    <row r="1334" spans="2:79" x14ac:dyDescent="0.25">
      <c r="B1334" s="263"/>
      <c r="C1334" s="261"/>
      <c r="I1334" s="220"/>
      <c r="J1334" s="253"/>
      <c r="K1334" s="254"/>
      <c r="L1334" s="254"/>
      <c r="M1334" s="255"/>
      <c r="N1334" s="326"/>
      <c r="O1334" s="256"/>
      <c r="P1334" s="256"/>
      <c r="Q1334" s="256"/>
      <c r="R1334" s="256"/>
      <c r="S1334" s="256"/>
      <c r="T1334" s="256"/>
      <c r="U1334" s="256"/>
      <c r="V1334" s="257"/>
      <c r="W1334" s="257"/>
      <c r="X1334" s="257"/>
      <c r="Y1334" s="257"/>
      <c r="Z1334" s="257"/>
      <c r="AA1334" s="257"/>
      <c r="AB1334" s="253"/>
      <c r="AC1334" s="258"/>
      <c r="AD1334" s="253"/>
      <c r="AE1334" s="253"/>
      <c r="AF1334" s="253"/>
      <c r="AG1334" s="253"/>
      <c r="AH1334" s="253"/>
      <c r="AI1334" s="253"/>
      <c r="AJ1334" s="253"/>
      <c r="AK1334" s="258"/>
      <c r="AL1334" s="258"/>
      <c r="AM1334" s="258"/>
      <c r="AN1334" s="258"/>
      <c r="AO1334" s="258"/>
      <c r="AP1334" s="258"/>
      <c r="AQ1334" s="258"/>
      <c r="AR1334" s="258"/>
      <c r="AS1334" s="258"/>
      <c r="AT1334" s="258"/>
      <c r="AU1334" s="258"/>
      <c r="AV1334" s="258"/>
      <c r="AW1334" s="258"/>
      <c r="AX1334" s="258"/>
      <c r="AY1334" s="258"/>
      <c r="AZ1334" s="258"/>
      <c r="BA1334" s="258"/>
      <c r="BB1334" s="258"/>
      <c r="BC1334" s="258"/>
      <c r="BD1334" s="258"/>
      <c r="BE1334" s="258"/>
      <c r="BF1334" s="258"/>
      <c r="BG1334" s="258"/>
      <c r="BH1334" s="258"/>
      <c r="BI1334" s="258"/>
      <c r="BJ1334" s="258"/>
      <c r="BK1334" s="258"/>
      <c r="BL1334" s="297"/>
      <c r="BM1334" s="258"/>
      <c r="BN1334" s="258"/>
      <c r="BO1334" s="258"/>
      <c r="BP1334" s="258"/>
      <c r="BQ1334" s="258"/>
      <c r="BR1334" s="258"/>
      <c r="BS1334" s="258"/>
      <c r="BT1334" s="258"/>
      <c r="BU1334" s="258"/>
      <c r="BV1334" s="259"/>
      <c r="BW1334" s="260"/>
      <c r="BX1334" s="258"/>
      <c r="BY1334" s="258"/>
      <c r="BZ1334" s="258"/>
      <c r="CA1334" s="258"/>
    </row>
    <row r="1335" spans="2:79" x14ac:dyDescent="0.25">
      <c r="B1335" s="263"/>
      <c r="C1335" s="261"/>
      <c r="I1335" s="220"/>
      <c r="J1335" s="253"/>
      <c r="K1335" s="254"/>
      <c r="L1335" s="254"/>
      <c r="M1335" s="255"/>
      <c r="N1335" s="326"/>
      <c r="O1335" s="256"/>
      <c r="P1335" s="256"/>
      <c r="Q1335" s="256"/>
      <c r="R1335" s="256"/>
      <c r="S1335" s="256"/>
      <c r="T1335" s="256"/>
      <c r="U1335" s="256"/>
      <c r="V1335" s="257"/>
      <c r="W1335" s="257"/>
      <c r="X1335" s="257"/>
      <c r="Y1335" s="257"/>
      <c r="Z1335" s="257"/>
      <c r="AA1335" s="257"/>
      <c r="AB1335" s="253"/>
      <c r="AC1335" s="258"/>
      <c r="AD1335" s="253"/>
      <c r="AE1335" s="253"/>
      <c r="AF1335" s="253"/>
      <c r="AG1335" s="253"/>
      <c r="AH1335" s="253"/>
      <c r="AI1335" s="253"/>
      <c r="AJ1335" s="253"/>
      <c r="AK1335" s="258"/>
      <c r="AL1335" s="258"/>
      <c r="AM1335" s="258"/>
      <c r="AN1335" s="258"/>
      <c r="AO1335" s="258"/>
      <c r="AP1335" s="258"/>
      <c r="AQ1335" s="258"/>
      <c r="AR1335" s="258"/>
      <c r="AS1335" s="258"/>
      <c r="AT1335" s="258"/>
      <c r="AU1335" s="258"/>
      <c r="AV1335" s="258"/>
      <c r="AW1335" s="258"/>
      <c r="AX1335" s="258"/>
      <c r="AY1335" s="258"/>
      <c r="AZ1335" s="258"/>
      <c r="BA1335" s="258"/>
      <c r="BB1335" s="258"/>
      <c r="BC1335" s="258"/>
      <c r="BD1335" s="258"/>
      <c r="BE1335" s="258"/>
      <c r="BF1335" s="258"/>
      <c r="BG1335" s="258"/>
      <c r="BH1335" s="258"/>
      <c r="BI1335" s="258"/>
      <c r="BJ1335" s="258"/>
      <c r="BK1335" s="258"/>
      <c r="BL1335" s="297"/>
      <c r="BM1335" s="258"/>
      <c r="BN1335" s="258"/>
      <c r="BO1335" s="258"/>
      <c r="BP1335" s="258"/>
      <c r="BQ1335" s="258"/>
      <c r="BR1335" s="258"/>
      <c r="BS1335" s="258"/>
      <c r="BT1335" s="258"/>
      <c r="BU1335" s="258"/>
      <c r="BV1335" s="259"/>
      <c r="BW1335" s="260"/>
      <c r="BX1335" s="258"/>
      <c r="BY1335" s="258"/>
      <c r="BZ1335" s="258"/>
      <c r="CA1335" s="258"/>
    </row>
    <row r="1336" spans="2:79" x14ac:dyDescent="0.25">
      <c r="B1336" s="263"/>
      <c r="C1336" s="261"/>
      <c r="I1336" s="220"/>
      <c r="J1336" s="253"/>
      <c r="K1336" s="254"/>
      <c r="L1336" s="254"/>
      <c r="M1336" s="255"/>
      <c r="N1336" s="326"/>
      <c r="O1336" s="256"/>
      <c r="P1336" s="256"/>
      <c r="Q1336" s="256"/>
      <c r="R1336" s="256"/>
      <c r="S1336" s="256"/>
      <c r="T1336" s="256"/>
      <c r="U1336" s="256"/>
      <c r="V1336" s="257"/>
      <c r="W1336" s="257"/>
      <c r="X1336" s="257"/>
      <c r="Y1336" s="257"/>
      <c r="Z1336" s="257"/>
      <c r="AA1336" s="257"/>
      <c r="AB1336" s="253"/>
      <c r="AC1336" s="258"/>
      <c r="AD1336" s="253"/>
      <c r="AE1336" s="253"/>
      <c r="AF1336" s="253"/>
      <c r="AG1336" s="253"/>
      <c r="AH1336" s="253"/>
      <c r="AI1336" s="253"/>
      <c r="AJ1336" s="253"/>
      <c r="AK1336" s="258"/>
      <c r="AL1336" s="258"/>
      <c r="AM1336" s="258"/>
      <c r="AN1336" s="258"/>
      <c r="AO1336" s="258"/>
      <c r="AP1336" s="258"/>
      <c r="AQ1336" s="258"/>
      <c r="AR1336" s="258"/>
      <c r="AS1336" s="258"/>
      <c r="AT1336" s="258"/>
      <c r="AU1336" s="258"/>
      <c r="AV1336" s="258"/>
      <c r="AW1336" s="258"/>
      <c r="AX1336" s="258"/>
      <c r="AY1336" s="258"/>
      <c r="AZ1336" s="258"/>
      <c r="BA1336" s="258"/>
      <c r="BB1336" s="258"/>
      <c r="BC1336" s="258"/>
      <c r="BD1336" s="258"/>
      <c r="BE1336" s="258"/>
      <c r="BF1336" s="258"/>
      <c r="BG1336" s="258"/>
      <c r="BH1336" s="258"/>
      <c r="BI1336" s="258"/>
      <c r="BJ1336" s="258"/>
      <c r="BK1336" s="258"/>
      <c r="BL1336" s="297"/>
      <c r="BM1336" s="258"/>
      <c r="BN1336" s="258"/>
      <c r="BO1336" s="258"/>
      <c r="BP1336" s="258"/>
      <c r="BQ1336" s="258"/>
      <c r="BR1336" s="258"/>
      <c r="BS1336" s="258"/>
      <c r="BT1336" s="258"/>
      <c r="BU1336" s="258"/>
      <c r="BV1336" s="259"/>
      <c r="BW1336" s="260"/>
      <c r="BX1336" s="258"/>
      <c r="BY1336" s="258"/>
      <c r="BZ1336" s="258"/>
      <c r="CA1336" s="258"/>
    </row>
    <row r="1337" spans="2:79" x14ac:dyDescent="0.25">
      <c r="B1337" s="263"/>
      <c r="C1337" s="261"/>
      <c r="I1337" s="220"/>
      <c r="J1337" s="253"/>
      <c r="K1337" s="254"/>
      <c r="L1337" s="254"/>
      <c r="M1337" s="255"/>
      <c r="N1337" s="326"/>
      <c r="O1337" s="256"/>
      <c r="P1337" s="256"/>
      <c r="Q1337" s="256"/>
      <c r="R1337" s="256"/>
      <c r="S1337" s="256"/>
      <c r="T1337" s="256"/>
      <c r="U1337" s="256"/>
      <c r="V1337" s="257"/>
      <c r="W1337" s="257"/>
      <c r="X1337" s="257"/>
      <c r="Y1337" s="257"/>
      <c r="Z1337" s="257"/>
      <c r="AA1337" s="257"/>
      <c r="AB1337" s="253"/>
      <c r="AC1337" s="258"/>
      <c r="AD1337" s="253"/>
      <c r="AE1337" s="253"/>
      <c r="AF1337" s="253"/>
      <c r="AG1337" s="253"/>
      <c r="AH1337" s="253"/>
      <c r="AI1337" s="253"/>
      <c r="AJ1337" s="253"/>
      <c r="AK1337" s="258"/>
      <c r="AL1337" s="258"/>
      <c r="AM1337" s="258"/>
      <c r="AN1337" s="258"/>
      <c r="AO1337" s="258"/>
      <c r="AP1337" s="258"/>
      <c r="AQ1337" s="258"/>
      <c r="AR1337" s="258"/>
      <c r="AS1337" s="258"/>
      <c r="AT1337" s="258"/>
      <c r="AU1337" s="258"/>
      <c r="AV1337" s="258"/>
      <c r="AW1337" s="258"/>
      <c r="AX1337" s="258"/>
      <c r="AY1337" s="258"/>
      <c r="AZ1337" s="258"/>
      <c r="BA1337" s="258"/>
      <c r="BB1337" s="258"/>
      <c r="BC1337" s="258"/>
      <c r="BD1337" s="258"/>
      <c r="BE1337" s="258"/>
      <c r="BF1337" s="258"/>
      <c r="BG1337" s="258"/>
      <c r="BH1337" s="258"/>
      <c r="BI1337" s="258"/>
      <c r="BJ1337" s="258"/>
      <c r="BK1337" s="258"/>
      <c r="BL1337" s="297"/>
      <c r="BM1337" s="258"/>
      <c r="BN1337" s="258"/>
      <c r="BO1337" s="258"/>
      <c r="BP1337" s="258"/>
      <c r="BQ1337" s="258"/>
      <c r="BR1337" s="258"/>
      <c r="BS1337" s="258"/>
      <c r="BT1337" s="258"/>
      <c r="BU1337" s="258"/>
      <c r="BV1337" s="259"/>
      <c r="BW1337" s="260"/>
      <c r="BX1337" s="258"/>
      <c r="BY1337" s="258"/>
      <c r="BZ1337" s="258"/>
      <c r="CA1337" s="258"/>
    </row>
    <row r="1338" spans="2:79" x14ac:dyDescent="0.25">
      <c r="B1338" s="263"/>
      <c r="C1338" s="261"/>
      <c r="I1338" s="220"/>
      <c r="J1338" s="253"/>
      <c r="K1338" s="254"/>
      <c r="L1338" s="254"/>
      <c r="M1338" s="255"/>
      <c r="N1338" s="326"/>
      <c r="O1338" s="256"/>
      <c r="P1338" s="256"/>
      <c r="Q1338" s="256"/>
      <c r="R1338" s="256"/>
      <c r="S1338" s="256"/>
      <c r="T1338" s="256"/>
      <c r="U1338" s="256"/>
      <c r="V1338" s="257"/>
      <c r="W1338" s="257"/>
      <c r="X1338" s="257"/>
      <c r="Y1338" s="257"/>
      <c r="Z1338" s="257"/>
      <c r="AA1338" s="257"/>
      <c r="AB1338" s="253"/>
      <c r="AC1338" s="258"/>
      <c r="AD1338" s="253"/>
      <c r="AE1338" s="253"/>
      <c r="AF1338" s="253"/>
      <c r="AG1338" s="253"/>
      <c r="AH1338" s="253"/>
      <c r="AI1338" s="253"/>
      <c r="AJ1338" s="253"/>
      <c r="AK1338" s="258"/>
      <c r="AL1338" s="258"/>
      <c r="AM1338" s="258"/>
      <c r="AN1338" s="258"/>
      <c r="AO1338" s="258"/>
      <c r="AP1338" s="258"/>
      <c r="AQ1338" s="258"/>
      <c r="AR1338" s="258"/>
      <c r="AS1338" s="258"/>
      <c r="AT1338" s="258"/>
      <c r="AU1338" s="258"/>
      <c r="AV1338" s="258"/>
      <c r="AW1338" s="258"/>
      <c r="AX1338" s="258"/>
      <c r="AY1338" s="258"/>
      <c r="AZ1338" s="258"/>
      <c r="BA1338" s="258"/>
      <c r="BB1338" s="258"/>
      <c r="BC1338" s="258"/>
      <c r="BD1338" s="258"/>
      <c r="BE1338" s="258"/>
      <c r="BF1338" s="258"/>
      <c r="BG1338" s="258"/>
      <c r="BH1338" s="258"/>
      <c r="BI1338" s="258"/>
      <c r="BJ1338" s="258"/>
      <c r="BK1338" s="258"/>
      <c r="BL1338" s="297"/>
      <c r="BM1338" s="258"/>
      <c r="BN1338" s="258"/>
      <c r="BO1338" s="258"/>
      <c r="BP1338" s="258"/>
      <c r="BQ1338" s="258"/>
      <c r="BR1338" s="258"/>
      <c r="BS1338" s="258"/>
      <c r="BT1338" s="258"/>
      <c r="BU1338" s="258"/>
      <c r="BV1338" s="259"/>
      <c r="BW1338" s="260"/>
      <c r="BX1338" s="258"/>
      <c r="BY1338" s="258"/>
      <c r="BZ1338" s="258"/>
      <c r="CA1338" s="258"/>
    </row>
    <row r="1339" spans="2:79" x14ac:dyDescent="0.25">
      <c r="B1339" s="263"/>
      <c r="C1339" s="261"/>
      <c r="I1339" s="220"/>
      <c r="J1339" s="253"/>
      <c r="K1339" s="254"/>
      <c r="L1339" s="254"/>
      <c r="M1339" s="255"/>
      <c r="N1339" s="326"/>
      <c r="O1339" s="256"/>
      <c r="P1339" s="256"/>
      <c r="Q1339" s="256"/>
      <c r="R1339" s="256"/>
      <c r="S1339" s="256"/>
      <c r="T1339" s="256"/>
      <c r="U1339" s="256"/>
      <c r="V1339" s="257"/>
      <c r="W1339" s="257"/>
      <c r="X1339" s="257"/>
      <c r="Y1339" s="257"/>
      <c r="Z1339" s="257"/>
      <c r="AA1339" s="257"/>
      <c r="AB1339" s="253"/>
      <c r="AC1339" s="258"/>
      <c r="AD1339" s="253"/>
      <c r="AE1339" s="253"/>
      <c r="AF1339" s="253"/>
      <c r="AG1339" s="253"/>
      <c r="AH1339" s="253"/>
      <c r="AI1339" s="253"/>
      <c r="AJ1339" s="253"/>
      <c r="AK1339" s="258"/>
      <c r="AL1339" s="258"/>
      <c r="AM1339" s="258"/>
      <c r="AN1339" s="258"/>
      <c r="AO1339" s="258"/>
      <c r="AP1339" s="258"/>
      <c r="AQ1339" s="258"/>
      <c r="AR1339" s="258"/>
      <c r="AS1339" s="258"/>
      <c r="AT1339" s="258"/>
      <c r="AU1339" s="258"/>
      <c r="AV1339" s="258"/>
      <c r="AW1339" s="258"/>
      <c r="AX1339" s="258"/>
      <c r="AY1339" s="258"/>
      <c r="AZ1339" s="258"/>
      <c r="BA1339" s="258"/>
      <c r="BB1339" s="258"/>
      <c r="BC1339" s="258"/>
      <c r="BD1339" s="258"/>
      <c r="BE1339" s="258"/>
      <c r="BF1339" s="258"/>
      <c r="BG1339" s="258"/>
      <c r="BH1339" s="258"/>
      <c r="BI1339" s="258"/>
      <c r="BJ1339" s="258"/>
      <c r="BK1339" s="258"/>
      <c r="BL1339" s="297"/>
      <c r="BM1339" s="258"/>
      <c r="BN1339" s="258"/>
      <c r="BO1339" s="258"/>
      <c r="BP1339" s="258"/>
      <c r="BQ1339" s="258"/>
      <c r="BR1339" s="258"/>
      <c r="BS1339" s="258"/>
      <c r="BT1339" s="258"/>
      <c r="BU1339" s="258"/>
      <c r="BV1339" s="259"/>
      <c r="BW1339" s="260"/>
      <c r="BX1339" s="258"/>
      <c r="BY1339" s="258"/>
      <c r="BZ1339" s="258"/>
      <c r="CA1339" s="258"/>
    </row>
    <row r="1340" spans="2:79" x14ac:dyDescent="0.25">
      <c r="B1340" s="263"/>
      <c r="C1340" s="261"/>
      <c r="I1340" s="220"/>
      <c r="J1340" s="253"/>
      <c r="K1340" s="254"/>
      <c r="L1340" s="254"/>
      <c r="M1340" s="255"/>
      <c r="N1340" s="326"/>
      <c r="O1340" s="256"/>
      <c r="P1340" s="256"/>
      <c r="Q1340" s="256"/>
      <c r="R1340" s="256"/>
      <c r="S1340" s="256"/>
      <c r="T1340" s="256"/>
      <c r="U1340" s="256"/>
      <c r="V1340" s="257"/>
      <c r="W1340" s="257"/>
      <c r="X1340" s="257"/>
      <c r="Y1340" s="257"/>
      <c r="Z1340" s="257"/>
      <c r="AA1340" s="257"/>
      <c r="AB1340" s="253"/>
      <c r="AC1340" s="258"/>
      <c r="AD1340" s="253"/>
      <c r="AE1340" s="253"/>
      <c r="AF1340" s="253"/>
      <c r="AG1340" s="253"/>
      <c r="AH1340" s="253"/>
      <c r="AI1340" s="253"/>
      <c r="AJ1340" s="253"/>
      <c r="AK1340" s="258"/>
      <c r="AL1340" s="258"/>
      <c r="AM1340" s="258"/>
      <c r="AN1340" s="258"/>
      <c r="AO1340" s="258"/>
      <c r="AP1340" s="258"/>
      <c r="AQ1340" s="258"/>
      <c r="AR1340" s="258"/>
      <c r="AS1340" s="258"/>
      <c r="AT1340" s="258"/>
      <c r="AU1340" s="258"/>
      <c r="AV1340" s="258"/>
      <c r="AW1340" s="258"/>
      <c r="AX1340" s="258"/>
      <c r="AY1340" s="258"/>
      <c r="AZ1340" s="258"/>
      <c r="BA1340" s="258"/>
      <c r="BB1340" s="258"/>
      <c r="BC1340" s="258"/>
      <c r="BD1340" s="258"/>
      <c r="BE1340" s="258"/>
      <c r="BF1340" s="258"/>
      <c r="BG1340" s="258"/>
      <c r="BH1340" s="258"/>
      <c r="BI1340" s="258"/>
      <c r="BJ1340" s="258"/>
      <c r="BK1340" s="258"/>
      <c r="BL1340" s="297"/>
      <c r="BM1340" s="258"/>
      <c r="BN1340" s="258"/>
      <c r="BO1340" s="258"/>
      <c r="BP1340" s="258"/>
      <c r="BQ1340" s="258"/>
      <c r="BR1340" s="258"/>
      <c r="BS1340" s="258"/>
      <c r="BT1340" s="258"/>
      <c r="BU1340" s="258"/>
      <c r="BV1340" s="259"/>
      <c r="BW1340" s="260"/>
      <c r="BX1340" s="258"/>
      <c r="BY1340" s="258"/>
      <c r="BZ1340" s="258"/>
      <c r="CA1340" s="258"/>
    </row>
    <row r="1341" spans="2:79" x14ac:dyDescent="0.25">
      <c r="B1341" s="263"/>
      <c r="C1341" s="261"/>
      <c r="I1341" s="220"/>
      <c r="J1341" s="253"/>
      <c r="K1341" s="254"/>
      <c r="L1341" s="254"/>
      <c r="M1341" s="255"/>
      <c r="N1341" s="326"/>
      <c r="O1341" s="256"/>
      <c r="P1341" s="256"/>
      <c r="Q1341" s="256"/>
      <c r="R1341" s="256"/>
      <c r="S1341" s="256"/>
      <c r="T1341" s="256"/>
      <c r="U1341" s="256"/>
      <c r="V1341" s="257"/>
      <c r="W1341" s="257"/>
      <c r="X1341" s="257"/>
      <c r="Y1341" s="257"/>
      <c r="Z1341" s="257"/>
      <c r="AA1341" s="257"/>
      <c r="AB1341" s="253"/>
      <c r="AC1341" s="258"/>
      <c r="AD1341" s="253"/>
      <c r="AE1341" s="253"/>
      <c r="AF1341" s="253"/>
      <c r="AG1341" s="253"/>
      <c r="AH1341" s="253"/>
      <c r="AI1341" s="253"/>
      <c r="AJ1341" s="253"/>
      <c r="AK1341" s="258"/>
      <c r="AL1341" s="258"/>
      <c r="AM1341" s="258"/>
      <c r="AN1341" s="258"/>
      <c r="AO1341" s="258"/>
      <c r="AP1341" s="258"/>
      <c r="AQ1341" s="258"/>
      <c r="AR1341" s="258"/>
      <c r="AS1341" s="258"/>
      <c r="AT1341" s="258"/>
      <c r="AU1341" s="258"/>
      <c r="AV1341" s="258"/>
      <c r="AW1341" s="258"/>
      <c r="AX1341" s="258"/>
      <c r="AY1341" s="258"/>
      <c r="AZ1341" s="258"/>
      <c r="BA1341" s="258"/>
      <c r="BB1341" s="258"/>
      <c r="BC1341" s="258"/>
      <c r="BD1341" s="258"/>
      <c r="BE1341" s="258"/>
      <c r="BF1341" s="258"/>
      <c r="BG1341" s="258"/>
      <c r="BH1341" s="258"/>
      <c r="BI1341" s="258"/>
      <c r="BJ1341" s="258"/>
      <c r="BK1341" s="258"/>
      <c r="BL1341" s="297"/>
      <c r="BM1341" s="258"/>
      <c r="BN1341" s="258"/>
      <c r="BO1341" s="258"/>
      <c r="BP1341" s="258"/>
      <c r="BQ1341" s="258"/>
      <c r="BR1341" s="258"/>
      <c r="BS1341" s="258"/>
      <c r="BT1341" s="258"/>
      <c r="BU1341" s="258"/>
      <c r="BV1341" s="259"/>
      <c r="BW1341" s="260"/>
      <c r="BX1341" s="258"/>
      <c r="BY1341" s="258"/>
      <c r="BZ1341" s="258"/>
      <c r="CA1341" s="258"/>
    </row>
    <row r="1342" spans="2:79" x14ac:dyDescent="0.25">
      <c r="B1342" s="263"/>
      <c r="C1342" s="261"/>
      <c r="I1342" s="220"/>
      <c r="J1342" s="253"/>
      <c r="K1342" s="254"/>
      <c r="L1342" s="254"/>
      <c r="M1342" s="255"/>
      <c r="N1342" s="326"/>
      <c r="O1342" s="256"/>
      <c r="P1342" s="256"/>
      <c r="Q1342" s="256"/>
      <c r="R1342" s="256"/>
      <c r="S1342" s="256"/>
      <c r="T1342" s="256"/>
      <c r="U1342" s="256"/>
      <c r="V1342" s="257"/>
      <c r="W1342" s="257"/>
      <c r="X1342" s="257"/>
      <c r="Y1342" s="257"/>
      <c r="Z1342" s="257"/>
      <c r="AA1342" s="257"/>
      <c r="AB1342" s="253"/>
      <c r="AC1342" s="258"/>
      <c r="AD1342" s="253"/>
      <c r="AE1342" s="253"/>
      <c r="AF1342" s="253"/>
      <c r="AG1342" s="253"/>
      <c r="AH1342" s="253"/>
      <c r="AI1342" s="253"/>
      <c r="AJ1342" s="253"/>
      <c r="AK1342" s="258"/>
      <c r="AL1342" s="258"/>
      <c r="AM1342" s="258"/>
      <c r="AN1342" s="258"/>
      <c r="AO1342" s="258"/>
      <c r="AP1342" s="258"/>
      <c r="AQ1342" s="258"/>
      <c r="AR1342" s="258"/>
      <c r="AS1342" s="258"/>
      <c r="AT1342" s="258"/>
      <c r="AU1342" s="258"/>
      <c r="AV1342" s="258"/>
      <c r="AW1342" s="258"/>
      <c r="AX1342" s="258"/>
      <c r="AY1342" s="258"/>
      <c r="AZ1342" s="258"/>
      <c r="BA1342" s="258"/>
      <c r="BB1342" s="258"/>
      <c r="BC1342" s="258"/>
      <c r="BD1342" s="258"/>
      <c r="BE1342" s="258"/>
      <c r="BF1342" s="258"/>
      <c r="BG1342" s="258"/>
      <c r="BH1342" s="258"/>
      <c r="BI1342" s="258"/>
      <c r="BJ1342" s="258"/>
      <c r="BK1342" s="258"/>
      <c r="BL1342" s="297"/>
      <c r="BM1342" s="258"/>
      <c r="BN1342" s="258"/>
      <c r="BO1342" s="258"/>
      <c r="BP1342" s="258"/>
      <c r="BQ1342" s="258"/>
      <c r="BR1342" s="258"/>
      <c r="BS1342" s="258"/>
      <c r="BT1342" s="258"/>
      <c r="BU1342" s="258"/>
      <c r="BV1342" s="259"/>
      <c r="BW1342" s="260"/>
      <c r="BX1342" s="258"/>
      <c r="BY1342" s="258"/>
      <c r="BZ1342" s="258"/>
      <c r="CA1342" s="258"/>
    </row>
    <row r="1343" spans="2:79" x14ac:dyDescent="0.25">
      <c r="B1343" s="263"/>
      <c r="C1343" s="261"/>
      <c r="I1343" s="220"/>
      <c r="J1343" s="253"/>
      <c r="K1343" s="254"/>
      <c r="L1343" s="254"/>
      <c r="M1343" s="255"/>
      <c r="N1343" s="326"/>
      <c r="O1343" s="256"/>
      <c r="P1343" s="256"/>
      <c r="Q1343" s="256"/>
      <c r="R1343" s="256"/>
      <c r="S1343" s="256"/>
      <c r="T1343" s="256"/>
      <c r="U1343" s="256"/>
      <c r="V1343" s="257"/>
      <c r="W1343" s="257"/>
      <c r="X1343" s="257"/>
      <c r="Y1343" s="257"/>
      <c r="Z1343" s="257"/>
      <c r="AA1343" s="257"/>
      <c r="AB1343" s="253"/>
      <c r="AC1343" s="258"/>
      <c r="AD1343" s="253"/>
      <c r="AE1343" s="253"/>
      <c r="AF1343" s="253"/>
      <c r="AG1343" s="253"/>
      <c r="AH1343" s="253"/>
      <c r="AI1343" s="253"/>
      <c r="AJ1343" s="253"/>
      <c r="AK1343" s="258"/>
      <c r="AL1343" s="258"/>
      <c r="AM1343" s="258"/>
      <c r="AN1343" s="258"/>
      <c r="AO1343" s="258"/>
      <c r="AP1343" s="258"/>
      <c r="AQ1343" s="258"/>
      <c r="AR1343" s="258"/>
      <c r="AS1343" s="258"/>
      <c r="AT1343" s="258"/>
      <c r="AU1343" s="258"/>
      <c r="AV1343" s="258"/>
      <c r="AW1343" s="258"/>
      <c r="AX1343" s="258"/>
      <c r="AY1343" s="258"/>
      <c r="AZ1343" s="258"/>
      <c r="BA1343" s="258"/>
      <c r="BB1343" s="258"/>
      <c r="BC1343" s="258"/>
      <c r="BD1343" s="258"/>
      <c r="BE1343" s="258"/>
      <c r="BF1343" s="258"/>
      <c r="BG1343" s="258"/>
      <c r="BH1343" s="258"/>
      <c r="BI1343" s="258"/>
      <c r="BJ1343" s="258"/>
      <c r="BK1343" s="258"/>
      <c r="BL1343" s="297"/>
      <c r="BM1343" s="258"/>
      <c r="BN1343" s="258"/>
      <c r="BO1343" s="258"/>
      <c r="BP1343" s="258"/>
      <c r="BQ1343" s="258"/>
      <c r="BR1343" s="258"/>
      <c r="BS1343" s="258"/>
      <c r="BT1343" s="258"/>
      <c r="BU1343" s="258"/>
      <c r="BV1343" s="259"/>
      <c r="BW1343" s="260"/>
      <c r="BX1343" s="258"/>
      <c r="BY1343" s="258"/>
      <c r="BZ1343" s="258"/>
      <c r="CA1343" s="258"/>
    </row>
    <row r="1344" spans="2:79" x14ac:dyDescent="0.25">
      <c r="B1344" s="263"/>
      <c r="C1344" s="261"/>
      <c r="I1344" s="220"/>
      <c r="J1344" s="253"/>
      <c r="K1344" s="254"/>
      <c r="L1344" s="254"/>
      <c r="M1344" s="255"/>
      <c r="N1344" s="326"/>
      <c r="O1344" s="256"/>
      <c r="P1344" s="256"/>
      <c r="Q1344" s="256"/>
      <c r="R1344" s="256"/>
      <c r="S1344" s="256"/>
      <c r="T1344" s="256"/>
      <c r="U1344" s="256"/>
      <c r="V1344" s="257"/>
      <c r="W1344" s="257"/>
      <c r="X1344" s="257"/>
      <c r="Y1344" s="257"/>
      <c r="Z1344" s="257"/>
      <c r="AA1344" s="257"/>
      <c r="AB1344" s="253"/>
      <c r="AC1344" s="258"/>
      <c r="AD1344" s="253"/>
      <c r="AE1344" s="253"/>
      <c r="AF1344" s="253"/>
      <c r="AG1344" s="253"/>
      <c r="AH1344" s="253"/>
      <c r="AI1344" s="253"/>
      <c r="AJ1344" s="253"/>
      <c r="AK1344" s="258"/>
      <c r="AL1344" s="258"/>
      <c r="AM1344" s="258"/>
      <c r="AN1344" s="258"/>
      <c r="AO1344" s="258"/>
      <c r="AP1344" s="258"/>
      <c r="AQ1344" s="258"/>
      <c r="AR1344" s="258"/>
      <c r="AS1344" s="258"/>
      <c r="AT1344" s="258"/>
      <c r="AU1344" s="258"/>
      <c r="AV1344" s="258"/>
      <c r="AW1344" s="258"/>
      <c r="AX1344" s="258"/>
      <c r="AY1344" s="258"/>
      <c r="AZ1344" s="258"/>
      <c r="BA1344" s="258"/>
      <c r="BB1344" s="258"/>
      <c r="BC1344" s="258"/>
      <c r="BD1344" s="258"/>
      <c r="BE1344" s="258"/>
      <c r="BF1344" s="258"/>
      <c r="BG1344" s="258"/>
      <c r="BH1344" s="258"/>
      <c r="BI1344" s="258"/>
      <c r="BJ1344" s="258"/>
      <c r="BK1344" s="258"/>
      <c r="BL1344" s="297"/>
      <c r="BM1344" s="258"/>
      <c r="BN1344" s="258"/>
      <c r="BO1344" s="258"/>
      <c r="BP1344" s="258"/>
      <c r="BQ1344" s="258"/>
      <c r="BR1344" s="258"/>
      <c r="BS1344" s="258"/>
      <c r="BT1344" s="258"/>
      <c r="BU1344" s="258"/>
      <c r="BV1344" s="259"/>
      <c r="BW1344" s="260"/>
      <c r="BX1344" s="258"/>
      <c r="BY1344" s="258"/>
      <c r="BZ1344" s="258"/>
      <c r="CA1344" s="258"/>
    </row>
    <row r="1345" spans="2:79" x14ac:dyDescent="0.25">
      <c r="B1345" s="263"/>
      <c r="C1345" s="261"/>
      <c r="I1345" s="220"/>
      <c r="J1345" s="253"/>
      <c r="K1345" s="254"/>
      <c r="L1345" s="254"/>
      <c r="M1345" s="255"/>
      <c r="N1345" s="326"/>
      <c r="O1345" s="256"/>
      <c r="P1345" s="256"/>
      <c r="Q1345" s="256"/>
      <c r="R1345" s="256"/>
      <c r="S1345" s="256"/>
      <c r="T1345" s="256"/>
      <c r="U1345" s="256"/>
      <c r="V1345" s="257"/>
      <c r="W1345" s="257"/>
      <c r="X1345" s="257"/>
      <c r="Y1345" s="257"/>
      <c r="Z1345" s="257"/>
      <c r="AA1345" s="257"/>
      <c r="AB1345" s="253"/>
      <c r="AC1345" s="258"/>
      <c r="AD1345" s="253"/>
      <c r="AE1345" s="253"/>
      <c r="AF1345" s="253"/>
      <c r="AG1345" s="253"/>
      <c r="AH1345" s="253"/>
      <c r="AI1345" s="253"/>
      <c r="AJ1345" s="253"/>
      <c r="AK1345" s="258"/>
      <c r="AL1345" s="258"/>
      <c r="AM1345" s="258"/>
      <c r="AN1345" s="258"/>
      <c r="AO1345" s="258"/>
      <c r="AP1345" s="258"/>
      <c r="AQ1345" s="258"/>
      <c r="AR1345" s="258"/>
      <c r="AS1345" s="258"/>
      <c r="AT1345" s="258"/>
      <c r="AU1345" s="258"/>
      <c r="AV1345" s="258"/>
      <c r="AW1345" s="258"/>
      <c r="AX1345" s="258"/>
      <c r="AY1345" s="258"/>
      <c r="AZ1345" s="258"/>
      <c r="BA1345" s="258"/>
      <c r="BB1345" s="258"/>
      <c r="BC1345" s="258"/>
      <c r="BD1345" s="258"/>
      <c r="BE1345" s="258"/>
      <c r="BF1345" s="258"/>
      <c r="BG1345" s="258"/>
      <c r="BH1345" s="258"/>
      <c r="BI1345" s="258"/>
      <c r="BJ1345" s="258"/>
      <c r="BK1345" s="258"/>
      <c r="BL1345" s="297"/>
      <c r="BM1345" s="258"/>
      <c r="BN1345" s="258"/>
      <c r="BO1345" s="258"/>
      <c r="BP1345" s="258"/>
      <c r="BQ1345" s="258"/>
      <c r="BR1345" s="258"/>
      <c r="BS1345" s="258"/>
      <c r="BT1345" s="258"/>
      <c r="BU1345" s="258"/>
      <c r="BV1345" s="259"/>
      <c r="BW1345" s="260"/>
      <c r="BX1345" s="258"/>
      <c r="BY1345" s="258"/>
      <c r="BZ1345" s="258"/>
      <c r="CA1345" s="258"/>
    </row>
    <row r="1346" spans="2:79" x14ac:dyDescent="0.25">
      <c r="B1346" s="263"/>
      <c r="C1346" s="261"/>
      <c r="I1346" s="220"/>
      <c r="J1346" s="253"/>
      <c r="K1346" s="254"/>
      <c r="L1346" s="254"/>
      <c r="M1346" s="255"/>
      <c r="N1346" s="326"/>
      <c r="O1346" s="256"/>
      <c r="P1346" s="256"/>
      <c r="Q1346" s="256"/>
      <c r="R1346" s="256"/>
      <c r="S1346" s="256"/>
      <c r="T1346" s="256"/>
      <c r="U1346" s="256"/>
      <c r="V1346" s="257"/>
      <c r="W1346" s="257"/>
      <c r="X1346" s="257"/>
      <c r="Y1346" s="257"/>
      <c r="Z1346" s="257"/>
      <c r="AA1346" s="257"/>
      <c r="AB1346" s="253"/>
      <c r="AC1346" s="258"/>
      <c r="AD1346" s="253"/>
      <c r="AE1346" s="253"/>
      <c r="AF1346" s="253"/>
      <c r="AG1346" s="253"/>
      <c r="AH1346" s="253"/>
      <c r="AI1346" s="253"/>
      <c r="AJ1346" s="253"/>
      <c r="AK1346" s="258"/>
      <c r="AL1346" s="258"/>
      <c r="AM1346" s="258"/>
      <c r="AN1346" s="258"/>
      <c r="AO1346" s="258"/>
      <c r="AP1346" s="258"/>
      <c r="AQ1346" s="258"/>
      <c r="AR1346" s="258"/>
      <c r="AS1346" s="258"/>
      <c r="AT1346" s="258"/>
      <c r="AU1346" s="258"/>
      <c r="AV1346" s="258"/>
      <c r="AW1346" s="258"/>
      <c r="AX1346" s="258"/>
      <c r="AY1346" s="258"/>
      <c r="AZ1346" s="258"/>
      <c r="BA1346" s="258"/>
      <c r="BB1346" s="258"/>
      <c r="BC1346" s="258"/>
      <c r="BD1346" s="258"/>
      <c r="BE1346" s="258"/>
      <c r="BF1346" s="258"/>
      <c r="BG1346" s="258"/>
      <c r="BH1346" s="258"/>
      <c r="BI1346" s="258"/>
      <c r="BJ1346" s="258"/>
      <c r="BK1346" s="258"/>
      <c r="BL1346" s="297"/>
      <c r="BM1346" s="258"/>
      <c r="BN1346" s="258"/>
      <c r="BO1346" s="258"/>
      <c r="BP1346" s="258"/>
      <c r="BQ1346" s="258"/>
      <c r="BR1346" s="258"/>
      <c r="BS1346" s="258"/>
      <c r="BT1346" s="258"/>
      <c r="BU1346" s="258"/>
      <c r="BV1346" s="259"/>
      <c r="BW1346" s="260"/>
      <c r="BX1346" s="258"/>
      <c r="BY1346" s="258"/>
      <c r="BZ1346" s="258"/>
      <c r="CA1346" s="258"/>
    </row>
    <row r="1347" spans="2:79" x14ac:dyDescent="0.25">
      <c r="B1347" s="263"/>
      <c r="C1347" s="261"/>
      <c r="I1347" s="220"/>
      <c r="J1347" s="253"/>
      <c r="K1347" s="254"/>
      <c r="L1347" s="254"/>
      <c r="M1347" s="255"/>
      <c r="N1347" s="326"/>
      <c r="O1347" s="256"/>
      <c r="P1347" s="256"/>
      <c r="Q1347" s="256"/>
      <c r="R1347" s="256"/>
      <c r="S1347" s="256"/>
      <c r="T1347" s="256"/>
      <c r="U1347" s="256"/>
      <c r="V1347" s="257"/>
      <c r="W1347" s="257"/>
      <c r="X1347" s="257"/>
      <c r="Y1347" s="257"/>
      <c r="Z1347" s="257"/>
      <c r="AA1347" s="257"/>
      <c r="AB1347" s="253"/>
      <c r="AC1347" s="258"/>
      <c r="AD1347" s="253"/>
      <c r="AE1347" s="253"/>
      <c r="AF1347" s="253"/>
      <c r="AG1347" s="253"/>
      <c r="AH1347" s="253"/>
      <c r="AI1347" s="253"/>
      <c r="AJ1347" s="253"/>
      <c r="AK1347" s="258"/>
      <c r="AL1347" s="258"/>
      <c r="AM1347" s="258"/>
      <c r="AN1347" s="258"/>
      <c r="AO1347" s="258"/>
      <c r="AP1347" s="258"/>
      <c r="AQ1347" s="258"/>
      <c r="AR1347" s="258"/>
      <c r="AS1347" s="258"/>
      <c r="AT1347" s="258"/>
      <c r="AU1347" s="258"/>
      <c r="AV1347" s="258"/>
      <c r="AW1347" s="258"/>
      <c r="AX1347" s="258"/>
      <c r="AY1347" s="258"/>
      <c r="AZ1347" s="258"/>
      <c r="BA1347" s="258"/>
      <c r="BB1347" s="258"/>
      <c r="BC1347" s="258"/>
      <c r="BD1347" s="258"/>
      <c r="BE1347" s="258"/>
      <c r="BF1347" s="258"/>
      <c r="BG1347" s="258"/>
      <c r="BH1347" s="258"/>
      <c r="BI1347" s="258"/>
      <c r="BJ1347" s="258"/>
      <c r="BK1347" s="258"/>
      <c r="BL1347" s="297"/>
      <c r="BM1347" s="258"/>
      <c r="BN1347" s="258"/>
      <c r="BO1347" s="258"/>
      <c r="BP1347" s="258"/>
      <c r="BQ1347" s="258"/>
      <c r="BR1347" s="258"/>
      <c r="BS1347" s="258"/>
      <c r="BT1347" s="258"/>
      <c r="BU1347" s="258"/>
      <c r="BV1347" s="259"/>
      <c r="BW1347" s="260"/>
      <c r="BX1347" s="258"/>
      <c r="BY1347" s="258"/>
      <c r="BZ1347" s="258"/>
      <c r="CA1347" s="258"/>
    </row>
    <row r="1348" spans="2:79" x14ac:dyDescent="0.25">
      <c r="B1348" s="263"/>
      <c r="C1348" s="261"/>
      <c r="I1348" s="220"/>
      <c r="J1348" s="253"/>
      <c r="K1348" s="254"/>
      <c r="L1348" s="254"/>
      <c r="M1348" s="255"/>
      <c r="N1348" s="326"/>
      <c r="O1348" s="256"/>
      <c r="P1348" s="256"/>
      <c r="Q1348" s="256"/>
      <c r="R1348" s="256"/>
      <c r="S1348" s="256"/>
      <c r="T1348" s="256"/>
      <c r="U1348" s="256"/>
      <c r="V1348" s="257"/>
      <c r="W1348" s="257"/>
      <c r="X1348" s="257"/>
      <c r="Y1348" s="257"/>
      <c r="Z1348" s="257"/>
      <c r="AA1348" s="257"/>
      <c r="AB1348" s="253"/>
      <c r="AC1348" s="258"/>
      <c r="AD1348" s="253"/>
      <c r="AE1348" s="253"/>
      <c r="AF1348" s="253"/>
      <c r="AG1348" s="253"/>
      <c r="AH1348" s="253"/>
      <c r="AI1348" s="253"/>
      <c r="AJ1348" s="253"/>
      <c r="AK1348" s="258"/>
      <c r="AL1348" s="258"/>
      <c r="AM1348" s="258"/>
      <c r="AN1348" s="258"/>
      <c r="AO1348" s="258"/>
      <c r="AP1348" s="258"/>
      <c r="AQ1348" s="258"/>
      <c r="AR1348" s="258"/>
      <c r="AS1348" s="258"/>
      <c r="AT1348" s="258"/>
      <c r="AU1348" s="258"/>
      <c r="AV1348" s="258"/>
      <c r="AW1348" s="258"/>
      <c r="AX1348" s="258"/>
      <c r="AY1348" s="258"/>
      <c r="AZ1348" s="258"/>
      <c r="BA1348" s="258"/>
      <c r="BB1348" s="258"/>
      <c r="BC1348" s="258"/>
      <c r="BD1348" s="258"/>
      <c r="BE1348" s="258"/>
      <c r="BF1348" s="258"/>
      <c r="BG1348" s="258"/>
      <c r="BH1348" s="258"/>
      <c r="BI1348" s="258"/>
      <c r="BJ1348" s="258"/>
      <c r="BK1348" s="258"/>
      <c r="BL1348" s="297"/>
      <c r="BM1348" s="258"/>
      <c r="BN1348" s="258"/>
      <c r="BO1348" s="258"/>
      <c r="BP1348" s="258"/>
      <c r="BQ1348" s="258"/>
      <c r="BR1348" s="258"/>
      <c r="BS1348" s="258"/>
      <c r="BT1348" s="258"/>
      <c r="BU1348" s="258"/>
      <c r="BV1348" s="259"/>
      <c r="BW1348" s="260"/>
      <c r="BX1348" s="258"/>
      <c r="BY1348" s="258"/>
      <c r="BZ1348" s="258"/>
      <c r="CA1348" s="258"/>
    </row>
    <row r="1349" spans="2:79" x14ac:dyDescent="0.25">
      <c r="B1349" s="263"/>
      <c r="C1349" s="261"/>
      <c r="I1349" s="220"/>
      <c r="J1349" s="253"/>
      <c r="K1349" s="254"/>
      <c r="L1349" s="254"/>
      <c r="M1349" s="255"/>
      <c r="N1349" s="326"/>
      <c r="O1349" s="256"/>
      <c r="P1349" s="256"/>
      <c r="Q1349" s="256"/>
      <c r="R1349" s="256"/>
      <c r="S1349" s="256"/>
      <c r="T1349" s="256"/>
      <c r="U1349" s="256"/>
      <c r="V1349" s="257"/>
      <c r="W1349" s="257"/>
      <c r="X1349" s="257"/>
      <c r="Y1349" s="257"/>
      <c r="Z1349" s="257"/>
      <c r="AA1349" s="257"/>
      <c r="AB1349" s="253"/>
      <c r="AC1349" s="258"/>
      <c r="AD1349" s="253"/>
      <c r="AE1349" s="253"/>
      <c r="AF1349" s="253"/>
      <c r="AG1349" s="253"/>
      <c r="AH1349" s="253"/>
      <c r="AI1349" s="253"/>
      <c r="AJ1349" s="253"/>
      <c r="AK1349" s="258"/>
      <c r="AL1349" s="258"/>
      <c r="AM1349" s="258"/>
      <c r="AN1349" s="258"/>
      <c r="AO1349" s="258"/>
      <c r="AP1349" s="258"/>
      <c r="AQ1349" s="258"/>
      <c r="AR1349" s="258"/>
      <c r="AS1349" s="258"/>
      <c r="AT1349" s="258"/>
      <c r="AU1349" s="258"/>
      <c r="AV1349" s="258"/>
      <c r="AW1349" s="258"/>
      <c r="AX1349" s="258"/>
      <c r="AY1349" s="258"/>
      <c r="AZ1349" s="258"/>
      <c r="BA1349" s="258"/>
      <c r="BB1349" s="258"/>
      <c r="BC1349" s="258"/>
      <c r="BD1349" s="258"/>
      <c r="BE1349" s="258"/>
      <c r="BF1349" s="258"/>
      <c r="BG1349" s="258"/>
      <c r="BH1349" s="258"/>
      <c r="BI1349" s="258"/>
      <c r="BJ1349" s="258"/>
      <c r="BK1349" s="258"/>
      <c r="BL1349" s="297"/>
      <c r="BM1349" s="258"/>
      <c r="BN1349" s="258"/>
      <c r="BO1349" s="258"/>
      <c r="BP1349" s="258"/>
      <c r="BQ1349" s="258"/>
      <c r="BR1349" s="258"/>
      <c r="BS1349" s="258"/>
      <c r="BT1349" s="258"/>
      <c r="BU1349" s="258"/>
      <c r="BV1349" s="259"/>
      <c r="BW1349" s="260"/>
      <c r="BX1349" s="258"/>
      <c r="BY1349" s="258"/>
      <c r="BZ1349" s="258"/>
      <c r="CA1349" s="258"/>
    </row>
    <row r="1350" spans="2:79" x14ac:dyDescent="0.25">
      <c r="B1350" s="263"/>
      <c r="C1350" s="261"/>
      <c r="I1350" s="220"/>
      <c r="J1350" s="253"/>
      <c r="K1350" s="254"/>
      <c r="L1350" s="254"/>
      <c r="M1350" s="255"/>
      <c r="N1350" s="326"/>
      <c r="O1350" s="256"/>
      <c r="P1350" s="256"/>
      <c r="Q1350" s="256"/>
      <c r="R1350" s="256"/>
      <c r="S1350" s="256"/>
      <c r="T1350" s="256"/>
      <c r="U1350" s="256"/>
      <c r="V1350" s="257"/>
      <c r="W1350" s="257"/>
      <c r="X1350" s="257"/>
      <c r="Y1350" s="257"/>
      <c r="Z1350" s="257"/>
      <c r="AA1350" s="257"/>
      <c r="AB1350" s="253"/>
      <c r="AC1350" s="258"/>
      <c r="AD1350" s="253"/>
      <c r="AE1350" s="253"/>
      <c r="AF1350" s="253"/>
      <c r="AG1350" s="253"/>
      <c r="AH1350" s="253"/>
      <c r="AI1350" s="253"/>
      <c r="AJ1350" s="253"/>
      <c r="AK1350" s="258"/>
      <c r="AL1350" s="258"/>
      <c r="AM1350" s="258"/>
      <c r="AN1350" s="258"/>
      <c r="AO1350" s="258"/>
      <c r="AP1350" s="258"/>
      <c r="AQ1350" s="258"/>
      <c r="AR1350" s="258"/>
      <c r="AS1350" s="258"/>
      <c r="AT1350" s="258"/>
      <c r="AU1350" s="258"/>
      <c r="AV1350" s="258"/>
      <c r="AW1350" s="258"/>
      <c r="AX1350" s="258"/>
      <c r="AY1350" s="258"/>
      <c r="AZ1350" s="258"/>
      <c r="BA1350" s="258"/>
      <c r="BB1350" s="258"/>
      <c r="BC1350" s="258"/>
      <c r="BD1350" s="258"/>
      <c r="BE1350" s="258"/>
      <c r="BF1350" s="258"/>
      <c r="BG1350" s="258"/>
      <c r="BH1350" s="258"/>
      <c r="BI1350" s="258"/>
      <c r="BJ1350" s="258"/>
      <c r="BK1350" s="258"/>
      <c r="BL1350" s="297"/>
      <c r="BM1350" s="258"/>
      <c r="BN1350" s="258"/>
      <c r="BO1350" s="258"/>
      <c r="BP1350" s="258"/>
      <c r="BQ1350" s="258"/>
      <c r="BR1350" s="258"/>
      <c r="BS1350" s="258"/>
      <c r="BT1350" s="258"/>
      <c r="BU1350" s="258"/>
      <c r="BV1350" s="259"/>
      <c r="BW1350" s="260"/>
      <c r="BX1350" s="258"/>
      <c r="BY1350" s="258"/>
      <c r="BZ1350" s="258"/>
      <c r="CA1350" s="258"/>
    </row>
    <row r="1351" spans="2:79" x14ac:dyDescent="0.25">
      <c r="B1351" s="263"/>
      <c r="C1351" s="261"/>
      <c r="I1351" s="220"/>
      <c r="J1351" s="253"/>
      <c r="K1351" s="254"/>
      <c r="L1351" s="254"/>
      <c r="M1351" s="255"/>
      <c r="N1351" s="326"/>
      <c r="O1351" s="256"/>
      <c r="P1351" s="256"/>
      <c r="Q1351" s="256"/>
      <c r="R1351" s="256"/>
      <c r="S1351" s="256"/>
      <c r="T1351" s="256"/>
      <c r="U1351" s="256"/>
      <c r="V1351" s="257"/>
      <c r="W1351" s="257"/>
      <c r="X1351" s="257"/>
      <c r="Y1351" s="257"/>
      <c r="Z1351" s="257"/>
      <c r="AA1351" s="257"/>
      <c r="AB1351" s="253"/>
      <c r="AC1351" s="258"/>
      <c r="AD1351" s="253"/>
      <c r="AE1351" s="253"/>
      <c r="AF1351" s="253"/>
      <c r="AG1351" s="253"/>
      <c r="AH1351" s="253"/>
      <c r="AI1351" s="253"/>
      <c r="AJ1351" s="253"/>
      <c r="AK1351" s="258"/>
      <c r="AL1351" s="258"/>
      <c r="AM1351" s="258"/>
      <c r="AN1351" s="258"/>
      <c r="AO1351" s="258"/>
      <c r="AP1351" s="258"/>
      <c r="AQ1351" s="258"/>
      <c r="AR1351" s="258"/>
      <c r="AS1351" s="258"/>
      <c r="AT1351" s="258"/>
      <c r="AU1351" s="258"/>
      <c r="AV1351" s="258"/>
      <c r="AW1351" s="258"/>
      <c r="AX1351" s="258"/>
      <c r="AY1351" s="258"/>
      <c r="AZ1351" s="258"/>
      <c r="BA1351" s="258"/>
      <c r="BB1351" s="258"/>
      <c r="BC1351" s="258"/>
      <c r="BD1351" s="258"/>
      <c r="BE1351" s="258"/>
      <c r="BF1351" s="258"/>
      <c r="BG1351" s="258"/>
      <c r="BH1351" s="258"/>
      <c r="BI1351" s="258"/>
      <c r="BJ1351" s="258"/>
      <c r="BK1351" s="258"/>
      <c r="BL1351" s="297"/>
      <c r="BM1351" s="258"/>
      <c r="BN1351" s="258"/>
      <c r="BO1351" s="258"/>
      <c r="BP1351" s="258"/>
      <c r="BQ1351" s="258"/>
      <c r="BR1351" s="258"/>
      <c r="BS1351" s="258"/>
      <c r="BT1351" s="258"/>
      <c r="BU1351" s="258"/>
      <c r="BV1351" s="259"/>
      <c r="BW1351" s="260"/>
      <c r="BX1351" s="258"/>
      <c r="BY1351" s="258"/>
      <c r="BZ1351" s="258"/>
      <c r="CA1351" s="258"/>
    </row>
    <row r="1352" spans="2:79" x14ac:dyDescent="0.25">
      <c r="B1352" s="263"/>
      <c r="C1352" s="261"/>
      <c r="I1352" s="220"/>
      <c r="J1352" s="253"/>
      <c r="K1352" s="254"/>
      <c r="L1352" s="254"/>
      <c r="M1352" s="255"/>
      <c r="N1352" s="326"/>
      <c r="O1352" s="256"/>
      <c r="P1352" s="256"/>
      <c r="Q1352" s="256"/>
      <c r="R1352" s="256"/>
      <c r="S1352" s="256"/>
      <c r="T1352" s="256"/>
      <c r="U1352" s="256"/>
      <c r="V1352" s="257"/>
      <c r="W1352" s="257"/>
      <c r="X1352" s="257"/>
      <c r="Y1352" s="257"/>
      <c r="Z1352" s="257"/>
      <c r="AA1352" s="257"/>
      <c r="AB1352" s="253"/>
      <c r="AC1352" s="258"/>
      <c r="AD1352" s="253"/>
      <c r="AE1352" s="253"/>
      <c r="AF1352" s="253"/>
      <c r="AG1352" s="253"/>
      <c r="AH1352" s="253"/>
      <c r="AI1352" s="253"/>
      <c r="AJ1352" s="253"/>
      <c r="AK1352" s="258"/>
      <c r="AL1352" s="258"/>
      <c r="AM1352" s="258"/>
      <c r="AN1352" s="258"/>
      <c r="AO1352" s="258"/>
      <c r="AP1352" s="258"/>
      <c r="AQ1352" s="258"/>
      <c r="AR1352" s="258"/>
      <c r="AS1352" s="258"/>
      <c r="AT1352" s="258"/>
      <c r="AU1352" s="258"/>
      <c r="AV1352" s="258"/>
      <c r="AW1352" s="258"/>
      <c r="AX1352" s="258"/>
      <c r="AY1352" s="258"/>
      <c r="AZ1352" s="258"/>
      <c r="BA1352" s="258"/>
      <c r="BB1352" s="258"/>
      <c r="BC1352" s="258"/>
      <c r="BD1352" s="258"/>
      <c r="BE1352" s="258"/>
      <c r="BF1352" s="258"/>
      <c r="BG1352" s="258"/>
      <c r="BH1352" s="258"/>
      <c r="BI1352" s="258"/>
      <c r="BJ1352" s="258"/>
      <c r="BK1352" s="258"/>
      <c r="BL1352" s="297"/>
      <c r="BM1352" s="258"/>
      <c r="BN1352" s="258"/>
      <c r="BO1352" s="258"/>
      <c r="BP1352" s="258"/>
      <c r="BQ1352" s="258"/>
      <c r="BR1352" s="258"/>
      <c r="BS1352" s="258"/>
      <c r="BT1352" s="258"/>
      <c r="BU1352" s="258"/>
      <c r="BV1352" s="259"/>
      <c r="BW1352" s="260"/>
      <c r="BX1352" s="258"/>
      <c r="BY1352" s="258"/>
      <c r="BZ1352" s="258"/>
      <c r="CA1352" s="258"/>
    </row>
    <row r="1353" spans="2:79" x14ac:dyDescent="0.25">
      <c r="B1353" s="263"/>
      <c r="C1353" s="261"/>
      <c r="I1353" s="220"/>
      <c r="J1353" s="253"/>
      <c r="K1353" s="254"/>
      <c r="L1353" s="254"/>
      <c r="M1353" s="255"/>
      <c r="N1353" s="326"/>
      <c r="O1353" s="256"/>
      <c r="P1353" s="256"/>
      <c r="Q1353" s="256"/>
      <c r="R1353" s="256"/>
      <c r="S1353" s="256"/>
      <c r="T1353" s="256"/>
      <c r="U1353" s="256"/>
      <c r="V1353" s="257"/>
      <c r="W1353" s="257"/>
      <c r="X1353" s="257"/>
      <c r="Y1353" s="257"/>
      <c r="Z1353" s="257"/>
      <c r="AA1353" s="257"/>
      <c r="AB1353" s="253"/>
      <c r="AC1353" s="258"/>
      <c r="AD1353" s="253"/>
      <c r="AE1353" s="253"/>
      <c r="AF1353" s="253"/>
      <c r="AG1353" s="253"/>
      <c r="AH1353" s="253"/>
      <c r="AI1353" s="253"/>
      <c r="AJ1353" s="253"/>
      <c r="AK1353" s="258"/>
      <c r="AL1353" s="258"/>
      <c r="AM1353" s="258"/>
      <c r="AN1353" s="258"/>
      <c r="AO1353" s="258"/>
      <c r="AP1353" s="258"/>
      <c r="AQ1353" s="258"/>
      <c r="AR1353" s="258"/>
      <c r="AS1353" s="258"/>
      <c r="AT1353" s="258"/>
      <c r="AU1353" s="258"/>
      <c r="AV1353" s="258"/>
      <c r="AW1353" s="258"/>
      <c r="AX1353" s="258"/>
      <c r="AY1353" s="258"/>
      <c r="AZ1353" s="258"/>
      <c r="BA1353" s="258"/>
      <c r="BB1353" s="258"/>
      <c r="BC1353" s="258"/>
      <c r="BD1353" s="258"/>
      <c r="BE1353" s="258"/>
      <c r="BF1353" s="258"/>
      <c r="BG1353" s="258"/>
      <c r="BH1353" s="258"/>
      <c r="BI1353" s="258"/>
      <c r="BJ1353" s="258"/>
      <c r="BK1353" s="258"/>
      <c r="BL1353" s="297"/>
      <c r="BM1353" s="258"/>
      <c r="BN1353" s="258"/>
      <c r="BO1353" s="258"/>
      <c r="BP1353" s="258"/>
      <c r="BQ1353" s="258"/>
      <c r="BR1353" s="258"/>
      <c r="BS1353" s="258"/>
      <c r="BT1353" s="258"/>
      <c r="BU1353" s="258"/>
      <c r="BV1353" s="259"/>
      <c r="BW1353" s="260"/>
      <c r="BX1353" s="258"/>
      <c r="BY1353" s="258"/>
      <c r="BZ1353" s="258"/>
      <c r="CA1353" s="258"/>
    </row>
    <row r="1354" spans="2:79" x14ac:dyDescent="0.25">
      <c r="B1354" s="263"/>
      <c r="C1354" s="261"/>
      <c r="I1354" s="220"/>
      <c r="J1354" s="253"/>
      <c r="K1354" s="254"/>
      <c r="L1354" s="254"/>
      <c r="M1354" s="255"/>
      <c r="N1354" s="326"/>
      <c r="O1354" s="256"/>
      <c r="P1354" s="256"/>
      <c r="Q1354" s="256"/>
      <c r="R1354" s="256"/>
      <c r="S1354" s="256"/>
      <c r="T1354" s="256"/>
      <c r="U1354" s="256"/>
      <c r="V1354" s="257"/>
      <c r="W1354" s="257"/>
      <c r="X1354" s="257"/>
      <c r="Y1354" s="257"/>
      <c r="Z1354" s="257"/>
      <c r="AA1354" s="257"/>
      <c r="AB1354" s="253"/>
      <c r="AC1354" s="258"/>
      <c r="AD1354" s="253"/>
      <c r="AE1354" s="253"/>
      <c r="AF1354" s="253"/>
      <c r="AG1354" s="253"/>
      <c r="AH1354" s="253"/>
      <c r="AI1354" s="253"/>
      <c r="AJ1354" s="253"/>
      <c r="AK1354" s="258"/>
      <c r="AL1354" s="258"/>
      <c r="AM1354" s="258"/>
      <c r="AN1354" s="258"/>
      <c r="AO1354" s="258"/>
      <c r="AP1354" s="258"/>
      <c r="AQ1354" s="258"/>
      <c r="AR1354" s="258"/>
      <c r="AS1354" s="258"/>
      <c r="AT1354" s="258"/>
      <c r="AU1354" s="258"/>
      <c r="AV1354" s="258"/>
      <c r="AW1354" s="258"/>
      <c r="AX1354" s="258"/>
      <c r="AY1354" s="258"/>
      <c r="AZ1354" s="258"/>
      <c r="BA1354" s="258"/>
      <c r="BB1354" s="258"/>
      <c r="BC1354" s="258"/>
      <c r="BD1354" s="258"/>
      <c r="BE1354" s="258"/>
      <c r="BF1354" s="258"/>
      <c r="BG1354" s="258"/>
      <c r="BH1354" s="258"/>
      <c r="BI1354" s="258"/>
      <c r="BJ1354" s="258"/>
      <c r="BK1354" s="258"/>
      <c r="BL1354" s="297"/>
      <c r="BM1354" s="258"/>
      <c r="BN1354" s="258"/>
      <c r="BO1354" s="258"/>
      <c r="BP1354" s="258"/>
      <c r="BQ1354" s="258"/>
      <c r="BR1354" s="258"/>
      <c r="BS1354" s="258"/>
      <c r="BT1354" s="258"/>
      <c r="BU1354" s="258"/>
      <c r="BV1354" s="259"/>
      <c r="BW1354" s="260"/>
      <c r="BX1354" s="258"/>
      <c r="BY1354" s="258"/>
      <c r="BZ1354" s="258"/>
      <c r="CA1354" s="258"/>
    </row>
    <row r="1355" spans="2:79" x14ac:dyDescent="0.25">
      <c r="B1355" s="263"/>
      <c r="C1355" s="261"/>
      <c r="I1355" s="220"/>
      <c r="J1355" s="253"/>
      <c r="K1355" s="254"/>
      <c r="L1355" s="254"/>
      <c r="M1355" s="255"/>
      <c r="N1355" s="326"/>
      <c r="O1355" s="256"/>
      <c r="P1355" s="256"/>
      <c r="Q1355" s="256"/>
      <c r="R1355" s="256"/>
      <c r="S1355" s="256"/>
      <c r="T1355" s="256"/>
      <c r="U1355" s="256"/>
      <c r="V1355" s="257"/>
      <c r="W1355" s="257"/>
      <c r="X1355" s="257"/>
      <c r="Y1355" s="257"/>
      <c r="Z1355" s="257"/>
      <c r="AA1355" s="257"/>
      <c r="AB1355" s="253"/>
      <c r="AC1355" s="258"/>
      <c r="AD1355" s="253"/>
      <c r="AE1355" s="253"/>
      <c r="AF1355" s="253"/>
      <c r="AG1355" s="253"/>
      <c r="AH1355" s="253"/>
      <c r="AI1355" s="253"/>
      <c r="AJ1355" s="253"/>
      <c r="AK1355" s="258"/>
      <c r="AL1355" s="258"/>
      <c r="AM1355" s="258"/>
      <c r="AN1355" s="258"/>
      <c r="AO1355" s="258"/>
      <c r="AP1355" s="258"/>
      <c r="AQ1355" s="258"/>
      <c r="AR1355" s="258"/>
      <c r="AS1355" s="258"/>
      <c r="AT1355" s="258"/>
      <c r="AU1355" s="258"/>
      <c r="AV1355" s="258"/>
      <c r="AW1355" s="258"/>
      <c r="AX1355" s="258"/>
      <c r="AY1355" s="258"/>
      <c r="AZ1355" s="258"/>
      <c r="BA1355" s="258"/>
      <c r="BB1355" s="258"/>
      <c r="BC1355" s="258"/>
      <c r="BD1355" s="258"/>
      <c r="BE1355" s="258"/>
      <c r="BF1355" s="258"/>
      <c r="BG1355" s="258"/>
      <c r="BH1355" s="258"/>
      <c r="BI1355" s="258"/>
      <c r="BJ1355" s="258"/>
      <c r="BK1355" s="258"/>
      <c r="BL1355" s="297"/>
      <c r="BM1355" s="258"/>
      <c r="BN1355" s="258"/>
      <c r="BO1355" s="258"/>
      <c r="BP1355" s="258"/>
      <c r="BQ1355" s="258"/>
      <c r="BR1355" s="258"/>
      <c r="BS1355" s="258"/>
      <c r="BT1355" s="258"/>
      <c r="BU1355" s="258"/>
      <c r="BV1355" s="259"/>
      <c r="BW1355" s="260"/>
      <c r="BX1355" s="258"/>
      <c r="BY1355" s="258"/>
      <c r="BZ1355" s="258"/>
      <c r="CA1355" s="258"/>
    </row>
    <row r="1356" spans="2:79" x14ac:dyDescent="0.25">
      <c r="B1356" s="263"/>
      <c r="C1356" s="261"/>
      <c r="I1356" s="220"/>
      <c r="J1356" s="253"/>
      <c r="K1356" s="254"/>
      <c r="L1356" s="254"/>
      <c r="M1356" s="255"/>
      <c r="N1356" s="326"/>
      <c r="O1356" s="256"/>
      <c r="P1356" s="256"/>
      <c r="Q1356" s="256"/>
      <c r="R1356" s="256"/>
      <c r="S1356" s="256"/>
      <c r="T1356" s="256"/>
      <c r="U1356" s="256"/>
      <c r="V1356" s="257"/>
      <c r="W1356" s="257"/>
      <c r="X1356" s="257"/>
      <c r="Y1356" s="257"/>
      <c r="Z1356" s="257"/>
      <c r="AA1356" s="257"/>
      <c r="AB1356" s="253"/>
      <c r="AC1356" s="258"/>
      <c r="AD1356" s="253"/>
      <c r="AE1356" s="253"/>
      <c r="AF1356" s="253"/>
      <c r="AG1356" s="253"/>
      <c r="AH1356" s="253"/>
      <c r="AI1356" s="253"/>
      <c r="AJ1356" s="253"/>
      <c r="AK1356" s="258"/>
      <c r="AL1356" s="258"/>
      <c r="AM1356" s="258"/>
      <c r="AN1356" s="258"/>
      <c r="AO1356" s="258"/>
      <c r="AP1356" s="258"/>
      <c r="AQ1356" s="258"/>
      <c r="AR1356" s="258"/>
      <c r="AS1356" s="258"/>
      <c r="AT1356" s="258"/>
      <c r="AU1356" s="258"/>
      <c r="AV1356" s="258"/>
      <c r="AW1356" s="258"/>
      <c r="AX1356" s="258"/>
      <c r="AY1356" s="258"/>
      <c r="AZ1356" s="258"/>
      <c r="BA1356" s="258"/>
      <c r="BB1356" s="258"/>
      <c r="BC1356" s="258"/>
      <c r="BD1356" s="258"/>
      <c r="BE1356" s="258"/>
      <c r="BF1356" s="258"/>
      <c r="BG1356" s="258"/>
      <c r="BH1356" s="258"/>
      <c r="BI1356" s="258"/>
      <c r="BJ1356" s="258"/>
      <c r="BK1356" s="258"/>
      <c r="BL1356" s="297"/>
      <c r="BM1356" s="258"/>
      <c r="BN1356" s="258"/>
      <c r="BO1356" s="258"/>
      <c r="BP1356" s="258"/>
      <c r="BQ1356" s="258"/>
      <c r="BR1356" s="258"/>
      <c r="BS1356" s="258"/>
      <c r="BT1356" s="258"/>
      <c r="BU1356" s="258"/>
      <c r="BV1356" s="259"/>
      <c r="BW1356" s="260"/>
      <c r="BX1356" s="258"/>
      <c r="BY1356" s="258"/>
      <c r="BZ1356" s="258"/>
      <c r="CA1356" s="258"/>
    </row>
    <row r="1357" spans="2:79" x14ac:dyDescent="0.25">
      <c r="B1357" s="263"/>
      <c r="C1357" s="261"/>
      <c r="I1357" s="220"/>
      <c r="J1357" s="253"/>
      <c r="K1357" s="254"/>
      <c r="L1357" s="254"/>
      <c r="M1357" s="255"/>
      <c r="N1357" s="326"/>
      <c r="O1357" s="256"/>
      <c r="P1357" s="256"/>
      <c r="Q1357" s="256"/>
      <c r="R1357" s="256"/>
      <c r="S1357" s="256"/>
      <c r="T1357" s="256"/>
      <c r="U1357" s="256"/>
      <c r="V1357" s="257"/>
      <c r="W1357" s="257"/>
      <c r="X1357" s="257"/>
      <c r="Y1357" s="257"/>
      <c r="Z1357" s="257"/>
      <c r="AA1357" s="257"/>
      <c r="AB1357" s="253"/>
      <c r="AC1357" s="258"/>
      <c r="AD1357" s="253"/>
      <c r="AE1357" s="253"/>
      <c r="AF1357" s="253"/>
      <c r="AG1357" s="253"/>
      <c r="AH1357" s="253"/>
      <c r="AI1357" s="253"/>
      <c r="AJ1357" s="253"/>
      <c r="AK1357" s="258"/>
      <c r="AL1357" s="258"/>
      <c r="AM1357" s="258"/>
      <c r="AN1357" s="258"/>
      <c r="AO1357" s="258"/>
      <c r="AP1357" s="258"/>
      <c r="AQ1357" s="258"/>
      <c r="AR1357" s="258"/>
      <c r="AS1357" s="258"/>
      <c r="AT1357" s="258"/>
      <c r="AU1357" s="258"/>
      <c r="AV1357" s="258"/>
      <c r="AW1357" s="258"/>
      <c r="AX1357" s="258"/>
      <c r="AY1357" s="258"/>
      <c r="AZ1357" s="258"/>
      <c r="BA1357" s="258"/>
      <c r="BB1357" s="258"/>
      <c r="BC1357" s="258"/>
      <c r="BD1357" s="258"/>
      <c r="BE1357" s="258"/>
      <c r="BF1357" s="258"/>
      <c r="BG1357" s="258"/>
      <c r="BH1357" s="258"/>
      <c r="BI1357" s="258"/>
      <c r="BJ1357" s="258"/>
      <c r="BK1357" s="258"/>
      <c r="BL1357" s="297"/>
      <c r="BM1357" s="258"/>
      <c r="BN1357" s="258"/>
      <c r="BO1357" s="258"/>
      <c r="BP1357" s="258"/>
      <c r="BQ1357" s="258"/>
      <c r="BR1357" s="258"/>
      <c r="BS1357" s="258"/>
      <c r="BT1357" s="258"/>
      <c r="BU1357" s="258"/>
      <c r="BV1357" s="259"/>
      <c r="BW1357" s="260"/>
      <c r="BX1357" s="258"/>
      <c r="BY1357" s="258"/>
      <c r="BZ1357" s="258"/>
      <c r="CA1357" s="258"/>
    </row>
    <row r="1358" spans="2:79" x14ac:dyDescent="0.25">
      <c r="B1358" s="263"/>
      <c r="C1358" s="261"/>
      <c r="I1358" s="220"/>
      <c r="J1358" s="253"/>
      <c r="K1358" s="254"/>
      <c r="L1358" s="254"/>
      <c r="M1358" s="255"/>
      <c r="N1358" s="326"/>
      <c r="O1358" s="256"/>
      <c r="P1358" s="256"/>
      <c r="Q1358" s="256"/>
      <c r="R1358" s="256"/>
      <c r="S1358" s="256"/>
      <c r="T1358" s="256"/>
      <c r="U1358" s="256"/>
      <c r="V1358" s="257"/>
      <c r="W1358" s="257"/>
      <c r="X1358" s="257"/>
      <c r="Y1358" s="257"/>
      <c r="Z1358" s="257"/>
      <c r="AA1358" s="257"/>
      <c r="AB1358" s="253"/>
      <c r="AC1358" s="258"/>
      <c r="AD1358" s="253"/>
      <c r="AE1358" s="253"/>
      <c r="AF1358" s="253"/>
      <c r="AG1358" s="253"/>
      <c r="AH1358" s="253"/>
      <c r="AI1358" s="253"/>
      <c r="AJ1358" s="253"/>
      <c r="AK1358" s="258"/>
      <c r="AL1358" s="258"/>
      <c r="AM1358" s="258"/>
      <c r="AN1358" s="258"/>
      <c r="AO1358" s="258"/>
      <c r="AP1358" s="258"/>
      <c r="AQ1358" s="258"/>
      <c r="AR1358" s="258"/>
      <c r="AS1358" s="258"/>
      <c r="AT1358" s="258"/>
      <c r="AU1358" s="258"/>
      <c r="AV1358" s="258"/>
      <c r="AW1358" s="258"/>
      <c r="AX1358" s="258"/>
      <c r="AY1358" s="258"/>
      <c r="AZ1358" s="258"/>
      <c r="BA1358" s="258"/>
      <c r="BB1358" s="258"/>
      <c r="BC1358" s="258"/>
      <c r="BD1358" s="258"/>
      <c r="BE1358" s="258"/>
      <c r="BF1358" s="258"/>
      <c r="BG1358" s="258"/>
      <c r="BH1358" s="258"/>
      <c r="BI1358" s="258"/>
      <c r="BJ1358" s="258"/>
      <c r="BK1358" s="258"/>
      <c r="BL1358" s="297"/>
      <c r="BM1358" s="258"/>
      <c r="BN1358" s="258"/>
      <c r="BO1358" s="258"/>
      <c r="BP1358" s="258"/>
      <c r="BQ1358" s="258"/>
      <c r="BR1358" s="258"/>
      <c r="BS1358" s="258"/>
      <c r="BT1358" s="258"/>
      <c r="BU1358" s="258"/>
      <c r="BV1358" s="259"/>
      <c r="BW1358" s="260"/>
      <c r="BX1358" s="258"/>
      <c r="BY1358" s="258"/>
      <c r="BZ1358" s="258"/>
      <c r="CA1358" s="258"/>
    </row>
    <row r="1359" spans="2:79" x14ac:dyDescent="0.25">
      <c r="B1359" s="263"/>
      <c r="C1359" s="261"/>
      <c r="I1359" s="220"/>
      <c r="J1359" s="253"/>
      <c r="K1359" s="254"/>
      <c r="L1359" s="254"/>
      <c r="M1359" s="255"/>
      <c r="N1359" s="326"/>
      <c r="O1359" s="256"/>
      <c r="P1359" s="256"/>
      <c r="Q1359" s="256"/>
      <c r="R1359" s="256"/>
      <c r="S1359" s="256"/>
      <c r="T1359" s="256"/>
      <c r="U1359" s="256"/>
      <c r="V1359" s="257"/>
      <c r="W1359" s="257"/>
      <c r="X1359" s="257"/>
      <c r="Y1359" s="257"/>
      <c r="Z1359" s="257"/>
      <c r="AA1359" s="257"/>
      <c r="AB1359" s="253"/>
      <c r="AC1359" s="258"/>
      <c r="AD1359" s="253"/>
      <c r="AE1359" s="253"/>
      <c r="AF1359" s="253"/>
      <c r="AG1359" s="253"/>
      <c r="AH1359" s="253"/>
      <c r="AI1359" s="253"/>
      <c r="AJ1359" s="253"/>
      <c r="AK1359" s="258"/>
      <c r="AL1359" s="258"/>
      <c r="AM1359" s="258"/>
      <c r="AN1359" s="258"/>
      <c r="AO1359" s="258"/>
      <c r="AP1359" s="258"/>
      <c r="AQ1359" s="258"/>
      <c r="AR1359" s="258"/>
      <c r="AS1359" s="258"/>
      <c r="AT1359" s="258"/>
      <c r="AU1359" s="258"/>
      <c r="AV1359" s="258"/>
      <c r="AW1359" s="258"/>
      <c r="AX1359" s="258"/>
      <c r="AY1359" s="258"/>
      <c r="AZ1359" s="258"/>
      <c r="BA1359" s="258"/>
      <c r="BB1359" s="258"/>
      <c r="BC1359" s="258"/>
      <c r="BD1359" s="258"/>
      <c r="BE1359" s="258"/>
      <c r="BF1359" s="258"/>
      <c r="BG1359" s="258"/>
      <c r="BH1359" s="258"/>
      <c r="BI1359" s="258"/>
      <c r="BJ1359" s="258"/>
      <c r="BK1359" s="258"/>
      <c r="BL1359" s="297"/>
      <c r="BM1359" s="258"/>
      <c r="BN1359" s="258"/>
      <c r="BO1359" s="258"/>
      <c r="BP1359" s="258"/>
      <c r="BQ1359" s="258"/>
      <c r="BR1359" s="258"/>
      <c r="BS1359" s="258"/>
      <c r="BT1359" s="258"/>
      <c r="BU1359" s="258"/>
      <c r="BV1359" s="259"/>
      <c r="BW1359" s="260"/>
      <c r="BX1359" s="258"/>
      <c r="BY1359" s="258"/>
      <c r="BZ1359" s="258"/>
      <c r="CA1359" s="258"/>
    </row>
    <row r="1360" spans="2:79" x14ac:dyDescent="0.25">
      <c r="B1360" s="263"/>
      <c r="C1360" s="261"/>
      <c r="I1360" s="220"/>
      <c r="J1360" s="253"/>
      <c r="K1360" s="254"/>
      <c r="L1360" s="254"/>
      <c r="M1360" s="255"/>
      <c r="N1360" s="326"/>
      <c r="O1360" s="256"/>
      <c r="P1360" s="256"/>
      <c r="Q1360" s="256"/>
      <c r="R1360" s="256"/>
      <c r="S1360" s="256"/>
      <c r="T1360" s="256"/>
      <c r="U1360" s="256"/>
      <c r="V1360" s="257"/>
      <c r="W1360" s="257"/>
      <c r="X1360" s="257"/>
      <c r="Y1360" s="257"/>
      <c r="Z1360" s="257"/>
      <c r="AA1360" s="257"/>
      <c r="AB1360" s="253"/>
      <c r="AC1360" s="258"/>
      <c r="AD1360" s="253"/>
      <c r="AE1360" s="253"/>
      <c r="AF1360" s="253"/>
      <c r="AG1360" s="253"/>
      <c r="AH1360" s="253"/>
      <c r="AI1360" s="253"/>
      <c r="AJ1360" s="253"/>
      <c r="AK1360" s="258"/>
      <c r="AL1360" s="258"/>
      <c r="AM1360" s="258"/>
      <c r="AN1360" s="258"/>
      <c r="AO1360" s="258"/>
      <c r="AP1360" s="258"/>
      <c r="AQ1360" s="258"/>
      <c r="AR1360" s="258"/>
      <c r="AS1360" s="258"/>
      <c r="AT1360" s="258"/>
      <c r="AU1360" s="258"/>
      <c r="AV1360" s="258"/>
      <c r="AW1360" s="258"/>
      <c r="AX1360" s="258"/>
      <c r="AY1360" s="258"/>
      <c r="AZ1360" s="258"/>
      <c r="BA1360" s="258"/>
      <c r="BB1360" s="258"/>
      <c r="BC1360" s="258"/>
      <c r="BD1360" s="258"/>
      <c r="BE1360" s="258"/>
      <c r="BF1360" s="258"/>
      <c r="BG1360" s="258"/>
      <c r="BH1360" s="258"/>
      <c r="BI1360" s="258"/>
      <c r="BJ1360" s="258"/>
      <c r="BK1360" s="258"/>
      <c r="BL1360" s="297"/>
      <c r="BM1360" s="258"/>
      <c r="BN1360" s="258"/>
      <c r="BO1360" s="258"/>
      <c r="BP1360" s="258"/>
      <c r="BQ1360" s="258"/>
      <c r="BR1360" s="258"/>
      <c r="BS1360" s="258"/>
      <c r="BT1360" s="258"/>
      <c r="BU1360" s="258"/>
      <c r="BV1360" s="259"/>
      <c r="BW1360" s="260"/>
      <c r="BX1360" s="258"/>
      <c r="BY1360" s="258"/>
      <c r="BZ1360" s="258"/>
      <c r="CA1360" s="258"/>
    </row>
    <row r="1361" spans="2:79" x14ac:dyDescent="0.25">
      <c r="B1361" s="263"/>
      <c r="C1361" s="261"/>
      <c r="I1361" s="220"/>
      <c r="J1361" s="253"/>
      <c r="K1361" s="254"/>
      <c r="L1361" s="254"/>
      <c r="M1361" s="255"/>
      <c r="N1361" s="326"/>
      <c r="O1361" s="256"/>
      <c r="P1361" s="256"/>
      <c r="Q1361" s="256"/>
      <c r="R1361" s="256"/>
      <c r="S1361" s="256"/>
      <c r="T1361" s="256"/>
      <c r="U1361" s="256"/>
      <c r="V1361" s="257"/>
      <c r="W1361" s="257"/>
      <c r="X1361" s="257"/>
      <c r="Y1361" s="257"/>
      <c r="Z1361" s="257"/>
      <c r="AA1361" s="257"/>
      <c r="AB1361" s="253"/>
      <c r="AC1361" s="258"/>
      <c r="AD1361" s="253"/>
      <c r="AE1361" s="253"/>
      <c r="AF1361" s="253"/>
      <c r="AG1361" s="253"/>
      <c r="AH1361" s="253"/>
      <c r="AI1361" s="253"/>
      <c r="AJ1361" s="253"/>
      <c r="AK1361" s="258"/>
      <c r="AL1361" s="258"/>
      <c r="AM1361" s="258"/>
      <c r="AN1361" s="258"/>
      <c r="AO1361" s="258"/>
      <c r="AP1361" s="258"/>
      <c r="AQ1361" s="258"/>
      <c r="AR1361" s="258"/>
      <c r="AS1361" s="258"/>
      <c r="AT1361" s="258"/>
      <c r="AU1361" s="258"/>
      <c r="AV1361" s="258"/>
      <c r="AW1361" s="258"/>
      <c r="AX1361" s="258"/>
      <c r="AY1361" s="258"/>
      <c r="AZ1361" s="258"/>
      <c r="BA1361" s="258"/>
      <c r="BB1361" s="258"/>
      <c r="BC1361" s="258"/>
      <c r="BD1361" s="258"/>
      <c r="BE1361" s="258"/>
      <c r="BF1361" s="258"/>
      <c r="BG1361" s="258"/>
      <c r="BH1361" s="258"/>
      <c r="BI1361" s="258"/>
      <c r="BJ1361" s="258"/>
      <c r="BK1361" s="258"/>
      <c r="BL1361" s="297"/>
      <c r="BM1361" s="258"/>
      <c r="BN1361" s="258"/>
      <c r="BO1361" s="258"/>
      <c r="BP1361" s="258"/>
      <c r="BQ1361" s="258"/>
      <c r="BR1361" s="258"/>
      <c r="BS1361" s="258"/>
      <c r="BT1361" s="258"/>
      <c r="BU1361" s="258"/>
      <c r="BV1361" s="259"/>
      <c r="BW1361" s="260"/>
      <c r="BX1361" s="258"/>
      <c r="BY1361" s="258"/>
      <c r="BZ1361" s="258"/>
      <c r="CA1361" s="258"/>
    </row>
    <row r="1362" spans="2:79" x14ac:dyDescent="0.25">
      <c r="B1362" s="263"/>
      <c r="C1362" s="261"/>
      <c r="I1362" s="220"/>
      <c r="J1362" s="253"/>
      <c r="K1362" s="254"/>
      <c r="L1362" s="254"/>
      <c r="M1362" s="255"/>
      <c r="N1362" s="326"/>
      <c r="O1362" s="256"/>
      <c r="P1362" s="256"/>
      <c r="Q1362" s="256"/>
      <c r="R1362" s="256"/>
      <c r="S1362" s="256"/>
      <c r="T1362" s="256"/>
      <c r="U1362" s="256"/>
      <c r="V1362" s="257"/>
      <c r="W1362" s="257"/>
      <c r="X1362" s="257"/>
      <c r="Y1362" s="257"/>
      <c r="Z1362" s="257"/>
      <c r="AA1362" s="257"/>
      <c r="AB1362" s="253"/>
      <c r="AC1362" s="258"/>
      <c r="AD1362" s="253"/>
      <c r="AE1362" s="253"/>
      <c r="AF1362" s="253"/>
      <c r="AG1362" s="253"/>
      <c r="AH1362" s="253"/>
      <c r="AI1362" s="253"/>
      <c r="AJ1362" s="253"/>
      <c r="AK1362" s="258"/>
      <c r="AL1362" s="258"/>
      <c r="AM1362" s="258"/>
      <c r="AN1362" s="258"/>
      <c r="AO1362" s="258"/>
      <c r="AP1362" s="258"/>
      <c r="AQ1362" s="258"/>
      <c r="AR1362" s="258"/>
      <c r="AS1362" s="258"/>
      <c r="AT1362" s="258"/>
      <c r="AU1362" s="258"/>
      <c r="AV1362" s="258"/>
      <c r="AW1362" s="258"/>
      <c r="AX1362" s="258"/>
      <c r="AY1362" s="258"/>
      <c r="AZ1362" s="258"/>
      <c r="BA1362" s="258"/>
      <c r="BB1362" s="258"/>
      <c r="BC1362" s="258"/>
      <c r="BD1362" s="258"/>
      <c r="BE1362" s="258"/>
      <c r="BF1362" s="258"/>
      <c r="BG1362" s="258"/>
      <c r="BH1362" s="258"/>
      <c r="BI1362" s="258"/>
      <c r="BJ1362" s="258"/>
      <c r="BK1362" s="258"/>
      <c r="BL1362" s="297"/>
      <c r="BM1362" s="258"/>
      <c r="BN1362" s="258"/>
      <c r="BO1362" s="258"/>
      <c r="BP1362" s="258"/>
      <c r="BQ1362" s="258"/>
      <c r="BR1362" s="258"/>
      <c r="BS1362" s="258"/>
      <c r="BT1362" s="258"/>
      <c r="BU1362" s="258"/>
      <c r="BV1362" s="259"/>
      <c r="BW1362" s="260"/>
      <c r="BX1362" s="258"/>
      <c r="BY1362" s="258"/>
      <c r="BZ1362" s="258"/>
      <c r="CA1362" s="258"/>
    </row>
    <row r="1363" spans="2:79" x14ac:dyDescent="0.25">
      <c r="B1363" s="263"/>
      <c r="C1363" s="261"/>
      <c r="I1363" s="220"/>
      <c r="J1363" s="253"/>
      <c r="K1363" s="254"/>
      <c r="L1363" s="254"/>
      <c r="M1363" s="255"/>
      <c r="N1363" s="326"/>
      <c r="O1363" s="256"/>
      <c r="P1363" s="256"/>
      <c r="Q1363" s="256"/>
      <c r="R1363" s="256"/>
      <c r="S1363" s="256"/>
      <c r="T1363" s="256"/>
      <c r="U1363" s="256"/>
      <c r="V1363" s="257"/>
      <c r="W1363" s="257"/>
      <c r="X1363" s="257"/>
      <c r="Y1363" s="257"/>
      <c r="Z1363" s="257"/>
      <c r="AA1363" s="257"/>
      <c r="AB1363" s="253"/>
      <c r="AC1363" s="258"/>
      <c r="AD1363" s="253"/>
      <c r="AE1363" s="253"/>
      <c r="AF1363" s="253"/>
      <c r="AG1363" s="253"/>
      <c r="AH1363" s="253"/>
      <c r="AI1363" s="253"/>
      <c r="AJ1363" s="253"/>
      <c r="AK1363" s="258"/>
      <c r="AL1363" s="258"/>
      <c r="AM1363" s="258"/>
      <c r="AN1363" s="258"/>
      <c r="AO1363" s="258"/>
      <c r="AP1363" s="258"/>
      <c r="AQ1363" s="258"/>
      <c r="AR1363" s="258"/>
      <c r="AS1363" s="258"/>
      <c r="AT1363" s="258"/>
      <c r="AU1363" s="258"/>
      <c r="AV1363" s="258"/>
      <c r="AW1363" s="258"/>
      <c r="AX1363" s="258"/>
      <c r="AY1363" s="258"/>
      <c r="AZ1363" s="258"/>
      <c r="BA1363" s="258"/>
      <c r="BB1363" s="258"/>
      <c r="BC1363" s="258"/>
      <c r="BD1363" s="258"/>
      <c r="BE1363" s="258"/>
      <c r="BF1363" s="258"/>
      <c r="BG1363" s="258"/>
      <c r="BH1363" s="258"/>
      <c r="BI1363" s="258"/>
      <c r="BJ1363" s="258"/>
      <c r="BK1363" s="258"/>
      <c r="BL1363" s="297"/>
      <c r="BM1363" s="258"/>
      <c r="BN1363" s="258"/>
      <c r="BO1363" s="258"/>
      <c r="BP1363" s="258"/>
      <c r="BQ1363" s="258"/>
      <c r="BR1363" s="258"/>
      <c r="BS1363" s="258"/>
      <c r="BT1363" s="258"/>
      <c r="BU1363" s="258"/>
      <c r="BV1363" s="259"/>
      <c r="BW1363" s="260"/>
      <c r="BX1363" s="258"/>
      <c r="BY1363" s="258"/>
      <c r="BZ1363" s="258"/>
      <c r="CA1363" s="258"/>
    </row>
    <row r="1364" spans="2:79" x14ac:dyDescent="0.25">
      <c r="B1364" s="263"/>
      <c r="C1364" s="261"/>
      <c r="I1364" s="220"/>
      <c r="J1364" s="253"/>
      <c r="K1364" s="254"/>
      <c r="L1364" s="254"/>
      <c r="M1364" s="255"/>
      <c r="N1364" s="326"/>
      <c r="O1364" s="256"/>
      <c r="P1364" s="256"/>
      <c r="Q1364" s="256"/>
      <c r="R1364" s="256"/>
      <c r="S1364" s="256"/>
      <c r="T1364" s="256"/>
      <c r="U1364" s="256"/>
      <c r="V1364" s="257"/>
      <c r="W1364" s="257"/>
      <c r="X1364" s="257"/>
      <c r="Y1364" s="257"/>
      <c r="Z1364" s="257"/>
      <c r="AA1364" s="257"/>
      <c r="AB1364" s="253"/>
      <c r="AC1364" s="258"/>
      <c r="AD1364" s="253"/>
      <c r="AE1364" s="253"/>
      <c r="AF1364" s="253"/>
      <c r="AG1364" s="253"/>
      <c r="AH1364" s="253"/>
      <c r="AI1364" s="253"/>
      <c r="AJ1364" s="253"/>
      <c r="AK1364" s="258"/>
      <c r="AL1364" s="258"/>
      <c r="AM1364" s="258"/>
      <c r="AN1364" s="258"/>
      <c r="AO1364" s="258"/>
      <c r="AP1364" s="258"/>
      <c r="AQ1364" s="258"/>
      <c r="AR1364" s="258"/>
      <c r="AS1364" s="258"/>
      <c r="AT1364" s="258"/>
      <c r="AU1364" s="258"/>
      <c r="AV1364" s="258"/>
      <c r="AW1364" s="258"/>
      <c r="AX1364" s="258"/>
      <c r="AY1364" s="258"/>
      <c r="AZ1364" s="258"/>
      <c r="BA1364" s="258"/>
      <c r="BB1364" s="258"/>
      <c r="BC1364" s="258"/>
      <c r="BD1364" s="258"/>
      <c r="BE1364" s="258"/>
      <c r="BF1364" s="258"/>
      <c r="BG1364" s="258"/>
      <c r="BH1364" s="258"/>
      <c r="BI1364" s="258"/>
      <c r="BJ1364" s="258"/>
      <c r="BK1364" s="258"/>
      <c r="BL1364" s="297"/>
      <c r="BM1364" s="258"/>
      <c r="BN1364" s="258"/>
      <c r="BO1364" s="258"/>
      <c r="BP1364" s="258"/>
      <c r="BQ1364" s="258"/>
      <c r="BR1364" s="258"/>
      <c r="BS1364" s="258"/>
      <c r="BT1364" s="258"/>
      <c r="BU1364" s="258"/>
      <c r="BV1364" s="259"/>
      <c r="BW1364" s="260"/>
      <c r="BX1364" s="258"/>
      <c r="BY1364" s="258"/>
      <c r="BZ1364" s="258"/>
      <c r="CA1364" s="258"/>
    </row>
    <row r="1365" spans="2:79" x14ac:dyDescent="0.25">
      <c r="B1365" s="263"/>
      <c r="C1365" s="261"/>
      <c r="I1365" s="220"/>
      <c r="J1365" s="253"/>
      <c r="K1365" s="254"/>
      <c r="L1365" s="254"/>
      <c r="M1365" s="255"/>
      <c r="N1365" s="326"/>
      <c r="O1365" s="256"/>
      <c r="P1365" s="256"/>
      <c r="Q1365" s="256"/>
      <c r="R1365" s="256"/>
      <c r="S1365" s="256"/>
      <c r="T1365" s="256"/>
      <c r="U1365" s="256"/>
      <c r="V1365" s="257"/>
      <c r="W1365" s="257"/>
      <c r="X1365" s="257"/>
      <c r="Y1365" s="257"/>
      <c r="Z1365" s="257"/>
      <c r="AA1365" s="257"/>
      <c r="AB1365" s="253"/>
      <c r="AC1365" s="258"/>
      <c r="AD1365" s="253"/>
      <c r="AE1365" s="253"/>
      <c r="AF1365" s="253"/>
      <c r="AG1365" s="253"/>
      <c r="AH1365" s="253"/>
      <c r="AI1365" s="253"/>
      <c r="AJ1365" s="253"/>
      <c r="AK1365" s="258"/>
      <c r="AL1365" s="258"/>
      <c r="AM1365" s="258"/>
      <c r="AN1365" s="258"/>
      <c r="AO1365" s="258"/>
      <c r="AP1365" s="258"/>
      <c r="AQ1365" s="258"/>
      <c r="AR1365" s="258"/>
      <c r="AS1365" s="258"/>
      <c r="AT1365" s="258"/>
      <c r="AU1365" s="258"/>
      <c r="AV1365" s="258"/>
      <c r="AW1365" s="258"/>
      <c r="AX1365" s="258"/>
      <c r="AY1365" s="258"/>
      <c r="AZ1365" s="258"/>
      <c r="BA1365" s="258"/>
      <c r="BB1365" s="258"/>
      <c r="BC1365" s="258"/>
      <c r="BD1365" s="258"/>
      <c r="BE1365" s="258"/>
      <c r="BF1365" s="258"/>
      <c r="BG1365" s="258"/>
      <c r="BH1365" s="258"/>
      <c r="BI1365" s="258"/>
      <c r="BJ1365" s="258"/>
      <c r="BK1365" s="258"/>
      <c r="BL1365" s="297"/>
      <c r="BM1365" s="258"/>
      <c r="BN1365" s="258"/>
      <c r="BO1365" s="258"/>
      <c r="BP1365" s="258"/>
      <c r="BQ1365" s="258"/>
      <c r="BR1365" s="258"/>
      <c r="BS1365" s="258"/>
      <c r="BT1365" s="258"/>
      <c r="BU1365" s="258"/>
      <c r="BV1365" s="259"/>
      <c r="BW1365" s="260"/>
      <c r="BX1365" s="258"/>
      <c r="BY1365" s="258"/>
      <c r="BZ1365" s="258"/>
      <c r="CA1365" s="258"/>
    </row>
    <row r="1366" spans="2:79" x14ac:dyDescent="0.25">
      <c r="B1366" s="263"/>
      <c r="C1366" s="261"/>
      <c r="I1366" s="220"/>
      <c r="J1366" s="253"/>
      <c r="K1366" s="254"/>
      <c r="L1366" s="254"/>
      <c r="M1366" s="255"/>
      <c r="N1366" s="326"/>
      <c r="O1366" s="256"/>
      <c r="P1366" s="256"/>
      <c r="Q1366" s="256"/>
      <c r="R1366" s="256"/>
      <c r="S1366" s="256"/>
      <c r="T1366" s="256"/>
      <c r="U1366" s="256"/>
      <c r="V1366" s="257"/>
      <c r="W1366" s="257"/>
      <c r="X1366" s="257"/>
      <c r="Y1366" s="257"/>
      <c r="Z1366" s="257"/>
      <c r="AA1366" s="257"/>
      <c r="AB1366" s="253"/>
      <c r="AC1366" s="258"/>
      <c r="AD1366" s="253"/>
      <c r="AE1366" s="253"/>
      <c r="AF1366" s="253"/>
      <c r="AG1366" s="253"/>
      <c r="AH1366" s="253"/>
      <c r="AI1366" s="253"/>
      <c r="AJ1366" s="253"/>
      <c r="AK1366" s="258"/>
      <c r="AL1366" s="258"/>
      <c r="AM1366" s="258"/>
      <c r="AN1366" s="258"/>
      <c r="AO1366" s="258"/>
      <c r="AP1366" s="258"/>
      <c r="AQ1366" s="258"/>
      <c r="AR1366" s="258"/>
      <c r="AS1366" s="258"/>
      <c r="AT1366" s="258"/>
      <c r="AU1366" s="258"/>
      <c r="AV1366" s="258"/>
      <c r="AW1366" s="258"/>
      <c r="AX1366" s="258"/>
      <c r="AY1366" s="258"/>
      <c r="AZ1366" s="258"/>
      <c r="BA1366" s="258"/>
      <c r="BB1366" s="258"/>
      <c r="BC1366" s="258"/>
      <c r="BD1366" s="258"/>
      <c r="BE1366" s="258"/>
      <c r="BF1366" s="258"/>
      <c r="BG1366" s="258"/>
      <c r="BH1366" s="258"/>
      <c r="BI1366" s="258"/>
      <c r="BJ1366" s="258"/>
      <c r="BK1366" s="258"/>
      <c r="BL1366" s="297"/>
      <c r="BM1366" s="258"/>
      <c r="BN1366" s="258"/>
      <c r="BO1366" s="258"/>
      <c r="BP1366" s="258"/>
      <c r="BQ1366" s="258"/>
      <c r="BR1366" s="258"/>
      <c r="BS1366" s="258"/>
      <c r="BT1366" s="258"/>
      <c r="BU1366" s="258"/>
      <c r="BV1366" s="259"/>
      <c r="BW1366" s="260"/>
      <c r="BX1366" s="258"/>
      <c r="BY1366" s="258"/>
      <c r="BZ1366" s="258"/>
      <c r="CA1366" s="258"/>
    </row>
    <row r="1367" spans="2:79" x14ac:dyDescent="0.25">
      <c r="B1367" s="263"/>
      <c r="C1367" s="261"/>
      <c r="I1367" s="220"/>
      <c r="J1367" s="253"/>
      <c r="K1367" s="254"/>
      <c r="L1367" s="254"/>
      <c r="M1367" s="255"/>
      <c r="N1367" s="326"/>
      <c r="O1367" s="256"/>
      <c r="P1367" s="256"/>
      <c r="Q1367" s="256"/>
      <c r="R1367" s="256"/>
      <c r="S1367" s="256"/>
      <c r="T1367" s="256"/>
      <c r="U1367" s="256"/>
      <c r="V1367" s="257"/>
      <c r="W1367" s="257"/>
      <c r="X1367" s="257"/>
      <c r="Y1367" s="257"/>
      <c r="Z1367" s="257"/>
      <c r="AA1367" s="257"/>
      <c r="AB1367" s="253"/>
      <c r="AC1367" s="258"/>
      <c r="AD1367" s="253"/>
      <c r="AE1367" s="253"/>
      <c r="AF1367" s="253"/>
      <c r="AG1367" s="253"/>
      <c r="AH1367" s="253"/>
      <c r="AI1367" s="253"/>
      <c r="AJ1367" s="253"/>
      <c r="AK1367" s="258"/>
      <c r="AL1367" s="258"/>
      <c r="AM1367" s="258"/>
      <c r="AN1367" s="258"/>
      <c r="AO1367" s="258"/>
      <c r="AP1367" s="258"/>
      <c r="AQ1367" s="258"/>
      <c r="AR1367" s="258"/>
      <c r="AS1367" s="258"/>
      <c r="AT1367" s="258"/>
      <c r="AU1367" s="258"/>
      <c r="AV1367" s="258"/>
      <c r="AW1367" s="258"/>
      <c r="AX1367" s="258"/>
      <c r="AY1367" s="258"/>
      <c r="AZ1367" s="258"/>
      <c r="BA1367" s="258"/>
      <c r="BB1367" s="258"/>
      <c r="BC1367" s="258"/>
      <c r="BD1367" s="258"/>
      <c r="BE1367" s="258"/>
      <c r="BF1367" s="258"/>
      <c r="BG1367" s="258"/>
      <c r="BH1367" s="258"/>
      <c r="BI1367" s="258"/>
      <c r="BJ1367" s="258"/>
      <c r="BK1367" s="258"/>
      <c r="BL1367" s="297"/>
      <c r="BM1367" s="258"/>
      <c r="BN1367" s="258"/>
      <c r="BO1367" s="258"/>
      <c r="BP1367" s="258"/>
      <c r="BQ1367" s="258"/>
      <c r="BR1367" s="258"/>
      <c r="BS1367" s="258"/>
      <c r="BT1367" s="258"/>
      <c r="BU1367" s="258"/>
      <c r="BV1367" s="259"/>
      <c r="BW1367" s="260"/>
      <c r="BX1367" s="258"/>
      <c r="BY1367" s="258"/>
      <c r="BZ1367" s="258"/>
      <c r="CA1367" s="258"/>
    </row>
    <row r="1368" spans="2:79" x14ac:dyDescent="0.25">
      <c r="B1368" s="263"/>
      <c r="C1368" s="261"/>
      <c r="I1368" s="220"/>
      <c r="J1368" s="253"/>
      <c r="K1368" s="254"/>
      <c r="L1368" s="254"/>
      <c r="M1368" s="255"/>
      <c r="N1368" s="326"/>
      <c r="O1368" s="256"/>
      <c r="P1368" s="256"/>
      <c r="Q1368" s="256"/>
      <c r="R1368" s="256"/>
      <c r="S1368" s="256"/>
      <c r="T1368" s="256"/>
      <c r="U1368" s="256"/>
      <c r="V1368" s="257"/>
      <c r="W1368" s="257"/>
      <c r="X1368" s="257"/>
      <c r="Y1368" s="257"/>
      <c r="Z1368" s="257"/>
      <c r="AA1368" s="257"/>
      <c r="AB1368" s="253"/>
      <c r="AC1368" s="258"/>
      <c r="AD1368" s="253"/>
      <c r="AE1368" s="253"/>
      <c r="AF1368" s="253"/>
      <c r="AG1368" s="253"/>
      <c r="AH1368" s="253"/>
      <c r="AI1368" s="253"/>
      <c r="AJ1368" s="253"/>
      <c r="AK1368" s="258"/>
      <c r="AL1368" s="258"/>
      <c r="AM1368" s="258"/>
      <c r="AN1368" s="258"/>
      <c r="AO1368" s="258"/>
      <c r="AP1368" s="258"/>
      <c r="AQ1368" s="258"/>
      <c r="AR1368" s="258"/>
      <c r="AS1368" s="258"/>
      <c r="AT1368" s="258"/>
      <c r="AU1368" s="258"/>
      <c r="AV1368" s="258"/>
      <c r="AW1368" s="258"/>
      <c r="AX1368" s="258"/>
      <c r="AY1368" s="258"/>
      <c r="AZ1368" s="258"/>
      <c r="BA1368" s="258"/>
      <c r="BB1368" s="258"/>
      <c r="BC1368" s="258"/>
      <c r="BD1368" s="258"/>
      <c r="BE1368" s="258"/>
      <c r="BF1368" s="258"/>
      <c r="BG1368" s="258"/>
      <c r="BH1368" s="258"/>
      <c r="BI1368" s="258"/>
      <c r="BJ1368" s="258"/>
      <c r="BK1368" s="258"/>
      <c r="BL1368" s="297"/>
      <c r="BM1368" s="258"/>
      <c r="BN1368" s="258"/>
      <c r="BO1368" s="258"/>
      <c r="BP1368" s="258"/>
      <c r="BQ1368" s="258"/>
      <c r="BR1368" s="258"/>
      <c r="BS1368" s="258"/>
      <c r="BT1368" s="258"/>
      <c r="BU1368" s="258"/>
      <c r="BV1368" s="259"/>
      <c r="BW1368" s="260"/>
      <c r="BX1368" s="258"/>
      <c r="BY1368" s="258"/>
      <c r="BZ1368" s="258"/>
      <c r="CA1368" s="258"/>
    </row>
    <row r="1369" spans="2:79" x14ac:dyDescent="0.25">
      <c r="B1369" s="263"/>
      <c r="C1369" s="261"/>
      <c r="I1369" s="220"/>
      <c r="J1369" s="253"/>
      <c r="K1369" s="254"/>
      <c r="L1369" s="254"/>
      <c r="M1369" s="255"/>
      <c r="N1369" s="326"/>
      <c r="O1369" s="256"/>
      <c r="P1369" s="256"/>
      <c r="Q1369" s="256"/>
      <c r="R1369" s="256"/>
      <c r="S1369" s="256"/>
      <c r="T1369" s="256"/>
      <c r="U1369" s="256"/>
      <c r="V1369" s="257"/>
      <c r="W1369" s="257"/>
      <c r="X1369" s="257"/>
      <c r="Y1369" s="257"/>
      <c r="Z1369" s="257"/>
      <c r="AA1369" s="257"/>
      <c r="AB1369" s="253"/>
      <c r="AC1369" s="258"/>
      <c r="AD1369" s="253"/>
      <c r="AE1369" s="253"/>
      <c r="AF1369" s="253"/>
      <c r="AG1369" s="253"/>
      <c r="AH1369" s="253"/>
      <c r="AI1369" s="253"/>
      <c r="AJ1369" s="253"/>
      <c r="AK1369" s="258"/>
      <c r="AL1369" s="258"/>
      <c r="AM1369" s="258"/>
      <c r="AN1369" s="258"/>
      <c r="AO1369" s="258"/>
      <c r="AP1369" s="258"/>
      <c r="AQ1369" s="258"/>
      <c r="AR1369" s="258"/>
      <c r="AS1369" s="258"/>
      <c r="AT1369" s="258"/>
      <c r="AU1369" s="258"/>
      <c r="AV1369" s="258"/>
      <c r="AW1369" s="258"/>
      <c r="AX1369" s="258"/>
      <c r="AY1369" s="258"/>
      <c r="AZ1369" s="258"/>
      <c r="BA1369" s="258"/>
      <c r="BB1369" s="258"/>
      <c r="BC1369" s="258"/>
      <c r="BD1369" s="258"/>
      <c r="BE1369" s="258"/>
      <c r="BF1369" s="258"/>
      <c r="BG1369" s="258"/>
      <c r="BH1369" s="258"/>
      <c r="BI1369" s="258"/>
      <c r="BJ1369" s="258"/>
      <c r="BK1369" s="258"/>
      <c r="BL1369" s="297"/>
      <c r="BM1369" s="258"/>
      <c r="BN1369" s="258"/>
      <c r="BO1369" s="258"/>
      <c r="BP1369" s="258"/>
      <c r="BQ1369" s="258"/>
      <c r="BR1369" s="258"/>
      <c r="BS1369" s="258"/>
      <c r="BT1369" s="258"/>
      <c r="BU1369" s="258"/>
      <c r="BV1369" s="259"/>
      <c r="BW1369" s="260"/>
      <c r="BX1369" s="258"/>
      <c r="BY1369" s="258"/>
      <c r="BZ1369" s="258"/>
      <c r="CA1369" s="258"/>
    </row>
    <row r="1370" spans="2:79" x14ac:dyDescent="0.25">
      <c r="B1370" s="263"/>
      <c r="C1370" s="261"/>
      <c r="I1370" s="220"/>
      <c r="J1370" s="253"/>
      <c r="K1370" s="254"/>
      <c r="L1370" s="254"/>
      <c r="M1370" s="255"/>
      <c r="N1370" s="326"/>
      <c r="O1370" s="256"/>
      <c r="P1370" s="256"/>
      <c r="Q1370" s="256"/>
      <c r="R1370" s="256"/>
      <c r="S1370" s="256"/>
      <c r="T1370" s="256"/>
      <c r="U1370" s="256"/>
      <c r="V1370" s="257"/>
      <c r="W1370" s="257"/>
      <c r="X1370" s="257"/>
      <c r="Y1370" s="257"/>
      <c r="Z1370" s="257"/>
      <c r="AA1370" s="257"/>
      <c r="AB1370" s="253"/>
      <c r="AC1370" s="258"/>
      <c r="AD1370" s="253"/>
      <c r="AE1370" s="253"/>
      <c r="AF1370" s="253"/>
      <c r="AG1370" s="253"/>
      <c r="AH1370" s="253"/>
      <c r="AI1370" s="253"/>
      <c r="AJ1370" s="253"/>
      <c r="AK1370" s="258"/>
      <c r="AL1370" s="258"/>
      <c r="AM1370" s="258"/>
      <c r="AN1370" s="258"/>
      <c r="AO1370" s="258"/>
      <c r="AP1370" s="258"/>
      <c r="AQ1370" s="258"/>
      <c r="AR1370" s="258"/>
      <c r="AS1370" s="258"/>
      <c r="AT1370" s="258"/>
      <c r="AU1370" s="258"/>
      <c r="AV1370" s="258"/>
      <c r="AW1370" s="258"/>
      <c r="AX1370" s="258"/>
      <c r="AY1370" s="258"/>
      <c r="AZ1370" s="258"/>
      <c r="BA1370" s="258"/>
      <c r="BB1370" s="258"/>
      <c r="BC1370" s="258"/>
      <c r="BD1370" s="258"/>
      <c r="BE1370" s="258"/>
      <c r="BF1370" s="258"/>
      <c r="BG1370" s="258"/>
      <c r="BH1370" s="258"/>
      <c r="BI1370" s="258"/>
      <c r="BJ1370" s="258"/>
      <c r="BK1370" s="258"/>
      <c r="BL1370" s="297"/>
      <c r="BM1370" s="258"/>
      <c r="BN1370" s="258"/>
      <c r="BO1370" s="258"/>
      <c r="BP1370" s="258"/>
      <c r="BQ1370" s="258"/>
      <c r="BR1370" s="258"/>
      <c r="BS1370" s="258"/>
      <c r="BT1370" s="258"/>
      <c r="BU1370" s="258"/>
      <c r="BV1370" s="259"/>
      <c r="BW1370" s="260"/>
      <c r="BX1370" s="258"/>
      <c r="BY1370" s="258"/>
      <c r="BZ1370" s="258"/>
      <c r="CA1370" s="258"/>
    </row>
    <row r="1371" spans="2:79" x14ac:dyDescent="0.25">
      <c r="B1371" s="263"/>
      <c r="C1371" s="261"/>
      <c r="I1371" s="220"/>
      <c r="J1371" s="253"/>
      <c r="K1371" s="254"/>
      <c r="L1371" s="254"/>
      <c r="M1371" s="255"/>
      <c r="N1371" s="326"/>
      <c r="O1371" s="256"/>
      <c r="P1371" s="256"/>
      <c r="Q1371" s="256"/>
      <c r="R1371" s="256"/>
      <c r="S1371" s="256"/>
      <c r="T1371" s="256"/>
      <c r="U1371" s="256"/>
      <c r="V1371" s="257"/>
      <c r="W1371" s="257"/>
      <c r="X1371" s="257"/>
      <c r="Y1371" s="257"/>
      <c r="Z1371" s="257"/>
      <c r="AA1371" s="257"/>
      <c r="AB1371" s="253"/>
      <c r="AC1371" s="258"/>
      <c r="AD1371" s="253"/>
      <c r="AE1371" s="253"/>
      <c r="AF1371" s="253"/>
      <c r="AG1371" s="253"/>
      <c r="AH1371" s="253"/>
      <c r="AI1371" s="253"/>
      <c r="AJ1371" s="253"/>
      <c r="AK1371" s="258"/>
      <c r="AL1371" s="258"/>
      <c r="AM1371" s="258"/>
      <c r="AN1371" s="258"/>
      <c r="AO1371" s="258"/>
      <c r="AP1371" s="258"/>
      <c r="AQ1371" s="258"/>
      <c r="AR1371" s="258"/>
      <c r="AS1371" s="258"/>
      <c r="AT1371" s="258"/>
      <c r="AU1371" s="258"/>
      <c r="AV1371" s="258"/>
      <c r="AW1371" s="258"/>
      <c r="AX1371" s="258"/>
      <c r="AY1371" s="258"/>
      <c r="AZ1371" s="258"/>
      <c r="BA1371" s="258"/>
      <c r="BB1371" s="258"/>
      <c r="BC1371" s="258"/>
      <c r="BD1371" s="258"/>
      <c r="BE1371" s="258"/>
      <c r="BF1371" s="258"/>
      <c r="BG1371" s="258"/>
      <c r="BH1371" s="258"/>
      <c r="BI1371" s="258"/>
      <c r="BJ1371" s="258"/>
      <c r="BK1371" s="258"/>
      <c r="BL1371" s="297"/>
      <c r="BM1371" s="258"/>
      <c r="BN1371" s="258"/>
      <c r="BO1371" s="258"/>
      <c r="BP1371" s="258"/>
      <c r="BQ1371" s="258"/>
      <c r="BR1371" s="258"/>
      <c r="BS1371" s="258"/>
      <c r="BT1371" s="258"/>
      <c r="BU1371" s="258"/>
      <c r="BV1371" s="259"/>
      <c r="BW1371" s="260"/>
      <c r="BX1371" s="258"/>
      <c r="BY1371" s="258"/>
      <c r="BZ1371" s="258"/>
      <c r="CA1371" s="258"/>
    </row>
    <row r="1372" spans="2:79" x14ac:dyDescent="0.25">
      <c r="B1372" s="263"/>
      <c r="C1372" s="261"/>
      <c r="I1372" s="220"/>
      <c r="J1372" s="253"/>
      <c r="K1372" s="254"/>
      <c r="L1372" s="254"/>
      <c r="M1372" s="255"/>
      <c r="N1372" s="326"/>
      <c r="O1372" s="256"/>
      <c r="P1372" s="256"/>
      <c r="Q1372" s="256"/>
      <c r="R1372" s="256"/>
      <c r="S1372" s="256"/>
      <c r="T1372" s="256"/>
      <c r="U1372" s="256"/>
      <c r="V1372" s="257"/>
      <c r="W1372" s="257"/>
      <c r="X1372" s="257"/>
      <c r="Y1372" s="257"/>
      <c r="Z1372" s="257"/>
      <c r="AA1372" s="257"/>
      <c r="AB1372" s="253"/>
      <c r="AC1372" s="258"/>
      <c r="AD1372" s="253"/>
      <c r="AE1372" s="253"/>
      <c r="AF1372" s="253"/>
      <c r="AG1372" s="253"/>
      <c r="AH1372" s="253"/>
      <c r="AI1372" s="253"/>
      <c r="AJ1372" s="253"/>
      <c r="AK1372" s="258"/>
      <c r="AL1372" s="258"/>
      <c r="AM1372" s="258"/>
      <c r="AN1372" s="258"/>
      <c r="AO1372" s="258"/>
      <c r="AP1372" s="258"/>
      <c r="AQ1372" s="258"/>
      <c r="AR1372" s="258"/>
      <c r="AS1372" s="258"/>
      <c r="AT1372" s="258"/>
      <c r="AU1372" s="258"/>
      <c r="AV1372" s="258"/>
      <c r="AW1372" s="258"/>
      <c r="AX1372" s="258"/>
      <c r="AY1372" s="258"/>
      <c r="AZ1372" s="258"/>
      <c r="BA1372" s="258"/>
      <c r="BB1372" s="258"/>
      <c r="BC1372" s="258"/>
      <c r="BD1372" s="258"/>
      <c r="BE1372" s="258"/>
      <c r="BF1372" s="258"/>
      <c r="BG1372" s="258"/>
      <c r="BH1372" s="258"/>
      <c r="BI1372" s="258"/>
      <c r="BJ1372" s="258"/>
      <c r="BK1372" s="258"/>
      <c r="BL1372" s="297"/>
      <c r="BM1372" s="258"/>
      <c r="BN1372" s="258"/>
      <c r="BO1372" s="258"/>
      <c r="BP1372" s="258"/>
      <c r="BQ1372" s="258"/>
      <c r="BR1372" s="258"/>
      <c r="BS1372" s="258"/>
      <c r="BT1372" s="258"/>
      <c r="BU1372" s="258"/>
      <c r="BV1372" s="259"/>
      <c r="BW1372" s="260"/>
      <c r="BX1372" s="258"/>
      <c r="BY1372" s="258"/>
      <c r="BZ1372" s="258"/>
      <c r="CA1372" s="258"/>
    </row>
    <row r="1373" spans="2:79" x14ac:dyDescent="0.25">
      <c r="B1373" s="263"/>
      <c r="C1373" s="261"/>
      <c r="I1373" s="220"/>
      <c r="J1373" s="253"/>
      <c r="K1373" s="254"/>
      <c r="L1373" s="254"/>
      <c r="M1373" s="255"/>
      <c r="N1373" s="326"/>
      <c r="O1373" s="256"/>
      <c r="P1373" s="256"/>
      <c r="Q1373" s="256"/>
      <c r="R1373" s="256"/>
      <c r="S1373" s="256"/>
      <c r="T1373" s="256"/>
      <c r="U1373" s="256"/>
      <c r="V1373" s="257"/>
      <c r="W1373" s="257"/>
      <c r="X1373" s="257"/>
      <c r="Y1373" s="257"/>
      <c r="Z1373" s="257"/>
      <c r="AA1373" s="257"/>
      <c r="AB1373" s="253"/>
      <c r="AC1373" s="258"/>
      <c r="AD1373" s="253"/>
      <c r="AE1373" s="253"/>
      <c r="AF1373" s="253"/>
      <c r="AG1373" s="253"/>
      <c r="AH1373" s="253"/>
      <c r="AI1373" s="253"/>
      <c r="AJ1373" s="253"/>
      <c r="AK1373" s="258"/>
      <c r="AL1373" s="258"/>
      <c r="AM1373" s="258"/>
      <c r="AN1373" s="258"/>
      <c r="AO1373" s="258"/>
      <c r="AP1373" s="258"/>
      <c r="AQ1373" s="258"/>
      <c r="AR1373" s="258"/>
      <c r="AS1373" s="258"/>
      <c r="AT1373" s="258"/>
      <c r="AU1373" s="258"/>
      <c r="AV1373" s="258"/>
      <c r="AW1373" s="258"/>
      <c r="AX1373" s="258"/>
      <c r="AY1373" s="258"/>
      <c r="AZ1373" s="258"/>
      <c r="BA1373" s="258"/>
      <c r="BB1373" s="258"/>
      <c r="BC1373" s="258"/>
      <c r="BD1373" s="258"/>
      <c r="BE1373" s="258"/>
      <c r="BF1373" s="258"/>
      <c r="BG1373" s="258"/>
      <c r="BH1373" s="258"/>
      <c r="BI1373" s="258"/>
      <c r="BJ1373" s="258"/>
      <c r="BK1373" s="258"/>
      <c r="BL1373" s="297"/>
      <c r="BM1373" s="258"/>
      <c r="BN1373" s="258"/>
      <c r="BO1373" s="258"/>
      <c r="BP1373" s="258"/>
      <c r="BQ1373" s="258"/>
      <c r="BR1373" s="258"/>
      <c r="BS1373" s="258"/>
      <c r="BT1373" s="258"/>
      <c r="BU1373" s="258"/>
      <c r="BV1373" s="259"/>
      <c r="BW1373" s="260"/>
      <c r="BX1373" s="258"/>
      <c r="BY1373" s="258"/>
      <c r="BZ1373" s="258"/>
      <c r="CA1373" s="258"/>
    </row>
    <row r="1374" spans="2:79" x14ac:dyDescent="0.25">
      <c r="B1374" s="263"/>
      <c r="C1374" s="261"/>
      <c r="I1374" s="220"/>
      <c r="J1374" s="253"/>
      <c r="K1374" s="254"/>
      <c r="L1374" s="254"/>
      <c r="M1374" s="255"/>
      <c r="N1374" s="326"/>
      <c r="O1374" s="256"/>
      <c r="P1374" s="256"/>
      <c r="Q1374" s="256"/>
      <c r="R1374" s="256"/>
      <c r="S1374" s="256"/>
      <c r="T1374" s="256"/>
      <c r="U1374" s="256"/>
      <c r="V1374" s="257"/>
      <c r="W1374" s="257"/>
      <c r="X1374" s="257"/>
      <c r="Y1374" s="257"/>
      <c r="Z1374" s="257"/>
      <c r="AA1374" s="257"/>
      <c r="AB1374" s="253"/>
      <c r="AC1374" s="258"/>
      <c r="AD1374" s="253"/>
      <c r="AE1374" s="253"/>
      <c r="AF1374" s="253"/>
      <c r="AG1374" s="253"/>
      <c r="AH1374" s="253"/>
      <c r="AI1374" s="253"/>
      <c r="AJ1374" s="253"/>
      <c r="AK1374" s="258"/>
      <c r="AL1374" s="258"/>
      <c r="AM1374" s="258"/>
      <c r="AN1374" s="258"/>
      <c r="AO1374" s="258"/>
      <c r="AP1374" s="258"/>
      <c r="AQ1374" s="258"/>
      <c r="AR1374" s="258"/>
      <c r="AS1374" s="258"/>
      <c r="AT1374" s="258"/>
      <c r="AU1374" s="258"/>
      <c r="AV1374" s="258"/>
      <c r="AW1374" s="258"/>
      <c r="AX1374" s="258"/>
      <c r="AY1374" s="258"/>
      <c r="AZ1374" s="258"/>
      <c r="BA1374" s="258"/>
      <c r="BB1374" s="258"/>
      <c r="BC1374" s="258"/>
      <c r="BD1374" s="258"/>
      <c r="BE1374" s="258"/>
      <c r="BF1374" s="258"/>
      <c r="BG1374" s="258"/>
      <c r="BH1374" s="258"/>
      <c r="BI1374" s="258"/>
      <c r="BJ1374" s="258"/>
      <c r="BK1374" s="258"/>
      <c r="BL1374" s="297"/>
      <c r="BM1374" s="258"/>
      <c r="BN1374" s="258"/>
      <c r="BO1374" s="258"/>
      <c r="BP1374" s="258"/>
      <c r="BQ1374" s="258"/>
      <c r="BR1374" s="258"/>
      <c r="BS1374" s="258"/>
      <c r="BT1374" s="258"/>
      <c r="BU1374" s="258"/>
      <c r="BV1374" s="259"/>
      <c r="BW1374" s="260"/>
      <c r="BX1374" s="258"/>
      <c r="BY1374" s="258"/>
      <c r="BZ1374" s="258"/>
      <c r="CA1374" s="258"/>
    </row>
    <row r="1375" spans="2:79" x14ac:dyDescent="0.25">
      <c r="B1375" s="263"/>
      <c r="C1375" s="261"/>
      <c r="I1375" s="220"/>
      <c r="J1375" s="253"/>
      <c r="K1375" s="254"/>
      <c r="L1375" s="254"/>
      <c r="M1375" s="255"/>
      <c r="N1375" s="326"/>
      <c r="O1375" s="256"/>
      <c r="P1375" s="256"/>
      <c r="Q1375" s="256"/>
      <c r="R1375" s="256"/>
      <c r="S1375" s="256"/>
      <c r="T1375" s="256"/>
      <c r="U1375" s="256"/>
      <c r="V1375" s="257"/>
      <c r="W1375" s="257"/>
      <c r="X1375" s="257"/>
      <c r="Y1375" s="257"/>
      <c r="Z1375" s="257"/>
      <c r="AA1375" s="257"/>
      <c r="AB1375" s="253"/>
      <c r="AC1375" s="258"/>
      <c r="AD1375" s="253"/>
      <c r="AE1375" s="253"/>
      <c r="AF1375" s="253"/>
      <c r="AG1375" s="253"/>
      <c r="AH1375" s="253"/>
      <c r="AI1375" s="253"/>
      <c r="AJ1375" s="253"/>
      <c r="AK1375" s="258"/>
      <c r="AL1375" s="258"/>
      <c r="AM1375" s="258"/>
      <c r="AN1375" s="258"/>
      <c r="AO1375" s="258"/>
      <c r="AP1375" s="258"/>
      <c r="AQ1375" s="258"/>
      <c r="AR1375" s="258"/>
      <c r="AS1375" s="258"/>
      <c r="AT1375" s="258"/>
      <c r="AU1375" s="258"/>
      <c r="AV1375" s="258"/>
      <c r="AW1375" s="258"/>
      <c r="AX1375" s="258"/>
      <c r="AY1375" s="258"/>
      <c r="AZ1375" s="258"/>
      <c r="BA1375" s="258"/>
      <c r="BB1375" s="258"/>
      <c r="BC1375" s="258"/>
      <c r="BD1375" s="258"/>
      <c r="BE1375" s="258"/>
      <c r="BF1375" s="258"/>
      <c r="BG1375" s="258"/>
      <c r="BH1375" s="258"/>
      <c r="BI1375" s="258"/>
      <c r="BJ1375" s="258"/>
      <c r="BK1375" s="258"/>
      <c r="BL1375" s="297"/>
      <c r="BM1375" s="258"/>
      <c r="BN1375" s="258"/>
      <c r="BO1375" s="258"/>
      <c r="BP1375" s="258"/>
      <c r="BQ1375" s="258"/>
      <c r="BR1375" s="258"/>
      <c r="BS1375" s="258"/>
      <c r="BT1375" s="258"/>
      <c r="BU1375" s="258"/>
      <c r="BV1375" s="259"/>
      <c r="BW1375" s="260"/>
      <c r="BX1375" s="258"/>
      <c r="BY1375" s="258"/>
      <c r="BZ1375" s="258"/>
      <c r="CA1375" s="258"/>
    </row>
    <row r="1376" spans="2:79" x14ac:dyDescent="0.25">
      <c r="B1376" s="263"/>
      <c r="C1376" s="261"/>
      <c r="I1376" s="220"/>
      <c r="J1376" s="253"/>
      <c r="K1376" s="254"/>
      <c r="L1376" s="254"/>
      <c r="M1376" s="255"/>
      <c r="N1376" s="326"/>
      <c r="O1376" s="256"/>
      <c r="P1376" s="256"/>
      <c r="Q1376" s="256"/>
      <c r="R1376" s="256"/>
      <c r="S1376" s="256"/>
      <c r="T1376" s="256"/>
      <c r="U1376" s="256"/>
      <c r="V1376" s="257"/>
      <c r="W1376" s="257"/>
      <c r="X1376" s="257"/>
      <c r="Y1376" s="257"/>
      <c r="Z1376" s="257"/>
      <c r="AA1376" s="257"/>
      <c r="AB1376" s="253"/>
      <c r="AC1376" s="258"/>
      <c r="AD1376" s="253"/>
      <c r="AE1376" s="253"/>
      <c r="AF1376" s="253"/>
      <c r="AG1376" s="253"/>
      <c r="AH1376" s="253"/>
      <c r="AI1376" s="253"/>
      <c r="AJ1376" s="253"/>
      <c r="AK1376" s="258"/>
      <c r="AL1376" s="258"/>
      <c r="AM1376" s="258"/>
      <c r="AN1376" s="258"/>
      <c r="AO1376" s="258"/>
      <c r="AP1376" s="258"/>
      <c r="AQ1376" s="258"/>
      <c r="AR1376" s="258"/>
      <c r="AS1376" s="258"/>
      <c r="AT1376" s="258"/>
      <c r="AU1376" s="258"/>
      <c r="AV1376" s="258"/>
      <c r="AW1376" s="258"/>
      <c r="AX1376" s="258"/>
      <c r="AY1376" s="258"/>
      <c r="AZ1376" s="258"/>
      <c r="BA1376" s="258"/>
      <c r="BB1376" s="258"/>
      <c r="BC1376" s="258"/>
      <c r="BD1376" s="258"/>
      <c r="BE1376" s="258"/>
      <c r="BF1376" s="258"/>
      <c r="BG1376" s="258"/>
      <c r="BH1376" s="258"/>
      <c r="BI1376" s="258"/>
      <c r="BJ1376" s="258"/>
      <c r="BK1376" s="258"/>
      <c r="BL1376" s="297"/>
      <c r="BM1376" s="258"/>
      <c r="BN1376" s="258"/>
      <c r="BO1376" s="258"/>
      <c r="BP1376" s="258"/>
      <c r="BQ1376" s="258"/>
      <c r="BR1376" s="258"/>
      <c r="BS1376" s="258"/>
      <c r="BT1376" s="258"/>
      <c r="BU1376" s="258"/>
      <c r="BV1376" s="259"/>
      <c r="BW1376" s="260"/>
      <c r="BX1376" s="258"/>
      <c r="BY1376" s="258"/>
      <c r="BZ1376" s="258"/>
      <c r="CA1376" s="258"/>
    </row>
    <row r="1377" spans="2:79" x14ac:dyDescent="0.25">
      <c r="B1377" s="263"/>
      <c r="C1377" s="261"/>
      <c r="I1377" s="220"/>
      <c r="J1377" s="253"/>
      <c r="K1377" s="254"/>
      <c r="L1377" s="254"/>
      <c r="M1377" s="255"/>
      <c r="N1377" s="326"/>
      <c r="O1377" s="256"/>
      <c r="P1377" s="256"/>
      <c r="Q1377" s="256"/>
      <c r="R1377" s="256"/>
      <c r="S1377" s="256"/>
      <c r="T1377" s="256"/>
      <c r="U1377" s="256"/>
      <c r="V1377" s="257"/>
      <c r="W1377" s="257"/>
      <c r="X1377" s="257"/>
      <c r="Y1377" s="257"/>
      <c r="Z1377" s="257"/>
      <c r="AA1377" s="257"/>
      <c r="AB1377" s="253"/>
      <c r="AC1377" s="258"/>
      <c r="AD1377" s="253"/>
      <c r="AE1377" s="253"/>
      <c r="AF1377" s="253"/>
      <c r="AG1377" s="253"/>
      <c r="AH1377" s="253"/>
      <c r="AI1377" s="253"/>
      <c r="AJ1377" s="253"/>
      <c r="AK1377" s="258"/>
      <c r="AL1377" s="258"/>
      <c r="AM1377" s="258"/>
      <c r="AN1377" s="258"/>
      <c r="AO1377" s="258"/>
      <c r="AP1377" s="258"/>
      <c r="AQ1377" s="258"/>
      <c r="AR1377" s="258"/>
      <c r="AS1377" s="258"/>
      <c r="AT1377" s="258"/>
      <c r="AU1377" s="258"/>
      <c r="AV1377" s="258"/>
      <c r="AW1377" s="258"/>
      <c r="AX1377" s="258"/>
      <c r="AY1377" s="258"/>
      <c r="AZ1377" s="258"/>
      <c r="BA1377" s="258"/>
      <c r="BB1377" s="258"/>
      <c r="BC1377" s="258"/>
      <c r="BD1377" s="258"/>
      <c r="BE1377" s="258"/>
      <c r="BF1377" s="258"/>
      <c r="BG1377" s="258"/>
      <c r="BH1377" s="258"/>
      <c r="BI1377" s="258"/>
      <c r="BJ1377" s="258"/>
      <c r="BK1377" s="258"/>
      <c r="BL1377" s="297"/>
      <c r="BM1377" s="258"/>
      <c r="BN1377" s="258"/>
      <c r="BO1377" s="258"/>
      <c r="BP1377" s="258"/>
      <c r="BQ1377" s="258"/>
      <c r="BR1377" s="258"/>
      <c r="BS1377" s="258"/>
      <c r="BT1377" s="258"/>
      <c r="BU1377" s="258"/>
      <c r="BV1377" s="259"/>
      <c r="BW1377" s="260"/>
      <c r="BX1377" s="258"/>
      <c r="BY1377" s="258"/>
      <c r="BZ1377" s="258"/>
      <c r="CA1377" s="258"/>
    </row>
    <row r="1378" spans="2:79" x14ac:dyDescent="0.25">
      <c r="B1378" s="263"/>
      <c r="C1378" s="261"/>
      <c r="I1378" s="220"/>
      <c r="J1378" s="253"/>
      <c r="K1378" s="254"/>
      <c r="L1378" s="254"/>
      <c r="M1378" s="255"/>
      <c r="N1378" s="326"/>
      <c r="O1378" s="256"/>
      <c r="P1378" s="256"/>
      <c r="Q1378" s="256"/>
      <c r="R1378" s="256"/>
      <c r="S1378" s="256"/>
      <c r="T1378" s="256"/>
      <c r="U1378" s="256"/>
      <c r="V1378" s="257"/>
      <c r="W1378" s="257"/>
      <c r="X1378" s="257"/>
      <c r="Y1378" s="257"/>
      <c r="Z1378" s="257"/>
      <c r="AA1378" s="257"/>
      <c r="AB1378" s="253"/>
      <c r="AC1378" s="258"/>
      <c r="AD1378" s="253"/>
      <c r="AE1378" s="253"/>
      <c r="AF1378" s="253"/>
      <c r="AG1378" s="253"/>
      <c r="AH1378" s="253"/>
      <c r="AI1378" s="253"/>
      <c r="AJ1378" s="253"/>
      <c r="AK1378" s="258"/>
      <c r="AL1378" s="258"/>
      <c r="AM1378" s="258"/>
      <c r="AN1378" s="258"/>
      <c r="AO1378" s="258"/>
      <c r="AP1378" s="258"/>
      <c r="AQ1378" s="258"/>
      <c r="AR1378" s="258"/>
      <c r="AS1378" s="258"/>
      <c r="AT1378" s="258"/>
      <c r="AU1378" s="258"/>
      <c r="AV1378" s="258"/>
      <c r="AW1378" s="258"/>
      <c r="AX1378" s="258"/>
      <c r="AY1378" s="258"/>
      <c r="AZ1378" s="258"/>
      <c r="BA1378" s="258"/>
      <c r="BB1378" s="258"/>
      <c r="BC1378" s="258"/>
      <c r="BD1378" s="258"/>
      <c r="BE1378" s="258"/>
      <c r="BF1378" s="258"/>
      <c r="BG1378" s="258"/>
      <c r="BH1378" s="258"/>
      <c r="BI1378" s="258"/>
      <c r="BJ1378" s="258"/>
      <c r="BK1378" s="258"/>
      <c r="BL1378" s="297"/>
      <c r="BM1378" s="258"/>
      <c r="BN1378" s="258"/>
      <c r="BO1378" s="258"/>
      <c r="BP1378" s="258"/>
      <c r="BQ1378" s="258"/>
      <c r="BR1378" s="258"/>
      <c r="BS1378" s="258"/>
      <c r="BT1378" s="258"/>
      <c r="BU1378" s="258"/>
      <c r="BV1378" s="259"/>
      <c r="BW1378" s="260"/>
      <c r="BX1378" s="258"/>
      <c r="BY1378" s="258"/>
      <c r="BZ1378" s="258"/>
      <c r="CA1378" s="258"/>
    </row>
    <row r="1379" spans="2:79" x14ac:dyDescent="0.25">
      <c r="B1379" s="263"/>
      <c r="C1379" s="261"/>
      <c r="I1379" s="220"/>
      <c r="J1379" s="253"/>
      <c r="K1379" s="254"/>
      <c r="L1379" s="254"/>
      <c r="M1379" s="255"/>
      <c r="N1379" s="326"/>
      <c r="O1379" s="256"/>
      <c r="P1379" s="256"/>
      <c r="Q1379" s="256"/>
      <c r="R1379" s="256"/>
      <c r="S1379" s="256"/>
      <c r="T1379" s="256"/>
      <c r="U1379" s="256"/>
      <c r="V1379" s="257"/>
      <c r="W1379" s="257"/>
      <c r="X1379" s="257"/>
      <c r="Y1379" s="257"/>
      <c r="Z1379" s="257"/>
      <c r="AA1379" s="257"/>
      <c r="AB1379" s="253"/>
      <c r="AC1379" s="258"/>
      <c r="AD1379" s="253"/>
      <c r="AE1379" s="253"/>
      <c r="AF1379" s="253"/>
      <c r="AG1379" s="253"/>
      <c r="AH1379" s="253"/>
      <c r="AI1379" s="253"/>
      <c r="AJ1379" s="253"/>
      <c r="AK1379" s="258"/>
      <c r="AL1379" s="258"/>
      <c r="AM1379" s="258"/>
      <c r="AN1379" s="258"/>
      <c r="AO1379" s="258"/>
      <c r="AP1379" s="258"/>
      <c r="AQ1379" s="258"/>
      <c r="AR1379" s="258"/>
      <c r="AS1379" s="258"/>
      <c r="AT1379" s="258"/>
      <c r="AU1379" s="258"/>
      <c r="AV1379" s="258"/>
      <c r="AW1379" s="258"/>
      <c r="AX1379" s="258"/>
      <c r="AY1379" s="258"/>
      <c r="AZ1379" s="258"/>
      <c r="BA1379" s="258"/>
      <c r="BB1379" s="258"/>
      <c r="BC1379" s="258"/>
      <c r="BD1379" s="258"/>
      <c r="BE1379" s="258"/>
      <c r="BF1379" s="258"/>
      <c r="BG1379" s="258"/>
      <c r="BH1379" s="258"/>
      <c r="BI1379" s="258"/>
      <c r="BJ1379" s="258"/>
      <c r="BK1379" s="258"/>
      <c r="BL1379" s="297"/>
      <c r="BM1379" s="258"/>
      <c r="BN1379" s="258"/>
      <c r="BO1379" s="258"/>
      <c r="BP1379" s="258"/>
      <c r="BQ1379" s="258"/>
      <c r="BR1379" s="258"/>
      <c r="BS1379" s="258"/>
      <c r="BT1379" s="258"/>
      <c r="BU1379" s="258"/>
      <c r="BV1379" s="259"/>
      <c r="BW1379" s="260"/>
      <c r="BX1379" s="258"/>
      <c r="BY1379" s="258"/>
      <c r="BZ1379" s="258"/>
      <c r="CA1379" s="258"/>
    </row>
    <row r="1380" spans="2:79" x14ac:dyDescent="0.25">
      <c r="B1380" s="263"/>
      <c r="C1380" s="261"/>
      <c r="I1380" s="220"/>
      <c r="J1380" s="253"/>
      <c r="K1380" s="254"/>
      <c r="L1380" s="254"/>
      <c r="M1380" s="255"/>
      <c r="N1380" s="326"/>
      <c r="O1380" s="256"/>
      <c r="P1380" s="256"/>
      <c r="Q1380" s="256"/>
      <c r="R1380" s="256"/>
      <c r="S1380" s="256"/>
      <c r="T1380" s="256"/>
      <c r="U1380" s="256"/>
      <c r="V1380" s="257"/>
      <c r="W1380" s="257"/>
      <c r="X1380" s="257"/>
      <c r="Y1380" s="257"/>
      <c r="Z1380" s="257"/>
      <c r="AA1380" s="257"/>
      <c r="AB1380" s="253"/>
      <c r="AC1380" s="258"/>
      <c r="AD1380" s="253"/>
      <c r="AE1380" s="253"/>
      <c r="AF1380" s="253"/>
      <c r="AG1380" s="253"/>
      <c r="AH1380" s="253"/>
      <c r="AI1380" s="253"/>
      <c r="AJ1380" s="253"/>
      <c r="AK1380" s="258"/>
      <c r="AL1380" s="258"/>
      <c r="AM1380" s="258"/>
      <c r="AN1380" s="258"/>
      <c r="AO1380" s="258"/>
      <c r="AP1380" s="258"/>
      <c r="AQ1380" s="258"/>
      <c r="AR1380" s="258"/>
      <c r="AS1380" s="258"/>
      <c r="AT1380" s="258"/>
      <c r="AU1380" s="258"/>
      <c r="AV1380" s="258"/>
      <c r="AW1380" s="258"/>
      <c r="AX1380" s="258"/>
      <c r="AY1380" s="258"/>
      <c r="AZ1380" s="258"/>
      <c r="BA1380" s="258"/>
      <c r="BB1380" s="258"/>
      <c r="BC1380" s="258"/>
      <c r="BD1380" s="258"/>
      <c r="BE1380" s="258"/>
      <c r="BF1380" s="258"/>
      <c r="BG1380" s="258"/>
      <c r="BH1380" s="258"/>
      <c r="BI1380" s="258"/>
      <c r="BJ1380" s="258"/>
      <c r="BK1380" s="258"/>
      <c r="BL1380" s="297"/>
      <c r="BM1380" s="258"/>
      <c r="BN1380" s="258"/>
      <c r="BO1380" s="258"/>
      <c r="BP1380" s="258"/>
      <c r="BQ1380" s="258"/>
      <c r="BR1380" s="258"/>
      <c r="BS1380" s="258"/>
      <c r="BT1380" s="258"/>
      <c r="BU1380" s="258"/>
      <c r="BV1380" s="259"/>
      <c r="BW1380" s="260"/>
      <c r="BX1380" s="258"/>
      <c r="BY1380" s="258"/>
      <c r="BZ1380" s="258"/>
      <c r="CA1380" s="258"/>
    </row>
    <row r="1381" spans="2:79" x14ac:dyDescent="0.25">
      <c r="B1381" s="263"/>
      <c r="C1381" s="261"/>
      <c r="I1381" s="220"/>
      <c r="J1381" s="253"/>
      <c r="K1381" s="254"/>
      <c r="L1381" s="254"/>
      <c r="M1381" s="255"/>
      <c r="N1381" s="326"/>
      <c r="O1381" s="256"/>
      <c r="P1381" s="256"/>
      <c r="Q1381" s="256"/>
      <c r="R1381" s="256"/>
      <c r="S1381" s="256"/>
      <c r="T1381" s="256"/>
      <c r="U1381" s="256"/>
      <c r="V1381" s="257"/>
      <c r="W1381" s="257"/>
      <c r="X1381" s="257"/>
      <c r="Y1381" s="257"/>
      <c r="Z1381" s="257"/>
      <c r="AA1381" s="257"/>
      <c r="AB1381" s="253"/>
      <c r="AC1381" s="258"/>
      <c r="AD1381" s="253"/>
      <c r="AE1381" s="253"/>
      <c r="AF1381" s="253"/>
      <c r="AG1381" s="253"/>
      <c r="AH1381" s="253"/>
      <c r="AI1381" s="253"/>
      <c r="AJ1381" s="253"/>
      <c r="AK1381" s="258"/>
      <c r="AL1381" s="258"/>
      <c r="AM1381" s="258"/>
      <c r="AN1381" s="258"/>
      <c r="AO1381" s="258"/>
      <c r="AP1381" s="258"/>
      <c r="AQ1381" s="258"/>
      <c r="AR1381" s="258"/>
      <c r="AS1381" s="258"/>
      <c r="AT1381" s="258"/>
      <c r="AU1381" s="258"/>
      <c r="AV1381" s="258"/>
      <c r="AW1381" s="258"/>
      <c r="AX1381" s="258"/>
      <c r="AY1381" s="258"/>
      <c r="AZ1381" s="258"/>
      <c r="BA1381" s="258"/>
      <c r="BB1381" s="258"/>
      <c r="BC1381" s="258"/>
      <c r="BD1381" s="258"/>
      <c r="BE1381" s="258"/>
      <c r="BF1381" s="258"/>
      <c r="BG1381" s="258"/>
      <c r="BH1381" s="258"/>
      <c r="BI1381" s="258"/>
      <c r="BJ1381" s="258"/>
      <c r="BK1381" s="258"/>
      <c r="BL1381" s="297"/>
      <c r="BM1381" s="258"/>
      <c r="BN1381" s="258"/>
      <c r="BO1381" s="258"/>
      <c r="BP1381" s="258"/>
      <c r="BQ1381" s="258"/>
      <c r="BR1381" s="258"/>
      <c r="BS1381" s="258"/>
      <c r="BT1381" s="258"/>
      <c r="BU1381" s="258"/>
      <c r="BV1381" s="259"/>
      <c r="BW1381" s="260"/>
      <c r="BX1381" s="258"/>
      <c r="BY1381" s="258"/>
      <c r="BZ1381" s="258"/>
      <c r="CA1381" s="258"/>
    </row>
    <row r="1382" spans="2:79" x14ac:dyDescent="0.25">
      <c r="B1382" s="263"/>
      <c r="C1382" s="261"/>
      <c r="I1382" s="220"/>
      <c r="J1382" s="253"/>
      <c r="K1382" s="254"/>
      <c r="L1382" s="254"/>
      <c r="M1382" s="255"/>
      <c r="N1382" s="326"/>
      <c r="O1382" s="256"/>
      <c r="P1382" s="256"/>
      <c r="Q1382" s="256"/>
      <c r="R1382" s="256"/>
      <c r="S1382" s="256"/>
      <c r="T1382" s="256"/>
      <c r="U1382" s="256"/>
      <c r="V1382" s="257"/>
      <c r="W1382" s="257"/>
      <c r="X1382" s="257"/>
      <c r="Y1382" s="257"/>
      <c r="Z1382" s="257"/>
      <c r="AA1382" s="257"/>
      <c r="AB1382" s="253"/>
      <c r="AC1382" s="258"/>
      <c r="AD1382" s="253"/>
      <c r="AE1382" s="253"/>
      <c r="AF1382" s="253"/>
      <c r="AG1382" s="253"/>
      <c r="AH1382" s="253"/>
      <c r="AI1382" s="253"/>
      <c r="AJ1382" s="253"/>
      <c r="AK1382" s="258"/>
      <c r="AL1382" s="258"/>
      <c r="AM1382" s="258"/>
      <c r="AN1382" s="258"/>
      <c r="AO1382" s="258"/>
      <c r="AP1382" s="258"/>
      <c r="AQ1382" s="258"/>
      <c r="AR1382" s="258"/>
      <c r="AS1382" s="258"/>
      <c r="AT1382" s="258"/>
      <c r="AU1382" s="258"/>
      <c r="AV1382" s="258"/>
      <c r="AW1382" s="258"/>
      <c r="AX1382" s="258"/>
      <c r="AY1382" s="258"/>
      <c r="AZ1382" s="258"/>
      <c r="BA1382" s="258"/>
      <c r="BB1382" s="258"/>
      <c r="BC1382" s="258"/>
      <c r="BD1382" s="258"/>
      <c r="BE1382" s="258"/>
      <c r="BF1382" s="258"/>
      <c r="BG1382" s="258"/>
      <c r="BH1382" s="258"/>
      <c r="BI1382" s="258"/>
      <c r="BJ1382" s="258"/>
      <c r="BK1382" s="258"/>
      <c r="BL1382" s="297"/>
      <c r="BM1382" s="258"/>
      <c r="BN1382" s="258"/>
      <c r="BO1382" s="258"/>
      <c r="BP1382" s="258"/>
      <c r="BQ1382" s="258"/>
      <c r="BR1382" s="258"/>
      <c r="BS1382" s="258"/>
      <c r="BT1382" s="258"/>
      <c r="BU1382" s="258"/>
      <c r="BV1382" s="259"/>
      <c r="BW1382" s="260"/>
      <c r="BX1382" s="258"/>
      <c r="BY1382" s="258"/>
      <c r="BZ1382" s="258"/>
      <c r="CA1382" s="258"/>
    </row>
    <row r="1383" spans="2:79" x14ac:dyDescent="0.25">
      <c r="B1383" s="263"/>
      <c r="C1383" s="261"/>
      <c r="I1383" s="220"/>
      <c r="J1383" s="253"/>
      <c r="K1383" s="254"/>
      <c r="L1383" s="254"/>
      <c r="M1383" s="255"/>
      <c r="N1383" s="326"/>
      <c r="O1383" s="256"/>
      <c r="P1383" s="256"/>
      <c r="Q1383" s="256"/>
      <c r="R1383" s="256"/>
      <c r="S1383" s="256"/>
      <c r="T1383" s="256"/>
      <c r="U1383" s="256"/>
      <c r="V1383" s="257"/>
      <c r="W1383" s="257"/>
      <c r="X1383" s="257"/>
      <c r="Y1383" s="257"/>
      <c r="Z1383" s="257"/>
      <c r="AA1383" s="257"/>
      <c r="AB1383" s="253"/>
      <c r="AC1383" s="258"/>
      <c r="AD1383" s="253"/>
      <c r="AE1383" s="253"/>
      <c r="AF1383" s="253"/>
      <c r="AG1383" s="253"/>
      <c r="AH1383" s="253"/>
      <c r="AI1383" s="253"/>
      <c r="AJ1383" s="253"/>
      <c r="AK1383" s="258"/>
      <c r="AL1383" s="258"/>
      <c r="AM1383" s="258"/>
      <c r="AN1383" s="258"/>
      <c r="AO1383" s="258"/>
      <c r="AP1383" s="258"/>
      <c r="AQ1383" s="258"/>
      <c r="AR1383" s="258"/>
      <c r="AS1383" s="258"/>
      <c r="AT1383" s="258"/>
      <c r="AU1383" s="258"/>
      <c r="AV1383" s="258"/>
      <c r="AW1383" s="258"/>
      <c r="AX1383" s="258"/>
      <c r="AY1383" s="258"/>
      <c r="AZ1383" s="258"/>
      <c r="BA1383" s="258"/>
      <c r="BB1383" s="258"/>
      <c r="BC1383" s="258"/>
      <c r="BD1383" s="258"/>
      <c r="BE1383" s="258"/>
      <c r="BF1383" s="258"/>
      <c r="BG1383" s="258"/>
      <c r="BH1383" s="258"/>
      <c r="BI1383" s="258"/>
      <c r="BJ1383" s="258"/>
      <c r="BK1383" s="258"/>
      <c r="BL1383" s="297"/>
      <c r="BM1383" s="258"/>
      <c r="BN1383" s="258"/>
      <c r="BO1383" s="258"/>
      <c r="BP1383" s="258"/>
      <c r="BQ1383" s="258"/>
      <c r="BR1383" s="258"/>
      <c r="BS1383" s="258"/>
      <c r="BT1383" s="258"/>
      <c r="BU1383" s="258"/>
      <c r="BV1383" s="259"/>
      <c r="BW1383" s="260"/>
      <c r="BX1383" s="258"/>
      <c r="BY1383" s="258"/>
      <c r="BZ1383" s="258"/>
      <c r="CA1383" s="258"/>
    </row>
    <row r="1384" spans="2:79" x14ac:dyDescent="0.25">
      <c r="B1384" s="263"/>
      <c r="C1384" s="261"/>
      <c r="I1384" s="220"/>
      <c r="J1384" s="253"/>
      <c r="K1384" s="254"/>
      <c r="L1384" s="254"/>
      <c r="M1384" s="255"/>
      <c r="N1384" s="326"/>
      <c r="O1384" s="256"/>
      <c r="P1384" s="256"/>
      <c r="Q1384" s="256"/>
      <c r="R1384" s="256"/>
      <c r="S1384" s="256"/>
      <c r="T1384" s="256"/>
      <c r="U1384" s="256"/>
      <c r="V1384" s="257"/>
      <c r="W1384" s="257"/>
      <c r="X1384" s="257"/>
      <c r="Y1384" s="257"/>
      <c r="Z1384" s="257"/>
      <c r="AA1384" s="257"/>
      <c r="AB1384" s="253"/>
      <c r="AC1384" s="258"/>
      <c r="AD1384" s="253"/>
      <c r="AE1384" s="253"/>
      <c r="AF1384" s="253"/>
      <c r="AG1384" s="253"/>
      <c r="AH1384" s="253"/>
      <c r="AI1384" s="253"/>
      <c r="AJ1384" s="253"/>
      <c r="AK1384" s="258"/>
      <c r="AL1384" s="258"/>
      <c r="AM1384" s="258"/>
      <c r="AN1384" s="258"/>
      <c r="AO1384" s="258"/>
      <c r="AP1384" s="258"/>
      <c r="AQ1384" s="258"/>
      <c r="AR1384" s="258"/>
      <c r="AS1384" s="258"/>
      <c r="AT1384" s="258"/>
      <c r="AU1384" s="258"/>
      <c r="AV1384" s="258"/>
      <c r="AW1384" s="258"/>
      <c r="AX1384" s="258"/>
      <c r="AY1384" s="258"/>
      <c r="AZ1384" s="258"/>
      <c r="BA1384" s="258"/>
      <c r="BB1384" s="258"/>
      <c r="BC1384" s="258"/>
      <c r="BD1384" s="258"/>
      <c r="BE1384" s="258"/>
      <c r="BF1384" s="258"/>
      <c r="BG1384" s="258"/>
      <c r="BH1384" s="258"/>
      <c r="BI1384" s="258"/>
      <c r="BJ1384" s="258"/>
      <c r="BK1384" s="258"/>
      <c r="BL1384" s="297"/>
      <c r="BM1384" s="258"/>
      <c r="BN1384" s="258"/>
      <c r="BO1384" s="258"/>
      <c r="BP1384" s="258"/>
      <c r="BQ1384" s="258"/>
      <c r="BR1384" s="258"/>
      <c r="BS1384" s="258"/>
      <c r="BT1384" s="258"/>
      <c r="BU1384" s="258"/>
      <c r="BV1384" s="259"/>
      <c r="BW1384" s="260"/>
      <c r="BX1384" s="258"/>
      <c r="BY1384" s="258"/>
      <c r="BZ1384" s="258"/>
      <c r="CA1384" s="258"/>
    </row>
    <row r="1385" spans="2:79" x14ac:dyDescent="0.25">
      <c r="B1385" s="263"/>
      <c r="C1385" s="261"/>
      <c r="I1385" s="220"/>
      <c r="J1385" s="253"/>
      <c r="K1385" s="254"/>
      <c r="L1385" s="254"/>
      <c r="M1385" s="255"/>
      <c r="N1385" s="326"/>
      <c r="O1385" s="256"/>
      <c r="P1385" s="256"/>
      <c r="Q1385" s="256"/>
      <c r="R1385" s="256"/>
      <c r="S1385" s="256"/>
      <c r="T1385" s="256"/>
      <c r="U1385" s="256"/>
      <c r="V1385" s="257"/>
      <c r="W1385" s="257"/>
      <c r="X1385" s="257"/>
      <c r="Y1385" s="257"/>
      <c r="Z1385" s="257"/>
      <c r="AA1385" s="257"/>
      <c r="AB1385" s="253"/>
      <c r="AC1385" s="258"/>
      <c r="AD1385" s="253"/>
      <c r="AE1385" s="253"/>
      <c r="AF1385" s="253"/>
      <c r="AG1385" s="253"/>
      <c r="AH1385" s="253"/>
      <c r="AI1385" s="253"/>
      <c r="AJ1385" s="253"/>
      <c r="AK1385" s="258"/>
      <c r="AL1385" s="258"/>
      <c r="AM1385" s="258"/>
      <c r="AN1385" s="258"/>
      <c r="AO1385" s="258"/>
      <c r="AP1385" s="258"/>
      <c r="AQ1385" s="258"/>
      <c r="AR1385" s="258"/>
      <c r="AS1385" s="258"/>
      <c r="AT1385" s="258"/>
      <c r="AU1385" s="258"/>
      <c r="AV1385" s="258"/>
      <c r="AW1385" s="258"/>
      <c r="AX1385" s="258"/>
      <c r="AY1385" s="258"/>
      <c r="AZ1385" s="258"/>
      <c r="BA1385" s="258"/>
      <c r="BB1385" s="258"/>
      <c r="BC1385" s="258"/>
      <c r="BD1385" s="258"/>
      <c r="BE1385" s="258"/>
      <c r="BF1385" s="258"/>
      <c r="BG1385" s="258"/>
      <c r="BH1385" s="258"/>
      <c r="BI1385" s="258"/>
      <c r="BJ1385" s="258"/>
      <c r="BK1385" s="258"/>
      <c r="BL1385" s="297"/>
      <c r="BM1385" s="258"/>
      <c r="BN1385" s="258"/>
      <c r="BO1385" s="258"/>
      <c r="BP1385" s="258"/>
      <c r="BQ1385" s="258"/>
      <c r="BR1385" s="258"/>
      <c r="BS1385" s="258"/>
      <c r="BT1385" s="258"/>
      <c r="BU1385" s="258"/>
      <c r="BV1385" s="259"/>
      <c r="BW1385" s="260"/>
      <c r="BX1385" s="258"/>
      <c r="BY1385" s="258"/>
      <c r="BZ1385" s="258"/>
      <c r="CA1385" s="258"/>
    </row>
    <row r="1386" spans="2:79" x14ac:dyDescent="0.25">
      <c r="B1386" s="263"/>
      <c r="C1386" s="261"/>
      <c r="I1386" s="220"/>
      <c r="J1386" s="253"/>
      <c r="K1386" s="254"/>
      <c r="L1386" s="254"/>
      <c r="M1386" s="255"/>
      <c r="N1386" s="326"/>
      <c r="O1386" s="256"/>
      <c r="P1386" s="256"/>
      <c r="Q1386" s="256"/>
      <c r="R1386" s="256"/>
      <c r="S1386" s="256"/>
      <c r="T1386" s="256"/>
      <c r="U1386" s="256"/>
      <c r="V1386" s="257"/>
      <c r="W1386" s="257"/>
      <c r="X1386" s="257"/>
      <c r="Y1386" s="257"/>
      <c r="Z1386" s="257"/>
      <c r="AA1386" s="257"/>
      <c r="AB1386" s="253"/>
      <c r="AC1386" s="258"/>
      <c r="AD1386" s="253"/>
      <c r="AE1386" s="253"/>
      <c r="AF1386" s="253"/>
      <c r="AG1386" s="253"/>
      <c r="AH1386" s="253"/>
      <c r="AI1386" s="253"/>
      <c r="AJ1386" s="253"/>
      <c r="AK1386" s="258"/>
      <c r="AL1386" s="258"/>
      <c r="AM1386" s="258"/>
      <c r="AN1386" s="258"/>
      <c r="AO1386" s="258"/>
      <c r="AP1386" s="258"/>
      <c r="AQ1386" s="258"/>
      <c r="AR1386" s="258"/>
      <c r="AS1386" s="258"/>
      <c r="AT1386" s="258"/>
      <c r="AU1386" s="258"/>
      <c r="AV1386" s="258"/>
      <c r="AW1386" s="258"/>
      <c r="AX1386" s="258"/>
      <c r="AY1386" s="258"/>
      <c r="AZ1386" s="258"/>
      <c r="BA1386" s="258"/>
      <c r="BB1386" s="258"/>
      <c r="BC1386" s="258"/>
      <c r="BD1386" s="258"/>
      <c r="BE1386" s="258"/>
      <c r="BF1386" s="258"/>
      <c r="BG1386" s="258"/>
      <c r="BH1386" s="258"/>
      <c r="BI1386" s="258"/>
      <c r="BJ1386" s="258"/>
      <c r="BK1386" s="258"/>
      <c r="BL1386" s="297"/>
      <c r="BM1386" s="258"/>
      <c r="BN1386" s="258"/>
      <c r="BO1386" s="258"/>
      <c r="BP1386" s="258"/>
      <c r="BQ1386" s="258"/>
      <c r="BR1386" s="258"/>
      <c r="BS1386" s="258"/>
      <c r="BT1386" s="258"/>
      <c r="BU1386" s="258"/>
      <c r="BV1386" s="259"/>
      <c r="BW1386" s="260"/>
      <c r="BX1386" s="258"/>
      <c r="BY1386" s="258"/>
      <c r="BZ1386" s="258"/>
      <c r="CA1386" s="258"/>
    </row>
    <row r="1387" spans="2:79" x14ac:dyDescent="0.25">
      <c r="B1387" s="263"/>
      <c r="C1387" s="261"/>
      <c r="I1387" s="220"/>
      <c r="J1387" s="253"/>
      <c r="K1387" s="254"/>
      <c r="L1387" s="254"/>
      <c r="M1387" s="255"/>
      <c r="N1387" s="326"/>
      <c r="O1387" s="256"/>
      <c r="P1387" s="256"/>
      <c r="Q1387" s="256"/>
      <c r="R1387" s="256"/>
      <c r="S1387" s="256"/>
      <c r="T1387" s="256"/>
      <c r="U1387" s="256"/>
      <c r="V1387" s="257"/>
      <c r="W1387" s="257"/>
      <c r="X1387" s="257"/>
      <c r="Y1387" s="257"/>
      <c r="Z1387" s="257"/>
      <c r="AA1387" s="257"/>
      <c r="AB1387" s="253"/>
      <c r="AC1387" s="258"/>
      <c r="AD1387" s="253"/>
      <c r="AE1387" s="253"/>
      <c r="AF1387" s="253"/>
      <c r="AG1387" s="253"/>
      <c r="AH1387" s="253"/>
      <c r="AI1387" s="253"/>
      <c r="AJ1387" s="253"/>
      <c r="AK1387" s="258"/>
      <c r="AL1387" s="258"/>
      <c r="AM1387" s="258"/>
      <c r="AN1387" s="258"/>
      <c r="AO1387" s="258"/>
      <c r="AP1387" s="258"/>
      <c r="AQ1387" s="258"/>
      <c r="AR1387" s="258"/>
      <c r="AS1387" s="258"/>
      <c r="AT1387" s="258"/>
      <c r="AU1387" s="258"/>
      <c r="AV1387" s="258"/>
      <c r="AW1387" s="258"/>
      <c r="AX1387" s="258"/>
      <c r="AY1387" s="258"/>
      <c r="AZ1387" s="258"/>
      <c r="BA1387" s="258"/>
      <c r="BB1387" s="258"/>
      <c r="BC1387" s="258"/>
      <c r="BD1387" s="258"/>
      <c r="BE1387" s="258"/>
      <c r="BF1387" s="258"/>
      <c r="BG1387" s="258"/>
      <c r="BH1387" s="258"/>
      <c r="BI1387" s="258"/>
      <c r="BJ1387" s="258"/>
      <c r="BK1387" s="258"/>
      <c r="BL1387" s="297"/>
      <c r="BM1387" s="258"/>
      <c r="BN1387" s="258"/>
      <c r="BO1387" s="258"/>
      <c r="BP1387" s="258"/>
      <c r="BQ1387" s="258"/>
      <c r="BR1387" s="258"/>
      <c r="BS1387" s="258"/>
      <c r="BT1387" s="258"/>
      <c r="BU1387" s="258"/>
      <c r="BV1387" s="259"/>
      <c r="BW1387" s="260"/>
      <c r="BX1387" s="258"/>
      <c r="BY1387" s="258"/>
      <c r="BZ1387" s="258"/>
      <c r="CA1387" s="258"/>
    </row>
    <row r="1388" spans="2:79" x14ac:dyDescent="0.25">
      <c r="B1388" s="263"/>
      <c r="C1388" s="261"/>
      <c r="I1388" s="220"/>
      <c r="J1388" s="253"/>
      <c r="K1388" s="254"/>
      <c r="L1388" s="254"/>
      <c r="M1388" s="255"/>
      <c r="N1388" s="326"/>
      <c r="O1388" s="256"/>
      <c r="P1388" s="256"/>
      <c r="Q1388" s="256"/>
      <c r="R1388" s="256"/>
      <c r="S1388" s="256"/>
      <c r="T1388" s="256"/>
      <c r="U1388" s="256"/>
      <c r="V1388" s="257"/>
      <c r="W1388" s="257"/>
      <c r="X1388" s="257"/>
      <c r="Y1388" s="257"/>
      <c r="Z1388" s="257"/>
      <c r="AA1388" s="257"/>
      <c r="AB1388" s="253"/>
      <c r="AC1388" s="258"/>
      <c r="AD1388" s="253"/>
      <c r="AE1388" s="253"/>
      <c r="AF1388" s="253"/>
      <c r="AG1388" s="253"/>
      <c r="AH1388" s="253"/>
      <c r="AI1388" s="253"/>
      <c r="AJ1388" s="253"/>
      <c r="AK1388" s="258"/>
      <c r="AL1388" s="258"/>
      <c r="AM1388" s="258"/>
      <c r="AN1388" s="258"/>
      <c r="AO1388" s="258"/>
      <c r="AP1388" s="258"/>
      <c r="AQ1388" s="258"/>
      <c r="AR1388" s="258"/>
      <c r="AS1388" s="258"/>
      <c r="AT1388" s="258"/>
      <c r="AU1388" s="258"/>
      <c r="AV1388" s="258"/>
      <c r="AW1388" s="258"/>
      <c r="AX1388" s="258"/>
      <c r="AY1388" s="258"/>
      <c r="AZ1388" s="258"/>
      <c r="BA1388" s="258"/>
      <c r="BB1388" s="258"/>
      <c r="BC1388" s="258"/>
      <c r="BD1388" s="258"/>
      <c r="BE1388" s="258"/>
      <c r="BF1388" s="258"/>
      <c r="BG1388" s="258"/>
      <c r="BH1388" s="258"/>
      <c r="BI1388" s="258"/>
      <c r="BJ1388" s="258"/>
      <c r="BK1388" s="258"/>
      <c r="BL1388" s="297"/>
      <c r="BM1388" s="258"/>
      <c r="BN1388" s="258"/>
      <c r="BO1388" s="258"/>
      <c r="BP1388" s="258"/>
      <c r="BQ1388" s="258"/>
      <c r="BR1388" s="258"/>
      <c r="BS1388" s="258"/>
      <c r="BT1388" s="258"/>
      <c r="BU1388" s="258"/>
      <c r="BV1388" s="259"/>
      <c r="BW1388" s="260"/>
      <c r="BX1388" s="258"/>
      <c r="BY1388" s="258"/>
      <c r="BZ1388" s="258"/>
      <c r="CA1388" s="258"/>
    </row>
    <row r="1389" spans="2:79" x14ac:dyDescent="0.25">
      <c r="B1389" s="263"/>
      <c r="C1389" s="261"/>
      <c r="I1389" s="220"/>
      <c r="J1389" s="253"/>
      <c r="K1389" s="254"/>
      <c r="L1389" s="254"/>
      <c r="M1389" s="255"/>
      <c r="N1389" s="326"/>
      <c r="O1389" s="256"/>
      <c r="P1389" s="256"/>
      <c r="Q1389" s="256"/>
      <c r="R1389" s="256"/>
      <c r="S1389" s="256"/>
      <c r="T1389" s="256"/>
      <c r="U1389" s="256"/>
      <c r="V1389" s="257"/>
      <c r="W1389" s="257"/>
      <c r="X1389" s="257"/>
      <c r="Y1389" s="257"/>
      <c r="Z1389" s="257"/>
      <c r="AA1389" s="257"/>
      <c r="AB1389" s="253"/>
      <c r="AC1389" s="258"/>
      <c r="AD1389" s="253"/>
      <c r="AE1389" s="253"/>
      <c r="AF1389" s="253"/>
      <c r="AG1389" s="253"/>
      <c r="AH1389" s="253"/>
      <c r="AI1389" s="253"/>
      <c r="AJ1389" s="253"/>
      <c r="AK1389" s="258"/>
      <c r="AL1389" s="258"/>
      <c r="AM1389" s="258"/>
      <c r="AN1389" s="258"/>
      <c r="AO1389" s="258"/>
      <c r="AP1389" s="258"/>
      <c r="AQ1389" s="258"/>
      <c r="AR1389" s="258"/>
      <c r="AS1389" s="258"/>
      <c r="AT1389" s="258"/>
      <c r="AU1389" s="258"/>
      <c r="AV1389" s="258"/>
      <c r="AW1389" s="258"/>
      <c r="AX1389" s="258"/>
      <c r="AY1389" s="258"/>
      <c r="AZ1389" s="258"/>
      <c r="BA1389" s="258"/>
      <c r="BB1389" s="258"/>
      <c r="BC1389" s="258"/>
      <c r="BD1389" s="258"/>
      <c r="BE1389" s="258"/>
      <c r="BF1389" s="258"/>
      <c r="BG1389" s="258"/>
      <c r="BH1389" s="258"/>
      <c r="BI1389" s="258"/>
      <c r="BJ1389" s="258"/>
      <c r="BK1389" s="258"/>
      <c r="BL1389" s="297"/>
      <c r="BM1389" s="258"/>
      <c r="BN1389" s="258"/>
      <c r="BO1389" s="258"/>
      <c r="BP1389" s="258"/>
      <c r="BQ1389" s="258"/>
      <c r="BR1389" s="258"/>
      <c r="BS1389" s="258"/>
      <c r="BT1389" s="258"/>
      <c r="BU1389" s="258"/>
      <c r="BV1389" s="259"/>
      <c r="BW1389" s="260"/>
      <c r="BX1389" s="258"/>
      <c r="BY1389" s="258"/>
      <c r="BZ1389" s="258"/>
      <c r="CA1389" s="258"/>
    </row>
    <row r="1390" spans="2:79" x14ac:dyDescent="0.25">
      <c r="B1390" s="263"/>
      <c r="C1390" s="261"/>
      <c r="I1390" s="220"/>
      <c r="J1390" s="253"/>
      <c r="K1390" s="254"/>
      <c r="L1390" s="254"/>
      <c r="M1390" s="255"/>
      <c r="N1390" s="326"/>
      <c r="O1390" s="256"/>
      <c r="P1390" s="256"/>
      <c r="Q1390" s="256"/>
      <c r="R1390" s="256"/>
      <c r="S1390" s="256"/>
      <c r="T1390" s="256"/>
      <c r="U1390" s="256"/>
      <c r="V1390" s="257"/>
      <c r="W1390" s="257"/>
      <c r="X1390" s="257"/>
      <c r="Y1390" s="257"/>
      <c r="Z1390" s="257"/>
      <c r="AA1390" s="257"/>
      <c r="AB1390" s="253"/>
      <c r="AC1390" s="258"/>
      <c r="AD1390" s="253"/>
      <c r="AE1390" s="253"/>
      <c r="AF1390" s="253"/>
      <c r="AG1390" s="253"/>
      <c r="AH1390" s="253"/>
      <c r="AI1390" s="253"/>
      <c r="AJ1390" s="253"/>
      <c r="AK1390" s="258"/>
      <c r="AL1390" s="258"/>
      <c r="AM1390" s="258"/>
      <c r="AN1390" s="258"/>
      <c r="AO1390" s="258"/>
      <c r="AP1390" s="258"/>
      <c r="AQ1390" s="258"/>
      <c r="AR1390" s="258"/>
      <c r="AS1390" s="258"/>
      <c r="AT1390" s="258"/>
      <c r="AU1390" s="258"/>
      <c r="AV1390" s="258"/>
      <c r="AW1390" s="258"/>
      <c r="AX1390" s="258"/>
      <c r="AY1390" s="258"/>
      <c r="AZ1390" s="258"/>
      <c r="BA1390" s="258"/>
      <c r="BB1390" s="258"/>
      <c r="BC1390" s="258"/>
      <c r="BD1390" s="258"/>
      <c r="BE1390" s="258"/>
      <c r="BF1390" s="258"/>
      <c r="BG1390" s="258"/>
      <c r="BH1390" s="258"/>
      <c r="BI1390" s="258"/>
      <c r="BJ1390" s="258"/>
      <c r="BK1390" s="258"/>
      <c r="BL1390" s="297"/>
      <c r="BM1390" s="258"/>
      <c r="BN1390" s="258"/>
      <c r="BO1390" s="258"/>
      <c r="BP1390" s="258"/>
      <c r="BQ1390" s="258"/>
      <c r="BR1390" s="258"/>
      <c r="BS1390" s="258"/>
      <c r="BT1390" s="258"/>
      <c r="BU1390" s="258"/>
      <c r="BV1390" s="259"/>
      <c r="BW1390" s="260"/>
      <c r="BX1390" s="258"/>
      <c r="BY1390" s="258"/>
      <c r="BZ1390" s="258"/>
      <c r="CA1390" s="258"/>
    </row>
    <row r="1391" spans="2:79" x14ac:dyDescent="0.25">
      <c r="B1391" s="263"/>
      <c r="C1391" s="261"/>
      <c r="I1391" s="220"/>
      <c r="J1391" s="253"/>
      <c r="K1391" s="254"/>
      <c r="L1391" s="254"/>
      <c r="M1391" s="255"/>
      <c r="N1391" s="326"/>
      <c r="O1391" s="256"/>
      <c r="P1391" s="256"/>
      <c r="Q1391" s="256"/>
      <c r="R1391" s="256"/>
      <c r="S1391" s="256"/>
      <c r="T1391" s="256"/>
      <c r="U1391" s="256"/>
      <c r="V1391" s="257"/>
      <c r="W1391" s="257"/>
      <c r="X1391" s="257"/>
      <c r="Y1391" s="257"/>
      <c r="Z1391" s="257"/>
      <c r="AA1391" s="257"/>
      <c r="AB1391" s="253"/>
      <c r="AC1391" s="258"/>
      <c r="AD1391" s="253"/>
      <c r="AE1391" s="253"/>
      <c r="AF1391" s="253"/>
      <c r="AG1391" s="253"/>
      <c r="AH1391" s="253"/>
      <c r="AI1391" s="253"/>
      <c r="AJ1391" s="253"/>
      <c r="AK1391" s="258"/>
      <c r="AL1391" s="258"/>
      <c r="AM1391" s="258"/>
      <c r="AN1391" s="258"/>
      <c r="AO1391" s="258"/>
      <c r="AP1391" s="258"/>
      <c r="AQ1391" s="258"/>
      <c r="AR1391" s="258"/>
      <c r="AS1391" s="258"/>
      <c r="AT1391" s="258"/>
      <c r="AU1391" s="258"/>
      <c r="AV1391" s="258"/>
      <c r="AW1391" s="258"/>
      <c r="AX1391" s="258"/>
      <c r="AY1391" s="258"/>
      <c r="AZ1391" s="258"/>
      <c r="BA1391" s="258"/>
      <c r="BB1391" s="258"/>
      <c r="BC1391" s="258"/>
      <c r="BD1391" s="258"/>
      <c r="BE1391" s="258"/>
      <c r="BF1391" s="258"/>
      <c r="BG1391" s="258"/>
      <c r="BH1391" s="258"/>
      <c r="BI1391" s="258"/>
      <c r="BJ1391" s="258"/>
      <c r="BK1391" s="258"/>
      <c r="BL1391" s="297"/>
      <c r="BM1391" s="258"/>
      <c r="BN1391" s="258"/>
      <c r="BO1391" s="258"/>
      <c r="BP1391" s="258"/>
      <c r="BQ1391" s="258"/>
      <c r="BR1391" s="258"/>
      <c r="BS1391" s="258"/>
      <c r="BT1391" s="258"/>
      <c r="BU1391" s="258"/>
      <c r="BV1391" s="259"/>
      <c r="BW1391" s="260"/>
      <c r="BX1391" s="258"/>
      <c r="BY1391" s="258"/>
      <c r="BZ1391" s="258"/>
      <c r="CA1391" s="258"/>
    </row>
    <row r="1392" spans="2:79" x14ac:dyDescent="0.25">
      <c r="B1392" s="263"/>
      <c r="C1392" s="261"/>
      <c r="I1392" s="220"/>
      <c r="J1392" s="253"/>
      <c r="K1392" s="254"/>
      <c r="L1392" s="254"/>
      <c r="M1392" s="255"/>
      <c r="N1392" s="326"/>
      <c r="O1392" s="256"/>
      <c r="P1392" s="256"/>
      <c r="Q1392" s="256"/>
      <c r="R1392" s="256"/>
      <c r="S1392" s="256"/>
      <c r="T1392" s="256"/>
      <c r="U1392" s="256"/>
      <c r="V1392" s="257"/>
      <c r="W1392" s="257"/>
      <c r="X1392" s="257"/>
      <c r="Y1392" s="257"/>
      <c r="Z1392" s="257"/>
      <c r="AA1392" s="257"/>
      <c r="AB1392" s="253"/>
      <c r="AC1392" s="258"/>
      <c r="AD1392" s="253"/>
      <c r="AE1392" s="253"/>
      <c r="AF1392" s="253"/>
      <c r="AG1392" s="253"/>
      <c r="AH1392" s="253"/>
      <c r="AI1392" s="253"/>
      <c r="AJ1392" s="253"/>
      <c r="AK1392" s="258"/>
      <c r="AL1392" s="258"/>
      <c r="AM1392" s="258"/>
      <c r="AN1392" s="258"/>
      <c r="AO1392" s="258"/>
      <c r="AP1392" s="258"/>
      <c r="AQ1392" s="258"/>
      <c r="AR1392" s="258"/>
      <c r="AS1392" s="258"/>
      <c r="AT1392" s="258"/>
      <c r="AU1392" s="258"/>
      <c r="AV1392" s="258"/>
      <c r="AW1392" s="258"/>
      <c r="AX1392" s="258"/>
      <c r="AY1392" s="258"/>
      <c r="AZ1392" s="258"/>
      <c r="BA1392" s="258"/>
      <c r="BB1392" s="258"/>
      <c r="BC1392" s="258"/>
      <c r="BD1392" s="258"/>
      <c r="BE1392" s="258"/>
      <c r="BF1392" s="258"/>
      <c r="BG1392" s="258"/>
      <c r="BH1392" s="258"/>
      <c r="BI1392" s="258"/>
      <c r="BJ1392" s="258"/>
      <c r="BK1392" s="258"/>
      <c r="BL1392" s="297"/>
      <c r="BM1392" s="258"/>
      <c r="BN1392" s="258"/>
      <c r="BO1392" s="258"/>
      <c r="BP1392" s="258"/>
      <c r="BQ1392" s="258"/>
      <c r="BR1392" s="258"/>
      <c r="BS1392" s="258"/>
      <c r="BT1392" s="258"/>
      <c r="BU1392" s="258"/>
      <c r="BV1392" s="259"/>
      <c r="BW1392" s="260"/>
      <c r="BX1392" s="258"/>
      <c r="BY1392" s="258"/>
      <c r="BZ1392" s="258"/>
      <c r="CA1392" s="258"/>
    </row>
    <row r="1393" spans="2:79" x14ac:dyDescent="0.25">
      <c r="B1393" s="263"/>
      <c r="C1393" s="261"/>
      <c r="I1393" s="220"/>
      <c r="J1393" s="253"/>
      <c r="K1393" s="254"/>
      <c r="L1393" s="254"/>
      <c r="M1393" s="255"/>
      <c r="N1393" s="326"/>
      <c r="O1393" s="256"/>
      <c r="P1393" s="256"/>
      <c r="Q1393" s="256"/>
      <c r="R1393" s="256"/>
      <c r="S1393" s="256"/>
      <c r="T1393" s="256"/>
      <c r="U1393" s="256"/>
      <c r="V1393" s="257"/>
      <c r="W1393" s="257"/>
      <c r="X1393" s="257"/>
      <c r="Y1393" s="257"/>
      <c r="Z1393" s="257"/>
      <c r="AA1393" s="257"/>
      <c r="AB1393" s="253"/>
      <c r="AC1393" s="258"/>
      <c r="AD1393" s="253"/>
      <c r="AE1393" s="253"/>
      <c r="AF1393" s="253"/>
      <c r="AG1393" s="253"/>
      <c r="AH1393" s="253"/>
      <c r="AI1393" s="253"/>
      <c r="AJ1393" s="253"/>
      <c r="AK1393" s="258"/>
      <c r="AL1393" s="258"/>
      <c r="AM1393" s="258"/>
      <c r="AN1393" s="258"/>
      <c r="AO1393" s="258"/>
      <c r="AP1393" s="258"/>
      <c r="AQ1393" s="258"/>
      <c r="AR1393" s="258"/>
      <c r="AS1393" s="258"/>
      <c r="AT1393" s="258"/>
      <c r="AU1393" s="258"/>
      <c r="AV1393" s="258"/>
      <c r="AW1393" s="258"/>
      <c r="AX1393" s="258"/>
      <c r="AY1393" s="258"/>
      <c r="AZ1393" s="258"/>
      <c r="BA1393" s="258"/>
      <c r="BB1393" s="258"/>
      <c r="BC1393" s="258"/>
      <c r="BD1393" s="258"/>
      <c r="BE1393" s="258"/>
      <c r="BF1393" s="258"/>
      <c r="BG1393" s="258"/>
      <c r="BH1393" s="258"/>
      <c r="BI1393" s="258"/>
      <c r="BJ1393" s="258"/>
      <c r="BK1393" s="258"/>
      <c r="BL1393" s="297"/>
      <c r="BM1393" s="258"/>
      <c r="BN1393" s="258"/>
      <c r="BO1393" s="258"/>
      <c r="BP1393" s="258"/>
      <c r="BQ1393" s="258"/>
      <c r="BR1393" s="258"/>
      <c r="BS1393" s="258"/>
      <c r="BT1393" s="258"/>
      <c r="BU1393" s="258"/>
      <c r="BV1393" s="259"/>
      <c r="BW1393" s="260"/>
      <c r="BX1393" s="258"/>
      <c r="BY1393" s="258"/>
      <c r="BZ1393" s="258"/>
      <c r="CA1393" s="258"/>
    </row>
    <row r="1394" spans="2:79" x14ac:dyDescent="0.25">
      <c r="B1394" s="263"/>
      <c r="C1394" s="261"/>
      <c r="I1394" s="220"/>
      <c r="J1394" s="253"/>
      <c r="K1394" s="254"/>
      <c r="L1394" s="254"/>
      <c r="M1394" s="255"/>
      <c r="N1394" s="326"/>
      <c r="O1394" s="256"/>
      <c r="P1394" s="256"/>
      <c r="Q1394" s="256"/>
      <c r="R1394" s="256"/>
      <c r="S1394" s="256"/>
      <c r="T1394" s="256"/>
      <c r="U1394" s="256"/>
      <c r="V1394" s="257"/>
      <c r="W1394" s="257"/>
      <c r="X1394" s="257"/>
      <c r="Y1394" s="257"/>
      <c r="Z1394" s="257"/>
      <c r="AA1394" s="257"/>
      <c r="AB1394" s="253"/>
      <c r="AC1394" s="258"/>
      <c r="AD1394" s="253"/>
      <c r="AE1394" s="253"/>
      <c r="AF1394" s="253"/>
      <c r="AG1394" s="253"/>
      <c r="AH1394" s="253"/>
      <c r="AI1394" s="253"/>
      <c r="AJ1394" s="253"/>
      <c r="AK1394" s="258"/>
      <c r="AL1394" s="258"/>
      <c r="AM1394" s="258"/>
      <c r="AN1394" s="258"/>
      <c r="AO1394" s="258"/>
      <c r="AP1394" s="258"/>
      <c r="AQ1394" s="258"/>
      <c r="AR1394" s="258"/>
      <c r="AS1394" s="258"/>
      <c r="AT1394" s="258"/>
      <c r="AU1394" s="258"/>
      <c r="AV1394" s="258"/>
      <c r="AW1394" s="258"/>
      <c r="AX1394" s="258"/>
      <c r="AY1394" s="258"/>
      <c r="AZ1394" s="258"/>
      <c r="BA1394" s="258"/>
      <c r="BB1394" s="258"/>
      <c r="BC1394" s="258"/>
      <c r="BD1394" s="258"/>
      <c r="BE1394" s="258"/>
      <c r="BF1394" s="258"/>
      <c r="BG1394" s="258"/>
      <c r="BH1394" s="258"/>
      <c r="BI1394" s="258"/>
      <c r="BJ1394" s="258"/>
      <c r="BK1394" s="258"/>
      <c r="BL1394" s="297"/>
      <c r="BM1394" s="258"/>
      <c r="BN1394" s="258"/>
      <c r="BO1394" s="258"/>
      <c r="BP1394" s="258"/>
      <c r="BQ1394" s="258"/>
      <c r="BR1394" s="258"/>
      <c r="BS1394" s="258"/>
      <c r="BT1394" s="258"/>
      <c r="BU1394" s="258"/>
      <c r="BV1394" s="259"/>
      <c r="BW1394" s="260"/>
      <c r="BX1394" s="258"/>
      <c r="BY1394" s="258"/>
      <c r="BZ1394" s="258"/>
      <c r="CA1394" s="258"/>
    </row>
    <row r="1395" spans="2:79" x14ac:dyDescent="0.25">
      <c r="B1395" s="263"/>
      <c r="C1395" s="261"/>
      <c r="I1395" s="220"/>
      <c r="J1395" s="253"/>
      <c r="K1395" s="254"/>
      <c r="L1395" s="254"/>
      <c r="M1395" s="255"/>
      <c r="N1395" s="326"/>
      <c r="O1395" s="256"/>
      <c r="P1395" s="256"/>
      <c r="Q1395" s="256"/>
      <c r="R1395" s="256"/>
      <c r="S1395" s="256"/>
      <c r="T1395" s="256"/>
      <c r="U1395" s="256"/>
      <c r="V1395" s="257"/>
      <c r="W1395" s="257"/>
      <c r="X1395" s="257"/>
      <c r="Y1395" s="257"/>
      <c r="Z1395" s="257"/>
      <c r="AA1395" s="257"/>
      <c r="AB1395" s="253"/>
      <c r="AC1395" s="258"/>
      <c r="AD1395" s="253"/>
      <c r="AE1395" s="253"/>
      <c r="AF1395" s="253"/>
      <c r="AG1395" s="253"/>
      <c r="AH1395" s="253"/>
      <c r="AI1395" s="253"/>
      <c r="AJ1395" s="253"/>
      <c r="AK1395" s="258"/>
      <c r="AL1395" s="258"/>
      <c r="AM1395" s="258"/>
      <c r="AN1395" s="258"/>
      <c r="AO1395" s="258"/>
      <c r="AP1395" s="258"/>
      <c r="AQ1395" s="258"/>
      <c r="AR1395" s="258"/>
      <c r="AS1395" s="258"/>
      <c r="AT1395" s="258"/>
      <c r="AU1395" s="258"/>
      <c r="AV1395" s="258"/>
      <c r="AW1395" s="258"/>
      <c r="AX1395" s="258"/>
      <c r="AY1395" s="258"/>
      <c r="AZ1395" s="258"/>
      <c r="BA1395" s="258"/>
      <c r="BB1395" s="258"/>
      <c r="BC1395" s="258"/>
      <c r="BD1395" s="258"/>
      <c r="BE1395" s="258"/>
      <c r="BF1395" s="258"/>
      <c r="BG1395" s="258"/>
      <c r="BH1395" s="258"/>
      <c r="BI1395" s="258"/>
      <c r="BJ1395" s="258"/>
      <c r="BK1395" s="258"/>
      <c r="BL1395" s="297"/>
      <c r="BM1395" s="258"/>
      <c r="BN1395" s="258"/>
      <c r="BO1395" s="258"/>
      <c r="BP1395" s="258"/>
      <c r="BQ1395" s="258"/>
      <c r="BR1395" s="258"/>
      <c r="BS1395" s="258"/>
      <c r="BT1395" s="258"/>
      <c r="BU1395" s="258"/>
      <c r="BV1395" s="259"/>
      <c r="BW1395" s="260"/>
      <c r="BX1395" s="258"/>
      <c r="BY1395" s="258"/>
      <c r="BZ1395" s="258"/>
      <c r="CA1395" s="258"/>
    </row>
    <row r="1396" spans="2:79" x14ac:dyDescent="0.25">
      <c r="B1396" s="263"/>
      <c r="C1396" s="261"/>
      <c r="I1396" s="220"/>
      <c r="J1396" s="253"/>
      <c r="K1396" s="254"/>
      <c r="L1396" s="254"/>
      <c r="M1396" s="255"/>
      <c r="N1396" s="326"/>
      <c r="O1396" s="256"/>
      <c r="P1396" s="256"/>
      <c r="Q1396" s="256"/>
      <c r="R1396" s="256"/>
      <c r="S1396" s="256"/>
      <c r="T1396" s="256"/>
      <c r="U1396" s="256"/>
      <c r="V1396" s="257"/>
      <c r="W1396" s="257"/>
      <c r="X1396" s="257"/>
      <c r="Y1396" s="257"/>
      <c r="Z1396" s="257"/>
      <c r="AA1396" s="257"/>
      <c r="AB1396" s="253"/>
      <c r="AC1396" s="258"/>
      <c r="AD1396" s="253"/>
      <c r="AE1396" s="253"/>
      <c r="AF1396" s="253"/>
      <c r="AG1396" s="253"/>
      <c r="AH1396" s="253"/>
      <c r="AI1396" s="253"/>
      <c r="AJ1396" s="253"/>
      <c r="AK1396" s="258"/>
      <c r="AL1396" s="258"/>
      <c r="AM1396" s="258"/>
      <c r="AN1396" s="258"/>
      <c r="AO1396" s="258"/>
      <c r="AP1396" s="258"/>
      <c r="AQ1396" s="258"/>
      <c r="AR1396" s="258"/>
      <c r="AS1396" s="258"/>
      <c r="AT1396" s="258"/>
      <c r="AU1396" s="258"/>
      <c r="AV1396" s="258"/>
      <c r="AW1396" s="258"/>
      <c r="AX1396" s="258"/>
      <c r="AY1396" s="258"/>
      <c r="AZ1396" s="258"/>
      <c r="BA1396" s="258"/>
      <c r="BB1396" s="258"/>
      <c r="BC1396" s="258"/>
      <c r="BD1396" s="258"/>
      <c r="BE1396" s="258"/>
      <c r="BF1396" s="258"/>
      <c r="BG1396" s="258"/>
      <c r="BH1396" s="258"/>
      <c r="BI1396" s="258"/>
      <c r="BJ1396" s="258"/>
      <c r="BK1396" s="258"/>
      <c r="BL1396" s="297"/>
      <c r="BM1396" s="258"/>
      <c r="BN1396" s="258"/>
      <c r="BO1396" s="258"/>
      <c r="BP1396" s="258"/>
      <c r="BQ1396" s="258"/>
      <c r="BR1396" s="258"/>
      <c r="BS1396" s="258"/>
      <c r="BT1396" s="258"/>
      <c r="BU1396" s="258"/>
      <c r="BV1396" s="259"/>
      <c r="BW1396" s="260"/>
      <c r="BX1396" s="258"/>
      <c r="BY1396" s="258"/>
      <c r="BZ1396" s="258"/>
      <c r="CA1396" s="258"/>
    </row>
    <row r="1397" spans="2:79" x14ac:dyDescent="0.25">
      <c r="B1397" s="263"/>
      <c r="C1397" s="261"/>
      <c r="I1397" s="220"/>
      <c r="J1397" s="253"/>
      <c r="K1397" s="254"/>
      <c r="L1397" s="254"/>
      <c r="M1397" s="255"/>
      <c r="N1397" s="326"/>
      <c r="O1397" s="256"/>
      <c r="P1397" s="256"/>
      <c r="Q1397" s="256"/>
      <c r="R1397" s="256"/>
      <c r="S1397" s="256"/>
      <c r="T1397" s="256"/>
      <c r="U1397" s="256"/>
      <c r="V1397" s="257"/>
      <c r="W1397" s="257"/>
      <c r="X1397" s="257"/>
      <c r="Y1397" s="257"/>
      <c r="Z1397" s="257"/>
      <c r="AA1397" s="257"/>
      <c r="AB1397" s="253"/>
      <c r="AC1397" s="258"/>
      <c r="AD1397" s="253"/>
      <c r="AE1397" s="253"/>
      <c r="AF1397" s="253"/>
      <c r="AG1397" s="253"/>
      <c r="AH1397" s="253"/>
      <c r="AI1397" s="253"/>
      <c r="AJ1397" s="253"/>
      <c r="AK1397" s="258"/>
      <c r="AL1397" s="258"/>
      <c r="AM1397" s="258"/>
      <c r="AN1397" s="258"/>
      <c r="AO1397" s="258"/>
      <c r="AP1397" s="258"/>
      <c r="AQ1397" s="258"/>
      <c r="AR1397" s="258"/>
      <c r="AS1397" s="258"/>
      <c r="AT1397" s="258"/>
      <c r="AU1397" s="258"/>
      <c r="AV1397" s="258"/>
      <c r="AW1397" s="258"/>
      <c r="AX1397" s="258"/>
      <c r="AY1397" s="258"/>
      <c r="AZ1397" s="258"/>
      <c r="BA1397" s="258"/>
      <c r="BB1397" s="258"/>
      <c r="BC1397" s="258"/>
      <c r="BD1397" s="258"/>
      <c r="BE1397" s="258"/>
      <c r="BF1397" s="258"/>
      <c r="BG1397" s="258"/>
      <c r="BH1397" s="258"/>
      <c r="BI1397" s="258"/>
      <c r="BJ1397" s="258"/>
      <c r="BK1397" s="258"/>
      <c r="BL1397" s="297"/>
      <c r="BM1397" s="258"/>
      <c r="BN1397" s="258"/>
      <c r="BO1397" s="258"/>
      <c r="BP1397" s="258"/>
      <c r="BQ1397" s="258"/>
      <c r="BR1397" s="258"/>
      <c r="BS1397" s="258"/>
      <c r="BT1397" s="258"/>
      <c r="BU1397" s="258"/>
      <c r="BV1397" s="259"/>
      <c r="BW1397" s="260"/>
      <c r="BX1397" s="258"/>
      <c r="BY1397" s="258"/>
      <c r="BZ1397" s="258"/>
      <c r="CA1397" s="258"/>
    </row>
    <row r="1398" spans="2:79" x14ac:dyDescent="0.25">
      <c r="B1398" s="263"/>
      <c r="C1398" s="261"/>
      <c r="I1398" s="220"/>
      <c r="J1398" s="253"/>
      <c r="K1398" s="254"/>
      <c r="L1398" s="254"/>
      <c r="M1398" s="255"/>
      <c r="N1398" s="326"/>
      <c r="O1398" s="256"/>
      <c r="P1398" s="256"/>
      <c r="Q1398" s="256"/>
      <c r="R1398" s="256"/>
      <c r="S1398" s="256"/>
      <c r="T1398" s="256"/>
      <c r="U1398" s="256"/>
      <c r="V1398" s="257"/>
      <c r="W1398" s="257"/>
      <c r="X1398" s="257"/>
      <c r="Y1398" s="257"/>
      <c r="Z1398" s="257"/>
      <c r="AA1398" s="257"/>
      <c r="AB1398" s="253"/>
      <c r="AC1398" s="258"/>
      <c r="AD1398" s="253"/>
      <c r="AE1398" s="253"/>
      <c r="AF1398" s="253"/>
      <c r="AG1398" s="253"/>
      <c r="AH1398" s="253"/>
      <c r="AI1398" s="253"/>
      <c r="AJ1398" s="253"/>
      <c r="AK1398" s="258"/>
      <c r="AL1398" s="258"/>
      <c r="AM1398" s="258"/>
      <c r="AN1398" s="258"/>
      <c r="AO1398" s="258"/>
      <c r="AP1398" s="258"/>
      <c r="AQ1398" s="258"/>
      <c r="AR1398" s="258"/>
      <c r="AS1398" s="258"/>
      <c r="AT1398" s="258"/>
      <c r="AU1398" s="258"/>
      <c r="AV1398" s="258"/>
      <c r="AW1398" s="258"/>
      <c r="AX1398" s="258"/>
      <c r="AY1398" s="258"/>
      <c r="AZ1398" s="258"/>
      <c r="BA1398" s="258"/>
      <c r="BB1398" s="258"/>
      <c r="BC1398" s="258"/>
      <c r="BD1398" s="258"/>
      <c r="BE1398" s="258"/>
      <c r="BF1398" s="258"/>
      <c r="BG1398" s="258"/>
      <c r="BH1398" s="258"/>
      <c r="BI1398" s="258"/>
      <c r="BJ1398" s="258"/>
      <c r="BK1398" s="258"/>
      <c r="BL1398" s="297"/>
      <c r="BM1398" s="258"/>
      <c r="BN1398" s="258"/>
      <c r="BO1398" s="258"/>
      <c r="BP1398" s="258"/>
      <c r="BQ1398" s="258"/>
      <c r="BR1398" s="258"/>
      <c r="BS1398" s="258"/>
      <c r="BT1398" s="258"/>
      <c r="BU1398" s="258"/>
      <c r="BV1398" s="259"/>
      <c r="BW1398" s="260"/>
      <c r="BX1398" s="258"/>
      <c r="BY1398" s="258"/>
      <c r="BZ1398" s="258"/>
      <c r="CA1398" s="258"/>
    </row>
    <row r="1399" spans="2:79" x14ac:dyDescent="0.25">
      <c r="B1399" s="263"/>
      <c r="C1399" s="261"/>
      <c r="I1399" s="220"/>
      <c r="J1399" s="253"/>
      <c r="K1399" s="254"/>
      <c r="L1399" s="254"/>
      <c r="M1399" s="255"/>
      <c r="N1399" s="326"/>
      <c r="O1399" s="256"/>
      <c r="P1399" s="256"/>
      <c r="Q1399" s="256"/>
      <c r="R1399" s="256"/>
      <c r="S1399" s="256"/>
      <c r="T1399" s="256"/>
      <c r="U1399" s="256"/>
      <c r="V1399" s="257"/>
      <c r="W1399" s="257"/>
      <c r="X1399" s="257"/>
      <c r="Y1399" s="257"/>
      <c r="Z1399" s="257"/>
      <c r="AA1399" s="257"/>
      <c r="AB1399" s="253"/>
      <c r="AC1399" s="258"/>
      <c r="AD1399" s="253"/>
      <c r="AE1399" s="253"/>
      <c r="AF1399" s="253"/>
      <c r="AG1399" s="253"/>
      <c r="AH1399" s="253"/>
      <c r="AI1399" s="253"/>
      <c r="AJ1399" s="253"/>
      <c r="AK1399" s="258"/>
      <c r="AL1399" s="258"/>
      <c r="AM1399" s="258"/>
      <c r="AN1399" s="258"/>
      <c r="AO1399" s="258"/>
      <c r="AP1399" s="258"/>
      <c r="AQ1399" s="258"/>
      <c r="AR1399" s="258"/>
      <c r="AS1399" s="258"/>
      <c r="AT1399" s="258"/>
      <c r="AU1399" s="258"/>
      <c r="AV1399" s="258"/>
      <c r="AW1399" s="258"/>
      <c r="AX1399" s="258"/>
      <c r="AY1399" s="258"/>
      <c r="AZ1399" s="258"/>
      <c r="BA1399" s="258"/>
      <c r="BB1399" s="258"/>
      <c r="BC1399" s="258"/>
      <c r="BD1399" s="258"/>
      <c r="BE1399" s="258"/>
      <c r="BF1399" s="258"/>
      <c r="BG1399" s="258"/>
      <c r="BH1399" s="258"/>
      <c r="BI1399" s="258"/>
      <c r="BJ1399" s="258"/>
      <c r="BK1399" s="258"/>
      <c r="BL1399" s="297"/>
      <c r="BM1399" s="258"/>
      <c r="BN1399" s="258"/>
      <c r="BO1399" s="258"/>
      <c r="BP1399" s="258"/>
      <c r="BQ1399" s="258"/>
      <c r="BR1399" s="258"/>
      <c r="BS1399" s="258"/>
      <c r="BT1399" s="258"/>
      <c r="BU1399" s="258"/>
      <c r="BV1399" s="259"/>
      <c r="BW1399" s="260"/>
      <c r="BX1399" s="258"/>
      <c r="BY1399" s="258"/>
      <c r="BZ1399" s="258"/>
      <c r="CA1399" s="258"/>
    </row>
    <row r="1400" spans="2:79" x14ac:dyDescent="0.25">
      <c r="B1400" s="263"/>
      <c r="C1400" s="261"/>
      <c r="I1400" s="220"/>
      <c r="J1400" s="253"/>
      <c r="K1400" s="254"/>
      <c r="L1400" s="254"/>
      <c r="M1400" s="255"/>
      <c r="N1400" s="326"/>
      <c r="O1400" s="256"/>
      <c r="P1400" s="256"/>
      <c r="Q1400" s="256"/>
      <c r="R1400" s="256"/>
      <c r="S1400" s="256"/>
      <c r="T1400" s="256"/>
      <c r="U1400" s="256"/>
      <c r="V1400" s="257"/>
      <c r="W1400" s="257"/>
      <c r="X1400" s="257"/>
      <c r="Y1400" s="257"/>
      <c r="Z1400" s="257"/>
      <c r="AA1400" s="257"/>
      <c r="AB1400" s="253"/>
      <c r="AC1400" s="258"/>
      <c r="AD1400" s="253"/>
      <c r="AE1400" s="253"/>
      <c r="AF1400" s="253"/>
      <c r="AG1400" s="253"/>
      <c r="AH1400" s="253"/>
      <c r="AI1400" s="253"/>
      <c r="AJ1400" s="253"/>
      <c r="AK1400" s="258"/>
      <c r="AL1400" s="258"/>
      <c r="AM1400" s="258"/>
      <c r="AN1400" s="258"/>
      <c r="AO1400" s="258"/>
      <c r="AP1400" s="258"/>
      <c r="AQ1400" s="258"/>
      <c r="AR1400" s="258"/>
      <c r="AS1400" s="258"/>
      <c r="AT1400" s="258"/>
      <c r="AU1400" s="258"/>
      <c r="AV1400" s="258"/>
      <c r="AW1400" s="258"/>
      <c r="AX1400" s="258"/>
      <c r="AY1400" s="258"/>
      <c r="AZ1400" s="258"/>
      <c r="BA1400" s="258"/>
      <c r="BB1400" s="258"/>
      <c r="BC1400" s="258"/>
      <c r="BD1400" s="258"/>
      <c r="BE1400" s="258"/>
      <c r="BF1400" s="258"/>
      <c r="BG1400" s="258"/>
      <c r="BH1400" s="258"/>
      <c r="BI1400" s="258"/>
      <c r="BJ1400" s="258"/>
      <c r="BK1400" s="258"/>
      <c r="BL1400" s="297"/>
      <c r="BM1400" s="258"/>
      <c r="BN1400" s="258"/>
      <c r="BO1400" s="258"/>
      <c r="BP1400" s="258"/>
      <c r="BQ1400" s="258"/>
      <c r="BR1400" s="258"/>
      <c r="BS1400" s="258"/>
      <c r="BT1400" s="258"/>
      <c r="BU1400" s="258"/>
      <c r="BV1400" s="259"/>
      <c r="BW1400" s="260"/>
      <c r="BX1400" s="258"/>
      <c r="BY1400" s="258"/>
      <c r="BZ1400" s="258"/>
      <c r="CA1400" s="258"/>
    </row>
    <row r="1401" spans="2:79" x14ac:dyDescent="0.25">
      <c r="B1401" s="263"/>
      <c r="C1401" s="261"/>
      <c r="I1401" s="220"/>
      <c r="J1401" s="253"/>
      <c r="K1401" s="254"/>
      <c r="L1401" s="254"/>
      <c r="M1401" s="255"/>
      <c r="N1401" s="326"/>
      <c r="O1401" s="256"/>
      <c r="P1401" s="256"/>
      <c r="Q1401" s="256"/>
      <c r="R1401" s="256"/>
      <c r="S1401" s="256"/>
      <c r="T1401" s="256"/>
      <c r="U1401" s="256"/>
      <c r="V1401" s="257"/>
      <c r="W1401" s="257"/>
      <c r="X1401" s="257"/>
      <c r="Y1401" s="257"/>
      <c r="Z1401" s="257"/>
      <c r="AA1401" s="257"/>
      <c r="AB1401" s="253"/>
      <c r="AC1401" s="258"/>
      <c r="AD1401" s="253"/>
      <c r="AE1401" s="253"/>
      <c r="AF1401" s="253"/>
      <c r="AG1401" s="253"/>
      <c r="AH1401" s="253"/>
      <c r="AI1401" s="253"/>
      <c r="AJ1401" s="253"/>
      <c r="AK1401" s="258"/>
      <c r="AL1401" s="258"/>
      <c r="AM1401" s="258"/>
      <c r="AN1401" s="258"/>
      <c r="AO1401" s="258"/>
      <c r="AP1401" s="258"/>
      <c r="AQ1401" s="258"/>
      <c r="AR1401" s="258"/>
      <c r="AS1401" s="258"/>
      <c r="AT1401" s="258"/>
      <c r="AU1401" s="258"/>
      <c r="AV1401" s="258"/>
      <c r="AW1401" s="258"/>
      <c r="AX1401" s="258"/>
      <c r="AY1401" s="258"/>
      <c r="AZ1401" s="258"/>
      <c r="BA1401" s="258"/>
      <c r="BB1401" s="258"/>
      <c r="BC1401" s="258"/>
      <c r="BD1401" s="258"/>
      <c r="BE1401" s="258"/>
      <c r="BF1401" s="258"/>
      <c r="BG1401" s="258"/>
      <c r="BH1401" s="258"/>
      <c r="BI1401" s="258"/>
      <c r="BJ1401" s="258"/>
      <c r="BK1401" s="258"/>
      <c r="BL1401" s="297"/>
      <c r="BM1401" s="258"/>
      <c r="BN1401" s="258"/>
      <c r="BO1401" s="258"/>
      <c r="BP1401" s="258"/>
      <c r="BQ1401" s="258"/>
      <c r="BR1401" s="258"/>
      <c r="BS1401" s="258"/>
      <c r="BT1401" s="258"/>
      <c r="BU1401" s="258"/>
      <c r="BV1401" s="259"/>
      <c r="BW1401" s="260"/>
      <c r="BX1401" s="258"/>
      <c r="BY1401" s="258"/>
      <c r="BZ1401" s="258"/>
      <c r="CA1401" s="258"/>
    </row>
    <row r="1402" spans="2:79" x14ac:dyDescent="0.25">
      <c r="B1402" s="263"/>
      <c r="C1402" s="261"/>
      <c r="I1402" s="220"/>
      <c r="J1402" s="253"/>
      <c r="K1402" s="254"/>
      <c r="L1402" s="254"/>
      <c r="M1402" s="255"/>
      <c r="N1402" s="326"/>
      <c r="O1402" s="256"/>
      <c r="P1402" s="256"/>
      <c r="Q1402" s="256"/>
      <c r="R1402" s="256"/>
      <c r="S1402" s="256"/>
      <c r="T1402" s="256"/>
      <c r="U1402" s="256"/>
      <c r="V1402" s="257"/>
      <c r="W1402" s="257"/>
      <c r="X1402" s="257"/>
      <c r="Y1402" s="257"/>
      <c r="Z1402" s="257"/>
      <c r="AA1402" s="257"/>
      <c r="AB1402" s="253"/>
      <c r="AC1402" s="258"/>
      <c r="AD1402" s="253"/>
      <c r="AE1402" s="253"/>
      <c r="AF1402" s="253"/>
      <c r="AG1402" s="253"/>
      <c r="AH1402" s="253"/>
      <c r="AI1402" s="253"/>
      <c r="AJ1402" s="253"/>
      <c r="AK1402" s="258"/>
      <c r="AL1402" s="258"/>
      <c r="AM1402" s="258"/>
      <c r="AN1402" s="258"/>
      <c r="AO1402" s="258"/>
      <c r="AP1402" s="258"/>
      <c r="AQ1402" s="258"/>
      <c r="AR1402" s="258"/>
      <c r="AS1402" s="258"/>
      <c r="AT1402" s="258"/>
      <c r="AU1402" s="258"/>
      <c r="AV1402" s="258"/>
      <c r="AW1402" s="258"/>
      <c r="AX1402" s="258"/>
      <c r="AY1402" s="258"/>
      <c r="AZ1402" s="258"/>
      <c r="BA1402" s="258"/>
      <c r="BB1402" s="258"/>
      <c r="BC1402" s="258"/>
      <c r="BD1402" s="258"/>
      <c r="BE1402" s="258"/>
      <c r="BF1402" s="258"/>
      <c r="BG1402" s="258"/>
      <c r="BH1402" s="258"/>
      <c r="BI1402" s="258"/>
      <c r="BJ1402" s="258"/>
      <c r="BK1402" s="258"/>
      <c r="BL1402" s="297"/>
      <c r="BM1402" s="258"/>
      <c r="BN1402" s="258"/>
      <c r="BO1402" s="258"/>
      <c r="BP1402" s="258"/>
      <c r="BQ1402" s="258"/>
      <c r="BR1402" s="258"/>
      <c r="BS1402" s="258"/>
      <c r="BT1402" s="258"/>
      <c r="BU1402" s="258"/>
      <c r="BV1402" s="259"/>
      <c r="BW1402" s="260"/>
      <c r="BX1402" s="258"/>
      <c r="BY1402" s="258"/>
      <c r="BZ1402" s="258"/>
      <c r="CA1402" s="258"/>
    </row>
    <row r="1403" spans="2:79" x14ac:dyDescent="0.25">
      <c r="B1403" s="263"/>
      <c r="C1403" s="261"/>
      <c r="I1403" s="220"/>
      <c r="J1403" s="253"/>
      <c r="K1403" s="254"/>
      <c r="L1403" s="254"/>
      <c r="M1403" s="255"/>
      <c r="N1403" s="326"/>
      <c r="O1403" s="256"/>
      <c r="P1403" s="256"/>
      <c r="Q1403" s="256"/>
      <c r="R1403" s="256"/>
      <c r="S1403" s="256"/>
      <c r="T1403" s="256"/>
      <c r="U1403" s="256"/>
      <c r="V1403" s="257"/>
      <c r="W1403" s="257"/>
      <c r="X1403" s="257"/>
      <c r="Y1403" s="257"/>
      <c r="Z1403" s="257"/>
      <c r="AA1403" s="257"/>
      <c r="AB1403" s="253"/>
      <c r="AC1403" s="258"/>
      <c r="AD1403" s="253"/>
      <c r="AE1403" s="253"/>
      <c r="AF1403" s="253"/>
      <c r="AG1403" s="253"/>
      <c r="AH1403" s="253"/>
      <c r="AI1403" s="253"/>
      <c r="AJ1403" s="253"/>
      <c r="AK1403" s="258"/>
      <c r="AL1403" s="258"/>
      <c r="AM1403" s="258"/>
      <c r="AN1403" s="258"/>
      <c r="AO1403" s="258"/>
      <c r="AP1403" s="258"/>
      <c r="AQ1403" s="258"/>
      <c r="AR1403" s="258"/>
      <c r="AS1403" s="258"/>
      <c r="AT1403" s="258"/>
      <c r="AU1403" s="258"/>
      <c r="AV1403" s="258"/>
      <c r="AW1403" s="258"/>
      <c r="AX1403" s="258"/>
      <c r="AY1403" s="258"/>
      <c r="AZ1403" s="258"/>
      <c r="BA1403" s="258"/>
      <c r="BB1403" s="258"/>
      <c r="BC1403" s="258"/>
      <c r="BD1403" s="258"/>
      <c r="BE1403" s="258"/>
      <c r="BF1403" s="258"/>
      <c r="BG1403" s="258"/>
      <c r="BH1403" s="258"/>
      <c r="BI1403" s="258"/>
      <c r="BJ1403" s="258"/>
      <c r="BK1403" s="258"/>
      <c r="BL1403" s="297"/>
      <c r="BM1403" s="258"/>
      <c r="BN1403" s="258"/>
      <c r="BO1403" s="258"/>
      <c r="BP1403" s="258"/>
      <c r="BQ1403" s="258"/>
      <c r="BR1403" s="258"/>
      <c r="BS1403" s="258"/>
      <c r="BT1403" s="258"/>
      <c r="BU1403" s="258"/>
      <c r="BV1403" s="259"/>
      <c r="BW1403" s="260"/>
      <c r="BX1403" s="258"/>
      <c r="BY1403" s="258"/>
      <c r="BZ1403" s="258"/>
      <c r="CA1403" s="258"/>
    </row>
    <row r="1404" spans="2:79" x14ac:dyDescent="0.25">
      <c r="B1404" s="263"/>
      <c r="C1404" s="261"/>
      <c r="I1404" s="220"/>
      <c r="J1404" s="253"/>
      <c r="K1404" s="254"/>
      <c r="L1404" s="254"/>
      <c r="M1404" s="255"/>
      <c r="N1404" s="326"/>
      <c r="O1404" s="256"/>
      <c r="P1404" s="256"/>
      <c r="Q1404" s="256"/>
      <c r="R1404" s="256"/>
      <c r="S1404" s="256"/>
      <c r="T1404" s="256"/>
      <c r="U1404" s="256"/>
      <c r="V1404" s="257"/>
      <c r="W1404" s="257"/>
      <c r="X1404" s="257"/>
      <c r="Y1404" s="257"/>
      <c r="Z1404" s="257"/>
      <c r="AA1404" s="257"/>
      <c r="AB1404" s="253"/>
      <c r="AC1404" s="258"/>
      <c r="AD1404" s="253"/>
      <c r="AE1404" s="253"/>
      <c r="AF1404" s="253"/>
      <c r="AG1404" s="253"/>
      <c r="AH1404" s="253"/>
      <c r="AI1404" s="253"/>
      <c r="AJ1404" s="253"/>
      <c r="AK1404" s="258"/>
      <c r="AL1404" s="258"/>
      <c r="AM1404" s="258"/>
      <c r="AN1404" s="258"/>
      <c r="AO1404" s="258"/>
      <c r="AP1404" s="258"/>
      <c r="AQ1404" s="258"/>
      <c r="AR1404" s="258"/>
      <c r="AS1404" s="258"/>
      <c r="AT1404" s="258"/>
      <c r="AU1404" s="258"/>
      <c r="AV1404" s="258"/>
      <c r="AW1404" s="258"/>
      <c r="AX1404" s="258"/>
      <c r="AY1404" s="258"/>
      <c r="AZ1404" s="258"/>
      <c r="BA1404" s="258"/>
      <c r="BB1404" s="258"/>
      <c r="BC1404" s="258"/>
      <c r="BD1404" s="258"/>
      <c r="BE1404" s="258"/>
      <c r="BF1404" s="258"/>
      <c r="BG1404" s="258"/>
      <c r="BH1404" s="258"/>
      <c r="BI1404" s="258"/>
      <c r="BJ1404" s="258"/>
      <c r="BK1404" s="258"/>
      <c r="BL1404" s="297"/>
      <c r="BM1404" s="258"/>
      <c r="BN1404" s="258"/>
      <c r="BO1404" s="258"/>
      <c r="BP1404" s="258"/>
      <c r="BQ1404" s="258"/>
      <c r="BR1404" s="258"/>
      <c r="BS1404" s="258"/>
      <c r="BT1404" s="258"/>
      <c r="BU1404" s="258"/>
      <c r="BV1404" s="259"/>
      <c r="BW1404" s="260"/>
      <c r="BX1404" s="258"/>
      <c r="BY1404" s="258"/>
      <c r="BZ1404" s="258"/>
      <c r="CA1404" s="258"/>
    </row>
    <row r="1405" spans="2:79" x14ac:dyDescent="0.25">
      <c r="B1405" s="263"/>
      <c r="C1405" s="261"/>
      <c r="I1405" s="220"/>
      <c r="J1405" s="253"/>
      <c r="K1405" s="254"/>
      <c r="L1405" s="254"/>
      <c r="M1405" s="255"/>
      <c r="N1405" s="326"/>
      <c r="O1405" s="256"/>
      <c r="P1405" s="256"/>
      <c r="Q1405" s="256"/>
      <c r="R1405" s="256"/>
      <c r="S1405" s="256"/>
      <c r="T1405" s="256"/>
      <c r="U1405" s="256"/>
      <c r="V1405" s="257"/>
      <c r="W1405" s="257"/>
      <c r="X1405" s="257"/>
      <c r="Y1405" s="257"/>
      <c r="Z1405" s="257"/>
      <c r="AA1405" s="257"/>
      <c r="AB1405" s="253"/>
      <c r="AC1405" s="258"/>
      <c r="AD1405" s="253"/>
      <c r="AE1405" s="253"/>
      <c r="AF1405" s="253"/>
      <c r="AG1405" s="253"/>
      <c r="AH1405" s="253"/>
      <c r="AI1405" s="253"/>
      <c r="AJ1405" s="253"/>
      <c r="AK1405" s="258"/>
      <c r="AL1405" s="258"/>
      <c r="AM1405" s="258"/>
      <c r="AN1405" s="258"/>
      <c r="AO1405" s="258"/>
      <c r="AP1405" s="258"/>
      <c r="AQ1405" s="258"/>
      <c r="AR1405" s="258"/>
      <c r="AS1405" s="258"/>
      <c r="AT1405" s="258"/>
      <c r="AU1405" s="258"/>
      <c r="AV1405" s="258"/>
      <c r="AW1405" s="258"/>
      <c r="AX1405" s="258"/>
      <c r="AY1405" s="258"/>
      <c r="AZ1405" s="258"/>
      <c r="BA1405" s="258"/>
      <c r="BB1405" s="258"/>
      <c r="BC1405" s="258"/>
      <c r="BD1405" s="258"/>
      <c r="BE1405" s="258"/>
      <c r="BF1405" s="258"/>
      <c r="BG1405" s="258"/>
      <c r="BH1405" s="258"/>
      <c r="BI1405" s="258"/>
      <c r="BJ1405" s="258"/>
      <c r="BK1405" s="258"/>
      <c r="BL1405" s="297"/>
      <c r="BM1405" s="258"/>
      <c r="BN1405" s="258"/>
      <c r="BO1405" s="258"/>
      <c r="BP1405" s="258"/>
      <c r="BQ1405" s="258"/>
      <c r="BR1405" s="258"/>
      <c r="BS1405" s="258"/>
      <c r="BT1405" s="258"/>
      <c r="BU1405" s="258"/>
      <c r="BV1405" s="259"/>
      <c r="BW1405" s="260"/>
      <c r="BX1405" s="258"/>
      <c r="BY1405" s="258"/>
      <c r="BZ1405" s="258"/>
      <c r="CA1405" s="258"/>
    </row>
    <row r="1406" spans="2:79" x14ac:dyDescent="0.25">
      <c r="B1406" s="263"/>
      <c r="C1406" s="261"/>
      <c r="I1406" s="220"/>
      <c r="J1406" s="253"/>
      <c r="K1406" s="254"/>
      <c r="L1406" s="254"/>
      <c r="M1406" s="255"/>
      <c r="N1406" s="326"/>
      <c r="O1406" s="256"/>
      <c r="P1406" s="256"/>
      <c r="Q1406" s="256"/>
      <c r="R1406" s="256"/>
      <c r="S1406" s="256"/>
      <c r="T1406" s="256"/>
      <c r="U1406" s="256"/>
      <c r="V1406" s="257"/>
      <c r="W1406" s="257"/>
      <c r="X1406" s="257"/>
      <c r="Y1406" s="257"/>
      <c r="Z1406" s="257"/>
      <c r="AA1406" s="257"/>
      <c r="AB1406" s="253"/>
      <c r="AC1406" s="258"/>
      <c r="AD1406" s="253"/>
      <c r="AE1406" s="253"/>
      <c r="AF1406" s="253"/>
      <c r="AG1406" s="253"/>
      <c r="AH1406" s="253"/>
      <c r="AI1406" s="253"/>
      <c r="AJ1406" s="253"/>
      <c r="AK1406" s="258"/>
      <c r="AL1406" s="258"/>
      <c r="AM1406" s="258"/>
      <c r="AN1406" s="258"/>
      <c r="AO1406" s="258"/>
      <c r="AP1406" s="258"/>
      <c r="AQ1406" s="258"/>
      <c r="AR1406" s="258"/>
      <c r="AS1406" s="258"/>
      <c r="AT1406" s="258"/>
      <c r="AU1406" s="258"/>
      <c r="AV1406" s="258"/>
      <c r="AW1406" s="258"/>
      <c r="AX1406" s="258"/>
      <c r="AY1406" s="258"/>
      <c r="AZ1406" s="258"/>
      <c r="BA1406" s="258"/>
      <c r="BB1406" s="258"/>
      <c r="BC1406" s="258"/>
      <c r="BD1406" s="258"/>
      <c r="BE1406" s="258"/>
      <c r="BF1406" s="258"/>
      <c r="BG1406" s="258"/>
      <c r="BH1406" s="258"/>
      <c r="BI1406" s="258"/>
      <c r="BJ1406" s="258"/>
      <c r="BK1406" s="258"/>
      <c r="BL1406" s="297"/>
      <c r="BM1406" s="258"/>
      <c r="BN1406" s="258"/>
      <c r="BO1406" s="258"/>
      <c r="BP1406" s="258"/>
      <c r="BQ1406" s="258"/>
      <c r="BR1406" s="258"/>
      <c r="BS1406" s="258"/>
      <c r="BT1406" s="258"/>
      <c r="BU1406" s="258"/>
      <c r="BV1406" s="259"/>
      <c r="BW1406" s="260"/>
      <c r="BX1406" s="258"/>
      <c r="BY1406" s="258"/>
      <c r="BZ1406" s="258"/>
      <c r="CA1406" s="258"/>
    </row>
    <row r="1407" spans="2:79" x14ac:dyDescent="0.25">
      <c r="B1407" s="263"/>
      <c r="C1407" s="261"/>
      <c r="I1407" s="220"/>
      <c r="J1407" s="253"/>
      <c r="K1407" s="254"/>
      <c r="L1407" s="254"/>
      <c r="M1407" s="255"/>
      <c r="N1407" s="326"/>
      <c r="O1407" s="256"/>
      <c r="P1407" s="256"/>
      <c r="Q1407" s="256"/>
      <c r="R1407" s="256"/>
      <c r="S1407" s="256"/>
      <c r="T1407" s="256"/>
      <c r="U1407" s="256"/>
      <c r="V1407" s="257"/>
      <c r="W1407" s="257"/>
      <c r="X1407" s="257"/>
      <c r="Y1407" s="257"/>
      <c r="Z1407" s="257"/>
      <c r="AA1407" s="257"/>
      <c r="AB1407" s="253"/>
      <c r="AC1407" s="258"/>
      <c r="AD1407" s="253"/>
      <c r="AE1407" s="253"/>
      <c r="AF1407" s="253"/>
      <c r="AG1407" s="253"/>
      <c r="AH1407" s="253"/>
      <c r="AI1407" s="253"/>
      <c r="AJ1407" s="253"/>
      <c r="AK1407" s="258"/>
      <c r="AL1407" s="258"/>
      <c r="AM1407" s="258"/>
      <c r="AN1407" s="258"/>
      <c r="AO1407" s="258"/>
      <c r="AP1407" s="258"/>
      <c r="AQ1407" s="258"/>
      <c r="AR1407" s="258"/>
      <c r="AS1407" s="258"/>
      <c r="AT1407" s="258"/>
      <c r="AU1407" s="258"/>
      <c r="AV1407" s="258"/>
      <c r="AW1407" s="258"/>
      <c r="AX1407" s="258"/>
      <c r="AY1407" s="258"/>
      <c r="AZ1407" s="258"/>
      <c r="BA1407" s="258"/>
      <c r="BB1407" s="258"/>
      <c r="BC1407" s="258"/>
      <c r="BD1407" s="258"/>
      <c r="BE1407" s="258"/>
      <c r="BF1407" s="258"/>
      <c r="BG1407" s="258"/>
      <c r="BH1407" s="258"/>
      <c r="BI1407" s="258"/>
      <c r="BJ1407" s="258"/>
      <c r="BK1407" s="258"/>
      <c r="BL1407" s="297"/>
      <c r="BM1407" s="258"/>
      <c r="BN1407" s="258"/>
      <c r="BO1407" s="258"/>
      <c r="BP1407" s="258"/>
      <c r="BQ1407" s="258"/>
      <c r="BR1407" s="258"/>
      <c r="BS1407" s="258"/>
      <c r="BT1407" s="258"/>
      <c r="BU1407" s="258"/>
      <c r="BV1407" s="259"/>
      <c r="BW1407" s="260"/>
      <c r="BX1407" s="258"/>
      <c r="BY1407" s="258"/>
      <c r="BZ1407" s="258"/>
      <c r="CA1407" s="258"/>
    </row>
    <row r="1408" spans="2:79" x14ac:dyDescent="0.25">
      <c r="B1408" s="263"/>
      <c r="C1408" s="261"/>
      <c r="I1408" s="220"/>
      <c r="J1408" s="253"/>
      <c r="K1408" s="254"/>
      <c r="L1408" s="254"/>
      <c r="M1408" s="255"/>
      <c r="N1408" s="326"/>
      <c r="O1408" s="256"/>
      <c r="P1408" s="256"/>
      <c r="Q1408" s="256"/>
      <c r="R1408" s="256"/>
      <c r="S1408" s="256"/>
      <c r="T1408" s="256"/>
      <c r="U1408" s="256"/>
      <c r="V1408" s="257"/>
      <c r="W1408" s="257"/>
      <c r="X1408" s="257"/>
      <c r="Y1408" s="257"/>
      <c r="Z1408" s="257"/>
      <c r="AA1408" s="257"/>
      <c r="AB1408" s="253"/>
      <c r="AC1408" s="258"/>
      <c r="AD1408" s="253"/>
      <c r="AE1408" s="253"/>
      <c r="AF1408" s="253"/>
      <c r="AG1408" s="253"/>
      <c r="AH1408" s="253"/>
      <c r="AI1408" s="253"/>
      <c r="AJ1408" s="253"/>
      <c r="AK1408" s="258"/>
      <c r="AL1408" s="258"/>
      <c r="AM1408" s="258"/>
      <c r="AN1408" s="258"/>
      <c r="AO1408" s="258"/>
      <c r="AP1408" s="258"/>
      <c r="AQ1408" s="258"/>
      <c r="AR1408" s="258"/>
      <c r="AS1408" s="258"/>
      <c r="AT1408" s="258"/>
      <c r="AU1408" s="258"/>
      <c r="AV1408" s="258"/>
      <c r="AW1408" s="258"/>
      <c r="AX1408" s="258"/>
      <c r="AY1408" s="258"/>
      <c r="AZ1408" s="258"/>
      <c r="BA1408" s="258"/>
      <c r="BB1408" s="258"/>
      <c r="BC1408" s="258"/>
      <c r="BD1408" s="258"/>
      <c r="BE1408" s="258"/>
      <c r="BF1408" s="258"/>
      <c r="BG1408" s="258"/>
      <c r="BH1408" s="258"/>
      <c r="BI1408" s="258"/>
      <c r="BJ1408" s="258"/>
      <c r="BK1408" s="258"/>
      <c r="BL1408" s="297"/>
      <c r="BM1408" s="258"/>
      <c r="BN1408" s="258"/>
      <c r="BO1408" s="258"/>
      <c r="BP1408" s="258"/>
      <c r="BQ1408" s="258"/>
      <c r="BR1408" s="258"/>
      <c r="BS1408" s="258"/>
      <c r="BT1408" s="258"/>
      <c r="BU1408" s="258"/>
      <c r="BV1408" s="259"/>
      <c r="BW1408" s="260"/>
      <c r="BX1408" s="258"/>
      <c r="BY1408" s="258"/>
      <c r="BZ1408" s="258"/>
      <c r="CA1408" s="258"/>
    </row>
    <row r="1409" spans="2:79" x14ac:dyDescent="0.25">
      <c r="B1409" s="263"/>
      <c r="C1409" s="261"/>
      <c r="I1409" s="220"/>
      <c r="J1409" s="253"/>
      <c r="K1409" s="254"/>
      <c r="L1409" s="254"/>
      <c r="M1409" s="255"/>
      <c r="N1409" s="326"/>
      <c r="O1409" s="256"/>
      <c r="P1409" s="256"/>
      <c r="Q1409" s="256"/>
      <c r="R1409" s="256"/>
      <c r="S1409" s="256"/>
      <c r="T1409" s="256"/>
      <c r="U1409" s="256"/>
      <c r="V1409" s="257"/>
      <c r="W1409" s="257"/>
      <c r="X1409" s="257"/>
      <c r="Y1409" s="257"/>
      <c r="Z1409" s="257"/>
      <c r="AA1409" s="257"/>
      <c r="AB1409" s="253"/>
      <c r="AC1409" s="258"/>
      <c r="AD1409" s="253"/>
      <c r="AE1409" s="253"/>
      <c r="AF1409" s="253"/>
      <c r="AG1409" s="253"/>
      <c r="AH1409" s="253"/>
      <c r="AI1409" s="253"/>
      <c r="AJ1409" s="253"/>
      <c r="AK1409" s="258"/>
      <c r="AL1409" s="258"/>
      <c r="AM1409" s="258"/>
      <c r="AN1409" s="258"/>
      <c r="AO1409" s="258"/>
      <c r="AP1409" s="258"/>
      <c r="AQ1409" s="258"/>
      <c r="AR1409" s="258"/>
      <c r="AS1409" s="258"/>
      <c r="AT1409" s="258"/>
      <c r="AU1409" s="258"/>
      <c r="AV1409" s="258"/>
      <c r="AW1409" s="258"/>
      <c r="AX1409" s="258"/>
      <c r="AY1409" s="258"/>
      <c r="AZ1409" s="258"/>
      <c r="BA1409" s="258"/>
      <c r="BB1409" s="258"/>
      <c r="BC1409" s="258"/>
      <c r="BD1409" s="258"/>
      <c r="BE1409" s="258"/>
      <c r="BF1409" s="258"/>
      <c r="BG1409" s="258"/>
      <c r="BH1409" s="258"/>
      <c r="BI1409" s="258"/>
      <c r="BJ1409" s="258"/>
      <c r="BK1409" s="258"/>
      <c r="BL1409" s="297"/>
      <c r="BM1409" s="258"/>
      <c r="BN1409" s="258"/>
      <c r="BO1409" s="258"/>
      <c r="BP1409" s="258"/>
      <c r="BQ1409" s="258"/>
      <c r="BR1409" s="258"/>
      <c r="BS1409" s="258"/>
      <c r="BT1409" s="258"/>
      <c r="BU1409" s="258"/>
      <c r="BV1409" s="259"/>
      <c r="BW1409" s="260"/>
      <c r="BX1409" s="258"/>
      <c r="BY1409" s="258"/>
      <c r="BZ1409" s="258"/>
      <c r="CA1409" s="258"/>
    </row>
    <row r="1410" spans="2:79" x14ac:dyDescent="0.25">
      <c r="B1410" s="263"/>
      <c r="C1410" s="261"/>
      <c r="I1410" s="220"/>
      <c r="J1410" s="253"/>
      <c r="K1410" s="254"/>
      <c r="L1410" s="254"/>
      <c r="M1410" s="255"/>
      <c r="N1410" s="326"/>
      <c r="O1410" s="256"/>
      <c r="P1410" s="256"/>
      <c r="Q1410" s="256"/>
      <c r="R1410" s="256"/>
      <c r="S1410" s="256"/>
      <c r="T1410" s="256"/>
      <c r="U1410" s="256"/>
      <c r="V1410" s="257"/>
      <c r="W1410" s="257"/>
      <c r="X1410" s="257"/>
      <c r="Y1410" s="257"/>
      <c r="Z1410" s="257"/>
      <c r="AA1410" s="257"/>
      <c r="AB1410" s="253"/>
      <c r="AC1410" s="258"/>
      <c r="AD1410" s="253"/>
      <c r="AE1410" s="253"/>
      <c r="AF1410" s="253"/>
      <c r="AG1410" s="253"/>
      <c r="AH1410" s="253"/>
      <c r="AI1410" s="253"/>
      <c r="AJ1410" s="253"/>
      <c r="AK1410" s="258"/>
      <c r="AL1410" s="258"/>
      <c r="AM1410" s="258"/>
      <c r="AN1410" s="258"/>
      <c r="AO1410" s="258"/>
      <c r="AP1410" s="258"/>
      <c r="AQ1410" s="258"/>
      <c r="AR1410" s="258"/>
      <c r="AS1410" s="258"/>
      <c r="AT1410" s="258"/>
      <c r="AU1410" s="258"/>
      <c r="AV1410" s="258"/>
      <c r="AW1410" s="258"/>
      <c r="AX1410" s="258"/>
      <c r="AY1410" s="258"/>
      <c r="AZ1410" s="258"/>
      <c r="BA1410" s="258"/>
      <c r="BB1410" s="258"/>
      <c r="BC1410" s="258"/>
      <c r="BD1410" s="258"/>
      <c r="BE1410" s="258"/>
      <c r="BF1410" s="258"/>
      <c r="BG1410" s="258"/>
      <c r="BH1410" s="258"/>
      <c r="BI1410" s="258"/>
      <c r="BJ1410" s="258"/>
      <c r="BK1410" s="258"/>
      <c r="BL1410" s="297"/>
      <c r="BM1410" s="258"/>
      <c r="BN1410" s="258"/>
      <c r="BO1410" s="258"/>
      <c r="BP1410" s="258"/>
      <c r="BQ1410" s="258"/>
      <c r="BR1410" s="258"/>
      <c r="BS1410" s="258"/>
      <c r="BT1410" s="258"/>
      <c r="BU1410" s="258"/>
      <c r="BV1410" s="259"/>
      <c r="BW1410" s="260"/>
      <c r="BX1410" s="258"/>
      <c r="BY1410" s="258"/>
      <c r="BZ1410" s="258"/>
      <c r="CA1410" s="258"/>
    </row>
    <row r="1411" spans="2:79" x14ac:dyDescent="0.25">
      <c r="B1411" s="263"/>
      <c r="C1411" s="261"/>
      <c r="I1411" s="220"/>
      <c r="J1411" s="253"/>
      <c r="K1411" s="254"/>
      <c r="L1411" s="254"/>
      <c r="M1411" s="255"/>
      <c r="N1411" s="326"/>
      <c r="O1411" s="256"/>
      <c r="P1411" s="256"/>
      <c r="Q1411" s="256"/>
      <c r="R1411" s="256"/>
      <c r="S1411" s="256"/>
      <c r="T1411" s="256"/>
      <c r="U1411" s="256"/>
      <c r="V1411" s="257"/>
      <c r="W1411" s="257"/>
      <c r="X1411" s="257"/>
      <c r="Y1411" s="257"/>
      <c r="Z1411" s="257"/>
      <c r="AA1411" s="257"/>
      <c r="AB1411" s="253"/>
      <c r="AC1411" s="258"/>
      <c r="AD1411" s="253"/>
      <c r="AE1411" s="253"/>
      <c r="AF1411" s="253"/>
      <c r="AG1411" s="253"/>
      <c r="AH1411" s="253"/>
      <c r="AI1411" s="253"/>
      <c r="AJ1411" s="253"/>
      <c r="AK1411" s="258"/>
      <c r="AL1411" s="258"/>
      <c r="AM1411" s="258"/>
      <c r="AN1411" s="258"/>
      <c r="AO1411" s="258"/>
      <c r="AP1411" s="258"/>
      <c r="AQ1411" s="258"/>
      <c r="AR1411" s="258"/>
      <c r="AS1411" s="258"/>
      <c r="AT1411" s="258"/>
      <c r="AU1411" s="258"/>
      <c r="AV1411" s="258"/>
      <c r="AW1411" s="258"/>
      <c r="AX1411" s="258"/>
      <c r="AY1411" s="258"/>
      <c r="AZ1411" s="258"/>
      <c r="BA1411" s="258"/>
      <c r="BB1411" s="258"/>
      <c r="BC1411" s="258"/>
      <c r="BD1411" s="258"/>
      <c r="BE1411" s="258"/>
      <c r="BF1411" s="258"/>
      <c r="BG1411" s="258"/>
      <c r="BH1411" s="258"/>
      <c r="BI1411" s="258"/>
      <c r="BJ1411" s="258"/>
      <c r="BK1411" s="258"/>
      <c r="BL1411" s="297"/>
      <c r="BM1411" s="258"/>
      <c r="BN1411" s="258"/>
      <c r="BO1411" s="258"/>
      <c r="BP1411" s="258"/>
      <c r="BQ1411" s="258"/>
      <c r="BR1411" s="258"/>
      <c r="BS1411" s="258"/>
      <c r="BT1411" s="258"/>
      <c r="BU1411" s="258"/>
      <c r="BV1411" s="259"/>
      <c r="BW1411" s="260"/>
      <c r="BX1411" s="258"/>
      <c r="BY1411" s="258"/>
      <c r="BZ1411" s="258"/>
      <c r="CA1411" s="258"/>
    </row>
    <row r="1412" spans="2:79" x14ac:dyDescent="0.25">
      <c r="B1412" s="263"/>
      <c r="C1412" s="261"/>
      <c r="I1412" s="220"/>
      <c r="J1412" s="253"/>
      <c r="K1412" s="254"/>
      <c r="L1412" s="254"/>
      <c r="M1412" s="255"/>
      <c r="N1412" s="326"/>
      <c r="O1412" s="256"/>
      <c r="P1412" s="256"/>
      <c r="Q1412" s="256"/>
      <c r="R1412" s="256"/>
      <c r="S1412" s="256"/>
      <c r="T1412" s="256"/>
      <c r="U1412" s="256"/>
      <c r="V1412" s="257"/>
      <c r="W1412" s="257"/>
      <c r="X1412" s="257"/>
      <c r="Y1412" s="257"/>
      <c r="Z1412" s="257"/>
      <c r="AA1412" s="257"/>
      <c r="AB1412" s="253"/>
      <c r="AC1412" s="258"/>
      <c r="AD1412" s="253"/>
      <c r="AE1412" s="253"/>
      <c r="AF1412" s="253"/>
      <c r="AG1412" s="253"/>
      <c r="AH1412" s="253"/>
      <c r="AI1412" s="253"/>
      <c r="AJ1412" s="253"/>
      <c r="AK1412" s="258"/>
      <c r="AL1412" s="258"/>
      <c r="AM1412" s="258"/>
      <c r="AN1412" s="258"/>
      <c r="AO1412" s="258"/>
      <c r="AP1412" s="258"/>
      <c r="AQ1412" s="258"/>
      <c r="AR1412" s="258"/>
      <c r="AS1412" s="258"/>
      <c r="AT1412" s="258"/>
      <c r="AU1412" s="258"/>
      <c r="AV1412" s="258"/>
      <c r="AW1412" s="258"/>
      <c r="AX1412" s="258"/>
      <c r="AY1412" s="258"/>
      <c r="AZ1412" s="258"/>
      <c r="BA1412" s="258"/>
      <c r="BB1412" s="258"/>
      <c r="BC1412" s="258"/>
      <c r="BD1412" s="258"/>
      <c r="BE1412" s="258"/>
      <c r="BF1412" s="258"/>
      <c r="BG1412" s="258"/>
      <c r="BH1412" s="258"/>
      <c r="BI1412" s="258"/>
      <c r="BJ1412" s="258"/>
      <c r="BK1412" s="258"/>
      <c r="BL1412" s="297"/>
      <c r="BM1412" s="258"/>
      <c r="BN1412" s="258"/>
      <c r="BO1412" s="258"/>
      <c r="BP1412" s="258"/>
      <c r="BQ1412" s="258"/>
      <c r="BR1412" s="258"/>
      <c r="BS1412" s="258"/>
      <c r="BT1412" s="258"/>
      <c r="BU1412" s="258"/>
      <c r="BV1412" s="259"/>
      <c r="BW1412" s="260"/>
      <c r="BX1412" s="258"/>
      <c r="BY1412" s="258"/>
      <c r="BZ1412" s="258"/>
      <c r="CA1412" s="258"/>
    </row>
    <row r="1413" spans="2:79" x14ac:dyDescent="0.25">
      <c r="B1413" s="263"/>
      <c r="C1413" s="261"/>
      <c r="I1413" s="220"/>
      <c r="J1413" s="253"/>
      <c r="K1413" s="254"/>
      <c r="L1413" s="254"/>
      <c r="M1413" s="255"/>
      <c r="N1413" s="326"/>
      <c r="O1413" s="256"/>
      <c r="P1413" s="256"/>
      <c r="Q1413" s="256"/>
      <c r="R1413" s="256"/>
      <c r="S1413" s="256"/>
      <c r="T1413" s="256"/>
      <c r="U1413" s="256"/>
      <c r="V1413" s="257"/>
      <c r="W1413" s="257"/>
      <c r="X1413" s="257"/>
      <c r="Y1413" s="257"/>
      <c r="Z1413" s="257"/>
      <c r="AA1413" s="257"/>
      <c r="AB1413" s="253"/>
      <c r="AC1413" s="258"/>
      <c r="AD1413" s="253"/>
      <c r="AE1413" s="253"/>
      <c r="AF1413" s="253"/>
      <c r="AG1413" s="253"/>
      <c r="AH1413" s="253"/>
      <c r="AI1413" s="253"/>
      <c r="AJ1413" s="253"/>
      <c r="AK1413" s="258"/>
      <c r="AL1413" s="258"/>
      <c r="AM1413" s="258"/>
      <c r="AN1413" s="258"/>
      <c r="AO1413" s="258"/>
      <c r="AP1413" s="258"/>
      <c r="AQ1413" s="258"/>
      <c r="AR1413" s="258"/>
      <c r="AS1413" s="258"/>
      <c r="AT1413" s="258"/>
      <c r="AU1413" s="258"/>
      <c r="AV1413" s="258"/>
      <c r="AW1413" s="258"/>
      <c r="AX1413" s="258"/>
      <c r="AY1413" s="258"/>
      <c r="AZ1413" s="258"/>
      <c r="BA1413" s="258"/>
      <c r="BB1413" s="258"/>
      <c r="BC1413" s="258"/>
      <c r="BD1413" s="258"/>
      <c r="BE1413" s="258"/>
      <c r="BF1413" s="258"/>
      <c r="BG1413" s="258"/>
      <c r="BH1413" s="258"/>
      <c r="BI1413" s="258"/>
      <c r="BJ1413" s="258"/>
      <c r="BK1413" s="258"/>
      <c r="BL1413" s="297"/>
      <c r="BM1413" s="258"/>
      <c r="BN1413" s="258"/>
      <c r="BO1413" s="258"/>
      <c r="BP1413" s="258"/>
      <c r="BQ1413" s="258"/>
      <c r="BR1413" s="258"/>
      <c r="BS1413" s="258"/>
      <c r="BT1413" s="258"/>
      <c r="BU1413" s="258"/>
      <c r="BV1413" s="259"/>
      <c r="BW1413" s="260"/>
      <c r="BX1413" s="258"/>
      <c r="BY1413" s="258"/>
      <c r="BZ1413" s="258"/>
      <c r="CA1413" s="258"/>
    </row>
    <row r="1414" spans="2:79" x14ac:dyDescent="0.25">
      <c r="B1414" s="263"/>
      <c r="C1414" s="261"/>
      <c r="I1414" s="220"/>
      <c r="J1414" s="253"/>
      <c r="K1414" s="254"/>
      <c r="L1414" s="254"/>
      <c r="M1414" s="255"/>
      <c r="N1414" s="326"/>
      <c r="O1414" s="256"/>
      <c r="P1414" s="256"/>
      <c r="Q1414" s="256"/>
      <c r="R1414" s="256"/>
      <c r="S1414" s="256"/>
      <c r="T1414" s="256"/>
      <c r="U1414" s="256"/>
      <c r="V1414" s="257"/>
      <c r="W1414" s="257"/>
      <c r="X1414" s="257"/>
      <c r="Y1414" s="257"/>
      <c r="Z1414" s="257"/>
      <c r="AA1414" s="257"/>
      <c r="AB1414" s="253"/>
      <c r="AC1414" s="258"/>
      <c r="AD1414" s="253"/>
      <c r="AE1414" s="253"/>
      <c r="AF1414" s="253"/>
      <c r="AG1414" s="253"/>
      <c r="AH1414" s="253"/>
      <c r="AI1414" s="253"/>
      <c r="AJ1414" s="253"/>
      <c r="AK1414" s="258"/>
      <c r="AL1414" s="258"/>
      <c r="AM1414" s="258"/>
      <c r="AN1414" s="258"/>
      <c r="AO1414" s="258"/>
      <c r="AP1414" s="258"/>
      <c r="AQ1414" s="258"/>
      <c r="AR1414" s="258"/>
      <c r="AS1414" s="258"/>
      <c r="AT1414" s="258"/>
      <c r="AU1414" s="258"/>
      <c r="AV1414" s="258"/>
      <c r="AW1414" s="258"/>
      <c r="AX1414" s="258"/>
      <c r="AY1414" s="258"/>
      <c r="AZ1414" s="258"/>
      <c r="BA1414" s="258"/>
      <c r="BB1414" s="258"/>
      <c r="BC1414" s="258"/>
      <c r="BD1414" s="258"/>
      <c r="BE1414" s="258"/>
      <c r="BF1414" s="258"/>
      <c r="BG1414" s="258"/>
      <c r="BH1414" s="258"/>
      <c r="BI1414" s="258"/>
      <c r="BJ1414" s="258"/>
      <c r="BK1414" s="258"/>
      <c r="BL1414" s="297"/>
      <c r="BM1414" s="258"/>
      <c r="BN1414" s="258"/>
      <c r="BO1414" s="258"/>
      <c r="BP1414" s="258"/>
      <c r="BQ1414" s="258"/>
      <c r="BR1414" s="258"/>
      <c r="BS1414" s="258"/>
      <c r="BT1414" s="258"/>
      <c r="BU1414" s="258"/>
      <c r="BV1414" s="259"/>
      <c r="BW1414" s="260"/>
      <c r="BX1414" s="258"/>
      <c r="BY1414" s="258"/>
      <c r="BZ1414" s="258"/>
      <c r="CA1414" s="258"/>
    </row>
    <row r="1415" spans="2:79" x14ac:dyDescent="0.25">
      <c r="B1415" s="263"/>
      <c r="C1415" s="261"/>
      <c r="I1415" s="220"/>
      <c r="J1415" s="253"/>
      <c r="K1415" s="254"/>
      <c r="L1415" s="254"/>
      <c r="M1415" s="255"/>
      <c r="N1415" s="326"/>
      <c r="O1415" s="256"/>
      <c r="P1415" s="256"/>
      <c r="Q1415" s="256"/>
      <c r="R1415" s="256"/>
      <c r="S1415" s="256"/>
      <c r="T1415" s="256"/>
      <c r="U1415" s="256"/>
      <c r="V1415" s="257"/>
      <c r="W1415" s="257"/>
      <c r="X1415" s="257"/>
      <c r="Y1415" s="257"/>
      <c r="Z1415" s="257"/>
      <c r="AA1415" s="257"/>
      <c r="AB1415" s="253"/>
      <c r="AC1415" s="258"/>
      <c r="AD1415" s="253"/>
      <c r="AE1415" s="253"/>
      <c r="AF1415" s="253"/>
      <c r="AG1415" s="253"/>
      <c r="AH1415" s="253"/>
      <c r="AI1415" s="253"/>
      <c r="AJ1415" s="253"/>
      <c r="AK1415" s="258"/>
      <c r="AL1415" s="258"/>
      <c r="AM1415" s="258"/>
      <c r="AN1415" s="258"/>
      <c r="AO1415" s="258"/>
      <c r="AP1415" s="258"/>
      <c r="AQ1415" s="258"/>
      <c r="AR1415" s="258"/>
      <c r="AS1415" s="258"/>
      <c r="AT1415" s="258"/>
      <c r="AU1415" s="258"/>
      <c r="AV1415" s="258"/>
      <c r="AW1415" s="258"/>
      <c r="AX1415" s="258"/>
      <c r="AY1415" s="258"/>
      <c r="AZ1415" s="258"/>
      <c r="BA1415" s="258"/>
      <c r="BB1415" s="258"/>
      <c r="BC1415" s="258"/>
      <c r="BD1415" s="258"/>
      <c r="BE1415" s="258"/>
      <c r="BF1415" s="258"/>
      <c r="BG1415" s="258"/>
      <c r="BH1415" s="258"/>
      <c r="BI1415" s="258"/>
      <c r="BJ1415" s="258"/>
      <c r="BK1415" s="258"/>
      <c r="BL1415" s="297"/>
      <c r="BM1415" s="258"/>
      <c r="BN1415" s="258"/>
      <c r="BO1415" s="258"/>
      <c r="BP1415" s="258"/>
      <c r="BQ1415" s="258"/>
      <c r="BR1415" s="258"/>
      <c r="BS1415" s="258"/>
      <c r="BT1415" s="258"/>
      <c r="BU1415" s="258"/>
      <c r="BV1415" s="259"/>
      <c r="BW1415" s="260"/>
      <c r="BX1415" s="258"/>
      <c r="BY1415" s="258"/>
      <c r="BZ1415" s="258"/>
      <c r="CA1415" s="258"/>
    </row>
    <row r="1416" spans="2:79" x14ac:dyDescent="0.25">
      <c r="B1416" s="263"/>
      <c r="C1416" s="261"/>
      <c r="I1416" s="220"/>
      <c r="J1416" s="253"/>
      <c r="K1416" s="254"/>
      <c r="L1416" s="254"/>
      <c r="M1416" s="255"/>
      <c r="N1416" s="326"/>
      <c r="O1416" s="256"/>
      <c r="P1416" s="256"/>
      <c r="Q1416" s="256"/>
      <c r="R1416" s="256"/>
      <c r="S1416" s="256"/>
      <c r="T1416" s="256"/>
      <c r="U1416" s="256"/>
      <c r="V1416" s="257"/>
      <c r="W1416" s="257"/>
      <c r="X1416" s="257"/>
      <c r="Y1416" s="257"/>
      <c r="Z1416" s="257"/>
      <c r="AA1416" s="257"/>
      <c r="AB1416" s="253"/>
      <c r="AC1416" s="258"/>
      <c r="AD1416" s="253"/>
      <c r="AE1416" s="253"/>
      <c r="AF1416" s="253"/>
      <c r="AG1416" s="253"/>
      <c r="AH1416" s="253"/>
      <c r="AI1416" s="253"/>
      <c r="AJ1416" s="253"/>
      <c r="AK1416" s="258"/>
      <c r="AL1416" s="258"/>
      <c r="AM1416" s="258"/>
      <c r="AN1416" s="258"/>
      <c r="AO1416" s="258"/>
      <c r="AP1416" s="258"/>
      <c r="AQ1416" s="258"/>
      <c r="AR1416" s="258"/>
      <c r="AS1416" s="258"/>
      <c r="AT1416" s="258"/>
      <c r="AU1416" s="258"/>
      <c r="AV1416" s="258"/>
      <c r="AW1416" s="258"/>
      <c r="AX1416" s="258"/>
      <c r="AY1416" s="258"/>
      <c r="AZ1416" s="258"/>
      <c r="BA1416" s="258"/>
      <c r="BB1416" s="258"/>
      <c r="BC1416" s="258"/>
      <c r="BD1416" s="258"/>
      <c r="BE1416" s="258"/>
      <c r="BF1416" s="258"/>
      <c r="BG1416" s="258"/>
      <c r="BH1416" s="258"/>
      <c r="BI1416" s="258"/>
      <c r="BJ1416" s="258"/>
      <c r="BK1416" s="258"/>
      <c r="BL1416" s="297"/>
      <c r="BM1416" s="258"/>
      <c r="BN1416" s="258"/>
      <c r="BO1416" s="258"/>
      <c r="BP1416" s="258"/>
      <c r="BQ1416" s="258"/>
      <c r="BR1416" s="258"/>
      <c r="BS1416" s="258"/>
      <c r="BT1416" s="258"/>
      <c r="BU1416" s="258"/>
      <c r="BV1416" s="259"/>
      <c r="BW1416" s="260"/>
      <c r="BX1416" s="258"/>
      <c r="BY1416" s="258"/>
      <c r="BZ1416" s="258"/>
      <c r="CA1416" s="258"/>
    </row>
    <row r="1417" spans="2:79" x14ac:dyDescent="0.25">
      <c r="B1417" s="263"/>
      <c r="C1417" s="261"/>
      <c r="I1417" s="220"/>
      <c r="J1417" s="253"/>
      <c r="K1417" s="254"/>
      <c r="L1417" s="254"/>
      <c r="M1417" s="255"/>
      <c r="N1417" s="326"/>
      <c r="O1417" s="256"/>
      <c r="P1417" s="256"/>
      <c r="Q1417" s="256"/>
      <c r="R1417" s="256"/>
      <c r="S1417" s="256"/>
      <c r="T1417" s="256"/>
      <c r="U1417" s="256"/>
      <c r="V1417" s="257"/>
      <c r="W1417" s="257"/>
      <c r="X1417" s="257"/>
      <c r="Y1417" s="257"/>
      <c r="Z1417" s="257"/>
      <c r="AA1417" s="257"/>
      <c r="AB1417" s="253"/>
      <c r="AC1417" s="258"/>
      <c r="AD1417" s="253"/>
      <c r="AE1417" s="253"/>
      <c r="AF1417" s="253"/>
      <c r="AG1417" s="253"/>
      <c r="AH1417" s="253"/>
      <c r="AI1417" s="253"/>
      <c r="AJ1417" s="253"/>
      <c r="AK1417" s="258"/>
      <c r="AL1417" s="258"/>
      <c r="AM1417" s="258"/>
      <c r="AN1417" s="258"/>
      <c r="AO1417" s="258"/>
      <c r="AP1417" s="258"/>
      <c r="AQ1417" s="258"/>
      <c r="AR1417" s="258"/>
      <c r="AS1417" s="258"/>
      <c r="AT1417" s="258"/>
      <c r="AU1417" s="258"/>
      <c r="AV1417" s="258"/>
      <c r="AW1417" s="258"/>
      <c r="AX1417" s="258"/>
      <c r="AY1417" s="258"/>
      <c r="AZ1417" s="258"/>
      <c r="BA1417" s="258"/>
      <c r="BB1417" s="258"/>
      <c r="BC1417" s="258"/>
      <c r="BD1417" s="258"/>
      <c r="BE1417" s="258"/>
      <c r="BF1417" s="258"/>
      <c r="BG1417" s="258"/>
      <c r="BH1417" s="258"/>
      <c r="BI1417" s="258"/>
      <c r="BJ1417" s="258"/>
      <c r="BK1417" s="258"/>
      <c r="BL1417" s="297"/>
      <c r="BM1417" s="258"/>
      <c r="BN1417" s="258"/>
      <c r="BO1417" s="258"/>
      <c r="BP1417" s="258"/>
      <c r="BQ1417" s="258"/>
      <c r="BR1417" s="258"/>
      <c r="BS1417" s="258"/>
      <c r="BT1417" s="258"/>
      <c r="BU1417" s="258"/>
      <c r="BV1417" s="259"/>
      <c r="BW1417" s="260"/>
      <c r="BX1417" s="258"/>
      <c r="BY1417" s="258"/>
      <c r="BZ1417" s="258"/>
      <c r="CA1417" s="258"/>
    </row>
    <row r="1418" spans="2:79" x14ac:dyDescent="0.25">
      <c r="B1418" s="263"/>
      <c r="C1418" s="261"/>
      <c r="I1418" s="220"/>
      <c r="J1418" s="253"/>
      <c r="K1418" s="254"/>
      <c r="L1418" s="254"/>
      <c r="M1418" s="255"/>
      <c r="N1418" s="326"/>
      <c r="O1418" s="256"/>
      <c r="P1418" s="256"/>
      <c r="Q1418" s="256"/>
      <c r="R1418" s="256"/>
      <c r="S1418" s="256"/>
      <c r="T1418" s="256"/>
      <c r="U1418" s="256"/>
      <c r="V1418" s="257"/>
      <c r="W1418" s="257"/>
      <c r="X1418" s="257"/>
      <c r="Y1418" s="257"/>
      <c r="Z1418" s="257"/>
      <c r="AA1418" s="257"/>
      <c r="AB1418" s="253"/>
      <c r="AC1418" s="258"/>
      <c r="AD1418" s="253"/>
      <c r="AE1418" s="253"/>
      <c r="AF1418" s="253"/>
      <c r="AG1418" s="253"/>
      <c r="AH1418" s="253"/>
      <c r="AI1418" s="253"/>
      <c r="AJ1418" s="253"/>
      <c r="AK1418" s="258"/>
      <c r="AL1418" s="258"/>
      <c r="AM1418" s="258"/>
      <c r="AN1418" s="258"/>
      <c r="AO1418" s="258"/>
      <c r="AP1418" s="258"/>
      <c r="AQ1418" s="258"/>
      <c r="AR1418" s="258"/>
      <c r="AS1418" s="258"/>
      <c r="AT1418" s="258"/>
      <c r="AU1418" s="258"/>
      <c r="AV1418" s="258"/>
      <c r="AW1418" s="258"/>
      <c r="AX1418" s="258"/>
      <c r="AY1418" s="258"/>
      <c r="AZ1418" s="258"/>
      <c r="BA1418" s="258"/>
      <c r="BB1418" s="258"/>
      <c r="BC1418" s="258"/>
      <c r="BD1418" s="258"/>
      <c r="BE1418" s="258"/>
      <c r="BF1418" s="258"/>
      <c r="BG1418" s="258"/>
      <c r="BH1418" s="258"/>
      <c r="BI1418" s="258"/>
      <c r="BJ1418" s="258"/>
      <c r="BK1418" s="258"/>
      <c r="BL1418" s="297"/>
      <c r="BM1418" s="258"/>
      <c r="BN1418" s="258"/>
      <c r="BO1418" s="258"/>
      <c r="BP1418" s="258"/>
      <c r="BQ1418" s="258"/>
      <c r="BR1418" s="258"/>
      <c r="BS1418" s="258"/>
      <c r="BT1418" s="258"/>
      <c r="BU1418" s="258"/>
      <c r="BV1418" s="259"/>
      <c r="BW1418" s="260"/>
      <c r="BX1418" s="258"/>
      <c r="BY1418" s="258"/>
      <c r="BZ1418" s="258"/>
      <c r="CA1418" s="258"/>
    </row>
    <row r="1419" spans="2:79" x14ac:dyDescent="0.25">
      <c r="B1419" s="263"/>
      <c r="C1419" s="261"/>
      <c r="I1419" s="220"/>
      <c r="J1419" s="253"/>
      <c r="K1419" s="254"/>
      <c r="L1419" s="254"/>
      <c r="M1419" s="255"/>
      <c r="N1419" s="326"/>
      <c r="O1419" s="256"/>
      <c r="P1419" s="256"/>
      <c r="Q1419" s="256"/>
      <c r="R1419" s="256"/>
      <c r="S1419" s="256"/>
      <c r="T1419" s="256"/>
      <c r="U1419" s="256"/>
      <c r="V1419" s="257"/>
      <c r="W1419" s="257"/>
      <c r="X1419" s="257"/>
      <c r="Y1419" s="257"/>
      <c r="Z1419" s="257"/>
      <c r="AA1419" s="257"/>
      <c r="AB1419" s="253"/>
      <c r="AC1419" s="258"/>
      <c r="AD1419" s="253"/>
      <c r="AE1419" s="253"/>
      <c r="AF1419" s="253"/>
      <c r="AG1419" s="253"/>
      <c r="AH1419" s="253"/>
      <c r="AI1419" s="253"/>
      <c r="AJ1419" s="253"/>
      <c r="AK1419" s="258"/>
      <c r="AL1419" s="258"/>
      <c r="AM1419" s="258"/>
      <c r="AN1419" s="258"/>
      <c r="AO1419" s="258"/>
      <c r="AP1419" s="258"/>
      <c r="AQ1419" s="258"/>
      <c r="AR1419" s="258"/>
      <c r="AS1419" s="258"/>
      <c r="AT1419" s="258"/>
      <c r="AU1419" s="258"/>
      <c r="AV1419" s="258"/>
      <c r="AW1419" s="258"/>
      <c r="AX1419" s="258"/>
      <c r="AY1419" s="258"/>
      <c r="AZ1419" s="258"/>
      <c r="BA1419" s="258"/>
      <c r="BB1419" s="258"/>
      <c r="BC1419" s="258"/>
      <c r="BD1419" s="258"/>
      <c r="BE1419" s="258"/>
      <c r="BF1419" s="258"/>
      <c r="BG1419" s="258"/>
      <c r="BH1419" s="258"/>
      <c r="BI1419" s="258"/>
      <c r="BJ1419" s="258"/>
      <c r="BK1419" s="258"/>
      <c r="BL1419" s="297"/>
      <c r="BM1419" s="258"/>
      <c r="BN1419" s="258"/>
      <c r="BO1419" s="258"/>
      <c r="BP1419" s="258"/>
      <c r="BQ1419" s="258"/>
      <c r="BR1419" s="258"/>
      <c r="BS1419" s="258"/>
      <c r="BT1419" s="258"/>
      <c r="BU1419" s="258"/>
      <c r="BV1419" s="259"/>
      <c r="BW1419" s="260"/>
      <c r="BX1419" s="258"/>
      <c r="BY1419" s="258"/>
      <c r="BZ1419" s="258"/>
      <c r="CA1419" s="258"/>
    </row>
    <row r="1420" spans="2:79" x14ac:dyDescent="0.25">
      <c r="B1420" s="263"/>
      <c r="C1420" s="261"/>
      <c r="I1420" s="220"/>
      <c r="J1420" s="253"/>
      <c r="K1420" s="254"/>
      <c r="L1420" s="254"/>
      <c r="M1420" s="255"/>
      <c r="N1420" s="326"/>
      <c r="O1420" s="256"/>
      <c r="P1420" s="256"/>
      <c r="Q1420" s="256"/>
      <c r="R1420" s="256"/>
      <c r="S1420" s="256"/>
      <c r="T1420" s="256"/>
      <c r="U1420" s="256"/>
      <c r="V1420" s="257"/>
      <c r="W1420" s="257"/>
      <c r="X1420" s="257"/>
      <c r="Y1420" s="257"/>
      <c r="Z1420" s="257"/>
      <c r="AA1420" s="257"/>
      <c r="AB1420" s="253"/>
      <c r="AC1420" s="258"/>
      <c r="AD1420" s="253"/>
      <c r="AE1420" s="253"/>
      <c r="AF1420" s="253"/>
      <c r="AG1420" s="253"/>
      <c r="AH1420" s="253"/>
      <c r="AI1420" s="253"/>
      <c r="AJ1420" s="253"/>
      <c r="AK1420" s="258"/>
      <c r="AL1420" s="258"/>
      <c r="AM1420" s="258"/>
      <c r="AN1420" s="258"/>
      <c r="AO1420" s="258"/>
      <c r="AP1420" s="258"/>
      <c r="AQ1420" s="258"/>
      <c r="AR1420" s="258"/>
      <c r="AS1420" s="258"/>
      <c r="AT1420" s="258"/>
      <c r="AU1420" s="258"/>
      <c r="AV1420" s="258"/>
      <c r="AW1420" s="258"/>
      <c r="AX1420" s="258"/>
      <c r="AY1420" s="258"/>
      <c r="AZ1420" s="258"/>
      <c r="BA1420" s="258"/>
      <c r="BB1420" s="258"/>
      <c r="BC1420" s="258"/>
      <c r="BD1420" s="258"/>
      <c r="BE1420" s="258"/>
      <c r="BF1420" s="258"/>
      <c r="BG1420" s="258"/>
      <c r="BH1420" s="258"/>
      <c r="BI1420" s="258"/>
      <c r="BJ1420" s="258"/>
      <c r="BK1420" s="258"/>
      <c r="BL1420" s="297"/>
      <c r="BM1420" s="258"/>
      <c r="BN1420" s="258"/>
      <c r="BO1420" s="258"/>
      <c r="BP1420" s="258"/>
      <c r="BQ1420" s="258"/>
      <c r="BR1420" s="258"/>
      <c r="BS1420" s="258"/>
      <c r="BT1420" s="258"/>
      <c r="BU1420" s="258"/>
      <c r="BV1420" s="259"/>
      <c r="BW1420" s="260"/>
      <c r="BX1420" s="258"/>
      <c r="BY1420" s="258"/>
      <c r="BZ1420" s="258"/>
      <c r="CA1420" s="258"/>
    </row>
    <row r="1421" spans="2:79" x14ac:dyDescent="0.25">
      <c r="B1421" s="263"/>
      <c r="C1421" s="261"/>
      <c r="I1421" s="220"/>
      <c r="J1421" s="253"/>
      <c r="K1421" s="254"/>
      <c r="L1421" s="254"/>
      <c r="M1421" s="255"/>
      <c r="N1421" s="326"/>
      <c r="O1421" s="256"/>
      <c r="P1421" s="256"/>
      <c r="Q1421" s="256"/>
      <c r="R1421" s="256"/>
      <c r="S1421" s="256"/>
      <c r="T1421" s="256"/>
      <c r="U1421" s="256"/>
      <c r="V1421" s="257"/>
      <c r="W1421" s="257"/>
      <c r="X1421" s="257"/>
      <c r="Y1421" s="257"/>
      <c r="Z1421" s="257"/>
      <c r="AA1421" s="257"/>
      <c r="AB1421" s="253"/>
      <c r="AC1421" s="258"/>
      <c r="AD1421" s="253"/>
      <c r="AE1421" s="253"/>
      <c r="AF1421" s="253"/>
      <c r="AG1421" s="253"/>
      <c r="AH1421" s="253"/>
      <c r="AI1421" s="253"/>
      <c r="AJ1421" s="253"/>
      <c r="AK1421" s="258"/>
      <c r="AL1421" s="258"/>
      <c r="AM1421" s="258"/>
      <c r="AN1421" s="258"/>
      <c r="AO1421" s="258"/>
      <c r="AP1421" s="258"/>
      <c r="AQ1421" s="258"/>
      <c r="AR1421" s="258"/>
      <c r="AS1421" s="258"/>
      <c r="AT1421" s="258"/>
      <c r="AU1421" s="258"/>
      <c r="AV1421" s="258"/>
      <c r="AW1421" s="258"/>
      <c r="AX1421" s="258"/>
      <c r="AY1421" s="258"/>
      <c r="AZ1421" s="258"/>
      <c r="BA1421" s="258"/>
      <c r="BB1421" s="258"/>
      <c r="BC1421" s="258"/>
      <c r="BD1421" s="258"/>
      <c r="BE1421" s="258"/>
      <c r="BF1421" s="258"/>
      <c r="BG1421" s="258"/>
      <c r="BH1421" s="258"/>
      <c r="BI1421" s="258"/>
      <c r="BJ1421" s="258"/>
      <c r="BK1421" s="258"/>
      <c r="BL1421" s="297"/>
      <c r="BM1421" s="258"/>
      <c r="BN1421" s="258"/>
      <c r="BO1421" s="258"/>
      <c r="BP1421" s="258"/>
      <c r="BQ1421" s="258"/>
      <c r="BR1421" s="258"/>
      <c r="BS1421" s="258"/>
      <c r="BT1421" s="258"/>
      <c r="BU1421" s="258"/>
      <c r="BV1421" s="259"/>
      <c r="BW1421" s="260"/>
      <c r="BX1421" s="258"/>
      <c r="BY1421" s="258"/>
      <c r="BZ1421" s="258"/>
      <c r="CA1421" s="258"/>
    </row>
    <row r="1422" spans="2:79" x14ac:dyDescent="0.25">
      <c r="B1422" s="263"/>
      <c r="C1422" s="261"/>
      <c r="I1422" s="220"/>
      <c r="J1422" s="253"/>
      <c r="K1422" s="254"/>
      <c r="L1422" s="254"/>
      <c r="M1422" s="255"/>
      <c r="N1422" s="326"/>
      <c r="O1422" s="256"/>
      <c r="P1422" s="256"/>
      <c r="Q1422" s="256"/>
      <c r="R1422" s="256"/>
      <c r="S1422" s="256"/>
      <c r="T1422" s="256"/>
      <c r="U1422" s="256"/>
      <c r="V1422" s="257"/>
      <c r="W1422" s="257"/>
      <c r="X1422" s="257"/>
      <c r="Y1422" s="257"/>
      <c r="Z1422" s="257"/>
      <c r="AA1422" s="257"/>
      <c r="AB1422" s="253"/>
      <c r="AC1422" s="258"/>
      <c r="AD1422" s="253"/>
      <c r="AE1422" s="253"/>
      <c r="AF1422" s="253"/>
      <c r="AG1422" s="253"/>
      <c r="AH1422" s="253"/>
      <c r="AI1422" s="253"/>
      <c r="AJ1422" s="253"/>
      <c r="AK1422" s="258"/>
      <c r="AL1422" s="258"/>
      <c r="AM1422" s="258"/>
      <c r="AN1422" s="258"/>
      <c r="AO1422" s="258"/>
      <c r="AP1422" s="258"/>
      <c r="AQ1422" s="258"/>
      <c r="AR1422" s="258"/>
      <c r="AS1422" s="258"/>
      <c r="AT1422" s="258"/>
      <c r="AU1422" s="258"/>
      <c r="AV1422" s="258"/>
      <c r="AW1422" s="258"/>
      <c r="AX1422" s="258"/>
      <c r="AY1422" s="258"/>
      <c r="AZ1422" s="258"/>
      <c r="BA1422" s="258"/>
      <c r="BB1422" s="258"/>
      <c r="BC1422" s="258"/>
      <c r="BD1422" s="258"/>
      <c r="BE1422" s="258"/>
      <c r="BF1422" s="258"/>
      <c r="BG1422" s="258"/>
      <c r="BH1422" s="258"/>
      <c r="BI1422" s="258"/>
      <c r="BJ1422" s="258"/>
      <c r="BK1422" s="258"/>
      <c r="BL1422" s="297"/>
      <c r="BM1422" s="258"/>
      <c r="BN1422" s="258"/>
      <c r="BO1422" s="258"/>
      <c r="BP1422" s="258"/>
      <c r="BQ1422" s="258"/>
      <c r="BR1422" s="258"/>
      <c r="BS1422" s="258"/>
      <c r="BT1422" s="258"/>
      <c r="BU1422" s="258"/>
      <c r="BV1422" s="259"/>
      <c r="BW1422" s="260"/>
      <c r="BX1422" s="258"/>
      <c r="BY1422" s="258"/>
      <c r="BZ1422" s="258"/>
      <c r="CA1422" s="258"/>
    </row>
    <row r="1423" spans="2:79" x14ac:dyDescent="0.25">
      <c r="B1423" s="263"/>
      <c r="C1423" s="261"/>
      <c r="I1423" s="220"/>
      <c r="J1423" s="253"/>
      <c r="K1423" s="254"/>
      <c r="L1423" s="254"/>
      <c r="M1423" s="255"/>
      <c r="N1423" s="326"/>
      <c r="O1423" s="256"/>
      <c r="P1423" s="256"/>
      <c r="Q1423" s="256"/>
      <c r="R1423" s="256"/>
      <c r="S1423" s="256"/>
      <c r="T1423" s="256"/>
      <c r="U1423" s="256"/>
      <c r="V1423" s="257"/>
      <c r="W1423" s="257"/>
      <c r="X1423" s="257"/>
      <c r="Y1423" s="257"/>
      <c r="Z1423" s="257"/>
      <c r="AA1423" s="257"/>
      <c r="AB1423" s="253"/>
      <c r="AC1423" s="258"/>
      <c r="AD1423" s="253"/>
      <c r="AE1423" s="253"/>
      <c r="AF1423" s="253"/>
      <c r="AG1423" s="253"/>
      <c r="AH1423" s="253"/>
      <c r="AI1423" s="253"/>
      <c r="AJ1423" s="253"/>
      <c r="AK1423" s="258"/>
      <c r="AL1423" s="258"/>
      <c r="AM1423" s="258"/>
      <c r="AN1423" s="258"/>
      <c r="AO1423" s="258"/>
      <c r="AP1423" s="258"/>
      <c r="AQ1423" s="258"/>
      <c r="AR1423" s="258"/>
      <c r="AS1423" s="258"/>
      <c r="AT1423" s="258"/>
      <c r="AU1423" s="258"/>
      <c r="AV1423" s="258"/>
      <c r="AW1423" s="258"/>
      <c r="AX1423" s="258"/>
      <c r="AY1423" s="258"/>
      <c r="AZ1423" s="258"/>
      <c r="BA1423" s="258"/>
      <c r="BB1423" s="258"/>
      <c r="BC1423" s="258"/>
      <c r="BD1423" s="258"/>
      <c r="BE1423" s="258"/>
      <c r="BF1423" s="258"/>
      <c r="BG1423" s="258"/>
      <c r="BH1423" s="258"/>
      <c r="BI1423" s="258"/>
      <c r="BJ1423" s="258"/>
      <c r="BK1423" s="258"/>
      <c r="BL1423" s="297"/>
      <c r="BM1423" s="258"/>
      <c r="BN1423" s="258"/>
      <c r="BO1423" s="258"/>
      <c r="BP1423" s="258"/>
      <c r="BQ1423" s="258"/>
      <c r="BR1423" s="258"/>
      <c r="BS1423" s="258"/>
      <c r="BT1423" s="258"/>
      <c r="BU1423" s="258"/>
      <c r="BV1423" s="259"/>
      <c r="BW1423" s="260"/>
      <c r="BX1423" s="258"/>
      <c r="BY1423" s="258"/>
      <c r="BZ1423" s="258"/>
      <c r="CA1423" s="258"/>
    </row>
    <row r="1424" spans="2:79" x14ac:dyDescent="0.25">
      <c r="B1424" s="263"/>
      <c r="C1424" s="261"/>
      <c r="I1424" s="220"/>
      <c r="J1424" s="253"/>
      <c r="K1424" s="254"/>
      <c r="L1424" s="254"/>
      <c r="M1424" s="255"/>
      <c r="N1424" s="326"/>
      <c r="O1424" s="256"/>
      <c r="P1424" s="256"/>
      <c r="Q1424" s="256"/>
      <c r="R1424" s="256"/>
      <c r="S1424" s="256"/>
      <c r="T1424" s="256"/>
      <c r="U1424" s="256"/>
      <c r="V1424" s="257"/>
      <c r="W1424" s="257"/>
      <c r="X1424" s="257"/>
      <c r="Y1424" s="257"/>
      <c r="Z1424" s="257"/>
      <c r="AA1424" s="257"/>
      <c r="AB1424" s="253"/>
      <c r="AC1424" s="258"/>
      <c r="AD1424" s="253"/>
      <c r="AE1424" s="253"/>
      <c r="AF1424" s="253"/>
      <c r="AG1424" s="253"/>
      <c r="AH1424" s="253"/>
      <c r="AI1424" s="253"/>
      <c r="AJ1424" s="253"/>
      <c r="AK1424" s="258"/>
      <c r="AL1424" s="258"/>
      <c r="AM1424" s="258"/>
      <c r="AN1424" s="258"/>
      <c r="AO1424" s="258"/>
      <c r="AP1424" s="258"/>
      <c r="AQ1424" s="258"/>
      <c r="AR1424" s="258"/>
      <c r="AS1424" s="258"/>
      <c r="AT1424" s="258"/>
      <c r="AU1424" s="258"/>
      <c r="AV1424" s="258"/>
      <c r="AW1424" s="258"/>
      <c r="AX1424" s="258"/>
      <c r="AY1424" s="258"/>
      <c r="AZ1424" s="258"/>
      <c r="BA1424" s="258"/>
      <c r="BB1424" s="258"/>
      <c r="BC1424" s="258"/>
      <c r="BD1424" s="258"/>
      <c r="BE1424" s="258"/>
      <c r="BF1424" s="258"/>
      <c r="BG1424" s="258"/>
      <c r="BH1424" s="258"/>
      <c r="BI1424" s="258"/>
      <c r="BJ1424" s="258"/>
      <c r="BK1424" s="258"/>
      <c r="BL1424" s="297"/>
      <c r="BM1424" s="258"/>
      <c r="BN1424" s="258"/>
      <c r="BO1424" s="258"/>
      <c r="BP1424" s="258"/>
      <c r="BQ1424" s="258"/>
      <c r="BR1424" s="258"/>
      <c r="BS1424" s="258"/>
      <c r="BT1424" s="258"/>
      <c r="BU1424" s="258"/>
      <c r="BV1424" s="259"/>
      <c r="BW1424" s="260"/>
      <c r="BX1424" s="258"/>
      <c r="BY1424" s="258"/>
      <c r="BZ1424" s="258"/>
      <c r="CA1424" s="258"/>
    </row>
    <row r="1425" spans="2:79" x14ac:dyDescent="0.25">
      <c r="B1425" s="263"/>
      <c r="C1425" s="261"/>
      <c r="I1425" s="220"/>
      <c r="J1425" s="253"/>
      <c r="K1425" s="254"/>
      <c r="L1425" s="254"/>
      <c r="M1425" s="255"/>
      <c r="N1425" s="326"/>
      <c r="O1425" s="256"/>
      <c r="P1425" s="256"/>
      <c r="Q1425" s="256"/>
      <c r="R1425" s="256"/>
      <c r="S1425" s="256"/>
      <c r="T1425" s="256"/>
      <c r="U1425" s="256"/>
      <c r="V1425" s="257"/>
      <c r="W1425" s="257"/>
      <c r="X1425" s="257"/>
      <c r="Y1425" s="257"/>
      <c r="Z1425" s="257"/>
      <c r="AA1425" s="257"/>
      <c r="AB1425" s="253"/>
      <c r="AC1425" s="258"/>
      <c r="AD1425" s="253"/>
      <c r="AE1425" s="253"/>
      <c r="AF1425" s="253"/>
      <c r="AG1425" s="253"/>
      <c r="AH1425" s="253"/>
      <c r="AI1425" s="253"/>
      <c r="AJ1425" s="253"/>
      <c r="AK1425" s="258"/>
      <c r="AL1425" s="258"/>
      <c r="AM1425" s="258"/>
      <c r="AN1425" s="258"/>
      <c r="AO1425" s="258"/>
      <c r="AP1425" s="258"/>
      <c r="AQ1425" s="258"/>
      <c r="AR1425" s="258"/>
      <c r="AS1425" s="258"/>
      <c r="AT1425" s="258"/>
      <c r="AU1425" s="258"/>
      <c r="AV1425" s="258"/>
      <c r="AW1425" s="258"/>
      <c r="AX1425" s="258"/>
      <c r="AY1425" s="258"/>
      <c r="AZ1425" s="258"/>
      <c r="BA1425" s="258"/>
      <c r="BB1425" s="258"/>
      <c r="BC1425" s="258"/>
      <c r="BD1425" s="258"/>
      <c r="BE1425" s="258"/>
      <c r="BF1425" s="258"/>
      <c r="BG1425" s="258"/>
      <c r="BH1425" s="258"/>
      <c r="BI1425" s="258"/>
      <c r="BJ1425" s="258"/>
      <c r="BK1425" s="258"/>
      <c r="BL1425" s="297"/>
      <c r="BM1425" s="258"/>
      <c r="BN1425" s="258"/>
      <c r="BO1425" s="258"/>
      <c r="BP1425" s="258"/>
      <c r="BQ1425" s="258"/>
      <c r="BR1425" s="258"/>
      <c r="BS1425" s="258"/>
      <c r="BT1425" s="258"/>
      <c r="BU1425" s="258"/>
      <c r="BV1425" s="259"/>
      <c r="BW1425" s="260"/>
      <c r="BX1425" s="258"/>
      <c r="BY1425" s="258"/>
      <c r="BZ1425" s="258"/>
      <c r="CA1425" s="258"/>
    </row>
    <row r="1426" spans="2:79" x14ac:dyDescent="0.25">
      <c r="B1426" s="263"/>
      <c r="C1426" s="261"/>
      <c r="I1426" s="220"/>
      <c r="J1426" s="253"/>
      <c r="K1426" s="254"/>
      <c r="L1426" s="254"/>
      <c r="M1426" s="255"/>
      <c r="N1426" s="326"/>
      <c r="O1426" s="256"/>
      <c r="P1426" s="256"/>
      <c r="Q1426" s="256"/>
      <c r="R1426" s="256"/>
      <c r="S1426" s="256"/>
      <c r="T1426" s="256"/>
      <c r="U1426" s="256"/>
      <c r="V1426" s="257"/>
      <c r="W1426" s="257"/>
      <c r="X1426" s="257"/>
      <c r="Y1426" s="257"/>
      <c r="Z1426" s="257"/>
      <c r="AA1426" s="257"/>
      <c r="AB1426" s="253"/>
      <c r="AC1426" s="258"/>
      <c r="AD1426" s="253"/>
      <c r="AE1426" s="253"/>
      <c r="AF1426" s="253"/>
      <c r="AG1426" s="253"/>
      <c r="AH1426" s="253"/>
      <c r="AI1426" s="253"/>
      <c r="AJ1426" s="253"/>
      <c r="AK1426" s="258"/>
      <c r="AL1426" s="258"/>
      <c r="AM1426" s="258"/>
      <c r="AN1426" s="258"/>
      <c r="AO1426" s="258"/>
      <c r="AP1426" s="258"/>
      <c r="AQ1426" s="258"/>
      <c r="AR1426" s="258"/>
      <c r="AS1426" s="258"/>
      <c r="AT1426" s="258"/>
      <c r="AU1426" s="258"/>
      <c r="AV1426" s="258"/>
      <c r="AW1426" s="258"/>
      <c r="AX1426" s="258"/>
      <c r="AY1426" s="258"/>
      <c r="AZ1426" s="258"/>
      <c r="BA1426" s="258"/>
      <c r="BB1426" s="258"/>
      <c r="BC1426" s="258"/>
      <c r="BD1426" s="258"/>
      <c r="BE1426" s="258"/>
      <c r="BF1426" s="258"/>
      <c r="BG1426" s="258"/>
      <c r="BH1426" s="258"/>
      <c r="BI1426" s="258"/>
      <c r="BJ1426" s="258"/>
      <c r="BK1426" s="258"/>
      <c r="BL1426" s="297"/>
      <c r="BM1426" s="258"/>
      <c r="BN1426" s="258"/>
      <c r="BO1426" s="258"/>
      <c r="BP1426" s="258"/>
      <c r="BQ1426" s="258"/>
      <c r="BR1426" s="258"/>
      <c r="BS1426" s="258"/>
      <c r="BT1426" s="258"/>
      <c r="BU1426" s="258"/>
      <c r="BV1426" s="259"/>
      <c r="BW1426" s="260"/>
      <c r="BX1426" s="258"/>
      <c r="BY1426" s="258"/>
      <c r="BZ1426" s="258"/>
      <c r="CA1426" s="258"/>
    </row>
    <row r="1427" spans="2:79" x14ac:dyDescent="0.25">
      <c r="B1427" s="263"/>
      <c r="C1427" s="261"/>
      <c r="I1427" s="220"/>
      <c r="J1427" s="253"/>
      <c r="K1427" s="254"/>
      <c r="L1427" s="254"/>
      <c r="M1427" s="255"/>
      <c r="N1427" s="326"/>
      <c r="O1427" s="256"/>
      <c r="P1427" s="256"/>
      <c r="Q1427" s="256"/>
      <c r="R1427" s="256"/>
      <c r="S1427" s="256"/>
      <c r="T1427" s="256"/>
      <c r="U1427" s="256"/>
      <c r="V1427" s="257"/>
      <c r="W1427" s="257"/>
      <c r="X1427" s="257"/>
      <c r="Y1427" s="257"/>
      <c r="Z1427" s="257"/>
      <c r="AA1427" s="257"/>
      <c r="AB1427" s="253"/>
      <c r="AC1427" s="258"/>
      <c r="AD1427" s="253"/>
      <c r="AE1427" s="253"/>
      <c r="AF1427" s="253"/>
      <c r="AG1427" s="253"/>
      <c r="AH1427" s="253"/>
      <c r="AI1427" s="253"/>
      <c r="AJ1427" s="253"/>
      <c r="AK1427" s="258"/>
      <c r="AL1427" s="258"/>
      <c r="AM1427" s="258"/>
      <c r="AN1427" s="258"/>
      <c r="AO1427" s="258"/>
      <c r="AP1427" s="258"/>
      <c r="AQ1427" s="258"/>
      <c r="AR1427" s="258"/>
      <c r="AS1427" s="258"/>
      <c r="AT1427" s="258"/>
      <c r="AU1427" s="258"/>
      <c r="AV1427" s="258"/>
      <c r="AW1427" s="258"/>
      <c r="AX1427" s="258"/>
      <c r="AY1427" s="258"/>
      <c r="AZ1427" s="258"/>
      <c r="BA1427" s="258"/>
      <c r="BB1427" s="258"/>
      <c r="BC1427" s="258"/>
      <c r="BD1427" s="258"/>
      <c r="BE1427" s="258"/>
      <c r="BF1427" s="258"/>
      <c r="BG1427" s="258"/>
      <c r="BH1427" s="258"/>
      <c r="BI1427" s="258"/>
      <c r="BJ1427" s="258"/>
      <c r="BK1427" s="258"/>
      <c r="BL1427" s="297"/>
      <c r="BM1427" s="258"/>
      <c r="BN1427" s="258"/>
      <c r="BO1427" s="258"/>
      <c r="BP1427" s="258"/>
      <c r="BQ1427" s="258"/>
      <c r="BR1427" s="258"/>
      <c r="BS1427" s="258"/>
      <c r="BT1427" s="258"/>
      <c r="BU1427" s="258"/>
      <c r="BV1427" s="259"/>
      <c r="BW1427" s="260"/>
      <c r="BX1427" s="258"/>
      <c r="BY1427" s="258"/>
      <c r="BZ1427" s="258"/>
      <c r="CA1427" s="258"/>
    </row>
    <row r="1428" spans="2:79" x14ac:dyDescent="0.25">
      <c r="B1428" s="263"/>
      <c r="C1428" s="261"/>
      <c r="I1428" s="220"/>
      <c r="J1428" s="253"/>
      <c r="K1428" s="254"/>
      <c r="L1428" s="254"/>
      <c r="M1428" s="255"/>
      <c r="N1428" s="326"/>
      <c r="O1428" s="256"/>
      <c r="P1428" s="256"/>
      <c r="Q1428" s="256"/>
      <c r="R1428" s="256"/>
      <c r="S1428" s="256"/>
      <c r="T1428" s="256"/>
      <c r="U1428" s="256"/>
      <c r="V1428" s="257"/>
      <c r="W1428" s="257"/>
      <c r="X1428" s="257"/>
      <c r="Y1428" s="257"/>
      <c r="Z1428" s="257"/>
      <c r="AA1428" s="257"/>
      <c r="AB1428" s="253"/>
      <c r="AC1428" s="258"/>
      <c r="AD1428" s="253"/>
      <c r="AE1428" s="253"/>
      <c r="AF1428" s="253"/>
      <c r="AG1428" s="253"/>
      <c r="AH1428" s="253"/>
      <c r="AI1428" s="253"/>
      <c r="AJ1428" s="253"/>
      <c r="AK1428" s="258"/>
      <c r="AL1428" s="258"/>
      <c r="AM1428" s="258"/>
      <c r="AN1428" s="258"/>
      <c r="AO1428" s="258"/>
      <c r="AP1428" s="258"/>
      <c r="AQ1428" s="258"/>
      <c r="AR1428" s="258"/>
      <c r="AS1428" s="258"/>
      <c r="AT1428" s="258"/>
      <c r="AU1428" s="258"/>
      <c r="AV1428" s="258"/>
      <c r="AW1428" s="258"/>
      <c r="AX1428" s="258"/>
      <c r="AY1428" s="258"/>
      <c r="AZ1428" s="258"/>
      <c r="BA1428" s="258"/>
      <c r="BB1428" s="258"/>
      <c r="BC1428" s="258"/>
      <c r="BD1428" s="258"/>
      <c r="BE1428" s="258"/>
      <c r="BF1428" s="258"/>
      <c r="BG1428" s="258"/>
      <c r="BH1428" s="258"/>
      <c r="BI1428" s="258"/>
      <c r="BJ1428" s="258"/>
      <c r="BK1428" s="258"/>
      <c r="BL1428" s="297"/>
      <c r="BM1428" s="258"/>
      <c r="BN1428" s="258"/>
      <c r="BO1428" s="258"/>
      <c r="BP1428" s="258"/>
      <c r="BQ1428" s="258"/>
      <c r="BR1428" s="258"/>
      <c r="BS1428" s="258"/>
      <c r="BT1428" s="258"/>
      <c r="BU1428" s="258"/>
      <c r="BV1428" s="259"/>
      <c r="BW1428" s="260"/>
      <c r="BX1428" s="258"/>
      <c r="BY1428" s="258"/>
      <c r="BZ1428" s="258"/>
      <c r="CA1428" s="258"/>
    </row>
    <row r="1429" spans="2:79" x14ac:dyDescent="0.25">
      <c r="B1429" s="263"/>
      <c r="C1429" s="261"/>
      <c r="I1429" s="220"/>
      <c r="J1429" s="253"/>
      <c r="K1429" s="254"/>
      <c r="L1429" s="254"/>
      <c r="M1429" s="255"/>
      <c r="N1429" s="326"/>
      <c r="O1429" s="256"/>
      <c r="P1429" s="256"/>
      <c r="Q1429" s="256"/>
      <c r="R1429" s="256"/>
      <c r="S1429" s="256"/>
      <c r="T1429" s="256"/>
      <c r="U1429" s="256"/>
      <c r="V1429" s="257"/>
      <c r="W1429" s="257"/>
      <c r="X1429" s="257"/>
      <c r="Y1429" s="257"/>
      <c r="Z1429" s="257"/>
      <c r="AA1429" s="257"/>
      <c r="AB1429" s="253"/>
      <c r="AC1429" s="258"/>
      <c r="AD1429" s="253"/>
      <c r="AE1429" s="253"/>
      <c r="AF1429" s="253"/>
      <c r="AG1429" s="253"/>
      <c r="AH1429" s="253"/>
      <c r="AI1429" s="253"/>
      <c r="AJ1429" s="253"/>
      <c r="AK1429" s="258"/>
      <c r="AL1429" s="258"/>
      <c r="AM1429" s="258"/>
      <c r="AN1429" s="258"/>
      <c r="AO1429" s="258"/>
      <c r="AP1429" s="258"/>
      <c r="AQ1429" s="258"/>
      <c r="AR1429" s="258"/>
      <c r="AS1429" s="258"/>
      <c r="AT1429" s="258"/>
      <c r="AU1429" s="258"/>
      <c r="AV1429" s="258"/>
      <c r="AW1429" s="258"/>
      <c r="AX1429" s="258"/>
      <c r="AY1429" s="258"/>
      <c r="AZ1429" s="258"/>
      <c r="BA1429" s="258"/>
      <c r="BB1429" s="258"/>
      <c r="BC1429" s="258"/>
      <c r="BD1429" s="258"/>
      <c r="BE1429" s="258"/>
      <c r="BF1429" s="258"/>
      <c r="BG1429" s="258"/>
      <c r="BH1429" s="258"/>
      <c r="BI1429" s="258"/>
      <c r="BJ1429" s="258"/>
      <c r="BK1429" s="258"/>
      <c r="BL1429" s="297"/>
      <c r="BM1429" s="258"/>
      <c r="BN1429" s="258"/>
      <c r="BO1429" s="258"/>
      <c r="BP1429" s="258"/>
      <c r="BQ1429" s="258"/>
      <c r="BR1429" s="258"/>
      <c r="BS1429" s="258"/>
      <c r="BT1429" s="258"/>
      <c r="BU1429" s="258"/>
      <c r="BV1429" s="259"/>
      <c r="BW1429" s="260"/>
      <c r="BX1429" s="258"/>
      <c r="BY1429" s="258"/>
      <c r="BZ1429" s="258"/>
      <c r="CA1429" s="258"/>
    </row>
    <row r="1430" spans="2:79" x14ac:dyDescent="0.25">
      <c r="B1430" s="263"/>
      <c r="C1430" s="261"/>
      <c r="I1430" s="220"/>
      <c r="J1430" s="253"/>
      <c r="K1430" s="254"/>
      <c r="L1430" s="254"/>
      <c r="M1430" s="255"/>
      <c r="N1430" s="326"/>
      <c r="O1430" s="256"/>
      <c r="P1430" s="256"/>
      <c r="Q1430" s="256"/>
      <c r="R1430" s="256"/>
      <c r="S1430" s="256"/>
      <c r="T1430" s="256"/>
      <c r="U1430" s="256"/>
      <c r="V1430" s="257"/>
      <c r="W1430" s="257"/>
      <c r="X1430" s="257"/>
      <c r="Y1430" s="257"/>
      <c r="Z1430" s="257"/>
      <c r="AA1430" s="257"/>
      <c r="AB1430" s="253"/>
      <c r="AC1430" s="258"/>
      <c r="AD1430" s="253"/>
      <c r="AE1430" s="253"/>
      <c r="AF1430" s="253"/>
      <c r="AG1430" s="253"/>
      <c r="AH1430" s="253"/>
      <c r="AI1430" s="253"/>
      <c r="AJ1430" s="253"/>
      <c r="AK1430" s="258"/>
      <c r="AL1430" s="258"/>
      <c r="AM1430" s="258"/>
      <c r="AN1430" s="258"/>
      <c r="AO1430" s="258"/>
      <c r="AP1430" s="258"/>
      <c r="AQ1430" s="258"/>
      <c r="AR1430" s="258"/>
      <c r="AS1430" s="258"/>
      <c r="AT1430" s="258"/>
      <c r="AU1430" s="258"/>
      <c r="AV1430" s="258"/>
      <c r="AW1430" s="258"/>
      <c r="AX1430" s="258"/>
      <c r="AY1430" s="258"/>
      <c r="AZ1430" s="258"/>
      <c r="BA1430" s="258"/>
      <c r="BB1430" s="258"/>
      <c r="BC1430" s="258"/>
      <c r="BD1430" s="258"/>
      <c r="BE1430" s="258"/>
      <c r="BF1430" s="258"/>
      <c r="BG1430" s="258"/>
      <c r="BH1430" s="258"/>
      <c r="BI1430" s="258"/>
      <c r="BJ1430" s="258"/>
      <c r="BK1430" s="258"/>
      <c r="BL1430" s="297"/>
      <c r="BM1430" s="258"/>
      <c r="BN1430" s="258"/>
      <c r="BO1430" s="258"/>
      <c r="BP1430" s="258"/>
      <c r="BQ1430" s="258"/>
      <c r="BR1430" s="258"/>
      <c r="BS1430" s="258"/>
      <c r="BT1430" s="258"/>
      <c r="BU1430" s="258"/>
      <c r="BV1430" s="259"/>
      <c r="BW1430" s="260"/>
      <c r="BX1430" s="258"/>
      <c r="BY1430" s="258"/>
      <c r="BZ1430" s="258"/>
      <c r="CA1430" s="258"/>
    </row>
    <row r="1431" spans="2:79" x14ac:dyDescent="0.25">
      <c r="B1431" s="263"/>
      <c r="C1431" s="261"/>
      <c r="I1431" s="220"/>
      <c r="J1431" s="253"/>
      <c r="K1431" s="254"/>
      <c r="L1431" s="254"/>
      <c r="M1431" s="255"/>
      <c r="N1431" s="326"/>
      <c r="O1431" s="256"/>
      <c r="P1431" s="256"/>
      <c r="Q1431" s="256"/>
      <c r="R1431" s="256"/>
      <c r="S1431" s="256"/>
      <c r="T1431" s="256"/>
      <c r="U1431" s="256"/>
      <c r="V1431" s="257"/>
      <c r="W1431" s="257"/>
      <c r="X1431" s="257"/>
      <c r="Y1431" s="257"/>
      <c r="Z1431" s="257"/>
      <c r="AA1431" s="257"/>
      <c r="AB1431" s="253"/>
      <c r="AC1431" s="258"/>
      <c r="AD1431" s="253"/>
      <c r="AE1431" s="253"/>
      <c r="AF1431" s="253"/>
      <c r="AG1431" s="253"/>
      <c r="AH1431" s="253"/>
      <c r="AI1431" s="253"/>
      <c r="AJ1431" s="253"/>
      <c r="AK1431" s="258"/>
      <c r="AL1431" s="258"/>
      <c r="AM1431" s="258"/>
      <c r="AN1431" s="258"/>
      <c r="AO1431" s="258"/>
      <c r="AP1431" s="258"/>
      <c r="AQ1431" s="258"/>
      <c r="AR1431" s="258"/>
      <c r="AS1431" s="258"/>
      <c r="AT1431" s="258"/>
      <c r="AU1431" s="258"/>
      <c r="AV1431" s="258"/>
      <c r="AW1431" s="258"/>
      <c r="AX1431" s="258"/>
      <c r="AY1431" s="258"/>
      <c r="AZ1431" s="258"/>
      <c r="BA1431" s="258"/>
      <c r="BB1431" s="258"/>
      <c r="BC1431" s="258"/>
      <c r="BD1431" s="258"/>
      <c r="BE1431" s="258"/>
      <c r="BF1431" s="258"/>
      <c r="BG1431" s="258"/>
      <c r="BH1431" s="258"/>
      <c r="BI1431" s="258"/>
      <c r="BJ1431" s="258"/>
      <c r="BK1431" s="258"/>
      <c r="BL1431" s="297"/>
      <c r="BM1431" s="258"/>
      <c r="BN1431" s="258"/>
      <c r="BO1431" s="258"/>
      <c r="BP1431" s="258"/>
      <c r="BQ1431" s="258"/>
      <c r="BR1431" s="258"/>
      <c r="BS1431" s="258"/>
      <c r="BT1431" s="258"/>
      <c r="BU1431" s="258"/>
      <c r="BV1431" s="259"/>
      <c r="BW1431" s="260"/>
      <c r="BX1431" s="258"/>
      <c r="BY1431" s="258"/>
      <c r="BZ1431" s="258"/>
      <c r="CA1431" s="258"/>
    </row>
    <row r="1432" spans="2:79" x14ac:dyDescent="0.25">
      <c r="B1432" s="263"/>
      <c r="C1432" s="261"/>
      <c r="I1432" s="220"/>
      <c r="J1432" s="253"/>
      <c r="K1432" s="254"/>
      <c r="L1432" s="254"/>
      <c r="M1432" s="255"/>
      <c r="N1432" s="326"/>
      <c r="O1432" s="256"/>
      <c r="P1432" s="256"/>
      <c r="Q1432" s="256"/>
      <c r="R1432" s="256"/>
      <c r="S1432" s="256"/>
      <c r="T1432" s="256"/>
      <c r="U1432" s="256"/>
      <c r="V1432" s="257"/>
      <c r="W1432" s="257"/>
      <c r="X1432" s="257"/>
      <c r="Y1432" s="257"/>
      <c r="Z1432" s="257"/>
      <c r="AA1432" s="257"/>
      <c r="AB1432" s="253"/>
      <c r="AC1432" s="258"/>
      <c r="AD1432" s="253"/>
      <c r="AE1432" s="253"/>
      <c r="AF1432" s="253"/>
      <c r="AG1432" s="253"/>
      <c r="AH1432" s="253"/>
      <c r="AI1432" s="253"/>
      <c r="AJ1432" s="253"/>
      <c r="AK1432" s="258"/>
      <c r="AL1432" s="258"/>
      <c r="AM1432" s="258"/>
      <c r="AN1432" s="258"/>
      <c r="AO1432" s="258"/>
      <c r="AP1432" s="258"/>
      <c r="AQ1432" s="258"/>
      <c r="AR1432" s="258"/>
      <c r="AS1432" s="258"/>
      <c r="AT1432" s="258"/>
      <c r="AU1432" s="258"/>
      <c r="AV1432" s="258"/>
      <c r="AW1432" s="258"/>
      <c r="AX1432" s="258"/>
      <c r="AY1432" s="258"/>
      <c r="AZ1432" s="258"/>
      <c r="BA1432" s="258"/>
      <c r="BB1432" s="258"/>
      <c r="BC1432" s="258"/>
      <c r="BD1432" s="258"/>
      <c r="BE1432" s="258"/>
      <c r="BF1432" s="258"/>
      <c r="BG1432" s="258"/>
      <c r="BH1432" s="258"/>
      <c r="BI1432" s="258"/>
      <c r="BJ1432" s="258"/>
      <c r="BK1432" s="258"/>
      <c r="BL1432" s="297"/>
      <c r="BM1432" s="258"/>
      <c r="BN1432" s="258"/>
      <c r="BO1432" s="258"/>
      <c r="BP1432" s="258"/>
      <c r="BQ1432" s="258"/>
      <c r="BR1432" s="258"/>
      <c r="BS1432" s="258"/>
      <c r="BT1432" s="258"/>
      <c r="BU1432" s="258"/>
      <c r="BV1432" s="259"/>
      <c r="BW1432" s="260"/>
      <c r="BX1432" s="258"/>
      <c r="BY1432" s="258"/>
      <c r="BZ1432" s="258"/>
      <c r="CA1432" s="258"/>
    </row>
    <row r="1433" spans="2:79" x14ac:dyDescent="0.25">
      <c r="B1433" s="263"/>
      <c r="C1433" s="261"/>
      <c r="I1433" s="220"/>
      <c r="J1433" s="253"/>
      <c r="K1433" s="254"/>
      <c r="L1433" s="254"/>
      <c r="M1433" s="255"/>
      <c r="N1433" s="326"/>
      <c r="O1433" s="256"/>
      <c r="P1433" s="256"/>
      <c r="Q1433" s="256"/>
      <c r="R1433" s="256"/>
      <c r="S1433" s="256"/>
      <c r="T1433" s="256"/>
      <c r="U1433" s="256"/>
      <c r="V1433" s="257"/>
      <c r="W1433" s="257"/>
      <c r="X1433" s="257"/>
      <c r="Y1433" s="257"/>
      <c r="Z1433" s="257"/>
      <c r="AA1433" s="257"/>
      <c r="AB1433" s="253"/>
      <c r="AC1433" s="258"/>
      <c r="AD1433" s="253"/>
      <c r="AE1433" s="253"/>
      <c r="AF1433" s="253"/>
      <c r="AG1433" s="253"/>
      <c r="AH1433" s="253"/>
      <c r="AI1433" s="253"/>
      <c r="AJ1433" s="253"/>
      <c r="AK1433" s="258"/>
      <c r="AL1433" s="258"/>
      <c r="AM1433" s="258"/>
      <c r="AN1433" s="258"/>
      <c r="AO1433" s="258"/>
      <c r="AP1433" s="258"/>
      <c r="AQ1433" s="258"/>
      <c r="AR1433" s="258"/>
      <c r="AS1433" s="258"/>
      <c r="AT1433" s="258"/>
      <c r="AU1433" s="258"/>
      <c r="AV1433" s="258"/>
      <c r="AW1433" s="258"/>
      <c r="AX1433" s="258"/>
      <c r="AY1433" s="258"/>
      <c r="AZ1433" s="258"/>
      <c r="BA1433" s="258"/>
      <c r="BB1433" s="258"/>
      <c r="BC1433" s="258"/>
      <c r="BD1433" s="258"/>
      <c r="BE1433" s="258"/>
      <c r="BF1433" s="258"/>
      <c r="BG1433" s="258"/>
      <c r="BH1433" s="258"/>
      <c r="BI1433" s="258"/>
      <c r="BJ1433" s="258"/>
      <c r="BK1433" s="258"/>
      <c r="BL1433" s="297"/>
      <c r="BM1433" s="258"/>
      <c r="BN1433" s="258"/>
      <c r="BO1433" s="258"/>
      <c r="BP1433" s="258"/>
      <c r="BQ1433" s="258"/>
      <c r="BR1433" s="258"/>
      <c r="BS1433" s="258"/>
      <c r="BT1433" s="258"/>
      <c r="BU1433" s="258"/>
      <c r="BV1433" s="259"/>
      <c r="BW1433" s="260"/>
      <c r="BX1433" s="258"/>
      <c r="BY1433" s="258"/>
      <c r="BZ1433" s="258"/>
      <c r="CA1433" s="258"/>
    </row>
    <row r="1434" spans="2:79" x14ac:dyDescent="0.25">
      <c r="B1434" s="263"/>
      <c r="C1434" s="261"/>
      <c r="I1434" s="220"/>
      <c r="J1434" s="253"/>
      <c r="K1434" s="254"/>
      <c r="L1434" s="254"/>
      <c r="M1434" s="255"/>
      <c r="N1434" s="326"/>
      <c r="O1434" s="256"/>
      <c r="P1434" s="256"/>
      <c r="Q1434" s="256"/>
      <c r="R1434" s="256"/>
      <c r="S1434" s="256"/>
      <c r="T1434" s="256"/>
      <c r="U1434" s="256"/>
      <c r="V1434" s="257"/>
      <c r="W1434" s="257"/>
      <c r="X1434" s="257"/>
      <c r="Y1434" s="257"/>
      <c r="Z1434" s="257"/>
      <c r="AA1434" s="257"/>
      <c r="AB1434" s="253"/>
      <c r="AC1434" s="258"/>
      <c r="AD1434" s="253"/>
      <c r="AE1434" s="253"/>
      <c r="AF1434" s="253"/>
      <c r="AG1434" s="253"/>
      <c r="AH1434" s="253"/>
      <c r="AI1434" s="253"/>
      <c r="AJ1434" s="253"/>
      <c r="AK1434" s="258"/>
      <c r="AL1434" s="258"/>
      <c r="AM1434" s="258"/>
      <c r="AN1434" s="258"/>
      <c r="AO1434" s="258"/>
      <c r="AP1434" s="258"/>
      <c r="AQ1434" s="258"/>
      <c r="AR1434" s="258"/>
      <c r="AS1434" s="258"/>
      <c r="AT1434" s="258"/>
      <c r="AU1434" s="258"/>
      <c r="AV1434" s="258"/>
      <c r="AW1434" s="258"/>
      <c r="AX1434" s="258"/>
      <c r="AY1434" s="258"/>
      <c r="AZ1434" s="258"/>
      <c r="BA1434" s="258"/>
      <c r="BB1434" s="258"/>
      <c r="BC1434" s="258"/>
      <c r="BD1434" s="258"/>
      <c r="BE1434" s="258"/>
      <c r="BF1434" s="258"/>
      <c r="BG1434" s="258"/>
      <c r="BH1434" s="258"/>
      <c r="BI1434" s="258"/>
      <c r="BJ1434" s="258"/>
      <c r="BK1434" s="258"/>
      <c r="BL1434" s="297"/>
      <c r="BM1434" s="258"/>
      <c r="BN1434" s="258"/>
      <c r="BO1434" s="258"/>
      <c r="BP1434" s="258"/>
      <c r="BQ1434" s="258"/>
      <c r="BR1434" s="258"/>
      <c r="BS1434" s="258"/>
      <c r="BT1434" s="258"/>
      <c r="BU1434" s="258"/>
      <c r="BV1434" s="259"/>
      <c r="BW1434" s="260"/>
      <c r="BX1434" s="258"/>
      <c r="BY1434" s="258"/>
      <c r="BZ1434" s="258"/>
      <c r="CA1434" s="258"/>
    </row>
    <row r="1435" spans="2:79" x14ac:dyDescent="0.25">
      <c r="B1435" s="263"/>
      <c r="C1435" s="261"/>
      <c r="I1435" s="220"/>
      <c r="J1435" s="253"/>
      <c r="K1435" s="254"/>
      <c r="L1435" s="254"/>
      <c r="M1435" s="255"/>
      <c r="N1435" s="326"/>
      <c r="O1435" s="256"/>
      <c r="P1435" s="256"/>
      <c r="Q1435" s="256"/>
      <c r="R1435" s="256"/>
      <c r="S1435" s="256"/>
      <c r="T1435" s="256"/>
      <c r="U1435" s="256"/>
      <c r="V1435" s="257"/>
      <c r="W1435" s="257"/>
      <c r="X1435" s="257"/>
      <c r="Y1435" s="257"/>
      <c r="Z1435" s="257"/>
      <c r="AA1435" s="257"/>
      <c r="AB1435" s="253"/>
      <c r="AC1435" s="258"/>
      <c r="AD1435" s="253"/>
      <c r="AE1435" s="253"/>
      <c r="AF1435" s="253"/>
      <c r="AG1435" s="253"/>
      <c r="AH1435" s="253"/>
      <c r="AI1435" s="253"/>
      <c r="AJ1435" s="253"/>
      <c r="AK1435" s="258"/>
      <c r="AL1435" s="258"/>
      <c r="AM1435" s="258"/>
      <c r="AN1435" s="258"/>
      <c r="AO1435" s="258"/>
      <c r="AP1435" s="258"/>
      <c r="AQ1435" s="258"/>
      <c r="AR1435" s="258"/>
      <c r="AS1435" s="258"/>
      <c r="AT1435" s="258"/>
      <c r="AU1435" s="258"/>
      <c r="AV1435" s="258"/>
      <c r="AW1435" s="258"/>
      <c r="AX1435" s="258"/>
      <c r="AY1435" s="258"/>
      <c r="AZ1435" s="258"/>
      <c r="BA1435" s="258"/>
      <c r="BB1435" s="258"/>
      <c r="BC1435" s="258"/>
      <c r="BD1435" s="258"/>
      <c r="BE1435" s="258"/>
      <c r="BF1435" s="258"/>
      <c r="BG1435" s="258"/>
      <c r="BH1435" s="258"/>
      <c r="BI1435" s="258"/>
      <c r="BJ1435" s="258"/>
      <c r="BK1435" s="258"/>
      <c r="BL1435" s="297"/>
      <c r="BM1435" s="258"/>
      <c r="BN1435" s="258"/>
      <c r="BO1435" s="258"/>
      <c r="BP1435" s="258"/>
      <c r="BQ1435" s="258"/>
      <c r="BR1435" s="258"/>
      <c r="BS1435" s="258"/>
      <c r="BT1435" s="258"/>
      <c r="BU1435" s="258"/>
      <c r="BV1435" s="259"/>
      <c r="BW1435" s="260"/>
      <c r="BX1435" s="258"/>
      <c r="BY1435" s="258"/>
      <c r="BZ1435" s="258"/>
      <c r="CA1435" s="258"/>
    </row>
    <row r="1436" spans="2:79" x14ac:dyDescent="0.25">
      <c r="B1436" s="263"/>
      <c r="C1436" s="261"/>
      <c r="I1436" s="220"/>
      <c r="J1436" s="253"/>
      <c r="K1436" s="254"/>
      <c r="L1436" s="254"/>
      <c r="M1436" s="255"/>
      <c r="N1436" s="326"/>
      <c r="O1436" s="256"/>
      <c r="P1436" s="256"/>
      <c r="Q1436" s="256"/>
      <c r="R1436" s="256"/>
      <c r="S1436" s="256"/>
      <c r="T1436" s="256"/>
      <c r="U1436" s="256"/>
      <c r="V1436" s="257"/>
      <c r="W1436" s="257"/>
      <c r="X1436" s="257"/>
      <c r="Y1436" s="257"/>
      <c r="Z1436" s="257"/>
      <c r="AA1436" s="257"/>
      <c r="AB1436" s="253"/>
      <c r="AC1436" s="258"/>
      <c r="AD1436" s="253"/>
      <c r="AE1436" s="253"/>
      <c r="AF1436" s="253"/>
      <c r="AG1436" s="253"/>
      <c r="AH1436" s="253"/>
      <c r="AI1436" s="253"/>
      <c r="AJ1436" s="253"/>
      <c r="AK1436" s="258"/>
      <c r="AL1436" s="258"/>
      <c r="AM1436" s="258"/>
      <c r="AN1436" s="258"/>
      <c r="AO1436" s="258"/>
      <c r="AP1436" s="258"/>
      <c r="AQ1436" s="258"/>
      <c r="AR1436" s="258"/>
      <c r="AS1436" s="258"/>
      <c r="AT1436" s="258"/>
      <c r="AU1436" s="258"/>
      <c r="AV1436" s="258"/>
      <c r="AW1436" s="258"/>
      <c r="AX1436" s="258"/>
      <c r="AY1436" s="258"/>
      <c r="AZ1436" s="258"/>
      <c r="BA1436" s="258"/>
      <c r="BB1436" s="258"/>
      <c r="BC1436" s="258"/>
      <c r="BD1436" s="258"/>
      <c r="BE1436" s="258"/>
      <c r="BF1436" s="258"/>
      <c r="BG1436" s="258"/>
      <c r="BH1436" s="258"/>
      <c r="BI1436" s="258"/>
      <c r="BJ1436" s="258"/>
      <c r="BK1436" s="258"/>
      <c r="BL1436" s="297"/>
      <c r="BM1436" s="258"/>
      <c r="BN1436" s="258"/>
      <c r="BO1436" s="258"/>
      <c r="BP1436" s="258"/>
      <c r="BQ1436" s="258"/>
      <c r="BR1436" s="258"/>
      <c r="BS1436" s="258"/>
      <c r="BT1436" s="258"/>
      <c r="BU1436" s="258"/>
      <c r="BV1436" s="259"/>
      <c r="BW1436" s="260"/>
      <c r="BX1436" s="258"/>
      <c r="BY1436" s="258"/>
      <c r="BZ1436" s="258"/>
      <c r="CA1436" s="258"/>
    </row>
    <row r="1437" spans="2:79" x14ac:dyDescent="0.25">
      <c r="B1437" s="263"/>
      <c r="C1437" s="261"/>
      <c r="I1437" s="220"/>
      <c r="J1437" s="253"/>
      <c r="K1437" s="254"/>
      <c r="L1437" s="254"/>
      <c r="M1437" s="255"/>
      <c r="N1437" s="326"/>
      <c r="O1437" s="256"/>
      <c r="P1437" s="256"/>
      <c r="Q1437" s="256"/>
      <c r="R1437" s="256"/>
      <c r="S1437" s="256"/>
      <c r="T1437" s="256"/>
      <c r="U1437" s="256"/>
      <c r="V1437" s="257"/>
      <c r="W1437" s="257"/>
      <c r="X1437" s="257"/>
      <c r="Y1437" s="257"/>
      <c r="Z1437" s="257"/>
      <c r="AA1437" s="257"/>
      <c r="AB1437" s="253"/>
      <c r="AC1437" s="258"/>
      <c r="AD1437" s="253"/>
      <c r="AE1437" s="253"/>
      <c r="AF1437" s="253"/>
      <c r="AG1437" s="253"/>
      <c r="AH1437" s="253"/>
      <c r="AI1437" s="253"/>
      <c r="AJ1437" s="253"/>
      <c r="AK1437" s="258"/>
      <c r="AL1437" s="258"/>
      <c r="AM1437" s="258"/>
      <c r="AN1437" s="258"/>
      <c r="AO1437" s="258"/>
      <c r="AP1437" s="258"/>
      <c r="AQ1437" s="258"/>
      <c r="AR1437" s="258"/>
      <c r="AS1437" s="258"/>
      <c r="AT1437" s="258"/>
      <c r="AU1437" s="258"/>
      <c r="AV1437" s="258"/>
      <c r="AW1437" s="258"/>
      <c r="AX1437" s="258"/>
      <c r="AY1437" s="258"/>
      <c r="AZ1437" s="258"/>
      <c r="BA1437" s="258"/>
      <c r="BB1437" s="258"/>
      <c r="BC1437" s="258"/>
      <c r="BD1437" s="258"/>
      <c r="BE1437" s="258"/>
      <c r="BF1437" s="258"/>
      <c r="BG1437" s="258"/>
      <c r="BH1437" s="258"/>
      <c r="BI1437" s="258"/>
      <c r="BJ1437" s="258"/>
      <c r="BK1437" s="258"/>
      <c r="BL1437" s="297"/>
      <c r="BM1437" s="258"/>
      <c r="BN1437" s="258"/>
      <c r="BO1437" s="258"/>
      <c r="BP1437" s="258"/>
      <c r="BQ1437" s="258"/>
      <c r="BR1437" s="258"/>
      <c r="BS1437" s="258"/>
      <c r="BT1437" s="258"/>
      <c r="BU1437" s="258"/>
      <c r="BV1437" s="259"/>
      <c r="BW1437" s="260"/>
      <c r="BX1437" s="258"/>
      <c r="BY1437" s="258"/>
      <c r="BZ1437" s="258"/>
      <c r="CA1437" s="258"/>
    </row>
    <row r="1438" spans="2:79" x14ac:dyDescent="0.25">
      <c r="B1438" s="263"/>
      <c r="C1438" s="261"/>
      <c r="I1438" s="220"/>
      <c r="J1438" s="253"/>
      <c r="K1438" s="254"/>
      <c r="L1438" s="254"/>
      <c r="M1438" s="255"/>
      <c r="N1438" s="326"/>
      <c r="O1438" s="256"/>
      <c r="P1438" s="256"/>
      <c r="Q1438" s="256"/>
      <c r="R1438" s="256"/>
      <c r="S1438" s="256"/>
      <c r="T1438" s="256"/>
      <c r="U1438" s="256"/>
      <c r="V1438" s="257"/>
      <c r="W1438" s="257"/>
      <c r="X1438" s="257"/>
      <c r="Y1438" s="257"/>
      <c r="Z1438" s="257"/>
      <c r="AA1438" s="257"/>
      <c r="AB1438" s="253"/>
      <c r="AC1438" s="258"/>
      <c r="AD1438" s="253"/>
      <c r="AE1438" s="253"/>
      <c r="AF1438" s="253"/>
      <c r="AG1438" s="253"/>
      <c r="AH1438" s="253"/>
      <c r="AI1438" s="253"/>
      <c r="AJ1438" s="253"/>
      <c r="AK1438" s="258"/>
      <c r="AL1438" s="258"/>
      <c r="AM1438" s="258"/>
      <c r="AN1438" s="258"/>
      <c r="AO1438" s="258"/>
      <c r="AP1438" s="258"/>
      <c r="AQ1438" s="258"/>
      <c r="AR1438" s="258"/>
      <c r="AS1438" s="258"/>
      <c r="AT1438" s="258"/>
      <c r="AU1438" s="258"/>
      <c r="AV1438" s="258"/>
      <c r="AW1438" s="258"/>
      <c r="AX1438" s="258"/>
      <c r="AY1438" s="258"/>
      <c r="AZ1438" s="258"/>
      <c r="BA1438" s="258"/>
      <c r="BB1438" s="258"/>
      <c r="BC1438" s="258"/>
      <c r="BD1438" s="258"/>
      <c r="BE1438" s="258"/>
      <c r="BF1438" s="258"/>
      <c r="BG1438" s="258"/>
      <c r="BH1438" s="258"/>
      <c r="BI1438" s="258"/>
      <c r="BJ1438" s="258"/>
      <c r="BK1438" s="258"/>
      <c r="BL1438" s="297"/>
      <c r="BM1438" s="258"/>
      <c r="BN1438" s="258"/>
      <c r="BO1438" s="258"/>
      <c r="BP1438" s="258"/>
      <c r="BQ1438" s="258"/>
      <c r="BR1438" s="258"/>
      <c r="BS1438" s="258"/>
      <c r="BT1438" s="258"/>
      <c r="BU1438" s="258"/>
      <c r="BV1438" s="259"/>
      <c r="BW1438" s="260"/>
      <c r="BX1438" s="258"/>
      <c r="BY1438" s="258"/>
      <c r="BZ1438" s="258"/>
      <c r="CA1438" s="258"/>
    </row>
    <row r="1439" spans="2:79" x14ac:dyDescent="0.25">
      <c r="B1439" s="263"/>
      <c r="C1439" s="261"/>
      <c r="I1439" s="220"/>
      <c r="J1439" s="253"/>
      <c r="K1439" s="254"/>
      <c r="L1439" s="254"/>
      <c r="M1439" s="255"/>
      <c r="N1439" s="326"/>
      <c r="O1439" s="256"/>
      <c r="P1439" s="256"/>
      <c r="Q1439" s="256"/>
      <c r="R1439" s="256"/>
      <c r="S1439" s="256"/>
      <c r="T1439" s="256"/>
      <c r="U1439" s="256"/>
      <c r="V1439" s="257"/>
      <c r="W1439" s="257"/>
      <c r="X1439" s="257"/>
      <c r="Y1439" s="257"/>
      <c r="Z1439" s="257"/>
      <c r="AA1439" s="257"/>
      <c r="AB1439" s="253"/>
      <c r="AC1439" s="258"/>
      <c r="AD1439" s="253"/>
      <c r="AE1439" s="253"/>
      <c r="AF1439" s="253"/>
      <c r="AG1439" s="253"/>
      <c r="AH1439" s="253"/>
      <c r="AI1439" s="253"/>
      <c r="AJ1439" s="253"/>
      <c r="AK1439" s="258"/>
      <c r="AL1439" s="258"/>
      <c r="AM1439" s="258"/>
      <c r="AN1439" s="258"/>
      <c r="AO1439" s="258"/>
      <c r="AP1439" s="258"/>
      <c r="AQ1439" s="258"/>
      <c r="AR1439" s="258"/>
      <c r="AS1439" s="258"/>
      <c r="AT1439" s="258"/>
      <c r="AU1439" s="258"/>
      <c r="AV1439" s="258"/>
      <c r="AW1439" s="258"/>
      <c r="AX1439" s="258"/>
      <c r="AY1439" s="258"/>
      <c r="AZ1439" s="258"/>
      <c r="BA1439" s="258"/>
      <c r="BB1439" s="258"/>
      <c r="BC1439" s="258"/>
      <c r="BD1439" s="258"/>
      <c r="BE1439" s="258"/>
      <c r="BF1439" s="258"/>
      <c r="BG1439" s="258"/>
      <c r="BH1439" s="258"/>
      <c r="BI1439" s="258"/>
      <c r="BJ1439" s="258"/>
      <c r="BK1439" s="258"/>
      <c r="BL1439" s="297"/>
      <c r="BM1439" s="258"/>
      <c r="BN1439" s="258"/>
      <c r="BO1439" s="258"/>
      <c r="BP1439" s="258"/>
      <c r="BQ1439" s="258"/>
      <c r="BR1439" s="258"/>
      <c r="BS1439" s="258"/>
      <c r="BT1439" s="258"/>
      <c r="BU1439" s="258"/>
      <c r="BV1439" s="259"/>
      <c r="BW1439" s="260"/>
      <c r="BX1439" s="258"/>
      <c r="BY1439" s="258"/>
      <c r="BZ1439" s="258"/>
      <c r="CA1439" s="258"/>
    </row>
    <row r="1440" spans="2:79" x14ac:dyDescent="0.25">
      <c r="B1440" s="263"/>
      <c r="C1440" s="261"/>
      <c r="I1440" s="220"/>
      <c r="J1440" s="253"/>
      <c r="K1440" s="254"/>
      <c r="L1440" s="254"/>
      <c r="M1440" s="255"/>
      <c r="N1440" s="326"/>
      <c r="O1440" s="256"/>
      <c r="P1440" s="256"/>
      <c r="Q1440" s="256"/>
      <c r="R1440" s="256"/>
      <c r="S1440" s="256"/>
      <c r="T1440" s="256"/>
      <c r="U1440" s="256"/>
      <c r="V1440" s="257"/>
      <c r="W1440" s="257"/>
      <c r="X1440" s="257"/>
      <c r="Y1440" s="257"/>
      <c r="Z1440" s="257"/>
      <c r="AA1440" s="257"/>
      <c r="AB1440" s="253"/>
      <c r="AC1440" s="258"/>
      <c r="AD1440" s="253"/>
      <c r="AE1440" s="253"/>
      <c r="AF1440" s="253"/>
      <c r="AG1440" s="253"/>
      <c r="AH1440" s="253"/>
      <c r="AI1440" s="253"/>
      <c r="AJ1440" s="253"/>
      <c r="AK1440" s="258"/>
      <c r="AL1440" s="258"/>
      <c r="AM1440" s="258"/>
      <c r="AN1440" s="258"/>
      <c r="AO1440" s="258"/>
      <c r="AP1440" s="258"/>
      <c r="AQ1440" s="258"/>
      <c r="AR1440" s="258"/>
      <c r="AS1440" s="258"/>
      <c r="AT1440" s="258"/>
      <c r="AU1440" s="258"/>
      <c r="AV1440" s="258"/>
      <c r="AW1440" s="258"/>
      <c r="AX1440" s="258"/>
      <c r="AY1440" s="258"/>
      <c r="AZ1440" s="258"/>
      <c r="BA1440" s="258"/>
      <c r="BB1440" s="258"/>
      <c r="BC1440" s="258"/>
      <c r="BD1440" s="258"/>
      <c r="BE1440" s="258"/>
      <c r="BF1440" s="258"/>
      <c r="BG1440" s="258"/>
      <c r="BH1440" s="258"/>
      <c r="BI1440" s="258"/>
      <c r="BJ1440" s="258"/>
      <c r="BK1440" s="258"/>
      <c r="BL1440" s="297"/>
      <c r="BM1440" s="258"/>
      <c r="BN1440" s="258"/>
      <c r="BO1440" s="258"/>
      <c r="BP1440" s="258"/>
      <c r="BQ1440" s="258"/>
      <c r="BR1440" s="258"/>
      <c r="BS1440" s="258"/>
      <c r="BT1440" s="258"/>
      <c r="BU1440" s="258"/>
      <c r="BV1440" s="259"/>
      <c r="BW1440" s="260"/>
      <c r="BX1440" s="258"/>
      <c r="BY1440" s="258"/>
      <c r="BZ1440" s="258"/>
      <c r="CA1440" s="258"/>
    </row>
    <row r="1441" spans="2:79" x14ac:dyDescent="0.25">
      <c r="B1441" s="263"/>
      <c r="C1441" s="261"/>
      <c r="I1441" s="220"/>
      <c r="J1441" s="253"/>
      <c r="K1441" s="254"/>
      <c r="L1441" s="254"/>
      <c r="M1441" s="255"/>
      <c r="N1441" s="326"/>
      <c r="O1441" s="256"/>
      <c r="P1441" s="256"/>
      <c r="Q1441" s="256"/>
      <c r="R1441" s="256"/>
      <c r="S1441" s="256"/>
      <c r="T1441" s="256"/>
      <c r="U1441" s="256"/>
      <c r="V1441" s="257"/>
      <c r="W1441" s="257"/>
      <c r="X1441" s="257"/>
      <c r="Y1441" s="257"/>
      <c r="Z1441" s="257"/>
      <c r="AA1441" s="257"/>
      <c r="AB1441" s="253"/>
      <c r="AC1441" s="258"/>
      <c r="AD1441" s="253"/>
      <c r="AE1441" s="253"/>
      <c r="AF1441" s="253"/>
      <c r="AG1441" s="253"/>
      <c r="AH1441" s="253"/>
      <c r="AI1441" s="253"/>
      <c r="AJ1441" s="253"/>
      <c r="AK1441" s="258"/>
      <c r="AL1441" s="258"/>
      <c r="AM1441" s="258"/>
      <c r="AN1441" s="258"/>
      <c r="AO1441" s="258"/>
      <c r="AP1441" s="258"/>
      <c r="AQ1441" s="258"/>
      <c r="AR1441" s="258"/>
      <c r="AS1441" s="258"/>
      <c r="AT1441" s="258"/>
      <c r="AU1441" s="258"/>
      <c r="AV1441" s="258"/>
      <c r="AW1441" s="258"/>
      <c r="AX1441" s="258"/>
      <c r="AY1441" s="258"/>
      <c r="AZ1441" s="258"/>
      <c r="BA1441" s="258"/>
      <c r="BB1441" s="258"/>
      <c r="BC1441" s="258"/>
      <c r="BD1441" s="258"/>
      <c r="BE1441" s="258"/>
      <c r="BF1441" s="258"/>
      <c r="BG1441" s="258"/>
      <c r="BH1441" s="258"/>
      <c r="BI1441" s="258"/>
      <c r="BJ1441" s="258"/>
      <c r="BK1441" s="258"/>
      <c r="BL1441" s="297"/>
      <c r="BM1441" s="258"/>
      <c r="BN1441" s="258"/>
      <c r="BO1441" s="258"/>
      <c r="BP1441" s="258"/>
      <c r="BQ1441" s="258"/>
      <c r="BR1441" s="258"/>
      <c r="BS1441" s="258"/>
      <c r="BT1441" s="258"/>
      <c r="BU1441" s="258"/>
      <c r="BV1441" s="259"/>
      <c r="BW1441" s="260"/>
      <c r="BX1441" s="258"/>
      <c r="BY1441" s="258"/>
      <c r="BZ1441" s="258"/>
      <c r="CA1441" s="258"/>
    </row>
    <row r="1442" spans="2:79" x14ac:dyDescent="0.25">
      <c r="B1442" s="263"/>
      <c r="C1442" s="261"/>
      <c r="I1442" s="220"/>
      <c r="J1442" s="253"/>
      <c r="K1442" s="254"/>
      <c r="L1442" s="254"/>
      <c r="M1442" s="255"/>
      <c r="N1442" s="326"/>
      <c r="O1442" s="256"/>
      <c r="P1442" s="256"/>
      <c r="Q1442" s="256"/>
      <c r="R1442" s="256"/>
      <c r="S1442" s="256"/>
      <c r="T1442" s="256"/>
      <c r="U1442" s="256"/>
      <c r="V1442" s="257"/>
      <c r="W1442" s="257"/>
      <c r="X1442" s="257"/>
      <c r="Y1442" s="257"/>
      <c r="Z1442" s="257"/>
      <c r="AA1442" s="257"/>
      <c r="AB1442" s="253"/>
      <c r="AC1442" s="258"/>
      <c r="AD1442" s="253"/>
      <c r="AE1442" s="253"/>
      <c r="AF1442" s="253"/>
      <c r="AG1442" s="253"/>
      <c r="AH1442" s="253"/>
      <c r="AI1442" s="253"/>
      <c r="AJ1442" s="253"/>
      <c r="AK1442" s="258"/>
      <c r="AL1442" s="258"/>
      <c r="AM1442" s="258"/>
      <c r="AN1442" s="258"/>
      <c r="AO1442" s="258"/>
      <c r="AP1442" s="258"/>
      <c r="AQ1442" s="258"/>
      <c r="AR1442" s="258"/>
      <c r="AS1442" s="258"/>
      <c r="AT1442" s="258"/>
      <c r="AU1442" s="258"/>
      <c r="AV1442" s="258"/>
      <c r="AW1442" s="258"/>
      <c r="AX1442" s="258"/>
      <c r="AY1442" s="258"/>
      <c r="AZ1442" s="258"/>
      <c r="BA1442" s="258"/>
      <c r="BB1442" s="258"/>
      <c r="BC1442" s="258"/>
      <c r="BD1442" s="258"/>
      <c r="BE1442" s="258"/>
      <c r="BF1442" s="258"/>
      <c r="BG1442" s="258"/>
      <c r="BH1442" s="258"/>
      <c r="BI1442" s="258"/>
      <c r="BJ1442" s="258"/>
      <c r="BK1442" s="258"/>
      <c r="BL1442" s="297"/>
      <c r="BM1442" s="258"/>
      <c r="BN1442" s="258"/>
      <c r="BO1442" s="258"/>
      <c r="BP1442" s="258"/>
      <c r="BQ1442" s="258"/>
      <c r="BR1442" s="258"/>
      <c r="BS1442" s="258"/>
      <c r="BT1442" s="258"/>
      <c r="BU1442" s="258"/>
      <c r="BV1442" s="259"/>
      <c r="BW1442" s="260"/>
      <c r="BX1442" s="258"/>
      <c r="BY1442" s="258"/>
      <c r="BZ1442" s="258"/>
      <c r="CA1442" s="258"/>
    </row>
    <row r="1443" spans="2:79" x14ac:dyDescent="0.25">
      <c r="B1443" s="263"/>
      <c r="C1443" s="261"/>
      <c r="I1443" s="220"/>
      <c r="J1443" s="253"/>
      <c r="K1443" s="254"/>
      <c r="L1443" s="254"/>
      <c r="M1443" s="255"/>
      <c r="N1443" s="326"/>
      <c r="O1443" s="256"/>
      <c r="P1443" s="256"/>
      <c r="Q1443" s="256"/>
      <c r="R1443" s="256"/>
      <c r="S1443" s="256"/>
      <c r="T1443" s="256"/>
      <c r="U1443" s="256"/>
      <c r="V1443" s="257"/>
      <c r="W1443" s="257"/>
      <c r="X1443" s="257"/>
      <c r="Y1443" s="257"/>
      <c r="Z1443" s="257"/>
      <c r="AA1443" s="257"/>
      <c r="AB1443" s="253"/>
      <c r="AC1443" s="258"/>
      <c r="AD1443" s="253"/>
      <c r="AE1443" s="253"/>
      <c r="AF1443" s="253"/>
      <c r="AG1443" s="253"/>
      <c r="AH1443" s="253"/>
      <c r="AI1443" s="253"/>
      <c r="AJ1443" s="253"/>
      <c r="AK1443" s="258"/>
      <c r="AL1443" s="258"/>
      <c r="AM1443" s="258"/>
      <c r="AN1443" s="258"/>
      <c r="AO1443" s="258"/>
      <c r="AP1443" s="258"/>
      <c r="AQ1443" s="258"/>
      <c r="AR1443" s="258"/>
      <c r="AS1443" s="258"/>
      <c r="AT1443" s="258"/>
      <c r="AU1443" s="258"/>
      <c r="AV1443" s="258"/>
      <c r="AW1443" s="258"/>
      <c r="AX1443" s="258"/>
      <c r="AY1443" s="258"/>
      <c r="AZ1443" s="258"/>
      <c r="BA1443" s="258"/>
      <c r="BB1443" s="258"/>
      <c r="BC1443" s="258"/>
      <c r="BD1443" s="258"/>
      <c r="BE1443" s="258"/>
      <c r="BF1443" s="258"/>
      <c r="BG1443" s="258"/>
      <c r="BH1443" s="258"/>
      <c r="BI1443" s="258"/>
      <c r="BJ1443" s="258"/>
      <c r="BK1443" s="258"/>
      <c r="BL1443" s="297"/>
      <c r="BM1443" s="258"/>
      <c r="BN1443" s="258"/>
      <c r="BO1443" s="258"/>
      <c r="BP1443" s="258"/>
      <c r="BQ1443" s="258"/>
      <c r="BR1443" s="258"/>
      <c r="BS1443" s="258"/>
      <c r="BT1443" s="258"/>
      <c r="BU1443" s="258"/>
      <c r="BV1443" s="259"/>
      <c r="BW1443" s="260"/>
      <c r="BX1443" s="258"/>
      <c r="BY1443" s="258"/>
      <c r="BZ1443" s="258"/>
      <c r="CA1443" s="258"/>
    </row>
    <row r="1444" spans="2:79" x14ac:dyDescent="0.25">
      <c r="B1444" s="263"/>
      <c r="C1444" s="261"/>
      <c r="I1444" s="220"/>
      <c r="J1444" s="253"/>
      <c r="K1444" s="254"/>
      <c r="L1444" s="254"/>
      <c r="M1444" s="255"/>
      <c r="N1444" s="326"/>
      <c r="O1444" s="256"/>
      <c r="P1444" s="256"/>
      <c r="Q1444" s="256"/>
      <c r="R1444" s="256"/>
      <c r="S1444" s="256"/>
      <c r="T1444" s="256"/>
      <c r="U1444" s="256"/>
      <c r="V1444" s="257"/>
      <c r="W1444" s="257"/>
      <c r="X1444" s="257"/>
      <c r="Y1444" s="257"/>
      <c r="Z1444" s="257"/>
      <c r="AA1444" s="257"/>
      <c r="AB1444" s="253"/>
      <c r="AC1444" s="258"/>
      <c r="AD1444" s="253"/>
      <c r="AE1444" s="253"/>
      <c r="AF1444" s="253"/>
      <c r="AG1444" s="253"/>
      <c r="AH1444" s="253"/>
      <c r="AI1444" s="253"/>
      <c r="AJ1444" s="253"/>
      <c r="AK1444" s="258"/>
      <c r="AL1444" s="258"/>
      <c r="AM1444" s="258"/>
      <c r="AN1444" s="258"/>
      <c r="AO1444" s="258"/>
      <c r="AP1444" s="258"/>
      <c r="AQ1444" s="258"/>
      <c r="AR1444" s="258"/>
      <c r="AS1444" s="258"/>
      <c r="AT1444" s="258"/>
      <c r="AU1444" s="258"/>
      <c r="AV1444" s="258"/>
      <c r="AW1444" s="258"/>
      <c r="AX1444" s="258"/>
      <c r="AY1444" s="258"/>
      <c r="AZ1444" s="258"/>
      <c r="BA1444" s="258"/>
      <c r="BB1444" s="258"/>
      <c r="BC1444" s="258"/>
      <c r="BD1444" s="258"/>
      <c r="BE1444" s="258"/>
      <c r="BF1444" s="258"/>
      <c r="BG1444" s="258"/>
      <c r="BH1444" s="258"/>
      <c r="BI1444" s="258"/>
      <c r="BJ1444" s="258"/>
      <c r="BK1444" s="258"/>
      <c r="BL1444" s="297"/>
      <c r="BM1444" s="258"/>
      <c r="BN1444" s="258"/>
      <c r="BO1444" s="258"/>
      <c r="BP1444" s="258"/>
      <c r="BQ1444" s="258"/>
      <c r="BR1444" s="258"/>
      <c r="BS1444" s="258"/>
      <c r="BT1444" s="258"/>
      <c r="BU1444" s="258"/>
      <c r="BV1444" s="259"/>
      <c r="BW1444" s="260"/>
      <c r="BX1444" s="258"/>
      <c r="BY1444" s="258"/>
      <c r="BZ1444" s="258"/>
      <c r="CA1444" s="258"/>
    </row>
    <row r="1445" spans="2:79" x14ac:dyDescent="0.25">
      <c r="B1445" s="263"/>
      <c r="C1445" s="261"/>
      <c r="I1445" s="220"/>
      <c r="J1445" s="253"/>
      <c r="K1445" s="254"/>
      <c r="L1445" s="254"/>
      <c r="M1445" s="255"/>
      <c r="N1445" s="326"/>
      <c r="O1445" s="256"/>
      <c r="P1445" s="256"/>
      <c r="Q1445" s="256"/>
      <c r="R1445" s="256"/>
      <c r="S1445" s="256"/>
      <c r="T1445" s="256"/>
      <c r="U1445" s="256"/>
      <c r="V1445" s="257"/>
      <c r="W1445" s="257"/>
      <c r="X1445" s="257"/>
      <c r="Y1445" s="257"/>
      <c r="Z1445" s="257"/>
      <c r="AA1445" s="257"/>
      <c r="AB1445" s="253"/>
      <c r="AC1445" s="258"/>
      <c r="AD1445" s="253"/>
      <c r="AE1445" s="253"/>
      <c r="AF1445" s="253"/>
      <c r="AG1445" s="253"/>
      <c r="AH1445" s="253"/>
      <c r="AI1445" s="253"/>
      <c r="AJ1445" s="253"/>
      <c r="AK1445" s="258"/>
      <c r="AL1445" s="258"/>
      <c r="AM1445" s="258"/>
      <c r="AN1445" s="258"/>
      <c r="AO1445" s="258"/>
      <c r="AP1445" s="258"/>
      <c r="AQ1445" s="258"/>
      <c r="AR1445" s="258"/>
      <c r="AS1445" s="258"/>
      <c r="AT1445" s="258"/>
      <c r="AU1445" s="258"/>
      <c r="AV1445" s="258"/>
      <c r="AW1445" s="258"/>
      <c r="AX1445" s="258"/>
      <c r="AY1445" s="258"/>
      <c r="AZ1445" s="258"/>
      <c r="BA1445" s="258"/>
      <c r="BB1445" s="258"/>
      <c r="BC1445" s="258"/>
      <c r="BD1445" s="258"/>
      <c r="BE1445" s="258"/>
      <c r="BF1445" s="258"/>
      <c r="BG1445" s="258"/>
      <c r="BH1445" s="258"/>
      <c r="BI1445" s="258"/>
      <c r="BJ1445" s="258"/>
      <c r="BK1445" s="258"/>
      <c r="BL1445" s="297"/>
      <c r="BM1445" s="258"/>
      <c r="BN1445" s="258"/>
      <c r="BO1445" s="258"/>
      <c r="BP1445" s="258"/>
      <c r="BQ1445" s="258"/>
      <c r="BR1445" s="258"/>
      <c r="BS1445" s="258"/>
      <c r="BT1445" s="258"/>
      <c r="BU1445" s="258"/>
      <c r="BV1445" s="259"/>
      <c r="BW1445" s="260"/>
      <c r="BX1445" s="258"/>
      <c r="BY1445" s="258"/>
      <c r="BZ1445" s="258"/>
      <c r="CA1445" s="258"/>
    </row>
    <row r="1446" spans="2:79" x14ac:dyDescent="0.25">
      <c r="B1446" s="263"/>
      <c r="C1446" s="261"/>
      <c r="I1446" s="220"/>
      <c r="J1446" s="253"/>
      <c r="K1446" s="254"/>
      <c r="L1446" s="254"/>
      <c r="M1446" s="255"/>
      <c r="N1446" s="326"/>
      <c r="O1446" s="256"/>
      <c r="P1446" s="256"/>
      <c r="Q1446" s="256"/>
      <c r="R1446" s="256"/>
      <c r="S1446" s="256"/>
      <c r="T1446" s="256"/>
      <c r="U1446" s="256"/>
      <c r="V1446" s="257"/>
      <c r="W1446" s="257"/>
      <c r="X1446" s="257"/>
      <c r="Y1446" s="257"/>
      <c r="Z1446" s="257"/>
      <c r="AA1446" s="257"/>
      <c r="AB1446" s="253"/>
      <c r="AC1446" s="258"/>
      <c r="AD1446" s="253"/>
      <c r="AE1446" s="253"/>
      <c r="AF1446" s="253"/>
      <c r="AG1446" s="253"/>
      <c r="AH1446" s="253"/>
      <c r="AI1446" s="253"/>
      <c r="AJ1446" s="253"/>
      <c r="AK1446" s="258"/>
      <c r="AL1446" s="258"/>
      <c r="AM1446" s="258"/>
      <c r="AN1446" s="258"/>
      <c r="AO1446" s="258"/>
      <c r="AP1446" s="258"/>
      <c r="AQ1446" s="258"/>
      <c r="AR1446" s="258"/>
      <c r="AS1446" s="258"/>
      <c r="AT1446" s="258"/>
      <c r="AU1446" s="258"/>
      <c r="AV1446" s="258"/>
      <c r="AW1446" s="258"/>
      <c r="AX1446" s="258"/>
      <c r="AY1446" s="258"/>
      <c r="AZ1446" s="258"/>
      <c r="BA1446" s="258"/>
      <c r="BB1446" s="258"/>
      <c r="BC1446" s="258"/>
      <c r="BD1446" s="258"/>
      <c r="BE1446" s="258"/>
      <c r="BF1446" s="258"/>
      <c r="BG1446" s="258"/>
      <c r="BH1446" s="258"/>
      <c r="BI1446" s="258"/>
      <c r="BJ1446" s="258"/>
      <c r="BK1446" s="258"/>
      <c r="BL1446" s="297"/>
      <c r="BM1446" s="258"/>
      <c r="BN1446" s="258"/>
      <c r="BO1446" s="258"/>
      <c r="BP1446" s="258"/>
      <c r="BQ1446" s="258"/>
      <c r="BR1446" s="258"/>
      <c r="BS1446" s="258"/>
      <c r="BT1446" s="258"/>
      <c r="BU1446" s="258"/>
      <c r="BV1446" s="259"/>
      <c r="BW1446" s="260"/>
      <c r="BX1446" s="258"/>
      <c r="BY1446" s="258"/>
      <c r="BZ1446" s="258"/>
      <c r="CA1446" s="258"/>
    </row>
    <row r="1447" spans="2:79" x14ac:dyDescent="0.25">
      <c r="B1447" s="263"/>
      <c r="C1447" s="261"/>
      <c r="I1447" s="220"/>
      <c r="J1447" s="253"/>
      <c r="K1447" s="254"/>
      <c r="L1447" s="254"/>
      <c r="M1447" s="255"/>
      <c r="N1447" s="326"/>
      <c r="O1447" s="256"/>
      <c r="P1447" s="256"/>
      <c r="Q1447" s="256"/>
      <c r="R1447" s="256"/>
      <c r="S1447" s="256"/>
      <c r="T1447" s="256"/>
      <c r="U1447" s="256"/>
      <c r="V1447" s="257"/>
      <c r="W1447" s="257"/>
      <c r="X1447" s="257"/>
      <c r="Y1447" s="257"/>
      <c r="Z1447" s="257"/>
      <c r="AA1447" s="257"/>
      <c r="AB1447" s="253"/>
      <c r="AC1447" s="258"/>
      <c r="AD1447" s="253"/>
      <c r="AE1447" s="253"/>
      <c r="AF1447" s="253"/>
      <c r="AG1447" s="253"/>
      <c r="AH1447" s="253"/>
      <c r="AI1447" s="253"/>
      <c r="AJ1447" s="253"/>
      <c r="AK1447" s="258"/>
      <c r="AL1447" s="258"/>
      <c r="AM1447" s="258"/>
      <c r="AN1447" s="258"/>
      <c r="AO1447" s="258"/>
      <c r="AP1447" s="258"/>
      <c r="AQ1447" s="258"/>
      <c r="AR1447" s="258"/>
      <c r="AS1447" s="258"/>
      <c r="AT1447" s="258"/>
      <c r="AU1447" s="258"/>
      <c r="AV1447" s="258"/>
      <c r="AW1447" s="258"/>
      <c r="AX1447" s="258"/>
      <c r="AY1447" s="258"/>
      <c r="AZ1447" s="258"/>
      <c r="BA1447" s="258"/>
      <c r="BB1447" s="258"/>
      <c r="BC1447" s="258"/>
      <c r="BD1447" s="258"/>
      <c r="BE1447" s="258"/>
      <c r="BF1447" s="258"/>
      <c r="BG1447" s="258"/>
      <c r="BH1447" s="258"/>
      <c r="BI1447" s="258"/>
      <c r="BJ1447" s="258"/>
      <c r="BK1447" s="258"/>
      <c r="BL1447" s="297"/>
      <c r="BM1447" s="258"/>
      <c r="BN1447" s="258"/>
      <c r="BO1447" s="258"/>
      <c r="BP1447" s="258"/>
      <c r="BQ1447" s="258"/>
      <c r="BR1447" s="258"/>
      <c r="BS1447" s="258"/>
      <c r="BT1447" s="258"/>
      <c r="BU1447" s="258"/>
      <c r="BV1447" s="259"/>
      <c r="BW1447" s="260"/>
      <c r="BX1447" s="258"/>
      <c r="BY1447" s="258"/>
      <c r="BZ1447" s="258"/>
      <c r="CA1447" s="258"/>
    </row>
    <row r="1448" spans="2:79" x14ac:dyDescent="0.25">
      <c r="B1448" s="263"/>
      <c r="C1448" s="261"/>
      <c r="I1448" s="220"/>
      <c r="J1448" s="253"/>
      <c r="K1448" s="254"/>
      <c r="L1448" s="254"/>
      <c r="M1448" s="255"/>
      <c r="N1448" s="326"/>
      <c r="O1448" s="256"/>
      <c r="P1448" s="256"/>
      <c r="Q1448" s="256"/>
      <c r="R1448" s="256"/>
      <c r="S1448" s="256"/>
      <c r="T1448" s="256"/>
      <c r="U1448" s="256"/>
      <c r="V1448" s="257"/>
      <c r="W1448" s="257"/>
      <c r="X1448" s="257"/>
      <c r="Y1448" s="257"/>
      <c r="Z1448" s="257"/>
      <c r="AA1448" s="257"/>
      <c r="AB1448" s="253"/>
      <c r="AC1448" s="258"/>
      <c r="AD1448" s="253"/>
      <c r="AE1448" s="253"/>
      <c r="AF1448" s="253"/>
      <c r="AG1448" s="253"/>
      <c r="AH1448" s="253"/>
      <c r="AI1448" s="253"/>
      <c r="AJ1448" s="253"/>
      <c r="AK1448" s="258"/>
      <c r="AL1448" s="258"/>
      <c r="AM1448" s="258"/>
      <c r="AN1448" s="258"/>
      <c r="AO1448" s="258"/>
      <c r="AP1448" s="258"/>
      <c r="AQ1448" s="258"/>
      <c r="AR1448" s="258"/>
      <c r="AS1448" s="258"/>
      <c r="AT1448" s="258"/>
      <c r="AU1448" s="258"/>
      <c r="AV1448" s="258"/>
      <c r="AW1448" s="258"/>
      <c r="AX1448" s="258"/>
      <c r="AY1448" s="258"/>
      <c r="AZ1448" s="258"/>
      <c r="BA1448" s="258"/>
      <c r="BB1448" s="258"/>
      <c r="BC1448" s="258"/>
      <c r="BD1448" s="258"/>
      <c r="BE1448" s="258"/>
      <c r="BF1448" s="258"/>
      <c r="BG1448" s="258"/>
      <c r="BH1448" s="258"/>
      <c r="BI1448" s="258"/>
      <c r="BJ1448" s="258"/>
      <c r="BK1448" s="258"/>
      <c r="BL1448" s="297"/>
      <c r="BM1448" s="258"/>
      <c r="BN1448" s="258"/>
      <c r="BO1448" s="258"/>
      <c r="BP1448" s="258"/>
      <c r="BQ1448" s="258"/>
      <c r="BR1448" s="258"/>
      <c r="BS1448" s="258"/>
      <c r="BT1448" s="258"/>
      <c r="BU1448" s="258"/>
      <c r="BV1448" s="259"/>
      <c r="BW1448" s="260"/>
      <c r="BX1448" s="258"/>
      <c r="BY1448" s="258"/>
      <c r="BZ1448" s="258"/>
      <c r="CA1448" s="258"/>
    </row>
    <row r="1449" spans="2:79" x14ac:dyDescent="0.25">
      <c r="B1449" s="263"/>
      <c r="C1449" s="261"/>
      <c r="I1449" s="220"/>
      <c r="J1449" s="253"/>
      <c r="K1449" s="254"/>
      <c r="L1449" s="254"/>
      <c r="M1449" s="255"/>
      <c r="N1449" s="326"/>
      <c r="O1449" s="256"/>
      <c r="P1449" s="256"/>
      <c r="Q1449" s="256"/>
      <c r="R1449" s="256"/>
      <c r="S1449" s="256"/>
      <c r="T1449" s="256"/>
      <c r="U1449" s="256"/>
      <c r="V1449" s="257"/>
      <c r="W1449" s="257"/>
      <c r="X1449" s="257"/>
      <c r="Y1449" s="257"/>
      <c r="Z1449" s="257"/>
      <c r="AA1449" s="257"/>
      <c r="AB1449" s="253"/>
      <c r="AC1449" s="258"/>
      <c r="AD1449" s="253"/>
      <c r="AE1449" s="253"/>
      <c r="AF1449" s="253"/>
      <c r="AG1449" s="253"/>
      <c r="AH1449" s="253"/>
      <c r="AI1449" s="253"/>
      <c r="AJ1449" s="253"/>
      <c r="AK1449" s="258"/>
      <c r="AL1449" s="258"/>
      <c r="AM1449" s="258"/>
      <c r="AN1449" s="258"/>
      <c r="AO1449" s="258"/>
      <c r="AP1449" s="258"/>
      <c r="AQ1449" s="258"/>
      <c r="AR1449" s="258"/>
      <c r="AS1449" s="258"/>
      <c r="AT1449" s="258"/>
      <c r="AU1449" s="258"/>
      <c r="AV1449" s="258"/>
      <c r="AW1449" s="258"/>
      <c r="AX1449" s="258"/>
      <c r="AY1449" s="258"/>
      <c r="AZ1449" s="258"/>
      <c r="BA1449" s="258"/>
      <c r="BB1449" s="258"/>
      <c r="BC1449" s="258"/>
      <c r="BD1449" s="258"/>
      <c r="BE1449" s="258"/>
      <c r="BF1449" s="258"/>
      <c r="BG1449" s="258"/>
      <c r="BH1449" s="258"/>
      <c r="BI1449" s="258"/>
      <c r="BJ1449" s="258"/>
      <c r="BK1449" s="258"/>
      <c r="BL1449" s="297"/>
      <c r="BM1449" s="258"/>
      <c r="BN1449" s="258"/>
      <c r="BO1449" s="258"/>
      <c r="BP1449" s="258"/>
      <c r="BQ1449" s="258"/>
      <c r="BR1449" s="258"/>
      <c r="BS1449" s="258"/>
      <c r="BT1449" s="258"/>
      <c r="BU1449" s="258"/>
      <c r="BV1449" s="259"/>
      <c r="BW1449" s="260"/>
      <c r="BX1449" s="258"/>
      <c r="BY1449" s="258"/>
      <c r="BZ1449" s="258"/>
      <c r="CA1449" s="258"/>
    </row>
    <row r="1450" spans="2:79" x14ac:dyDescent="0.25">
      <c r="B1450" s="263"/>
      <c r="C1450" s="261"/>
      <c r="I1450" s="220"/>
      <c r="J1450" s="253"/>
      <c r="K1450" s="254"/>
      <c r="L1450" s="254"/>
      <c r="M1450" s="255"/>
      <c r="N1450" s="326"/>
      <c r="O1450" s="256"/>
      <c r="P1450" s="256"/>
      <c r="Q1450" s="256"/>
      <c r="R1450" s="256"/>
      <c r="S1450" s="256"/>
      <c r="T1450" s="256"/>
      <c r="U1450" s="256"/>
      <c r="V1450" s="257"/>
      <c r="W1450" s="257"/>
      <c r="X1450" s="257"/>
      <c r="Y1450" s="257"/>
      <c r="Z1450" s="257"/>
      <c r="AA1450" s="257"/>
      <c r="AB1450" s="253"/>
      <c r="AC1450" s="258"/>
      <c r="AD1450" s="253"/>
      <c r="AE1450" s="253"/>
      <c r="AF1450" s="253"/>
      <c r="AG1450" s="253"/>
      <c r="AH1450" s="253"/>
      <c r="AI1450" s="253"/>
      <c r="AJ1450" s="253"/>
      <c r="AK1450" s="258"/>
      <c r="AL1450" s="258"/>
      <c r="AM1450" s="258"/>
      <c r="AN1450" s="258"/>
      <c r="AO1450" s="258"/>
      <c r="AP1450" s="258"/>
      <c r="AQ1450" s="258"/>
      <c r="AR1450" s="258"/>
      <c r="AS1450" s="258"/>
      <c r="AT1450" s="258"/>
      <c r="AU1450" s="258"/>
      <c r="AV1450" s="258"/>
      <c r="AW1450" s="258"/>
      <c r="AX1450" s="258"/>
      <c r="AY1450" s="258"/>
      <c r="AZ1450" s="258"/>
      <c r="BA1450" s="258"/>
      <c r="BB1450" s="258"/>
      <c r="BC1450" s="258"/>
      <c r="BD1450" s="258"/>
      <c r="BE1450" s="258"/>
      <c r="BF1450" s="258"/>
      <c r="BG1450" s="258"/>
      <c r="BH1450" s="258"/>
      <c r="BI1450" s="258"/>
      <c r="BJ1450" s="258"/>
      <c r="BK1450" s="258"/>
      <c r="BL1450" s="297"/>
      <c r="BM1450" s="258"/>
      <c r="BN1450" s="258"/>
      <c r="BO1450" s="258"/>
      <c r="BP1450" s="258"/>
      <c r="BQ1450" s="258"/>
      <c r="BR1450" s="258"/>
      <c r="BS1450" s="258"/>
      <c r="BT1450" s="258"/>
      <c r="BU1450" s="258"/>
      <c r="BV1450" s="259"/>
      <c r="BW1450" s="260"/>
      <c r="BX1450" s="258"/>
      <c r="BY1450" s="258"/>
      <c r="BZ1450" s="258"/>
      <c r="CA1450" s="258"/>
    </row>
    <row r="1451" spans="2:79" x14ac:dyDescent="0.25">
      <c r="B1451" s="263"/>
      <c r="C1451" s="261"/>
      <c r="I1451" s="220"/>
      <c r="J1451" s="253"/>
      <c r="K1451" s="254"/>
      <c r="L1451" s="254"/>
      <c r="M1451" s="255"/>
      <c r="N1451" s="326"/>
      <c r="O1451" s="256"/>
      <c r="P1451" s="256"/>
      <c r="Q1451" s="256"/>
      <c r="R1451" s="256"/>
      <c r="S1451" s="256"/>
      <c r="T1451" s="256"/>
      <c r="U1451" s="256"/>
      <c r="V1451" s="257"/>
      <c r="W1451" s="257"/>
      <c r="X1451" s="257"/>
      <c r="Y1451" s="257"/>
      <c r="Z1451" s="257"/>
      <c r="AA1451" s="257"/>
      <c r="AB1451" s="253"/>
      <c r="AC1451" s="258"/>
      <c r="AD1451" s="253"/>
      <c r="AE1451" s="253"/>
      <c r="AF1451" s="253"/>
      <c r="AG1451" s="253"/>
      <c r="AH1451" s="253"/>
      <c r="AI1451" s="253"/>
      <c r="AJ1451" s="253"/>
      <c r="AK1451" s="258"/>
      <c r="AL1451" s="258"/>
      <c r="AM1451" s="258"/>
      <c r="AN1451" s="258"/>
      <c r="AO1451" s="258"/>
      <c r="AP1451" s="258"/>
      <c r="AQ1451" s="258"/>
      <c r="AR1451" s="258"/>
      <c r="AS1451" s="258"/>
      <c r="AT1451" s="258"/>
      <c r="AU1451" s="258"/>
      <c r="AV1451" s="258"/>
      <c r="AW1451" s="258"/>
      <c r="AX1451" s="258"/>
      <c r="AY1451" s="258"/>
      <c r="AZ1451" s="258"/>
      <c r="BA1451" s="258"/>
      <c r="BB1451" s="258"/>
      <c r="BC1451" s="258"/>
      <c r="BD1451" s="258"/>
      <c r="BE1451" s="258"/>
      <c r="BF1451" s="258"/>
      <c r="BG1451" s="258"/>
      <c r="BH1451" s="258"/>
      <c r="BI1451" s="258"/>
      <c r="BJ1451" s="258"/>
      <c r="BK1451" s="258"/>
      <c r="BL1451" s="297"/>
      <c r="BM1451" s="258"/>
      <c r="BN1451" s="258"/>
      <c r="BO1451" s="258"/>
      <c r="BP1451" s="258"/>
      <c r="BQ1451" s="258"/>
      <c r="BR1451" s="258"/>
      <c r="BS1451" s="258"/>
      <c r="BT1451" s="258"/>
      <c r="BU1451" s="258"/>
      <c r="BV1451" s="259"/>
      <c r="BW1451" s="260"/>
      <c r="BX1451" s="258"/>
      <c r="BY1451" s="258"/>
      <c r="BZ1451" s="258"/>
      <c r="CA1451" s="258"/>
    </row>
    <row r="1452" spans="2:79" x14ac:dyDescent="0.25">
      <c r="B1452" s="263"/>
      <c r="C1452" s="261"/>
      <c r="I1452" s="220"/>
      <c r="J1452" s="253"/>
      <c r="K1452" s="254"/>
      <c r="L1452" s="254"/>
      <c r="M1452" s="255"/>
      <c r="N1452" s="326"/>
      <c r="O1452" s="256"/>
      <c r="P1452" s="256"/>
      <c r="Q1452" s="256"/>
      <c r="R1452" s="256"/>
      <c r="S1452" s="256"/>
      <c r="T1452" s="256"/>
      <c r="U1452" s="256"/>
      <c r="V1452" s="257"/>
      <c r="W1452" s="257"/>
      <c r="X1452" s="257"/>
      <c r="Y1452" s="257"/>
      <c r="Z1452" s="257"/>
      <c r="AA1452" s="257"/>
      <c r="AB1452" s="253"/>
      <c r="AC1452" s="258"/>
      <c r="AD1452" s="253"/>
      <c r="AE1452" s="253"/>
      <c r="AF1452" s="253"/>
      <c r="AG1452" s="253"/>
      <c r="AH1452" s="253"/>
      <c r="AI1452" s="253"/>
      <c r="AJ1452" s="253"/>
      <c r="AK1452" s="258"/>
      <c r="AL1452" s="258"/>
      <c r="AM1452" s="258"/>
      <c r="AN1452" s="258"/>
      <c r="AO1452" s="258"/>
      <c r="AP1452" s="258"/>
      <c r="AQ1452" s="258"/>
      <c r="AR1452" s="258"/>
      <c r="AS1452" s="258"/>
      <c r="AT1452" s="258"/>
      <c r="AU1452" s="258"/>
      <c r="AV1452" s="258"/>
      <c r="AW1452" s="258"/>
      <c r="AX1452" s="258"/>
      <c r="AY1452" s="258"/>
      <c r="AZ1452" s="258"/>
      <c r="BA1452" s="258"/>
      <c r="BB1452" s="258"/>
      <c r="BC1452" s="258"/>
      <c r="BD1452" s="258"/>
      <c r="BE1452" s="258"/>
      <c r="BF1452" s="258"/>
      <c r="BG1452" s="258"/>
      <c r="BH1452" s="258"/>
      <c r="BI1452" s="258"/>
      <c r="BJ1452" s="258"/>
      <c r="BK1452" s="258"/>
      <c r="BL1452" s="297"/>
      <c r="BM1452" s="258"/>
      <c r="BN1452" s="258"/>
      <c r="BO1452" s="258"/>
      <c r="BP1452" s="258"/>
      <c r="BQ1452" s="258"/>
      <c r="BR1452" s="258"/>
      <c r="BS1452" s="258"/>
      <c r="BT1452" s="258"/>
      <c r="BU1452" s="258"/>
      <c r="BV1452" s="259"/>
      <c r="BW1452" s="260"/>
      <c r="BX1452" s="258"/>
      <c r="BY1452" s="258"/>
      <c r="BZ1452" s="258"/>
      <c r="CA1452" s="258"/>
    </row>
    <row r="1453" spans="2:79" x14ac:dyDescent="0.25">
      <c r="B1453" s="263"/>
      <c r="C1453" s="261"/>
      <c r="I1453" s="220"/>
      <c r="J1453" s="253"/>
      <c r="K1453" s="254"/>
      <c r="L1453" s="254"/>
      <c r="M1453" s="255"/>
      <c r="N1453" s="326"/>
      <c r="O1453" s="256"/>
      <c r="P1453" s="256"/>
      <c r="Q1453" s="256"/>
      <c r="R1453" s="256"/>
      <c r="S1453" s="256"/>
      <c r="T1453" s="256"/>
      <c r="U1453" s="256"/>
      <c r="V1453" s="257"/>
      <c r="W1453" s="257"/>
      <c r="X1453" s="257"/>
      <c r="Y1453" s="257"/>
      <c r="Z1453" s="257"/>
      <c r="AA1453" s="257"/>
      <c r="AB1453" s="253"/>
      <c r="AC1453" s="258"/>
      <c r="AD1453" s="253"/>
      <c r="AE1453" s="253"/>
      <c r="AF1453" s="253"/>
      <c r="AG1453" s="253"/>
      <c r="AH1453" s="253"/>
      <c r="AI1453" s="253"/>
      <c r="AJ1453" s="253"/>
      <c r="AK1453" s="258"/>
      <c r="AL1453" s="258"/>
      <c r="AM1453" s="258"/>
      <c r="AN1453" s="258"/>
      <c r="AO1453" s="258"/>
      <c r="AP1453" s="258"/>
      <c r="AQ1453" s="258"/>
      <c r="AR1453" s="258"/>
      <c r="AS1453" s="258"/>
      <c r="AT1453" s="258"/>
      <c r="AU1453" s="258"/>
      <c r="AV1453" s="258"/>
      <c r="AW1453" s="258"/>
      <c r="AX1453" s="258"/>
      <c r="AY1453" s="258"/>
      <c r="AZ1453" s="258"/>
      <c r="BA1453" s="258"/>
      <c r="BB1453" s="258"/>
      <c r="BC1453" s="258"/>
      <c r="BD1453" s="258"/>
      <c r="BE1453" s="258"/>
      <c r="BF1453" s="258"/>
      <c r="BG1453" s="258"/>
      <c r="BH1453" s="258"/>
      <c r="BI1453" s="258"/>
      <c r="BJ1453" s="258"/>
      <c r="BK1453" s="258"/>
      <c r="BL1453" s="297"/>
      <c r="BM1453" s="258"/>
      <c r="BN1453" s="258"/>
      <c r="BO1453" s="258"/>
      <c r="BP1453" s="258"/>
      <c r="BQ1453" s="258"/>
      <c r="BR1453" s="258"/>
      <c r="BS1453" s="258"/>
      <c r="BT1453" s="258"/>
      <c r="BU1453" s="258"/>
      <c r="BV1453" s="259"/>
      <c r="BW1453" s="260"/>
      <c r="BX1453" s="258"/>
      <c r="BY1453" s="258"/>
      <c r="BZ1453" s="258"/>
      <c r="CA1453" s="258"/>
    </row>
    <row r="1454" spans="2:79" x14ac:dyDescent="0.25">
      <c r="B1454" s="263"/>
      <c r="C1454" s="261"/>
      <c r="I1454" s="220"/>
      <c r="J1454" s="253"/>
      <c r="K1454" s="254"/>
      <c r="L1454" s="254"/>
      <c r="M1454" s="255"/>
      <c r="N1454" s="326"/>
      <c r="O1454" s="256"/>
      <c r="P1454" s="256"/>
      <c r="Q1454" s="256"/>
      <c r="R1454" s="256"/>
      <c r="S1454" s="256"/>
      <c r="T1454" s="256"/>
      <c r="U1454" s="256"/>
      <c r="V1454" s="257"/>
      <c r="W1454" s="257"/>
      <c r="X1454" s="257"/>
      <c r="Y1454" s="257"/>
      <c r="Z1454" s="257"/>
      <c r="AA1454" s="257"/>
      <c r="AB1454" s="253"/>
      <c r="AC1454" s="258"/>
      <c r="AD1454" s="253"/>
      <c r="AE1454" s="253"/>
      <c r="AF1454" s="253"/>
      <c r="AG1454" s="253"/>
      <c r="AH1454" s="253"/>
      <c r="AI1454" s="253"/>
      <c r="AJ1454" s="253"/>
      <c r="AK1454" s="258"/>
      <c r="AL1454" s="258"/>
      <c r="AM1454" s="258"/>
      <c r="AN1454" s="258"/>
      <c r="AO1454" s="258"/>
      <c r="AP1454" s="258"/>
      <c r="AQ1454" s="258"/>
      <c r="AR1454" s="258"/>
      <c r="AS1454" s="258"/>
      <c r="AT1454" s="258"/>
      <c r="AU1454" s="258"/>
      <c r="AV1454" s="258"/>
      <c r="AW1454" s="258"/>
      <c r="AX1454" s="258"/>
      <c r="AY1454" s="258"/>
      <c r="AZ1454" s="258"/>
      <c r="BA1454" s="258"/>
      <c r="BB1454" s="258"/>
      <c r="BC1454" s="258"/>
      <c r="BD1454" s="258"/>
      <c r="BE1454" s="258"/>
      <c r="BF1454" s="258"/>
      <c r="BG1454" s="258"/>
      <c r="BH1454" s="258"/>
      <c r="BI1454" s="258"/>
      <c r="BJ1454" s="258"/>
      <c r="BK1454" s="258"/>
      <c r="BL1454" s="297"/>
      <c r="BM1454" s="258"/>
      <c r="BN1454" s="258"/>
      <c r="BO1454" s="258"/>
      <c r="BP1454" s="258"/>
      <c r="BQ1454" s="258"/>
      <c r="BR1454" s="258"/>
      <c r="BS1454" s="258"/>
      <c r="BT1454" s="258"/>
      <c r="BU1454" s="258"/>
      <c r="BV1454" s="259"/>
      <c r="BW1454" s="260"/>
      <c r="BX1454" s="258"/>
      <c r="BY1454" s="258"/>
      <c r="BZ1454" s="258"/>
      <c r="CA1454" s="258"/>
    </row>
    <row r="1455" spans="2:79" x14ac:dyDescent="0.25">
      <c r="B1455" s="263"/>
      <c r="C1455" s="261"/>
      <c r="I1455" s="220"/>
      <c r="J1455" s="253"/>
      <c r="K1455" s="254"/>
      <c r="L1455" s="254"/>
      <c r="M1455" s="255"/>
      <c r="N1455" s="326"/>
      <c r="O1455" s="256"/>
      <c r="P1455" s="256"/>
      <c r="Q1455" s="256"/>
      <c r="R1455" s="256"/>
      <c r="S1455" s="256"/>
      <c r="T1455" s="256"/>
      <c r="U1455" s="256"/>
      <c r="V1455" s="257"/>
      <c r="W1455" s="257"/>
      <c r="X1455" s="257"/>
      <c r="Y1455" s="257"/>
      <c r="Z1455" s="257"/>
      <c r="AA1455" s="257"/>
      <c r="AB1455" s="253"/>
      <c r="AC1455" s="258"/>
      <c r="AD1455" s="253"/>
      <c r="AE1455" s="253"/>
      <c r="AF1455" s="253"/>
      <c r="AG1455" s="253"/>
      <c r="AH1455" s="253"/>
      <c r="AI1455" s="253"/>
      <c r="AJ1455" s="253"/>
      <c r="AK1455" s="258"/>
      <c r="AL1455" s="258"/>
      <c r="AM1455" s="258"/>
      <c r="AN1455" s="258"/>
      <c r="AO1455" s="258"/>
      <c r="AP1455" s="258"/>
      <c r="AQ1455" s="258"/>
      <c r="AR1455" s="258"/>
      <c r="AS1455" s="258"/>
      <c r="AT1455" s="258"/>
      <c r="AU1455" s="258"/>
      <c r="AV1455" s="258"/>
      <c r="AW1455" s="258"/>
      <c r="AX1455" s="258"/>
      <c r="AY1455" s="258"/>
      <c r="AZ1455" s="258"/>
      <c r="BA1455" s="258"/>
      <c r="BB1455" s="258"/>
      <c r="BC1455" s="258"/>
      <c r="BD1455" s="258"/>
      <c r="BE1455" s="258"/>
      <c r="BF1455" s="258"/>
      <c r="BG1455" s="258"/>
      <c r="BH1455" s="258"/>
      <c r="BI1455" s="258"/>
      <c r="BJ1455" s="258"/>
      <c r="BK1455" s="258"/>
      <c r="BL1455" s="297"/>
      <c r="BM1455" s="258"/>
      <c r="BN1455" s="258"/>
      <c r="BO1455" s="258"/>
      <c r="BP1455" s="258"/>
      <c r="BQ1455" s="258"/>
      <c r="BR1455" s="258"/>
      <c r="BS1455" s="258"/>
      <c r="BT1455" s="258"/>
      <c r="BU1455" s="258"/>
      <c r="BV1455" s="259"/>
      <c r="BW1455" s="260"/>
      <c r="BX1455" s="258"/>
      <c r="BY1455" s="258"/>
      <c r="BZ1455" s="258"/>
      <c r="CA1455" s="258"/>
    </row>
    <row r="1456" spans="2:79" x14ac:dyDescent="0.25">
      <c r="B1456" s="263"/>
      <c r="C1456" s="261"/>
      <c r="I1456" s="220"/>
      <c r="J1456" s="253"/>
      <c r="K1456" s="254"/>
      <c r="L1456" s="254"/>
      <c r="M1456" s="255"/>
      <c r="N1456" s="326"/>
      <c r="O1456" s="256"/>
      <c r="P1456" s="256"/>
      <c r="Q1456" s="256"/>
      <c r="R1456" s="256"/>
      <c r="S1456" s="256"/>
      <c r="T1456" s="256"/>
      <c r="U1456" s="256"/>
      <c r="V1456" s="257"/>
      <c r="W1456" s="257"/>
      <c r="X1456" s="257"/>
      <c r="Y1456" s="257"/>
      <c r="Z1456" s="257"/>
      <c r="AA1456" s="257"/>
      <c r="AB1456" s="253"/>
      <c r="AC1456" s="258"/>
      <c r="AD1456" s="253"/>
      <c r="AE1456" s="253"/>
      <c r="AF1456" s="253"/>
      <c r="AG1456" s="253"/>
      <c r="AH1456" s="253"/>
      <c r="AI1456" s="253"/>
      <c r="AJ1456" s="253"/>
      <c r="AK1456" s="258"/>
      <c r="AL1456" s="258"/>
      <c r="AM1456" s="258"/>
      <c r="AN1456" s="258"/>
      <c r="AO1456" s="258"/>
      <c r="AP1456" s="258"/>
      <c r="AQ1456" s="258"/>
      <c r="AR1456" s="258"/>
      <c r="AS1456" s="258"/>
      <c r="AT1456" s="258"/>
      <c r="AU1456" s="258"/>
      <c r="AV1456" s="258"/>
      <c r="AW1456" s="258"/>
      <c r="AX1456" s="258"/>
      <c r="AY1456" s="258"/>
      <c r="AZ1456" s="258"/>
      <c r="BA1456" s="258"/>
      <c r="BB1456" s="258"/>
      <c r="BC1456" s="258"/>
      <c r="BD1456" s="258"/>
      <c r="BE1456" s="258"/>
      <c r="BF1456" s="258"/>
      <c r="BG1456" s="258"/>
      <c r="BH1456" s="258"/>
      <c r="BI1456" s="258"/>
      <c r="BJ1456" s="258"/>
      <c r="BK1456" s="258"/>
      <c r="BL1456" s="297"/>
      <c r="BM1456" s="258"/>
      <c r="BN1456" s="258"/>
      <c r="BO1456" s="258"/>
      <c r="BP1456" s="258"/>
      <c r="BQ1456" s="258"/>
      <c r="BR1456" s="258"/>
      <c r="BS1456" s="258"/>
      <c r="BT1456" s="258"/>
      <c r="BU1456" s="258"/>
      <c r="BV1456" s="259"/>
      <c r="BW1456" s="260"/>
      <c r="BX1456" s="258"/>
      <c r="BY1456" s="258"/>
      <c r="BZ1456" s="258"/>
      <c r="CA1456" s="258"/>
    </row>
    <row r="1457" spans="2:79" x14ac:dyDescent="0.25">
      <c r="B1457" s="263"/>
      <c r="C1457" s="261"/>
      <c r="I1457" s="220"/>
      <c r="J1457" s="253"/>
      <c r="K1457" s="254"/>
      <c r="L1457" s="254"/>
      <c r="M1457" s="255"/>
      <c r="N1457" s="326"/>
      <c r="O1457" s="256"/>
      <c r="P1457" s="256"/>
      <c r="Q1457" s="256"/>
      <c r="R1457" s="256"/>
      <c r="S1457" s="256"/>
      <c r="T1457" s="256"/>
      <c r="U1457" s="256"/>
      <c r="V1457" s="257"/>
      <c r="W1457" s="257"/>
      <c r="X1457" s="257"/>
      <c r="Y1457" s="257"/>
      <c r="Z1457" s="257"/>
      <c r="AA1457" s="257"/>
      <c r="AB1457" s="253"/>
      <c r="AC1457" s="258"/>
      <c r="AD1457" s="253"/>
      <c r="AE1457" s="253"/>
      <c r="AF1457" s="253"/>
      <c r="AG1457" s="253"/>
      <c r="AH1457" s="253"/>
      <c r="AI1457" s="253"/>
      <c r="AJ1457" s="253"/>
      <c r="AK1457" s="258"/>
      <c r="AL1457" s="258"/>
      <c r="AM1457" s="258"/>
      <c r="AN1457" s="258"/>
      <c r="AO1457" s="258"/>
      <c r="AP1457" s="258"/>
      <c r="AQ1457" s="258"/>
      <c r="AR1457" s="258"/>
      <c r="AS1457" s="258"/>
      <c r="AT1457" s="258"/>
      <c r="AU1457" s="258"/>
      <c r="AV1457" s="258"/>
      <c r="AW1457" s="258"/>
      <c r="AX1457" s="258"/>
      <c r="AY1457" s="258"/>
      <c r="AZ1457" s="258"/>
      <c r="BA1457" s="258"/>
      <c r="BB1457" s="258"/>
      <c r="BC1457" s="258"/>
      <c r="BD1457" s="258"/>
      <c r="BE1457" s="258"/>
      <c r="BF1457" s="258"/>
      <c r="BG1457" s="258"/>
      <c r="BH1457" s="258"/>
      <c r="BI1457" s="258"/>
      <c r="BJ1457" s="258"/>
      <c r="BK1457" s="258"/>
      <c r="BL1457" s="297"/>
      <c r="BM1457" s="258"/>
      <c r="BN1457" s="258"/>
      <c r="BO1457" s="258"/>
      <c r="BP1457" s="258"/>
      <c r="BQ1457" s="258"/>
      <c r="BR1457" s="258"/>
      <c r="BS1457" s="258"/>
      <c r="BT1457" s="258"/>
      <c r="BU1457" s="258"/>
      <c r="BV1457" s="259"/>
      <c r="BW1457" s="260"/>
      <c r="BX1457" s="258"/>
      <c r="BY1457" s="258"/>
      <c r="BZ1457" s="258"/>
      <c r="CA1457" s="258"/>
    </row>
    <row r="1458" spans="2:79" x14ac:dyDescent="0.25">
      <c r="B1458" s="263"/>
      <c r="C1458" s="261"/>
      <c r="I1458" s="220"/>
      <c r="J1458" s="253"/>
      <c r="K1458" s="254"/>
      <c r="L1458" s="254"/>
      <c r="M1458" s="255"/>
      <c r="N1458" s="326"/>
      <c r="O1458" s="256"/>
      <c r="P1458" s="256"/>
      <c r="Q1458" s="256"/>
      <c r="R1458" s="256"/>
      <c r="S1458" s="256"/>
      <c r="T1458" s="256"/>
      <c r="U1458" s="256"/>
      <c r="V1458" s="257"/>
      <c r="W1458" s="257"/>
      <c r="X1458" s="257"/>
      <c r="Y1458" s="257"/>
      <c r="Z1458" s="257"/>
      <c r="AA1458" s="257"/>
      <c r="AB1458" s="253"/>
      <c r="AC1458" s="258"/>
      <c r="AD1458" s="253"/>
      <c r="AE1458" s="253"/>
      <c r="AF1458" s="253"/>
      <c r="AG1458" s="253"/>
      <c r="AH1458" s="253"/>
      <c r="AI1458" s="253"/>
      <c r="AJ1458" s="253"/>
      <c r="AK1458" s="258"/>
      <c r="AL1458" s="258"/>
      <c r="AM1458" s="258"/>
      <c r="AN1458" s="258"/>
      <c r="AO1458" s="258"/>
      <c r="AP1458" s="258"/>
      <c r="AQ1458" s="258"/>
      <c r="AR1458" s="258"/>
      <c r="AS1458" s="258"/>
      <c r="AT1458" s="258"/>
      <c r="AU1458" s="258"/>
      <c r="AV1458" s="258"/>
      <c r="AW1458" s="258"/>
      <c r="AX1458" s="258"/>
      <c r="AY1458" s="258"/>
      <c r="AZ1458" s="258"/>
      <c r="BA1458" s="258"/>
      <c r="BB1458" s="258"/>
      <c r="BC1458" s="258"/>
      <c r="BD1458" s="258"/>
      <c r="BE1458" s="258"/>
      <c r="BF1458" s="258"/>
      <c r="BG1458" s="258"/>
      <c r="BH1458" s="258"/>
      <c r="BI1458" s="258"/>
      <c r="BJ1458" s="258"/>
      <c r="BK1458" s="258"/>
      <c r="BL1458" s="297"/>
      <c r="BM1458" s="258"/>
      <c r="BN1458" s="258"/>
      <c r="BO1458" s="258"/>
      <c r="BP1458" s="258"/>
      <c r="BQ1458" s="258"/>
      <c r="BR1458" s="258"/>
      <c r="BS1458" s="258"/>
      <c r="BT1458" s="258"/>
      <c r="BU1458" s="258"/>
      <c r="BV1458" s="259"/>
      <c r="BW1458" s="260"/>
      <c r="BX1458" s="258"/>
      <c r="BY1458" s="258"/>
      <c r="BZ1458" s="258"/>
      <c r="CA1458" s="258"/>
    </row>
    <row r="1459" spans="2:79" x14ac:dyDescent="0.25">
      <c r="B1459" s="263"/>
      <c r="C1459" s="261"/>
      <c r="I1459" s="220"/>
      <c r="J1459" s="253"/>
      <c r="K1459" s="254"/>
      <c r="L1459" s="254"/>
      <c r="M1459" s="255"/>
      <c r="N1459" s="326"/>
      <c r="O1459" s="256"/>
      <c r="P1459" s="256"/>
      <c r="Q1459" s="256"/>
      <c r="R1459" s="256"/>
      <c r="S1459" s="256"/>
      <c r="T1459" s="256"/>
      <c r="U1459" s="256"/>
      <c r="V1459" s="257"/>
      <c r="W1459" s="257"/>
      <c r="X1459" s="257"/>
      <c r="Y1459" s="257"/>
      <c r="Z1459" s="257"/>
      <c r="AA1459" s="257"/>
      <c r="AB1459" s="253"/>
      <c r="AC1459" s="258"/>
      <c r="AD1459" s="253"/>
      <c r="AE1459" s="253"/>
      <c r="AF1459" s="253"/>
      <c r="AG1459" s="253"/>
      <c r="AH1459" s="253"/>
      <c r="AI1459" s="253"/>
      <c r="AJ1459" s="253"/>
      <c r="AK1459" s="258"/>
      <c r="AL1459" s="258"/>
      <c r="AM1459" s="258"/>
      <c r="AN1459" s="258"/>
      <c r="AO1459" s="258"/>
      <c r="AP1459" s="258"/>
      <c r="AQ1459" s="258"/>
      <c r="AR1459" s="258"/>
      <c r="AS1459" s="258"/>
      <c r="AT1459" s="258"/>
      <c r="AU1459" s="258"/>
      <c r="AV1459" s="258"/>
      <c r="AW1459" s="258"/>
      <c r="AX1459" s="258"/>
      <c r="AY1459" s="258"/>
      <c r="AZ1459" s="258"/>
      <c r="BA1459" s="258"/>
      <c r="BB1459" s="258"/>
      <c r="BC1459" s="258"/>
      <c r="BD1459" s="258"/>
      <c r="BE1459" s="258"/>
      <c r="BF1459" s="258"/>
      <c r="BG1459" s="258"/>
      <c r="BH1459" s="258"/>
      <c r="BI1459" s="258"/>
      <c r="BJ1459" s="258"/>
      <c r="BK1459" s="258"/>
      <c r="BL1459" s="297"/>
      <c r="BM1459" s="258"/>
      <c r="BN1459" s="258"/>
      <c r="BO1459" s="258"/>
      <c r="BP1459" s="258"/>
      <c r="BQ1459" s="258"/>
      <c r="BR1459" s="258"/>
      <c r="BS1459" s="258"/>
      <c r="BT1459" s="258"/>
      <c r="BU1459" s="258"/>
      <c r="BV1459" s="259"/>
      <c r="BW1459" s="260"/>
      <c r="BX1459" s="258"/>
      <c r="BY1459" s="258"/>
      <c r="BZ1459" s="258"/>
      <c r="CA1459" s="258"/>
    </row>
    <row r="1460" spans="2:79" x14ac:dyDescent="0.25">
      <c r="B1460" s="263"/>
      <c r="C1460" s="261"/>
      <c r="I1460" s="220"/>
      <c r="J1460" s="253"/>
      <c r="K1460" s="254"/>
      <c r="L1460" s="254"/>
      <c r="M1460" s="255"/>
      <c r="N1460" s="326"/>
      <c r="O1460" s="256"/>
      <c r="P1460" s="256"/>
      <c r="Q1460" s="256"/>
      <c r="R1460" s="256"/>
      <c r="S1460" s="256"/>
      <c r="T1460" s="256"/>
      <c r="U1460" s="256"/>
      <c r="V1460" s="257"/>
      <c r="W1460" s="257"/>
      <c r="X1460" s="257"/>
      <c r="Y1460" s="257"/>
      <c r="Z1460" s="257"/>
      <c r="AA1460" s="257"/>
      <c r="AB1460" s="253"/>
      <c r="AC1460" s="258"/>
      <c r="AD1460" s="253"/>
      <c r="AE1460" s="253"/>
      <c r="AF1460" s="253"/>
      <c r="AG1460" s="253"/>
      <c r="AH1460" s="253"/>
      <c r="AI1460" s="253"/>
      <c r="AJ1460" s="253"/>
      <c r="AK1460" s="258"/>
      <c r="AL1460" s="258"/>
      <c r="AM1460" s="258"/>
      <c r="AN1460" s="258"/>
      <c r="AO1460" s="258"/>
      <c r="AP1460" s="258"/>
      <c r="AQ1460" s="258"/>
      <c r="AR1460" s="258"/>
      <c r="AS1460" s="258"/>
      <c r="AT1460" s="258"/>
      <c r="AU1460" s="258"/>
      <c r="AV1460" s="258"/>
      <c r="AW1460" s="258"/>
      <c r="AX1460" s="258"/>
      <c r="AY1460" s="258"/>
      <c r="AZ1460" s="258"/>
      <c r="BA1460" s="258"/>
      <c r="BB1460" s="258"/>
      <c r="BC1460" s="258"/>
      <c r="BD1460" s="258"/>
      <c r="BE1460" s="258"/>
      <c r="BF1460" s="258"/>
      <c r="BG1460" s="258"/>
      <c r="BH1460" s="258"/>
      <c r="BI1460" s="258"/>
      <c r="BJ1460" s="258"/>
      <c r="BK1460" s="258"/>
      <c r="BL1460" s="297"/>
      <c r="BM1460" s="258"/>
      <c r="BN1460" s="258"/>
      <c r="BO1460" s="258"/>
      <c r="BP1460" s="258"/>
      <c r="BQ1460" s="258"/>
      <c r="BR1460" s="258"/>
      <c r="BS1460" s="258"/>
      <c r="BT1460" s="258"/>
      <c r="BU1460" s="258"/>
      <c r="BV1460" s="259"/>
      <c r="BW1460" s="260"/>
      <c r="BX1460" s="258"/>
      <c r="BY1460" s="258"/>
      <c r="BZ1460" s="258"/>
      <c r="CA1460" s="258"/>
    </row>
    <row r="1461" spans="2:79" x14ac:dyDescent="0.25">
      <c r="B1461" s="263"/>
      <c r="C1461" s="261"/>
      <c r="I1461" s="220"/>
      <c r="J1461" s="253"/>
      <c r="K1461" s="254"/>
      <c r="L1461" s="254"/>
      <c r="M1461" s="255"/>
      <c r="N1461" s="326"/>
      <c r="O1461" s="256"/>
      <c r="P1461" s="256"/>
      <c r="Q1461" s="256"/>
      <c r="R1461" s="256"/>
      <c r="S1461" s="256"/>
      <c r="T1461" s="256"/>
      <c r="U1461" s="256"/>
      <c r="V1461" s="257"/>
      <c r="W1461" s="257"/>
      <c r="X1461" s="257"/>
      <c r="Y1461" s="257"/>
      <c r="Z1461" s="257"/>
      <c r="AA1461" s="257"/>
      <c r="AB1461" s="253"/>
      <c r="AC1461" s="258"/>
      <c r="AD1461" s="253"/>
      <c r="AE1461" s="253"/>
      <c r="AF1461" s="253"/>
      <c r="AG1461" s="253"/>
      <c r="AH1461" s="253"/>
      <c r="AI1461" s="253"/>
      <c r="AJ1461" s="253"/>
      <c r="AK1461" s="258"/>
      <c r="AL1461" s="258"/>
      <c r="AM1461" s="258"/>
      <c r="AN1461" s="258"/>
      <c r="AO1461" s="258"/>
      <c r="AP1461" s="258"/>
      <c r="AQ1461" s="258"/>
      <c r="AR1461" s="258"/>
      <c r="AS1461" s="258"/>
      <c r="AT1461" s="258"/>
      <c r="AU1461" s="258"/>
      <c r="AV1461" s="258"/>
      <c r="AW1461" s="258"/>
      <c r="AX1461" s="258"/>
      <c r="AY1461" s="258"/>
      <c r="AZ1461" s="258"/>
      <c r="BA1461" s="258"/>
      <c r="BB1461" s="258"/>
      <c r="BC1461" s="258"/>
      <c r="BD1461" s="258"/>
      <c r="BE1461" s="258"/>
      <c r="BF1461" s="258"/>
      <c r="BG1461" s="258"/>
      <c r="BH1461" s="258"/>
      <c r="BI1461" s="258"/>
      <c r="BJ1461" s="258"/>
      <c r="BK1461" s="258"/>
      <c r="BL1461" s="297"/>
      <c r="BM1461" s="258"/>
      <c r="BN1461" s="258"/>
      <c r="BO1461" s="258"/>
      <c r="BP1461" s="258"/>
      <c r="BQ1461" s="258"/>
      <c r="BR1461" s="258"/>
      <c r="BS1461" s="258"/>
      <c r="BT1461" s="258"/>
      <c r="BU1461" s="258"/>
      <c r="BV1461" s="259"/>
      <c r="BW1461" s="260"/>
      <c r="BX1461" s="258"/>
      <c r="BY1461" s="258"/>
      <c r="BZ1461" s="258"/>
      <c r="CA1461" s="258"/>
    </row>
    <row r="1462" spans="2:79" x14ac:dyDescent="0.25">
      <c r="B1462" s="263"/>
      <c r="C1462" s="261"/>
      <c r="I1462" s="220"/>
      <c r="J1462" s="253"/>
      <c r="K1462" s="254"/>
      <c r="L1462" s="254"/>
      <c r="M1462" s="255"/>
      <c r="N1462" s="326"/>
      <c r="O1462" s="256"/>
      <c r="P1462" s="256"/>
      <c r="Q1462" s="256"/>
      <c r="R1462" s="256"/>
      <c r="S1462" s="256"/>
      <c r="T1462" s="256"/>
      <c r="U1462" s="256"/>
      <c r="V1462" s="257"/>
      <c r="W1462" s="257"/>
      <c r="X1462" s="257"/>
      <c r="Y1462" s="257"/>
      <c r="Z1462" s="257"/>
      <c r="AA1462" s="257"/>
      <c r="AB1462" s="253"/>
      <c r="AC1462" s="258"/>
      <c r="AD1462" s="253"/>
      <c r="AE1462" s="253"/>
      <c r="AF1462" s="253"/>
      <c r="AG1462" s="253"/>
      <c r="AH1462" s="253"/>
      <c r="AI1462" s="253"/>
      <c r="AJ1462" s="253"/>
      <c r="AK1462" s="258"/>
      <c r="AL1462" s="258"/>
      <c r="AM1462" s="258"/>
      <c r="AN1462" s="258"/>
      <c r="AO1462" s="258"/>
      <c r="AP1462" s="258"/>
      <c r="AQ1462" s="258"/>
      <c r="AR1462" s="258"/>
      <c r="AS1462" s="258"/>
      <c r="AT1462" s="258"/>
      <c r="AU1462" s="258"/>
      <c r="AV1462" s="258"/>
      <c r="AW1462" s="258"/>
      <c r="AX1462" s="258"/>
      <c r="AY1462" s="258"/>
      <c r="AZ1462" s="258"/>
      <c r="BA1462" s="258"/>
      <c r="BB1462" s="258"/>
      <c r="BC1462" s="258"/>
      <c r="BD1462" s="258"/>
      <c r="BE1462" s="258"/>
      <c r="BF1462" s="258"/>
      <c r="BG1462" s="258"/>
      <c r="BH1462" s="258"/>
      <c r="BI1462" s="258"/>
      <c r="BJ1462" s="258"/>
      <c r="BK1462" s="258"/>
      <c r="BL1462" s="297"/>
      <c r="BM1462" s="258"/>
      <c r="BN1462" s="258"/>
      <c r="BO1462" s="258"/>
      <c r="BP1462" s="258"/>
      <c r="BQ1462" s="258"/>
      <c r="BR1462" s="258"/>
      <c r="BS1462" s="258"/>
      <c r="BT1462" s="258"/>
      <c r="BU1462" s="258"/>
      <c r="BV1462" s="259"/>
      <c r="BW1462" s="260"/>
      <c r="BX1462" s="258"/>
      <c r="BY1462" s="258"/>
      <c r="BZ1462" s="258"/>
      <c r="CA1462" s="258"/>
    </row>
    <row r="1463" spans="2:79" x14ac:dyDescent="0.25">
      <c r="B1463" s="263"/>
      <c r="C1463" s="261"/>
      <c r="I1463" s="220"/>
      <c r="J1463" s="253"/>
      <c r="K1463" s="254"/>
      <c r="L1463" s="254"/>
      <c r="M1463" s="255"/>
      <c r="N1463" s="326"/>
      <c r="O1463" s="256"/>
      <c r="P1463" s="256"/>
      <c r="Q1463" s="256"/>
      <c r="R1463" s="256"/>
      <c r="S1463" s="256"/>
      <c r="T1463" s="256"/>
      <c r="U1463" s="256"/>
      <c r="V1463" s="257"/>
      <c r="W1463" s="257"/>
      <c r="X1463" s="257"/>
      <c r="Y1463" s="257"/>
      <c r="Z1463" s="257"/>
      <c r="AA1463" s="257"/>
      <c r="AB1463" s="253"/>
      <c r="AC1463" s="258"/>
      <c r="AD1463" s="253"/>
      <c r="AE1463" s="253"/>
      <c r="AF1463" s="253"/>
      <c r="AG1463" s="253"/>
      <c r="AH1463" s="253"/>
      <c r="AI1463" s="253"/>
      <c r="AJ1463" s="253"/>
      <c r="AK1463" s="258"/>
      <c r="AL1463" s="258"/>
      <c r="AM1463" s="258"/>
      <c r="AN1463" s="258"/>
      <c r="AO1463" s="258"/>
      <c r="AP1463" s="258"/>
      <c r="AQ1463" s="258"/>
      <c r="AR1463" s="258"/>
      <c r="AS1463" s="258"/>
      <c r="AT1463" s="258"/>
      <c r="AU1463" s="258"/>
      <c r="AV1463" s="258"/>
      <c r="AW1463" s="258"/>
      <c r="AX1463" s="258"/>
      <c r="AY1463" s="258"/>
      <c r="AZ1463" s="258"/>
      <c r="BA1463" s="258"/>
      <c r="BB1463" s="258"/>
      <c r="BC1463" s="258"/>
      <c r="BD1463" s="258"/>
      <c r="BE1463" s="258"/>
      <c r="BF1463" s="258"/>
      <c r="BG1463" s="258"/>
      <c r="BH1463" s="258"/>
      <c r="BI1463" s="258"/>
      <c r="BJ1463" s="258"/>
      <c r="BK1463" s="258"/>
      <c r="BL1463" s="297"/>
      <c r="BM1463" s="258"/>
      <c r="BN1463" s="258"/>
      <c r="BO1463" s="258"/>
      <c r="BP1463" s="258"/>
      <c r="BQ1463" s="258"/>
      <c r="BR1463" s="258"/>
      <c r="BS1463" s="258"/>
      <c r="BT1463" s="258"/>
      <c r="BU1463" s="258"/>
      <c r="BV1463" s="259"/>
      <c r="BW1463" s="260"/>
      <c r="BX1463" s="258"/>
      <c r="BY1463" s="258"/>
      <c r="BZ1463" s="258"/>
      <c r="CA1463" s="258"/>
    </row>
    <row r="1464" spans="2:79" x14ac:dyDescent="0.25">
      <c r="B1464" s="263"/>
      <c r="C1464" s="261"/>
      <c r="I1464" s="220"/>
      <c r="J1464" s="253"/>
      <c r="K1464" s="254"/>
      <c r="L1464" s="254"/>
      <c r="M1464" s="255"/>
      <c r="N1464" s="326"/>
      <c r="O1464" s="256"/>
      <c r="P1464" s="256"/>
      <c r="Q1464" s="256"/>
      <c r="R1464" s="256"/>
      <c r="S1464" s="256"/>
      <c r="T1464" s="256"/>
      <c r="U1464" s="256"/>
      <c r="V1464" s="257"/>
      <c r="W1464" s="257"/>
      <c r="X1464" s="257"/>
      <c r="Y1464" s="257"/>
      <c r="Z1464" s="257"/>
      <c r="AA1464" s="257"/>
      <c r="AB1464" s="253"/>
      <c r="AC1464" s="258"/>
      <c r="AD1464" s="253"/>
      <c r="AE1464" s="253"/>
      <c r="AF1464" s="253"/>
      <c r="AG1464" s="253"/>
      <c r="AH1464" s="253"/>
      <c r="AI1464" s="253"/>
      <c r="AJ1464" s="253"/>
      <c r="AK1464" s="258"/>
      <c r="AL1464" s="258"/>
      <c r="AM1464" s="258"/>
      <c r="AN1464" s="258"/>
      <c r="AO1464" s="258"/>
      <c r="AP1464" s="258"/>
      <c r="AQ1464" s="258"/>
      <c r="AR1464" s="258"/>
      <c r="AS1464" s="258"/>
      <c r="AT1464" s="258"/>
      <c r="AU1464" s="258"/>
      <c r="AV1464" s="258"/>
      <c r="AW1464" s="258"/>
      <c r="AX1464" s="258"/>
      <c r="AY1464" s="258"/>
      <c r="AZ1464" s="258"/>
      <c r="BA1464" s="258"/>
      <c r="BB1464" s="258"/>
      <c r="BC1464" s="258"/>
      <c r="BD1464" s="258"/>
      <c r="BE1464" s="258"/>
      <c r="BF1464" s="258"/>
      <c r="BG1464" s="258"/>
      <c r="BH1464" s="258"/>
      <c r="BI1464" s="258"/>
      <c r="BJ1464" s="258"/>
      <c r="BK1464" s="258"/>
      <c r="BL1464" s="297"/>
      <c r="BM1464" s="258"/>
      <c r="BN1464" s="258"/>
      <c r="BO1464" s="258"/>
      <c r="BP1464" s="258"/>
      <c r="BQ1464" s="258"/>
      <c r="BR1464" s="258"/>
      <c r="BS1464" s="258"/>
      <c r="BT1464" s="258"/>
      <c r="BU1464" s="258"/>
      <c r="BV1464" s="259"/>
      <c r="BW1464" s="260"/>
      <c r="BX1464" s="258"/>
      <c r="BY1464" s="258"/>
      <c r="BZ1464" s="258"/>
      <c r="CA1464" s="258"/>
    </row>
    <row r="1465" spans="2:79" x14ac:dyDescent="0.25">
      <c r="B1465" s="263"/>
      <c r="C1465" s="261"/>
      <c r="I1465" s="220"/>
      <c r="J1465" s="253"/>
      <c r="K1465" s="254"/>
      <c r="L1465" s="254"/>
      <c r="M1465" s="255"/>
      <c r="N1465" s="326"/>
      <c r="O1465" s="256"/>
      <c r="P1465" s="256"/>
      <c r="Q1465" s="256"/>
      <c r="R1465" s="256"/>
      <c r="S1465" s="256"/>
      <c r="T1465" s="256"/>
      <c r="U1465" s="256"/>
      <c r="V1465" s="257"/>
      <c r="W1465" s="257"/>
      <c r="X1465" s="257"/>
      <c r="Y1465" s="257"/>
      <c r="Z1465" s="257"/>
      <c r="AA1465" s="257"/>
      <c r="AB1465" s="253"/>
      <c r="AC1465" s="258"/>
      <c r="AD1465" s="253"/>
      <c r="AE1465" s="253"/>
      <c r="AF1465" s="253"/>
      <c r="AG1465" s="253"/>
      <c r="AH1465" s="253"/>
      <c r="AI1465" s="253"/>
      <c r="AJ1465" s="253"/>
      <c r="AK1465" s="258"/>
      <c r="AL1465" s="258"/>
      <c r="AM1465" s="258"/>
      <c r="AN1465" s="258"/>
      <c r="AO1465" s="258"/>
      <c r="AP1465" s="258"/>
      <c r="AQ1465" s="258"/>
      <c r="AR1465" s="258"/>
      <c r="AS1465" s="258"/>
      <c r="AT1465" s="258"/>
      <c r="AU1465" s="258"/>
      <c r="AV1465" s="258"/>
      <c r="AW1465" s="258"/>
      <c r="AX1465" s="258"/>
      <c r="AY1465" s="258"/>
      <c r="AZ1465" s="258"/>
      <c r="BA1465" s="258"/>
      <c r="BB1465" s="258"/>
      <c r="BC1465" s="258"/>
      <c r="BD1465" s="258"/>
      <c r="BE1465" s="258"/>
      <c r="BF1465" s="258"/>
      <c r="BG1465" s="258"/>
      <c r="BH1465" s="258"/>
      <c r="BI1465" s="258"/>
      <c r="BJ1465" s="258"/>
      <c r="BK1465" s="258"/>
      <c r="BL1465" s="297"/>
      <c r="BM1465" s="258"/>
      <c r="BN1465" s="258"/>
      <c r="BO1465" s="258"/>
      <c r="BP1465" s="258"/>
      <c r="BQ1465" s="258"/>
      <c r="BR1465" s="258"/>
      <c r="BS1465" s="258"/>
      <c r="BT1465" s="258"/>
      <c r="BU1465" s="258"/>
      <c r="BV1465" s="259"/>
      <c r="BW1465" s="260"/>
      <c r="BX1465" s="258"/>
      <c r="BY1465" s="258"/>
      <c r="BZ1465" s="258"/>
      <c r="CA1465" s="258"/>
    </row>
    <row r="1466" spans="2:79" x14ac:dyDescent="0.25">
      <c r="B1466" s="263"/>
      <c r="C1466" s="261"/>
      <c r="I1466" s="220"/>
      <c r="J1466" s="253"/>
      <c r="K1466" s="254"/>
      <c r="L1466" s="254"/>
      <c r="M1466" s="255"/>
      <c r="N1466" s="326"/>
      <c r="O1466" s="256"/>
      <c r="P1466" s="256"/>
      <c r="Q1466" s="256"/>
      <c r="R1466" s="256"/>
      <c r="S1466" s="256"/>
      <c r="T1466" s="256"/>
      <c r="U1466" s="256"/>
      <c r="V1466" s="257"/>
      <c r="W1466" s="257"/>
      <c r="X1466" s="257"/>
      <c r="Y1466" s="257"/>
      <c r="Z1466" s="257"/>
      <c r="AA1466" s="257"/>
      <c r="AB1466" s="253"/>
      <c r="AC1466" s="258"/>
      <c r="AD1466" s="253"/>
      <c r="AE1466" s="253"/>
      <c r="AF1466" s="253"/>
      <c r="AG1466" s="253"/>
      <c r="AH1466" s="253"/>
      <c r="AI1466" s="253"/>
      <c r="AJ1466" s="253"/>
      <c r="AK1466" s="258"/>
      <c r="AL1466" s="258"/>
      <c r="AM1466" s="258"/>
      <c r="AN1466" s="258"/>
      <c r="AO1466" s="258"/>
      <c r="AP1466" s="258"/>
      <c r="AQ1466" s="258"/>
      <c r="AR1466" s="258"/>
      <c r="AS1466" s="258"/>
      <c r="AT1466" s="258"/>
      <c r="AU1466" s="258"/>
      <c r="AV1466" s="258"/>
      <c r="AW1466" s="258"/>
      <c r="AX1466" s="258"/>
      <c r="AY1466" s="258"/>
      <c r="AZ1466" s="258"/>
      <c r="BA1466" s="258"/>
      <c r="BB1466" s="258"/>
      <c r="BC1466" s="258"/>
      <c r="BD1466" s="258"/>
      <c r="BE1466" s="258"/>
      <c r="BF1466" s="258"/>
      <c r="BG1466" s="258"/>
      <c r="BH1466" s="258"/>
      <c r="BI1466" s="258"/>
      <c r="BJ1466" s="258"/>
      <c r="BK1466" s="258"/>
      <c r="BL1466" s="297"/>
      <c r="BM1466" s="258"/>
      <c r="BN1466" s="258"/>
      <c r="BO1466" s="258"/>
      <c r="BP1466" s="258"/>
      <c r="BQ1466" s="258"/>
      <c r="BR1466" s="258"/>
      <c r="BS1466" s="258"/>
      <c r="BT1466" s="258"/>
      <c r="BU1466" s="258"/>
      <c r="BV1466" s="259"/>
      <c r="BW1466" s="260"/>
      <c r="BX1466" s="258"/>
      <c r="BY1466" s="258"/>
      <c r="BZ1466" s="258"/>
      <c r="CA1466" s="258"/>
    </row>
    <row r="1467" spans="2:79" x14ac:dyDescent="0.25">
      <c r="B1467" s="263"/>
      <c r="C1467" s="261"/>
      <c r="I1467" s="220"/>
      <c r="J1467" s="253"/>
      <c r="K1467" s="254"/>
      <c r="L1467" s="254"/>
      <c r="M1467" s="255"/>
      <c r="N1467" s="326"/>
      <c r="O1467" s="256"/>
      <c r="P1467" s="256"/>
      <c r="Q1467" s="256"/>
      <c r="R1467" s="256"/>
      <c r="S1467" s="256"/>
      <c r="T1467" s="256"/>
      <c r="U1467" s="256"/>
      <c r="V1467" s="257"/>
      <c r="W1467" s="257"/>
      <c r="X1467" s="257"/>
      <c r="Y1467" s="257"/>
      <c r="Z1467" s="257"/>
      <c r="AA1467" s="257"/>
      <c r="AB1467" s="253"/>
      <c r="AC1467" s="258"/>
      <c r="AD1467" s="253"/>
      <c r="AE1467" s="253"/>
      <c r="AF1467" s="253"/>
      <c r="AG1467" s="253"/>
      <c r="AH1467" s="253"/>
      <c r="AI1467" s="253"/>
      <c r="AJ1467" s="253"/>
      <c r="AK1467" s="258"/>
      <c r="AL1467" s="258"/>
      <c r="AM1467" s="258"/>
      <c r="AN1467" s="258"/>
      <c r="AO1467" s="258"/>
      <c r="AP1467" s="258"/>
      <c r="AQ1467" s="258"/>
      <c r="AR1467" s="258"/>
      <c r="AS1467" s="258"/>
      <c r="AT1467" s="258"/>
      <c r="AU1467" s="258"/>
      <c r="AV1467" s="258"/>
      <c r="AW1467" s="258"/>
      <c r="AX1467" s="258"/>
      <c r="AY1467" s="258"/>
      <c r="AZ1467" s="258"/>
      <c r="BA1467" s="258"/>
      <c r="BB1467" s="258"/>
      <c r="BC1467" s="258"/>
      <c r="BD1467" s="258"/>
      <c r="BE1467" s="258"/>
      <c r="BF1467" s="258"/>
      <c r="BG1467" s="258"/>
      <c r="BH1467" s="258"/>
      <c r="BI1467" s="258"/>
      <c r="BJ1467" s="258"/>
      <c r="BK1467" s="258"/>
      <c r="BL1467" s="297"/>
      <c r="BM1467" s="258"/>
      <c r="BN1467" s="258"/>
      <c r="BO1467" s="258"/>
      <c r="BP1467" s="258"/>
      <c r="BQ1467" s="258"/>
      <c r="BR1467" s="258"/>
      <c r="BS1467" s="258"/>
      <c r="BT1467" s="258"/>
      <c r="BU1467" s="258"/>
      <c r="BV1467" s="259"/>
      <c r="BW1467" s="260"/>
      <c r="BX1467" s="258"/>
      <c r="BY1467" s="258"/>
      <c r="BZ1467" s="258"/>
      <c r="CA1467" s="258"/>
    </row>
    <row r="1468" spans="2:79" x14ac:dyDescent="0.25">
      <c r="B1468" s="263"/>
      <c r="C1468" s="261"/>
      <c r="I1468" s="220"/>
      <c r="J1468" s="253"/>
      <c r="K1468" s="254"/>
      <c r="L1468" s="254"/>
      <c r="M1468" s="255"/>
      <c r="N1468" s="326"/>
      <c r="O1468" s="256"/>
      <c r="P1468" s="256"/>
      <c r="Q1468" s="256"/>
      <c r="R1468" s="256"/>
      <c r="S1468" s="256"/>
      <c r="T1468" s="256"/>
      <c r="U1468" s="256"/>
      <c r="V1468" s="257"/>
      <c r="W1468" s="257"/>
      <c r="X1468" s="257"/>
      <c r="Y1468" s="257"/>
      <c r="Z1468" s="257"/>
      <c r="AA1468" s="257"/>
      <c r="AB1468" s="253"/>
      <c r="AC1468" s="258"/>
      <c r="AD1468" s="253"/>
      <c r="AE1468" s="253"/>
      <c r="AF1468" s="253"/>
      <c r="AG1468" s="253"/>
      <c r="AH1468" s="253"/>
      <c r="AI1468" s="253"/>
      <c r="AJ1468" s="253"/>
      <c r="AK1468" s="258"/>
      <c r="AL1468" s="258"/>
      <c r="AM1468" s="258"/>
      <c r="AN1468" s="258"/>
      <c r="AO1468" s="258"/>
      <c r="AP1468" s="258"/>
      <c r="AQ1468" s="258"/>
      <c r="AR1468" s="258"/>
      <c r="AS1468" s="258"/>
      <c r="AT1468" s="258"/>
      <c r="AU1468" s="258"/>
      <c r="AV1468" s="258"/>
      <c r="AW1468" s="258"/>
      <c r="AX1468" s="258"/>
      <c r="AY1468" s="258"/>
      <c r="AZ1468" s="258"/>
      <c r="BA1468" s="258"/>
      <c r="BB1468" s="258"/>
      <c r="BC1468" s="258"/>
      <c r="BD1468" s="258"/>
      <c r="BE1468" s="258"/>
      <c r="BF1468" s="258"/>
      <c r="BG1468" s="258"/>
      <c r="BH1468" s="258"/>
      <c r="BI1468" s="258"/>
      <c r="BJ1468" s="258"/>
      <c r="BK1468" s="258"/>
      <c r="BL1468" s="297"/>
      <c r="BM1468" s="258"/>
      <c r="BN1468" s="258"/>
      <c r="BO1468" s="258"/>
      <c r="BP1468" s="258"/>
      <c r="BQ1468" s="258"/>
      <c r="BR1468" s="258"/>
      <c r="BS1468" s="258"/>
      <c r="BT1468" s="258"/>
      <c r="BU1468" s="258"/>
      <c r="BV1468" s="259"/>
      <c r="BW1468" s="260"/>
      <c r="BX1468" s="258"/>
      <c r="BY1468" s="258"/>
      <c r="BZ1468" s="258"/>
      <c r="CA1468" s="258"/>
    </row>
    <row r="1469" spans="2:79" x14ac:dyDescent="0.25">
      <c r="B1469" s="263"/>
      <c r="C1469" s="261"/>
      <c r="I1469" s="220"/>
      <c r="J1469" s="253"/>
      <c r="K1469" s="254"/>
      <c r="L1469" s="254"/>
      <c r="M1469" s="255"/>
      <c r="N1469" s="326"/>
      <c r="O1469" s="256"/>
      <c r="P1469" s="256"/>
      <c r="Q1469" s="256"/>
      <c r="R1469" s="256"/>
      <c r="S1469" s="256"/>
      <c r="T1469" s="256"/>
      <c r="U1469" s="256"/>
      <c r="V1469" s="257"/>
      <c r="W1469" s="257"/>
      <c r="X1469" s="257"/>
      <c r="Y1469" s="257"/>
      <c r="Z1469" s="257"/>
      <c r="AA1469" s="257"/>
      <c r="AB1469" s="253"/>
      <c r="AC1469" s="258"/>
      <c r="AD1469" s="253"/>
      <c r="AE1469" s="253"/>
      <c r="AF1469" s="253"/>
      <c r="AG1469" s="253"/>
      <c r="AH1469" s="253"/>
      <c r="AI1469" s="253"/>
      <c r="AJ1469" s="253"/>
      <c r="AK1469" s="258"/>
      <c r="AL1469" s="258"/>
      <c r="AM1469" s="258"/>
      <c r="AN1469" s="258"/>
      <c r="AO1469" s="258"/>
      <c r="AP1469" s="258"/>
      <c r="AQ1469" s="258"/>
      <c r="AR1469" s="258"/>
      <c r="AS1469" s="258"/>
      <c r="AT1469" s="258"/>
      <c r="AU1469" s="258"/>
      <c r="AV1469" s="258"/>
      <c r="AW1469" s="258"/>
      <c r="AX1469" s="258"/>
      <c r="AY1469" s="258"/>
      <c r="AZ1469" s="258"/>
      <c r="BA1469" s="258"/>
      <c r="BB1469" s="258"/>
      <c r="BC1469" s="258"/>
      <c r="BD1469" s="258"/>
      <c r="BE1469" s="258"/>
      <c r="BF1469" s="258"/>
      <c r="BG1469" s="258"/>
      <c r="BH1469" s="258"/>
      <c r="BI1469" s="258"/>
      <c r="BJ1469" s="258"/>
      <c r="BK1469" s="258"/>
      <c r="BL1469" s="297"/>
      <c r="BM1469" s="258"/>
      <c r="BN1469" s="258"/>
      <c r="BO1469" s="258"/>
      <c r="BP1469" s="258"/>
      <c r="BQ1469" s="258"/>
      <c r="BR1469" s="258"/>
      <c r="BS1469" s="258"/>
      <c r="BT1469" s="258"/>
      <c r="BU1469" s="258"/>
      <c r="BV1469" s="259"/>
      <c r="BW1469" s="260"/>
      <c r="BX1469" s="258"/>
      <c r="BY1469" s="258"/>
      <c r="BZ1469" s="258"/>
      <c r="CA1469" s="258"/>
    </row>
    <row r="1470" spans="2:79" x14ac:dyDescent="0.25">
      <c r="B1470" s="263"/>
      <c r="C1470" s="261"/>
      <c r="I1470" s="220"/>
      <c r="J1470" s="253"/>
      <c r="K1470" s="254"/>
      <c r="L1470" s="254"/>
      <c r="M1470" s="255"/>
      <c r="N1470" s="326"/>
      <c r="O1470" s="256"/>
      <c r="P1470" s="256"/>
      <c r="Q1470" s="256"/>
      <c r="R1470" s="256"/>
      <c r="S1470" s="256"/>
      <c r="T1470" s="256"/>
      <c r="U1470" s="256"/>
      <c r="V1470" s="257"/>
      <c r="W1470" s="257"/>
      <c r="X1470" s="257"/>
      <c r="Y1470" s="257"/>
      <c r="Z1470" s="257"/>
      <c r="AA1470" s="257"/>
      <c r="AB1470" s="253"/>
      <c r="AC1470" s="258"/>
      <c r="AD1470" s="253"/>
      <c r="AE1470" s="253"/>
      <c r="AF1470" s="253"/>
      <c r="AG1470" s="253"/>
      <c r="AH1470" s="253"/>
      <c r="AI1470" s="253"/>
      <c r="AJ1470" s="253"/>
      <c r="AK1470" s="258"/>
      <c r="AL1470" s="258"/>
      <c r="AM1470" s="258"/>
      <c r="AN1470" s="258"/>
      <c r="AO1470" s="258"/>
      <c r="AP1470" s="258"/>
      <c r="AQ1470" s="258"/>
      <c r="AR1470" s="258"/>
      <c r="AS1470" s="258"/>
      <c r="AT1470" s="258"/>
      <c r="AU1470" s="258"/>
      <c r="AV1470" s="258"/>
      <c r="AW1470" s="258"/>
      <c r="AX1470" s="258"/>
      <c r="AY1470" s="258"/>
      <c r="AZ1470" s="258"/>
      <c r="BA1470" s="258"/>
      <c r="BB1470" s="258"/>
      <c r="BC1470" s="258"/>
      <c r="BD1470" s="258"/>
      <c r="BE1470" s="258"/>
      <c r="BF1470" s="258"/>
      <c r="BG1470" s="258"/>
      <c r="BH1470" s="258"/>
      <c r="BI1470" s="258"/>
      <c r="BJ1470" s="258"/>
      <c r="BK1470" s="258"/>
      <c r="BL1470" s="297"/>
      <c r="BM1470" s="258"/>
      <c r="BN1470" s="258"/>
      <c r="BO1470" s="258"/>
      <c r="BP1470" s="258"/>
      <c r="BQ1470" s="258"/>
      <c r="BR1470" s="258"/>
      <c r="BS1470" s="258"/>
      <c r="BT1470" s="258"/>
      <c r="BU1470" s="258"/>
      <c r="BV1470" s="259"/>
      <c r="BW1470" s="260"/>
      <c r="BX1470" s="258"/>
      <c r="BY1470" s="258"/>
      <c r="BZ1470" s="258"/>
      <c r="CA1470" s="258"/>
    </row>
    <row r="1471" spans="2:79" x14ac:dyDescent="0.25">
      <c r="B1471" s="263"/>
      <c r="C1471" s="261"/>
      <c r="I1471" s="220"/>
      <c r="J1471" s="253"/>
      <c r="K1471" s="254"/>
      <c r="L1471" s="254"/>
      <c r="M1471" s="255"/>
      <c r="N1471" s="326"/>
      <c r="O1471" s="256"/>
      <c r="P1471" s="256"/>
      <c r="Q1471" s="256"/>
      <c r="R1471" s="256"/>
      <c r="S1471" s="256"/>
      <c r="T1471" s="256"/>
      <c r="U1471" s="256"/>
      <c r="V1471" s="257"/>
      <c r="W1471" s="257"/>
      <c r="X1471" s="257"/>
      <c r="Y1471" s="257"/>
      <c r="Z1471" s="257"/>
      <c r="AA1471" s="257"/>
      <c r="AB1471" s="253"/>
      <c r="AC1471" s="258"/>
      <c r="AD1471" s="253"/>
      <c r="AE1471" s="253"/>
      <c r="AF1471" s="253"/>
      <c r="AG1471" s="253"/>
      <c r="AH1471" s="253"/>
      <c r="AI1471" s="253"/>
      <c r="AJ1471" s="253"/>
      <c r="AK1471" s="258"/>
      <c r="AL1471" s="258"/>
      <c r="AM1471" s="258"/>
      <c r="AN1471" s="258"/>
      <c r="AO1471" s="258"/>
      <c r="AP1471" s="258"/>
      <c r="AQ1471" s="258"/>
      <c r="AR1471" s="258"/>
      <c r="AS1471" s="258"/>
      <c r="AT1471" s="258"/>
      <c r="AU1471" s="258"/>
      <c r="AV1471" s="258"/>
      <c r="AW1471" s="258"/>
      <c r="AX1471" s="258"/>
      <c r="AY1471" s="258"/>
      <c r="AZ1471" s="258"/>
      <c r="BA1471" s="258"/>
      <c r="BB1471" s="258"/>
      <c r="BC1471" s="258"/>
      <c r="BD1471" s="258"/>
      <c r="BE1471" s="258"/>
      <c r="BF1471" s="258"/>
      <c r="BG1471" s="258"/>
      <c r="BH1471" s="258"/>
      <c r="BI1471" s="258"/>
      <c r="BJ1471" s="258"/>
      <c r="BK1471" s="258"/>
      <c r="BL1471" s="297"/>
      <c r="BM1471" s="258"/>
      <c r="BN1471" s="258"/>
      <c r="BO1471" s="258"/>
      <c r="BP1471" s="258"/>
      <c r="BQ1471" s="258"/>
      <c r="BR1471" s="258"/>
      <c r="BS1471" s="258"/>
      <c r="BT1471" s="258"/>
      <c r="BU1471" s="258"/>
      <c r="BV1471" s="259"/>
      <c r="BW1471" s="260"/>
      <c r="BX1471" s="258"/>
      <c r="BY1471" s="258"/>
      <c r="BZ1471" s="258"/>
      <c r="CA1471" s="258"/>
    </row>
    <row r="1472" spans="2:79" x14ac:dyDescent="0.25">
      <c r="B1472" s="263"/>
      <c r="C1472" s="261"/>
      <c r="I1472" s="220"/>
      <c r="J1472" s="253"/>
      <c r="K1472" s="254"/>
      <c r="L1472" s="254"/>
      <c r="M1472" s="255"/>
      <c r="N1472" s="326"/>
      <c r="O1472" s="256"/>
      <c r="P1472" s="256"/>
      <c r="Q1472" s="256"/>
      <c r="R1472" s="256"/>
      <c r="S1472" s="256"/>
      <c r="T1472" s="256"/>
      <c r="U1472" s="256"/>
      <c r="V1472" s="257"/>
      <c r="W1472" s="257"/>
      <c r="X1472" s="257"/>
      <c r="Y1472" s="257"/>
      <c r="Z1472" s="257"/>
      <c r="AA1472" s="257"/>
      <c r="AB1472" s="253"/>
      <c r="AC1472" s="258"/>
      <c r="AD1472" s="253"/>
      <c r="AE1472" s="253"/>
      <c r="AF1472" s="253"/>
      <c r="AG1472" s="253"/>
      <c r="AH1472" s="253"/>
      <c r="AI1472" s="253"/>
      <c r="AJ1472" s="253"/>
      <c r="AK1472" s="258"/>
      <c r="AL1472" s="258"/>
      <c r="AM1472" s="258"/>
      <c r="AN1472" s="258"/>
      <c r="AO1472" s="258"/>
      <c r="AP1472" s="258"/>
      <c r="AQ1472" s="258"/>
      <c r="AR1472" s="258"/>
      <c r="AS1472" s="258"/>
      <c r="AT1472" s="258"/>
      <c r="AU1472" s="258"/>
      <c r="AV1472" s="258"/>
      <c r="AW1472" s="258"/>
      <c r="AX1472" s="258"/>
      <c r="AY1472" s="258"/>
      <c r="AZ1472" s="258"/>
      <c r="BA1472" s="258"/>
      <c r="BB1472" s="258"/>
      <c r="BC1472" s="258"/>
      <c r="BD1472" s="258"/>
      <c r="BE1472" s="258"/>
      <c r="BF1472" s="258"/>
      <c r="BG1472" s="258"/>
      <c r="BH1472" s="258"/>
      <c r="BI1472" s="258"/>
      <c r="BJ1472" s="258"/>
      <c r="BK1472" s="258"/>
      <c r="BL1472" s="297"/>
      <c r="BM1472" s="258"/>
      <c r="BN1472" s="258"/>
      <c r="BO1472" s="258"/>
      <c r="BP1472" s="258"/>
      <c r="BQ1472" s="258"/>
      <c r="BR1472" s="258"/>
      <c r="BS1472" s="258"/>
      <c r="BT1472" s="258"/>
      <c r="BU1472" s="258"/>
      <c r="BV1472" s="259"/>
      <c r="BW1472" s="260"/>
      <c r="BX1472" s="258"/>
      <c r="BY1472" s="258"/>
      <c r="BZ1472" s="258"/>
      <c r="CA1472" s="258"/>
    </row>
    <row r="1473" spans="2:79" x14ac:dyDescent="0.25">
      <c r="B1473" s="263"/>
      <c r="C1473" s="261"/>
      <c r="I1473" s="220"/>
      <c r="J1473" s="253"/>
      <c r="K1473" s="254"/>
      <c r="L1473" s="254"/>
      <c r="M1473" s="255"/>
      <c r="N1473" s="326"/>
      <c r="O1473" s="256"/>
      <c r="P1473" s="256"/>
      <c r="Q1473" s="256"/>
      <c r="R1473" s="256"/>
      <c r="S1473" s="256"/>
      <c r="T1473" s="256"/>
      <c r="U1473" s="256"/>
      <c r="V1473" s="257"/>
      <c r="W1473" s="257"/>
      <c r="X1473" s="257"/>
      <c r="Y1473" s="257"/>
      <c r="Z1473" s="257"/>
      <c r="AA1473" s="257"/>
      <c r="AB1473" s="253"/>
      <c r="AC1473" s="258"/>
      <c r="AD1473" s="253"/>
      <c r="AE1473" s="253"/>
      <c r="AF1473" s="253"/>
      <c r="AG1473" s="253"/>
      <c r="AH1473" s="253"/>
      <c r="AI1473" s="253"/>
      <c r="AJ1473" s="253"/>
      <c r="AK1473" s="258"/>
      <c r="AL1473" s="258"/>
      <c r="AM1473" s="258"/>
      <c r="AN1473" s="258"/>
      <c r="AO1473" s="258"/>
      <c r="AP1473" s="258"/>
      <c r="AQ1473" s="258"/>
      <c r="AR1473" s="258"/>
      <c r="AS1473" s="258"/>
      <c r="AT1473" s="258"/>
      <c r="AU1473" s="258"/>
      <c r="AV1473" s="258"/>
      <c r="AW1473" s="258"/>
      <c r="AX1473" s="258"/>
      <c r="AY1473" s="258"/>
      <c r="AZ1473" s="258"/>
      <c r="BA1473" s="258"/>
      <c r="BB1473" s="258"/>
      <c r="BC1473" s="258"/>
      <c r="BD1473" s="258"/>
      <c r="BE1473" s="258"/>
      <c r="BF1473" s="258"/>
      <c r="BG1473" s="258"/>
      <c r="BH1473" s="258"/>
      <c r="BI1473" s="258"/>
      <c r="BJ1473" s="258"/>
      <c r="BK1473" s="258"/>
      <c r="BL1473" s="297"/>
      <c r="BM1473" s="258"/>
      <c r="BN1473" s="258"/>
      <c r="BO1473" s="258"/>
      <c r="BP1473" s="258"/>
      <c r="BQ1473" s="258"/>
      <c r="BR1473" s="258"/>
      <c r="BS1473" s="258"/>
      <c r="BT1473" s="258"/>
      <c r="BU1473" s="258"/>
      <c r="BV1473" s="259"/>
      <c r="BW1473" s="260"/>
      <c r="BX1473" s="258"/>
      <c r="BY1473" s="258"/>
      <c r="BZ1473" s="258"/>
      <c r="CA1473" s="258"/>
    </row>
    <row r="1474" spans="2:79" x14ac:dyDescent="0.25">
      <c r="B1474" s="263"/>
      <c r="C1474" s="261"/>
      <c r="I1474" s="220"/>
      <c r="J1474" s="253"/>
      <c r="K1474" s="254"/>
      <c r="L1474" s="254"/>
      <c r="M1474" s="255"/>
      <c r="N1474" s="326"/>
      <c r="O1474" s="256"/>
      <c r="P1474" s="256"/>
      <c r="Q1474" s="256"/>
      <c r="R1474" s="256"/>
      <c r="S1474" s="256"/>
      <c r="T1474" s="256"/>
      <c r="U1474" s="256"/>
      <c r="V1474" s="257"/>
      <c r="W1474" s="257"/>
      <c r="X1474" s="257"/>
      <c r="Y1474" s="257"/>
      <c r="Z1474" s="257"/>
      <c r="AA1474" s="257"/>
      <c r="AB1474" s="253"/>
      <c r="AC1474" s="258"/>
      <c r="AD1474" s="253"/>
      <c r="AE1474" s="253"/>
      <c r="AF1474" s="253"/>
      <c r="AG1474" s="253"/>
      <c r="AH1474" s="253"/>
      <c r="AI1474" s="253"/>
      <c r="AJ1474" s="253"/>
      <c r="AK1474" s="258"/>
      <c r="AL1474" s="258"/>
      <c r="AM1474" s="258"/>
      <c r="AN1474" s="258"/>
      <c r="AO1474" s="258"/>
      <c r="AP1474" s="258"/>
      <c r="AQ1474" s="258"/>
      <c r="AR1474" s="258"/>
      <c r="AS1474" s="258"/>
      <c r="AT1474" s="258"/>
      <c r="AU1474" s="258"/>
      <c r="AV1474" s="258"/>
      <c r="AW1474" s="258"/>
      <c r="AX1474" s="258"/>
      <c r="AY1474" s="258"/>
      <c r="AZ1474" s="258"/>
      <c r="BA1474" s="258"/>
      <c r="BB1474" s="258"/>
      <c r="BC1474" s="258"/>
      <c r="BD1474" s="258"/>
      <c r="BE1474" s="258"/>
      <c r="BF1474" s="258"/>
      <c r="BG1474" s="258"/>
      <c r="BH1474" s="258"/>
      <c r="BI1474" s="258"/>
      <c r="BJ1474" s="258"/>
      <c r="BK1474" s="258"/>
      <c r="BL1474" s="297"/>
      <c r="BM1474" s="258"/>
      <c r="BN1474" s="258"/>
      <c r="BO1474" s="258"/>
      <c r="BP1474" s="258"/>
      <c r="BQ1474" s="258"/>
      <c r="BR1474" s="258"/>
      <c r="BS1474" s="258"/>
      <c r="BT1474" s="258"/>
      <c r="BU1474" s="258"/>
      <c r="BV1474" s="259"/>
      <c r="BW1474" s="260"/>
      <c r="BX1474" s="258"/>
      <c r="BY1474" s="258"/>
      <c r="BZ1474" s="258"/>
      <c r="CA1474" s="258"/>
    </row>
    <row r="1475" spans="2:79" x14ac:dyDescent="0.25">
      <c r="B1475" s="263"/>
      <c r="C1475" s="261"/>
      <c r="I1475" s="220"/>
      <c r="J1475" s="253"/>
      <c r="K1475" s="254"/>
      <c r="L1475" s="254"/>
      <c r="M1475" s="255"/>
      <c r="N1475" s="326"/>
      <c r="O1475" s="256"/>
      <c r="P1475" s="256"/>
      <c r="Q1475" s="256"/>
      <c r="R1475" s="256"/>
      <c r="S1475" s="256"/>
      <c r="T1475" s="256"/>
      <c r="U1475" s="256"/>
      <c r="V1475" s="257"/>
      <c r="W1475" s="257"/>
      <c r="X1475" s="257"/>
      <c r="Y1475" s="257"/>
      <c r="Z1475" s="257"/>
      <c r="AA1475" s="257"/>
      <c r="AB1475" s="253"/>
      <c r="AC1475" s="258"/>
      <c r="AD1475" s="253"/>
      <c r="AE1475" s="253"/>
      <c r="AF1475" s="253"/>
      <c r="AG1475" s="253"/>
      <c r="AH1475" s="253"/>
      <c r="AI1475" s="253"/>
      <c r="AJ1475" s="253"/>
      <c r="AK1475" s="258"/>
      <c r="AL1475" s="258"/>
      <c r="AM1475" s="258"/>
      <c r="AN1475" s="258"/>
      <c r="AO1475" s="258"/>
      <c r="AP1475" s="258"/>
      <c r="AQ1475" s="258"/>
      <c r="AR1475" s="258"/>
      <c r="AS1475" s="258"/>
      <c r="AT1475" s="258"/>
      <c r="AU1475" s="258"/>
      <c r="AV1475" s="258"/>
      <c r="AW1475" s="258"/>
      <c r="AX1475" s="258"/>
      <c r="AY1475" s="258"/>
      <c r="AZ1475" s="258"/>
      <c r="BA1475" s="258"/>
      <c r="BB1475" s="258"/>
      <c r="BC1475" s="258"/>
      <c r="BD1475" s="258"/>
      <c r="BE1475" s="258"/>
      <c r="BF1475" s="258"/>
      <c r="BG1475" s="258"/>
      <c r="BH1475" s="258"/>
      <c r="BI1475" s="258"/>
      <c r="BJ1475" s="258"/>
      <c r="BK1475" s="258"/>
      <c r="BL1475" s="297"/>
      <c r="BM1475" s="258"/>
      <c r="BN1475" s="258"/>
      <c r="BO1475" s="258"/>
      <c r="BP1475" s="258"/>
      <c r="BQ1475" s="258"/>
      <c r="BR1475" s="258"/>
      <c r="BS1475" s="258"/>
      <c r="BT1475" s="258"/>
      <c r="BU1475" s="258"/>
      <c r="BV1475" s="259"/>
      <c r="BW1475" s="260"/>
      <c r="BX1475" s="258"/>
      <c r="BY1475" s="258"/>
      <c r="BZ1475" s="258"/>
      <c r="CA1475" s="258"/>
    </row>
    <row r="1476" spans="2:79" x14ac:dyDescent="0.25">
      <c r="B1476" s="263"/>
      <c r="C1476" s="261"/>
      <c r="I1476" s="220"/>
      <c r="J1476" s="253"/>
      <c r="K1476" s="254"/>
      <c r="L1476" s="254"/>
      <c r="M1476" s="255"/>
      <c r="N1476" s="326"/>
      <c r="O1476" s="256"/>
      <c r="P1476" s="256"/>
      <c r="Q1476" s="256"/>
      <c r="R1476" s="256"/>
      <c r="S1476" s="256"/>
      <c r="T1476" s="256"/>
      <c r="U1476" s="256"/>
      <c r="V1476" s="257"/>
      <c r="W1476" s="257"/>
      <c r="X1476" s="257"/>
      <c r="Y1476" s="257"/>
      <c r="Z1476" s="257"/>
      <c r="AA1476" s="257"/>
      <c r="AB1476" s="253"/>
      <c r="AC1476" s="258"/>
      <c r="AD1476" s="253"/>
      <c r="AE1476" s="253"/>
      <c r="AF1476" s="253"/>
      <c r="AG1476" s="253"/>
      <c r="AH1476" s="253"/>
      <c r="AI1476" s="253"/>
      <c r="AJ1476" s="253"/>
      <c r="AK1476" s="258"/>
      <c r="AL1476" s="258"/>
      <c r="AM1476" s="258"/>
      <c r="AN1476" s="258"/>
      <c r="AO1476" s="258"/>
      <c r="AP1476" s="258"/>
      <c r="AQ1476" s="258"/>
      <c r="AR1476" s="258"/>
      <c r="AS1476" s="258"/>
      <c r="AT1476" s="258"/>
      <c r="AU1476" s="258"/>
      <c r="AV1476" s="258"/>
      <c r="AW1476" s="258"/>
      <c r="AX1476" s="258"/>
      <c r="AY1476" s="258"/>
      <c r="AZ1476" s="258"/>
      <c r="BA1476" s="258"/>
      <c r="BB1476" s="258"/>
      <c r="BC1476" s="258"/>
      <c r="BD1476" s="258"/>
      <c r="BE1476" s="258"/>
      <c r="BF1476" s="258"/>
      <c r="BG1476" s="258"/>
      <c r="BH1476" s="258"/>
      <c r="BI1476" s="258"/>
      <c r="BJ1476" s="258"/>
      <c r="BK1476" s="258"/>
      <c r="BL1476" s="297"/>
      <c r="BM1476" s="258"/>
      <c r="BN1476" s="258"/>
      <c r="BO1476" s="258"/>
      <c r="BP1476" s="258"/>
      <c r="BQ1476" s="258"/>
      <c r="BR1476" s="258"/>
      <c r="BS1476" s="258"/>
      <c r="BT1476" s="258"/>
      <c r="BU1476" s="258"/>
      <c r="BV1476" s="259"/>
      <c r="BW1476" s="260"/>
      <c r="BX1476" s="258"/>
      <c r="BY1476" s="258"/>
      <c r="BZ1476" s="258"/>
      <c r="CA1476" s="258"/>
    </row>
    <row r="1477" spans="2:79" x14ac:dyDescent="0.25">
      <c r="B1477" s="263"/>
      <c r="C1477" s="261"/>
      <c r="I1477" s="220"/>
      <c r="J1477" s="253"/>
      <c r="K1477" s="254"/>
      <c r="L1477" s="254"/>
      <c r="M1477" s="255"/>
      <c r="N1477" s="326"/>
      <c r="O1477" s="256"/>
      <c r="P1477" s="256"/>
      <c r="Q1477" s="256"/>
      <c r="R1477" s="256"/>
      <c r="S1477" s="256"/>
      <c r="T1477" s="256"/>
      <c r="U1477" s="256"/>
      <c r="V1477" s="257"/>
      <c r="W1477" s="257"/>
      <c r="X1477" s="257"/>
      <c r="Y1477" s="257"/>
      <c r="Z1477" s="257"/>
      <c r="AA1477" s="257"/>
      <c r="AB1477" s="253"/>
      <c r="AC1477" s="258"/>
      <c r="AD1477" s="253"/>
      <c r="AE1477" s="253"/>
      <c r="AF1477" s="253"/>
      <c r="AG1477" s="253"/>
      <c r="AH1477" s="253"/>
      <c r="AI1477" s="253"/>
      <c r="AJ1477" s="253"/>
      <c r="AK1477" s="258"/>
      <c r="AL1477" s="258"/>
      <c r="AM1477" s="258"/>
      <c r="AN1477" s="258"/>
      <c r="AO1477" s="258"/>
      <c r="AP1477" s="258"/>
      <c r="AQ1477" s="258"/>
      <c r="AR1477" s="258"/>
      <c r="AS1477" s="258"/>
      <c r="AT1477" s="258"/>
      <c r="AU1477" s="258"/>
      <c r="AV1477" s="258"/>
      <c r="AW1477" s="258"/>
      <c r="AX1477" s="258"/>
      <c r="AY1477" s="258"/>
      <c r="AZ1477" s="258"/>
      <c r="BA1477" s="258"/>
      <c r="BB1477" s="258"/>
      <c r="BC1477" s="258"/>
      <c r="BD1477" s="258"/>
      <c r="BE1477" s="258"/>
      <c r="BF1477" s="258"/>
      <c r="BG1477" s="258"/>
      <c r="BH1477" s="258"/>
      <c r="BI1477" s="258"/>
      <c r="BJ1477" s="258"/>
      <c r="BK1477" s="258"/>
      <c r="BL1477" s="297"/>
      <c r="BM1477" s="258"/>
      <c r="BN1477" s="258"/>
      <c r="BO1477" s="258"/>
      <c r="BP1477" s="258"/>
      <c r="BQ1477" s="258"/>
      <c r="BR1477" s="258"/>
      <c r="BS1477" s="258"/>
      <c r="BT1477" s="258"/>
      <c r="BU1477" s="258"/>
      <c r="BV1477" s="259"/>
      <c r="BW1477" s="260"/>
      <c r="BX1477" s="258"/>
      <c r="BY1477" s="258"/>
      <c r="BZ1477" s="258"/>
      <c r="CA1477" s="258"/>
    </row>
    <row r="1478" spans="2:79" x14ac:dyDescent="0.25">
      <c r="B1478" s="263"/>
      <c r="C1478" s="261"/>
      <c r="I1478" s="220"/>
      <c r="J1478" s="253"/>
      <c r="K1478" s="254"/>
      <c r="L1478" s="254"/>
      <c r="M1478" s="255"/>
      <c r="N1478" s="326"/>
      <c r="O1478" s="256"/>
      <c r="P1478" s="256"/>
      <c r="Q1478" s="256"/>
      <c r="R1478" s="256"/>
      <c r="S1478" s="256"/>
      <c r="T1478" s="256"/>
      <c r="U1478" s="256"/>
      <c r="V1478" s="257"/>
      <c r="W1478" s="257"/>
      <c r="X1478" s="257"/>
      <c r="Y1478" s="257"/>
      <c r="Z1478" s="257"/>
      <c r="AA1478" s="257"/>
      <c r="AB1478" s="253"/>
      <c r="AC1478" s="258"/>
      <c r="AD1478" s="253"/>
      <c r="AE1478" s="253"/>
      <c r="AF1478" s="253"/>
      <c r="AG1478" s="253"/>
      <c r="AH1478" s="253"/>
      <c r="AI1478" s="253"/>
      <c r="AJ1478" s="253"/>
      <c r="AK1478" s="258"/>
      <c r="AL1478" s="258"/>
      <c r="AM1478" s="258"/>
      <c r="AN1478" s="258"/>
      <c r="AO1478" s="258"/>
      <c r="AP1478" s="258"/>
      <c r="AQ1478" s="258"/>
      <c r="AR1478" s="258"/>
      <c r="AS1478" s="258"/>
      <c r="AT1478" s="258"/>
      <c r="AU1478" s="258"/>
      <c r="AV1478" s="258"/>
      <c r="AW1478" s="258"/>
      <c r="AX1478" s="258"/>
      <c r="AY1478" s="258"/>
      <c r="AZ1478" s="258"/>
      <c r="BA1478" s="258"/>
      <c r="BB1478" s="258"/>
      <c r="BC1478" s="258"/>
      <c r="BD1478" s="258"/>
      <c r="BE1478" s="258"/>
      <c r="BF1478" s="258"/>
      <c r="BG1478" s="258"/>
      <c r="BH1478" s="258"/>
      <c r="BI1478" s="258"/>
      <c r="BJ1478" s="258"/>
      <c r="BK1478" s="258"/>
      <c r="BL1478" s="297"/>
      <c r="BM1478" s="258"/>
      <c r="BN1478" s="258"/>
      <c r="BO1478" s="258"/>
      <c r="BP1478" s="258"/>
      <c r="BQ1478" s="258"/>
      <c r="BR1478" s="258"/>
      <c r="BS1478" s="258"/>
      <c r="BT1478" s="258"/>
      <c r="BU1478" s="258"/>
      <c r="BV1478" s="259"/>
      <c r="BW1478" s="260"/>
      <c r="BX1478" s="258"/>
      <c r="BY1478" s="258"/>
      <c r="BZ1478" s="258"/>
      <c r="CA1478" s="258"/>
    </row>
    <row r="1479" spans="2:79" x14ac:dyDescent="0.25">
      <c r="B1479" s="263"/>
      <c r="C1479" s="261"/>
      <c r="I1479" s="220"/>
      <c r="J1479" s="253"/>
      <c r="K1479" s="254"/>
      <c r="L1479" s="254"/>
      <c r="M1479" s="255"/>
      <c r="N1479" s="326"/>
      <c r="O1479" s="256"/>
      <c r="P1479" s="256"/>
      <c r="Q1479" s="256"/>
      <c r="R1479" s="256"/>
      <c r="S1479" s="256"/>
      <c r="T1479" s="256"/>
      <c r="U1479" s="256"/>
      <c r="V1479" s="257"/>
      <c r="W1479" s="257"/>
      <c r="X1479" s="257"/>
      <c r="Y1479" s="257"/>
      <c r="Z1479" s="257"/>
      <c r="AA1479" s="257"/>
      <c r="AB1479" s="253"/>
      <c r="AC1479" s="258"/>
      <c r="AD1479" s="253"/>
      <c r="AE1479" s="253"/>
      <c r="AF1479" s="253"/>
      <c r="AG1479" s="253"/>
      <c r="AH1479" s="253"/>
      <c r="AI1479" s="253"/>
      <c r="AJ1479" s="253"/>
      <c r="AK1479" s="258"/>
      <c r="AL1479" s="258"/>
      <c r="AM1479" s="258"/>
      <c r="AN1479" s="258"/>
      <c r="AO1479" s="258"/>
      <c r="AP1479" s="258"/>
      <c r="AQ1479" s="258"/>
      <c r="AR1479" s="258"/>
      <c r="AS1479" s="258"/>
      <c r="AT1479" s="258"/>
      <c r="AU1479" s="258"/>
      <c r="AV1479" s="258"/>
      <c r="AW1479" s="258"/>
      <c r="AX1479" s="258"/>
      <c r="AY1479" s="258"/>
      <c r="AZ1479" s="258"/>
      <c r="BA1479" s="258"/>
      <c r="BB1479" s="258"/>
      <c r="BC1479" s="258"/>
      <c r="BD1479" s="258"/>
      <c r="BE1479" s="258"/>
      <c r="BF1479" s="258"/>
      <c r="BG1479" s="258"/>
      <c r="BH1479" s="258"/>
      <c r="BI1479" s="258"/>
      <c r="BJ1479" s="258"/>
      <c r="BK1479" s="258"/>
      <c r="BL1479" s="297"/>
      <c r="BM1479" s="258"/>
      <c r="BN1479" s="258"/>
      <c r="BO1479" s="258"/>
      <c r="BP1479" s="258"/>
      <c r="BQ1479" s="258"/>
      <c r="BR1479" s="258"/>
      <c r="BS1479" s="258"/>
      <c r="BT1479" s="258"/>
      <c r="BU1479" s="258"/>
      <c r="BV1479" s="259"/>
      <c r="BW1479" s="260"/>
      <c r="BX1479" s="258"/>
      <c r="BY1479" s="258"/>
      <c r="BZ1479" s="258"/>
      <c r="CA1479" s="258"/>
    </row>
    <row r="1480" spans="2:79" x14ac:dyDescent="0.25">
      <c r="B1480" s="263"/>
      <c r="C1480" s="261"/>
      <c r="I1480" s="220"/>
      <c r="J1480" s="253"/>
      <c r="K1480" s="254"/>
      <c r="L1480" s="254"/>
      <c r="M1480" s="255"/>
      <c r="N1480" s="326"/>
      <c r="O1480" s="256"/>
      <c r="P1480" s="256"/>
      <c r="Q1480" s="256"/>
      <c r="R1480" s="256"/>
      <c r="S1480" s="256"/>
      <c r="T1480" s="256"/>
      <c r="U1480" s="256"/>
      <c r="V1480" s="257"/>
      <c r="W1480" s="257"/>
      <c r="X1480" s="257"/>
      <c r="Y1480" s="257"/>
      <c r="Z1480" s="257"/>
      <c r="AA1480" s="257"/>
      <c r="AB1480" s="253"/>
      <c r="AC1480" s="258"/>
      <c r="AD1480" s="253"/>
      <c r="AE1480" s="253"/>
      <c r="AF1480" s="253"/>
      <c r="AG1480" s="253"/>
      <c r="AH1480" s="253"/>
      <c r="AI1480" s="253"/>
      <c r="AJ1480" s="253"/>
      <c r="AK1480" s="258"/>
      <c r="AL1480" s="258"/>
      <c r="AM1480" s="258"/>
      <c r="AN1480" s="258"/>
      <c r="AO1480" s="258"/>
      <c r="AP1480" s="258"/>
      <c r="AQ1480" s="258"/>
      <c r="AR1480" s="258"/>
      <c r="AS1480" s="258"/>
      <c r="AT1480" s="258"/>
      <c r="AU1480" s="258"/>
      <c r="AV1480" s="258"/>
      <c r="AW1480" s="258"/>
      <c r="AX1480" s="258"/>
      <c r="AY1480" s="258"/>
      <c r="AZ1480" s="258"/>
      <c r="BA1480" s="258"/>
      <c r="BB1480" s="258"/>
      <c r="BC1480" s="258"/>
      <c r="BD1480" s="258"/>
      <c r="BE1480" s="258"/>
      <c r="BF1480" s="258"/>
      <c r="BG1480" s="258"/>
      <c r="BH1480" s="258"/>
      <c r="BI1480" s="258"/>
      <c r="BJ1480" s="258"/>
      <c r="BK1480" s="258"/>
      <c r="BL1480" s="297"/>
      <c r="BM1480" s="258"/>
      <c r="BN1480" s="258"/>
      <c r="BO1480" s="258"/>
      <c r="BP1480" s="258"/>
      <c r="BQ1480" s="258"/>
      <c r="BR1480" s="258"/>
      <c r="BS1480" s="258"/>
      <c r="BT1480" s="258"/>
      <c r="BU1480" s="258"/>
      <c r="BV1480" s="259"/>
      <c r="BW1480" s="260"/>
      <c r="BX1480" s="258"/>
      <c r="BY1480" s="258"/>
      <c r="BZ1480" s="258"/>
      <c r="CA1480" s="258"/>
    </row>
    <row r="1481" spans="2:79" x14ac:dyDescent="0.25">
      <c r="B1481" s="263"/>
      <c r="C1481" s="261"/>
      <c r="I1481" s="220"/>
      <c r="J1481" s="253"/>
      <c r="K1481" s="254"/>
      <c r="L1481" s="254"/>
      <c r="M1481" s="255"/>
      <c r="N1481" s="326"/>
      <c r="O1481" s="256"/>
      <c r="P1481" s="256"/>
      <c r="Q1481" s="256"/>
      <c r="R1481" s="256"/>
      <c r="S1481" s="256"/>
      <c r="T1481" s="256"/>
      <c r="U1481" s="256"/>
      <c r="V1481" s="257"/>
      <c r="W1481" s="257"/>
      <c r="X1481" s="257"/>
      <c r="Y1481" s="257"/>
      <c r="Z1481" s="257"/>
      <c r="AA1481" s="257"/>
      <c r="AB1481" s="253"/>
      <c r="AC1481" s="258"/>
      <c r="AD1481" s="253"/>
      <c r="AE1481" s="253"/>
      <c r="AF1481" s="253"/>
      <c r="AG1481" s="253"/>
      <c r="AH1481" s="253"/>
      <c r="AI1481" s="253"/>
      <c r="AJ1481" s="253"/>
      <c r="AK1481" s="258"/>
      <c r="AL1481" s="258"/>
      <c r="AM1481" s="258"/>
      <c r="AN1481" s="258"/>
      <c r="AO1481" s="258"/>
      <c r="AP1481" s="258"/>
      <c r="AQ1481" s="258"/>
      <c r="AR1481" s="258"/>
      <c r="AS1481" s="258"/>
      <c r="AT1481" s="258"/>
      <c r="AU1481" s="258"/>
      <c r="AV1481" s="258"/>
      <c r="AW1481" s="258"/>
      <c r="AX1481" s="258"/>
      <c r="AY1481" s="258"/>
      <c r="AZ1481" s="258"/>
      <c r="BA1481" s="258"/>
      <c r="BB1481" s="258"/>
      <c r="BC1481" s="258"/>
      <c r="BD1481" s="258"/>
      <c r="BE1481" s="258"/>
      <c r="BF1481" s="258"/>
      <c r="BG1481" s="258"/>
      <c r="BH1481" s="258"/>
      <c r="BI1481" s="258"/>
      <c r="BJ1481" s="258"/>
      <c r="BK1481" s="258"/>
      <c r="BL1481" s="297"/>
      <c r="BM1481" s="258"/>
      <c r="BN1481" s="258"/>
      <c r="BO1481" s="258"/>
      <c r="BP1481" s="258"/>
      <c r="BQ1481" s="258"/>
      <c r="BR1481" s="258"/>
      <c r="BS1481" s="258"/>
      <c r="BT1481" s="258"/>
      <c r="BU1481" s="258"/>
      <c r="BV1481" s="259"/>
      <c r="BW1481" s="260"/>
      <c r="BX1481" s="258"/>
      <c r="BY1481" s="258"/>
      <c r="BZ1481" s="258"/>
      <c r="CA1481" s="258"/>
    </row>
    <row r="1482" spans="2:79" x14ac:dyDescent="0.25">
      <c r="B1482" s="263"/>
      <c r="C1482" s="261"/>
      <c r="I1482" s="220"/>
      <c r="J1482" s="253"/>
      <c r="K1482" s="254"/>
      <c r="L1482" s="254"/>
      <c r="M1482" s="255"/>
      <c r="N1482" s="326"/>
      <c r="O1482" s="256"/>
      <c r="P1482" s="256"/>
      <c r="Q1482" s="256"/>
      <c r="R1482" s="256"/>
      <c r="S1482" s="256"/>
      <c r="T1482" s="256"/>
      <c r="U1482" s="256"/>
      <c r="V1482" s="257"/>
      <c r="W1482" s="257"/>
      <c r="X1482" s="257"/>
      <c r="Y1482" s="257"/>
      <c r="Z1482" s="257"/>
      <c r="AA1482" s="257"/>
      <c r="AB1482" s="253"/>
      <c r="AC1482" s="258"/>
      <c r="AD1482" s="253"/>
      <c r="AE1482" s="253"/>
      <c r="AF1482" s="253"/>
      <c r="AG1482" s="253"/>
      <c r="AH1482" s="253"/>
      <c r="AI1482" s="253"/>
      <c r="AJ1482" s="253"/>
      <c r="AK1482" s="258"/>
      <c r="AL1482" s="258"/>
      <c r="AM1482" s="258"/>
      <c r="AN1482" s="258"/>
      <c r="AO1482" s="258"/>
      <c r="AP1482" s="258"/>
      <c r="AQ1482" s="258"/>
      <c r="AR1482" s="258"/>
      <c r="AS1482" s="258"/>
      <c r="AT1482" s="258"/>
      <c r="AU1482" s="258"/>
      <c r="AV1482" s="258"/>
      <c r="AW1482" s="258"/>
      <c r="AX1482" s="258"/>
      <c r="AY1482" s="258"/>
      <c r="AZ1482" s="258"/>
      <c r="BA1482" s="258"/>
      <c r="BB1482" s="258"/>
      <c r="BC1482" s="258"/>
      <c r="BD1482" s="258"/>
      <c r="BE1482" s="258"/>
      <c r="BF1482" s="258"/>
      <c r="BG1482" s="258"/>
      <c r="BH1482" s="258"/>
      <c r="BI1482" s="258"/>
      <c r="BJ1482" s="258"/>
      <c r="BK1482" s="258"/>
      <c r="BL1482" s="297"/>
      <c r="BM1482" s="258"/>
      <c r="BN1482" s="258"/>
      <c r="BO1482" s="258"/>
      <c r="BP1482" s="258"/>
      <c r="BQ1482" s="258"/>
      <c r="BR1482" s="258"/>
      <c r="BS1482" s="258"/>
      <c r="BT1482" s="258"/>
      <c r="BU1482" s="258"/>
      <c r="BV1482" s="259"/>
      <c r="BW1482" s="260"/>
      <c r="BX1482" s="258"/>
      <c r="BY1482" s="258"/>
      <c r="BZ1482" s="258"/>
      <c r="CA1482" s="258"/>
    </row>
    <row r="1483" spans="2:79" x14ac:dyDescent="0.25">
      <c r="B1483" s="263"/>
      <c r="C1483" s="261"/>
      <c r="I1483" s="220"/>
      <c r="J1483" s="253"/>
      <c r="K1483" s="254"/>
      <c r="L1483" s="254"/>
      <c r="M1483" s="255"/>
      <c r="N1483" s="326"/>
      <c r="O1483" s="256"/>
      <c r="P1483" s="256"/>
      <c r="Q1483" s="256"/>
      <c r="R1483" s="256"/>
      <c r="S1483" s="256"/>
      <c r="T1483" s="256"/>
      <c r="U1483" s="256"/>
      <c r="V1483" s="257"/>
      <c r="W1483" s="257"/>
      <c r="X1483" s="257"/>
      <c r="Y1483" s="257"/>
      <c r="Z1483" s="257"/>
      <c r="AA1483" s="257"/>
      <c r="AB1483" s="253"/>
      <c r="AC1483" s="258"/>
      <c r="AD1483" s="253"/>
      <c r="AE1483" s="253"/>
      <c r="AF1483" s="253"/>
      <c r="AG1483" s="253"/>
      <c r="AH1483" s="253"/>
      <c r="AI1483" s="253"/>
      <c r="AJ1483" s="253"/>
      <c r="AK1483" s="258"/>
      <c r="AL1483" s="258"/>
      <c r="AM1483" s="258"/>
      <c r="AN1483" s="258"/>
      <c r="AO1483" s="258"/>
      <c r="AP1483" s="258"/>
      <c r="AQ1483" s="258"/>
      <c r="AR1483" s="258"/>
      <c r="AS1483" s="258"/>
      <c r="AT1483" s="258"/>
      <c r="AU1483" s="258"/>
      <c r="AV1483" s="258"/>
      <c r="AW1483" s="258"/>
      <c r="AX1483" s="258"/>
      <c r="AY1483" s="258"/>
      <c r="AZ1483" s="258"/>
      <c r="BA1483" s="258"/>
      <c r="BB1483" s="258"/>
      <c r="BC1483" s="258"/>
      <c r="BD1483" s="258"/>
      <c r="BE1483" s="258"/>
      <c r="BF1483" s="258"/>
      <c r="BG1483" s="258"/>
      <c r="BH1483" s="258"/>
      <c r="BI1483" s="258"/>
      <c r="BJ1483" s="258"/>
      <c r="BK1483" s="258"/>
      <c r="BL1483" s="297"/>
      <c r="BM1483" s="258"/>
      <c r="BN1483" s="258"/>
      <c r="BO1483" s="258"/>
      <c r="BP1483" s="258"/>
      <c r="BQ1483" s="258"/>
      <c r="BR1483" s="258"/>
      <c r="BS1483" s="258"/>
      <c r="BT1483" s="258"/>
      <c r="BU1483" s="258"/>
      <c r="BV1483" s="259"/>
      <c r="BW1483" s="260"/>
      <c r="BX1483" s="258"/>
      <c r="BY1483" s="258"/>
      <c r="BZ1483" s="258"/>
      <c r="CA1483" s="258"/>
    </row>
    <row r="1484" spans="2:79" x14ac:dyDescent="0.25">
      <c r="B1484" s="263"/>
      <c r="C1484" s="261"/>
      <c r="I1484" s="220"/>
      <c r="J1484" s="253"/>
      <c r="K1484" s="254"/>
      <c r="L1484" s="254"/>
      <c r="M1484" s="255"/>
      <c r="N1484" s="326"/>
      <c r="O1484" s="256"/>
      <c r="P1484" s="256"/>
      <c r="Q1484" s="256"/>
      <c r="R1484" s="256"/>
      <c r="S1484" s="256"/>
      <c r="T1484" s="256"/>
      <c r="U1484" s="256"/>
      <c r="V1484" s="257"/>
      <c r="W1484" s="257"/>
      <c r="X1484" s="257"/>
      <c r="Y1484" s="257"/>
      <c r="Z1484" s="257"/>
      <c r="AA1484" s="257"/>
      <c r="AB1484" s="253"/>
      <c r="AC1484" s="258"/>
      <c r="AD1484" s="253"/>
      <c r="AE1484" s="253"/>
      <c r="AF1484" s="253"/>
      <c r="AG1484" s="253"/>
      <c r="AH1484" s="253"/>
      <c r="AI1484" s="253"/>
      <c r="AJ1484" s="253"/>
      <c r="AK1484" s="258"/>
      <c r="AL1484" s="258"/>
      <c r="AM1484" s="258"/>
      <c r="AN1484" s="258"/>
      <c r="AO1484" s="258"/>
      <c r="AP1484" s="258"/>
      <c r="AQ1484" s="258"/>
      <c r="AR1484" s="258"/>
      <c r="AS1484" s="258"/>
      <c r="AT1484" s="258"/>
      <c r="AU1484" s="258"/>
      <c r="AV1484" s="258"/>
      <c r="AW1484" s="258"/>
      <c r="AX1484" s="258"/>
      <c r="AY1484" s="258"/>
      <c r="AZ1484" s="258"/>
      <c r="BA1484" s="258"/>
      <c r="BB1484" s="258"/>
      <c r="BC1484" s="258"/>
      <c r="BD1484" s="258"/>
      <c r="BE1484" s="258"/>
      <c r="BF1484" s="258"/>
      <c r="BG1484" s="258"/>
      <c r="BH1484" s="258"/>
      <c r="BI1484" s="258"/>
      <c r="BJ1484" s="258"/>
      <c r="BK1484" s="258"/>
      <c r="BL1484" s="297"/>
      <c r="BM1484" s="258"/>
      <c r="BN1484" s="258"/>
      <c r="BO1484" s="258"/>
      <c r="BP1484" s="258"/>
      <c r="BQ1484" s="258"/>
      <c r="BR1484" s="258"/>
      <c r="BS1484" s="258"/>
      <c r="BT1484" s="258"/>
      <c r="BU1484" s="258"/>
      <c r="BV1484" s="259"/>
      <c r="BW1484" s="260"/>
      <c r="BX1484" s="258"/>
      <c r="BY1484" s="258"/>
      <c r="BZ1484" s="258"/>
      <c r="CA1484" s="258"/>
    </row>
    <row r="1485" spans="2:79" x14ac:dyDescent="0.25">
      <c r="B1485" s="263"/>
      <c r="C1485" s="261"/>
      <c r="I1485" s="220"/>
      <c r="J1485" s="253"/>
      <c r="K1485" s="254"/>
      <c r="L1485" s="254"/>
      <c r="M1485" s="255"/>
      <c r="N1485" s="326"/>
      <c r="O1485" s="256"/>
      <c r="P1485" s="256"/>
      <c r="Q1485" s="256"/>
      <c r="R1485" s="256"/>
      <c r="S1485" s="256"/>
      <c r="T1485" s="256"/>
      <c r="U1485" s="256"/>
      <c r="V1485" s="257"/>
      <c r="W1485" s="257"/>
      <c r="X1485" s="257"/>
      <c r="Y1485" s="257"/>
      <c r="Z1485" s="257"/>
      <c r="AA1485" s="257"/>
      <c r="AB1485" s="253"/>
      <c r="AC1485" s="258"/>
      <c r="AD1485" s="253"/>
      <c r="AE1485" s="253"/>
      <c r="AF1485" s="253"/>
      <c r="AG1485" s="253"/>
      <c r="AH1485" s="253"/>
      <c r="AI1485" s="253"/>
      <c r="AJ1485" s="253"/>
      <c r="AK1485" s="258"/>
      <c r="AL1485" s="258"/>
      <c r="AM1485" s="258"/>
      <c r="AN1485" s="258"/>
      <c r="AO1485" s="258"/>
      <c r="AP1485" s="258"/>
      <c r="AQ1485" s="258"/>
      <c r="AR1485" s="258"/>
      <c r="AS1485" s="258"/>
      <c r="AT1485" s="258"/>
      <c r="AU1485" s="258"/>
      <c r="AV1485" s="258"/>
      <c r="AW1485" s="258"/>
      <c r="AX1485" s="258"/>
      <c r="AY1485" s="258"/>
      <c r="AZ1485" s="258"/>
      <c r="BA1485" s="258"/>
      <c r="BB1485" s="258"/>
      <c r="BC1485" s="258"/>
      <c r="BD1485" s="258"/>
      <c r="BE1485" s="258"/>
      <c r="BF1485" s="258"/>
      <c r="BG1485" s="258"/>
      <c r="BH1485" s="258"/>
      <c r="BI1485" s="258"/>
      <c r="BJ1485" s="258"/>
      <c r="BK1485" s="258"/>
      <c r="BL1485" s="297"/>
      <c r="BM1485" s="258"/>
      <c r="BN1485" s="258"/>
      <c r="BO1485" s="258"/>
      <c r="BP1485" s="258"/>
      <c r="BQ1485" s="258"/>
      <c r="BR1485" s="258"/>
      <c r="BS1485" s="258"/>
      <c r="BT1485" s="258"/>
      <c r="BU1485" s="258"/>
      <c r="BV1485" s="259"/>
      <c r="BW1485" s="260"/>
      <c r="BX1485" s="258"/>
      <c r="BY1485" s="258"/>
      <c r="BZ1485" s="258"/>
      <c r="CA1485" s="258"/>
    </row>
    <row r="1486" spans="2:79" x14ac:dyDescent="0.25">
      <c r="B1486" s="263"/>
      <c r="C1486" s="261"/>
      <c r="I1486" s="220"/>
      <c r="J1486" s="253"/>
      <c r="K1486" s="254"/>
      <c r="L1486" s="254"/>
      <c r="M1486" s="255"/>
      <c r="N1486" s="326"/>
      <c r="O1486" s="256"/>
      <c r="P1486" s="256"/>
      <c r="Q1486" s="256"/>
      <c r="R1486" s="256"/>
      <c r="S1486" s="256"/>
      <c r="T1486" s="256"/>
      <c r="U1486" s="256"/>
      <c r="V1486" s="257"/>
      <c r="W1486" s="257"/>
      <c r="X1486" s="257"/>
      <c r="Y1486" s="257"/>
      <c r="Z1486" s="257"/>
      <c r="AA1486" s="257"/>
      <c r="AB1486" s="253"/>
      <c r="AC1486" s="258"/>
      <c r="AD1486" s="253"/>
      <c r="AE1486" s="253"/>
      <c r="AF1486" s="253"/>
      <c r="AG1486" s="253"/>
      <c r="AH1486" s="253"/>
      <c r="AI1486" s="253"/>
      <c r="AJ1486" s="253"/>
      <c r="AK1486" s="258"/>
      <c r="AL1486" s="258"/>
      <c r="AM1486" s="258"/>
      <c r="AN1486" s="258"/>
      <c r="AO1486" s="258"/>
      <c r="AP1486" s="258"/>
      <c r="AQ1486" s="258"/>
      <c r="AR1486" s="258"/>
      <c r="AS1486" s="258"/>
      <c r="AT1486" s="258"/>
      <c r="AU1486" s="258"/>
      <c r="AV1486" s="258"/>
      <c r="AW1486" s="258"/>
      <c r="AX1486" s="258"/>
      <c r="AY1486" s="258"/>
      <c r="AZ1486" s="258"/>
      <c r="BA1486" s="258"/>
      <c r="BB1486" s="258"/>
      <c r="BC1486" s="258"/>
      <c r="BD1486" s="258"/>
      <c r="BE1486" s="258"/>
      <c r="BF1486" s="258"/>
      <c r="BG1486" s="258"/>
      <c r="BH1486" s="258"/>
      <c r="BI1486" s="258"/>
      <c r="BJ1486" s="258"/>
      <c r="BK1486" s="258"/>
      <c r="BL1486" s="297"/>
      <c r="BM1486" s="258"/>
      <c r="BN1486" s="258"/>
      <c r="BO1486" s="258"/>
      <c r="BP1486" s="258"/>
      <c r="BQ1486" s="258"/>
      <c r="BR1486" s="258"/>
      <c r="BS1486" s="258"/>
      <c r="BT1486" s="258"/>
      <c r="BU1486" s="258"/>
      <c r="BV1486" s="259"/>
      <c r="BW1486" s="260"/>
      <c r="BX1486" s="258"/>
      <c r="BY1486" s="258"/>
      <c r="BZ1486" s="258"/>
      <c r="CA1486" s="258"/>
    </row>
    <row r="1487" spans="2:79" x14ac:dyDescent="0.25">
      <c r="B1487" s="263"/>
      <c r="C1487" s="261"/>
      <c r="I1487" s="220"/>
      <c r="J1487" s="253"/>
      <c r="K1487" s="254"/>
      <c r="L1487" s="254"/>
      <c r="M1487" s="255"/>
      <c r="N1487" s="326"/>
      <c r="O1487" s="256"/>
      <c r="P1487" s="256"/>
      <c r="Q1487" s="256"/>
      <c r="R1487" s="256"/>
      <c r="S1487" s="256"/>
      <c r="T1487" s="256"/>
      <c r="U1487" s="256"/>
      <c r="V1487" s="257"/>
      <c r="W1487" s="257"/>
      <c r="X1487" s="257"/>
      <c r="Y1487" s="257"/>
      <c r="Z1487" s="257"/>
      <c r="AA1487" s="257"/>
      <c r="AB1487" s="253"/>
      <c r="AC1487" s="258"/>
      <c r="AD1487" s="253"/>
      <c r="AE1487" s="253"/>
      <c r="AF1487" s="253"/>
      <c r="AG1487" s="253"/>
      <c r="AH1487" s="253"/>
      <c r="AI1487" s="253"/>
      <c r="AJ1487" s="253"/>
      <c r="AK1487" s="258"/>
      <c r="AL1487" s="258"/>
      <c r="AM1487" s="258"/>
      <c r="AN1487" s="258"/>
      <c r="AO1487" s="258"/>
      <c r="AP1487" s="258"/>
      <c r="AQ1487" s="258"/>
      <c r="AR1487" s="258"/>
      <c r="AS1487" s="258"/>
      <c r="AT1487" s="258"/>
      <c r="AU1487" s="258"/>
      <c r="AV1487" s="258"/>
      <c r="AW1487" s="258"/>
      <c r="AX1487" s="258"/>
      <c r="AY1487" s="258"/>
      <c r="AZ1487" s="258"/>
      <c r="BA1487" s="258"/>
      <c r="BB1487" s="258"/>
      <c r="BC1487" s="258"/>
      <c r="BD1487" s="258"/>
      <c r="BE1487" s="258"/>
      <c r="BF1487" s="258"/>
      <c r="BG1487" s="258"/>
      <c r="BH1487" s="258"/>
      <c r="BI1487" s="258"/>
      <c r="BJ1487" s="258"/>
      <c r="BK1487" s="258"/>
      <c r="BL1487" s="297"/>
      <c r="BM1487" s="258"/>
      <c r="BN1487" s="258"/>
      <c r="BO1487" s="258"/>
      <c r="BP1487" s="258"/>
      <c r="BQ1487" s="258"/>
      <c r="BR1487" s="258"/>
      <c r="BS1487" s="258"/>
      <c r="BT1487" s="258"/>
      <c r="BU1487" s="258"/>
      <c r="BV1487" s="259"/>
      <c r="BW1487" s="260"/>
      <c r="BX1487" s="258"/>
      <c r="BY1487" s="258"/>
      <c r="BZ1487" s="258"/>
      <c r="CA1487" s="258"/>
    </row>
    <row r="1488" spans="2:79" x14ac:dyDescent="0.25">
      <c r="B1488" s="263"/>
      <c r="C1488" s="261"/>
      <c r="I1488" s="220"/>
      <c r="J1488" s="253"/>
      <c r="K1488" s="254"/>
      <c r="L1488" s="254"/>
      <c r="M1488" s="255"/>
      <c r="N1488" s="326"/>
      <c r="O1488" s="256"/>
      <c r="P1488" s="256"/>
      <c r="Q1488" s="256"/>
      <c r="R1488" s="256"/>
      <c r="S1488" s="256"/>
      <c r="T1488" s="256"/>
      <c r="U1488" s="256"/>
      <c r="V1488" s="257"/>
      <c r="W1488" s="257"/>
      <c r="X1488" s="257"/>
      <c r="Y1488" s="257"/>
      <c r="Z1488" s="257"/>
      <c r="AA1488" s="257"/>
      <c r="AB1488" s="253"/>
      <c r="AC1488" s="258"/>
      <c r="AD1488" s="253"/>
      <c r="AE1488" s="253"/>
      <c r="AF1488" s="253"/>
      <c r="AG1488" s="253"/>
      <c r="AH1488" s="253"/>
      <c r="AI1488" s="253"/>
      <c r="AJ1488" s="253"/>
      <c r="AK1488" s="258"/>
      <c r="AL1488" s="258"/>
      <c r="AM1488" s="258"/>
      <c r="AN1488" s="258"/>
      <c r="AO1488" s="258"/>
      <c r="AP1488" s="258"/>
      <c r="AQ1488" s="258"/>
      <c r="AR1488" s="258"/>
      <c r="AS1488" s="258"/>
      <c r="AT1488" s="258"/>
      <c r="AU1488" s="258"/>
      <c r="AV1488" s="258"/>
      <c r="AW1488" s="258"/>
      <c r="AX1488" s="258"/>
      <c r="AY1488" s="258"/>
      <c r="AZ1488" s="258"/>
      <c r="BA1488" s="258"/>
      <c r="BB1488" s="258"/>
      <c r="BC1488" s="258"/>
      <c r="BD1488" s="258"/>
      <c r="BE1488" s="258"/>
      <c r="BF1488" s="258"/>
      <c r="BG1488" s="258"/>
      <c r="BH1488" s="258"/>
      <c r="BI1488" s="258"/>
      <c r="BJ1488" s="258"/>
      <c r="BK1488" s="258"/>
      <c r="BL1488" s="297"/>
      <c r="BM1488" s="258"/>
      <c r="BN1488" s="258"/>
      <c r="BO1488" s="258"/>
      <c r="BP1488" s="258"/>
      <c r="BQ1488" s="258"/>
      <c r="BR1488" s="258"/>
      <c r="BS1488" s="258"/>
      <c r="BT1488" s="258"/>
      <c r="BU1488" s="258"/>
      <c r="BV1488" s="259"/>
      <c r="BW1488" s="260"/>
      <c r="BX1488" s="258"/>
      <c r="BY1488" s="258"/>
      <c r="BZ1488" s="258"/>
      <c r="CA1488" s="258"/>
    </row>
    <row r="1489" spans="2:79" x14ac:dyDescent="0.25">
      <c r="B1489" s="263"/>
      <c r="C1489" s="261"/>
      <c r="I1489" s="220"/>
      <c r="J1489" s="253"/>
      <c r="K1489" s="254"/>
      <c r="L1489" s="254"/>
      <c r="M1489" s="255"/>
      <c r="N1489" s="326"/>
      <c r="O1489" s="256"/>
      <c r="P1489" s="256"/>
      <c r="Q1489" s="256"/>
      <c r="R1489" s="256"/>
      <c r="S1489" s="256"/>
      <c r="T1489" s="256"/>
      <c r="U1489" s="256"/>
      <c r="V1489" s="257"/>
      <c r="W1489" s="257"/>
      <c r="X1489" s="257"/>
      <c r="Y1489" s="257"/>
      <c r="Z1489" s="257"/>
      <c r="AA1489" s="257"/>
      <c r="AB1489" s="253"/>
      <c r="AC1489" s="258"/>
      <c r="AD1489" s="253"/>
      <c r="AE1489" s="253"/>
      <c r="AF1489" s="253"/>
      <c r="AG1489" s="253"/>
      <c r="AH1489" s="253"/>
      <c r="AI1489" s="253"/>
      <c r="AJ1489" s="253"/>
      <c r="AK1489" s="258"/>
      <c r="AL1489" s="258"/>
      <c r="AM1489" s="258"/>
      <c r="AN1489" s="258"/>
      <c r="AO1489" s="258"/>
      <c r="AP1489" s="258"/>
      <c r="AQ1489" s="258"/>
      <c r="AR1489" s="258"/>
      <c r="AS1489" s="258"/>
      <c r="AT1489" s="258"/>
      <c r="AU1489" s="258"/>
      <c r="AV1489" s="258"/>
      <c r="AW1489" s="258"/>
      <c r="AX1489" s="258"/>
      <c r="AY1489" s="258"/>
      <c r="AZ1489" s="258"/>
      <c r="BA1489" s="258"/>
      <c r="BB1489" s="258"/>
      <c r="BC1489" s="258"/>
      <c r="BD1489" s="258"/>
      <c r="BE1489" s="258"/>
      <c r="BF1489" s="258"/>
      <c r="BG1489" s="258"/>
      <c r="BH1489" s="258"/>
      <c r="BI1489" s="258"/>
      <c r="BJ1489" s="258"/>
      <c r="BK1489" s="258"/>
      <c r="BL1489" s="297"/>
      <c r="BM1489" s="258"/>
      <c r="BN1489" s="258"/>
      <c r="BO1489" s="258"/>
      <c r="BP1489" s="258"/>
      <c r="BQ1489" s="258"/>
      <c r="BR1489" s="258"/>
      <c r="BS1489" s="258"/>
      <c r="BT1489" s="258"/>
      <c r="BU1489" s="258"/>
      <c r="BV1489" s="259"/>
      <c r="BW1489" s="260"/>
      <c r="BX1489" s="258"/>
      <c r="BY1489" s="258"/>
      <c r="BZ1489" s="258"/>
      <c r="CA1489" s="258"/>
    </row>
    <row r="1490" spans="2:79" x14ac:dyDescent="0.25">
      <c r="B1490" s="263"/>
      <c r="C1490" s="261"/>
      <c r="I1490" s="220"/>
      <c r="J1490" s="253"/>
      <c r="K1490" s="254"/>
      <c r="L1490" s="254"/>
      <c r="M1490" s="255"/>
      <c r="N1490" s="326"/>
      <c r="O1490" s="256"/>
      <c r="P1490" s="256"/>
      <c r="Q1490" s="256"/>
      <c r="R1490" s="256"/>
      <c r="S1490" s="256"/>
      <c r="T1490" s="256"/>
      <c r="U1490" s="256"/>
      <c r="V1490" s="257"/>
      <c r="W1490" s="257"/>
      <c r="X1490" s="257"/>
      <c r="Y1490" s="257"/>
      <c r="Z1490" s="257"/>
      <c r="AA1490" s="257"/>
      <c r="AB1490" s="253"/>
      <c r="AC1490" s="258"/>
      <c r="AD1490" s="253"/>
      <c r="AE1490" s="253"/>
      <c r="AF1490" s="253"/>
      <c r="AG1490" s="253"/>
      <c r="AH1490" s="253"/>
      <c r="AI1490" s="253"/>
      <c r="AJ1490" s="253"/>
      <c r="AK1490" s="258"/>
      <c r="AL1490" s="258"/>
      <c r="AM1490" s="258"/>
      <c r="AN1490" s="258"/>
      <c r="AO1490" s="258"/>
      <c r="AP1490" s="258"/>
      <c r="AQ1490" s="258"/>
      <c r="AR1490" s="258"/>
      <c r="AS1490" s="258"/>
      <c r="AT1490" s="258"/>
      <c r="AU1490" s="258"/>
      <c r="AV1490" s="258"/>
      <c r="AW1490" s="258"/>
      <c r="AX1490" s="258"/>
      <c r="AY1490" s="258"/>
      <c r="AZ1490" s="258"/>
      <c r="BA1490" s="258"/>
      <c r="BB1490" s="258"/>
      <c r="BC1490" s="258"/>
      <c r="BD1490" s="258"/>
      <c r="BE1490" s="258"/>
      <c r="BF1490" s="258"/>
      <c r="BG1490" s="258"/>
      <c r="BH1490" s="258"/>
      <c r="BI1490" s="258"/>
      <c r="BJ1490" s="258"/>
      <c r="BK1490" s="258"/>
      <c r="BL1490" s="297"/>
      <c r="BM1490" s="258"/>
      <c r="BN1490" s="258"/>
      <c r="BO1490" s="258"/>
      <c r="BP1490" s="258"/>
      <c r="BQ1490" s="258"/>
      <c r="BR1490" s="258"/>
      <c r="BS1490" s="258"/>
      <c r="BT1490" s="258"/>
      <c r="BU1490" s="258"/>
      <c r="BV1490" s="259"/>
      <c r="BW1490" s="260"/>
      <c r="BX1490" s="258"/>
      <c r="BY1490" s="258"/>
      <c r="BZ1490" s="258"/>
      <c r="CA1490" s="258"/>
    </row>
    <row r="1491" spans="2:79" x14ac:dyDescent="0.25">
      <c r="B1491" s="263"/>
      <c r="C1491" s="261"/>
      <c r="I1491" s="220"/>
      <c r="J1491" s="253"/>
      <c r="K1491" s="254"/>
      <c r="L1491" s="254"/>
      <c r="M1491" s="255"/>
      <c r="N1491" s="326"/>
      <c r="O1491" s="256"/>
      <c r="P1491" s="256"/>
      <c r="Q1491" s="256"/>
      <c r="R1491" s="256"/>
      <c r="S1491" s="256"/>
      <c r="T1491" s="256"/>
      <c r="U1491" s="256"/>
      <c r="V1491" s="257"/>
      <c r="W1491" s="257"/>
      <c r="X1491" s="257"/>
      <c r="Y1491" s="257"/>
      <c r="Z1491" s="257"/>
      <c r="AA1491" s="257"/>
      <c r="AB1491" s="253"/>
      <c r="AC1491" s="258"/>
      <c r="AD1491" s="253"/>
      <c r="AE1491" s="253"/>
      <c r="AF1491" s="253"/>
      <c r="AG1491" s="253"/>
      <c r="AH1491" s="253"/>
      <c r="AI1491" s="253"/>
      <c r="AJ1491" s="253"/>
      <c r="AK1491" s="258"/>
      <c r="AL1491" s="258"/>
      <c r="AM1491" s="258"/>
      <c r="AN1491" s="258"/>
      <c r="AO1491" s="258"/>
      <c r="AP1491" s="258"/>
      <c r="AQ1491" s="258"/>
      <c r="AR1491" s="258"/>
      <c r="AS1491" s="258"/>
      <c r="AT1491" s="258"/>
      <c r="AU1491" s="258"/>
      <c r="AV1491" s="258"/>
      <c r="AW1491" s="258"/>
      <c r="AX1491" s="258"/>
      <c r="AY1491" s="258"/>
      <c r="AZ1491" s="258"/>
      <c r="BA1491" s="258"/>
      <c r="BB1491" s="258"/>
      <c r="BC1491" s="258"/>
      <c r="BD1491" s="258"/>
      <c r="BE1491" s="258"/>
      <c r="BF1491" s="258"/>
      <c r="BG1491" s="258"/>
      <c r="BH1491" s="258"/>
      <c r="BI1491" s="258"/>
      <c r="BJ1491" s="258"/>
      <c r="BK1491" s="258"/>
      <c r="BL1491" s="297"/>
      <c r="BM1491" s="258"/>
      <c r="BN1491" s="258"/>
      <c r="BO1491" s="258"/>
      <c r="BP1491" s="258"/>
      <c r="BQ1491" s="258"/>
      <c r="BR1491" s="258"/>
      <c r="BS1491" s="258"/>
      <c r="BT1491" s="258"/>
      <c r="BU1491" s="258"/>
      <c r="BV1491" s="259"/>
      <c r="BW1491" s="260"/>
      <c r="BX1491" s="258"/>
      <c r="BY1491" s="258"/>
      <c r="BZ1491" s="258"/>
      <c r="CA1491" s="258"/>
    </row>
    <row r="1492" spans="2:79" x14ac:dyDescent="0.25">
      <c r="B1492" s="263"/>
      <c r="C1492" s="261"/>
      <c r="I1492" s="220"/>
      <c r="J1492" s="253"/>
      <c r="K1492" s="254"/>
      <c r="L1492" s="254"/>
      <c r="M1492" s="255"/>
      <c r="N1492" s="326"/>
      <c r="O1492" s="256"/>
      <c r="P1492" s="256"/>
      <c r="Q1492" s="256"/>
      <c r="R1492" s="256"/>
      <c r="S1492" s="256"/>
      <c r="T1492" s="256"/>
      <c r="U1492" s="256"/>
      <c r="V1492" s="257"/>
      <c r="W1492" s="257"/>
      <c r="X1492" s="257"/>
      <c r="Y1492" s="257"/>
      <c r="Z1492" s="257"/>
      <c r="AA1492" s="257"/>
      <c r="AB1492" s="253"/>
      <c r="AC1492" s="258"/>
      <c r="AD1492" s="253"/>
      <c r="AE1492" s="253"/>
      <c r="AF1492" s="253"/>
      <c r="AG1492" s="253"/>
      <c r="AH1492" s="253"/>
      <c r="AI1492" s="253"/>
      <c r="AJ1492" s="253"/>
      <c r="AK1492" s="258"/>
      <c r="AL1492" s="258"/>
      <c r="AM1492" s="258"/>
      <c r="AN1492" s="258"/>
      <c r="AO1492" s="258"/>
      <c r="AP1492" s="258"/>
      <c r="AQ1492" s="258"/>
      <c r="AR1492" s="258"/>
      <c r="AS1492" s="258"/>
      <c r="AT1492" s="258"/>
      <c r="AU1492" s="258"/>
      <c r="AV1492" s="258"/>
      <c r="AW1492" s="258"/>
      <c r="AX1492" s="258"/>
      <c r="AY1492" s="258"/>
      <c r="AZ1492" s="258"/>
      <c r="BA1492" s="258"/>
      <c r="BB1492" s="258"/>
      <c r="BC1492" s="258"/>
      <c r="BD1492" s="258"/>
      <c r="BE1492" s="258"/>
      <c r="BF1492" s="258"/>
      <c r="BG1492" s="258"/>
      <c r="BH1492" s="258"/>
      <c r="BI1492" s="258"/>
      <c r="BJ1492" s="258"/>
      <c r="BK1492" s="258"/>
      <c r="BL1492" s="297"/>
      <c r="BM1492" s="258"/>
      <c r="BN1492" s="258"/>
      <c r="BO1492" s="258"/>
      <c r="BP1492" s="258"/>
      <c r="BQ1492" s="258"/>
      <c r="BR1492" s="258"/>
      <c r="BS1492" s="258"/>
      <c r="BT1492" s="258"/>
      <c r="BU1492" s="258"/>
      <c r="BV1492" s="259"/>
      <c r="BW1492" s="260"/>
      <c r="BX1492" s="258"/>
      <c r="BY1492" s="258"/>
      <c r="BZ1492" s="258"/>
      <c r="CA1492" s="258"/>
    </row>
    <row r="1493" spans="2:79" x14ac:dyDescent="0.25">
      <c r="B1493" s="263"/>
      <c r="C1493" s="261"/>
      <c r="I1493" s="220"/>
      <c r="J1493" s="253"/>
      <c r="K1493" s="254"/>
      <c r="L1493" s="254"/>
      <c r="M1493" s="255"/>
      <c r="N1493" s="326"/>
      <c r="O1493" s="256"/>
      <c r="P1493" s="256"/>
      <c r="Q1493" s="256"/>
      <c r="R1493" s="256"/>
      <c r="S1493" s="256"/>
      <c r="T1493" s="256"/>
      <c r="U1493" s="256"/>
      <c r="V1493" s="257"/>
      <c r="W1493" s="257"/>
      <c r="X1493" s="257"/>
      <c r="Y1493" s="257"/>
      <c r="Z1493" s="257"/>
      <c r="AA1493" s="257"/>
      <c r="AB1493" s="253"/>
      <c r="AC1493" s="258"/>
      <c r="AD1493" s="253"/>
      <c r="AE1493" s="253"/>
      <c r="AF1493" s="253"/>
      <c r="AG1493" s="253"/>
      <c r="AH1493" s="253"/>
      <c r="AI1493" s="253"/>
      <c r="AJ1493" s="253"/>
      <c r="AK1493" s="258"/>
      <c r="AL1493" s="258"/>
      <c r="AM1493" s="258"/>
      <c r="AN1493" s="258"/>
      <c r="AO1493" s="258"/>
      <c r="AP1493" s="258"/>
      <c r="AQ1493" s="258"/>
      <c r="AR1493" s="258"/>
      <c r="AS1493" s="258"/>
      <c r="AT1493" s="258"/>
      <c r="AU1493" s="258"/>
      <c r="AV1493" s="258"/>
      <c r="AW1493" s="258"/>
      <c r="AX1493" s="258"/>
      <c r="AY1493" s="258"/>
      <c r="AZ1493" s="258"/>
      <c r="BA1493" s="258"/>
      <c r="BB1493" s="258"/>
      <c r="BC1493" s="258"/>
      <c r="BD1493" s="258"/>
      <c r="BE1493" s="258"/>
      <c r="BF1493" s="258"/>
      <c r="BG1493" s="258"/>
      <c r="BH1493" s="258"/>
      <c r="BI1493" s="258"/>
      <c r="BJ1493" s="258"/>
      <c r="BK1493" s="258"/>
      <c r="BL1493" s="297"/>
      <c r="BM1493" s="258"/>
      <c r="BN1493" s="258"/>
      <c r="BO1493" s="258"/>
      <c r="BP1493" s="258"/>
      <c r="BQ1493" s="258"/>
      <c r="BR1493" s="258"/>
      <c r="BS1493" s="258"/>
      <c r="BT1493" s="258"/>
      <c r="BU1493" s="258"/>
      <c r="BV1493" s="259"/>
      <c r="BW1493" s="260"/>
      <c r="BX1493" s="258"/>
      <c r="BY1493" s="258"/>
      <c r="BZ1493" s="258"/>
      <c r="CA1493" s="258"/>
    </row>
    <row r="1494" spans="2:79" x14ac:dyDescent="0.25">
      <c r="B1494" s="263"/>
      <c r="C1494" s="261"/>
      <c r="I1494" s="220"/>
      <c r="J1494" s="253"/>
      <c r="K1494" s="254"/>
      <c r="L1494" s="254"/>
      <c r="M1494" s="255"/>
      <c r="N1494" s="326"/>
      <c r="O1494" s="256"/>
      <c r="P1494" s="256"/>
      <c r="Q1494" s="256"/>
      <c r="R1494" s="256"/>
      <c r="S1494" s="256"/>
      <c r="T1494" s="256"/>
      <c r="U1494" s="256"/>
      <c r="V1494" s="257"/>
      <c r="W1494" s="257"/>
      <c r="X1494" s="257"/>
      <c r="Y1494" s="257"/>
      <c r="Z1494" s="257"/>
      <c r="AA1494" s="257"/>
      <c r="AB1494" s="253"/>
      <c r="AC1494" s="258"/>
      <c r="AD1494" s="253"/>
      <c r="AE1494" s="253"/>
      <c r="AF1494" s="253"/>
      <c r="AG1494" s="253"/>
      <c r="AH1494" s="253"/>
      <c r="AI1494" s="253"/>
      <c r="AJ1494" s="253"/>
      <c r="AK1494" s="258"/>
      <c r="AL1494" s="258"/>
      <c r="AM1494" s="258"/>
      <c r="AN1494" s="258"/>
      <c r="AO1494" s="258"/>
      <c r="AP1494" s="258"/>
      <c r="AQ1494" s="258"/>
      <c r="AR1494" s="258"/>
      <c r="AS1494" s="258"/>
      <c r="AT1494" s="258"/>
      <c r="AU1494" s="258"/>
      <c r="AV1494" s="258"/>
      <c r="AW1494" s="258"/>
      <c r="AX1494" s="258"/>
      <c r="AY1494" s="258"/>
      <c r="AZ1494" s="258"/>
      <c r="BA1494" s="258"/>
      <c r="BB1494" s="258"/>
      <c r="BC1494" s="258"/>
      <c r="BD1494" s="258"/>
      <c r="BE1494" s="258"/>
      <c r="BF1494" s="258"/>
      <c r="BG1494" s="258"/>
      <c r="BH1494" s="258"/>
      <c r="BI1494" s="258"/>
      <c r="BJ1494" s="258"/>
      <c r="BK1494" s="258"/>
      <c r="BL1494" s="297"/>
      <c r="BM1494" s="258"/>
      <c r="BN1494" s="258"/>
      <c r="BO1494" s="258"/>
      <c r="BP1494" s="258"/>
      <c r="BQ1494" s="258"/>
      <c r="BR1494" s="258"/>
      <c r="BS1494" s="258"/>
      <c r="BT1494" s="258"/>
      <c r="BU1494" s="258"/>
      <c r="BV1494" s="259"/>
      <c r="BW1494" s="260"/>
      <c r="BX1494" s="258"/>
      <c r="BY1494" s="258"/>
      <c r="BZ1494" s="258"/>
      <c r="CA1494" s="258"/>
    </row>
    <row r="1495" spans="2:79" x14ac:dyDescent="0.25">
      <c r="B1495" s="263"/>
      <c r="C1495" s="261"/>
      <c r="I1495" s="220"/>
      <c r="J1495" s="253"/>
      <c r="K1495" s="254"/>
      <c r="L1495" s="254"/>
      <c r="M1495" s="255"/>
      <c r="N1495" s="326"/>
      <c r="O1495" s="256"/>
      <c r="P1495" s="256"/>
      <c r="Q1495" s="256"/>
      <c r="R1495" s="256"/>
      <c r="S1495" s="256"/>
      <c r="T1495" s="256"/>
      <c r="U1495" s="256"/>
      <c r="V1495" s="257"/>
      <c r="W1495" s="257"/>
      <c r="X1495" s="257"/>
      <c r="Y1495" s="257"/>
      <c r="Z1495" s="257"/>
      <c r="AA1495" s="257"/>
      <c r="AB1495" s="253"/>
      <c r="AC1495" s="258"/>
      <c r="AD1495" s="253"/>
      <c r="AE1495" s="253"/>
      <c r="AF1495" s="253"/>
      <c r="AG1495" s="253"/>
      <c r="AH1495" s="253"/>
      <c r="AI1495" s="253"/>
      <c r="AJ1495" s="253"/>
      <c r="AK1495" s="258"/>
      <c r="AL1495" s="258"/>
      <c r="AM1495" s="258"/>
      <c r="AN1495" s="258"/>
      <c r="AO1495" s="258"/>
      <c r="AP1495" s="258"/>
      <c r="AQ1495" s="258"/>
      <c r="AR1495" s="258"/>
      <c r="AS1495" s="258"/>
      <c r="AT1495" s="258"/>
      <c r="AU1495" s="258"/>
      <c r="AV1495" s="258"/>
      <c r="AW1495" s="258"/>
      <c r="AX1495" s="258"/>
      <c r="AY1495" s="258"/>
      <c r="AZ1495" s="258"/>
      <c r="BA1495" s="258"/>
      <c r="BB1495" s="258"/>
      <c r="BC1495" s="258"/>
      <c r="BD1495" s="258"/>
      <c r="BE1495" s="258"/>
      <c r="BF1495" s="258"/>
      <c r="BG1495" s="258"/>
      <c r="BH1495" s="258"/>
      <c r="BI1495" s="258"/>
      <c r="BJ1495" s="258"/>
      <c r="BK1495" s="258"/>
      <c r="BL1495" s="297"/>
      <c r="BM1495" s="258"/>
      <c r="BN1495" s="258"/>
      <c r="BO1495" s="258"/>
      <c r="BP1495" s="258"/>
      <c r="BQ1495" s="258"/>
      <c r="BR1495" s="258"/>
      <c r="BS1495" s="258"/>
      <c r="BT1495" s="258"/>
      <c r="BU1495" s="258"/>
      <c r="BV1495" s="259"/>
      <c r="BW1495" s="260"/>
      <c r="BX1495" s="258"/>
      <c r="BY1495" s="258"/>
      <c r="BZ1495" s="258"/>
      <c r="CA1495" s="258"/>
    </row>
    <row r="1496" spans="2:79" x14ac:dyDescent="0.25">
      <c r="B1496" s="263"/>
      <c r="C1496" s="261"/>
      <c r="I1496" s="220"/>
      <c r="J1496" s="253"/>
      <c r="K1496" s="254"/>
      <c r="L1496" s="254"/>
      <c r="M1496" s="255"/>
      <c r="N1496" s="326"/>
      <c r="O1496" s="256"/>
      <c r="P1496" s="256"/>
      <c r="Q1496" s="256"/>
      <c r="R1496" s="256"/>
      <c r="S1496" s="256"/>
      <c r="T1496" s="256"/>
      <c r="U1496" s="256"/>
      <c r="V1496" s="257"/>
      <c r="W1496" s="257"/>
      <c r="X1496" s="257"/>
      <c r="Y1496" s="257"/>
      <c r="Z1496" s="257"/>
      <c r="AA1496" s="257"/>
      <c r="AB1496" s="253"/>
      <c r="AC1496" s="258"/>
      <c r="AD1496" s="253"/>
      <c r="AE1496" s="253"/>
      <c r="AF1496" s="253"/>
      <c r="AG1496" s="253"/>
      <c r="AH1496" s="253"/>
      <c r="AI1496" s="253"/>
      <c r="AJ1496" s="253"/>
      <c r="AK1496" s="258"/>
      <c r="AL1496" s="258"/>
      <c r="AM1496" s="258"/>
      <c r="AN1496" s="258"/>
      <c r="AO1496" s="258"/>
      <c r="AP1496" s="258"/>
      <c r="AQ1496" s="258"/>
      <c r="AR1496" s="258"/>
      <c r="AS1496" s="258"/>
      <c r="AT1496" s="258"/>
      <c r="AU1496" s="258"/>
      <c r="AV1496" s="258"/>
      <c r="AW1496" s="258"/>
      <c r="AX1496" s="258"/>
      <c r="AY1496" s="258"/>
      <c r="AZ1496" s="258"/>
      <c r="BA1496" s="258"/>
      <c r="BB1496" s="258"/>
      <c r="BC1496" s="258"/>
      <c r="BD1496" s="258"/>
      <c r="BE1496" s="258"/>
      <c r="BF1496" s="258"/>
      <c r="BG1496" s="258"/>
      <c r="BH1496" s="258"/>
      <c r="BI1496" s="258"/>
      <c r="BJ1496" s="258"/>
      <c r="BK1496" s="258"/>
      <c r="BL1496" s="297"/>
      <c r="BM1496" s="258"/>
      <c r="BN1496" s="258"/>
      <c r="BO1496" s="258"/>
      <c r="BP1496" s="258"/>
      <c r="BQ1496" s="258"/>
      <c r="BR1496" s="258"/>
      <c r="BS1496" s="258"/>
      <c r="BT1496" s="258"/>
      <c r="BU1496" s="258"/>
      <c r="BV1496" s="259"/>
      <c r="BW1496" s="260"/>
      <c r="BX1496" s="258"/>
      <c r="BY1496" s="258"/>
      <c r="BZ1496" s="258"/>
      <c r="CA1496" s="258"/>
    </row>
    <row r="1497" spans="2:79" x14ac:dyDescent="0.25">
      <c r="B1497" s="263"/>
      <c r="C1497" s="261"/>
      <c r="I1497" s="220"/>
      <c r="J1497" s="253"/>
      <c r="K1497" s="254"/>
      <c r="L1497" s="254"/>
      <c r="M1497" s="255"/>
      <c r="N1497" s="326"/>
      <c r="O1497" s="256"/>
      <c r="P1497" s="256"/>
      <c r="Q1497" s="256"/>
      <c r="R1497" s="256"/>
      <c r="S1497" s="256"/>
      <c r="T1497" s="256"/>
      <c r="U1497" s="256"/>
      <c r="V1497" s="257"/>
      <c r="W1497" s="257"/>
      <c r="X1497" s="257"/>
      <c r="Y1497" s="257"/>
      <c r="Z1497" s="257"/>
      <c r="AA1497" s="257"/>
      <c r="AB1497" s="253"/>
      <c r="AC1497" s="258"/>
      <c r="AD1497" s="253"/>
      <c r="AE1497" s="253"/>
      <c r="AF1497" s="253"/>
      <c r="AG1497" s="253"/>
      <c r="AH1497" s="253"/>
      <c r="AI1497" s="253"/>
      <c r="AJ1497" s="253"/>
      <c r="AK1497" s="258"/>
      <c r="AL1497" s="258"/>
      <c r="AM1497" s="258"/>
      <c r="AN1497" s="258"/>
      <c r="AO1497" s="258"/>
      <c r="AP1497" s="258"/>
      <c r="AQ1497" s="258"/>
      <c r="AR1497" s="258"/>
      <c r="AS1497" s="258"/>
      <c r="AT1497" s="258"/>
      <c r="AU1497" s="258"/>
      <c r="AV1497" s="258"/>
      <c r="AW1497" s="258"/>
      <c r="AX1497" s="258"/>
      <c r="AY1497" s="258"/>
      <c r="AZ1497" s="258"/>
      <c r="BA1497" s="258"/>
      <c r="BB1497" s="258"/>
      <c r="BC1497" s="258"/>
      <c r="BD1497" s="258"/>
      <c r="BE1497" s="258"/>
      <c r="BF1497" s="258"/>
      <c r="BG1497" s="258"/>
      <c r="BH1497" s="258"/>
      <c r="BI1497" s="258"/>
      <c r="BJ1497" s="258"/>
      <c r="BK1497" s="258"/>
      <c r="BL1497" s="297"/>
      <c r="BM1497" s="258"/>
      <c r="BN1497" s="258"/>
      <c r="BO1497" s="258"/>
      <c r="BP1497" s="258"/>
      <c r="BQ1497" s="258"/>
      <c r="BR1497" s="258"/>
      <c r="BS1497" s="258"/>
      <c r="BT1497" s="258"/>
      <c r="BU1497" s="258"/>
      <c r="BV1497" s="259"/>
      <c r="BW1497" s="260"/>
      <c r="BX1497" s="258"/>
      <c r="BY1497" s="258"/>
      <c r="BZ1497" s="258"/>
      <c r="CA1497" s="258"/>
    </row>
    <row r="1498" spans="2:79" x14ac:dyDescent="0.25">
      <c r="B1498" s="263"/>
      <c r="C1498" s="261"/>
      <c r="I1498" s="220"/>
      <c r="J1498" s="253"/>
      <c r="K1498" s="254"/>
      <c r="L1498" s="254"/>
      <c r="M1498" s="255"/>
      <c r="N1498" s="326"/>
      <c r="O1498" s="256"/>
      <c r="P1498" s="256"/>
      <c r="Q1498" s="256"/>
      <c r="R1498" s="256"/>
      <c r="S1498" s="256"/>
      <c r="T1498" s="256"/>
      <c r="U1498" s="256"/>
      <c r="V1498" s="257"/>
      <c r="W1498" s="257"/>
      <c r="X1498" s="257"/>
      <c r="Y1498" s="257"/>
      <c r="Z1498" s="257"/>
      <c r="AA1498" s="257"/>
      <c r="AB1498" s="253"/>
      <c r="AC1498" s="258"/>
      <c r="AD1498" s="253"/>
      <c r="AE1498" s="253"/>
      <c r="AF1498" s="253"/>
      <c r="AG1498" s="253"/>
      <c r="AH1498" s="253"/>
      <c r="AI1498" s="253"/>
      <c r="AJ1498" s="253"/>
      <c r="AK1498" s="258"/>
      <c r="AL1498" s="258"/>
      <c r="AM1498" s="258"/>
      <c r="AN1498" s="258"/>
      <c r="AO1498" s="258"/>
      <c r="AP1498" s="258"/>
      <c r="AQ1498" s="258"/>
      <c r="AR1498" s="258"/>
      <c r="AS1498" s="258"/>
      <c r="AT1498" s="258"/>
      <c r="AU1498" s="258"/>
      <c r="AV1498" s="258"/>
      <c r="AW1498" s="258"/>
      <c r="AX1498" s="258"/>
      <c r="AY1498" s="258"/>
      <c r="AZ1498" s="258"/>
      <c r="BA1498" s="258"/>
      <c r="BB1498" s="258"/>
      <c r="BC1498" s="258"/>
      <c r="BD1498" s="258"/>
      <c r="BE1498" s="258"/>
      <c r="BF1498" s="258"/>
      <c r="BG1498" s="258"/>
      <c r="BH1498" s="258"/>
      <c r="BI1498" s="258"/>
      <c r="BJ1498" s="258"/>
      <c r="BK1498" s="258"/>
      <c r="BL1498" s="297"/>
      <c r="BM1498" s="258"/>
      <c r="BN1498" s="258"/>
      <c r="BO1498" s="258"/>
      <c r="BP1498" s="258"/>
      <c r="BQ1498" s="258"/>
      <c r="BR1498" s="258"/>
      <c r="BS1498" s="258"/>
      <c r="BT1498" s="258"/>
      <c r="BU1498" s="258"/>
      <c r="BV1498" s="259"/>
      <c r="BW1498" s="260"/>
      <c r="BX1498" s="258"/>
      <c r="BY1498" s="258"/>
      <c r="BZ1498" s="258"/>
      <c r="CA1498" s="258"/>
    </row>
    <row r="1499" spans="2:79" x14ac:dyDescent="0.25">
      <c r="B1499" s="263"/>
      <c r="C1499" s="261"/>
      <c r="I1499" s="220"/>
      <c r="J1499" s="253"/>
      <c r="K1499" s="254"/>
      <c r="L1499" s="254"/>
      <c r="M1499" s="255"/>
      <c r="N1499" s="326"/>
      <c r="O1499" s="256"/>
      <c r="P1499" s="256"/>
      <c r="Q1499" s="256"/>
      <c r="R1499" s="256"/>
      <c r="S1499" s="256"/>
      <c r="T1499" s="256"/>
      <c r="U1499" s="256"/>
      <c r="V1499" s="257"/>
      <c r="W1499" s="257"/>
      <c r="X1499" s="257"/>
      <c r="Y1499" s="257"/>
      <c r="Z1499" s="257"/>
      <c r="AA1499" s="257"/>
      <c r="AB1499" s="253"/>
      <c r="AC1499" s="258"/>
      <c r="AD1499" s="253"/>
      <c r="AE1499" s="253"/>
      <c r="AF1499" s="253"/>
      <c r="AG1499" s="253"/>
      <c r="AH1499" s="253"/>
      <c r="AI1499" s="253"/>
      <c r="AJ1499" s="253"/>
      <c r="AK1499" s="258"/>
      <c r="AL1499" s="258"/>
      <c r="AM1499" s="258"/>
      <c r="AN1499" s="258"/>
      <c r="AO1499" s="258"/>
      <c r="AP1499" s="258"/>
      <c r="AQ1499" s="258"/>
      <c r="AR1499" s="258"/>
      <c r="AS1499" s="258"/>
      <c r="AT1499" s="258"/>
      <c r="AU1499" s="258"/>
      <c r="AV1499" s="258"/>
      <c r="AW1499" s="258"/>
      <c r="AX1499" s="258"/>
      <c r="AY1499" s="258"/>
      <c r="AZ1499" s="258"/>
      <c r="BA1499" s="258"/>
      <c r="BB1499" s="258"/>
      <c r="BC1499" s="258"/>
      <c r="BD1499" s="258"/>
      <c r="BE1499" s="258"/>
      <c r="BF1499" s="258"/>
      <c r="BG1499" s="258"/>
      <c r="BH1499" s="258"/>
      <c r="BI1499" s="258"/>
      <c r="BJ1499" s="258"/>
      <c r="BK1499" s="258"/>
      <c r="BL1499" s="297"/>
      <c r="BM1499" s="258"/>
      <c r="BN1499" s="258"/>
      <c r="BO1499" s="258"/>
      <c r="BP1499" s="258"/>
      <c r="BQ1499" s="258"/>
      <c r="BR1499" s="258"/>
      <c r="BS1499" s="258"/>
      <c r="BT1499" s="258"/>
      <c r="BU1499" s="258"/>
      <c r="BV1499" s="259"/>
      <c r="BW1499" s="260"/>
      <c r="BX1499" s="258"/>
      <c r="BY1499" s="258"/>
      <c r="BZ1499" s="258"/>
      <c r="CA1499" s="258"/>
    </row>
    <row r="1500" spans="2:79" x14ac:dyDescent="0.25">
      <c r="B1500" s="263"/>
      <c r="C1500" s="261"/>
      <c r="I1500" s="220"/>
      <c r="J1500" s="253"/>
      <c r="K1500" s="254"/>
      <c r="L1500" s="254"/>
      <c r="M1500" s="255"/>
      <c r="N1500" s="326"/>
      <c r="O1500" s="256"/>
      <c r="P1500" s="256"/>
      <c r="Q1500" s="256"/>
      <c r="R1500" s="256"/>
      <c r="S1500" s="256"/>
      <c r="T1500" s="256"/>
      <c r="U1500" s="256"/>
      <c r="V1500" s="257"/>
      <c r="W1500" s="257"/>
      <c r="X1500" s="257"/>
      <c r="Y1500" s="257"/>
      <c r="Z1500" s="257"/>
      <c r="AA1500" s="257"/>
      <c r="AB1500" s="253"/>
      <c r="AC1500" s="258"/>
      <c r="AD1500" s="253"/>
      <c r="AE1500" s="253"/>
      <c r="AF1500" s="253"/>
      <c r="AG1500" s="253"/>
      <c r="AH1500" s="253"/>
      <c r="AI1500" s="253"/>
      <c r="AJ1500" s="253"/>
      <c r="AK1500" s="258"/>
      <c r="AL1500" s="258"/>
      <c r="AM1500" s="258"/>
      <c r="AN1500" s="258"/>
      <c r="AO1500" s="258"/>
      <c r="AP1500" s="258"/>
      <c r="AQ1500" s="258"/>
      <c r="AR1500" s="258"/>
      <c r="AS1500" s="258"/>
      <c r="AT1500" s="258"/>
      <c r="AU1500" s="258"/>
      <c r="AV1500" s="258"/>
      <c r="AW1500" s="258"/>
      <c r="AX1500" s="258"/>
      <c r="AY1500" s="258"/>
      <c r="AZ1500" s="258"/>
      <c r="BA1500" s="258"/>
      <c r="BB1500" s="258"/>
      <c r="BC1500" s="258"/>
      <c r="BD1500" s="258"/>
      <c r="BE1500" s="258"/>
      <c r="BF1500" s="258"/>
      <c r="BG1500" s="258"/>
      <c r="BH1500" s="258"/>
      <c r="BI1500" s="258"/>
      <c r="BJ1500" s="258"/>
      <c r="BK1500" s="258"/>
      <c r="BL1500" s="297"/>
      <c r="BM1500" s="258"/>
      <c r="BN1500" s="258"/>
      <c r="BO1500" s="258"/>
      <c r="BP1500" s="258"/>
      <c r="BQ1500" s="258"/>
      <c r="BR1500" s="258"/>
      <c r="BS1500" s="258"/>
      <c r="BT1500" s="258"/>
      <c r="BU1500" s="258"/>
      <c r="BV1500" s="259"/>
      <c r="BW1500" s="260"/>
      <c r="BX1500" s="258"/>
      <c r="BY1500" s="258"/>
      <c r="BZ1500" s="258"/>
      <c r="CA1500" s="258"/>
    </row>
    <row r="1501" spans="2:79" x14ac:dyDescent="0.25">
      <c r="B1501" s="263"/>
      <c r="C1501" s="261"/>
      <c r="I1501" s="220"/>
      <c r="J1501" s="253"/>
      <c r="K1501" s="254"/>
      <c r="L1501" s="254"/>
      <c r="M1501" s="255"/>
      <c r="N1501" s="326"/>
      <c r="O1501" s="256"/>
      <c r="P1501" s="256"/>
      <c r="Q1501" s="256"/>
      <c r="R1501" s="256"/>
      <c r="S1501" s="256"/>
      <c r="T1501" s="256"/>
      <c r="U1501" s="256"/>
      <c r="V1501" s="257"/>
      <c r="W1501" s="257"/>
      <c r="X1501" s="257"/>
      <c r="Y1501" s="257"/>
      <c r="Z1501" s="257"/>
      <c r="AA1501" s="257"/>
      <c r="AB1501" s="253"/>
      <c r="AC1501" s="258"/>
      <c r="AD1501" s="253"/>
      <c r="AE1501" s="253"/>
      <c r="AF1501" s="253"/>
      <c r="AG1501" s="253"/>
      <c r="AH1501" s="253"/>
      <c r="AI1501" s="253"/>
      <c r="AJ1501" s="253"/>
      <c r="AK1501" s="258"/>
      <c r="AL1501" s="258"/>
      <c r="AM1501" s="258"/>
      <c r="AN1501" s="258"/>
      <c r="AO1501" s="258"/>
      <c r="AP1501" s="258"/>
      <c r="AQ1501" s="258"/>
      <c r="AR1501" s="258"/>
      <c r="AS1501" s="258"/>
      <c r="AT1501" s="258"/>
      <c r="AU1501" s="258"/>
      <c r="AV1501" s="258"/>
      <c r="AW1501" s="258"/>
      <c r="AX1501" s="258"/>
      <c r="AY1501" s="258"/>
      <c r="AZ1501" s="258"/>
      <c r="BA1501" s="258"/>
      <c r="BB1501" s="258"/>
      <c r="BC1501" s="258"/>
      <c r="BD1501" s="258"/>
      <c r="BE1501" s="258"/>
      <c r="BF1501" s="258"/>
      <c r="BG1501" s="258"/>
      <c r="BH1501" s="258"/>
      <c r="BI1501" s="258"/>
      <c r="BJ1501" s="258"/>
      <c r="BK1501" s="258"/>
      <c r="BL1501" s="297"/>
      <c r="BM1501" s="258"/>
      <c r="BN1501" s="258"/>
      <c r="BO1501" s="258"/>
      <c r="BP1501" s="258"/>
      <c r="BQ1501" s="258"/>
      <c r="BR1501" s="258"/>
      <c r="BS1501" s="258"/>
      <c r="BT1501" s="258"/>
      <c r="BU1501" s="258"/>
      <c r="BV1501" s="259"/>
      <c r="BW1501" s="260"/>
      <c r="BX1501" s="258"/>
      <c r="BY1501" s="258"/>
      <c r="BZ1501" s="258"/>
      <c r="CA1501" s="258"/>
    </row>
    <row r="1502" spans="2:79" x14ac:dyDescent="0.25">
      <c r="B1502" s="263"/>
      <c r="C1502" s="261"/>
      <c r="I1502" s="220"/>
      <c r="J1502" s="253"/>
      <c r="K1502" s="254"/>
      <c r="L1502" s="254"/>
      <c r="M1502" s="255"/>
      <c r="N1502" s="326"/>
      <c r="O1502" s="256"/>
      <c r="P1502" s="256"/>
      <c r="Q1502" s="256"/>
      <c r="R1502" s="256"/>
      <c r="S1502" s="256"/>
      <c r="T1502" s="256"/>
      <c r="U1502" s="256"/>
      <c r="V1502" s="257"/>
      <c r="W1502" s="257"/>
      <c r="X1502" s="257"/>
      <c r="Y1502" s="257"/>
      <c r="Z1502" s="257"/>
      <c r="AA1502" s="257"/>
      <c r="AB1502" s="253"/>
      <c r="AC1502" s="258"/>
      <c r="AD1502" s="253"/>
      <c r="AE1502" s="253"/>
      <c r="AF1502" s="253"/>
      <c r="AG1502" s="253"/>
      <c r="AH1502" s="253"/>
      <c r="AI1502" s="253"/>
      <c r="AJ1502" s="253"/>
      <c r="AK1502" s="258"/>
      <c r="AL1502" s="258"/>
      <c r="AM1502" s="258"/>
      <c r="AN1502" s="258"/>
      <c r="AO1502" s="258"/>
      <c r="AP1502" s="258"/>
      <c r="AQ1502" s="258"/>
      <c r="AR1502" s="258"/>
      <c r="AS1502" s="258"/>
      <c r="AT1502" s="258"/>
      <c r="AU1502" s="258"/>
      <c r="AV1502" s="258"/>
      <c r="AW1502" s="258"/>
      <c r="AX1502" s="258"/>
      <c r="AY1502" s="258"/>
      <c r="AZ1502" s="258"/>
      <c r="BA1502" s="258"/>
      <c r="BB1502" s="258"/>
      <c r="BC1502" s="258"/>
      <c r="BD1502" s="258"/>
      <c r="BE1502" s="258"/>
      <c r="BF1502" s="258"/>
      <c r="BG1502" s="258"/>
      <c r="BH1502" s="258"/>
      <c r="BI1502" s="258"/>
      <c r="BJ1502" s="258"/>
      <c r="BK1502" s="258"/>
      <c r="BL1502" s="297"/>
      <c r="BM1502" s="258"/>
      <c r="BN1502" s="258"/>
      <c r="BO1502" s="258"/>
      <c r="BP1502" s="258"/>
      <c r="BQ1502" s="258"/>
      <c r="BR1502" s="258"/>
      <c r="BS1502" s="258"/>
      <c r="BT1502" s="258"/>
      <c r="BU1502" s="258"/>
      <c r="BV1502" s="259"/>
      <c r="BW1502" s="260"/>
      <c r="BX1502" s="258"/>
      <c r="BY1502" s="258"/>
      <c r="BZ1502" s="258"/>
      <c r="CA1502" s="258"/>
    </row>
    <row r="1503" spans="2:79" x14ac:dyDescent="0.25">
      <c r="B1503" s="263"/>
      <c r="C1503" s="261"/>
      <c r="I1503" s="220"/>
      <c r="J1503" s="253"/>
      <c r="K1503" s="254"/>
      <c r="L1503" s="254"/>
      <c r="M1503" s="255"/>
      <c r="N1503" s="326"/>
      <c r="O1503" s="256"/>
      <c r="P1503" s="256"/>
      <c r="Q1503" s="256"/>
      <c r="R1503" s="256"/>
      <c r="S1503" s="256"/>
      <c r="T1503" s="256"/>
      <c r="U1503" s="256"/>
      <c r="V1503" s="257"/>
      <c r="W1503" s="257"/>
      <c r="X1503" s="257"/>
      <c r="Y1503" s="257"/>
      <c r="Z1503" s="257"/>
      <c r="AA1503" s="257"/>
      <c r="AB1503" s="253"/>
      <c r="AC1503" s="258"/>
      <c r="AD1503" s="253"/>
      <c r="AE1503" s="253"/>
      <c r="AF1503" s="253"/>
      <c r="AG1503" s="253"/>
      <c r="AH1503" s="253"/>
      <c r="AI1503" s="253"/>
      <c r="AJ1503" s="253"/>
      <c r="AK1503" s="258"/>
      <c r="AL1503" s="258"/>
      <c r="AM1503" s="258"/>
      <c r="AN1503" s="258"/>
      <c r="AO1503" s="258"/>
      <c r="AP1503" s="258"/>
      <c r="AQ1503" s="258"/>
      <c r="AR1503" s="258"/>
      <c r="AS1503" s="258"/>
      <c r="AT1503" s="258"/>
      <c r="AU1503" s="258"/>
      <c r="AV1503" s="258"/>
      <c r="AW1503" s="258"/>
      <c r="AX1503" s="258"/>
      <c r="AY1503" s="258"/>
      <c r="AZ1503" s="258"/>
      <c r="BA1503" s="258"/>
      <c r="BB1503" s="258"/>
      <c r="BC1503" s="258"/>
      <c r="BD1503" s="258"/>
      <c r="BE1503" s="258"/>
      <c r="BF1503" s="258"/>
      <c r="BG1503" s="258"/>
      <c r="BH1503" s="258"/>
      <c r="BI1503" s="258"/>
      <c r="BJ1503" s="258"/>
      <c r="BK1503" s="258"/>
      <c r="BL1503" s="297"/>
      <c r="BM1503" s="258"/>
      <c r="BN1503" s="258"/>
      <c r="BO1503" s="258"/>
      <c r="BP1503" s="258"/>
      <c r="BQ1503" s="258"/>
      <c r="BR1503" s="258"/>
      <c r="BS1503" s="258"/>
      <c r="BT1503" s="258"/>
      <c r="BU1503" s="258"/>
      <c r="BV1503" s="259"/>
      <c r="BW1503" s="260"/>
      <c r="BX1503" s="258"/>
      <c r="BY1503" s="258"/>
      <c r="BZ1503" s="258"/>
      <c r="CA1503" s="258"/>
    </row>
    <row r="1504" spans="2:79" x14ac:dyDescent="0.25">
      <c r="B1504" s="263"/>
      <c r="C1504" s="261"/>
      <c r="I1504" s="220"/>
      <c r="J1504" s="253"/>
      <c r="K1504" s="254"/>
      <c r="L1504" s="254"/>
      <c r="M1504" s="255"/>
      <c r="N1504" s="326"/>
      <c r="O1504" s="256"/>
      <c r="P1504" s="256"/>
      <c r="Q1504" s="256"/>
      <c r="R1504" s="256"/>
      <c r="S1504" s="256"/>
      <c r="T1504" s="256"/>
      <c r="U1504" s="256"/>
      <c r="V1504" s="257"/>
      <c r="W1504" s="257"/>
      <c r="X1504" s="257"/>
      <c r="Y1504" s="257"/>
      <c r="Z1504" s="257"/>
      <c r="AA1504" s="257"/>
      <c r="AB1504" s="253"/>
      <c r="AC1504" s="258"/>
      <c r="AD1504" s="253"/>
      <c r="AE1504" s="253"/>
      <c r="AF1504" s="253"/>
      <c r="AG1504" s="253"/>
      <c r="AH1504" s="253"/>
      <c r="AI1504" s="253"/>
      <c r="AJ1504" s="253"/>
      <c r="AK1504" s="258"/>
      <c r="AL1504" s="258"/>
      <c r="AM1504" s="258"/>
      <c r="AN1504" s="258"/>
      <c r="AO1504" s="258"/>
      <c r="AP1504" s="258"/>
      <c r="AQ1504" s="258"/>
      <c r="AR1504" s="258"/>
      <c r="AS1504" s="258"/>
      <c r="AT1504" s="258"/>
      <c r="AU1504" s="258"/>
      <c r="AV1504" s="258"/>
      <c r="AW1504" s="258"/>
      <c r="AX1504" s="258"/>
      <c r="AY1504" s="258"/>
      <c r="AZ1504" s="258"/>
      <c r="BA1504" s="258"/>
      <c r="BB1504" s="258"/>
      <c r="BC1504" s="258"/>
      <c r="BD1504" s="258"/>
      <c r="BE1504" s="258"/>
      <c r="BF1504" s="258"/>
      <c r="BG1504" s="258"/>
      <c r="BH1504" s="258"/>
      <c r="BI1504" s="258"/>
      <c r="BJ1504" s="258"/>
      <c r="BK1504" s="258"/>
      <c r="BL1504" s="297"/>
      <c r="BM1504" s="258"/>
      <c r="BN1504" s="258"/>
      <c r="BO1504" s="258"/>
      <c r="BP1504" s="258"/>
      <c r="BQ1504" s="258"/>
      <c r="BR1504" s="258"/>
      <c r="BS1504" s="258"/>
      <c r="BT1504" s="258"/>
      <c r="BU1504" s="258"/>
      <c r="BV1504" s="259"/>
      <c r="BW1504" s="260"/>
      <c r="BX1504" s="258"/>
      <c r="BY1504" s="258"/>
      <c r="BZ1504" s="258"/>
      <c r="CA1504" s="258"/>
    </row>
    <row r="1505" spans="2:79" x14ac:dyDescent="0.25">
      <c r="B1505" s="263"/>
      <c r="C1505" s="261"/>
      <c r="I1505" s="220"/>
      <c r="J1505" s="253"/>
      <c r="K1505" s="254"/>
      <c r="L1505" s="254"/>
      <c r="M1505" s="255"/>
      <c r="N1505" s="326"/>
      <c r="O1505" s="256"/>
      <c r="P1505" s="256"/>
      <c r="Q1505" s="256"/>
      <c r="R1505" s="256"/>
      <c r="S1505" s="256"/>
      <c r="T1505" s="256"/>
      <c r="U1505" s="256"/>
      <c r="V1505" s="257"/>
      <c r="W1505" s="257"/>
      <c r="X1505" s="257"/>
      <c r="Y1505" s="257"/>
      <c r="Z1505" s="257"/>
      <c r="AA1505" s="257"/>
      <c r="AB1505" s="253"/>
      <c r="AC1505" s="258"/>
      <c r="AD1505" s="253"/>
      <c r="AE1505" s="253"/>
      <c r="AF1505" s="253"/>
      <c r="AG1505" s="253"/>
      <c r="AH1505" s="253"/>
      <c r="AI1505" s="253"/>
      <c r="AJ1505" s="253"/>
      <c r="AK1505" s="258"/>
      <c r="AL1505" s="258"/>
      <c r="AM1505" s="258"/>
      <c r="AN1505" s="258"/>
      <c r="AO1505" s="258"/>
      <c r="AP1505" s="258"/>
      <c r="AQ1505" s="258"/>
      <c r="AR1505" s="258"/>
      <c r="AS1505" s="258"/>
      <c r="AT1505" s="258"/>
      <c r="AU1505" s="258"/>
      <c r="AV1505" s="258"/>
      <c r="AW1505" s="258"/>
      <c r="AX1505" s="258"/>
      <c r="AY1505" s="258"/>
      <c r="AZ1505" s="258"/>
      <c r="BA1505" s="258"/>
      <c r="BB1505" s="258"/>
      <c r="BC1505" s="258"/>
      <c r="BD1505" s="258"/>
      <c r="BE1505" s="258"/>
      <c r="BF1505" s="258"/>
      <c r="BG1505" s="258"/>
      <c r="BH1505" s="258"/>
      <c r="BI1505" s="258"/>
      <c r="BJ1505" s="258"/>
      <c r="BK1505" s="258"/>
      <c r="BL1505" s="297"/>
      <c r="BM1505" s="258"/>
      <c r="BN1505" s="258"/>
      <c r="BO1505" s="258"/>
      <c r="BP1505" s="258"/>
      <c r="BQ1505" s="258"/>
      <c r="BR1505" s="258"/>
      <c r="BS1505" s="258"/>
      <c r="BT1505" s="258"/>
      <c r="BU1505" s="258"/>
      <c r="BV1505" s="259"/>
      <c r="BW1505" s="260"/>
      <c r="BX1505" s="258"/>
      <c r="BY1505" s="258"/>
      <c r="BZ1505" s="258"/>
      <c r="CA1505" s="258"/>
    </row>
    <row r="1506" spans="2:79" x14ac:dyDescent="0.25">
      <c r="B1506" s="263"/>
      <c r="C1506" s="261"/>
      <c r="I1506" s="220"/>
      <c r="J1506" s="253"/>
      <c r="K1506" s="254"/>
      <c r="L1506" s="254"/>
      <c r="M1506" s="255"/>
      <c r="N1506" s="326"/>
      <c r="O1506" s="256"/>
      <c r="P1506" s="256"/>
      <c r="Q1506" s="256"/>
      <c r="R1506" s="256"/>
      <c r="S1506" s="256"/>
      <c r="T1506" s="256"/>
      <c r="U1506" s="256"/>
      <c r="V1506" s="257"/>
      <c r="W1506" s="257"/>
      <c r="X1506" s="257"/>
      <c r="Y1506" s="257"/>
      <c r="Z1506" s="257"/>
      <c r="AA1506" s="257"/>
      <c r="AB1506" s="253"/>
      <c r="AC1506" s="258"/>
      <c r="AD1506" s="253"/>
      <c r="AE1506" s="253"/>
      <c r="AF1506" s="253"/>
      <c r="AG1506" s="253"/>
      <c r="AH1506" s="253"/>
      <c r="AI1506" s="253"/>
      <c r="AJ1506" s="253"/>
      <c r="AK1506" s="258"/>
      <c r="AL1506" s="258"/>
      <c r="AM1506" s="258"/>
      <c r="AN1506" s="258"/>
      <c r="AO1506" s="258"/>
      <c r="AP1506" s="258"/>
      <c r="AQ1506" s="258"/>
      <c r="AR1506" s="258"/>
      <c r="AS1506" s="258"/>
      <c r="AT1506" s="258"/>
      <c r="AU1506" s="258"/>
      <c r="AV1506" s="258"/>
      <c r="AW1506" s="258"/>
      <c r="AX1506" s="258"/>
      <c r="AY1506" s="258"/>
      <c r="AZ1506" s="258"/>
      <c r="BA1506" s="258"/>
      <c r="BB1506" s="258"/>
      <c r="BC1506" s="258"/>
      <c r="BD1506" s="258"/>
      <c r="BE1506" s="258"/>
      <c r="BF1506" s="258"/>
      <c r="BG1506" s="258"/>
      <c r="BH1506" s="258"/>
      <c r="BI1506" s="258"/>
      <c r="BJ1506" s="258"/>
      <c r="BK1506" s="258"/>
      <c r="BL1506" s="297"/>
      <c r="BM1506" s="258"/>
      <c r="BN1506" s="258"/>
      <c r="BO1506" s="258"/>
      <c r="BP1506" s="258"/>
      <c r="BQ1506" s="258"/>
      <c r="BR1506" s="258"/>
      <c r="BS1506" s="258"/>
      <c r="BT1506" s="258"/>
      <c r="BU1506" s="258"/>
      <c r="BV1506" s="259"/>
      <c r="BW1506" s="260"/>
      <c r="BX1506" s="258"/>
      <c r="BY1506" s="258"/>
      <c r="BZ1506" s="258"/>
      <c r="CA1506" s="258"/>
    </row>
    <row r="1507" spans="2:79" x14ac:dyDescent="0.25">
      <c r="B1507" s="263"/>
      <c r="C1507" s="261"/>
      <c r="I1507" s="220"/>
      <c r="J1507" s="253"/>
      <c r="K1507" s="254"/>
      <c r="L1507" s="254"/>
      <c r="M1507" s="255"/>
      <c r="N1507" s="326"/>
      <c r="O1507" s="256"/>
      <c r="P1507" s="256"/>
      <c r="Q1507" s="256"/>
      <c r="R1507" s="256"/>
      <c r="S1507" s="256"/>
      <c r="T1507" s="256"/>
      <c r="U1507" s="256"/>
      <c r="V1507" s="257"/>
      <c r="W1507" s="257"/>
      <c r="X1507" s="257"/>
      <c r="Y1507" s="257"/>
      <c r="Z1507" s="257"/>
      <c r="AA1507" s="257"/>
      <c r="AB1507" s="253"/>
      <c r="AC1507" s="258"/>
      <c r="AD1507" s="253"/>
      <c r="AE1507" s="253"/>
      <c r="AF1507" s="253"/>
      <c r="AG1507" s="253"/>
      <c r="AH1507" s="253"/>
      <c r="AI1507" s="253"/>
      <c r="AJ1507" s="253"/>
      <c r="AK1507" s="258"/>
      <c r="AL1507" s="258"/>
      <c r="AM1507" s="258"/>
      <c r="AN1507" s="258"/>
      <c r="AO1507" s="258"/>
      <c r="AP1507" s="258"/>
      <c r="AQ1507" s="258"/>
      <c r="AR1507" s="258"/>
      <c r="AS1507" s="258"/>
      <c r="AT1507" s="258"/>
      <c r="AU1507" s="258"/>
      <c r="AV1507" s="258"/>
      <c r="AW1507" s="258"/>
      <c r="AX1507" s="258"/>
      <c r="AY1507" s="258"/>
      <c r="AZ1507" s="258"/>
      <c r="BA1507" s="258"/>
      <c r="BB1507" s="258"/>
      <c r="BC1507" s="258"/>
      <c r="BD1507" s="258"/>
      <c r="BE1507" s="258"/>
      <c r="BF1507" s="258"/>
      <c r="BG1507" s="258"/>
      <c r="BH1507" s="258"/>
      <c r="BI1507" s="258"/>
      <c r="BJ1507" s="258"/>
      <c r="BK1507" s="258"/>
      <c r="BL1507" s="297"/>
      <c r="BM1507" s="258"/>
      <c r="BN1507" s="258"/>
      <c r="BO1507" s="258"/>
      <c r="BP1507" s="258"/>
      <c r="BQ1507" s="258"/>
      <c r="BR1507" s="258"/>
      <c r="BS1507" s="258"/>
      <c r="BT1507" s="258"/>
      <c r="BU1507" s="258"/>
      <c r="BV1507" s="259"/>
      <c r="BW1507" s="260"/>
      <c r="BX1507" s="258"/>
      <c r="BY1507" s="258"/>
      <c r="BZ1507" s="258"/>
      <c r="CA1507" s="258"/>
    </row>
    <row r="1508" spans="2:79" x14ac:dyDescent="0.25">
      <c r="B1508" s="263"/>
      <c r="C1508" s="261"/>
      <c r="I1508" s="220"/>
      <c r="J1508" s="253"/>
      <c r="K1508" s="254"/>
      <c r="L1508" s="254"/>
      <c r="M1508" s="255"/>
      <c r="N1508" s="326"/>
      <c r="O1508" s="256"/>
      <c r="P1508" s="256"/>
      <c r="Q1508" s="256"/>
      <c r="R1508" s="256"/>
      <c r="S1508" s="256"/>
      <c r="T1508" s="256"/>
      <c r="U1508" s="256"/>
      <c r="V1508" s="257"/>
      <c r="W1508" s="257"/>
      <c r="X1508" s="257"/>
      <c r="Y1508" s="257"/>
      <c r="Z1508" s="257"/>
      <c r="AA1508" s="257"/>
      <c r="AB1508" s="253"/>
      <c r="AC1508" s="258"/>
      <c r="AD1508" s="253"/>
      <c r="AE1508" s="253"/>
      <c r="AF1508" s="253"/>
      <c r="AG1508" s="253"/>
      <c r="AH1508" s="253"/>
      <c r="AI1508" s="253"/>
      <c r="AJ1508" s="253"/>
      <c r="AK1508" s="258"/>
      <c r="AL1508" s="258"/>
      <c r="AM1508" s="258"/>
      <c r="AN1508" s="258"/>
      <c r="AO1508" s="258"/>
      <c r="AP1508" s="258"/>
      <c r="AQ1508" s="258"/>
      <c r="AR1508" s="258"/>
      <c r="AS1508" s="258"/>
      <c r="AT1508" s="258"/>
      <c r="AU1508" s="258"/>
      <c r="AV1508" s="258"/>
      <c r="AW1508" s="258"/>
      <c r="AX1508" s="258"/>
      <c r="AY1508" s="258"/>
      <c r="AZ1508" s="258"/>
      <c r="BA1508" s="258"/>
      <c r="BB1508" s="258"/>
      <c r="BC1508" s="258"/>
      <c r="BD1508" s="258"/>
      <c r="BE1508" s="258"/>
      <c r="BF1508" s="258"/>
      <c r="BG1508" s="258"/>
      <c r="BH1508" s="258"/>
      <c r="BI1508" s="258"/>
      <c r="BJ1508" s="258"/>
      <c r="BK1508" s="258"/>
      <c r="BL1508" s="297"/>
      <c r="BM1508" s="258"/>
      <c r="BN1508" s="258"/>
      <c r="BO1508" s="258"/>
      <c r="BP1508" s="258"/>
      <c r="BQ1508" s="258"/>
      <c r="BR1508" s="258"/>
      <c r="BS1508" s="258"/>
      <c r="BT1508" s="258"/>
      <c r="BU1508" s="258"/>
      <c r="BV1508" s="259"/>
      <c r="BW1508" s="260"/>
      <c r="BX1508" s="258"/>
      <c r="BY1508" s="258"/>
      <c r="BZ1508" s="258"/>
      <c r="CA1508" s="258"/>
    </row>
    <row r="1509" spans="2:79" x14ac:dyDescent="0.25">
      <c r="B1509" s="263"/>
      <c r="C1509" s="261"/>
      <c r="I1509" s="220"/>
      <c r="J1509" s="253"/>
      <c r="K1509" s="254"/>
      <c r="L1509" s="254"/>
      <c r="M1509" s="255"/>
      <c r="N1509" s="326"/>
      <c r="O1509" s="256"/>
      <c r="P1509" s="256"/>
      <c r="Q1509" s="256"/>
      <c r="R1509" s="256"/>
      <c r="S1509" s="256"/>
      <c r="T1509" s="256"/>
      <c r="U1509" s="256"/>
      <c r="V1509" s="257"/>
      <c r="W1509" s="257"/>
      <c r="X1509" s="257"/>
      <c r="Y1509" s="257"/>
      <c r="Z1509" s="257"/>
      <c r="AA1509" s="257"/>
      <c r="AB1509" s="253"/>
      <c r="AC1509" s="258"/>
      <c r="AD1509" s="253"/>
      <c r="AE1509" s="253"/>
      <c r="AF1509" s="253"/>
      <c r="AG1509" s="253"/>
      <c r="AH1509" s="253"/>
      <c r="AI1509" s="253"/>
      <c r="AJ1509" s="253"/>
      <c r="AK1509" s="258"/>
      <c r="AL1509" s="258"/>
      <c r="AM1509" s="258"/>
      <c r="AN1509" s="258"/>
      <c r="AO1509" s="258"/>
      <c r="AP1509" s="258"/>
      <c r="AQ1509" s="258"/>
      <c r="AR1509" s="258"/>
      <c r="AS1509" s="258"/>
      <c r="AT1509" s="258"/>
      <c r="AU1509" s="258"/>
      <c r="AV1509" s="258"/>
      <c r="AW1509" s="258"/>
      <c r="AX1509" s="258"/>
      <c r="AY1509" s="258"/>
      <c r="AZ1509" s="258"/>
      <c r="BA1509" s="258"/>
      <c r="BB1509" s="258"/>
      <c r="BC1509" s="258"/>
      <c r="BD1509" s="258"/>
      <c r="BE1509" s="258"/>
      <c r="BF1509" s="258"/>
      <c r="BG1509" s="258"/>
      <c r="BH1509" s="258"/>
      <c r="BI1509" s="258"/>
      <c r="BJ1509" s="258"/>
      <c r="BK1509" s="258"/>
      <c r="BL1509" s="297"/>
      <c r="BM1509" s="258"/>
      <c r="BN1509" s="258"/>
      <c r="BO1509" s="258"/>
      <c r="BP1509" s="258"/>
      <c r="BQ1509" s="258"/>
      <c r="BR1509" s="258"/>
      <c r="BS1509" s="258"/>
      <c r="BT1509" s="258"/>
      <c r="BU1509" s="258"/>
      <c r="BV1509" s="259"/>
      <c r="BW1509" s="260"/>
      <c r="BX1509" s="258"/>
      <c r="BY1509" s="258"/>
      <c r="BZ1509" s="258"/>
      <c r="CA1509" s="258"/>
    </row>
    <row r="1510" spans="2:79" x14ac:dyDescent="0.25">
      <c r="B1510" s="263"/>
      <c r="C1510" s="261"/>
      <c r="I1510" s="220"/>
      <c r="J1510" s="253"/>
      <c r="K1510" s="254"/>
      <c r="L1510" s="254"/>
      <c r="M1510" s="255"/>
      <c r="N1510" s="326"/>
      <c r="O1510" s="256"/>
      <c r="P1510" s="256"/>
      <c r="Q1510" s="256"/>
      <c r="R1510" s="256"/>
      <c r="S1510" s="256"/>
      <c r="T1510" s="256"/>
      <c r="U1510" s="256"/>
      <c r="V1510" s="257"/>
      <c r="W1510" s="257"/>
      <c r="X1510" s="257"/>
      <c r="Y1510" s="257"/>
      <c r="Z1510" s="257"/>
      <c r="AA1510" s="257"/>
      <c r="AB1510" s="253"/>
      <c r="AC1510" s="258"/>
      <c r="AD1510" s="253"/>
      <c r="AE1510" s="253"/>
      <c r="AF1510" s="253"/>
      <c r="AG1510" s="253"/>
      <c r="AH1510" s="253"/>
      <c r="AI1510" s="253"/>
      <c r="AJ1510" s="253"/>
      <c r="AK1510" s="258"/>
      <c r="AL1510" s="258"/>
      <c r="AM1510" s="258"/>
      <c r="AN1510" s="258"/>
      <c r="AO1510" s="258"/>
      <c r="AP1510" s="258"/>
      <c r="AQ1510" s="258"/>
      <c r="AR1510" s="258"/>
      <c r="AS1510" s="258"/>
      <c r="AT1510" s="258"/>
      <c r="AU1510" s="258"/>
      <c r="AV1510" s="258"/>
      <c r="AW1510" s="258"/>
      <c r="AX1510" s="258"/>
      <c r="AY1510" s="258"/>
      <c r="AZ1510" s="258"/>
      <c r="BA1510" s="258"/>
      <c r="BB1510" s="258"/>
      <c r="BC1510" s="258"/>
      <c r="BD1510" s="258"/>
      <c r="BE1510" s="258"/>
      <c r="BF1510" s="258"/>
      <c r="BG1510" s="258"/>
      <c r="BH1510" s="258"/>
      <c r="BI1510" s="258"/>
      <c r="BJ1510" s="258"/>
      <c r="BK1510" s="258"/>
      <c r="BL1510" s="297"/>
      <c r="BM1510" s="258"/>
      <c r="BN1510" s="258"/>
      <c r="BO1510" s="258"/>
      <c r="BP1510" s="258"/>
      <c r="BQ1510" s="258"/>
      <c r="BR1510" s="258"/>
      <c r="BS1510" s="258"/>
      <c r="BT1510" s="258"/>
      <c r="BU1510" s="258"/>
      <c r="BV1510" s="259"/>
      <c r="BW1510" s="260"/>
      <c r="BX1510" s="258"/>
      <c r="BY1510" s="258"/>
      <c r="BZ1510" s="258"/>
      <c r="CA1510" s="258"/>
    </row>
    <row r="1511" spans="2:79" x14ac:dyDescent="0.25">
      <c r="B1511" s="263"/>
      <c r="C1511" s="261"/>
      <c r="I1511" s="220"/>
      <c r="J1511" s="253"/>
      <c r="K1511" s="254"/>
      <c r="L1511" s="254"/>
      <c r="M1511" s="255"/>
      <c r="N1511" s="326"/>
      <c r="O1511" s="256"/>
      <c r="P1511" s="256"/>
      <c r="Q1511" s="256"/>
      <c r="R1511" s="256"/>
      <c r="S1511" s="256"/>
      <c r="T1511" s="256"/>
      <c r="U1511" s="256"/>
      <c r="V1511" s="257"/>
      <c r="W1511" s="257"/>
      <c r="X1511" s="257"/>
      <c r="Y1511" s="257"/>
      <c r="Z1511" s="257"/>
      <c r="AA1511" s="257"/>
      <c r="AB1511" s="253"/>
      <c r="AC1511" s="258"/>
      <c r="AD1511" s="253"/>
      <c r="AE1511" s="253"/>
      <c r="AF1511" s="253"/>
      <c r="AG1511" s="253"/>
      <c r="AH1511" s="253"/>
      <c r="AI1511" s="253"/>
      <c r="AJ1511" s="253"/>
      <c r="AK1511" s="258"/>
      <c r="AL1511" s="258"/>
      <c r="AM1511" s="258"/>
      <c r="AN1511" s="258"/>
      <c r="AO1511" s="258"/>
      <c r="AP1511" s="258"/>
      <c r="AQ1511" s="258"/>
      <c r="AR1511" s="258"/>
      <c r="AS1511" s="258"/>
      <c r="AT1511" s="258"/>
      <c r="AU1511" s="258"/>
      <c r="AV1511" s="258"/>
      <c r="AW1511" s="258"/>
      <c r="AX1511" s="258"/>
      <c r="AY1511" s="258"/>
      <c r="AZ1511" s="258"/>
      <c r="BA1511" s="258"/>
      <c r="BB1511" s="258"/>
      <c r="BC1511" s="258"/>
      <c r="BD1511" s="258"/>
      <c r="BE1511" s="258"/>
      <c r="BF1511" s="258"/>
      <c r="BG1511" s="258"/>
      <c r="BH1511" s="258"/>
      <c r="BI1511" s="258"/>
      <c r="BJ1511" s="258"/>
      <c r="BK1511" s="258"/>
      <c r="BL1511" s="297"/>
      <c r="BM1511" s="258"/>
      <c r="BN1511" s="258"/>
      <c r="BO1511" s="258"/>
      <c r="BP1511" s="258"/>
      <c r="BQ1511" s="258"/>
      <c r="BR1511" s="258"/>
      <c r="BS1511" s="258"/>
      <c r="BT1511" s="258"/>
      <c r="BU1511" s="258"/>
      <c r="BV1511" s="259"/>
      <c r="BW1511" s="260"/>
      <c r="BX1511" s="258"/>
      <c r="BY1511" s="258"/>
      <c r="BZ1511" s="258"/>
      <c r="CA1511" s="258"/>
    </row>
    <row r="1512" spans="2:79" x14ac:dyDescent="0.25">
      <c r="B1512" s="263"/>
      <c r="C1512" s="261"/>
      <c r="I1512" s="220"/>
      <c r="J1512" s="253"/>
      <c r="K1512" s="254"/>
      <c r="L1512" s="254"/>
      <c r="M1512" s="255"/>
      <c r="N1512" s="326"/>
      <c r="O1512" s="256"/>
      <c r="P1512" s="256"/>
      <c r="Q1512" s="256"/>
      <c r="R1512" s="256"/>
      <c r="S1512" s="256"/>
      <c r="T1512" s="256"/>
      <c r="U1512" s="256"/>
      <c r="V1512" s="257"/>
      <c r="W1512" s="257"/>
      <c r="X1512" s="257"/>
      <c r="Y1512" s="257"/>
      <c r="Z1512" s="257"/>
      <c r="AA1512" s="257"/>
      <c r="AB1512" s="253"/>
      <c r="AC1512" s="258"/>
      <c r="AD1512" s="253"/>
      <c r="AE1512" s="253"/>
      <c r="AF1512" s="253"/>
      <c r="AG1512" s="253"/>
      <c r="AH1512" s="253"/>
      <c r="AI1512" s="253"/>
      <c r="AJ1512" s="253"/>
      <c r="AK1512" s="258"/>
      <c r="AL1512" s="258"/>
      <c r="AM1512" s="258"/>
      <c r="AN1512" s="258"/>
      <c r="AO1512" s="258"/>
      <c r="AP1512" s="258"/>
      <c r="AQ1512" s="258"/>
      <c r="AR1512" s="258"/>
      <c r="AS1512" s="258"/>
      <c r="AT1512" s="258"/>
      <c r="AU1512" s="258"/>
      <c r="AV1512" s="258"/>
      <c r="AW1512" s="258"/>
      <c r="AX1512" s="258"/>
      <c r="AY1512" s="258"/>
      <c r="AZ1512" s="258"/>
      <c r="BA1512" s="258"/>
      <c r="BB1512" s="258"/>
      <c r="BC1512" s="258"/>
      <c r="BD1512" s="258"/>
      <c r="BE1512" s="258"/>
      <c r="BF1512" s="258"/>
      <c r="BG1512" s="258"/>
      <c r="BH1512" s="258"/>
      <c r="BI1512" s="258"/>
      <c r="BJ1512" s="258"/>
      <c r="BK1512" s="258"/>
      <c r="BL1512" s="297"/>
      <c r="BM1512" s="258"/>
      <c r="BN1512" s="258"/>
      <c r="BO1512" s="258"/>
      <c r="BP1512" s="258"/>
      <c r="BQ1512" s="258"/>
      <c r="BR1512" s="258"/>
      <c r="BS1512" s="258"/>
      <c r="BT1512" s="258"/>
      <c r="BU1512" s="258"/>
      <c r="BV1512" s="259"/>
      <c r="BW1512" s="260"/>
      <c r="BX1512" s="258"/>
      <c r="BY1512" s="258"/>
      <c r="BZ1512" s="258"/>
      <c r="CA1512" s="258"/>
    </row>
    <row r="1513" spans="2:79" x14ac:dyDescent="0.25">
      <c r="B1513" s="263"/>
      <c r="C1513" s="261"/>
      <c r="I1513" s="220"/>
      <c r="J1513" s="253"/>
      <c r="K1513" s="254"/>
      <c r="L1513" s="254"/>
      <c r="M1513" s="255"/>
      <c r="N1513" s="326"/>
      <c r="O1513" s="256"/>
      <c r="P1513" s="256"/>
      <c r="Q1513" s="256"/>
      <c r="R1513" s="256"/>
      <c r="S1513" s="256"/>
      <c r="T1513" s="256"/>
      <c r="U1513" s="256"/>
      <c r="V1513" s="257"/>
      <c r="W1513" s="257"/>
      <c r="X1513" s="257"/>
      <c r="Y1513" s="257"/>
      <c r="Z1513" s="257"/>
      <c r="AA1513" s="257"/>
      <c r="AB1513" s="253"/>
      <c r="AC1513" s="258"/>
      <c r="AD1513" s="253"/>
      <c r="AE1513" s="253"/>
      <c r="AF1513" s="253"/>
      <c r="AG1513" s="253"/>
      <c r="AH1513" s="253"/>
      <c r="AI1513" s="253"/>
      <c r="AJ1513" s="253"/>
      <c r="AK1513" s="258"/>
      <c r="AL1513" s="258"/>
      <c r="AM1513" s="258"/>
      <c r="AN1513" s="258"/>
      <c r="AO1513" s="258"/>
      <c r="AP1513" s="258"/>
      <c r="AQ1513" s="258"/>
      <c r="AR1513" s="258"/>
      <c r="AS1513" s="258"/>
      <c r="AT1513" s="258"/>
      <c r="AU1513" s="258"/>
      <c r="AV1513" s="258"/>
      <c r="AW1513" s="258"/>
      <c r="AX1513" s="258"/>
      <c r="AY1513" s="258"/>
      <c r="AZ1513" s="258"/>
      <c r="BA1513" s="258"/>
      <c r="BB1513" s="258"/>
      <c r="BC1513" s="258"/>
      <c r="BD1513" s="258"/>
      <c r="BE1513" s="258"/>
      <c r="BF1513" s="258"/>
      <c r="BG1513" s="258"/>
      <c r="BH1513" s="258"/>
      <c r="BI1513" s="258"/>
      <c r="BJ1513" s="258"/>
      <c r="BK1513" s="258"/>
      <c r="BL1513" s="297"/>
      <c r="BM1513" s="258"/>
      <c r="BN1513" s="258"/>
      <c r="BO1513" s="258"/>
      <c r="BP1513" s="258"/>
      <c r="BQ1513" s="258"/>
      <c r="BR1513" s="258"/>
      <c r="BS1513" s="258"/>
      <c r="BT1513" s="258"/>
      <c r="BU1513" s="258"/>
      <c r="BV1513" s="259"/>
      <c r="BW1513" s="260"/>
      <c r="BX1513" s="258"/>
      <c r="BY1513" s="258"/>
      <c r="BZ1513" s="258"/>
      <c r="CA1513" s="258"/>
    </row>
    <row r="1514" spans="2:79" x14ac:dyDescent="0.25">
      <c r="B1514" s="263"/>
      <c r="C1514" s="261"/>
      <c r="I1514" s="220"/>
      <c r="J1514" s="253"/>
      <c r="K1514" s="254"/>
      <c r="L1514" s="254"/>
      <c r="M1514" s="255"/>
      <c r="N1514" s="326"/>
      <c r="O1514" s="256"/>
      <c r="P1514" s="256"/>
      <c r="Q1514" s="256"/>
      <c r="R1514" s="256"/>
      <c r="S1514" s="256"/>
      <c r="T1514" s="256"/>
      <c r="U1514" s="256"/>
      <c r="V1514" s="257"/>
      <c r="W1514" s="257"/>
      <c r="X1514" s="257"/>
      <c r="Y1514" s="257"/>
      <c r="Z1514" s="257"/>
      <c r="AA1514" s="257"/>
      <c r="AB1514" s="253"/>
      <c r="AC1514" s="258"/>
      <c r="AD1514" s="253"/>
      <c r="AE1514" s="253"/>
      <c r="AF1514" s="253"/>
      <c r="AG1514" s="253"/>
      <c r="AH1514" s="253"/>
      <c r="AI1514" s="253"/>
      <c r="AJ1514" s="253"/>
      <c r="AK1514" s="258"/>
      <c r="AL1514" s="258"/>
      <c r="AM1514" s="258"/>
      <c r="AN1514" s="258"/>
      <c r="AO1514" s="258"/>
      <c r="AP1514" s="258"/>
      <c r="AQ1514" s="258"/>
      <c r="AR1514" s="258"/>
      <c r="AS1514" s="258"/>
      <c r="AT1514" s="258"/>
      <c r="AU1514" s="258"/>
      <c r="AV1514" s="258"/>
      <c r="AW1514" s="258"/>
      <c r="AX1514" s="258"/>
      <c r="AY1514" s="258"/>
      <c r="AZ1514" s="258"/>
      <c r="BA1514" s="258"/>
      <c r="BB1514" s="258"/>
      <c r="BC1514" s="258"/>
      <c r="BD1514" s="258"/>
      <c r="BE1514" s="258"/>
      <c r="BF1514" s="258"/>
      <c r="BG1514" s="258"/>
      <c r="BH1514" s="258"/>
      <c r="BI1514" s="258"/>
      <c r="BJ1514" s="258"/>
      <c r="BK1514" s="258"/>
      <c r="BL1514" s="297"/>
      <c r="BM1514" s="258"/>
      <c r="BN1514" s="258"/>
      <c r="BO1514" s="258"/>
      <c r="BP1514" s="258"/>
      <c r="BQ1514" s="258"/>
      <c r="BR1514" s="258"/>
      <c r="BS1514" s="258"/>
      <c r="BT1514" s="258"/>
      <c r="BU1514" s="258"/>
      <c r="BV1514" s="259"/>
      <c r="BW1514" s="260"/>
      <c r="BX1514" s="258"/>
      <c r="BY1514" s="258"/>
      <c r="BZ1514" s="258"/>
      <c r="CA1514" s="258"/>
    </row>
    <row r="1515" spans="2:79" x14ac:dyDescent="0.25">
      <c r="B1515" s="263"/>
      <c r="C1515" s="261"/>
      <c r="I1515" s="220"/>
      <c r="J1515" s="253"/>
      <c r="K1515" s="254"/>
      <c r="L1515" s="254"/>
      <c r="M1515" s="255"/>
      <c r="N1515" s="326"/>
      <c r="O1515" s="256"/>
      <c r="P1515" s="256"/>
      <c r="Q1515" s="256"/>
      <c r="R1515" s="256"/>
      <c r="S1515" s="256"/>
      <c r="T1515" s="256"/>
      <c r="U1515" s="256"/>
      <c r="V1515" s="257"/>
      <c r="W1515" s="257"/>
      <c r="X1515" s="257"/>
      <c r="Y1515" s="257"/>
      <c r="Z1515" s="257"/>
      <c r="AA1515" s="257"/>
      <c r="AB1515" s="253"/>
      <c r="AC1515" s="258"/>
      <c r="AD1515" s="253"/>
      <c r="AE1515" s="253"/>
      <c r="AF1515" s="253"/>
      <c r="AG1515" s="253"/>
      <c r="AH1515" s="253"/>
      <c r="AI1515" s="253"/>
      <c r="AJ1515" s="253"/>
      <c r="AK1515" s="258"/>
      <c r="AL1515" s="258"/>
      <c r="AM1515" s="258"/>
      <c r="AN1515" s="258"/>
      <c r="AO1515" s="258"/>
      <c r="AP1515" s="258"/>
      <c r="AQ1515" s="258"/>
      <c r="AR1515" s="258"/>
      <c r="AS1515" s="258"/>
      <c r="AT1515" s="258"/>
      <c r="AU1515" s="258"/>
      <c r="AV1515" s="258"/>
      <c r="AW1515" s="258"/>
      <c r="AX1515" s="258"/>
      <c r="AY1515" s="258"/>
      <c r="AZ1515" s="258"/>
      <c r="BA1515" s="258"/>
      <c r="BB1515" s="258"/>
      <c r="BC1515" s="258"/>
      <c r="BD1515" s="258"/>
      <c r="BE1515" s="258"/>
      <c r="BF1515" s="258"/>
      <c r="BG1515" s="258"/>
      <c r="BH1515" s="258"/>
      <c r="BI1515" s="258"/>
      <c r="BJ1515" s="258"/>
      <c r="BK1515" s="258"/>
      <c r="BL1515" s="297"/>
      <c r="BM1515" s="258"/>
      <c r="BN1515" s="258"/>
      <c r="BO1515" s="258"/>
      <c r="BP1515" s="258"/>
      <c r="BQ1515" s="258"/>
      <c r="BR1515" s="258"/>
      <c r="BS1515" s="258"/>
      <c r="BT1515" s="258"/>
      <c r="BU1515" s="258"/>
      <c r="BV1515" s="259"/>
      <c r="BW1515" s="260"/>
      <c r="BX1515" s="258"/>
      <c r="BY1515" s="258"/>
      <c r="BZ1515" s="258"/>
      <c r="CA1515" s="258"/>
    </row>
    <row r="1516" spans="2:79" x14ac:dyDescent="0.25">
      <c r="B1516" s="263"/>
      <c r="C1516" s="261"/>
      <c r="I1516" s="220"/>
      <c r="J1516" s="253"/>
      <c r="K1516" s="254"/>
      <c r="L1516" s="254"/>
      <c r="M1516" s="255"/>
      <c r="N1516" s="326"/>
      <c r="O1516" s="256"/>
      <c r="P1516" s="256"/>
      <c r="Q1516" s="256"/>
      <c r="R1516" s="256"/>
      <c r="S1516" s="256"/>
      <c r="T1516" s="256"/>
      <c r="U1516" s="256"/>
      <c r="V1516" s="257"/>
      <c r="W1516" s="257"/>
      <c r="X1516" s="257"/>
      <c r="Y1516" s="257"/>
      <c r="Z1516" s="257"/>
      <c r="AA1516" s="257"/>
      <c r="AB1516" s="253"/>
      <c r="AC1516" s="258"/>
      <c r="AD1516" s="253"/>
      <c r="AE1516" s="253"/>
      <c r="AF1516" s="253"/>
      <c r="AG1516" s="253"/>
      <c r="AH1516" s="253"/>
      <c r="AI1516" s="253"/>
      <c r="AJ1516" s="253"/>
      <c r="AK1516" s="258"/>
      <c r="AL1516" s="258"/>
      <c r="AM1516" s="258"/>
      <c r="AN1516" s="258"/>
      <c r="AO1516" s="258"/>
      <c r="AP1516" s="258"/>
      <c r="AQ1516" s="258"/>
      <c r="AR1516" s="258"/>
      <c r="AS1516" s="258"/>
      <c r="AT1516" s="258"/>
      <c r="AU1516" s="258"/>
      <c r="AV1516" s="258"/>
      <c r="AW1516" s="258"/>
      <c r="AX1516" s="258"/>
      <c r="AY1516" s="258"/>
      <c r="AZ1516" s="258"/>
      <c r="BA1516" s="258"/>
      <c r="BB1516" s="258"/>
      <c r="BC1516" s="258"/>
      <c r="BD1516" s="258"/>
      <c r="BE1516" s="258"/>
      <c r="BF1516" s="258"/>
      <c r="BG1516" s="258"/>
      <c r="BH1516" s="258"/>
      <c r="BI1516" s="258"/>
      <c r="BJ1516" s="258"/>
      <c r="BK1516" s="258"/>
      <c r="BL1516" s="297"/>
      <c r="BM1516" s="258"/>
      <c r="BN1516" s="258"/>
      <c r="BO1516" s="258"/>
      <c r="BP1516" s="258"/>
      <c r="BQ1516" s="258"/>
      <c r="BR1516" s="258"/>
      <c r="BS1516" s="258"/>
      <c r="BT1516" s="258"/>
      <c r="BU1516" s="258"/>
      <c r="BV1516" s="259"/>
      <c r="BW1516" s="260"/>
      <c r="BX1516" s="258"/>
      <c r="BY1516" s="258"/>
      <c r="BZ1516" s="258"/>
      <c r="CA1516" s="258"/>
    </row>
    <row r="1517" spans="2:79" x14ac:dyDescent="0.25">
      <c r="B1517" s="263"/>
      <c r="C1517" s="261"/>
      <c r="I1517" s="220"/>
      <c r="J1517" s="253"/>
      <c r="K1517" s="254"/>
      <c r="L1517" s="254"/>
      <c r="M1517" s="255"/>
      <c r="N1517" s="326"/>
      <c r="O1517" s="256"/>
      <c r="P1517" s="256"/>
      <c r="Q1517" s="256"/>
      <c r="R1517" s="256"/>
      <c r="S1517" s="256"/>
      <c r="T1517" s="256"/>
      <c r="U1517" s="256"/>
      <c r="V1517" s="257"/>
      <c r="W1517" s="257"/>
      <c r="X1517" s="257"/>
      <c r="Y1517" s="257"/>
      <c r="Z1517" s="257"/>
      <c r="AA1517" s="257"/>
      <c r="AB1517" s="253"/>
      <c r="AC1517" s="258"/>
      <c r="AD1517" s="253"/>
      <c r="AE1517" s="253"/>
      <c r="AF1517" s="253"/>
      <c r="AG1517" s="253"/>
      <c r="AH1517" s="253"/>
      <c r="AI1517" s="253"/>
      <c r="AJ1517" s="253"/>
      <c r="AK1517" s="258"/>
      <c r="AL1517" s="258"/>
      <c r="AM1517" s="258"/>
      <c r="AN1517" s="258"/>
      <c r="AO1517" s="258"/>
      <c r="AP1517" s="258"/>
      <c r="AQ1517" s="258"/>
      <c r="AR1517" s="258"/>
      <c r="AS1517" s="258"/>
      <c r="AT1517" s="258"/>
      <c r="AU1517" s="258"/>
      <c r="AV1517" s="258"/>
      <c r="AW1517" s="258"/>
      <c r="AX1517" s="258"/>
      <c r="AY1517" s="258"/>
      <c r="AZ1517" s="258"/>
      <c r="BA1517" s="258"/>
      <c r="BB1517" s="258"/>
      <c r="BC1517" s="258"/>
      <c r="BD1517" s="258"/>
      <c r="BE1517" s="258"/>
      <c r="BF1517" s="258"/>
      <c r="BG1517" s="258"/>
      <c r="BH1517" s="258"/>
      <c r="BI1517" s="258"/>
      <c r="BJ1517" s="258"/>
      <c r="BK1517" s="258"/>
      <c r="BL1517" s="297"/>
      <c r="BM1517" s="258"/>
      <c r="BN1517" s="258"/>
      <c r="BO1517" s="258"/>
      <c r="BP1517" s="258"/>
      <c r="BQ1517" s="258"/>
      <c r="BR1517" s="258"/>
      <c r="BS1517" s="258"/>
      <c r="BT1517" s="258"/>
      <c r="BU1517" s="258"/>
      <c r="BV1517" s="259"/>
      <c r="BW1517" s="260"/>
      <c r="BX1517" s="258"/>
      <c r="BY1517" s="258"/>
      <c r="BZ1517" s="258"/>
      <c r="CA1517" s="258"/>
    </row>
    <row r="1518" spans="2:79" x14ac:dyDescent="0.25">
      <c r="B1518" s="263"/>
      <c r="C1518" s="261"/>
      <c r="I1518" s="220"/>
      <c r="J1518" s="253"/>
      <c r="K1518" s="254"/>
      <c r="L1518" s="254"/>
      <c r="M1518" s="255"/>
      <c r="N1518" s="326"/>
      <c r="O1518" s="256"/>
      <c r="P1518" s="256"/>
      <c r="Q1518" s="256"/>
      <c r="R1518" s="256"/>
      <c r="S1518" s="256"/>
      <c r="T1518" s="256"/>
      <c r="U1518" s="256"/>
      <c r="V1518" s="257"/>
      <c r="W1518" s="257"/>
      <c r="X1518" s="257"/>
      <c r="Y1518" s="257"/>
      <c r="Z1518" s="257"/>
      <c r="AA1518" s="257"/>
      <c r="AB1518" s="253"/>
      <c r="AC1518" s="258"/>
      <c r="AD1518" s="253"/>
      <c r="AE1518" s="253"/>
      <c r="AF1518" s="253"/>
      <c r="AG1518" s="253"/>
      <c r="AH1518" s="253"/>
      <c r="AI1518" s="253"/>
      <c r="AJ1518" s="253"/>
      <c r="AK1518" s="258"/>
      <c r="AL1518" s="258"/>
      <c r="AM1518" s="258"/>
      <c r="AN1518" s="258"/>
      <c r="AO1518" s="258"/>
      <c r="AP1518" s="258"/>
      <c r="AQ1518" s="258"/>
      <c r="AR1518" s="258"/>
      <c r="AS1518" s="258"/>
      <c r="AT1518" s="258"/>
      <c r="AU1518" s="258"/>
      <c r="AV1518" s="258"/>
      <c r="AW1518" s="258"/>
      <c r="AX1518" s="258"/>
      <c r="AY1518" s="258"/>
      <c r="AZ1518" s="258"/>
      <c r="BA1518" s="258"/>
      <c r="BB1518" s="258"/>
      <c r="BC1518" s="258"/>
      <c r="BD1518" s="258"/>
      <c r="BE1518" s="258"/>
      <c r="BF1518" s="258"/>
      <c r="BG1518" s="258"/>
      <c r="BH1518" s="258"/>
      <c r="BI1518" s="258"/>
      <c r="BJ1518" s="258"/>
      <c r="BK1518" s="258"/>
      <c r="BL1518" s="297"/>
      <c r="BM1518" s="258"/>
      <c r="BN1518" s="258"/>
      <c r="BO1518" s="258"/>
      <c r="BP1518" s="258"/>
      <c r="BQ1518" s="258"/>
      <c r="BR1518" s="258"/>
      <c r="BS1518" s="258"/>
      <c r="BT1518" s="258"/>
      <c r="BU1518" s="258"/>
      <c r="BV1518" s="259"/>
      <c r="BW1518" s="260"/>
      <c r="BX1518" s="258"/>
      <c r="BY1518" s="258"/>
      <c r="BZ1518" s="258"/>
      <c r="CA1518" s="258"/>
    </row>
    <row r="1519" spans="2:79" x14ac:dyDescent="0.25">
      <c r="B1519" s="263"/>
      <c r="C1519" s="261"/>
      <c r="I1519" s="220"/>
      <c r="J1519" s="253"/>
      <c r="K1519" s="254"/>
      <c r="L1519" s="254"/>
      <c r="M1519" s="255"/>
      <c r="N1519" s="326"/>
      <c r="O1519" s="256"/>
      <c r="P1519" s="256"/>
      <c r="Q1519" s="256"/>
      <c r="R1519" s="256"/>
      <c r="S1519" s="256"/>
      <c r="T1519" s="256"/>
      <c r="U1519" s="256"/>
      <c r="V1519" s="257"/>
      <c r="W1519" s="257"/>
      <c r="X1519" s="257"/>
      <c r="Y1519" s="257"/>
      <c r="Z1519" s="257"/>
      <c r="AA1519" s="257"/>
      <c r="AB1519" s="253"/>
      <c r="AC1519" s="258"/>
      <c r="AD1519" s="253"/>
      <c r="AE1519" s="253"/>
      <c r="AF1519" s="253"/>
      <c r="AG1519" s="253"/>
      <c r="AH1519" s="253"/>
      <c r="AI1519" s="253"/>
      <c r="AJ1519" s="253"/>
      <c r="AK1519" s="258"/>
      <c r="AL1519" s="258"/>
      <c r="AM1519" s="258"/>
      <c r="AN1519" s="258"/>
      <c r="AO1519" s="258"/>
      <c r="AP1519" s="258"/>
      <c r="AQ1519" s="258"/>
      <c r="AR1519" s="258"/>
      <c r="AS1519" s="258"/>
      <c r="AT1519" s="258"/>
      <c r="AU1519" s="258"/>
      <c r="AV1519" s="258"/>
      <c r="AW1519" s="258"/>
      <c r="AX1519" s="258"/>
      <c r="AY1519" s="258"/>
      <c r="AZ1519" s="258"/>
      <c r="BA1519" s="258"/>
      <c r="BB1519" s="258"/>
      <c r="BC1519" s="258"/>
      <c r="BD1519" s="258"/>
      <c r="BE1519" s="258"/>
      <c r="BF1519" s="258"/>
      <c r="BG1519" s="258"/>
      <c r="BH1519" s="258"/>
      <c r="BI1519" s="258"/>
      <c r="BJ1519" s="258"/>
      <c r="BK1519" s="258"/>
      <c r="BL1519" s="297"/>
      <c r="BM1519" s="258"/>
      <c r="BN1519" s="258"/>
      <c r="BO1519" s="258"/>
      <c r="BP1519" s="258"/>
      <c r="BQ1519" s="258"/>
      <c r="BR1519" s="258"/>
      <c r="BS1519" s="258"/>
      <c r="BT1519" s="258"/>
      <c r="BU1519" s="258"/>
      <c r="BV1519" s="259"/>
      <c r="BW1519" s="260"/>
      <c r="BX1519" s="258"/>
      <c r="BY1519" s="258"/>
      <c r="BZ1519" s="258"/>
      <c r="CA1519" s="258"/>
    </row>
    <row r="1520" spans="2:79" x14ac:dyDescent="0.25">
      <c r="B1520" s="263"/>
      <c r="C1520" s="261"/>
      <c r="I1520" s="220"/>
      <c r="J1520" s="253"/>
      <c r="K1520" s="254"/>
      <c r="L1520" s="254"/>
      <c r="M1520" s="255"/>
      <c r="N1520" s="326"/>
      <c r="O1520" s="256"/>
      <c r="P1520" s="256"/>
      <c r="Q1520" s="256"/>
      <c r="R1520" s="256"/>
      <c r="S1520" s="256"/>
      <c r="T1520" s="256"/>
      <c r="U1520" s="256"/>
      <c r="V1520" s="257"/>
      <c r="W1520" s="257"/>
      <c r="X1520" s="257"/>
      <c r="Y1520" s="257"/>
      <c r="Z1520" s="257"/>
      <c r="AA1520" s="257"/>
      <c r="AB1520" s="253"/>
      <c r="AC1520" s="258"/>
      <c r="AD1520" s="253"/>
      <c r="AE1520" s="253"/>
      <c r="AF1520" s="253"/>
      <c r="AG1520" s="253"/>
      <c r="AH1520" s="253"/>
      <c r="AI1520" s="253"/>
      <c r="AJ1520" s="253"/>
      <c r="AK1520" s="258"/>
      <c r="AL1520" s="258"/>
      <c r="AM1520" s="258"/>
      <c r="AN1520" s="258"/>
      <c r="AO1520" s="258"/>
      <c r="AP1520" s="258"/>
      <c r="AQ1520" s="258"/>
      <c r="AR1520" s="258"/>
      <c r="AS1520" s="258"/>
      <c r="AT1520" s="258"/>
      <c r="AU1520" s="258"/>
      <c r="AV1520" s="258"/>
      <c r="AW1520" s="258"/>
      <c r="AX1520" s="258"/>
      <c r="AY1520" s="258"/>
      <c r="AZ1520" s="258"/>
      <c r="BA1520" s="258"/>
      <c r="BB1520" s="258"/>
      <c r="BC1520" s="258"/>
      <c r="BD1520" s="258"/>
      <c r="BE1520" s="258"/>
      <c r="BF1520" s="258"/>
      <c r="BG1520" s="258"/>
      <c r="BH1520" s="258"/>
      <c r="BI1520" s="258"/>
      <c r="BJ1520" s="258"/>
      <c r="BK1520" s="258"/>
      <c r="BL1520" s="297"/>
      <c r="BM1520" s="258"/>
      <c r="BN1520" s="258"/>
      <c r="BO1520" s="258"/>
      <c r="BP1520" s="258"/>
      <c r="BQ1520" s="258"/>
      <c r="BR1520" s="258"/>
      <c r="BS1520" s="258"/>
      <c r="BT1520" s="258"/>
      <c r="BU1520" s="258"/>
      <c r="BV1520" s="259"/>
      <c r="BW1520" s="260"/>
      <c r="BX1520" s="258"/>
      <c r="BY1520" s="258"/>
      <c r="BZ1520" s="258"/>
      <c r="CA1520" s="258"/>
    </row>
    <row r="1521" spans="2:79" x14ac:dyDescent="0.25">
      <c r="B1521" s="263"/>
      <c r="C1521" s="261"/>
      <c r="I1521" s="220"/>
      <c r="J1521" s="253"/>
      <c r="K1521" s="254"/>
      <c r="L1521" s="254"/>
      <c r="M1521" s="255"/>
      <c r="N1521" s="326"/>
      <c r="O1521" s="256"/>
      <c r="P1521" s="256"/>
      <c r="Q1521" s="256"/>
      <c r="R1521" s="256"/>
      <c r="S1521" s="256"/>
      <c r="T1521" s="256"/>
      <c r="U1521" s="256"/>
      <c r="V1521" s="257"/>
      <c r="W1521" s="257"/>
      <c r="X1521" s="257"/>
      <c r="Y1521" s="257"/>
      <c r="Z1521" s="257"/>
      <c r="AA1521" s="257"/>
      <c r="AB1521" s="253"/>
      <c r="AC1521" s="258"/>
      <c r="AD1521" s="253"/>
      <c r="AE1521" s="253"/>
      <c r="AF1521" s="253"/>
      <c r="AG1521" s="253"/>
      <c r="AH1521" s="253"/>
      <c r="AI1521" s="253"/>
      <c r="AJ1521" s="253"/>
      <c r="AK1521" s="258"/>
      <c r="AL1521" s="258"/>
      <c r="AM1521" s="258"/>
      <c r="AN1521" s="258"/>
      <c r="AO1521" s="258"/>
      <c r="AP1521" s="258"/>
      <c r="AQ1521" s="258"/>
      <c r="AR1521" s="258"/>
      <c r="AS1521" s="258"/>
      <c r="AT1521" s="258"/>
      <c r="AU1521" s="258"/>
      <c r="AV1521" s="258"/>
      <c r="AW1521" s="258"/>
      <c r="AX1521" s="258"/>
      <c r="AY1521" s="258"/>
      <c r="AZ1521" s="258"/>
      <c r="BA1521" s="258"/>
      <c r="BB1521" s="258"/>
      <c r="BC1521" s="258"/>
      <c r="BD1521" s="258"/>
      <c r="BE1521" s="258"/>
      <c r="BF1521" s="258"/>
      <c r="BG1521" s="258"/>
      <c r="BH1521" s="258"/>
      <c r="BI1521" s="258"/>
      <c r="BJ1521" s="258"/>
      <c r="BK1521" s="258"/>
      <c r="BL1521" s="297"/>
      <c r="BM1521" s="258"/>
      <c r="BN1521" s="258"/>
      <c r="BO1521" s="258"/>
      <c r="BP1521" s="258"/>
      <c r="BQ1521" s="258"/>
      <c r="BR1521" s="258"/>
      <c r="BS1521" s="258"/>
      <c r="BT1521" s="258"/>
      <c r="BU1521" s="258"/>
      <c r="BV1521" s="259"/>
      <c r="BW1521" s="260"/>
      <c r="BX1521" s="258"/>
      <c r="BY1521" s="258"/>
      <c r="BZ1521" s="258"/>
      <c r="CA1521" s="258"/>
    </row>
    <row r="1522" spans="2:79" x14ac:dyDescent="0.25">
      <c r="B1522" s="263"/>
      <c r="C1522" s="261"/>
      <c r="I1522" s="220"/>
      <c r="J1522" s="253"/>
      <c r="K1522" s="254"/>
      <c r="L1522" s="254"/>
      <c r="M1522" s="255"/>
      <c r="N1522" s="326"/>
      <c r="O1522" s="256"/>
      <c r="P1522" s="256"/>
      <c r="Q1522" s="256"/>
      <c r="R1522" s="256"/>
      <c r="S1522" s="256"/>
      <c r="T1522" s="256"/>
      <c r="U1522" s="256"/>
      <c r="V1522" s="257"/>
      <c r="W1522" s="257"/>
      <c r="X1522" s="257"/>
      <c r="Y1522" s="257"/>
      <c r="Z1522" s="257"/>
      <c r="AA1522" s="257"/>
      <c r="AB1522" s="253"/>
      <c r="AC1522" s="258"/>
      <c r="AD1522" s="253"/>
      <c r="AE1522" s="253"/>
      <c r="AF1522" s="253"/>
      <c r="AG1522" s="253"/>
      <c r="AH1522" s="253"/>
      <c r="AI1522" s="253"/>
      <c r="AJ1522" s="253"/>
      <c r="AK1522" s="258"/>
      <c r="AL1522" s="258"/>
      <c r="AM1522" s="258"/>
      <c r="AN1522" s="258"/>
      <c r="AO1522" s="258"/>
      <c r="AP1522" s="258"/>
      <c r="AQ1522" s="258"/>
      <c r="AR1522" s="258"/>
      <c r="AS1522" s="258"/>
      <c r="AT1522" s="258"/>
      <c r="AU1522" s="258"/>
      <c r="AV1522" s="258"/>
      <c r="AW1522" s="258"/>
      <c r="AX1522" s="258"/>
      <c r="AY1522" s="258"/>
      <c r="AZ1522" s="258"/>
      <c r="BA1522" s="258"/>
      <c r="BB1522" s="258"/>
      <c r="BC1522" s="258"/>
      <c r="BD1522" s="258"/>
      <c r="BE1522" s="258"/>
      <c r="BF1522" s="258"/>
      <c r="BG1522" s="258"/>
      <c r="BH1522" s="258"/>
      <c r="BI1522" s="258"/>
      <c r="BJ1522" s="258"/>
      <c r="BK1522" s="258"/>
      <c r="BL1522" s="297"/>
      <c r="BM1522" s="258"/>
      <c r="BN1522" s="258"/>
      <c r="BO1522" s="258"/>
      <c r="BP1522" s="258"/>
      <c r="BQ1522" s="258"/>
      <c r="BR1522" s="258"/>
      <c r="BS1522" s="258"/>
      <c r="BT1522" s="258"/>
      <c r="BU1522" s="258"/>
      <c r="BV1522" s="259"/>
      <c r="BW1522" s="260"/>
      <c r="BX1522" s="258"/>
      <c r="BY1522" s="258"/>
      <c r="BZ1522" s="258"/>
      <c r="CA1522" s="258"/>
    </row>
    <row r="1523" spans="2:79" x14ac:dyDescent="0.25">
      <c r="B1523" s="263"/>
      <c r="C1523" s="261"/>
      <c r="I1523" s="220"/>
      <c r="J1523" s="253"/>
      <c r="K1523" s="254"/>
      <c r="L1523" s="254"/>
      <c r="M1523" s="255"/>
      <c r="N1523" s="326"/>
      <c r="O1523" s="256"/>
      <c r="P1523" s="256"/>
      <c r="Q1523" s="256"/>
      <c r="R1523" s="256"/>
      <c r="S1523" s="256"/>
      <c r="T1523" s="256"/>
      <c r="U1523" s="256"/>
      <c r="V1523" s="257"/>
      <c r="W1523" s="257"/>
      <c r="X1523" s="257"/>
      <c r="Y1523" s="257"/>
      <c r="Z1523" s="257"/>
      <c r="AA1523" s="257"/>
      <c r="AB1523" s="253"/>
      <c r="AC1523" s="258"/>
      <c r="AD1523" s="253"/>
      <c r="AE1523" s="253"/>
      <c r="AF1523" s="253"/>
      <c r="AG1523" s="253"/>
      <c r="AH1523" s="253"/>
      <c r="AI1523" s="253"/>
      <c r="AJ1523" s="253"/>
      <c r="AK1523" s="258"/>
      <c r="AL1523" s="258"/>
      <c r="AM1523" s="258"/>
      <c r="AN1523" s="258"/>
      <c r="AO1523" s="258"/>
      <c r="AP1523" s="258"/>
      <c r="AQ1523" s="258"/>
      <c r="AR1523" s="258"/>
      <c r="AS1523" s="258"/>
      <c r="AT1523" s="258"/>
      <c r="AU1523" s="258"/>
      <c r="AV1523" s="258"/>
      <c r="AW1523" s="258"/>
      <c r="AX1523" s="258"/>
      <c r="AY1523" s="258"/>
      <c r="AZ1523" s="258"/>
      <c r="BA1523" s="258"/>
      <c r="BB1523" s="258"/>
      <c r="BC1523" s="258"/>
      <c r="BD1523" s="258"/>
      <c r="BE1523" s="258"/>
      <c r="BF1523" s="258"/>
      <c r="BG1523" s="258"/>
      <c r="BH1523" s="258"/>
      <c r="BI1523" s="258"/>
      <c r="BJ1523" s="258"/>
      <c r="BK1523" s="258"/>
      <c r="BL1523" s="297"/>
      <c r="BM1523" s="258"/>
      <c r="BN1523" s="258"/>
      <c r="BO1523" s="258"/>
      <c r="BP1523" s="258"/>
      <c r="BQ1523" s="258"/>
      <c r="BR1523" s="258"/>
      <c r="BS1523" s="258"/>
      <c r="BT1523" s="258"/>
      <c r="BU1523" s="258"/>
      <c r="BV1523" s="259"/>
      <c r="BW1523" s="260"/>
      <c r="BX1523" s="258"/>
      <c r="BY1523" s="258"/>
      <c r="BZ1523" s="258"/>
      <c r="CA1523" s="258"/>
    </row>
    <row r="1524" spans="2:79" x14ac:dyDescent="0.25">
      <c r="B1524" s="263"/>
      <c r="C1524" s="261"/>
      <c r="I1524" s="220"/>
      <c r="J1524" s="253"/>
      <c r="K1524" s="254"/>
      <c r="L1524" s="254"/>
      <c r="M1524" s="255"/>
      <c r="N1524" s="326"/>
      <c r="O1524" s="256"/>
      <c r="P1524" s="256"/>
      <c r="Q1524" s="256"/>
      <c r="R1524" s="256"/>
      <c r="S1524" s="256"/>
      <c r="T1524" s="256"/>
      <c r="U1524" s="256"/>
      <c r="V1524" s="257"/>
      <c r="W1524" s="257"/>
      <c r="X1524" s="257"/>
      <c r="Y1524" s="257"/>
      <c r="Z1524" s="257"/>
      <c r="AA1524" s="257"/>
      <c r="AB1524" s="253"/>
      <c r="AC1524" s="258"/>
      <c r="AD1524" s="253"/>
      <c r="AE1524" s="253"/>
      <c r="AF1524" s="253"/>
      <c r="AG1524" s="253"/>
      <c r="AH1524" s="253"/>
      <c r="AI1524" s="253"/>
      <c r="AJ1524" s="253"/>
      <c r="AK1524" s="258"/>
      <c r="AL1524" s="258"/>
      <c r="AM1524" s="258"/>
      <c r="AN1524" s="258"/>
      <c r="AO1524" s="258"/>
      <c r="AP1524" s="258"/>
      <c r="AQ1524" s="258"/>
      <c r="AR1524" s="258"/>
      <c r="AS1524" s="258"/>
      <c r="AT1524" s="258"/>
      <c r="AU1524" s="258"/>
      <c r="AV1524" s="258"/>
      <c r="AW1524" s="258"/>
      <c r="AX1524" s="258"/>
      <c r="AY1524" s="258"/>
      <c r="AZ1524" s="258"/>
      <c r="BA1524" s="258"/>
      <c r="BB1524" s="258"/>
      <c r="BC1524" s="258"/>
      <c r="BD1524" s="258"/>
      <c r="BE1524" s="258"/>
      <c r="BF1524" s="258"/>
      <c r="BG1524" s="258"/>
      <c r="BH1524" s="258"/>
      <c r="BI1524" s="258"/>
      <c r="BJ1524" s="258"/>
      <c r="BK1524" s="258"/>
      <c r="BL1524" s="297"/>
      <c r="BM1524" s="258"/>
      <c r="BN1524" s="258"/>
      <c r="BO1524" s="258"/>
      <c r="BP1524" s="258"/>
      <c r="BQ1524" s="258"/>
      <c r="BR1524" s="258"/>
      <c r="BS1524" s="258"/>
      <c r="BT1524" s="258"/>
      <c r="BU1524" s="258"/>
      <c r="BV1524" s="259"/>
      <c r="BW1524" s="260"/>
      <c r="BX1524" s="258"/>
      <c r="BY1524" s="258"/>
      <c r="BZ1524" s="258"/>
      <c r="CA1524" s="258"/>
    </row>
    <row r="1525" spans="2:79" x14ac:dyDescent="0.25">
      <c r="B1525" s="263"/>
      <c r="C1525" s="261"/>
      <c r="I1525" s="220"/>
      <c r="J1525" s="253"/>
      <c r="K1525" s="254"/>
      <c r="L1525" s="254"/>
      <c r="M1525" s="255"/>
      <c r="N1525" s="326"/>
      <c r="O1525" s="256"/>
      <c r="P1525" s="256"/>
      <c r="Q1525" s="256"/>
      <c r="R1525" s="256"/>
      <c r="S1525" s="256"/>
      <c r="T1525" s="256"/>
      <c r="U1525" s="256"/>
      <c r="V1525" s="257"/>
      <c r="W1525" s="257"/>
      <c r="X1525" s="257"/>
      <c r="Y1525" s="257"/>
      <c r="Z1525" s="257"/>
      <c r="AA1525" s="257"/>
      <c r="AB1525" s="253"/>
      <c r="AC1525" s="258"/>
      <c r="AD1525" s="253"/>
      <c r="AE1525" s="253"/>
      <c r="AF1525" s="253"/>
      <c r="AG1525" s="253"/>
      <c r="AH1525" s="253"/>
      <c r="AI1525" s="253"/>
      <c r="AJ1525" s="253"/>
      <c r="AK1525" s="258"/>
      <c r="AL1525" s="258"/>
      <c r="AM1525" s="258"/>
      <c r="AN1525" s="258"/>
      <c r="AO1525" s="258"/>
      <c r="AP1525" s="258"/>
      <c r="AQ1525" s="258"/>
      <c r="AR1525" s="258"/>
      <c r="AS1525" s="258"/>
      <c r="AT1525" s="258"/>
      <c r="AU1525" s="258"/>
      <c r="AV1525" s="258"/>
      <c r="AW1525" s="258"/>
      <c r="AX1525" s="258"/>
      <c r="AY1525" s="258"/>
      <c r="AZ1525" s="258"/>
      <c r="BA1525" s="258"/>
      <c r="BB1525" s="258"/>
      <c r="BC1525" s="258"/>
      <c r="BD1525" s="258"/>
      <c r="BE1525" s="258"/>
      <c r="BF1525" s="258"/>
      <c r="BG1525" s="258"/>
      <c r="BH1525" s="258"/>
      <c r="BI1525" s="258"/>
      <c r="BJ1525" s="258"/>
      <c r="BK1525" s="258"/>
      <c r="BL1525" s="297"/>
      <c r="BM1525" s="258"/>
      <c r="BN1525" s="258"/>
      <c r="BO1525" s="258"/>
      <c r="BP1525" s="258"/>
      <c r="BQ1525" s="258"/>
      <c r="BR1525" s="258"/>
      <c r="BS1525" s="258"/>
      <c r="BT1525" s="258"/>
      <c r="BU1525" s="258"/>
      <c r="BV1525" s="259"/>
      <c r="BW1525" s="260"/>
      <c r="BX1525" s="258"/>
      <c r="BY1525" s="258"/>
      <c r="BZ1525" s="258"/>
      <c r="CA1525" s="258"/>
    </row>
    <row r="1526" spans="2:79" x14ac:dyDescent="0.25">
      <c r="B1526" s="263"/>
      <c r="C1526" s="261"/>
      <c r="I1526" s="220"/>
      <c r="J1526" s="253"/>
      <c r="K1526" s="254"/>
      <c r="L1526" s="254"/>
      <c r="M1526" s="255"/>
      <c r="N1526" s="326"/>
      <c r="O1526" s="256"/>
      <c r="P1526" s="256"/>
      <c r="Q1526" s="256"/>
      <c r="R1526" s="256"/>
      <c r="S1526" s="256"/>
      <c r="T1526" s="256"/>
      <c r="U1526" s="256"/>
      <c r="V1526" s="257"/>
      <c r="W1526" s="257"/>
      <c r="X1526" s="257"/>
      <c r="Y1526" s="257"/>
      <c r="Z1526" s="257"/>
      <c r="AA1526" s="257"/>
      <c r="AB1526" s="253"/>
      <c r="AC1526" s="258"/>
      <c r="AD1526" s="253"/>
      <c r="AE1526" s="253"/>
      <c r="AF1526" s="253"/>
      <c r="AG1526" s="253"/>
      <c r="AH1526" s="253"/>
      <c r="AI1526" s="253"/>
      <c r="AJ1526" s="253"/>
      <c r="AK1526" s="258"/>
      <c r="AL1526" s="258"/>
      <c r="AM1526" s="258"/>
      <c r="AN1526" s="258"/>
      <c r="AO1526" s="258"/>
      <c r="AP1526" s="258"/>
      <c r="AQ1526" s="258"/>
      <c r="AR1526" s="258"/>
      <c r="AS1526" s="258"/>
      <c r="AT1526" s="258"/>
      <c r="AU1526" s="258"/>
      <c r="AV1526" s="258"/>
      <c r="AW1526" s="258"/>
      <c r="AX1526" s="258"/>
      <c r="AY1526" s="258"/>
      <c r="AZ1526" s="258"/>
      <c r="BA1526" s="258"/>
      <c r="BB1526" s="258"/>
      <c r="BC1526" s="258"/>
      <c r="BD1526" s="258"/>
      <c r="BE1526" s="258"/>
      <c r="BF1526" s="258"/>
      <c r="BG1526" s="258"/>
      <c r="BH1526" s="258"/>
      <c r="BI1526" s="258"/>
      <c r="BJ1526" s="258"/>
      <c r="BK1526" s="258"/>
      <c r="BL1526" s="297"/>
      <c r="BM1526" s="258"/>
      <c r="BN1526" s="258"/>
      <c r="BO1526" s="258"/>
      <c r="BP1526" s="258"/>
      <c r="BQ1526" s="258"/>
      <c r="BR1526" s="258"/>
      <c r="BS1526" s="258"/>
      <c r="BT1526" s="258"/>
      <c r="BU1526" s="258"/>
      <c r="BV1526" s="259"/>
      <c r="BW1526" s="260"/>
      <c r="BX1526" s="258"/>
      <c r="BY1526" s="258"/>
      <c r="BZ1526" s="258"/>
      <c r="CA1526" s="258"/>
    </row>
    <row r="1527" spans="2:79" x14ac:dyDescent="0.25">
      <c r="B1527" s="263"/>
      <c r="C1527" s="261"/>
      <c r="I1527" s="220"/>
      <c r="J1527" s="253"/>
      <c r="K1527" s="254"/>
      <c r="L1527" s="254"/>
      <c r="M1527" s="255"/>
      <c r="N1527" s="326"/>
      <c r="O1527" s="256"/>
      <c r="P1527" s="256"/>
      <c r="Q1527" s="256"/>
      <c r="R1527" s="256"/>
      <c r="S1527" s="256"/>
      <c r="T1527" s="256"/>
      <c r="U1527" s="256"/>
      <c r="V1527" s="257"/>
      <c r="W1527" s="257"/>
      <c r="X1527" s="257"/>
      <c r="Y1527" s="257"/>
      <c r="Z1527" s="257"/>
      <c r="AA1527" s="257"/>
      <c r="AB1527" s="253"/>
      <c r="AC1527" s="258"/>
      <c r="AD1527" s="253"/>
      <c r="AE1527" s="253"/>
      <c r="AF1527" s="253"/>
      <c r="AG1527" s="253"/>
      <c r="AH1527" s="253"/>
      <c r="AI1527" s="253"/>
      <c r="AJ1527" s="253"/>
      <c r="AK1527" s="258"/>
      <c r="AL1527" s="258"/>
      <c r="AM1527" s="258"/>
      <c r="AN1527" s="258"/>
      <c r="AO1527" s="258"/>
      <c r="AP1527" s="258"/>
      <c r="AQ1527" s="258"/>
      <c r="AR1527" s="258"/>
      <c r="AS1527" s="258"/>
      <c r="AT1527" s="258"/>
      <c r="AU1527" s="258"/>
      <c r="AV1527" s="258"/>
      <c r="AW1527" s="258"/>
      <c r="AX1527" s="258"/>
      <c r="AY1527" s="258"/>
      <c r="AZ1527" s="258"/>
      <c r="BA1527" s="258"/>
      <c r="BB1527" s="258"/>
      <c r="BC1527" s="258"/>
      <c r="BD1527" s="258"/>
      <c r="BE1527" s="258"/>
      <c r="BF1527" s="258"/>
      <c r="BG1527" s="258"/>
      <c r="BH1527" s="258"/>
      <c r="BI1527" s="258"/>
      <c r="BJ1527" s="258"/>
      <c r="BK1527" s="258"/>
      <c r="BL1527" s="297"/>
      <c r="BM1527" s="258"/>
      <c r="BN1527" s="258"/>
      <c r="BO1527" s="258"/>
      <c r="BP1527" s="258"/>
      <c r="BQ1527" s="258"/>
      <c r="BR1527" s="258"/>
      <c r="BS1527" s="258"/>
      <c r="BT1527" s="258"/>
      <c r="BU1527" s="258"/>
      <c r="BV1527" s="259"/>
      <c r="BW1527" s="260"/>
      <c r="BX1527" s="258"/>
      <c r="BY1527" s="258"/>
      <c r="BZ1527" s="258"/>
      <c r="CA1527" s="258"/>
    </row>
    <row r="1528" spans="2:79" x14ac:dyDescent="0.25">
      <c r="B1528" s="263"/>
      <c r="C1528" s="261"/>
      <c r="I1528" s="220"/>
      <c r="J1528" s="253"/>
      <c r="K1528" s="254"/>
      <c r="L1528" s="254"/>
      <c r="M1528" s="255"/>
      <c r="N1528" s="326"/>
      <c r="O1528" s="256"/>
      <c r="P1528" s="256"/>
      <c r="Q1528" s="256"/>
      <c r="R1528" s="256"/>
      <c r="S1528" s="256"/>
      <c r="T1528" s="256"/>
      <c r="U1528" s="256"/>
      <c r="V1528" s="257"/>
      <c r="W1528" s="257"/>
      <c r="X1528" s="257"/>
      <c r="Y1528" s="257"/>
      <c r="Z1528" s="257"/>
      <c r="AA1528" s="257"/>
      <c r="AB1528" s="253"/>
      <c r="AC1528" s="258"/>
      <c r="AD1528" s="253"/>
      <c r="AE1528" s="253"/>
      <c r="AF1528" s="253"/>
      <c r="AG1528" s="253"/>
      <c r="AH1528" s="253"/>
      <c r="AI1528" s="253"/>
      <c r="AJ1528" s="253"/>
      <c r="AK1528" s="258"/>
      <c r="AL1528" s="258"/>
      <c r="AM1528" s="258"/>
      <c r="AN1528" s="258"/>
      <c r="AO1528" s="258"/>
      <c r="AP1528" s="258"/>
      <c r="AQ1528" s="258"/>
      <c r="AR1528" s="258"/>
      <c r="AS1528" s="258"/>
      <c r="AT1528" s="258"/>
      <c r="AU1528" s="258"/>
      <c r="AV1528" s="258"/>
      <c r="AW1528" s="258"/>
      <c r="AX1528" s="258"/>
      <c r="AY1528" s="258"/>
      <c r="AZ1528" s="258"/>
      <c r="BA1528" s="258"/>
      <c r="BB1528" s="258"/>
      <c r="BC1528" s="258"/>
      <c r="BD1528" s="258"/>
      <c r="BE1528" s="258"/>
      <c r="BF1528" s="258"/>
      <c r="BG1528" s="258"/>
      <c r="BH1528" s="258"/>
      <c r="BI1528" s="258"/>
      <c r="BJ1528" s="258"/>
      <c r="BK1528" s="258"/>
      <c r="BL1528" s="297"/>
      <c r="BM1528" s="258"/>
      <c r="BN1528" s="258"/>
      <c r="BO1528" s="258"/>
      <c r="BP1528" s="258"/>
      <c r="BQ1528" s="258"/>
      <c r="BR1528" s="258"/>
      <c r="BS1528" s="258"/>
      <c r="BT1528" s="258"/>
      <c r="BU1528" s="258"/>
      <c r="BV1528" s="259"/>
      <c r="BW1528" s="260"/>
      <c r="BX1528" s="258"/>
      <c r="BY1528" s="258"/>
      <c r="BZ1528" s="258"/>
      <c r="CA1528" s="258"/>
    </row>
    <row r="1529" spans="2:79" x14ac:dyDescent="0.25">
      <c r="B1529" s="263"/>
      <c r="C1529" s="261"/>
      <c r="I1529" s="220"/>
      <c r="J1529" s="253"/>
      <c r="K1529" s="254"/>
      <c r="L1529" s="254"/>
      <c r="M1529" s="255"/>
      <c r="N1529" s="326"/>
      <c r="O1529" s="256"/>
      <c r="P1529" s="256"/>
      <c r="Q1529" s="256"/>
      <c r="R1529" s="256"/>
      <c r="S1529" s="256"/>
      <c r="T1529" s="256"/>
      <c r="U1529" s="256"/>
      <c r="V1529" s="257"/>
      <c r="W1529" s="257"/>
      <c r="X1529" s="257"/>
      <c r="Y1529" s="257"/>
      <c r="Z1529" s="257"/>
      <c r="AA1529" s="257"/>
      <c r="AB1529" s="253"/>
      <c r="AC1529" s="258"/>
      <c r="AD1529" s="253"/>
      <c r="AE1529" s="253"/>
      <c r="AF1529" s="253"/>
      <c r="AG1529" s="253"/>
      <c r="AH1529" s="253"/>
      <c r="AI1529" s="253"/>
      <c r="AJ1529" s="253"/>
      <c r="AK1529" s="258"/>
      <c r="AL1529" s="258"/>
      <c r="AM1529" s="258"/>
      <c r="AN1529" s="258"/>
      <c r="AO1529" s="258"/>
      <c r="AP1529" s="258"/>
      <c r="AQ1529" s="258"/>
      <c r="AR1529" s="258"/>
      <c r="AS1529" s="258"/>
      <c r="AT1529" s="258"/>
      <c r="AU1529" s="258"/>
      <c r="AV1529" s="258"/>
      <c r="AW1529" s="258"/>
      <c r="AX1529" s="258"/>
      <c r="AY1529" s="258"/>
      <c r="AZ1529" s="258"/>
      <c r="BA1529" s="258"/>
      <c r="BB1529" s="258"/>
      <c r="BC1529" s="258"/>
      <c r="BD1529" s="258"/>
      <c r="BE1529" s="258"/>
      <c r="BF1529" s="258"/>
      <c r="BG1529" s="258"/>
      <c r="BH1529" s="258"/>
      <c r="BI1529" s="258"/>
      <c r="BJ1529" s="258"/>
      <c r="BK1529" s="258"/>
      <c r="BL1529" s="297"/>
      <c r="BM1529" s="258"/>
      <c r="BN1529" s="258"/>
      <c r="BO1529" s="258"/>
      <c r="BP1529" s="258"/>
      <c r="BQ1529" s="258"/>
      <c r="BR1529" s="258"/>
      <c r="BS1529" s="258"/>
      <c r="BT1529" s="258"/>
      <c r="BU1529" s="258"/>
      <c r="BV1529" s="259"/>
      <c r="BW1529" s="260"/>
      <c r="BX1529" s="258"/>
      <c r="BY1529" s="258"/>
      <c r="BZ1529" s="258"/>
      <c r="CA1529" s="258"/>
    </row>
    <row r="1530" spans="2:79" x14ac:dyDescent="0.25">
      <c r="B1530" s="263"/>
      <c r="C1530" s="261"/>
      <c r="I1530" s="220"/>
      <c r="J1530" s="253"/>
      <c r="K1530" s="254"/>
      <c r="L1530" s="254"/>
      <c r="M1530" s="255"/>
      <c r="N1530" s="326"/>
      <c r="O1530" s="256"/>
      <c r="P1530" s="256"/>
      <c r="Q1530" s="256"/>
      <c r="R1530" s="256"/>
      <c r="S1530" s="256"/>
      <c r="T1530" s="256"/>
      <c r="U1530" s="256"/>
      <c r="V1530" s="257"/>
      <c r="W1530" s="257"/>
      <c r="X1530" s="257"/>
      <c r="Y1530" s="257"/>
      <c r="Z1530" s="257"/>
      <c r="AA1530" s="257"/>
      <c r="AB1530" s="253"/>
      <c r="AC1530" s="258"/>
      <c r="AD1530" s="253"/>
      <c r="AE1530" s="253"/>
      <c r="AF1530" s="253"/>
      <c r="AG1530" s="253"/>
      <c r="AH1530" s="253"/>
      <c r="AI1530" s="253"/>
      <c r="AJ1530" s="253"/>
      <c r="AK1530" s="258"/>
      <c r="AL1530" s="258"/>
      <c r="AM1530" s="258"/>
      <c r="AN1530" s="258"/>
      <c r="AO1530" s="258"/>
      <c r="AP1530" s="258"/>
      <c r="AQ1530" s="258"/>
      <c r="AR1530" s="258"/>
      <c r="AS1530" s="258"/>
      <c r="AT1530" s="258"/>
      <c r="AU1530" s="258"/>
      <c r="AV1530" s="258"/>
      <c r="AW1530" s="258"/>
      <c r="AX1530" s="258"/>
      <c r="AY1530" s="258"/>
      <c r="AZ1530" s="258"/>
      <c r="BA1530" s="258"/>
      <c r="BB1530" s="258"/>
      <c r="BC1530" s="258"/>
      <c r="BD1530" s="258"/>
      <c r="BE1530" s="258"/>
      <c r="BF1530" s="258"/>
      <c r="BG1530" s="258"/>
      <c r="BH1530" s="258"/>
      <c r="BI1530" s="258"/>
      <c r="BJ1530" s="258"/>
      <c r="BK1530" s="258"/>
      <c r="BL1530" s="297"/>
      <c r="BM1530" s="258"/>
      <c r="BN1530" s="258"/>
      <c r="BO1530" s="258"/>
      <c r="BP1530" s="258"/>
      <c r="BQ1530" s="258"/>
      <c r="BR1530" s="258"/>
      <c r="BS1530" s="258"/>
      <c r="BT1530" s="258"/>
      <c r="BU1530" s="258"/>
      <c r="BV1530" s="259"/>
      <c r="BW1530" s="260"/>
      <c r="BX1530" s="258"/>
      <c r="BY1530" s="258"/>
      <c r="BZ1530" s="258"/>
      <c r="CA1530" s="258"/>
    </row>
    <row r="1531" spans="2:79" x14ac:dyDescent="0.25">
      <c r="B1531" s="263"/>
      <c r="C1531" s="261"/>
      <c r="I1531" s="220"/>
      <c r="J1531" s="253"/>
      <c r="K1531" s="254"/>
      <c r="L1531" s="254"/>
      <c r="M1531" s="255"/>
      <c r="N1531" s="326"/>
      <c r="O1531" s="256"/>
      <c r="P1531" s="256"/>
      <c r="Q1531" s="256"/>
      <c r="R1531" s="256"/>
      <c r="S1531" s="256"/>
      <c r="T1531" s="256"/>
      <c r="U1531" s="256"/>
      <c r="V1531" s="257"/>
      <c r="W1531" s="257"/>
      <c r="X1531" s="257"/>
      <c r="Y1531" s="257"/>
      <c r="Z1531" s="257"/>
      <c r="AA1531" s="257"/>
      <c r="AB1531" s="253"/>
      <c r="AC1531" s="258"/>
      <c r="AD1531" s="253"/>
      <c r="AE1531" s="253"/>
      <c r="AF1531" s="253"/>
      <c r="AG1531" s="253"/>
      <c r="AH1531" s="253"/>
      <c r="AI1531" s="253"/>
      <c r="AJ1531" s="253"/>
      <c r="AK1531" s="258"/>
      <c r="AL1531" s="258"/>
      <c r="AM1531" s="258"/>
      <c r="AN1531" s="258"/>
      <c r="AO1531" s="258"/>
      <c r="AP1531" s="258"/>
      <c r="AQ1531" s="258"/>
      <c r="AR1531" s="258"/>
      <c r="AS1531" s="258"/>
      <c r="AT1531" s="258"/>
      <c r="AU1531" s="258"/>
      <c r="AV1531" s="258"/>
      <c r="AW1531" s="258"/>
      <c r="AX1531" s="258"/>
      <c r="AY1531" s="258"/>
      <c r="AZ1531" s="258"/>
      <c r="BA1531" s="258"/>
      <c r="BB1531" s="258"/>
      <c r="BC1531" s="258"/>
      <c r="BD1531" s="258"/>
      <c r="BE1531" s="258"/>
      <c r="BF1531" s="258"/>
      <c r="BG1531" s="258"/>
      <c r="BH1531" s="258"/>
      <c r="BI1531" s="258"/>
      <c r="BJ1531" s="258"/>
      <c r="BK1531" s="258"/>
      <c r="BL1531" s="297"/>
      <c r="BM1531" s="258"/>
      <c r="BN1531" s="258"/>
      <c r="BO1531" s="258"/>
      <c r="BP1531" s="258"/>
      <c r="BQ1531" s="258"/>
      <c r="BR1531" s="258"/>
      <c r="BS1531" s="258"/>
      <c r="BT1531" s="258"/>
      <c r="BU1531" s="258"/>
      <c r="BV1531" s="259"/>
      <c r="BW1531" s="260"/>
      <c r="BX1531" s="258"/>
      <c r="BY1531" s="258"/>
      <c r="BZ1531" s="258"/>
      <c r="CA1531" s="258"/>
    </row>
    <row r="1532" spans="2:79" x14ac:dyDescent="0.25">
      <c r="B1532" s="263"/>
      <c r="C1532" s="261"/>
      <c r="I1532" s="220"/>
      <c r="J1532" s="253"/>
      <c r="K1532" s="254"/>
      <c r="L1532" s="254"/>
      <c r="M1532" s="255"/>
      <c r="N1532" s="326"/>
      <c r="O1532" s="256"/>
      <c r="P1532" s="256"/>
      <c r="Q1532" s="256"/>
      <c r="R1532" s="256"/>
      <c r="S1532" s="256"/>
      <c r="T1532" s="256"/>
      <c r="U1532" s="256"/>
      <c r="V1532" s="257"/>
      <c r="W1532" s="257"/>
      <c r="X1532" s="257"/>
      <c r="Y1532" s="257"/>
      <c r="Z1532" s="257"/>
      <c r="AA1532" s="257"/>
      <c r="AB1532" s="253"/>
      <c r="AC1532" s="258"/>
      <c r="AD1532" s="253"/>
      <c r="AE1532" s="253"/>
      <c r="AF1532" s="253"/>
      <c r="AG1532" s="253"/>
      <c r="AH1532" s="253"/>
      <c r="AI1532" s="253"/>
      <c r="AJ1532" s="253"/>
      <c r="AK1532" s="258"/>
      <c r="AL1532" s="258"/>
      <c r="AM1532" s="258"/>
      <c r="AN1532" s="258"/>
      <c r="AO1532" s="258"/>
      <c r="AP1532" s="258"/>
      <c r="AQ1532" s="258"/>
      <c r="AR1532" s="258"/>
      <c r="AS1532" s="258"/>
      <c r="AT1532" s="258"/>
      <c r="AU1532" s="258"/>
      <c r="AV1532" s="258"/>
      <c r="AW1532" s="258"/>
      <c r="AX1532" s="258"/>
      <c r="AY1532" s="258"/>
      <c r="AZ1532" s="258"/>
      <c r="BA1532" s="258"/>
      <c r="BB1532" s="258"/>
      <c r="BC1532" s="258"/>
      <c r="BD1532" s="258"/>
      <c r="BE1532" s="258"/>
      <c r="BF1532" s="258"/>
      <c r="BG1532" s="258"/>
      <c r="BH1532" s="258"/>
      <c r="BI1532" s="258"/>
      <c r="BJ1532" s="258"/>
      <c r="BK1532" s="258"/>
      <c r="BL1532" s="297"/>
      <c r="BM1532" s="258"/>
      <c r="BN1532" s="258"/>
      <c r="BO1532" s="258"/>
      <c r="BP1532" s="258"/>
      <c r="BQ1532" s="258"/>
      <c r="BR1532" s="258"/>
      <c r="BS1532" s="258"/>
      <c r="BT1532" s="258"/>
      <c r="BU1532" s="258"/>
      <c r="BV1532" s="259"/>
      <c r="BW1532" s="260"/>
      <c r="BX1532" s="258"/>
      <c r="BY1532" s="258"/>
      <c r="BZ1532" s="258"/>
      <c r="CA1532" s="258"/>
    </row>
    <row r="1533" spans="2:79" x14ac:dyDescent="0.25">
      <c r="B1533" s="263"/>
      <c r="C1533" s="261"/>
      <c r="I1533" s="220"/>
      <c r="J1533" s="253"/>
      <c r="K1533" s="254"/>
      <c r="L1533" s="254"/>
      <c r="M1533" s="255"/>
      <c r="N1533" s="326"/>
      <c r="O1533" s="256"/>
      <c r="P1533" s="256"/>
      <c r="Q1533" s="256"/>
      <c r="R1533" s="256"/>
      <c r="S1533" s="256"/>
      <c r="T1533" s="256"/>
      <c r="U1533" s="256"/>
      <c r="V1533" s="257"/>
      <c r="W1533" s="257"/>
      <c r="X1533" s="257"/>
      <c r="Y1533" s="257"/>
      <c r="Z1533" s="257"/>
      <c r="AA1533" s="257"/>
      <c r="AB1533" s="253"/>
      <c r="AC1533" s="258"/>
      <c r="AD1533" s="253"/>
      <c r="AE1533" s="253"/>
      <c r="AF1533" s="253"/>
      <c r="AG1533" s="253"/>
      <c r="AH1533" s="253"/>
      <c r="AI1533" s="253"/>
      <c r="AJ1533" s="253"/>
      <c r="AK1533" s="258"/>
      <c r="AL1533" s="258"/>
      <c r="AM1533" s="258"/>
      <c r="AN1533" s="258"/>
      <c r="AO1533" s="258"/>
      <c r="AP1533" s="258"/>
      <c r="AQ1533" s="258"/>
      <c r="AR1533" s="258"/>
      <c r="AS1533" s="258"/>
      <c r="AT1533" s="258"/>
      <c r="AU1533" s="258"/>
      <c r="AV1533" s="258"/>
      <c r="AW1533" s="258"/>
      <c r="AX1533" s="258"/>
      <c r="AY1533" s="258"/>
      <c r="AZ1533" s="258"/>
      <c r="BA1533" s="258"/>
      <c r="BB1533" s="258"/>
      <c r="BC1533" s="258"/>
      <c r="BD1533" s="258"/>
      <c r="BE1533" s="258"/>
      <c r="BF1533" s="258"/>
      <c r="BG1533" s="258"/>
      <c r="BH1533" s="258"/>
      <c r="BI1533" s="258"/>
      <c r="BJ1533" s="258"/>
      <c r="BK1533" s="258"/>
      <c r="BL1533" s="297"/>
      <c r="BM1533" s="258"/>
      <c r="BN1533" s="258"/>
      <c r="BO1533" s="258"/>
      <c r="BP1533" s="258"/>
      <c r="BQ1533" s="258"/>
      <c r="BR1533" s="258"/>
      <c r="BS1533" s="258"/>
      <c r="BT1533" s="258"/>
      <c r="BU1533" s="258"/>
      <c r="BV1533" s="259"/>
      <c r="BW1533" s="260"/>
      <c r="BX1533" s="258"/>
      <c r="BY1533" s="258"/>
      <c r="BZ1533" s="258"/>
      <c r="CA1533" s="258"/>
    </row>
    <row r="1534" spans="2:79" x14ac:dyDescent="0.25">
      <c r="B1534" s="263"/>
      <c r="C1534" s="261"/>
      <c r="I1534" s="220"/>
      <c r="J1534" s="253"/>
      <c r="K1534" s="254"/>
      <c r="L1534" s="254"/>
      <c r="M1534" s="255"/>
      <c r="N1534" s="326"/>
      <c r="O1534" s="256"/>
      <c r="P1534" s="256"/>
      <c r="Q1534" s="256"/>
      <c r="R1534" s="256"/>
      <c r="S1534" s="256"/>
      <c r="T1534" s="256"/>
      <c r="U1534" s="256"/>
      <c r="V1534" s="257"/>
      <c r="W1534" s="257"/>
      <c r="X1534" s="257"/>
      <c r="Y1534" s="257"/>
      <c r="Z1534" s="257"/>
      <c r="AA1534" s="257"/>
      <c r="AB1534" s="253"/>
      <c r="AC1534" s="258"/>
      <c r="AD1534" s="253"/>
      <c r="AE1534" s="253"/>
      <c r="AF1534" s="253"/>
      <c r="AG1534" s="253"/>
      <c r="AH1534" s="253"/>
      <c r="AI1534" s="253"/>
      <c r="AJ1534" s="253"/>
      <c r="AK1534" s="258"/>
      <c r="AL1534" s="258"/>
      <c r="AM1534" s="258"/>
      <c r="AN1534" s="258"/>
      <c r="AO1534" s="258"/>
      <c r="AP1534" s="258"/>
      <c r="AQ1534" s="258"/>
      <c r="AR1534" s="258"/>
      <c r="AS1534" s="258"/>
      <c r="AT1534" s="258"/>
      <c r="AU1534" s="258"/>
      <c r="AV1534" s="258"/>
      <c r="AW1534" s="258"/>
      <c r="AX1534" s="258"/>
      <c r="AY1534" s="258"/>
      <c r="AZ1534" s="258"/>
      <c r="BA1534" s="258"/>
      <c r="BB1534" s="258"/>
      <c r="BC1534" s="258"/>
      <c r="BD1534" s="258"/>
      <c r="BE1534" s="258"/>
      <c r="BF1534" s="258"/>
      <c r="BG1534" s="258"/>
      <c r="BH1534" s="258"/>
      <c r="BI1534" s="258"/>
      <c r="BJ1534" s="258"/>
      <c r="BK1534" s="258"/>
      <c r="BL1534" s="297"/>
      <c r="BM1534" s="258"/>
      <c r="BN1534" s="258"/>
      <c r="BO1534" s="258"/>
      <c r="BP1534" s="258"/>
      <c r="BQ1534" s="258"/>
      <c r="BR1534" s="258"/>
      <c r="BS1534" s="258"/>
      <c r="BT1534" s="258"/>
      <c r="BU1534" s="258"/>
      <c r="BV1534" s="259"/>
      <c r="BW1534" s="260"/>
      <c r="BX1534" s="258"/>
      <c r="BY1534" s="258"/>
      <c r="BZ1534" s="258"/>
      <c r="CA1534" s="258"/>
    </row>
    <row r="1535" spans="2:79" x14ac:dyDescent="0.25">
      <c r="B1535" s="263"/>
      <c r="C1535" s="261"/>
      <c r="I1535" s="220"/>
      <c r="J1535" s="253"/>
      <c r="K1535" s="254"/>
      <c r="L1535" s="254"/>
      <c r="M1535" s="255"/>
      <c r="N1535" s="326"/>
      <c r="O1535" s="256"/>
      <c r="P1535" s="256"/>
      <c r="Q1535" s="256"/>
      <c r="R1535" s="256"/>
      <c r="S1535" s="256"/>
      <c r="T1535" s="256"/>
      <c r="U1535" s="256"/>
      <c r="V1535" s="257"/>
      <c r="W1535" s="257"/>
      <c r="X1535" s="257"/>
      <c r="Y1535" s="257"/>
      <c r="Z1535" s="257"/>
      <c r="AA1535" s="257"/>
      <c r="AB1535" s="253"/>
      <c r="AC1535" s="258"/>
      <c r="AD1535" s="253"/>
      <c r="AE1535" s="253"/>
      <c r="AF1535" s="253"/>
      <c r="AG1535" s="253"/>
      <c r="AH1535" s="253"/>
      <c r="AI1535" s="253"/>
      <c r="AJ1535" s="253"/>
      <c r="AK1535" s="258"/>
      <c r="AL1535" s="258"/>
      <c r="AM1535" s="258"/>
      <c r="AN1535" s="258"/>
      <c r="AO1535" s="258"/>
      <c r="AP1535" s="258"/>
      <c r="AQ1535" s="258"/>
      <c r="AR1535" s="258"/>
      <c r="AS1535" s="258"/>
      <c r="AT1535" s="258"/>
      <c r="AU1535" s="258"/>
      <c r="AV1535" s="258"/>
      <c r="AW1535" s="258"/>
      <c r="AX1535" s="258"/>
      <c r="AY1535" s="258"/>
      <c r="AZ1535" s="258"/>
      <c r="BA1535" s="258"/>
      <c r="BB1535" s="258"/>
      <c r="BC1535" s="258"/>
      <c r="BD1535" s="258"/>
      <c r="BE1535" s="258"/>
      <c r="BF1535" s="258"/>
      <c r="BG1535" s="258"/>
      <c r="BH1535" s="258"/>
      <c r="BI1535" s="258"/>
      <c r="BJ1535" s="258"/>
      <c r="BK1535" s="258"/>
      <c r="BL1535" s="297"/>
      <c r="BM1535" s="258"/>
      <c r="BN1535" s="258"/>
      <c r="BO1535" s="258"/>
      <c r="BP1535" s="258"/>
      <c r="BQ1535" s="258"/>
      <c r="BR1535" s="258"/>
      <c r="BS1535" s="258"/>
      <c r="BT1535" s="258"/>
      <c r="BU1535" s="258"/>
      <c r="BV1535" s="259"/>
      <c r="BW1535" s="260"/>
      <c r="BX1535" s="258"/>
      <c r="BY1535" s="258"/>
      <c r="BZ1535" s="258"/>
      <c r="CA1535" s="258"/>
    </row>
    <row r="1536" spans="2:79" x14ac:dyDescent="0.25">
      <c r="B1536" s="263"/>
      <c r="C1536" s="261"/>
      <c r="I1536" s="220"/>
      <c r="J1536" s="253"/>
      <c r="K1536" s="254"/>
      <c r="L1536" s="254"/>
      <c r="M1536" s="255"/>
      <c r="N1536" s="326"/>
      <c r="O1536" s="256"/>
      <c r="P1536" s="256"/>
      <c r="Q1536" s="256"/>
      <c r="R1536" s="256"/>
      <c r="S1536" s="256"/>
      <c r="T1536" s="256"/>
      <c r="U1536" s="256"/>
      <c r="V1536" s="257"/>
      <c r="W1536" s="257"/>
      <c r="X1536" s="257"/>
      <c r="Y1536" s="257"/>
      <c r="Z1536" s="257"/>
      <c r="AA1536" s="257"/>
      <c r="AB1536" s="253"/>
      <c r="AC1536" s="258"/>
      <c r="AD1536" s="253"/>
      <c r="AE1536" s="253"/>
      <c r="AF1536" s="253"/>
      <c r="AG1536" s="253"/>
      <c r="AH1536" s="253"/>
      <c r="AI1536" s="253"/>
      <c r="AJ1536" s="253"/>
      <c r="AK1536" s="258"/>
      <c r="AL1536" s="258"/>
      <c r="AM1536" s="258"/>
      <c r="AN1536" s="258"/>
      <c r="AO1536" s="258"/>
      <c r="AP1536" s="258"/>
      <c r="AQ1536" s="258"/>
      <c r="AR1536" s="258"/>
      <c r="AS1536" s="258"/>
      <c r="AT1536" s="258"/>
      <c r="AU1536" s="258"/>
      <c r="AV1536" s="258"/>
      <c r="AW1536" s="258"/>
      <c r="AX1536" s="258"/>
      <c r="AY1536" s="258"/>
      <c r="AZ1536" s="258"/>
      <c r="BA1536" s="258"/>
      <c r="BB1536" s="258"/>
      <c r="BC1536" s="258"/>
      <c r="BD1536" s="258"/>
      <c r="BE1536" s="258"/>
      <c r="BF1536" s="258"/>
      <c r="BG1536" s="258"/>
      <c r="BH1536" s="258"/>
      <c r="BI1536" s="258"/>
      <c r="BJ1536" s="258"/>
      <c r="BK1536" s="258"/>
      <c r="BL1536" s="297"/>
      <c r="BM1536" s="258"/>
      <c r="BN1536" s="258"/>
      <c r="BO1536" s="258"/>
      <c r="BP1536" s="258"/>
      <c r="BQ1536" s="258"/>
      <c r="BR1536" s="258"/>
      <c r="BS1536" s="258"/>
      <c r="BT1536" s="258"/>
      <c r="BU1536" s="258"/>
      <c r="BV1536" s="259"/>
      <c r="BW1536" s="260"/>
      <c r="BX1536" s="258"/>
      <c r="BY1536" s="258"/>
      <c r="BZ1536" s="258"/>
      <c r="CA1536" s="258"/>
    </row>
    <row r="1537" spans="2:79" x14ac:dyDescent="0.25">
      <c r="B1537" s="263"/>
      <c r="C1537" s="261"/>
      <c r="I1537" s="220"/>
      <c r="J1537" s="253"/>
      <c r="K1537" s="254"/>
      <c r="L1537" s="254"/>
      <c r="M1537" s="255"/>
      <c r="N1537" s="326"/>
      <c r="O1537" s="256"/>
      <c r="P1537" s="256"/>
      <c r="Q1537" s="256"/>
      <c r="R1537" s="256"/>
      <c r="S1537" s="256"/>
      <c r="T1537" s="256"/>
      <c r="U1537" s="256"/>
      <c r="V1537" s="257"/>
      <c r="W1537" s="257"/>
      <c r="X1537" s="257"/>
      <c r="Y1537" s="257"/>
      <c r="Z1537" s="257"/>
      <c r="AA1537" s="257"/>
      <c r="AB1537" s="253"/>
      <c r="AC1537" s="258"/>
      <c r="AD1537" s="253"/>
      <c r="AE1537" s="253"/>
      <c r="AF1537" s="253"/>
      <c r="AG1537" s="253"/>
      <c r="AH1537" s="253"/>
      <c r="AI1537" s="253"/>
      <c r="AJ1537" s="253"/>
      <c r="AK1537" s="258"/>
      <c r="AL1537" s="258"/>
      <c r="AM1537" s="258"/>
      <c r="AN1537" s="258"/>
      <c r="AO1537" s="258"/>
      <c r="AP1537" s="258"/>
      <c r="AQ1537" s="258"/>
      <c r="AR1537" s="258"/>
      <c r="AS1537" s="258"/>
      <c r="AT1537" s="258"/>
      <c r="AU1537" s="258"/>
      <c r="AV1537" s="258"/>
      <c r="AW1537" s="258"/>
      <c r="AX1537" s="258"/>
      <c r="AY1537" s="258"/>
      <c r="AZ1537" s="258"/>
      <c r="BA1537" s="258"/>
      <c r="BB1537" s="258"/>
      <c r="BC1537" s="258"/>
      <c r="BD1537" s="258"/>
      <c r="BE1537" s="258"/>
      <c r="BF1537" s="258"/>
      <c r="BG1537" s="258"/>
      <c r="BH1537" s="258"/>
      <c r="BI1537" s="258"/>
      <c r="BJ1537" s="258"/>
      <c r="BK1537" s="258"/>
      <c r="BL1537" s="297"/>
      <c r="BM1537" s="258"/>
      <c r="BN1537" s="258"/>
      <c r="BO1537" s="258"/>
      <c r="BP1537" s="258"/>
      <c r="BQ1537" s="258"/>
      <c r="BR1537" s="258"/>
      <c r="BS1537" s="258"/>
      <c r="BT1537" s="258"/>
      <c r="BU1537" s="258"/>
      <c r="BV1537" s="259"/>
      <c r="BW1537" s="260"/>
      <c r="BX1537" s="258"/>
      <c r="BY1537" s="258"/>
      <c r="BZ1537" s="258"/>
      <c r="CA1537" s="258"/>
    </row>
    <row r="1538" spans="2:79" x14ac:dyDescent="0.25">
      <c r="B1538" s="263"/>
      <c r="C1538" s="261"/>
      <c r="I1538" s="220"/>
      <c r="J1538" s="253"/>
      <c r="K1538" s="254"/>
      <c r="L1538" s="254"/>
      <c r="M1538" s="255"/>
      <c r="N1538" s="326"/>
      <c r="O1538" s="256"/>
      <c r="P1538" s="256"/>
      <c r="Q1538" s="256"/>
      <c r="R1538" s="256"/>
      <c r="S1538" s="256"/>
      <c r="T1538" s="256"/>
      <c r="U1538" s="256"/>
      <c r="V1538" s="257"/>
      <c r="W1538" s="257"/>
      <c r="X1538" s="257"/>
      <c r="Y1538" s="257"/>
      <c r="Z1538" s="257"/>
      <c r="AA1538" s="257"/>
      <c r="AB1538" s="253"/>
      <c r="AC1538" s="258"/>
      <c r="AD1538" s="253"/>
      <c r="AE1538" s="253"/>
      <c r="AF1538" s="253"/>
      <c r="AG1538" s="253"/>
      <c r="AH1538" s="253"/>
      <c r="AI1538" s="253"/>
      <c r="AJ1538" s="253"/>
      <c r="AK1538" s="258"/>
      <c r="AL1538" s="258"/>
      <c r="AM1538" s="258"/>
      <c r="AN1538" s="258"/>
      <c r="AO1538" s="258"/>
      <c r="AP1538" s="258"/>
      <c r="AQ1538" s="258"/>
      <c r="AR1538" s="258"/>
      <c r="AS1538" s="258"/>
      <c r="AT1538" s="258"/>
      <c r="AU1538" s="258"/>
      <c r="AV1538" s="258"/>
      <c r="AW1538" s="258"/>
      <c r="AX1538" s="258"/>
      <c r="AY1538" s="258"/>
      <c r="AZ1538" s="258"/>
      <c r="BA1538" s="258"/>
      <c r="BB1538" s="258"/>
      <c r="BC1538" s="258"/>
      <c r="BD1538" s="258"/>
      <c r="BE1538" s="258"/>
      <c r="BF1538" s="258"/>
      <c r="BG1538" s="258"/>
      <c r="BH1538" s="258"/>
      <c r="BI1538" s="258"/>
      <c r="BJ1538" s="258"/>
      <c r="BK1538" s="258"/>
      <c r="BL1538" s="297"/>
      <c r="BM1538" s="258"/>
      <c r="BN1538" s="258"/>
      <c r="BO1538" s="258"/>
      <c r="BP1538" s="258"/>
      <c r="BQ1538" s="258"/>
      <c r="BR1538" s="258"/>
      <c r="BS1538" s="258"/>
      <c r="BT1538" s="258"/>
      <c r="BU1538" s="258"/>
      <c r="BV1538" s="259"/>
      <c r="BW1538" s="260"/>
      <c r="BX1538" s="258"/>
      <c r="BY1538" s="258"/>
      <c r="BZ1538" s="258"/>
      <c r="CA1538" s="258"/>
    </row>
    <row r="1539" spans="2:79" x14ac:dyDescent="0.25">
      <c r="B1539" s="263"/>
      <c r="C1539" s="261"/>
      <c r="I1539" s="220"/>
      <c r="J1539" s="253"/>
      <c r="K1539" s="254"/>
      <c r="L1539" s="254"/>
      <c r="M1539" s="255"/>
      <c r="N1539" s="326"/>
      <c r="O1539" s="256"/>
      <c r="P1539" s="256"/>
      <c r="Q1539" s="256"/>
      <c r="R1539" s="256"/>
      <c r="S1539" s="256"/>
      <c r="T1539" s="256"/>
      <c r="U1539" s="256"/>
      <c r="V1539" s="257"/>
      <c r="W1539" s="257"/>
      <c r="X1539" s="257"/>
      <c r="Y1539" s="257"/>
      <c r="Z1539" s="257"/>
      <c r="AA1539" s="257"/>
      <c r="AB1539" s="253"/>
      <c r="AC1539" s="258"/>
      <c r="AD1539" s="253"/>
      <c r="AE1539" s="253"/>
      <c r="AF1539" s="253"/>
      <c r="AG1539" s="253"/>
      <c r="AH1539" s="253"/>
      <c r="AI1539" s="253"/>
      <c r="AJ1539" s="253"/>
      <c r="AK1539" s="258"/>
      <c r="AL1539" s="258"/>
      <c r="AM1539" s="258"/>
      <c r="AN1539" s="258"/>
      <c r="AO1539" s="258"/>
      <c r="AP1539" s="258"/>
      <c r="AQ1539" s="258"/>
      <c r="AR1539" s="258"/>
      <c r="AS1539" s="258"/>
      <c r="AT1539" s="258"/>
      <c r="AU1539" s="258"/>
      <c r="AV1539" s="258"/>
      <c r="AW1539" s="258"/>
      <c r="AX1539" s="258"/>
      <c r="AY1539" s="258"/>
      <c r="AZ1539" s="258"/>
      <c r="BA1539" s="258"/>
      <c r="BB1539" s="258"/>
      <c r="BC1539" s="258"/>
      <c r="BD1539" s="258"/>
      <c r="BE1539" s="258"/>
      <c r="BF1539" s="258"/>
      <c r="BG1539" s="258"/>
      <c r="BH1539" s="258"/>
      <c r="BI1539" s="258"/>
      <c r="BJ1539" s="258"/>
      <c r="BK1539" s="258"/>
      <c r="BL1539" s="297"/>
      <c r="BM1539" s="258"/>
      <c r="BN1539" s="258"/>
      <c r="BO1539" s="258"/>
      <c r="BP1539" s="258"/>
      <c r="BQ1539" s="258"/>
      <c r="BR1539" s="258"/>
      <c r="BS1539" s="258"/>
      <c r="BT1539" s="258"/>
      <c r="BU1539" s="258"/>
      <c r="BV1539" s="259"/>
      <c r="BW1539" s="260"/>
      <c r="BX1539" s="258"/>
      <c r="BY1539" s="258"/>
      <c r="BZ1539" s="258"/>
      <c r="CA1539" s="258"/>
    </row>
    <row r="1540" spans="2:79" x14ac:dyDescent="0.25">
      <c r="B1540" s="263"/>
      <c r="C1540" s="261"/>
      <c r="I1540" s="220"/>
      <c r="J1540" s="253"/>
      <c r="K1540" s="254"/>
      <c r="L1540" s="254"/>
      <c r="M1540" s="255"/>
      <c r="N1540" s="326"/>
      <c r="O1540" s="256"/>
      <c r="P1540" s="256"/>
      <c r="Q1540" s="256"/>
      <c r="R1540" s="256"/>
      <c r="S1540" s="256"/>
      <c r="T1540" s="256"/>
      <c r="U1540" s="256"/>
      <c r="V1540" s="257"/>
      <c r="W1540" s="257"/>
      <c r="X1540" s="257"/>
      <c r="Y1540" s="257"/>
      <c r="Z1540" s="257"/>
      <c r="AA1540" s="257"/>
      <c r="AB1540" s="253"/>
      <c r="AC1540" s="258"/>
      <c r="AD1540" s="253"/>
      <c r="AE1540" s="253"/>
      <c r="AF1540" s="253"/>
      <c r="AG1540" s="253"/>
      <c r="AH1540" s="253"/>
      <c r="AI1540" s="253"/>
      <c r="AJ1540" s="253"/>
      <c r="AK1540" s="258"/>
      <c r="AL1540" s="258"/>
      <c r="AM1540" s="258"/>
      <c r="AN1540" s="258"/>
      <c r="AO1540" s="258"/>
      <c r="AP1540" s="258"/>
      <c r="AQ1540" s="258"/>
      <c r="AR1540" s="258"/>
      <c r="AS1540" s="258"/>
      <c r="AT1540" s="258"/>
      <c r="AU1540" s="258"/>
      <c r="AV1540" s="258"/>
      <c r="AW1540" s="258"/>
      <c r="AX1540" s="258"/>
      <c r="AY1540" s="258"/>
      <c r="AZ1540" s="258"/>
      <c r="BA1540" s="258"/>
      <c r="BB1540" s="258"/>
      <c r="BC1540" s="258"/>
      <c r="BD1540" s="258"/>
      <c r="BE1540" s="258"/>
      <c r="BF1540" s="258"/>
      <c r="BG1540" s="258"/>
      <c r="BH1540" s="258"/>
      <c r="BI1540" s="258"/>
      <c r="BJ1540" s="258"/>
      <c r="BK1540" s="258"/>
      <c r="BL1540" s="297"/>
      <c r="BM1540" s="258"/>
      <c r="BN1540" s="258"/>
      <c r="BO1540" s="258"/>
      <c r="BP1540" s="258"/>
      <c r="BQ1540" s="258"/>
      <c r="BR1540" s="258"/>
      <c r="BS1540" s="258"/>
      <c r="BT1540" s="258"/>
      <c r="BU1540" s="258"/>
      <c r="BV1540" s="259"/>
      <c r="BW1540" s="260"/>
      <c r="BX1540" s="258"/>
      <c r="BY1540" s="258"/>
      <c r="BZ1540" s="258"/>
      <c r="CA1540" s="258"/>
    </row>
    <row r="1541" spans="2:79" x14ac:dyDescent="0.25">
      <c r="B1541" s="263"/>
      <c r="C1541" s="261"/>
      <c r="I1541" s="220"/>
      <c r="J1541" s="253"/>
      <c r="K1541" s="254"/>
      <c r="L1541" s="254"/>
      <c r="M1541" s="255"/>
      <c r="N1541" s="326"/>
      <c r="O1541" s="256"/>
      <c r="P1541" s="256"/>
      <c r="Q1541" s="256"/>
      <c r="R1541" s="256"/>
      <c r="S1541" s="256"/>
      <c r="T1541" s="256"/>
      <c r="U1541" s="256"/>
      <c r="V1541" s="257"/>
      <c r="W1541" s="257"/>
      <c r="X1541" s="257"/>
      <c r="Y1541" s="257"/>
      <c r="Z1541" s="257"/>
      <c r="AA1541" s="257"/>
      <c r="AB1541" s="253"/>
      <c r="AC1541" s="258"/>
      <c r="AD1541" s="253"/>
      <c r="AE1541" s="253"/>
      <c r="AF1541" s="253"/>
      <c r="AG1541" s="253"/>
      <c r="AH1541" s="253"/>
      <c r="AI1541" s="253"/>
      <c r="AJ1541" s="253"/>
      <c r="AK1541" s="258"/>
      <c r="AL1541" s="258"/>
      <c r="AM1541" s="258"/>
      <c r="AN1541" s="258"/>
      <c r="AO1541" s="258"/>
      <c r="AP1541" s="258"/>
      <c r="AQ1541" s="258"/>
      <c r="AR1541" s="258"/>
      <c r="AS1541" s="258"/>
      <c r="AT1541" s="258"/>
      <c r="AU1541" s="258"/>
      <c r="AV1541" s="258"/>
      <c r="AW1541" s="258"/>
      <c r="AX1541" s="258"/>
      <c r="AY1541" s="258"/>
      <c r="AZ1541" s="258"/>
      <c r="BA1541" s="258"/>
      <c r="BB1541" s="258"/>
      <c r="BC1541" s="258"/>
      <c r="BD1541" s="258"/>
      <c r="BE1541" s="258"/>
      <c r="BF1541" s="258"/>
      <c r="BG1541" s="258"/>
      <c r="BH1541" s="258"/>
      <c r="BI1541" s="258"/>
      <c r="BJ1541" s="258"/>
      <c r="BK1541" s="258"/>
      <c r="BL1541" s="297"/>
      <c r="BM1541" s="258"/>
      <c r="BN1541" s="258"/>
      <c r="BO1541" s="258"/>
      <c r="BP1541" s="258"/>
      <c r="BQ1541" s="258"/>
      <c r="BR1541" s="258"/>
      <c r="BS1541" s="258"/>
      <c r="BT1541" s="258"/>
      <c r="BU1541" s="258"/>
      <c r="BV1541" s="259"/>
      <c r="BW1541" s="260"/>
      <c r="BX1541" s="258"/>
      <c r="BY1541" s="258"/>
      <c r="BZ1541" s="258"/>
      <c r="CA1541" s="258"/>
    </row>
    <row r="1542" spans="2:79" x14ac:dyDescent="0.25">
      <c r="B1542" s="263"/>
      <c r="C1542" s="261"/>
      <c r="I1542" s="220"/>
      <c r="J1542" s="253"/>
      <c r="K1542" s="254"/>
      <c r="L1542" s="254"/>
      <c r="M1542" s="255"/>
      <c r="N1542" s="326"/>
      <c r="O1542" s="256"/>
      <c r="P1542" s="256"/>
      <c r="Q1542" s="256"/>
      <c r="R1542" s="256"/>
      <c r="S1542" s="256"/>
      <c r="T1542" s="256"/>
      <c r="U1542" s="256"/>
      <c r="V1542" s="257"/>
      <c r="W1542" s="257"/>
      <c r="X1542" s="257"/>
      <c r="Y1542" s="257"/>
      <c r="Z1542" s="257"/>
      <c r="AA1542" s="257"/>
      <c r="AB1542" s="253"/>
      <c r="AC1542" s="258"/>
      <c r="AD1542" s="253"/>
      <c r="AE1542" s="253"/>
      <c r="AF1542" s="253"/>
      <c r="AG1542" s="253"/>
      <c r="AH1542" s="253"/>
      <c r="AI1542" s="253"/>
      <c r="AJ1542" s="253"/>
      <c r="AK1542" s="258"/>
      <c r="AL1542" s="258"/>
      <c r="AM1542" s="258"/>
      <c r="AN1542" s="258"/>
      <c r="AO1542" s="258"/>
      <c r="AP1542" s="258"/>
      <c r="AQ1542" s="258"/>
      <c r="AR1542" s="258"/>
      <c r="AS1542" s="258"/>
      <c r="AT1542" s="258"/>
      <c r="AU1542" s="258"/>
      <c r="AV1542" s="258"/>
      <c r="AW1542" s="258"/>
      <c r="AX1542" s="258"/>
      <c r="AY1542" s="258"/>
      <c r="AZ1542" s="258"/>
      <c r="BA1542" s="258"/>
      <c r="BB1542" s="258"/>
      <c r="BC1542" s="258"/>
      <c r="BD1542" s="258"/>
      <c r="BE1542" s="258"/>
      <c r="BF1542" s="258"/>
      <c r="BG1542" s="258"/>
      <c r="BH1542" s="258"/>
      <c r="BI1542" s="258"/>
      <c r="BJ1542" s="258"/>
      <c r="BK1542" s="258"/>
      <c r="BL1542" s="297"/>
      <c r="BM1542" s="258"/>
      <c r="BN1542" s="258"/>
      <c r="BO1542" s="258"/>
      <c r="BP1542" s="258"/>
      <c r="BQ1542" s="258"/>
      <c r="BR1542" s="258"/>
      <c r="BS1542" s="258"/>
      <c r="BT1542" s="258"/>
      <c r="BU1542" s="258"/>
      <c r="BV1542" s="259"/>
      <c r="BW1542" s="260"/>
      <c r="BX1542" s="258"/>
      <c r="BY1542" s="258"/>
      <c r="BZ1542" s="258"/>
      <c r="CA1542" s="258"/>
    </row>
    <row r="1543" spans="2:79" x14ac:dyDescent="0.25">
      <c r="B1543" s="263"/>
      <c r="C1543" s="261"/>
      <c r="I1543" s="220"/>
      <c r="J1543" s="253"/>
      <c r="K1543" s="254"/>
      <c r="L1543" s="254"/>
      <c r="M1543" s="255"/>
      <c r="N1543" s="326"/>
      <c r="O1543" s="256"/>
      <c r="P1543" s="256"/>
      <c r="Q1543" s="256"/>
      <c r="R1543" s="256"/>
      <c r="S1543" s="256"/>
      <c r="T1543" s="256"/>
      <c r="U1543" s="256"/>
      <c r="V1543" s="257"/>
      <c r="W1543" s="257"/>
      <c r="X1543" s="257"/>
      <c r="Y1543" s="257"/>
      <c r="Z1543" s="257"/>
      <c r="AA1543" s="257"/>
      <c r="AB1543" s="253"/>
      <c r="AC1543" s="258"/>
      <c r="AD1543" s="253"/>
      <c r="AE1543" s="253"/>
      <c r="AF1543" s="253"/>
      <c r="AG1543" s="253"/>
      <c r="AH1543" s="253"/>
      <c r="AI1543" s="253"/>
      <c r="AJ1543" s="253"/>
      <c r="AK1543" s="258"/>
      <c r="AL1543" s="258"/>
      <c r="AM1543" s="258"/>
      <c r="AN1543" s="258"/>
      <c r="AO1543" s="258"/>
      <c r="AP1543" s="258"/>
      <c r="AQ1543" s="258"/>
      <c r="AR1543" s="258"/>
      <c r="AS1543" s="258"/>
      <c r="AT1543" s="258"/>
      <c r="AU1543" s="258"/>
      <c r="AV1543" s="258"/>
      <c r="AW1543" s="258"/>
      <c r="AX1543" s="258"/>
      <c r="AY1543" s="258"/>
      <c r="AZ1543" s="258"/>
      <c r="BA1543" s="258"/>
      <c r="BB1543" s="258"/>
      <c r="BC1543" s="258"/>
      <c r="BD1543" s="258"/>
      <c r="BE1543" s="258"/>
      <c r="BF1543" s="258"/>
      <c r="BG1543" s="258"/>
      <c r="BH1543" s="258"/>
      <c r="BI1543" s="258"/>
      <c r="BJ1543" s="258"/>
      <c r="BK1543" s="258"/>
      <c r="BL1543" s="297"/>
      <c r="BM1543" s="258"/>
      <c r="BN1543" s="258"/>
      <c r="BO1543" s="258"/>
      <c r="BP1543" s="258"/>
      <c r="BQ1543" s="258"/>
      <c r="BR1543" s="258"/>
      <c r="BS1543" s="258"/>
      <c r="BT1543" s="258"/>
      <c r="BU1543" s="258"/>
      <c r="BV1543" s="259"/>
      <c r="BW1543" s="260"/>
      <c r="BX1543" s="258"/>
      <c r="BY1543" s="258"/>
      <c r="BZ1543" s="258"/>
      <c r="CA1543" s="258"/>
    </row>
    <row r="1544" spans="2:79" x14ac:dyDescent="0.25">
      <c r="B1544" s="263"/>
      <c r="C1544" s="261"/>
      <c r="I1544" s="220"/>
      <c r="J1544" s="253"/>
      <c r="K1544" s="254"/>
      <c r="L1544" s="254"/>
      <c r="M1544" s="255"/>
      <c r="N1544" s="326"/>
      <c r="O1544" s="256"/>
      <c r="P1544" s="256"/>
      <c r="Q1544" s="256"/>
      <c r="R1544" s="256"/>
      <c r="S1544" s="256"/>
      <c r="T1544" s="256"/>
      <c r="U1544" s="256"/>
      <c r="V1544" s="257"/>
      <c r="W1544" s="257"/>
      <c r="X1544" s="257"/>
      <c r="Y1544" s="257"/>
      <c r="Z1544" s="257"/>
      <c r="AA1544" s="257"/>
      <c r="AB1544" s="253"/>
      <c r="AC1544" s="258"/>
      <c r="AD1544" s="253"/>
      <c r="AE1544" s="253"/>
      <c r="AF1544" s="253"/>
      <c r="AG1544" s="253"/>
      <c r="AH1544" s="253"/>
      <c r="AI1544" s="253"/>
      <c r="AJ1544" s="253"/>
      <c r="AK1544" s="258"/>
      <c r="AL1544" s="258"/>
      <c r="AM1544" s="258"/>
      <c r="AN1544" s="258"/>
      <c r="AO1544" s="258"/>
      <c r="AP1544" s="258"/>
      <c r="AQ1544" s="258"/>
      <c r="AR1544" s="258"/>
      <c r="AS1544" s="258"/>
      <c r="AT1544" s="258"/>
      <c r="AU1544" s="258"/>
      <c r="AV1544" s="258"/>
      <c r="AW1544" s="258"/>
      <c r="AX1544" s="258"/>
      <c r="AY1544" s="258"/>
      <c r="AZ1544" s="258"/>
      <c r="BA1544" s="258"/>
      <c r="BB1544" s="258"/>
      <c r="BC1544" s="258"/>
      <c r="BD1544" s="258"/>
      <c r="BE1544" s="258"/>
      <c r="BF1544" s="258"/>
      <c r="BG1544" s="258"/>
      <c r="BH1544" s="258"/>
      <c r="BI1544" s="258"/>
      <c r="BJ1544" s="258"/>
      <c r="BK1544" s="258"/>
      <c r="BL1544" s="297"/>
      <c r="BM1544" s="258"/>
      <c r="BN1544" s="258"/>
      <c r="BO1544" s="258"/>
      <c r="BP1544" s="258"/>
      <c r="BQ1544" s="258"/>
      <c r="BR1544" s="258"/>
      <c r="BS1544" s="258"/>
      <c r="BT1544" s="258"/>
      <c r="BU1544" s="258"/>
      <c r="BV1544" s="259"/>
      <c r="BW1544" s="260"/>
      <c r="BX1544" s="258"/>
      <c r="BY1544" s="258"/>
      <c r="BZ1544" s="258"/>
      <c r="CA1544" s="258"/>
    </row>
    <row r="1545" spans="2:79" x14ac:dyDescent="0.25">
      <c r="B1545" s="263"/>
      <c r="C1545" s="261"/>
      <c r="I1545" s="220"/>
      <c r="J1545" s="253"/>
      <c r="K1545" s="254"/>
      <c r="L1545" s="254"/>
      <c r="M1545" s="255"/>
      <c r="N1545" s="326"/>
      <c r="O1545" s="256"/>
      <c r="P1545" s="256"/>
      <c r="Q1545" s="256"/>
      <c r="R1545" s="256"/>
      <c r="S1545" s="256"/>
      <c r="T1545" s="256"/>
      <c r="U1545" s="256"/>
      <c r="V1545" s="257"/>
      <c r="W1545" s="257"/>
      <c r="X1545" s="257"/>
      <c r="Y1545" s="257"/>
      <c r="Z1545" s="257"/>
      <c r="AA1545" s="257"/>
      <c r="AB1545" s="253"/>
      <c r="AC1545" s="258"/>
      <c r="AD1545" s="253"/>
      <c r="AE1545" s="253"/>
      <c r="AF1545" s="253"/>
      <c r="AG1545" s="253"/>
      <c r="AH1545" s="253"/>
      <c r="AI1545" s="253"/>
      <c r="AJ1545" s="253"/>
      <c r="AK1545" s="258"/>
      <c r="AL1545" s="258"/>
      <c r="AM1545" s="258"/>
      <c r="AN1545" s="258"/>
      <c r="AO1545" s="258"/>
      <c r="AP1545" s="258"/>
      <c r="AQ1545" s="258"/>
      <c r="AR1545" s="258"/>
      <c r="AS1545" s="258"/>
      <c r="AT1545" s="258"/>
      <c r="AU1545" s="258"/>
      <c r="AV1545" s="258"/>
      <c r="AW1545" s="258"/>
      <c r="AX1545" s="258"/>
      <c r="AY1545" s="258"/>
      <c r="AZ1545" s="258"/>
      <c r="BA1545" s="258"/>
      <c r="BB1545" s="258"/>
      <c r="BC1545" s="258"/>
      <c r="BD1545" s="258"/>
      <c r="BE1545" s="258"/>
      <c r="BF1545" s="258"/>
      <c r="BG1545" s="258"/>
      <c r="BH1545" s="258"/>
      <c r="BI1545" s="258"/>
      <c r="BJ1545" s="258"/>
      <c r="BK1545" s="258"/>
      <c r="BL1545" s="297"/>
      <c r="BM1545" s="258"/>
      <c r="BN1545" s="258"/>
      <c r="BO1545" s="258"/>
      <c r="BP1545" s="258"/>
      <c r="BQ1545" s="258"/>
      <c r="BR1545" s="258"/>
      <c r="BS1545" s="258"/>
      <c r="BT1545" s="258"/>
      <c r="BU1545" s="258"/>
      <c r="BV1545" s="259"/>
      <c r="BW1545" s="260"/>
      <c r="BX1545" s="258"/>
      <c r="BY1545" s="258"/>
      <c r="BZ1545" s="258"/>
      <c r="CA1545" s="258"/>
    </row>
    <row r="1546" spans="2:79" x14ac:dyDescent="0.25">
      <c r="B1546" s="263"/>
      <c r="C1546" s="261"/>
      <c r="I1546" s="220"/>
      <c r="J1546" s="253"/>
      <c r="K1546" s="254"/>
      <c r="L1546" s="254"/>
      <c r="M1546" s="255"/>
      <c r="N1546" s="326"/>
      <c r="O1546" s="256"/>
      <c r="P1546" s="256"/>
      <c r="Q1546" s="256"/>
      <c r="R1546" s="256"/>
      <c r="S1546" s="256"/>
      <c r="T1546" s="256"/>
      <c r="U1546" s="256"/>
      <c r="V1546" s="257"/>
      <c r="W1546" s="257"/>
      <c r="X1546" s="257"/>
      <c r="Y1546" s="257"/>
      <c r="Z1546" s="257"/>
      <c r="AA1546" s="257"/>
      <c r="AB1546" s="253"/>
      <c r="AC1546" s="258"/>
      <c r="AD1546" s="253"/>
      <c r="AE1546" s="253"/>
      <c r="AF1546" s="253"/>
      <c r="AG1546" s="253"/>
      <c r="AH1546" s="253"/>
      <c r="AI1546" s="253"/>
      <c r="AJ1546" s="253"/>
      <c r="AK1546" s="258"/>
      <c r="AL1546" s="258"/>
      <c r="AM1546" s="258"/>
      <c r="AN1546" s="258"/>
      <c r="AO1546" s="258"/>
      <c r="AP1546" s="258"/>
      <c r="AQ1546" s="258"/>
      <c r="AR1546" s="258"/>
      <c r="AS1546" s="258"/>
      <c r="AT1546" s="258"/>
      <c r="AU1546" s="258"/>
      <c r="AV1546" s="258"/>
      <c r="AW1546" s="258"/>
      <c r="AX1546" s="258"/>
      <c r="AY1546" s="258"/>
      <c r="AZ1546" s="258"/>
      <c r="BA1546" s="258"/>
      <c r="BB1546" s="258"/>
      <c r="BC1546" s="258"/>
      <c r="BD1546" s="258"/>
      <c r="BE1546" s="258"/>
      <c r="BF1546" s="258"/>
      <c r="BG1546" s="258"/>
      <c r="BH1546" s="258"/>
      <c r="BI1546" s="258"/>
      <c r="BJ1546" s="258"/>
      <c r="BK1546" s="258"/>
      <c r="BL1546" s="297"/>
      <c r="BM1546" s="258"/>
      <c r="BN1546" s="258"/>
      <c r="BO1546" s="258"/>
      <c r="BP1546" s="258"/>
      <c r="BQ1546" s="258"/>
      <c r="BR1546" s="258"/>
      <c r="BS1546" s="258"/>
      <c r="BT1546" s="258"/>
      <c r="BU1546" s="258"/>
      <c r="BV1546" s="259"/>
      <c r="BW1546" s="260"/>
      <c r="BX1546" s="258"/>
      <c r="BY1546" s="258"/>
      <c r="BZ1546" s="258"/>
      <c r="CA1546" s="258"/>
    </row>
    <row r="1547" spans="2:79" x14ac:dyDescent="0.25">
      <c r="B1547" s="263"/>
      <c r="C1547" s="261"/>
      <c r="I1547" s="220"/>
      <c r="J1547" s="253"/>
      <c r="K1547" s="254"/>
      <c r="L1547" s="254"/>
      <c r="M1547" s="255"/>
      <c r="N1547" s="326"/>
      <c r="O1547" s="256"/>
      <c r="P1547" s="256"/>
      <c r="Q1547" s="256"/>
      <c r="R1547" s="256"/>
      <c r="S1547" s="256"/>
      <c r="T1547" s="256"/>
      <c r="U1547" s="256"/>
      <c r="V1547" s="257"/>
      <c r="W1547" s="257"/>
      <c r="X1547" s="257"/>
      <c r="Y1547" s="257"/>
      <c r="Z1547" s="257"/>
      <c r="AA1547" s="257"/>
      <c r="AB1547" s="253"/>
      <c r="AC1547" s="258"/>
      <c r="AD1547" s="253"/>
      <c r="AE1547" s="253"/>
      <c r="AF1547" s="253"/>
      <c r="AG1547" s="253"/>
      <c r="AH1547" s="253"/>
      <c r="AI1547" s="253"/>
      <c r="AJ1547" s="253"/>
      <c r="AK1547" s="258"/>
      <c r="AL1547" s="258"/>
      <c r="AM1547" s="258"/>
      <c r="AN1547" s="258"/>
      <c r="AO1547" s="258"/>
      <c r="AP1547" s="258"/>
      <c r="AQ1547" s="258"/>
      <c r="AR1547" s="258"/>
      <c r="AS1547" s="258"/>
      <c r="AT1547" s="258"/>
      <c r="AU1547" s="258"/>
      <c r="AV1547" s="258"/>
      <c r="AW1547" s="258"/>
      <c r="AX1547" s="258"/>
      <c r="AY1547" s="258"/>
      <c r="AZ1547" s="258"/>
      <c r="BA1547" s="258"/>
      <c r="BB1547" s="258"/>
      <c r="BC1547" s="258"/>
      <c r="BD1547" s="258"/>
      <c r="BE1547" s="258"/>
      <c r="BF1547" s="258"/>
      <c r="BG1547" s="258"/>
      <c r="BH1547" s="258"/>
      <c r="BI1547" s="258"/>
      <c r="BJ1547" s="258"/>
      <c r="BK1547" s="258"/>
      <c r="BL1547" s="297"/>
      <c r="BM1547" s="258"/>
      <c r="BN1547" s="258"/>
      <c r="BO1547" s="258"/>
      <c r="BP1547" s="258"/>
      <c r="BQ1547" s="258"/>
      <c r="BR1547" s="258"/>
      <c r="BS1547" s="258"/>
      <c r="BT1547" s="258"/>
      <c r="BU1547" s="258"/>
      <c r="BV1547" s="259"/>
      <c r="BW1547" s="260"/>
      <c r="BX1547" s="258"/>
      <c r="BY1547" s="258"/>
      <c r="BZ1547" s="258"/>
      <c r="CA1547" s="258"/>
    </row>
    <row r="1548" spans="2:79" x14ac:dyDescent="0.25">
      <c r="B1548" s="263"/>
      <c r="C1548" s="261"/>
      <c r="I1548" s="220"/>
      <c r="J1548" s="253"/>
      <c r="K1548" s="254"/>
      <c r="L1548" s="254"/>
      <c r="M1548" s="255"/>
      <c r="N1548" s="326"/>
      <c r="O1548" s="256"/>
      <c r="P1548" s="256"/>
      <c r="Q1548" s="256"/>
      <c r="R1548" s="256"/>
      <c r="S1548" s="256"/>
      <c r="T1548" s="256"/>
      <c r="U1548" s="256"/>
      <c r="V1548" s="257"/>
      <c r="W1548" s="257"/>
      <c r="X1548" s="257"/>
      <c r="Y1548" s="257"/>
      <c r="Z1548" s="257"/>
      <c r="AA1548" s="257"/>
      <c r="AB1548" s="253"/>
      <c r="AC1548" s="258"/>
      <c r="AD1548" s="253"/>
      <c r="AE1548" s="253"/>
      <c r="AF1548" s="253"/>
      <c r="AG1548" s="253"/>
      <c r="AH1548" s="253"/>
      <c r="AI1548" s="253"/>
      <c r="AJ1548" s="253"/>
      <c r="AK1548" s="258"/>
      <c r="AL1548" s="258"/>
      <c r="AM1548" s="258"/>
      <c r="AN1548" s="258"/>
      <c r="AO1548" s="258"/>
      <c r="AP1548" s="258"/>
      <c r="AQ1548" s="258"/>
      <c r="AR1548" s="258"/>
      <c r="AS1548" s="258"/>
      <c r="AT1548" s="258"/>
      <c r="AU1548" s="258"/>
      <c r="AV1548" s="258"/>
      <c r="AW1548" s="258"/>
      <c r="AX1548" s="258"/>
      <c r="AY1548" s="258"/>
      <c r="AZ1548" s="258"/>
      <c r="BA1548" s="258"/>
      <c r="BB1548" s="258"/>
      <c r="BC1548" s="258"/>
      <c r="BD1548" s="258"/>
      <c r="BE1548" s="258"/>
      <c r="BF1548" s="258"/>
      <c r="BG1548" s="258"/>
      <c r="BH1548" s="258"/>
      <c r="BI1548" s="258"/>
      <c r="BJ1548" s="258"/>
      <c r="BK1548" s="258"/>
      <c r="BL1548" s="297"/>
      <c r="BM1548" s="258"/>
      <c r="BN1548" s="258"/>
      <c r="BO1548" s="258"/>
      <c r="BP1548" s="258"/>
      <c r="BQ1548" s="258"/>
      <c r="BR1548" s="258"/>
      <c r="BS1548" s="258"/>
      <c r="BT1548" s="258"/>
      <c r="BU1548" s="258"/>
      <c r="BV1548" s="259"/>
      <c r="BW1548" s="260"/>
      <c r="BX1548" s="258"/>
      <c r="BY1548" s="258"/>
      <c r="BZ1548" s="258"/>
      <c r="CA1548" s="258"/>
    </row>
    <row r="1549" spans="2:79" x14ac:dyDescent="0.25">
      <c r="B1549" s="263"/>
      <c r="C1549" s="261"/>
      <c r="I1549" s="220"/>
      <c r="J1549" s="253"/>
      <c r="K1549" s="254"/>
      <c r="L1549" s="254"/>
      <c r="M1549" s="255"/>
      <c r="N1549" s="326"/>
      <c r="O1549" s="256"/>
      <c r="P1549" s="256"/>
      <c r="Q1549" s="256"/>
      <c r="R1549" s="256"/>
      <c r="S1549" s="256"/>
      <c r="T1549" s="256"/>
      <c r="U1549" s="256"/>
      <c r="V1549" s="257"/>
      <c r="W1549" s="257"/>
      <c r="X1549" s="257"/>
      <c r="Y1549" s="257"/>
      <c r="Z1549" s="257"/>
      <c r="AA1549" s="257"/>
      <c r="AB1549" s="253"/>
      <c r="AC1549" s="258"/>
      <c r="AD1549" s="253"/>
      <c r="AE1549" s="253"/>
      <c r="AF1549" s="253"/>
      <c r="AG1549" s="253"/>
      <c r="AH1549" s="253"/>
      <c r="AI1549" s="253"/>
      <c r="AJ1549" s="253"/>
      <c r="AK1549" s="258"/>
      <c r="AL1549" s="258"/>
      <c r="AM1549" s="258"/>
      <c r="AN1549" s="258"/>
      <c r="AO1549" s="258"/>
      <c r="AP1549" s="258"/>
      <c r="AQ1549" s="258"/>
      <c r="AR1549" s="258"/>
      <c r="AS1549" s="258"/>
      <c r="AT1549" s="258"/>
      <c r="AU1549" s="258"/>
      <c r="AV1549" s="258"/>
      <c r="AW1549" s="258"/>
      <c r="AX1549" s="258"/>
      <c r="AY1549" s="258"/>
      <c r="AZ1549" s="258"/>
      <c r="BA1549" s="258"/>
      <c r="BB1549" s="258"/>
      <c r="BC1549" s="258"/>
      <c r="BD1549" s="258"/>
      <c r="BE1549" s="258"/>
      <c r="BF1549" s="258"/>
      <c r="BG1549" s="258"/>
      <c r="BH1549" s="258"/>
      <c r="BI1549" s="258"/>
      <c r="BJ1549" s="258"/>
      <c r="BK1549" s="258"/>
      <c r="BL1549" s="297"/>
      <c r="BM1549" s="258"/>
      <c r="BN1549" s="258"/>
      <c r="BO1549" s="258"/>
      <c r="BP1549" s="258"/>
      <c r="BQ1549" s="258"/>
      <c r="BR1549" s="258"/>
      <c r="BS1549" s="258"/>
      <c r="BT1549" s="258"/>
      <c r="BU1549" s="258"/>
      <c r="BV1549" s="259"/>
      <c r="BW1549" s="260"/>
      <c r="BX1549" s="258"/>
      <c r="BY1549" s="258"/>
      <c r="BZ1549" s="258"/>
      <c r="CA1549" s="258"/>
    </row>
    <row r="1550" spans="2:79" x14ac:dyDescent="0.25">
      <c r="B1550" s="263"/>
      <c r="C1550" s="261"/>
      <c r="I1550" s="220"/>
      <c r="J1550" s="253"/>
      <c r="K1550" s="254"/>
      <c r="L1550" s="254"/>
      <c r="M1550" s="255"/>
      <c r="N1550" s="326"/>
      <c r="O1550" s="256"/>
      <c r="P1550" s="256"/>
      <c r="Q1550" s="256"/>
      <c r="R1550" s="256"/>
      <c r="S1550" s="256"/>
      <c r="T1550" s="256"/>
      <c r="U1550" s="256"/>
      <c r="V1550" s="257"/>
      <c r="W1550" s="257"/>
      <c r="X1550" s="257"/>
      <c r="Y1550" s="257"/>
      <c r="Z1550" s="257"/>
      <c r="AA1550" s="257"/>
      <c r="AB1550" s="253"/>
      <c r="AC1550" s="258"/>
      <c r="AD1550" s="253"/>
      <c r="AE1550" s="253"/>
      <c r="AF1550" s="253"/>
      <c r="AG1550" s="253"/>
      <c r="AH1550" s="253"/>
      <c r="AI1550" s="253"/>
      <c r="AJ1550" s="253"/>
      <c r="AK1550" s="258"/>
      <c r="AL1550" s="258"/>
      <c r="AM1550" s="258"/>
      <c r="AN1550" s="258"/>
      <c r="AO1550" s="258"/>
      <c r="AP1550" s="258"/>
      <c r="AQ1550" s="258"/>
      <c r="AR1550" s="258"/>
      <c r="AS1550" s="258"/>
      <c r="AT1550" s="258"/>
      <c r="AU1550" s="258"/>
      <c r="AV1550" s="258"/>
      <c r="AW1550" s="258"/>
      <c r="AX1550" s="258"/>
      <c r="AY1550" s="258"/>
      <c r="AZ1550" s="258"/>
      <c r="BA1550" s="258"/>
      <c r="BB1550" s="258"/>
      <c r="BC1550" s="258"/>
      <c r="BD1550" s="258"/>
      <c r="BE1550" s="258"/>
      <c r="BF1550" s="258"/>
      <c r="BG1550" s="258"/>
      <c r="BH1550" s="258"/>
      <c r="BI1550" s="258"/>
      <c r="BJ1550" s="258"/>
      <c r="BK1550" s="258"/>
      <c r="BL1550" s="297"/>
      <c r="BM1550" s="258"/>
      <c r="BN1550" s="258"/>
      <c r="BO1550" s="258"/>
      <c r="BP1550" s="258"/>
      <c r="BQ1550" s="258"/>
      <c r="BR1550" s="258"/>
      <c r="BS1550" s="258"/>
      <c r="BT1550" s="258"/>
      <c r="BU1550" s="258"/>
      <c r="BV1550" s="259"/>
      <c r="BW1550" s="260"/>
      <c r="BX1550" s="258"/>
      <c r="BY1550" s="258"/>
      <c r="BZ1550" s="258"/>
      <c r="CA1550" s="258"/>
    </row>
    <row r="1551" spans="2:79" x14ac:dyDescent="0.25">
      <c r="B1551" s="263"/>
      <c r="C1551" s="261"/>
      <c r="I1551" s="220"/>
      <c r="J1551" s="253"/>
      <c r="K1551" s="254"/>
      <c r="L1551" s="254"/>
      <c r="M1551" s="255"/>
      <c r="N1551" s="326"/>
      <c r="O1551" s="256"/>
      <c r="P1551" s="256"/>
      <c r="Q1551" s="256"/>
      <c r="R1551" s="256"/>
      <c r="S1551" s="256"/>
      <c r="T1551" s="256"/>
      <c r="U1551" s="256"/>
      <c r="V1551" s="257"/>
      <c r="W1551" s="257"/>
      <c r="X1551" s="257"/>
      <c r="Y1551" s="257"/>
      <c r="Z1551" s="257"/>
      <c r="AA1551" s="257"/>
      <c r="AB1551" s="253"/>
      <c r="AC1551" s="258"/>
      <c r="AD1551" s="253"/>
      <c r="AE1551" s="253"/>
      <c r="AF1551" s="253"/>
      <c r="AG1551" s="253"/>
      <c r="AH1551" s="253"/>
      <c r="AI1551" s="253"/>
      <c r="AJ1551" s="253"/>
      <c r="AK1551" s="258"/>
      <c r="AL1551" s="258"/>
      <c r="AM1551" s="258"/>
      <c r="AN1551" s="258"/>
      <c r="AO1551" s="258"/>
      <c r="AP1551" s="258"/>
      <c r="AQ1551" s="258"/>
      <c r="AR1551" s="258"/>
      <c r="AS1551" s="258"/>
      <c r="AT1551" s="258"/>
      <c r="AU1551" s="258"/>
      <c r="AV1551" s="258"/>
      <c r="AW1551" s="258"/>
      <c r="AX1551" s="258"/>
      <c r="AY1551" s="258"/>
      <c r="AZ1551" s="258"/>
      <c r="BA1551" s="258"/>
      <c r="BB1551" s="258"/>
      <c r="BC1551" s="258"/>
      <c r="BD1551" s="258"/>
      <c r="BE1551" s="258"/>
      <c r="BF1551" s="258"/>
      <c r="BG1551" s="258"/>
      <c r="BH1551" s="258"/>
      <c r="BI1551" s="258"/>
      <c r="BJ1551" s="258"/>
      <c r="BK1551" s="258"/>
      <c r="BL1551" s="297"/>
      <c r="BM1551" s="258"/>
      <c r="BN1551" s="258"/>
      <c r="BO1551" s="258"/>
      <c r="BP1551" s="258"/>
      <c r="BQ1551" s="258"/>
      <c r="BR1551" s="258"/>
      <c r="BS1551" s="258"/>
      <c r="BT1551" s="258"/>
      <c r="BU1551" s="258"/>
      <c r="BV1551" s="259"/>
      <c r="BW1551" s="260"/>
      <c r="BX1551" s="258"/>
      <c r="BY1551" s="258"/>
      <c r="BZ1551" s="258"/>
      <c r="CA1551" s="258"/>
    </row>
    <row r="1552" spans="2:79" x14ac:dyDescent="0.25">
      <c r="B1552" s="263"/>
      <c r="C1552" s="261"/>
      <c r="I1552" s="220"/>
      <c r="J1552" s="253"/>
      <c r="K1552" s="254"/>
      <c r="L1552" s="254"/>
      <c r="M1552" s="255"/>
      <c r="N1552" s="326"/>
      <c r="O1552" s="256"/>
      <c r="P1552" s="256"/>
      <c r="Q1552" s="256"/>
      <c r="R1552" s="256"/>
      <c r="S1552" s="256"/>
      <c r="T1552" s="256"/>
      <c r="U1552" s="256"/>
      <c r="V1552" s="257"/>
      <c r="W1552" s="257"/>
      <c r="X1552" s="257"/>
      <c r="Y1552" s="257"/>
      <c r="Z1552" s="257"/>
      <c r="AA1552" s="257"/>
      <c r="AB1552" s="253"/>
      <c r="AC1552" s="258"/>
      <c r="AD1552" s="253"/>
      <c r="AE1552" s="253"/>
      <c r="AF1552" s="253"/>
      <c r="AG1552" s="253"/>
      <c r="AH1552" s="253"/>
      <c r="AI1552" s="253"/>
      <c r="AJ1552" s="253"/>
      <c r="AK1552" s="258"/>
      <c r="AL1552" s="258"/>
      <c r="AM1552" s="258"/>
      <c r="AN1552" s="258"/>
      <c r="AO1552" s="258"/>
      <c r="AP1552" s="258"/>
      <c r="AQ1552" s="258"/>
      <c r="AR1552" s="258"/>
      <c r="AS1552" s="258"/>
      <c r="AT1552" s="258"/>
      <c r="AU1552" s="258"/>
      <c r="AV1552" s="258"/>
      <c r="AW1552" s="258"/>
      <c r="AX1552" s="258"/>
      <c r="AY1552" s="258"/>
      <c r="AZ1552" s="258"/>
      <c r="BA1552" s="258"/>
      <c r="BB1552" s="258"/>
      <c r="BC1552" s="258"/>
      <c r="BD1552" s="258"/>
      <c r="BE1552" s="258"/>
      <c r="BF1552" s="258"/>
      <c r="BG1552" s="258"/>
      <c r="BH1552" s="258"/>
      <c r="BI1552" s="258"/>
      <c r="BJ1552" s="258"/>
      <c r="BK1552" s="258"/>
      <c r="BL1552" s="297"/>
      <c r="BM1552" s="258"/>
      <c r="BN1552" s="258"/>
      <c r="BO1552" s="258"/>
      <c r="BP1552" s="258"/>
      <c r="BQ1552" s="258"/>
      <c r="BR1552" s="258"/>
      <c r="BS1552" s="258"/>
      <c r="BT1552" s="258"/>
      <c r="BU1552" s="258"/>
      <c r="BV1552" s="259"/>
      <c r="BW1552" s="260"/>
      <c r="BX1552" s="258"/>
      <c r="BY1552" s="258"/>
      <c r="BZ1552" s="258"/>
      <c r="CA1552" s="258"/>
    </row>
    <row r="1553" spans="2:79" x14ac:dyDescent="0.25">
      <c r="B1553" s="263"/>
      <c r="C1553" s="261"/>
      <c r="I1553" s="220"/>
      <c r="J1553" s="253"/>
      <c r="K1553" s="254"/>
      <c r="L1553" s="254"/>
      <c r="M1553" s="255"/>
      <c r="N1553" s="326"/>
      <c r="O1553" s="256"/>
      <c r="P1553" s="256"/>
      <c r="Q1553" s="256"/>
      <c r="R1553" s="256"/>
      <c r="S1553" s="256"/>
      <c r="T1553" s="256"/>
      <c r="U1553" s="256"/>
      <c r="V1553" s="257"/>
      <c r="W1553" s="257"/>
      <c r="X1553" s="257"/>
      <c r="Y1553" s="257"/>
      <c r="Z1553" s="257"/>
      <c r="AA1553" s="257"/>
      <c r="AB1553" s="253"/>
      <c r="AC1553" s="258"/>
      <c r="AD1553" s="253"/>
      <c r="AE1553" s="253"/>
      <c r="AF1553" s="253"/>
      <c r="AG1553" s="253"/>
      <c r="AH1553" s="253"/>
      <c r="AI1553" s="253"/>
      <c r="AJ1553" s="253"/>
      <c r="AK1553" s="258"/>
      <c r="AL1553" s="258"/>
      <c r="AM1553" s="258"/>
      <c r="AN1553" s="258"/>
      <c r="AO1553" s="258"/>
      <c r="AP1553" s="258"/>
      <c r="AQ1553" s="258"/>
      <c r="AR1553" s="258"/>
      <c r="AS1553" s="258"/>
      <c r="AT1553" s="258"/>
      <c r="AU1553" s="258"/>
      <c r="AV1553" s="258"/>
      <c r="AW1553" s="258"/>
      <c r="AX1553" s="258"/>
      <c r="AY1553" s="258"/>
      <c r="AZ1553" s="258"/>
      <c r="BA1553" s="258"/>
      <c r="BB1553" s="258"/>
      <c r="BC1553" s="258"/>
      <c r="BD1553" s="258"/>
      <c r="BE1553" s="258"/>
      <c r="BF1553" s="258"/>
      <c r="BG1553" s="258"/>
      <c r="BH1553" s="258"/>
      <c r="BI1553" s="258"/>
      <c r="BJ1553" s="258"/>
      <c r="BK1553" s="258"/>
      <c r="BL1553" s="297"/>
      <c r="BM1553" s="258"/>
      <c r="BN1553" s="258"/>
      <c r="BO1553" s="258"/>
      <c r="BP1553" s="258"/>
      <c r="BQ1553" s="258"/>
      <c r="BR1553" s="258"/>
      <c r="BS1553" s="258"/>
      <c r="BT1553" s="258"/>
      <c r="BU1553" s="258"/>
      <c r="BV1553" s="259"/>
      <c r="BW1553" s="260"/>
      <c r="BX1553" s="258"/>
      <c r="BY1553" s="258"/>
      <c r="BZ1553" s="258"/>
      <c r="CA1553" s="258"/>
    </row>
    <row r="1554" spans="2:79" x14ac:dyDescent="0.25">
      <c r="B1554" s="263"/>
      <c r="C1554" s="261"/>
      <c r="I1554" s="220"/>
      <c r="J1554" s="253"/>
      <c r="K1554" s="254"/>
      <c r="L1554" s="254"/>
      <c r="M1554" s="255"/>
      <c r="N1554" s="326"/>
      <c r="O1554" s="256"/>
      <c r="P1554" s="256"/>
      <c r="Q1554" s="256"/>
      <c r="R1554" s="256"/>
      <c r="S1554" s="256"/>
      <c r="T1554" s="256"/>
      <c r="U1554" s="256"/>
      <c r="V1554" s="257"/>
      <c r="W1554" s="257"/>
      <c r="X1554" s="257"/>
      <c r="Y1554" s="257"/>
      <c r="Z1554" s="257"/>
      <c r="AA1554" s="257"/>
      <c r="AB1554" s="253"/>
      <c r="AC1554" s="258"/>
      <c r="AD1554" s="253"/>
      <c r="AE1554" s="253"/>
      <c r="AF1554" s="253"/>
      <c r="AG1554" s="253"/>
      <c r="AH1554" s="253"/>
      <c r="AI1554" s="253"/>
      <c r="AJ1554" s="253"/>
      <c r="AK1554" s="258"/>
      <c r="AL1554" s="258"/>
      <c r="AM1554" s="258"/>
      <c r="AN1554" s="258"/>
      <c r="AO1554" s="258"/>
      <c r="AP1554" s="258"/>
      <c r="AQ1554" s="258"/>
      <c r="AR1554" s="258"/>
      <c r="AS1554" s="258"/>
      <c r="AT1554" s="258"/>
      <c r="AU1554" s="258"/>
      <c r="AV1554" s="258"/>
      <c r="AW1554" s="258"/>
      <c r="AX1554" s="258"/>
      <c r="AY1554" s="258"/>
      <c r="AZ1554" s="258"/>
      <c r="BA1554" s="258"/>
      <c r="BB1554" s="258"/>
      <c r="BC1554" s="258"/>
      <c r="BD1554" s="258"/>
      <c r="BE1554" s="258"/>
      <c r="BF1554" s="258"/>
      <c r="BG1554" s="258"/>
      <c r="BH1554" s="258"/>
      <c r="BI1554" s="258"/>
      <c r="BJ1554" s="258"/>
      <c r="BK1554" s="258"/>
      <c r="BL1554" s="297"/>
      <c r="BM1554" s="258"/>
      <c r="BN1554" s="258"/>
      <c r="BO1554" s="258"/>
      <c r="BP1554" s="258"/>
      <c r="BQ1554" s="258"/>
      <c r="BR1554" s="258"/>
      <c r="BS1554" s="258"/>
      <c r="BT1554" s="258"/>
      <c r="BU1554" s="258"/>
      <c r="BV1554" s="259"/>
      <c r="BW1554" s="260"/>
      <c r="BX1554" s="258"/>
      <c r="BY1554" s="258"/>
      <c r="BZ1554" s="258"/>
      <c r="CA1554" s="258"/>
    </row>
    <row r="1555" spans="2:79" x14ac:dyDescent="0.25">
      <c r="B1555" s="263"/>
      <c r="C1555" s="261"/>
      <c r="I1555" s="220"/>
      <c r="J1555" s="253"/>
      <c r="K1555" s="254"/>
      <c r="L1555" s="254"/>
      <c r="M1555" s="255"/>
      <c r="N1555" s="326"/>
      <c r="O1555" s="256"/>
      <c r="P1555" s="256"/>
      <c r="Q1555" s="256"/>
      <c r="R1555" s="256"/>
      <c r="S1555" s="256"/>
      <c r="T1555" s="256"/>
      <c r="U1555" s="256"/>
      <c r="V1555" s="257"/>
      <c r="W1555" s="257"/>
      <c r="X1555" s="257"/>
      <c r="Y1555" s="257"/>
      <c r="Z1555" s="257"/>
      <c r="AA1555" s="257"/>
      <c r="AB1555" s="253"/>
      <c r="AC1555" s="258"/>
      <c r="AD1555" s="253"/>
      <c r="AE1555" s="253"/>
      <c r="AF1555" s="253"/>
      <c r="AG1555" s="253"/>
      <c r="AH1555" s="253"/>
      <c r="AI1555" s="253"/>
      <c r="AJ1555" s="253"/>
      <c r="AK1555" s="258"/>
      <c r="AL1555" s="258"/>
      <c r="AM1555" s="258"/>
      <c r="AN1555" s="258"/>
      <c r="AO1555" s="258"/>
      <c r="AP1555" s="258"/>
      <c r="AQ1555" s="258"/>
      <c r="AR1555" s="258"/>
      <c r="AS1555" s="258"/>
      <c r="AT1555" s="258"/>
      <c r="AU1555" s="258"/>
      <c r="AV1555" s="258"/>
      <c r="AW1555" s="258"/>
      <c r="AX1555" s="258"/>
      <c r="AY1555" s="258"/>
      <c r="AZ1555" s="258"/>
      <c r="BA1555" s="258"/>
      <c r="BB1555" s="258"/>
      <c r="BC1555" s="258"/>
      <c r="BD1555" s="258"/>
      <c r="BE1555" s="258"/>
      <c r="BF1555" s="258"/>
      <c r="BG1555" s="258"/>
      <c r="BH1555" s="258"/>
      <c r="BI1555" s="258"/>
      <c r="BJ1555" s="258"/>
      <c r="BK1555" s="258"/>
      <c r="BL1555" s="297"/>
      <c r="BM1555" s="258"/>
      <c r="BN1555" s="258"/>
      <c r="BO1555" s="258"/>
      <c r="BP1555" s="258"/>
      <c r="BQ1555" s="258"/>
      <c r="BR1555" s="258"/>
      <c r="BS1555" s="258"/>
      <c r="BT1555" s="258"/>
      <c r="BU1555" s="258"/>
      <c r="BV1555" s="259"/>
      <c r="BW1555" s="260"/>
      <c r="BX1555" s="258"/>
      <c r="BY1555" s="258"/>
      <c r="BZ1555" s="258"/>
      <c r="CA1555" s="258"/>
    </row>
    <row r="1556" spans="2:79" x14ac:dyDescent="0.25">
      <c r="B1556" s="263"/>
      <c r="C1556" s="261"/>
      <c r="I1556" s="220"/>
      <c r="J1556" s="253"/>
      <c r="K1556" s="254"/>
      <c r="L1556" s="254"/>
      <c r="M1556" s="255"/>
      <c r="N1556" s="326"/>
      <c r="O1556" s="256"/>
      <c r="P1556" s="256"/>
      <c r="Q1556" s="256"/>
      <c r="R1556" s="256"/>
      <c r="S1556" s="256"/>
      <c r="T1556" s="256"/>
      <c r="U1556" s="256"/>
      <c r="V1556" s="257"/>
      <c r="W1556" s="257"/>
      <c r="X1556" s="257"/>
      <c r="Y1556" s="257"/>
      <c r="Z1556" s="257"/>
      <c r="AA1556" s="257"/>
      <c r="AB1556" s="253"/>
      <c r="AC1556" s="258"/>
      <c r="AD1556" s="253"/>
      <c r="AE1556" s="253"/>
      <c r="AF1556" s="253"/>
      <c r="AG1556" s="253"/>
      <c r="AH1556" s="253"/>
      <c r="AI1556" s="253"/>
      <c r="AJ1556" s="253"/>
      <c r="AK1556" s="258"/>
      <c r="AL1556" s="258"/>
      <c r="AM1556" s="258"/>
      <c r="AN1556" s="258"/>
      <c r="AO1556" s="258"/>
      <c r="AP1556" s="258"/>
      <c r="AQ1556" s="258"/>
      <c r="AR1556" s="258"/>
      <c r="AS1556" s="258"/>
      <c r="AT1556" s="258"/>
      <c r="AU1556" s="258"/>
      <c r="AV1556" s="258"/>
      <c r="AW1556" s="258"/>
      <c r="AX1556" s="258"/>
      <c r="AY1556" s="258"/>
      <c r="AZ1556" s="258"/>
      <c r="BA1556" s="258"/>
      <c r="BB1556" s="258"/>
      <c r="BC1556" s="258"/>
      <c r="BD1556" s="258"/>
      <c r="BE1556" s="258"/>
      <c r="BF1556" s="258"/>
      <c r="BG1556" s="258"/>
      <c r="BH1556" s="258"/>
      <c r="BI1556" s="258"/>
      <c r="BJ1556" s="258"/>
      <c r="BK1556" s="258"/>
      <c r="BL1556" s="297"/>
      <c r="BM1556" s="258"/>
      <c r="BN1556" s="258"/>
      <c r="BO1556" s="258"/>
      <c r="BP1556" s="258"/>
      <c r="BQ1556" s="258"/>
      <c r="BR1556" s="258"/>
      <c r="BS1556" s="258"/>
      <c r="BT1556" s="258"/>
      <c r="BU1556" s="258"/>
      <c r="BV1556" s="259"/>
      <c r="BW1556" s="260"/>
      <c r="BX1556" s="258"/>
      <c r="BY1556" s="258"/>
      <c r="BZ1556" s="258"/>
      <c r="CA1556" s="258"/>
    </row>
    <row r="1557" spans="2:79" x14ac:dyDescent="0.25">
      <c r="B1557" s="263"/>
      <c r="C1557" s="261"/>
      <c r="I1557" s="220"/>
      <c r="J1557" s="253"/>
      <c r="K1557" s="254"/>
      <c r="L1557" s="254"/>
      <c r="M1557" s="255"/>
      <c r="N1557" s="326"/>
      <c r="O1557" s="256"/>
      <c r="P1557" s="256"/>
      <c r="Q1557" s="256"/>
      <c r="R1557" s="256"/>
      <c r="S1557" s="256"/>
      <c r="T1557" s="256"/>
      <c r="U1557" s="256"/>
      <c r="V1557" s="257"/>
      <c r="W1557" s="257"/>
      <c r="X1557" s="257"/>
      <c r="Y1557" s="257"/>
      <c r="Z1557" s="257"/>
      <c r="AA1557" s="257"/>
      <c r="AB1557" s="253"/>
      <c r="AC1557" s="258"/>
      <c r="AD1557" s="253"/>
      <c r="AE1557" s="253"/>
      <c r="AF1557" s="253"/>
      <c r="AG1557" s="253"/>
      <c r="AH1557" s="253"/>
      <c r="AI1557" s="253"/>
      <c r="AJ1557" s="253"/>
      <c r="AK1557" s="258"/>
      <c r="AL1557" s="258"/>
      <c r="AM1557" s="258"/>
      <c r="AN1557" s="258"/>
      <c r="AO1557" s="258"/>
      <c r="AP1557" s="258"/>
      <c r="AQ1557" s="258"/>
      <c r="AR1557" s="258"/>
      <c r="AS1557" s="258"/>
      <c r="AT1557" s="258"/>
      <c r="AU1557" s="258"/>
      <c r="AV1557" s="258"/>
      <c r="AW1557" s="258"/>
      <c r="AX1557" s="258"/>
      <c r="AY1557" s="258"/>
      <c r="AZ1557" s="258"/>
      <c r="BA1557" s="258"/>
      <c r="BB1557" s="258"/>
      <c r="BC1557" s="258"/>
      <c r="BD1557" s="258"/>
      <c r="BE1557" s="258"/>
      <c r="BF1557" s="258"/>
      <c r="BG1557" s="258"/>
      <c r="BH1557" s="258"/>
      <c r="BI1557" s="258"/>
      <c r="BJ1557" s="258"/>
      <c r="BK1557" s="258"/>
      <c r="BL1557" s="297"/>
      <c r="BM1557" s="258"/>
      <c r="BN1557" s="258"/>
      <c r="BO1557" s="258"/>
      <c r="BP1557" s="258"/>
      <c r="BQ1557" s="258"/>
      <c r="BR1557" s="258"/>
      <c r="BS1557" s="258"/>
      <c r="BT1557" s="258"/>
      <c r="BU1557" s="258"/>
      <c r="BV1557" s="259"/>
      <c r="BW1557" s="260"/>
      <c r="BX1557" s="258"/>
      <c r="BY1557" s="258"/>
      <c r="BZ1557" s="258"/>
      <c r="CA1557" s="258"/>
    </row>
    <row r="1558" spans="2:79" x14ac:dyDescent="0.25">
      <c r="B1558" s="263"/>
      <c r="C1558" s="261"/>
      <c r="I1558" s="220"/>
      <c r="J1558" s="253"/>
      <c r="K1558" s="254"/>
      <c r="L1558" s="254"/>
      <c r="M1558" s="255"/>
      <c r="N1558" s="326"/>
      <c r="O1558" s="256"/>
      <c r="P1558" s="256"/>
      <c r="Q1558" s="256"/>
      <c r="R1558" s="256"/>
      <c r="S1558" s="256"/>
      <c r="T1558" s="256"/>
      <c r="U1558" s="256"/>
      <c r="V1558" s="257"/>
      <c r="W1558" s="257"/>
      <c r="X1558" s="257"/>
      <c r="Y1558" s="257"/>
      <c r="Z1558" s="257"/>
      <c r="AA1558" s="257"/>
      <c r="AB1558" s="253"/>
      <c r="AC1558" s="258"/>
      <c r="AD1558" s="253"/>
      <c r="AE1558" s="253"/>
      <c r="AF1558" s="253"/>
      <c r="AG1558" s="253"/>
      <c r="AH1558" s="253"/>
      <c r="AI1558" s="253"/>
      <c r="AJ1558" s="253"/>
      <c r="AK1558" s="258"/>
      <c r="AL1558" s="258"/>
      <c r="AM1558" s="258"/>
      <c r="AN1558" s="258"/>
      <c r="AO1558" s="258"/>
      <c r="AP1558" s="258"/>
      <c r="AQ1558" s="258"/>
      <c r="AR1558" s="258"/>
      <c r="AS1558" s="258"/>
      <c r="AT1558" s="258"/>
      <c r="AU1558" s="258"/>
      <c r="AV1558" s="258"/>
      <c r="AW1558" s="258"/>
      <c r="AX1558" s="258"/>
      <c r="AY1558" s="258"/>
      <c r="AZ1558" s="258"/>
      <c r="BA1558" s="258"/>
      <c r="BB1558" s="258"/>
      <c r="BC1558" s="258"/>
      <c r="BD1558" s="258"/>
      <c r="BE1558" s="258"/>
      <c r="BF1558" s="258"/>
      <c r="BG1558" s="258"/>
      <c r="BH1558" s="258"/>
      <c r="BI1558" s="258"/>
      <c r="BJ1558" s="258"/>
      <c r="BK1558" s="258"/>
      <c r="BL1558" s="297"/>
      <c r="BM1558" s="258"/>
      <c r="BN1558" s="258"/>
      <c r="BO1558" s="258"/>
      <c r="BP1558" s="258"/>
      <c r="BQ1558" s="258"/>
      <c r="BR1558" s="258"/>
      <c r="BS1558" s="258"/>
      <c r="BT1558" s="258"/>
      <c r="BU1558" s="258"/>
      <c r="BV1558" s="259"/>
      <c r="BW1558" s="260"/>
      <c r="BX1558" s="258"/>
      <c r="BY1558" s="258"/>
      <c r="BZ1558" s="258"/>
      <c r="CA1558" s="258"/>
    </row>
    <row r="1559" spans="2:79" x14ac:dyDescent="0.25">
      <c r="B1559" s="263"/>
      <c r="C1559" s="261"/>
      <c r="I1559" s="220"/>
      <c r="J1559" s="253"/>
      <c r="K1559" s="254"/>
      <c r="L1559" s="254"/>
      <c r="M1559" s="255"/>
      <c r="N1559" s="326"/>
      <c r="O1559" s="256"/>
      <c r="P1559" s="256"/>
      <c r="Q1559" s="256"/>
      <c r="R1559" s="256"/>
      <c r="S1559" s="256"/>
      <c r="T1559" s="256"/>
      <c r="U1559" s="256"/>
      <c r="V1559" s="257"/>
      <c r="W1559" s="257"/>
      <c r="X1559" s="257"/>
      <c r="Y1559" s="257"/>
      <c r="Z1559" s="257"/>
      <c r="AA1559" s="257"/>
      <c r="AB1559" s="253"/>
      <c r="AC1559" s="258"/>
      <c r="AD1559" s="253"/>
      <c r="AE1559" s="253"/>
      <c r="AF1559" s="253"/>
      <c r="AG1559" s="253"/>
      <c r="AH1559" s="253"/>
      <c r="AI1559" s="253"/>
      <c r="AJ1559" s="253"/>
      <c r="AK1559" s="258"/>
      <c r="AL1559" s="258"/>
      <c r="AM1559" s="258"/>
      <c r="AN1559" s="258"/>
      <c r="AO1559" s="258"/>
      <c r="AP1559" s="258"/>
      <c r="AQ1559" s="258"/>
      <c r="AR1559" s="258"/>
      <c r="AS1559" s="258"/>
      <c r="AT1559" s="258"/>
      <c r="AU1559" s="258"/>
      <c r="AV1559" s="258"/>
      <c r="AW1559" s="258"/>
      <c r="AX1559" s="258"/>
      <c r="AY1559" s="258"/>
      <c r="AZ1559" s="258"/>
      <c r="BA1559" s="258"/>
      <c r="BB1559" s="258"/>
      <c r="BC1559" s="258"/>
      <c r="BD1559" s="258"/>
      <c r="BE1559" s="258"/>
      <c r="BF1559" s="258"/>
      <c r="BG1559" s="258"/>
      <c r="BH1559" s="258"/>
      <c r="BI1559" s="258"/>
      <c r="BJ1559" s="258"/>
      <c r="BK1559" s="258"/>
      <c r="BL1559" s="297"/>
      <c r="BM1559" s="258"/>
      <c r="BN1559" s="258"/>
      <c r="BO1559" s="258"/>
      <c r="BP1559" s="258"/>
      <c r="BQ1559" s="258"/>
      <c r="BR1559" s="258"/>
      <c r="BS1559" s="258"/>
      <c r="BT1559" s="258"/>
      <c r="BU1559" s="258"/>
      <c r="BV1559" s="259"/>
      <c r="BW1559" s="260"/>
      <c r="BX1559" s="258"/>
      <c r="BY1559" s="258"/>
      <c r="BZ1559" s="258"/>
      <c r="CA1559" s="258"/>
    </row>
    <row r="1560" spans="2:79" x14ac:dyDescent="0.25">
      <c r="B1560" s="263"/>
      <c r="C1560" s="261"/>
      <c r="I1560" s="220"/>
      <c r="J1560" s="253"/>
      <c r="K1560" s="254"/>
      <c r="L1560" s="254"/>
      <c r="M1560" s="255"/>
      <c r="N1560" s="326"/>
      <c r="O1560" s="256"/>
      <c r="P1560" s="256"/>
      <c r="Q1560" s="256"/>
      <c r="R1560" s="256"/>
      <c r="S1560" s="256"/>
      <c r="T1560" s="256"/>
      <c r="U1560" s="256"/>
      <c r="V1560" s="257"/>
      <c r="W1560" s="257"/>
      <c r="X1560" s="257"/>
      <c r="Y1560" s="257"/>
      <c r="Z1560" s="257"/>
      <c r="AA1560" s="257"/>
      <c r="AB1560" s="253"/>
      <c r="AC1560" s="258"/>
      <c r="AD1560" s="253"/>
      <c r="AE1560" s="253"/>
      <c r="AF1560" s="253"/>
      <c r="AG1560" s="253"/>
      <c r="AH1560" s="253"/>
      <c r="AI1560" s="253"/>
      <c r="AJ1560" s="253"/>
      <c r="AK1560" s="258"/>
      <c r="AL1560" s="258"/>
      <c r="AM1560" s="258"/>
      <c r="AN1560" s="258"/>
      <c r="AO1560" s="258"/>
      <c r="AP1560" s="258"/>
      <c r="AQ1560" s="258"/>
      <c r="AR1560" s="258"/>
      <c r="AS1560" s="258"/>
      <c r="AT1560" s="258"/>
      <c r="AU1560" s="258"/>
      <c r="AV1560" s="258"/>
      <c r="AW1560" s="258"/>
      <c r="AX1560" s="258"/>
      <c r="AY1560" s="258"/>
      <c r="AZ1560" s="258"/>
      <c r="BA1560" s="258"/>
      <c r="BB1560" s="258"/>
      <c r="BC1560" s="258"/>
      <c r="BD1560" s="258"/>
      <c r="BE1560" s="258"/>
      <c r="BF1560" s="258"/>
      <c r="BG1560" s="258"/>
      <c r="BH1560" s="258"/>
      <c r="BI1560" s="258"/>
      <c r="BJ1560" s="258"/>
      <c r="BK1560" s="258"/>
      <c r="BL1560" s="297"/>
      <c r="BM1560" s="258"/>
      <c r="BN1560" s="258"/>
      <c r="BO1560" s="258"/>
      <c r="BP1560" s="258"/>
      <c r="BQ1560" s="258"/>
      <c r="BR1560" s="258"/>
      <c r="BS1560" s="258"/>
      <c r="BT1560" s="258"/>
      <c r="BU1560" s="258"/>
      <c r="BV1560" s="259"/>
      <c r="BW1560" s="260"/>
      <c r="BX1560" s="258"/>
      <c r="BY1560" s="258"/>
      <c r="BZ1560" s="258"/>
      <c r="CA1560" s="258"/>
    </row>
    <row r="1561" spans="2:79" x14ac:dyDescent="0.25">
      <c r="B1561" s="263"/>
      <c r="C1561" s="261"/>
      <c r="I1561" s="220"/>
      <c r="J1561" s="253"/>
      <c r="K1561" s="254"/>
      <c r="L1561" s="254"/>
      <c r="M1561" s="255"/>
      <c r="N1561" s="326"/>
      <c r="O1561" s="256"/>
      <c r="P1561" s="256"/>
      <c r="Q1561" s="256"/>
      <c r="R1561" s="256"/>
      <c r="S1561" s="256"/>
      <c r="T1561" s="256"/>
      <c r="U1561" s="256"/>
      <c r="V1561" s="257"/>
      <c r="W1561" s="257"/>
      <c r="X1561" s="257"/>
      <c r="Y1561" s="257"/>
      <c r="Z1561" s="257"/>
      <c r="AA1561" s="257"/>
      <c r="AB1561" s="253"/>
      <c r="AC1561" s="258"/>
      <c r="AD1561" s="253"/>
      <c r="AE1561" s="253"/>
      <c r="AF1561" s="253"/>
      <c r="AG1561" s="253"/>
      <c r="AH1561" s="253"/>
      <c r="AI1561" s="253"/>
      <c r="AJ1561" s="253"/>
      <c r="AK1561" s="258"/>
      <c r="AL1561" s="258"/>
      <c r="AM1561" s="258"/>
      <c r="AN1561" s="258"/>
      <c r="AO1561" s="258"/>
      <c r="AP1561" s="258"/>
      <c r="AQ1561" s="258"/>
      <c r="AR1561" s="258"/>
      <c r="AS1561" s="258"/>
      <c r="AT1561" s="258"/>
      <c r="AU1561" s="258"/>
      <c r="AV1561" s="258"/>
      <c r="AW1561" s="258"/>
      <c r="AX1561" s="258"/>
      <c r="AY1561" s="258"/>
      <c r="AZ1561" s="258"/>
      <c r="BA1561" s="258"/>
      <c r="BB1561" s="258"/>
      <c r="BC1561" s="258"/>
      <c r="BD1561" s="258"/>
      <c r="BE1561" s="258"/>
      <c r="BF1561" s="258"/>
      <c r="BG1561" s="258"/>
      <c r="BH1561" s="258"/>
      <c r="BI1561" s="258"/>
      <c r="BJ1561" s="258"/>
      <c r="BK1561" s="258"/>
      <c r="BL1561" s="297"/>
      <c r="BM1561" s="258"/>
      <c r="BN1561" s="258"/>
      <c r="BO1561" s="258"/>
      <c r="BP1561" s="258"/>
      <c r="BQ1561" s="258"/>
      <c r="BR1561" s="258"/>
      <c r="BS1561" s="258"/>
      <c r="BT1561" s="258"/>
      <c r="BU1561" s="258"/>
      <c r="BV1561" s="259"/>
      <c r="BW1561" s="260"/>
      <c r="BX1561" s="258"/>
      <c r="BY1561" s="258"/>
      <c r="BZ1561" s="258"/>
      <c r="CA1561" s="258"/>
    </row>
    <row r="1562" spans="2:79" x14ac:dyDescent="0.25">
      <c r="B1562" s="263"/>
      <c r="C1562" s="261"/>
      <c r="I1562" s="220"/>
      <c r="J1562" s="253"/>
      <c r="K1562" s="254"/>
      <c r="L1562" s="254"/>
      <c r="M1562" s="255"/>
      <c r="N1562" s="326"/>
      <c r="O1562" s="256"/>
      <c r="P1562" s="256"/>
      <c r="Q1562" s="256"/>
      <c r="R1562" s="256"/>
      <c r="S1562" s="256"/>
      <c r="T1562" s="256"/>
      <c r="U1562" s="256"/>
      <c r="V1562" s="257"/>
      <c r="W1562" s="257"/>
      <c r="X1562" s="257"/>
      <c r="Y1562" s="257"/>
      <c r="Z1562" s="257"/>
      <c r="AA1562" s="257"/>
      <c r="AB1562" s="253"/>
      <c r="AC1562" s="258"/>
      <c r="AD1562" s="253"/>
      <c r="AE1562" s="253"/>
      <c r="AF1562" s="253"/>
      <c r="AG1562" s="253"/>
      <c r="AH1562" s="253"/>
      <c r="AI1562" s="253"/>
      <c r="AJ1562" s="253"/>
      <c r="AK1562" s="258"/>
      <c r="AL1562" s="258"/>
      <c r="AM1562" s="258"/>
      <c r="AN1562" s="258"/>
      <c r="AO1562" s="258"/>
      <c r="AP1562" s="258"/>
      <c r="AQ1562" s="258"/>
      <c r="AR1562" s="258"/>
      <c r="AS1562" s="258"/>
      <c r="AT1562" s="258"/>
      <c r="AU1562" s="258"/>
      <c r="AV1562" s="258"/>
      <c r="AW1562" s="258"/>
      <c r="AX1562" s="258"/>
      <c r="AY1562" s="258"/>
      <c r="AZ1562" s="258"/>
      <c r="BA1562" s="258"/>
      <c r="BB1562" s="258"/>
      <c r="BC1562" s="258"/>
      <c r="BD1562" s="258"/>
      <c r="BE1562" s="258"/>
      <c r="BF1562" s="258"/>
      <c r="BG1562" s="258"/>
      <c r="BH1562" s="258"/>
      <c r="BI1562" s="258"/>
      <c r="BJ1562" s="258"/>
      <c r="BK1562" s="258"/>
      <c r="BL1562" s="297"/>
      <c r="BM1562" s="258"/>
      <c r="BN1562" s="258"/>
      <c r="BO1562" s="258"/>
      <c r="BP1562" s="258"/>
      <c r="BQ1562" s="258"/>
      <c r="BR1562" s="258"/>
      <c r="BS1562" s="258"/>
      <c r="BT1562" s="258"/>
      <c r="BU1562" s="258"/>
      <c r="BV1562" s="259"/>
      <c r="BW1562" s="260"/>
      <c r="BX1562" s="258"/>
      <c r="BY1562" s="258"/>
      <c r="BZ1562" s="258"/>
      <c r="CA1562" s="258"/>
    </row>
    <row r="1563" spans="2:79" x14ac:dyDescent="0.25">
      <c r="B1563" s="263"/>
      <c r="C1563" s="261"/>
      <c r="I1563" s="220"/>
      <c r="J1563" s="253"/>
      <c r="K1563" s="254"/>
      <c r="L1563" s="254"/>
      <c r="M1563" s="255"/>
      <c r="N1563" s="326"/>
      <c r="O1563" s="256"/>
      <c r="P1563" s="256"/>
      <c r="Q1563" s="256"/>
      <c r="R1563" s="256"/>
      <c r="S1563" s="256"/>
      <c r="T1563" s="256"/>
      <c r="U1563" s="256"/>
      <c r="V1563" s="257"/>
      <c r="W1563" s="257"/>
      <c r="X1563" s="257"/>
      <c r="Y1563" s="257"/>
      <c r="Z1563" s="257"/>
      <c r="AA1563" s="257"/>
      <c r="AB1563" s="253"/>
      <c r="AC1563" s="258"/>
      <c r="AD1563" s="253"/>
      <c r="AE1563" s="253"/>
      <c r="AF1563" s="253"/>
      <c r="AG1563" s="253"/>
      <c r="AH1563" s="253"/>
      <c r="AI1563" s="253"/>
      <c r="AJ1563" s="253"/>
      <c r="AK1563" s="258"/>
      <c r="AL1563" s="258"/>
      <c r="AM1563" s="258"/>
      <c r="AN1563" s="258"/>
      <c r="AO1563" s="258"/>
      <c r="AP1563" s="258"/>
      <c r="AQ1563" s="258"/>
      <c r="AR1563" s="258"/>
      <c r="AS1563" s="258"/>
      <c r="AT1563" s="258"/>
      <c r="AU1563" s="258"/>
      <c r="AV1563" s="258"/>
      <c r="AW1563" s="258"/>
      <c r="AX1563" s="258"/>
      <c r="AY1563" s="258"/>
      <c r="AZ1563" s="258"/>
      <c r="BA1563" s="258"/>
      <c r="BB1563" s="258"/>
      <c r="BC1563" s="258"/>
      <c r="BD1563" s="258"/>
      <c r="BE1563" s="258"/>
      <c r="BF1563" s="258"/>
      <c r="BG1563" s="258"/>
      <c r="BH1563" s="258"/>
      <c r="BI1563" s="258"/>
      <c r="BJ1563" s="258"/>
      <c r="BK1563" s="258"/>
      <c r="BL1563" s="297"/>
      <c r="BM1563" s="258"/>
      <c r="BN1563" s="258"/>
      <c r="BO1563" s="258"/>
      <c r="BP1563" s="258"/>
      <c r="BQ1563" s="258"/>
      <c r="BR1563" s="258"/>
      <c r="BS1563" s="258"/>
      <c r="BT1563" s="258"/>
      <c r="BU1563" s="258"/>
      <c r="BV1563" s="259"/>
      <c r="BW1563" s="260"/>
      <c r="BX1563" s="258"/>
      <c r="BY1563" s="258"/>
      <c r="BZ1563" s="258"/>
      <c r="CA1563" s="258"/>
    </row>
    <row r="1564" spans="2:79" x14ac:dyDescent="0.25">
      <c r="B1564" s="263"/>
      <c r="C1564" s="261"/>
      <c r="I1564" s="220"/>
      <c r="J1564" s="253"/>
      <c r="K1564" s="254"/>
      <c r="L1564" s="254"/>
      <c r="M1564" s="255"/>
      <c r="N1564" s="326"/>
      <c r="O1564" s="256"/>
      <c r="P1564" s="256"/>
      <c r="Q1564" s="256"/>
      <c r="R1564" s="256"/>
      <c r="S1564" s="256"/>
      <c r="T1564" s="256"/>
      <c r="U1564" s="256"/>
      <c r="V1564" s="257"/>
      <c r="W1564" s="257"/>
      <c r="X1564" s="257"/>
      <c r="Y1564" s="257"/>
      <c r="Z1564" s="257"/>
      <c r="AA1564" s="257"/>
      <c r="AB1564" s="253"/>
      <c r="AC1564" s="258"/>
      <c r="AD1564" s="253"/>
      <c r="AE1564" s="253"/>
      <c r="AF1564" s="253"/>
      <c r="AG1564" s="253"/>
      <c r="AH1564" s="253"/>
      <c r="AI1564" s="253"/>
      <c r="AJ1564" s="253"/>
      <c r="AK1564" s="258"/>
      <c r="AL1564" s="258"/>
      <c r="AM1564" s="258"/>
      <c r="AN1564" s="258"/>
      <c r="AO1564" s="258"/>
      <c r="AP1564" s="258"/>
      <c r="AQ1564" s="258"/>
      <c r="AR1564" s="258"/>
      <c r="AS1564" s="258"/>
      <c r="AT1564" s="258"/>
      <c r="AU1564" s="258"/>
      <c r="AV1564" s="258"/>
      <c r="AW1564" s="258"/>
      <c r="AX1564" s="258"/>
      <c r="AY1564" s="258"/>
      <c r="AZ1564" s="258"/>
      <c r="BA1564" s="258"/>
      <c r="BB1564" s="258"/>
      <c r="BC1564" s="258"/>
      <c r="BD1564" s="258"/>
      <c r="BE1564" s="258"/>
      <c r="BF1564" s="258"/>
      <c r="BG1564" s="258"/>
      <c r="BH1564" s="258"/>
      <c r="BI1564" s="258"/>
      <c r="BJ1564" s="258"/>
      <c r="BK1564" s="258"/>
      <c r="BL1564" s="297"/>
      <c r="BM1564" s="258"/>
      <c r="BN1564" s="258"/>
      <c r="BO1564" s="258"/>
      <c r="BP1564" s="258"/>
      <c r="BQ1564" s="258"/>
      <c r="BR1564" s="258"/>
      <c r="BS1564" s="258"/>
      <c r="BT1564" s="258"/>
      <c r="BU1564" s="258"/>
      <c r="BV1564" s="259"/>
      <c r="BW1564" s="260"/>
      <c r="BX1564" s="258"/>
      <c r="BY1564" s="258"/>
      <c r="BZ1564" s="258"/>
      <c r="CA1564" s="258"/>
    </row>
    <row r="1565" spans="2:79" x14ac:dyDescent="0.25">
      <c r="B1565" s="263"/>
      <c r="C1565" s="261"/>
      <c r="I1565" s="220"/>
      <c r="J1565" s="253"/>
      <c r="K1565" s="254"/>
      <c r="L1565" s="254"/>
      <c r="M1565" s="255"/>
      <c r="N1565" s="326"/>
      <c r="O1565" s="256"/>
      <c r="P1565" s="256"/>
      <c r="Q1565" s="256"/>
      <c r="R1565" s="256"/>
      <c r="S1565" s="256"/>
      <c r="T1565" s="256"/>
      <c r="U1565" s="256"/>
      <c r="V1565" s="257"/>
      <c r="W1565" s="257"/>
      <c r="X1565" s="257"/>
      <c r="Y1565" s="257"/>
      <c r="Z1565" s="257"/>
      <c r="AA1565" s="257"/>
      <c r="AB1565" s="253"/>
      <c r="AC1565" s="258"/>
      <c r="AD1565" s="253"/>
      <c r="AE1565" s="253"/>
      <c r="AF1565" s="253"/>
      <c r="AG1565" s="253"/>
      <c r="AH1565" s="253"/>
      <c r="AI1565" s="253"/>
      <c r="AJ1565" s="253"/>
      <c r="AK1565" s="258"/>
      <c r="AL1565" s="258"/>
      <c r="AM1565" s="258"/>
      <c r="AN1565" s="258"/>
      <c r="AO1565" s="258"/>
      <c r="AP1565" s="258"/>
      <c r="AQ1565" s="258"/>
      <c r="AR1565" s="258"/>
      <c r="AS1565" s="258"/>
      <c r="AT1565" s="258"/>
      <c r="AU1565" s="258"/>
      <c r="AV1565" s="258"/>
      <c r="AW1565" s="258"/>
      <c r="AX1565" s="258"/>
      <c r="AY1565" s="258"/>
      <c r="AZ1565" s="258"/>
      <c r="BA1565" s="258"/>
      <c r="BB1565" s="258"/>
      <c r="BC1565" s="258"/>
      <c r="BD1565" s="258"/>
      <c r="BE1565" s="258"/>
      <c r="BF1565" s="258"/>
      <c r="BG1565" s="258"/>
      <c r="BH1565" s="258"/>
      <c r="BI1565" s="258"/>
      <c r="BJ1565" s="258"/>
      <c r="BK1565" s="258"/>
      <c r="BL1565" s="297"/>
      <c r="BM1565" s="258"/>
      <c r="BN1565" s="258"/>
      <c r="BO1565" s="258"/>
      <c r="BP1565" s="258"/>
      <c r="BQ1565" s="258"/>
      <c r="BR1565" s="258"/>
      <c r="BS1565" s="258"/>
      <c r="BT1565" s="258"/>
      <c r="BU1565" s="258"/>
      <c r="BV1565" s="259"/>
      <c r="BW1565" s="260"/>
      <c r="BX1565" s="258"/>
      <c r="BY1565" s="258"/>
      <c r="BZ1565" s="258"/>
      <c r="CA1565" s="258"/>
    </row>
    <row r="1566" spans="2:79" x14ac:dyDescent="0.25">
      <c r="B1566" s="263"/>
      <c r="C1566" s="261"/>
      <c r="I1566" s="220"/>
      <c r="J1566" s="253"/>
      <c r="K1566" s="254"/>
      <c r="L1566" s="254"/>
      <c r="M1566" s="255"/>
      <c r="N1566" s="326"/>
      <c r="O1566" s="256"/>
      <c r="P1566" s="256"/>
      <c r="Q1566" s="256"/>
      <c r="R1566" s="256"/>
      <c r="S1566" s="256"/>
      <c r="T1566" s="256"/>
      <c r="U1566" s="256"/>
      <c r="V1566" s="257"/>
      <c r="W1566" s="257"/>
      <c r="X1566" s="257"/>
      <c r="Y1566" s="257"/>
      <c r="Z1566" s="257"/>
      <c r="AA1566" s="257"/>
      <c r="AB1566" s="253"/>
      <c r="AC1566" s="258"/>
      <c r="AD1566" s="253"/>
      <c r="AE1566" s="253"/>
      <c r="AF1566" s="253"/>
      <c r="AG1566" s="253"/>
      <c r="AH1566" s="253"/>
      <c r="AI1566" s="253"/>
      <c r="AJ1566" s="253"/>
      <c r="AK1566" s="258"/>
      <c r="AL1566" s="258"/>
      <c r="AM1566" s="258"/>
      <c r="AN1566" s="258"/>
      <c r="AO1566" s="258"/>
      <c r="AP1566" s="258"/>
      <c r="AQ1566" s="258"/>
      <c r="AR1566" s="258"/>
      <c r="AS1566" s="258"/>
      <c r="AT1566" s="258"/>
      <c r="AU1566" s="258"/>
      <c r="AV1566" s="258"/>
      <c r="AW1566" s="258"/>
      <c r="AX1566" s="258"/>
      <c r="AY1566" s="258"/>
      <c r="AZ1566" s="258"/>
      <c r="BA1566" s="258"/>
      <c r="BB1566" s="258"/>
      <c r="BC1566" s="258"/>
      <c r="BD1566" s="258"/>
      <c r="BE1566" s="258"/>
      <c r="BF1566" s="258"/>
      <c r="BG1566" s="258"/>
      <c r="BH1566" s="258"/>
      <c r="BI1566" s="258"/>
      <c r="BJ1566" s="258"/>
      <c r="BK1566" s="258"/>
      <c r="BL1566" s="297"/>
      <c r="BM1566" s="258"/>
      <c r="BN1566" s="258"/>
      <c r="BO1566" s="258"/>
      <c r="BP1566" s="258"/>
      <c r="BQ1566" s="258"/>
      <c r="BR1566" s="258"/>
      <c r="BS1566" s="258"/>
      <c r="BT1566" s="258"/>
      <c r="BU1566" s="258"/>
      <c r="BV1566" s="259"/>
      <c r="BW1566" s="260"/>
      <c r="BX1566" s="258"/>
      <c r="BY1566" s="258"/>
      <c r="BZ1566" s="258"/>
      <c r="CA1566" s="258"/>
    </row>
    <row r="1567" spans="2:79" x14ac:dyDescent="0.25">
      <c r="B1567" s="263"/>
      <c r="C1567" s="261"/>
      <c r="I1567" s="220"/>
      <c r="J1567" s="253"/>
      <c r="K1567" s="254"/>
      <c r="L1567" s="254"/>
      <c r="M1567" s="255"/>
      <c r="N1567" s="326"/>
      <c r="O1567" s="256"/>
      <c r="P1567" s="256"/>
      <c r="Q1567" s="256"/>
      <c r="R1567" s="256"/>
      <c r="S1567" s="256"/>
      <c r="T1567" s="256"/>
      <c r="U1567" s="256"/>
      <c r="V1567" s="257"/>
      <c r="W1567" s="257"/>
      <c r="X1567" s="257"/>
      <c r="Y1567" s="257"/>
      <c r="Z1567" s="257"/>
      <c r="AA1567" s="257"/>
      <c r="AB1567" s="253"/>
      <c r="AC1567" s="258"/>
      <c r="AD1567" s="253"/>
      <c r="AE1567" s="253"/>
      <c r="AF1567" s="253"/>
      <c r="AG1567" s="253"/>
      <c r="AH1567" s="253"/>
      <c r="AI1567" s="253"/>
      <c r="AJ1567" s="253"/>
      <c r="AK1567" s="258"/>
      <c r="AL1567" s="258"/>
      <c r="AM1567" s="258"/>
      <c r="AN1567" s="258"/>
      <c r="AO1567" s="258"/>
      <c r="AP1567" s="258"/>
      <c r="AQ1567" s="258"/>
      <c r="AR1567" s="258"/>
      <c r="AS1567" s="258"/>
      <c r="AT1567" s="258"/>
      <c r="AU1567" s="258"/>
      <c r="AV1567" s="258"/>
      <c r="AW1567" s="258"/>
      <c r="AX1567" s="258"/>
      <c r="AY1567" s="258"/>
      <c r="AZ1567" s="258"/>
      <c r="BA1567" s="258"/>
      <c r="BB1567" s="258"/>
      <c r="BC1567" s="258"/>
      <c r="BD1567" s="258"/>
      <c r="BE1567" s="258"/>
      <c r="BF1567" s="258"/>
      <c r="BG1567" s="258"/>
      <c r="BH1567" s="258"/>
      <c r="BI1567" s="258"/>
      <c r="BJ1567" s="258"/>
      <c r="BK1567" s="258"/>
      <c r="BL1567" s="297"/>
      <c r="BM1567" s="258"/>
      <c r="BN1567" s="258"/>
      <c r="BO1567" s="258"/>
      <c r="BP1567" s="258"/>
      <c r="BQ1567" s="258"/>
      <c r="BR1567" s="258"/>
      <c r="BS1567" s="258"/>
      <c r="BT1567" s="258"/>
      <c r="BU1567" s="258"/>
      <c r="BV1567" s="259"/>
      <c r="BW1567" s="260"/>
      <c r="BX1567" s="258"/>
      <c r="BY1567" s="258"/>
      <c r="BZ1567" s="258"/>
      <c r="CA1567" s="258"/>
    </row>
    <row r="1568" spans="2:79" x14ac:dyDescent="0.25">
      <c r="B1568" s="263"/>
      <c r="C1568" s="261"/>
      <c r="I1568" s="220"/>
      <c r="J1568" s="253"/>
      <c r="K1568" s="254"/>
      <c r="L1568" s="254"/>
      <c r="M1568" s="255"/>
      <c r="N1568" s="326"/>
      <c r="O1568" s="256"/>
      <c r="P1568" s="256"/>
      <c r="Q1568" s="256"/>
      <c r="R1568" s="256"/>
      <c r="S1568" s="256"/>
      <c r="T1568" s="256"/>
      <c r="U1568" s="256"/>
      <c r="V1568" s="257"/>
      <c r="W1568" s="257"/>
      <c r="X1568" s="257"/>
      <c r="Y1568" s="257"/>
      <c r="Z1568" s="257"/>
      <c r="AA1568" s="257"/>
      <c r="AB1568" s="253"/>
      <c r="AC1568" s="258"/>
      <c r="AD1568" s="253"/>
      <c r="AE1568" s="253"/>
      <c r="AF1568" s="253"/>
      <c r="AG1568" s="253"/>
      <c r="AH1568" s="253"/>
      <c r="AI1568" s="253"/>
      <c r="AJ1568" s="253"/>
      <c r="AK1568" s="258"/>
      <c r="AL1568" s="258"/>
      <c r="AM1568" s="258"/>
      <c r="AN1568" s="258"/>
      <c r="AO1568" s="258"/>
      <c r="AP1568" s="258"/>
      <c r="AQ1568" s="258"/>
      <c r="AR1568" s="258"/>
      <c r="AS1568" s="258"/>
      <c r="AT1568" s="258"/>
      <c r="AU1568" s="258"/>
      <c r="AV1568" s="258"/>
      <c r="AW1568" s="258"/>
      <c r="AX1568" s="258"/>
      <c r="AY1568" s="258"/>
      <c r="AZ1568" s="258"/>
      <c r="BA1568" s="258"/>
      <c r="BB1568" s="258"/>
      <c r="BC1568" s="258"/>
      <c r="BD1568" s="258"/>
      <c r="BE1568" s="258"/>
      <c r="BF1568" s="258"/>
      <c r="BG1568" s="258"/>
      <c r="BH1568" s="258"/>
      <c r="BI1568" s="258"/>
      <c r="BJ1568" s="258"/>
      <c r="BK1568" s="258"/>
      <c r="BL1568" s="297"/>
      <c r="BM1568" s="258"/>
      <c r="BN1568" s="258"/>
      <c r="BO1568" s="258"/>
      <c r="BP1568" s="258"/>
      <c r="BQ1568" s="258"/>
      <c r="BR1568" s="258"/>
      <c r="BS1568" s="258"/>
      <c r="BT1568" s="258"/>
      <c r="BU1568" s="258"/>
      <c r="BV1568" s="259"/>
      <c r="BW1568" s="260"/>
      <c r="BX1568" s="258"/>
      <c r="BY1568" s="258"/>
      <c r="BZ1568" s="258"/>
      <c r="CA1568" s="258"/>
    </row>
    <row r="1569" spans="2:79" x14ac:dyDescent="0.25">
      <c r="B1569" s="263"/>
      <c r="C1569" s="261"/>
      <c r="I1569" s="220"/>
      <c r="J1569" s="253"/>
      <c r="K1569" s="254"/>
      <c r="L1569" s="254"/>
      <c r="M1569" s="255"/>
      <c r="N1569" s="326"/>
      <c r="O1569" s="256"/>
      <c r="P1569" s="256"/>
      <c r="Q1569" s="256"/>
      <c r="R1569" s="256"/>
      <c r="S1569" s="256"/>
      <c r="T1569" s="256"/>
      <c r="U1569" s="256"/>
      <c r="V1569" s="257"/>
      <c r="W1569" s="257"/>
      <c r="X1569" s="257"/>
      <c r="Y1569" s="257"/>
      <c r="Z1569" s="257"/>
      <c r="AA1569" s="257"/>
      <c r="AB1569" s="253"/>
      <c r="AC1569" s="258"/>
      <c r="AD1569" s="253"/>
      <c r="AE1569" s="253"/>
      <c r="AF1569" s="253"/>
      <c r="AG1569" s="253"/>
      <c r="AH1569" s="253"/>
      <c r="AI1569" s="253"/>
      <c r="AJ1569" s="253"/>
      <c r="AK1569" s="258"/>
      <c r="AL1569" s="258"/>
      <c r="AM1569" s="258"/>
      <c r="AN1569" s="258"/>
      <c r="AO1569" s="258"/>
      <c r="AP1569" s="258"/>
      <c r="AQ1569" s="258"/>
      <c r="AR1569" s="258"/>
      <c r="AS1569" s="258"/>
      <c r="AT1569" s="258"/>
      <c r="AU1569" s="258"/>
      <c r="AV1569" s="258"/>
      <c r="AW1569" s="258"/>
      <c r="AX1569" s="258"/>
      <c r="AY1569" s="258"/>
      <c r="AZ1569" s="258"/>
      <c r="BA1569" s="258"/>
      <c r="BB1569" s="258"/>
      <c r="BC1569" s="258"/>
      <c r="BD1569" s="258"/>
      <c r="BE1569" s="258"/>
      <c r="BF1569" s="258"/>
      <c r="BG1569" s="258"/>
      <c r="BH1569" s="258"/>
      <c r="BI1569" s="258"/>
      <c r="BJ1569" s="258"/>
      <c r="BK1569" s="258"/>
      <c r="BL1569" s="297"/>
      <c r="BM1569" s="258"/>
      <c r="BN1569" s="258"/>
      <c r="BO1569" s="258"/>
      <c r="BP1569" s="258"/>
      <c r="BQ1569" s="258"/>
      <c r="BR1569" s="258"/>
      <c r="BS1569" s="258"/>
      <c r="BT1569" s="258"/>
      <c r="BU1569" s="258"/>
      <c r="BV1569" s="259"/>
      <c r="BW1569" s="260"/>
      <c r="BX1569" s="258"/>
      <c r="BY1569" s="258"/>
      <c r="BZ1569" s="258"/>
      <c r="CA1569" s="258"/>
    </row>
    <row r="1570" spans="2:79" x14ac:dyDescent="0.25">
      <c r="B1570" s="263"/>
      <c r="C1570" s="261"/>
      <c r="I1570" s="220"/>
      <c r="J1570" s="253"/>
      <c r="K1570" s="254"/>
      <c r="L1570" s="254"/>
      <c r="M1570" s="255"/>
      <c r="N1570" s="326"/>
      <c r="O1570" s="256"/>
      <c r="P1570" s="256"/>
      <c r="Q1570" s="256"/>
      <c r="R1570" s="256"/>
      <c r="S1570" s="256"/>
      <c r="T1570" s="256"/>
      <c r="U1570" s="256"/>
      <c r="V1570" s="257"/>
      <c r="W1570" s="257"/>
      <c r="X1570" s="257"/>
      <c r="Y1570" s="257"/>
      <c r="Z1570" s="257"/>
      <c r="AA1570" s="257"/>
      <c r="AB1570" s="253"/>
      <c r="AC1570" s="258"/>
      <c r="AD1570" s="253"/>
      <c r="AE1570" s="253"/>
      <c r="AF1570" s="253"/>
      <c r="AG1570" s="253"/>
      <c r="AH1570" s="253"/>
      <c r="AI1570" s="253"/>
      <c r="AJ1570" s="253"/>
      <c r="AK1570" s="258"/>
      <c r="AL1570" s="258"/>
      <c r="AM1570" s="258"/>
      <c r="AN1570" s="258"/>
      <c r="AO1570" s="258"/>
      <c r="AP1570" s="258"/>
      <c r="AQ1570" s="258"/>
      <c r="AR1570" s="258"/>
      <c r="AS1570" s="258"/>
      <c r="AT1570" s="258"/>
      <c r="AU1570" s="258"/>
      <c r="AV1570" s="258"/>
      <c r="AW1570" s="258"/>
      <c r="AX1570" s="258"/>
      <c r="AY1570" s="258"/>
      <c r="AZ1570" s="258"/>
      <c r="BA1570" s="258"/>
      <c r="BB1570" s="258"/>
      <c r="BC1570" s="258"/>
      <c r="BD1570" s="258"/>
      <c r="BE1570" s="258"/>
      <c r="BF1570" s="258"/>
      <c r="BG1570" s="258"/>
      <c r="BH1570" s="258"/>
      <c r="BI1570" s="258"/>
      <c r="BJ1570" s="258"/>
      <c r="BK1570" s="258"/>
      <c r="BL1570" s="297"/>
      <c r="BM1570" s="258"/>
      <c r="BN1570" s="258"/>
      <c r="BO1570" s="258"/>
      <c r="BP1570" s="258"/>
      <c r="BQ1570" s="258"/>
      <c r="BR1570" s="258"/>
      <c r="BS1570" s="258"/>
      <c r="BT1570" s="258"/>
      <c r="BU1570" s="258"/>
      <c r="BV1570" s="259"/>
      <c r="BW1570" s="260"/>
      <c r="BX1570" s="258"/>
      <c r="BY1570" s="258"/>
      <c r="BZ1570" s="258"/>
      <c r="CA1570" s="258"/>
    </row>
    <row r="1571" spans="2:79" x14ac:dyDescent="0.25">
      <c r="B1571" s="263"/>
      <c r="C1571" s="261"/>
      <c r="I1571" s="220"/>
      <c r="J1571" s="253"/>
      <c r="K1571" s="254"/>
      <c r="L1571" s="254"/>
      <c r="M1571" s="255"/>
      <c r="N1571" s="326"/>
      <c r="O1571" s="256"/>
      <c r="P1571" s="256"/>
      <c r="Q1571" s="256"/>
      <c r="R1571" s="256"/>
      <c r="S1571" s="256"/>
      <c r="T1571" s="256"/>
      <c r="U1571" s="256"/>
      <c r="V1571" s="257"/>
      <c r="W1571" s="257"/>
      <c r="X1571" s="257"/>
      <c r="Y1571" s="257"/>
      <c r="Z1571" s="257"/>
      <c r="AA1571" s="257"/>
      <c r="AB1571" s="253"/>
      <c r="AC1571" s="258"/>
      <c r="AD1571" s="253"/>
      <c r="AE1571" s="253"/>
      <c r="AF1571" s="253"/>
      <c r="AG1571" s="253"/>
      <c r="AH1571" s="253"/>
      <c r="AI1571" s="253"/>
      <c r="AJ1571" s="253"/>
      <c r="AK1571" s="258"/>
      <c r="AL1571" s="258"/>
      <c r="AM1571" s="258"/>
      <c r="AN1571" s="258"/>
      <c r="AO1571" s="258"/>
      <c r="AP1571" s="258"/>
      <c r="AQ1571" s="258"/>
      <c r="AR1571" s="258"/>
      <c r="AS1571" s="258"/>
      <c r="AT1571" s="258"/>
      <c r="AU1571" s="258"/>
      <c r="AV1571" s="258"/>
      <c r="AW1571" s="258"/>
      <c r="AX1571" s="258"/>
      <c r="AY1571" s="258"/>
      <c r="AZ1571" s="258"/>
      <c r="BA1571" s="258"/>
      <c r="BB1571" s="258"/>
      <c r="BC1571" s="258"/>
      <c r="BD1571" s="258"/>
      <c r="BE1571" s="258"/>
      <c r="BF1571" s="258"/>
      <c r="BG1571" s="258"/>
      <c r="BH1571" s="258"/>
      <c r="BI1571" s="258"/>
      <c r="BJ1571" s="258"/>
      <c r="BK1571" s="258"/>
      <c r="BL1571" s="297"/>
      <c r="BM1571" s="258"/>
      <c r="BN1571" s="258"/>
      <c r="BO1571" s="258"/>
      <c r="BP1571" s="258"/>
      <c r="BQ1571" s="258"/>
      <c r="BR1571" s="258"/>
      <c r="BS1571" s="258"/>
      <c r="BT1571" s="258"/>
      <c r="BU1571" s="258"/>
      <c r="BV1571" s="259"/>
      <c r="BW1571" s="260"/>
      <c r="BX1571" s="258"/>
      <c r="BY1571" s="258"/>
      <c r="BZ1571" s="258"/>
      <c r="CA1571" s="258"/>
    </row>
    <row r="1572" spans="2:79" x14ac:dyDescent="0.25">
      <c r="B1572" s="263"/>
      <c r="C1572" s="261"/>
      <c r="I1572" s="220"/>
      <c r="J1572" s="253"/>
      <c r="K1572" s="254"/>
      <c r="L1572" s="254"/>
      <c r="M1572" s="255"/>
      <c r="N1572" s="326"/>
      <c r="O1572" s="256"/>
      <c r="P1572" s="256"/>
      <c r="Q1572" s="256"/>
      <c r="R1572" s="256"/>
      <c r="S1572" s="256"/>
      <c r="T1572" s="256"/>
      <c r="U1572" s="256"/>
      <c r="V1572" s="257"/>
      <c r="W1572" s="257"/>
      <c r="X1572" s="257"/>
      <c r="Y1572" s="257"/>
      <c r="Z1572" s="257"/>
      <c r="AA1572" s="257"/>
      <c r="AB1572" s="253"/>
      <c r="AC1572" s="258"/>
      <c r="AD1572" s="253"/>
      <c r="AE1572" s="253"/>
      <c r="AF1572" s="253"/>
      <c r="AG1572" s="253"/>
      <c r="AH1572" s="253"/>
      <c r="AI1572" s="253"/>
      <c r="AJ1572" s="253"/>
      <c r="AK1572" s="258"/>
      <c r="AL1572" s="258"/>
      <c r="AM1572" s="258"/>
      <c r="AN1572" s="258"/>
      <c r="AO1572" s="258"/>
      <c r="AP1572" s="258"/>
      <c r="AQ1572" s="258"/>
      <c r="AR1572" s="258"/>
      <c r="AS1572" s="258"/>
      <c r="AT1572" s="258"/>
      <c r="AU1572" s="258"/>
      <c r="AV1572" s="258"/>
      <c r="AW1572" s="258"/>
      <c r="AX1572" s="258"/>
      <c r="AY1572" s="258"/>
      <c r="AZ1572" s="258"/>
      <c r="BA1572" s="258"/>
      <c r="BB1572" s="258"/>
      <c r="BC1572" s="258"/>
      <c r="BD1572" s="258"/>
      <c r="BE1572" s="258"/>
      <c r="BF1572" s="258"/>
      <c r="BG1572" s="258"/>
      <c r="BH1572" s="258"/>
      <c r="BI1572" s="258"/>
      <c r="BJ1572" s="258"/>
      <c r="BK1572" s="258"/>
      <c r="BL1572" s="297"/>
      <c r="BM1572" s="258"/>
      <c r="BN1572" s="258"/>
      <c r="BO1572" s="258"/>
      <c r="BP1572" s="258"/>
      <c r="BQ1572" s="258"/>
      <c r="BR1572" s="258"/>
      <c r="BS1572" s="258"/>
      <c r="BT1572" s="258"/>
      <c r="BU1572" s="258"/>
      <c r="BV1572" s="259"/>
      <c r="BW1572" s="260"/>
      <c r="BX1572" s="258"/>
      <c r="BY1572" s="258"/>
      <c r="BZ1572" s="258"/>
      <c r="CA1572" s="258"/>
    </row>
    <row r="1573" spans="2:79" x14ac:dyDescent="0.25">
      <c r="B1573" s="263"/>
      <c r="C1573" s="261"/>
      <c r="I1573" s="220"/>
      <c r="J1573" s="253"/>
      <c r="K1573" s="254"/>
      <c r="L1573" s="254"/>
      <c r="M1573" s="255"/>
      <c r="N1573" s="326"/>
      <c r="O1573" s="256"/>
      <c r="P1573" s="256"/>
      <c r="Q1573" s="256"/>
      <c r="R1573" s="256"/>
      <c r="S1573" s="256"/>
      <c r="T1573" s="256"/>
      <c r="U1573" s="256"/>
      <c r="V1573" s="257"/>
      <c r="W1573" s="257"/>
      <c r="X1573" s="257"/>
      <c r="Y1573" s="257"/>
      <c r="Z1573" s="257"/>
      <c r="AA1573" s="257"/>
      <c r="AB1573" s="253"/>
      <c r="AC1573" s="258"/>
      <c r="AD1573" s="253"/>
      <c r="AE1573" s="253"/>
      <c r="AF1573" s="253"/>
      <c r="AG1573" s="253"/>
      <c r="AH1573" s="253"/>
      <c r="AI1573" s="253"/>
      <c r="AJ1573" s="253"/>
      <c r="AK1573" s="258"/>
      <c r="AL1573" s="258"/>
      <c r="AM1573" s="258"/>
      <c r="AN1573" s="258"/>
      <c r="AO1573" s="258"/>
      <c r="AP1573" s="258"/>
      <c r="AQ1573" s="258"/>
      <c r="AR1573" s="258"/>
      <c r="AS1573" s="258"/>
      <c r="AT1573" s="258"/>
      <c r="AU1573" s="258"/>
      <c r="AV1573" s="258"/>
      <c r="AW1573" s="258"/>
      <c r="AX1573" s="258"/>
      <c r="AY1573" s="258"/>
      <c r="AZ1573" s="258"/>
      <c r="BA1573" s="258"/>
      <c r="BB1573" s="258"/>
      <c r="BC1573" s="258"/>
      <c r="BD1573" s="258"/>
      <c r="BE1573" s="258"/>
      <c r="BF1573" s="258"/>
      <c r="BG1573" s="258"/>
      <c r="BH1573" s="258"/>
      <c r="BI1573" s="258"/>
      <c r="BJ1573" s="258"/>
      <c r="BK1573" s="258"/>
      <c r="BL1573" s="297"/>
      <c r="BM1573" s="258"/>
      <c r="BN1573" s="258"/>
      <c r="BO1573" s="258"/>
      <c r="BP1573" s="258"/>
      <c r="BQ1573" s="258"/>
      <c r="BR1573" s="258"/>
      <c r="BS1573" s="258"/>
      <c r="BT1573" s="258"/>
      <c r="BU1573" s="258"/>
      <c r="BV1573" s="259"/>
      <c r="BW1573" s="260"/>
      <c r="BX1573" s="258"/>
      <c r="BY1573" s="258"/>
      <c r="BZ1573" s="258"/>
      <c r="CA1573" s="258"/>
    </row>
    <row r="1574" spans="2:79" x14ac:dyDescent="0.25">
      <c r="B1574" s="263"/>
      <c r="C1574" s="261"/>
      <c r="I1574" s="220"/>
      <c r="J1574" s="253"/>
      <c r="K1574" s="254"/>
      <c r="L1574" s="254"/>
      <c r="M1574" s="255"/>
      <c r="N1574" s="326"/>
      <c r="O1574" s="256"/>
      <c r="P1574" s="256"/>
      <c r="Q1574" s="256"/>
      <c r="R1574" s="256"/>
      <c r="S1574" s="256"/>
      <c r="T1574" s="256"/>
      <c r="U1574" s="256"/>
      <c r="V1574" s="257"/>
      <c r="W1574" s="257"/>
      <c r="X1574" s="257"/>
      <c r="Y1574" s="257"/>
      <c r="Z1574" s="257"/>
      <c r="AA1574" s="257"/>
      <c r="AB1574" s="253"/>
      <c r="AC1574" s="258"/>
      <c r="AD1574" s="253"/>
      <c r="AE1574" s="253"/>
      <c r="AF1574" s="253"/>
      <c r="AG1574" s="253"/>
      <c r="AH1574" s="253"/>
      <c r="AI1574" s="253"/>
      <c r="AJ1574" s="253"/>
      <c r="AK1574" s="258"/>
      <c r="AL1574" s="258"/>
      <c r="AM1574" s="258"/>
      <c r="AN1574" s="258"/>
      <c r="AO1574" s="258"/>
      <c r="AP1574" s="258"/>
      <c r="AQ1574" s="258"/>
      <c r="AR1574" s="258"/>
      <c r="AS1574" s="258"/>
      <c r="AT1574" s="258"/>
      <c r="AU1574" s="258"/>
      <c r="AV1574" s="258"/>
      <c r="AW1574" s="258"/>
      <c r="AX1574" s="258"/>
      <c r="AY1574" s="258"/>
      <c r="AZ1574" s="258"/>
      <c r="BA1574" s="258"/>
      <c r="BB1574" s="258"/>
      <c r="BC1574" s="258"/>
      <c r="BD1574" s="258"/>
      <c r="BE1574" s="258"/>
      <c r="BF1574" s="258"/>
      <c r="BG1574" s="258"/>
      <c r="BH1574" s="258"/>
      <c r="BI1574" s="258"/>
      <c r="BJ1574" s="258"/>
      <c r="BK1574" s="258"/>
      <c r="BL1574" s="297"/>
      <c r="BM1574" s="258"/>
      <c r="BN1574" s="258"/>
      <c r="BO1574" s="258"/>
      <c r="BP1574" s="258"/>
      <c r="BQ1574" s="258"/>
      <c r="BR1574" s="258"/>
      <c r="BS1574" s="258"/>
      <c r="BT1574" s="258"/>
      <c r="BU1574" s="258"/>
      <c r="BV1574" s="259"/>
      <c r="BW1574" s="260"/>
      <c r="BX1574" s="258"/>
      <c r="BY1574" s="258"/>
      <c r="BZ1574" s="258"/>
      <c r="CA1574" s="258"/>
    </row>
    <row r="1575" spans="2:79" x14ac:dyDescent="0.25">
      <c r="B1575" s="263"/>
      <c r="C1575" s="261"/>
      <c r="I1575" s="220"/>
      <c r="J1575" s="253"/>
      <c r="K1575" s="254"/>
      <c r="L1575" s="254"/>
      <c r="M1575" s="255"/>
      <c r="N1575" s="326"/>
      <c r="O1575" s="256"/>
      <c r="P1575" s="256"/>
      <c r="Q1575" s="256"/>
      <c r="R1575" s="256"/>
      <c r="S1575" s="256"/>
      <c r="T1575" s="256"/>
      <c r="U1575" s="256"/>
      <c r="V1575" s="257"/>
      <c r="W1575" s="257"/>
      <c r="X1575" s="257"/>
      <c r="Y1575" s="257"/>
      <c r="Z1575" s="257"/>
      <c r="AA1575" s="257"/>
      <c r="AB1575" s="253"/>
      <c r="AC1575" s="258"/>
      <c r="AD1575" s="253"/>
      <c r="AE1575" s="253"/>
      <c r="AF1575" s="253"/>
      <c r="AG1575" s="253"/>
      <c r="AH1575" s="253"/>
      <c r="AI1575" s="253"/>
      <c r="AJ1575" s="253"/>
      <c r="AK1575" s="258"/>
      <c r="AL1575" s="258"/>
      <c r="AM1575" s="258"/>
      <c r="AN1575" s="258"/>
      <c r="AO1575" s="258"/>
      <c r="AP1575" s="258"/>
      <c r="AQ1575" s="258"/>
      <c r="AR1575" s="258"/>
      <c r="AS1575" s="258"/>
      <c r="AT1575" s="258"/>
      <c r="AU1575" s="258"/>
      <c r="AV1575" s="258"/>
      <c r="AW1575" s="258"/>
      <c r="AX1575" s="258"/>
      <c r="AY1575" s="258"/>
      <c r="AZ1575" s="258"/>
      <c r="BA1575" s="258"/>
      <c r="BB1575" s="258"/>
      <c r="BC1575" s="258"/>
      <c r="BD1575" s="258"/>
      <c r="BE1575" s="258"/>
      <c r="BF1575" s="258"/>
      <c r="BG1575" s="258"/>
      <c r="BH1575" s="258"/>
      <c r="BI1575" s="258"/>
      <c r="BJ1575" s="258"/>
      <c r="BK1575" s="258"/>
      <c r="BL1575" s="297"/>
      <c r="BM1575" s="258"/>
      <c r="BN1575" s="258"/>
      <c r="BO1575" s="258"/>
      <c r="BP1575" s="258"/>
      <c r="BQ1575" s="258"/>
      <c r="BR1575" s="258"/>
      <c r="BS1575" s="258"/>
      <c r="BT1575" s="258"/>
      <c r="BU1575" s="258"/>
      <c r="BV1575" s="259"/>
      <c r="BW1575" s="260"/>
      <c r="BX1575" s="258"/>
      <c r="BY1575" s="258"/>
      <c r="BZ1575" s="258"/>
      <c r="CA1575" s="258"/>
    </row>
    <row r="1576" spans="2:79" x14ac:dyDescent="0.25">
      <c r="B1576" s="263"/>
      <c r="C1576" s="261"/>
      <c r="I1576" s="220"/>
      <c r="J1576" s="253"/>
      <c r="K1576" s="254"/>
      <c r="L1576" s="254"/>
      <c r="M1576" s="255"/>
      <c r="N1576" s="326"/>
      <c r="O1576" s="256"/>
      <c r="P1576" s="256"/>
      <c r="Q1576" s="256"/>
      <c r="R1576" s="256"/>
      <c r="S1576" s="256"/>
      <c r="T1576" s="256"/>
      <c r="U1576" s="256"/>
      <c r="V1576" s="257"/>
      <c r="W1576" s="257"/>
      <c r="X1576" s="257"/>
      <c r="Y1576" s="257"/>
      <c r="Z1576" s="257"/>
      <c r="AA1576" s="257"/>
      <c r="AB1576" s="253"/>
      <c r="AC1576" s="258"/>
      <c r="AD1576" s="253"/>
      <c r="AE1576" s="253"/>
      <c r="AF1576" s="253"/>
      <c r="AG1576" s="253"/>
      <c r="AH1576" s="253"/>
      <c r="AI1576" s="253"/>
      <c r="AJ1576" s="253"/>
      <c r="AK1576" s="258"/>
      <c r="AL1576" s="258"/>
      <c r="AM1576" s="258"/>
      <c r="AN1576" s="258"/>
      <c r="AO1576" s="258"/>
      <c r="AP1576" s="258"/>
      <c r="AQ1576" s="258"/>
      <c r="AR1576" s="258"/>
      <c r="AS1576" s="258"/>
      <c r="AT1576" s="258"/>
      <c r="AU1576" s="258"/>
      <c r="AV1576" s="258"/>
      <c r="AW1576" s="258"/>
      <c r="AX1576" s="258"/>
      <c r="AY1576" s="258"/>
      <c r="AZ1576" s="258"/>
      <c r="BA1576" s="258"/>
      <c r="BB1576" s="258"/>
      <c r="BC1576" s="258"/>
      <c r="BD1576" s="258"/>
      <c r="BE1576" s="258"/>
      <c r="BF1576" s="258"/>
      <c r="BG1576" s="258"/>
      <c r="BH1576" s="258"/>
      <c r="BI1576" s="258"/>
      <c r="BJ1576" s="258"/>
      <c r="BK1576" s="258"/>
      <c r="BL1576" s="297"/>
      <c r="BM1576" s="258"/>
      <c r="BN1576" s="258"/>
      <c r="BO1576" s="258"/>
      <c r="BP1576" s="258"/>
      <c r="BQ1576" s="258"/>
      <c r="BR1576" s="258"/>
      <c r="BS1576" s="258"/>
      <c r="BT1576" s="258"/>
      <c r="BU1576" s="258"/>
      <c r="BV1576" s="259"/>
      <c r="BW1576" s="260"/>
      <c r="BX1576" s="258"/>
      <c r="BY1576" s="258"/>
      <c r="BZ1576" s="258"/>
      <c r="CA1576" s="258"/>
    </row>
    <row r="1577" spans="2:79" x14ac:dyDescent="0.25">
      <c r="B1577" s="263"/>
      <c r="C1577" s="261"/>
      <c r="I1577" s="220"/>
      <c r="J1577" s="253"/>
      <c r="K1577" s="254"/>
      <c r="L1577" s="254"/>
      <c r="M1577" s="255"/>
      <c r="N1577" s="326"/>
      <c r="O1577" s="256"/>
      <c r="P1577" s="256"/>
      <c r="Q1577" s="256"/>
      <c r="R1577" s="256"/>
      <c r="S1577" s="256"/>
      <c r="T1577" s="256"/>
      <c r="U1577" s="256"/>
      <c r="V1577" s="257"/>
      <c r="W1577" s="257"/>
      <c r="X1577" s="257"/>
      <c r="Y1577" s="257"/>
      <c r="Z1577" s="257"/>
      <c r="AA1577" s="257"/>
      <c r="AB1577" s="253"/>
      <c r="AC1577" s="258"/>
      <c r="AD1577" s="253"/>
      <c r="AE1577" s="253"/>
      <c r="AF1577" s="253"/>
      <c r="AG1577" s="253"/>
      <c r="AH1577" s="253"/>
      <c r="AI1577" s="253"/>
      <c r="AJ1577" s="253"/>
      <c r="AK1577" s="258"/>
      <c r="AL1577" s="258"/>
      <c r="AM1577" s="258"/>
      <c r="AN1577" s="258"/>
      <c r="AO1577" s="258"/>
      <c r="AP1577" s="258"/>
      <c r="AQ1577" s="258"/>
      <c r="AR1577" s="258"/>
      <c r="AS1577" s="258"/>
      <c r="AT1577" s="258"/>
      <c r="AU1577" s="258"/>
      <c r="AV1577" s="258"/>
      <c r="AW1577" s="258"/>
      <c r="AX1577" s="258"/>
      <c r="AY1577" s="258"/>
      <c r="AZ1577" s="258"/>
      <c r="BA1577" s="258"/>
      <c r="BB1577" s="258"/>
      <c r="BC1577" s="258"/>
      <c r="BD1577" s="258"/>
      <c r="BE1577" s="258"/>
      <c r="BF1577" s="258"/>
      <c r="BG1577" s="258"/>
      <c r="BH1577" s="258"/>
      <c r="BI1577" s="258"/>
      <c r="BJ1577" s="258"/>
      <c r="BK1577" s="258"/>
      <c r="BL1577" s="297"/>
      <c r="BM1577" s="258"/>
      <c r="BN1577" s="258"/>
      <c r="BO1577" s="258"/>
      <c r="BP1577" s="258"/>
      <c r="BQ1577" s="258"/>
      <c r="BR1577" s="258"/>
      <c r="BS1577" s="258"/>
      <c r="BT1577" s="258"/>
      <c r="BU1577" s="258"/>
      <c r="BV1577" s="259"/>
      <c r="BW1577" s="260"/>
      <c r="BX1577" s="258"/>
      <c r="BY1577" s="258"/>
      <c r="BZ1577" s="258"/>
      <c r="CA1577" s="258"/>
    </row>
    <row r="1578" spans="2:79" x14ac:dyDescent="0.25">
      <c r="B1578" s="263"/>
      <c r="C1578" s="261"/>
      <c r="I1578" s="220"/>
      <c r="J1578" s="253"/>
      <c r="K1578" s="254"/>
      <c r="L1578" s="254"/>
      <c r="M1578" s="255"/>
      <c r="N1578" s="326"/>
      <c r="O1578" s="256"/>
      <c r="P1578" s="256"/>
      <c r="Q1578" s="256"/>
      <c r="R1578" s="256"/>
      <c r="S1578" s="256"/>
      <c r="T1578" s="256"/>
      <c r="U1578" s="256"/>
      <c r="V1578" s="257"/>
      <c r="W1578" s="257"/>
      <c r="X1578" s="257"/>
      <c r="Y1578" s="257"/>
      <c r="Z1578" s="257"/>
      <c r="AA1578" s="257"/>
      <c r="AB1578" s="253"/>
      <c r="AC1578" s="258"/>
      <c r="AD1578" s="253"/>
      <c r="AE1578" s="253"/>
      <c r="AF1578" s="253"/>
      <c r="AG1578" s="253"/>
      <c r="AH1578" s="253"/>
      <c r="AI1578" s="253"/>
      <c r="AJ1578" s="253"/>
      <c r="AK1578" s="258"/>
      <c r="AL1578" s="258"/>
      <c r="AM1578" s="258"/>
      <c r="AN1578" s="258"/>
      <c r="AO1578" s="258"/>
      <c r="AP1578" s="258"/>
      <c r="AQ1578" s="258"/>
      <c r="AR1578" s="258"/>
      <c r="AS1578" s="258"/>
      <c r="AT1578" s="258"/>
      <c r="AU1578" s="258"/>
      <c r="AV1578" s="258"/>
      <c r="AW1578" s="258"/>
      <c r="AX1578" s="258"/>
      <c r="AY1578" s="258"/>
      <c r="AZ1578" s="258"/>
      <c r="BA1578" s="258"/>
      <c r="BB1578" s="258"/>
      <c r="BC1578" s="258"/>
      <c r="BD1578" s="258"/>
      <c r="BE1578" s="258"/>
      <c r="BF1578" s="258"/>
      <c r="BG1578" s="258"/>
      <c r="BH1578" s="258"/>
      <c r="BI1578" s="258"/>
      <c r="BJ1578" s="258"/>
      <c r="BK1578" s="258"/>
      <c r="BL1578" s="297"/>
      <c r="BM1578" s="258"/>
      <c r="BN1578" s="258"/>
      <c r="BO1578" s="258"/>
      <c r="BP1578" s="258"/>
      <c r="BQ1578" s="258"/>
      <c r="BR1578" s="258"/>
      <c r="BS1578" s="258"/>
      <c r="BT1578" s="258"/>
      <c r="BU1578" s="258"/>
      <c r="BV1578" s="259"/>
      <c r="BW1578" s="260"/>
      <c r="BX1578" s="258"/>
      <c r="BY1578" s="258"/>
      <c r="BZ1578" s="258"/>
      <c r="CA1578" s="258"/>
    </row>
    <row r="1579" spans="2:79" x14ac:dyDescent="0.25">
      <c r="B1579" s="263"/>
      <c r="C1579" s="261"/>
      <c r="I1579" s="220"/>
      <c r="J1579" s="253"/>
      <c r="K1579" s="254"/>
      <c r="L1579" s="254"/>
      <c r="M1579" s="255"/>
      <c r="N1579" s="326"/>
      <c r="O1579" s="256"/>
      <c r="P1579" s="256"/>
      <c r="Q1579" s="256"/>
      <c r="R1579" s="256"/>
      <c r="S1579" s="256"/>
      <c r="T1579" s="256"/>
      <c r="U1579" s="256"/>
      <c r="V1579" s="257"/>
      <c r="W1579" s="257"/>
      <c r="X1579" s="257"/>
      <c r="Y1579" s="257"/>
      <c r="Z1579" s="257"/>
      <c r="AA1579" s="257"/>
      <c r="AB1579" s="253"/>
      <c r="AC1579" s="258"/>
      <c r="AD1579" s="253"/>
      <c r="AE1579" s="253"/>
      <c r="AF1579" s="253"/>
      <c r="AG1579" s="253"/>
      <c r="AH1579" s="253"/>
      <c r="AI1579" s="253"/>
      <c r="AJ1579" s="253"/>
      <c r="AK1579" s="258"/>
      <c r="AL1579" s="258"/>
      <c r="AM1579" s="258"/>
      <c r="AN1579" s="258"/>
      <c r="AO1579" s="258"/>
      <c r="AP1579" s="258"/>
      <c r="AQ1579" s="258"/>
      <c r="AR1579" s="258"/>
      <c r="AS1579" s="258"/>
      <c r="AT1579" s="258"/>
      <c r="AU1579" s="258"/>
      <c r="AV1579" s="258"/>
      <c r="AW1579" s="258"/>
      <c r="AX1579" s="258"/>
      <c r="AY1579" s="258"/>
      <c r="AZ1579" s="258"/>
      <c r="BA1579" s="258"/>
      <c r="BB1579" s="258"/>
      <c r="BC1579" s="258"/>
      <c r="BD1579" s="258"/>
      <c r="BE1579" s="258"/>
      <c r="BF1579" s="258"/>
      <c r="BG1579" s="258"/>
      <c r="BH1579" s="258"/>
      <c r="BI1579" s="258"/>
      <c r="BJ1579" s="258"/>
      <c r="BK1579" s="258"/>
      <c r="BL1579" s="297"/>
      <c r="BM1579" s="258"/>
      <c r="BN1579" s="258"/>
      <c r="BO1579" s="258"/>
      <c r="BP1579" s="258"/>
      <c r="BQ1579" s="258"/>
      <c r="BR1579" s="258"/>
      <c r="BS1579" s="258"/>
      <c r="BT1579" s="258"/>
      <c r="BU1579" s="258"/>
      <c r="BV1579" s="259"/>
      <c r="BW1579" s="260"/>
      <c r="BX1579" s="258"/>
      <c r="BY1579" s="258"/>
      <c r="BZ1579" s="258"/>
      <c r="CA1579" s="258"/>
    </row>
    <row r="1580" spans="2:79" x14ac:dyDescent="0.25">
      <c r="B1580" s="263"/>
      <c r="C1580" s="261"/>
      <c r="I1580" s="220"/>
      <c r="J1580" s="253"/>
      <c r="K1580" s="254"/>
      <c r="L1580" s="254"/>
      <c r="M1580" s="255"/>
      <c r="N1580" s="326"/>
      <c r="O1580" s="256"/>
      <c r="P1580" s="256"/>
      <c r="Q1580" s="256"/>
      <c r="R1580" s="256"/>
      <c r="S1580" s="256"/>
      <c r="T1580" s="256"/>
      <c r="U1580" s="256"/>
      <c r="V1580" s="257"/>
      <c r="W1580" s="257"/>
      <c r="X1580" s="257"/>
      <c r="Y1580" s="257"/>
      <c r="Z1580" s="257"/>
      <c r="AA1580" s="257"/>
      <c r="AB1580" s="253"/>
      <c r="AC1580" s="258"/>
      <c r="AD1580" s="253"/>
      <c r="AE1580" s="253"/>
      <c r="AF1580" s="253"/>
      <c r="AG1580" s="253"/>
      <c r="AH1580" s="253"/>
      <c r="AI1580" s="253"/>
      <c r="AJ1580" s="253"/>
      <c r="AK1580" s="258"/>
      <c r="AL1580" s="258"/>
      <c r="AM1580" s="258"/>
      <c r="AN1580" s="258"/>
      <c r="AO1580" s="258"/>
      <c r="AP1580" s="258"/>
      <c r="AQ1580" s="258"/>
      <c r="AR1580" s="258"/>
      <c r="AS1580" s="258"/>
      <c r="AT1580" s="258"/>
      <c r="AU1580" s="258"/>
      <c r="AV1580" s="258"/>
      <c r="AW1580" s="258"/>
      <c r="AX1580" s="258"/>
      <c r="AY1580" s="258"/>
      <c r="AZ1580" s="258"/>
      <c r="BA1580" s="258"/>
      <c r="BB1580" s="258"/>
      <c r="BC1580" s="258"/>
      <c r="BD1580" s="258"/>
      <c r="BE1580" s="258"/>
      <c r="BF1580" s="258"/>
      <c r="BG1580" s="258"/>
      <c r="BH1580" s="258"/>
      <c r="BI1580" s="258"/>
      <c r="BJ1580" s="258"/>
      <c r="BK1580" s="258"/>
      <c r="BL1580" s="297"/>
      <c r="BM1580" s="258"/>
      <c r="BN1580" s="258"/>
      <c r="BO1580" s="258"/>
      <c r="BP1580" s="258"/>
      <c r="BQ1580" s="258"/>
      <c r="BR1580" s="258"/>
      <c r="BS1580" s="258"/>
      <c r="BT1580" s="258"/>
      <c r="BU1580" s="258"/>
      <c r="BV1580" s="259"/>
      <c r="BW1580" s="260"/>
      <c r="BX1580" s="258"/>
      <c r="BY1580" s="258"/>
      <c r="BZ1580" s="258"/>
      <c r="CA1580" s="258"/>
    </row>
    <row r="1581" spans="2:79" x14ac:dyDescent="0.25">
      <c r="B1581" s="263"/>
      <c r="C1581" s="261"/>
      <c r="I1581" s="220"/>
      <c r="J1581" s="253"/>
      <c r="K1581" s="254"/>
      <c r="L1581" s="254"/>
      <c r="M1581" s="255"/>
      <c r="N1581" s="326"/>
      <c r="O1581" s="256"/>
      <c r="P1581" s="256"/>
      <c r="Q1581" s="256"/>
      <c r="R1581" s="256"/>
      <c r="S1581" s="256"/>
      <c r="T1581" s="256"/>
      <c r="U1581" s="256"/>
      <c r="V1581" s="257"/>
      <c r="W1581" s="257"/>
      <c r="X1581" s="257"/>
      <c r="Y1581" s="257"/>
      <c r="Z1581" s="257"/>
      <c r="AA1581" s="257"/>
      <c r="AB1581" s="253"/>
      <c r="AC1581" s="258"/>
      <c r="AD1581" s="253"/>
      <c r="AE1581" s="253"/>
      <c r="AF1581" s="253"/>
      <c r="AG1581" s="253"/>
      <c r="AH1581" s="253"/>
      <c r="AI1581" s="253"/>
      <c r="AJ1581" s="253"/>
      <c r="AK1581" s="258"/>
      <c r="AL1581" s="258"/>
      <c r="AM1581" s="258"/>
      <c r="AN1581" s="258"/>
      <c r="AO1581" s="258"/>
      <c r="AP1581" s="258"/>
      <c r="AQ1581" s="258"/>
      <c r="AR1581" s="258"/>
      <c r="AS1581" s="258"/>
      <c r="AT1581" s="258"/>
      <c r="AU1581" s="258"/>
      <c r="AV1581" s="258"/>
      <c r="AW1581" s="258"/>
      <c r="AX1581" s="258"/>
      <c r="AY1581" s="258"/>
      <c r="AZ1581" s="258"/>
      <c r="BA1581" s="258"/>
      <c r="BB1581" s="258"/>
      <c r="BC1581" s="258"/>
      <c r="BD1581" s="258"/>
      <c r="BE1581" s="258"/>
      <c r="BF1581" s="258"/>
      <c r="BG1581" s="258"/>
      <c r="BH1581" s="258"/>
      <c r="BI1581" s="258"/>
      <c r="BJ1581" s="258"/>
      <c r="BK1581" s="258"/>
      <c r="BL1581" s="297"/>
      <c r="BM1581" s="258"/>
      <c r="BN1581" s="258"/>
      <c r="BO1581" s="258"/>
      <c r="BP1581" s="258"/>
      <c r="BQ1581" s="258"/>
      <c r="BR1581" s="258"/>
      <c r="BS1581" s="258"/>
      <c r="BT1581" s="258"/>
      <c r="BU1581" s="258"/>
      <c r="BV1581" s="259"/>
      <c r="BW1581" s="260"/>
      <c r="BX1581" s="258"/>
      <c r="BY1581" s="258"/>
      <c r="BZ1581" s="258"/>
      <c r="CA1581" s="258"/>
    </row>
    <row r="1582" spans="2:79" x14ac:dyDescent="0.25">
      <c r="B1582" s="263"/>
      <c r="C1582" s="261"/>
      <c r="I1582" s="220"/>
      <c r="J1582" s="253"/>
      <c r="K1582" s="254"/>
      <c r="L1582" s="254"/>
      <c r="M1582" s="255"/>
      <c r="N1582" s="326"/>
      <c r="O1582" s="256"/>
      <c r="P1582" s="256"/>
      <c r="Q1582" s="256"/>
      <c r="R1582" s="256"/>
      <c r="S1582" s="256"/>
      <c r="T1582" s="256"/>
      <c r="U1582" s="256"/>
      <c r="V1582" s="257"/>
      <c r="W1582" s="257"/>
      <c r="X1582" s="257"/>
      <c r="Y1582" s="257"/>
      <c r="Z1582" s="257"/>
      <c r="AA1582" s="257"/>
      <c r="AB1582" s="253"/>
      <c r="AC1582" s="258"/>
      <c r="AD1582" s="253"/>
      <c r="AE1582" s="253"/>
      <c r="AF1582" s="253"/>
      <c r="AG1582" s="253"/>
      <c r="AH1582" s="253"/>
      <c r="AI1582" s="253"/>
      <c r="AJ1582" s="253"/>
      <c r="AK1582" s="258"/>
      <c r="AL1582" s="258"/>
      <c r="AM1582" s="258"/>
      <c r="AN1582" s="258"/>
      <c r="AO1582" s="258"/>
      <c r="AP1582" s="258"/>
      <c r="AQ1582" s="258"/>
      <c r="AR1582" s="258"/>
      <c r="AS1582" s="258"/>
      <c r="AT1582" s="258"/>
      <c r="AU1582" s="258"/>
      <c r="AV1582" s="258"/>
      <c r="AW1582" s="258"/>
      <c r="AX1582" s="258"/>
      <c r="AY1582" s="258"/>
      <c r="AZ1582" s="258"/>
      <c r="BA1582" s="258"/>
      <c r="BB1582" s="258"/>
      <c r="BC1582" s="258"/>
      <c r="BD1582" s="258"/>
      <c r="BE1582" s="258"/>
      <c r="BF1582" s="258"/>
      <c r="BG1582" s="258"/>
      <c r="BH1582" s="258"/>
      <c r="BI1582" s="258"/>
      <c r="BJ1582" s="258"/>
      <c r="BK1582" s="258"/>
      <c r="BL1582" s="297"/>
      <c r="BM1582" s="258"/>
      <c r="BN1582" s="258"/>
      <c r="BO1582" s="258"/>
      <c r="BP1582" s="258"/>
      <c r="BQ1582" s="258"/>
      <c r="BR1582" s="258"/>
      <c r="BS1582" s="258"/>
      <c r="BT1582" s="258"/>
      <c r="BU1582" s="258"/>
      <c r="BV1582" s="259"/>
      <c r="BW1582" s="260"/>
      <c r="BX1582" s="258"/>
      <c r="BY1582" s="258"/>
      <c r="BZ1582" s="258"/>
      <c r="CA1582" s="258"/>
    </row>
    <row r="1583" spans="2:79" x14ac:dyDescent="0.25">
      <c r="B1583" s="263"/>
      <c r="C1583" s="261"/>
      <c r="I1583" s="220"/>
      <c r="J1583" s="253"/>
      <c r="K1583" s="254"/>
      <c r="L1583" s="254"/>
      <c r="M1583" s="255"/>
      <c r="N1583" s="326"/>
      <c r="O1583" s="256"/>
      <c r="P1583" s="256"/>
      <c r="Q1583" s="256"/>
      <c r="R1583" s="256"/>
      <c r="S1583" s="256"/>
      <c r="T1583" s="256"/>
      <c r="U1583" s="256"/>
      <c r="V1583" s="257"/>
      <c r="W1583" s="257"/>
      <c r="X1583" s="257"/>
      <c r="Y1583" s="257"/>
      <c r="Z1583" s="257"/>
      <c r="AA1583" s="257"/>
      <c r="AB1583" s="253"/>
      <c r="AC1583" s="258"/>
      <c r="AD1583" s="253"/>
      <c r="AE1583" s="253"/>
      <c r="AF1583" s="253"/>
      <c r="AG1583" s="253"/>
      <c r="AH1583" s="253"/>
      <c r="AI1583" s="253"/>
      <c r="AJ1583" s="253"/>
      <c r="AK1583" s="258"/>
      <c r="AL1583" s="258"/>
      <c r="AM1583" s="258"/>
      <c r="AN1583" s="258"/>
      <c r="AO1583" s="258"/>
      <c r="AP1583" s="258"/>
      <c r="AQ1583" s="258"/>
      <c r="AR1583" s="258"/>
      <c r="AS1583" s="258"/>
      <c r="AT1583" s="258"/>
      <c r="AU1583" s="258"/>
      <c r="AV1583" s="258"/>
      <c r="AW1583" s="258"/>
      <c r="AX1583" s="258"/>
      <c r="AY1583" s="258"/>
      <c r="AZ1583" s="258"/>
      <c r="BA1583" s="258"/>
      <c r="BB1583" s="258"/>
      <c r="BC1583" s="258"/>
      <c r="BD1583" s="258"/>
      <c r="BE1583" s="258"/>
      <c r="BF1583" s="258"/>
      <c r="BG1583" s="258"/>
      <c r="BH1583" s="258"/>
      <c r="BI1583" s="258"/>
      <c r="BJ1583" s="258"/>
      <c r="BK1583" s="258"/>
      <c r="BL1583" s="297"/>
      <c r="BM1583" s="258"/>
      <c r="BN1583" s="258"/>
      <c r="BO1583" s="258"/>
      <c r="BP1583" s="258"/>
      <c r="BQ1583" s="258"/>
      <c r="BR1583" s="258"/>
      <c r="BS1583" s="258"/>
      <c r="BT1583" s="258"/>
      <c r="BU1583" s="258"/>
      <c r="BV1583" s="259"/>
      <c r="BW1583" s="260"/>
      <c r="BX1583" s="258"/>
      <c r="BY1583" s="258"/>
      <c r="BZ1583" s="258"/>
      <c r="CA1583" s="258"/>
    </row>
    <row r="1584" spans="2:79" x14ac:dyDescent="0.25">
      <c r="B1584" s="263"/>
      <c r="C1584" s="261"/>
      <c r="I1584" s="220"/>
      <c r="J1584" s="253"/>
      <c r="K1584" s="254"/>
      <c r="L1584" s="254"/>
      <c r="M1584" s="255"/>
      <c r="N1584" s="326"/>
      <c r="O1584" s="256"/>
      <c r="P1584" s="256"/>
      <c r="Q1584" s="256"/>
      <c r="R1584" s="256"/>
      <c r="S1584" s="256"/>
      <c r="T1584" s="256"/>
      <c r="U1584" s="256"/>
      <c r="V1584" s="257"/>
      <c r="W1584" s="257"/>
      <c r="X1584" s="257"/>
      <c r="Y1584" s="257"/>
      <c r="Z1584" s="257"/>
      <c r="AA1584" s="257"/>
      <c r="AB1584" s="253"/>
      <c r="AC1584" s="258"/>
      <c r="AD1584" s="253"/>
      <c r="AE1584" s="253"/>
      <c r="AF1584" s="253"/>
      <c r="AG1584" s="253"/>
      <c r="AH1584" s="253"/>
      <c r="AI1584" s="253"/>
      <c r="AJ1584" s="253"/>
      <c r="AK1584" s="258"/>
      <c r="AL1584" s="258"/>
      <c r="AM1584" s="258"/>
      <c r="AN1584" s="258"/>
      <c r="AO1584" s="258"/>
      <c r="AP1584" s="258"/>
      <c r="AQ1584" s="258"/>
      <c r="AR1584" s="258"/>
      <c r="AS1584" s="258"/>
      <c r="AT1584" s="258"/>
      <c r="AU1584" s="258"/>
      <c r="AV1584" s="258"/>
      <c r="AW1584" s="258"/>
      <c r="AX1584" s="258"/>
      <c r="AY1584" s="258"/>
      <c r="AZ1584" s="258"/>
      <c r="BA1584" s="258"/>
      <c r="BB1584" s="258"/>
      <c r="BC1584" s="258"/>
      <c r="BD1584" s="258"/>
      <c r="BE1584" s="258"/>
      <c r="BF1584" s="258"/>
      <c r="BG1584" s="258"/>
      <c r="BH1584" s="258"/>
      <c r="BI1584" s="258"/>
      <c r="BJ1584" s="258"/>
      <c r="BK1584" s="258"/>
      <c r="BL1584" s="297"/>
      <c r="BM1584" s="258"/>
      <c r="BN1584" s="258"/>
      <c r="BO1584" s="258"/>
      <c r="BP1584" s="258"/>
      <c r="BQ1584" s="258"/>
      <c r="BR1584" s="258"/>
      <c r="BS1584" s="258"/>
      <c r="BT1584" s="258"/>
      <c r="BU1584" s="258"/>
      <c r="BV1584" s="259"/>
      <c r="BW1584" s="260"/>
      <c r="BX1584" s="258"/>
      <c r="BY1584" s="258"/>
      <c r="BZ1584" s="258"/>
      <c r="CA1584" s="258"/>
    </row>
    <row r="1585" spans="2:79" x14ac:dyDescent="0.25">
      <c r="B1585" s="263"/>
      <c r="C1585" s="261"/>
      <c r="I1585" s="220"/>
      <c r="J1585" s="253"/>
      <c r="K1585" s="254"/>
      <c r="L1585" s="254"/>
      <c r="M1585" s="255"/>
      <c r="N1585" s="326"/>
      <c r="O1585" s="256"/>
      <c r="P1585" s="256"/>
      <c r="Q1585" s="256"/>
      <c r="R1585" s="256"/>
      <c r="S1585" s="256"/>
      <c r="T1585" s="256"/>
      <c r="U1585" s="256"/>
      <c r="V1585" s="257"/>
      <c r="W1585" s="257"/>
      <c r="X1585" s="257"/>
      <c r="Y1585" s="257"/>
      <c r="Z1585" s="257"/>
      <c r="AA1585" s="257"/>
      <c r="AB1585" s="253"/>
      <c r="AC1585" s="258"/>
      <c r="AD1585" s="253"/>
      <c r="AE1585" s="253"/>
      <c r="AF1585" s="253"/>
      <c r="AG1585" s="253"/>
      <c r="AH1585" s="253"/>
      <c r="AI1585" s="253"/>
      <c r="AJ1585" s="253"/>
      <c r="AK1585" s="258"/>
      <c r="AL1585" s="258"/>
      <c r="AM1585" s="258"/>
      <c r="AN1585" s="258"/>
      <c r="AO1585" s="258"/>
      <c r="AP1585" s="258"/>
      <c r="AQ1585" s="258"/>
      <c r="AR1585" s="258"/>
      <c r="AS1585" s="258"/>
      <c r="AT1585" s="258"/>
      <c r="AU1585" s="258"/>
      <c r="AV1585" s="258"/>
      <c r="AW1585" s="258"/>
      <c r="AX1585" s="258"/>
      <c r="AY1585" s="258"/>
      <c r="AZ1585" s="258"/>
      <c r="BA1585" s="258"/>
      <c r="BB1585" s="258"/>
      <c r="BC1585" s="258"/>
      <c r="BD1585" s="258"/>
      <c r="BE1585" s="258"/>
      <c r="BF1585" s="258"/>
      <c r="BG1585" s="258"/>
      <c r="BH1585" s="258"/>
      <c r="BI1585" s="258"/>
      <c r="BJ1585" s="258"/>
      <c r="BK1585" s="258"/>
      <c r="BL1585" s="297"/>
      <c r="BM1585" s="258"/>
      <c r="BN1585" s="258"/>
      <c r="BO1585" s="258"/>
      <c r="BP1585" s="258"/>
      <c r="BQ1585" s="258"/>
      <c r="BR1585" s="258"/>
      <c r="BS1585" s="258"/>
      <c r="BT1585" s="258"/>
      <c r="BU1585" s="258"/>
      <c r="BV1585" s="259"/>
      <c r="BW1585" s="260"/>
      <c r="BX1585" s="258"/>
      <c r="BY1585" s="258"/>
      <c r="BZ1585" s="258"/>
      <c r="CA1585" s="258"/>
    </row>
    <row r="1586" spans="2:79" x14ac:dyDescent="0.25">
      <c r="B1586" s="263"/>
      <c r="C1586" s="261"/>
      <c r="I1586" s="220"/>
      <c r="J1586" s="253"/>
      <c r="K1586" s="254"/>
      <c r="L1586" s="254"/>
      <c r="M1586" s="255"/>
      <c r="N1586" s="326"/>
      <c r="O1586" s="256"/>
      <c r="P1586" s="256"/>
      <c r="Q1586" s="256"/>
      <c r="R1586" s="256"/>
      <c r="S1586" s="256"/>
      <c r="T1586" s="256"/>
      <c r="U1586" s="256"/>
      <c r="V1586" s="257"/>
      <c r="W1586" s="257"/>
      <c r="X1586" s="257"/>
      <c r="Y1586" s="257"/>
      <c r="Z1586" s="257"/>
      <c r="AA1586" s="257"/>
      <c r="AB1586" s="253"/>
      <c r="AC1586" s="258"/>
      <c r="AD1586" s="253"/>
      <c r="AE1586" s="253"/>
      <c r="AF1586" s="253"/>
      <c r="AG1586" s="253"/>
      <c r="AH1586" s="253"/>
      <c r="AI1586" s="253"/>
      <c r="AJ1586" s="253"/>
      <c r="AK1586" s="258"/>
      <c r="AL1586" s="258"/>
      <c r="AM1586" s="258"/>
      <c r="AN1586" s="258"/>
      <c r="AO1586" s="258"/>
      <c r="AP1586" s="258"/>
      <c r="AQ1586" s="258"/>
      <c r="AR1586" s="258"/>
      <c r="AS1586" s="258"/>
      <c r="AT1586" s="258"/>
      <c r="AU1586" s="258"/>
      <c r="AV1586" s="258"/>
      <c r="AW1586" s="258"/>
      <c r="AX1586" s="258"/>
      <c r="AY1586" s="258"/>
      <c r="AZ1586" s="258"/>
      <c r="BA1586" s="258"/>
      <c r="BB1586" s="258"/>
      <c r="BC1586" s="258"/>
      <c r="BD1586" s="258"/>
      <c r="BE1586" s="258"/>
      <c r="BF1586" s="258"/>
      <c r="BG1586" s="258"/>
      <c r="BH1586" s="258"/>
      <c r="BI1586" s="258"/>
      <c r="BJ1586" s="258"/>
      <c r="BK1586" s="258"/>
      <c r="BL1586" s="297"/>
      <c r="BM1586" s="258"/>
      <c r="BN1586" s="258"/>
      <c r="BO1586" s="258"/>
      <c r="BP1586" s="258"/>
      <c r="BQ1586" s="258"/>
      <c r="BR1586" s="258"/>
      <c r="BS1586" s="258"/>
      <c r="BT1586" s="258"/>
      <c r="BU1586" s="258"/>
      <c r="BV1586" s="259"/>
      <c r="BW1586" s="260"/>
      <c r="BX1586" s="258"/>
      <c r="BY1586" s="258"/>
      <c r="BZ1586" s="258"/>
      <c r="CA1586" s="258"/>
    </row>
    <row r="1587" spans="2:79" x14ac:dyDescent="0.25">
      <c r="B1587" s="263"/>
      <c r="C1587" s="261"/>
      <c r="I1587" s="220"/>
      <c r="J1587" s="253"/>
      <c r="K1587" s="254"/>
      <c r="L1587" s="254"/>
      <c r="M1587" s="255"/>
      <c r="N1587" s="326"/>
      <c r="O1587" s="256"/>
      <c r="P1587" s="256"/>
      <c r="Q1587" s="256"/>
      <c r="R1587" s="256"/>
      <c r="S1587" s="256"/>
      <c r="T1587" s="256"/>
      <c r="U1587" s="256"/>
      <c r="V1587" s="257"/>
      <c r="W1587" s="257"/>
      <c r="X1587" s="257"/>
      <c r="Y1587" s="257"/>
      <c r="Z1587" s="257"/>
      <c r="AA1587" s="257"/>
      <c r="AB1587" s="253"/>
      <c r="AC1587" s="258"/>
      <c r="AD1587" s="253"/>
      <c r="AE1587" s="253"/>
      <c r="AF1587" s="253"/>
      <c r="AG1587" s="253"/>
      <c r="AH1587" s="253"/>
      <c r="AI1587" s="253"/>
      <c r="AJ1587" s="253"/>
      <c r="AK1587" s="258"/>
      <c r="AL1587" s="258"/>
      <c r="AM1587" s="258"/>
      <c r="AN1587" s="258"/>
      <c r="AO1587" s="258"/>
      <c r="AP1587" s="258"/>
      <c r="AQ1587" s="258"/>
      <c r="AR1587" s="258"/>
      <c r="AS1587" s="258"/>
      <c r="AT1587" s="258"/>
      <c r="AU1587" s="258"/>
      <c r="AV1587" s="258"/>
      <c r="AW1587" s="258"/>
      <c r="AX1587" s="258"/>
      <c r="AY1587" s="258"/>
      <c r="AZ1587" s="258"/>
      <c r="BA1587" s="258"/>
      <c r="BB1587" s="258"/>
      <c r="BC1587" s="258"/>
      <c r="BD1587" s="258"/>
      <c r="BE1587" s="258"/>
      <c r="BF1587" s="258"/>
      <c r="BG1587" s="258"/>
      <c r="BH1587" s="258"/>
      <c r="BI1587" s="258"/>
      <c r="BJ1587" s="258"/>
      <c r="BK1587" s="258"/>
      <c r="BL1587" s="297"/>
      <c r="BM1587" s="258"/>
      <c r="BN1587" s="258"/>
      <c r="BO1587" s="258"/>
      <c r="BP1587" s="258"/>
      <c r="BQ1587" s="258"/>
      <c r="BR1587" s="258"/>
      <c r="BS1587" s="258"/>
      <c r="BT1587" s="258"/>
      <c r="BU1587" s="258"/>
      <c r="BV1587" s="259"/>
      <c r="BW1587" s="260"/>
      <c r="BX1587" s="258"/>
      <c r="BY1587" s="258"/>
      <c r="BZ1587" s="258"/>
      <c r="CA1587" s="258"/>
    </row>
    <row r="1588" spans="2:79" x14ac:dyDescent="0.25">
      <c r="B1588" s="263"/>
      <c r="C1588" s="261"/>
      <c r="I1588" s="220"/>
      <c r="J1588" s="253"/>
      <c r="K1588" s="254"/>
      <c r="L1588" s="254"/>
      <c r="M1588" s="255"/>
      <c r="N1588" s="326"/>
      <c r="O1588" s="256"/>
      <c r="P1588" s="256"/>
      <c r="Q1588" s="256"/>
      <c r="R1588" s="256"/>
      <c r="S1588" s="256"/>
      <c r="T1588" s="256"/>
      <c r="U1588" s="256"/>
      <c r="V1588" s="257"/>
      <c r="W1588" s="257"/>
      <c r="X1588" s="257"/>
      <c r="Y1588" s="257"/>
      <c r="Z1588" s="257"/>
      <c r="AA1588" s="257"/>
      <c r="AB1588" s="253"/>
      <c r="AC1588" s="258"/>
      <c r="AD1588" s="253"/>
      <c r="AE1588" s="253"/>
      <c r="AF1588" s="253"/>
      <c r="AG1588" s="253"/>
      <c r="AH1588" s="253"/>
      <c r="AI1588" s="253"/>
      <c r="AJ1588" s="253"/>
      <c r="AK1588" s="258"/>
      <c r="AL1588" s="258"/>
      <c r="AM1588" s="258"/>
      <c r="AN1588" s="258"/>
      <c r="AO1588" s="258"/>
      <c r="AP1588" s="258"/>
      <c r="AQ1588" s="258"/>
      <c r="AR1588" s="258"/>
      <c r="AS1588" s="258"/>
      <c r="AT1588" s="258"/>
      <c r="AU1588" s="258"/>
      <c r="AV1588" s="258"/>
      <c r="AW1588" s="258"/>
      <c r="AX1588" s="258"/>
      <c r="AY1588" s="258"/>
      <c r="AZ1588" s="258"/>
      <c r="BA1588" s="258"/>
      <c r="BB1588" s="258"/>
      <c r="BC1588" s="258"/>
      <c r="BD1588" s="258"/>
      <c r="BE1588" s="258"/>
      <c r="BF1588" s="258"/>
      <c r="BG1588" s="258"/>
      <c r="BH1588" s="258"/>
      <c r="BI1588" s="258"/>
      <c r="BJ1588" s="258"/>
      <c r="BK1588" s="258"/>
      <c r="BL1588" s="297"/>
      <c r="BM1588" s="258"/>
      <c r="BN1588" s="258"/>
      <c r="BO1588" s="258"/>
      <c r="BP1588" s="258"/>
      <c r="BQ1588" s="258"/>
      <c r="BR1588" s="258"/>
      <c r="BS1588" s="258"/>
      <c r="BT1588" s="258"/>
      <c r="BU1588" s="258"/>
      <c r="BV1588" s="259"/>
      <c r="BW1588" s="260"/>
      <c r="BX1588" s="258"/>
      <c r="BY1588" s="258"/>
      <c r="BZ1588" s="258"/>
      <c r="CA1588" s="258"/>
    </row>
    <row r="1589" spans="2:79" x14ac:dyDescent="0.25">
      <c r="B1589" s="263"/>
      <c r="C1589" s="261"/>
      <c r="I1589" s="220"/>
      <c r="J1589" s="253"/>
      <c r="K1589" s="254"/>
      <c r="L1589" s="254"/>
      <c r="M1589" s="255"/>
      <c r="N1589" s="326"/>
      <c r="O1589" s="256"/>
      <c r="P1589" s="256"/>
      <c r="Q1589" s="256"/>
      <c r="R1589" s="256"/>
      <c r="S1589" s="256"/>
      <c r="T1589" s="256"/>
      <c r="U1589" s="256"/>
      <c r="V1589" s="257"/>
      <c r="W1589" s="257"/>
      <c r="X1589" s="257"/>
      <c r="Y1589" s="257"/>
      <c r="Z1589" s="257"/>
      <c r="AA1589" s="257"/>
      <c r="AB1589" s="253"/>
      <c r="AC1589" s="258"/>
      <c r="AD1589" s="253"/>
      <c r="AE1589" s="253"/>
      <c r="AF1589" s="253"/>
      <c r="AG1589" s="253"/>
      <c r="AH1589" s="253"/>
      <c r="AI1589" s="253"/>
      <c r="AJ1589" s="253"/>
      <c r="AK1589" s="258"/>
      <c r="AL1589" s="258"/>
      <c r="AM1589" s="258"/>
      <c r="AN1589" s="258"/>
      <c r="AO1589" s="258"/>
      <c r="AP1589" s="258"/>
      <c r="AQ1589" s="258"/>
      <c r="AR1589" s="258"/>
      <c r="AS1589" s="258"/>
      <c r="AT1589" s="258"/>
      <c r="AU1589" s="258"/>
      <c r="AV1589" s="258"/>
      <c r="AW1589" s="258"/>
      <c r="AX1589" s="258"/>
      <c r="AY1589" s="258"/>
      <c r="AZ1589" s="258"/>
      <c r="BA1589" s="258"/>
      <c r="BB1589" s="258"/>
      <c r="BC1589" s="258"/>
      <c r="BD1589" s="258"/>
      <c r="BE1589" s="258"/>
      <c r="BF1589" s="258"/>
      <c r="BG1589" s="258"/>
      <c r="BH1589" s="258"/>
      <c r="BI1589" s="258"/>
      <c r="BJ1589" s="258"/>
      <c r="BK1589" s="258"/>
      <c r="BL1589" s="297"/>
      <c r="BM1589" s="258"/>
      <c r="BN1589" s="258"/>
      <c r="BO1589" s="258"/>
      <c r="BP1589" s="258"/>
      <c r="BQ1589" s="258"/>
      <c r="BR1589" s="258"/>
      <c r="BS1589" s="258"/>
      <c r="BT1589" s="258"/>
      <c r="BU1589" s="258"/>
      <c r="BV1589" s="259"/>
      <c r="BW1589" s="260"/>
      <c r="BX1589" s="258"/>
      <c r="BY1589" s="258"/>
      <c r="BZ1589" s="258"/>
      <c r="CA1589" s="258"/>
    </row>
    <row r="1590" spans="2:79" x14ac:dyDescent="0.25">
      <c r="B1590" s="263"/>
      <c r="C1590" s="261"/>
      <c r="I1590" s="220"/>
      <c r="J1590" s="253"/>
      <c r="K1590" s="254"/>
      <c r="L1590" s="254"/>
      <c r="M1590" s="255"/>
      <c r="N1590" s="326"/>
      <c r="O1590" s="256"/>
      <c r="P1590" s="256"/>
      <c r="Q1590" s="256"/>
      <c r="R1590" s="256"/>
      <c r="S1590" s="256"/>
      <c r="T1590" s="256"/>
      <c r="U1590" s="256"/>
      <c r="V1590" s="257"/>
      <c r="W1590" s="257"/>
      <c r="X1590" s="257"/>
      <c r="Y1590" s="257"/>
      <c r="Z1590" s="257"/>
      <c r="AA1590" s="257"/>
      <c r="AB1590" s="253"/>
      <c r="AC1590" s="258"/>
      <c r="AD1590" s="253"/>
      <c r="AE1590" s="253"/>
      <c r="AF1590" s="253"/>
      <c r="AG1590" s="253"/>
      <c r="AH1590" s="253"/>
      <c r="AI1590" s="253"/>
      <c r="AJ1590" s="253"/>
      <c r="AK1590" s="258"/>
      <c r="AL1590" s="258"/>
      <c r="AM1590" s="258"/>
      <c r="AN1590" s="258"/>
      <c r="AO1590" s="258"/>
      <c r="AP1590" s="258"/>
      <c r="AQ1590" s="258"/>
      <c r="AR1590" s="258"/>
      <c r="AS1590" s="258"/>
      <c r="AT1590" s="258"/>
      <c r="AU1590" s="258"/>
      <c r="AV1590" s="258"/>
      <c r="AW1590" s="258"/>
      <c r="AX1590" s="258"/>
      <c r="AY1590" s="258"/>
      <c r="AZ1590" s="258"/>
      <c r="BA1590" s="258"/>
      <c r="BB1590" s="258"/>
      <c r="BC1590" s="258"/>
      <c r="BD1590" s="258"/>
      <c r="BE1590" s="258"/>
      <c r="BF1590" s="258"/>
      <c r="BG1590" s="258"/>
      <c r="BH1590" s="258"/>
      <c r="BI1590" s="258"/>
      <c r="BJ1590" s="258"/>
      <c r="BK1590" s="258"/>
      <c r="BL1590" s="297"/>
      <c r="BM1590" s="258"/>
      <c r="BN1590" s="258"/>
      <c r="BO1590" s="258"/>
      <c r="BP1590" s="258"/>
      <c r="BQ1590" s="258"/>
      <c r="BR1590" s="258"/>
      <c r="BS1590" s="258"/>
      <c r="BT1590" s="258"/>
      <c r="BU1590" s="258"/>
      <c r="BV1590" s="259"/>
      <c r="BW1590" s="260"/>
      <c r="BX1590" s="258"/>
      <c r="BY1590" s="258"/>
      <c r="BZ1590" s="258"/>
      <c r="CA1590" s="258"/>
    </row>
    <row r="1591" spans="2:79" x14ac:dyDescent="0.25">
      <c r="B1591" s="263"/>
      <c r="C1591" s="261"/>
      <c r="I1591" s="220"/>
      <c r="J1591" s="253"/>
      <c r="K1591" s="254"/>
      <c r="L1591" s="254"/>
      <c r="M1591" s="255"/>
      <c r="N1591" s="326"/>
      <c r="O1591" s="256"/>
      <c r="P1591" s="256"/>
      <c r="Q1591" s="256"/>
      <c r="R1591" s="256"/>
      <c r="S1591" s="256"/>
      <c r="T1591" s="256"/>
      <c r="U1591" s="256"/>
      <c r="V1591" s="257"/>
      <c r="W1591" s="257"/>
      <c r="X1591" s="257"/>
      <c r="Y1591" s="257"/>
      <c r="Z1591" s="257"/>
      <c r="AA1591" s="257"/>
      <c r="AB1591" s="253"/>
      <c r="AC1591" s="258"/>
      <c r="AD1591" s="253"/>
      <c r="AE1591" s="253"/>
      <c r="AF1591" s="253"/>
      <c r="AG1591" s="253"/>
      <c r="AH1591" s="253"/>
      <c r="AI1591" s="253"/>
      <c r="AJ1591" s="253"/>
      <c r="AK1591" s="258"/>
      <c r="AL1591" s="258"/>
      <c r="AM1591" s="258"/>
      <c r="AN1591" s="258"/>
      <c r="AO1591" s="258"/>
      <c r="AP1591" s="258"/>
      <c r="AQ1591" s="258"/>
      <c r="AR1591" s="258"/>
      <c r="AS1591" s="258"/>
      <c r="AT1591" s="258"/>
      <c r="AU1591" s="258"/>
      <c r="AV1591" s="258"/>
      <c r="AW1591" s="258"/>
      <c r="AX1591" s="258"/>
      <c r="AY1591" s="258"/>
      <c r="AZ1591" s="258"/>
      <c r="BA1591" s="258"/>
      <c r="BB1591" s="258"/>
      <c r="BC1591" s="258"/>
      <c r="BD1591" s="258"/>
      <c r="BE1591" s="258"/>
      <c r="BF1591" s="258"/>
      <c r="BG1591" s="258"/>
      <c r="BH1591" s="258"/>
      <c r="BI1591" s="258"/>
      <c r="BJ1591" s="258"/>
      <c r="BK1591" s="258"/>
      <c r="BL1591" s="297"/>
      <c r="BM1591" s="258"/>
      <c r="BN1591" s="258"/>
      <c r="BO1591" s="258"/>
      <c r="BP1591" s="258"/>
      <c r="BQ1591" s="258"/>
      <c r="BR1591" s="258"/>
      <c r="BS1591" s="258"/>
      <c r="BT1591" s="258"/>
      <c r="BU1591" s="258"/>
      <c r="BV1591" s="259"/>
      <c r="BW1591" s="260"/>
      <c r="BX1591" s="258"/>
      <c r="BY1591" s="258"/>
      <c r="BZ1591" s="258"/>
      <c r="CA1591" s="258"/>
    </row>
    <row r="1592" spans="2:79" x14ac:dyDescent="0.25">
      <c r="B1592" s="263"/>
      <c r="C1592" s="261"/>
      <c r="I1592" s="220"/>
      <c r="J1592" s="253"/>
      <c r="K1592" s="254"/>
      <c r="L1592" s="254"/>
      <c r="M1592" s="255"/>
      <c r="N1592" s="326"/>
      <c r="O1592" s="256"/>
      <c r="P1592" s="256"/>
      <c r="Q1592" s="256"/>
      <c r="R1592" s="256"/>
      <c r="S1592" s="256"/>
      <c r="T1592" s="256"/>
      <c r="U1592" s="256"/>
      <c r="V1592" s="257"/>
      <c r="W1592" s="257"/>
      <c r="X1592" s="257"/>
      <c r="Y1592" s="257"/>
      <c r="Z1592" s="257"/>
      <c r="AA1592" s="257"/>
      <c r="AB1592" s="253"/>
      <c r="AC1592" s="258"/>
      <c r="AD1592" s="253"/>
      <c r="AE1592" s="253"/>
      <c r="AF1592" s="253"/>
      <c r="AG1592" s="253"/>
      <c r="AH1592" s="253"/>
      <c r="AI1592" s="253"/>
      <c r="AJ1592" s="253"/>
      <c r="AK1592" s="258"/>
      <c r="AL1592" s="258"/>
      <c r="AM1592" s="258"/>
      <c r="AN1592" s="258"/>
      <c r="AO1592" s="258"/>
      <c r="AP1592" s="258"/>
      <c r="AQ1592" s="258"/>
      <c r="AR1592" s="258"/>
      <c r="AS1592" s="258"/>
      <c r="AT1592" s="258"/>
      <c r="AU1592" s="258"/>
      <c r="AV1592" s="258"/>
      <c r="AW1592" s="258"/>
      <c r="AX1592" s="258"/>
      <c r="AY1592" s="258"/>
      <c r="AZ1592" s="258"/>
      <c r="BA1592" s="258"/>
      <c r="BB1592" s="258"/>
      <c r="BC1592" s="258"/>
      <c r="BD1592" s="258"/>
      <c r="BE1592" s="258"/>
      <c r="BF1592" s="258"/>
      <c r="BG1592" s="258"/>
      <c r="BH1592" s="258"/>
      <c r="BI1592" s="258"/>
      <c r="BJ1592" s="258"/>
      <c r="BK1592" s="258"/>
      <c r="BL1592" s="297"/>
      <c r="BM1592" s="258"/>
      <c r="BN1592" s="258"/>
      <c r="BO1592" s="258"/>
      <c r="BP1592" s="258"/>
      <c r="BQ1592" s="258"/>
      <c r="BR1592" s="258"/>
      <c r="BS1592" s="258"/>
      <c r="BT1592" s="258"/>
      <c r="BU1592" s="258"/>
      <c r="BV1592" s="259"/>
      <c r="BW1592" s="260"/>
      <c r="BX1592" s="258"/>
      <c r="BY1592" s="258"/>
      <c r="BZ1592" s="258"/>
      <c r="CA1592" s="258"/>
    </row>
    <row r="1593" spans="2:79" x14ac:dyDescent="0.25">
      <c r="B1593" s="263"/>
      <c r="C1593" s="261"/>
      <c r="I1593" s="220"/>
      <c r="J1593" s="253"/>
      <c r="K1593" s="254"/>
      <c r="L1593" s="254"/>
      <c r="M1593" s="255"/>
      <c r="N1593" s="326"/>
      <c r="O1593" s="256"/>
      <c r="P1593" s="256"/>
      <c r="Q1593" s="256"/>
      <c r="R1593" s="256"/>
      <c r="S1593" s="256"/>
      <c r="T1593" s="256"/>
      <c r="U1593" s="256"/>
      <c r="V1593" s="257"/>
      <c r="W1593" s="257"/>
      <c r="X1593" s="257"/>
      <c r="Y1593" s="257"/>
      <c r="Z1593" s="257"/>
      <c r="AA1593" s="257"/>
      <c r="AB1593" s="253"/>
      <c r="AC1593" s="258"/>
      <c r="AD1593" s="253"/>
      <c r="AE1593" s="253"/>
      <c r="AF1593" s="253"/>
      <c r="AG1593" s="253"/>
      <c r="AH1593" s="253"/>
      <c r="AI1593" s="253"/>
      <c r="AJ1593" s="253"/>
      <c r="AK1593" s="258"/>
      <c r="AL1593" s="258"/>
      <c r="AM1593" s="258"/>
      <c r="AN1593" s="258"/>
      <c r="AO1593" s="258"/>
      <c r="AP1593" s="258"/>
      <c r="AQ1593" s="258"/>
      <c r="AR1593" s="258"/>
      <c r="AS1593" s="258"/>
      <c r="AT1593" s="258"/>
      <c r="AU1593" s="258"/>
      <c r="AV1593" s="258"/>
      <c r="AW1593" s="258"/>
      <c r="AX1593" s="258"/>
      <c r="AY1593" s="258"/>
      <c r="AZ1593" s="258"/>
      <c r="BA1593" s="258"/>
      <c r="BB1593" s="258"/>
      <c r="BC1593" s="258"/>
      <c r="BD1593" s="258"/>
      <c r="BE1593" s="258"/>
      <c r="BF1593" s="258"/>
      <c r="BG1593" s="258"/>
      <c r="BH1593" s="258"/>
      <c r="BI1593" s="258"/>
      <c r="BJ1593" s="258"/>
      <c r="BK1593" s="258"/>
      <c r="BL1593" s="297"/>
      <c r="BM1593" s="258"/>
      <c r="BN1593" s="258"/>
      <c r="BO1593" s="258"/>
      <c r="BP1593" s="258"/>
      <c r="BQ1593" s="258"/>
      <c r="BR1593" s="258"/>
      <c r="BS1593" s="258"/>
      <c r="BT1593" s="258"/>
      <c r="BU1593" s="258"/>
      <c r="BV1593" s="259"/>
      <c r="BW1593" s="260"/>
      <c r="BX1593" s="258"/>
      <c r="BY1593" s="258"/>
      <c r="BZ1593" s="258"/>
      <c r="CA1593" s="258"/>
    </row>
    <row r="1594" spans="2:79" x14ac:dyDescent="0.25">
      <c r="B1594" s="263"/>
      <c r="C1594" s="261"/>
      <c r="I1594" s="220"/>
      <c r="J1594" s="253"/>
      <c r="K1594" s="254"/>
      <c r="L1594" s="254"/>
      <c r="M1594" s="255"/>
      <c r="N1594" s="326"/>
      <c r="O1594" s="256"/>
      <c r="P1594" s="256"/>
      <c r="Q1594" s="256"/>
      <c r="R1594" s="256"/>
      <c r="S1594" s="256"/>
      <c r="T1594" s="256"/>
      <c r="U1594" s="256"/>
      <c r="V1594" s="257"/>
      <c r="W1594" s="257"/>
      <c r="X1594" s="257"/>
      <c r="Y1594" s="257"/>
      <c r="Z1594" s="257"/>
      <c r="AA1594" s="257"/>
      <c r="AB1594" s="253"/>
      <c r="AC1594" s="258"/>
      <c r="AD1594" s="253"/>
      <c r="AE1594" s="253"/>
      <c r="AF1594" s="253"/>
      <c r="AG1594" s="253"/>
      <c r="AH1594" s="253"/>
      <c r="AI1594" s="253"/>
      <c r="AJ1594" s="253"/>
      <c r="AK1594" s="258"/>
      <c r="AL1594" s="258"/>
      <c r="AM1594" s="258"/>
      <c r="AN1594" s="258"/>
      <c r="AO1594" s="258"/>
      <c r="AP1594" s="258"/>
      <c r="AQ1594" s="258"/>
      <c r="AR1594" s="258"/>
      <c r="AS1594" s="258"/>
      <c r="AT1594" s="258"/>
      <c r="AU1594" s="258"/>
      <c r="AV1594" s="258"/>
      <c r="AW1594" s="258"/>
      <c r="AX1594" s="258"/>
      <c r="AY1594" s="258"/>
      <c r="AZ1594" s="258"/>
      <c r="BA1594" s="258"/>
      <c r="BB1594" s="258"/>
      <c r="BC1594" s="258"/>
      <c r="BD1594" s="258"/>
      <c r="BE1594" s="258"/>
      <c r="BF1594" s="258"/>
      <c r="BG1594" s="258"/>
      <c r="BH1594" s="258"/>
      <c r="BI1594" s="258"/>
      <c r="BJ1594" s="258"/>
      <c r="BK1594" s="258"/>
      <c r="BL1594" s="297"/>
      <c r="BM1594" s="258"/>
      <c r="BN1594" s="258"/>
      <c r="BO1594" s="258"/>
      <c r="BP1594" s="258"/>
      <c r="BQ1594" s="258"/>
      <c r="BR1594" s="258"/>
      <c r="BS1594" s="258"/>
      <c r="BT1594" s="258"/>
      <c r="BU1594" s="258"/>
      <c r="BV1594" s="259"/>
      <c r="BW1594" s="260"/>
      <c r="BX1594" s="258"/>
      <c r="BY1594" s="258"/>
      <c r="BZ1594" s="258"/>
      <c r="CA1594" s="258"/>
    </row>
    <row r="1595" spans="2:79" x14ac:dyDescent="0.25">
      <c r="B1595" s="263"/>
      <c r="C1595" s="261"/>
      <c r="I1595" s="220"/>
      <c r="J1595" s="253"/>
      <c r="K1595" s="254"/>
      <c r="L1595" s="254"/>
      <c r="M1595" s="255"/>
      <c r="N1595" s="326"/>
      <c r="O1595" s="256"/>
      <c r="P1595" s="256"/>
      <c r="Q1595" s="256"/>
      <c r="R1595" s="256"/>
      <c r="S1595" s="256"/>
      <c r="T1595" s="256"/>
      <c r="U1595" s="256"/>
      <c r="V1595" s="257"/>
      <c r="W1595" s="257"/>
      <c r="X1595" s="257"/>
      <c r="Y1595" s="257"/>
      <c r="Z1595" s="257"/>
      <c r="AA1595" s="257"/>
      <c r="AB1595" s="253"/>
      <c r="AC1595" s="258"/>
      <c r="AD1595" s="253"/>
      <c r="AE1595" s="253"/>
      <c r="AF1595" s="253"/>
      <c r="AG1595" s="253"/>
      <c r="AH1595" s="253"/>
      <c r="AI1595" s="253"/>
      <c r="AJ1595" s="253"/>
      <c r="AK1595" s="258"/>
      <c r="AL1595" s="258"/>
      <c r="AM1595" s="258"/>
      <c r="AN1595" s="258"/>
      <c r="AO1595" s="258"/>
      <c r="AP1595" s="258"/>
      <c r="AQ1595" s="258"/>
      <c r="AR1595" s="258"/>
      <c r="AS1595" s="258"/>
      <c r="AT1595" s="258"/>
      <c r="AU1595" s="258"/>
      <c r="AV1595" s="258"/>
      <c r="AW1595" s="258"/>
      <c r="AX1595" s="258"/>
      <c r="AY1595" s="258"/>
      <c r="AZ1595" s="258"/>
      <c r="BA1595" s="258"/>
      <c r="BB1595" s="258"/>
      <c r="BC1595" s="258"/>
      <c r="BD1595" s="258"/>
      <c r="BE1595" s="258"/>
      <c r="BF1595" s="258"/>
      <c r="BG1595" s="258"/>
      <c r="BH1595" s="258"/>
      <c r="BI1595" s="258"/>
      <c r="BJ1595" s="258"/>
      <c r="BK1595" s="258"/>
      <c r="BL1595" s="297"/>
      <c r="BM1595" s="258"/>
      <c r="BN1595" s="258"/>
      <c r="BO1595" s="258"/>
      <c r="BP1595" s="258"/>
      <c r="BQ1595" s="258"/>
      <c r="BR1595" s="258"/>
      <c r="BS1595" s="258"/>
      <c r="BT1595" s="258"/>
      <c r="BU1595" s="258"/>
      <c r="BV1595" s="259"/>
      <c r="BW1595" s="260"/>
      <c r="BX1595" s="258"/>
      <c r="BY1595" s="258"/>
      <c r="BZ1595" s="258"/>
      <c r="CA1595" s="258"/>
    </row>
    <row r="1596" spans="2:79" x14ac:dyDescent="0.25">
      <c r="B1596" s="263"/>
      <c r="C1596" s="261"/>
      <c r="I1596" s="220"/>
      <c r="J1596" s="253"/>
      <c r="K1596" s="254"/>
      <c r="L1596" s="254"/>
      <c r="M1596" s="255"/>
      <c r="N1596" s="326"/>
      <c r="O1596" s="256"/>
      <c r="P1596" s="256"/>
      <c r="Q1596" s="256"/>
      <c r="R1596" s="256"/>
      <c r="S1596" s="256"/>
      <c r="T1596" s="256"/>
      <c r="U1596" s="256"/>
      <c r="V1596" s="257"/>
      <c r="W1596" s="257"/>
      <c r="X1596" s="257"/>
      <c r="Y1596" s="257"/>
      <c r="Z1596" s="257"/>
      <c r="AA1596" s="257"/>
      <c r="AB1596" s="253"/>
      <c r="AC1596" s="258"/>
      <c r="AD1596" s="253"/>
      <c r="AE1596" s="253"/>
      <c r="AF1596" s="253"/>
      <c r="AG1596" s="253"/>
      <c r="AH1596" s="253"/>
      <c r="AI1596" s="253"/>
      <c r="AJ1596" s="253"/>
      <c r="AK1596" s="258"/>
      <c r="AL1596" s="258"/>
      <c r="AM1596" s="258"/>
      <c r="AN1596" s="258"/>
      <c r="AO1596" s="258"/>
      <c r="AP1596" s="258"/>
      <c r="AQ1596" s="258"/>
      <c r="AR1596" s="258"/>
      <c r="AS1596" s="258"/>
      <c r="AT1596" s="258"/>
      <c r="AU1596" s="258"/>
      <c r="AV1596" s="258"/>
      <c r="AW1596" s="258"/>
      <c r="AX1596" s="258"/>
      <c r="AY1596" s="258"/>
      <c r="AZ1596" s="258"/>
      <c r="BA1596" s="258"/>
      <c r="BB1596" s="258"/>
      <c r="BC1596" s="258"/>
      <c r="BD1596" s="258"/>
      <c r="BE1596" s="258"/>
      <c r="BF1596" s="258"/>
      <c r="BG1596" s="258"/>
      <c r="BH1596" s="258"/>
      <c r="BI1596" s="258"/>
      <c r="BJ1596" s="258"/>
      <c r="BK1596" s="258"/>
      <c r="BL1596" s="297"/>
      <c r="BM1596" s="258"/>
      <c r="BN1596" s="258"/>
      <c r="BO1596" s="258"/>
      <c r="BP1596" s="258"/>
      <c r="BQ1596" s="258"/>
      <c r="BR1596" s="258"/>
      <c r="BS1596" s="258"/>
      <c r="BT1596" s="258"/>
      <c r="BU1596" s="258"/>
      <c r="BV1596" s="259"/>
      <c r="BW1596" s="260"/>
      <c r="BX1596" s="258"/>
      <c r="BY1596" s="258"/>
      <c r="BZ1596" s="258"/>
      <c r="CA1596" s="258"/>
    </row>
    <row r="1597" spans="2:79" x14ac:dyDescent="0.25">
      <c r="B1597" s="263"/>
      <c r="C1597" s="261"/>
      <c r="I1597" s="220"/>
      <c r="J1597" s="253"/>
      <c r="K1597" s="254"/>
      <c r="L1597" s="254"/>
      <c r="M1597" s="255"/>
      <c r="N1597" s="326"/>
      <c r="O1597" s="256"/>
      <c r="P1597" s="256"/>
      <c r="Q1597" s="256"/>
      <c r="R1597" s="256"/>
      <c r="S1597" s="256"/>
      <c r="T1597" s="256"/>
      <c r="U1597" s="256"/>
      <c r="V1597" s="257"/>
      <c r="W1597" s="257"/>
      <c r="X1597" s="257"/>
      <c r="Y1597" s="257"/>
      <c r="Z1597" s="257"/>
      <c r="AA1597" s="257"/>
      <c r="AB1597" s="253"/>
      <c r="AC1597" s="258"/>
      <c r="AD1597" s="253"/>
      <c r="AE1597" s="253"/>
      <c r="AF1597" s="253"/>
      <c r="AG1597" s="253"/>
      <c r="AH1597" s="253"/>
      <c r="AI1597" s="253"/>
      <c r="AJ1597" s="253"/>
      <c r="AK1597" s="258"/>
      <c r="AL1597" s="258"/>
      <c r="AM1597" s="258"/>
      <c r="AN1597" s="258"/>
      <c r="AO1597" s="258"/>
      <c r="AP1597" s="258"/>
      <c r="AQ1597" s="258"/>
      <c r="AR1597" s="258"/>
      <c r="AS1597" s="258"/>
      <c r="AT1597" s="258"/>
      <c r="AU1597" s="258"/>
      <c r="AV1597" s="258"/>
      <c r="AW1597" s="258"/>
      <c r="AX1597" s="258"/>
      <c r="AY1597" s="258"/>
      <c r="AZ1597" s="258"/>
      <c r="BA1597" s="258"/>
      <c r="BB1597" s="258"/>
      <c r="BC1597" s="258"/>
      <c r="BD1597" s="258"/>
      <c r="BE1597" s="258"/>
      <c r="BF1597" s="258"/>
      <c r="BG1597" s="258"/>
      <c r="BH1597" s="258"/>
      <c r="BI1597" s="258"/>
      <c r="BJ1597" s="258"/>
      <c r="BK1597" s="258"/>
      <c r="BL1597" s="297"/>
      <c r="BM1597" s="258"/>
      <c r="BN1597" s="258"/>
      <c r="BO1597" s="258"/>
      <c r="BP1597" s="258"/>
      <c r="BQ1597" s="258"/>
      <c r="BR1597" s="258"/>
      <c r="BS1597" s="258"/>
      <c r="BT1597" s="258"/>
      <c r="BU1597" s="258"/>
      <c r="BV1597" s="259"/>
      <c r="BW1597" s="260"/>
      <c r="BX1597" s="258"/>
      <c r="BY1597" s="258"/>
      <c r="BZ1597" s="258"/>
      <c r="CA1597" s="258"/>
    </row>
    <row r="1598" spans="2:79" x14ac:dyDescent="0.25">
      <c r="B1598" s="263"/>
      <c r="C1598" s="261"/>
      <c r="I1598" s="220"/>
      <c r="J1598" s="253"/>
      <c r="K1598" s="254"/>
      <c r="L1598" s="254"/>
      <c r="M1598" s="255"/>
      <c r="N1598" s="326"/>
      <c r="O1598" s="256"/>
      <c r="P1598" s="256"/>
      <c r="Q1598" s="256"/>
      <c r="R1598" s="256"/>
      <c r="S1598" s="256"/>
      <c r="T1598" s="256"/>
      <c r="U1598" s="256"/>
      <c r="V1598" s="257"/>
      <c r="W1598" s="257"/>
      <c r="X1598" s="257"/>
      <c r="Y1598" s="257"/>
      <c r="Z1598" s="257"/>
      <c r="AA1598" s="257"/>
      <c r="AB1598" s="253"/>
      <c r="AC1598" s="258"/>
      <c r="AD1598" s="253"/>
      <c r="AE1598" s="253"/>
      <c r="AF1598" s="253"/>
      <c r="AG1598" s="253"/>
      <c r="AH1598" s="253"/>
      <c r="AI1598" s="253"/>
      <c r="AJ1598" s="253"/>
      <c r="AK1598" s="258"/>
      <c r="AL1598" s="258"/>
      <c r="AM1598" s="258"/>
      <c r="AN1598" s="258"/>
      <c r="AO1598" s="258"/>
      <c r="AP1598" s="258"/>
      <c r="AQ1598" s="258"/>
      <c r="AR1598" s="258"/>
      <c r="AS1598" s="258"/>
      <c r="AT1598" s="258"/>
      <c r="AU1598" s="258"/>
      <c r="AV1598" s="258"/>
      <c r="AW1598" s="258"/>
      <c r="AX1598" s="258"/>
      <c r="AY1598" s="258"/>
      <c r="AZ1598" s="258"/>
      <c r="BA1598" s="258"/>
      <c r="BB1598" s="258"/>
      <c r="BC1598" s="258"/>
      <c r="BD1598" s="258"/>
      <c r="BE1598" s="258"/>
      <c r="BF1598" s="258"/>
      <c r="BG1598" s="258"/>
      <c r="BH1598" s="258"/>
      <c r="BI1598" s="258"/>
      <c r="BJ1598" s="258"/>
      <c r="BK1598" s="258"/>
      <c r="BL1598" s="297"/>
      <c r="BM1598" s="258"/>
      <c r="BN1598" s="258"/>
      <c r="BO1598" s="258"/>
      <c r="BP1598" s="258"/>
      <c r="BQ1598" s="258"/>
      <c r="BR1598" s="258"/>
      <c r="BS1598" s="258"/>
      <c r="BT1598" s="258"/>
      <c r="BU1598" s="258"/>
      <c r="BV1598" s="259"/>
      <c r="BW1598" s="260"/>
      <c r="BX1598" s="258"/>
      <c r="BY1598" s="258"/>
      <c r="BZ1598" s="258"/>
      <c r="CA1598" s="258"/>
    </row>
    <row r="1599" spans="2:79" x14ac:dyDescent="0.25">
      <c r="B1599" s="263"/>
      <c r="C1599" s="261"/>
      <c r="I1599" s="220"/>
      <c r="J1599" s="253"/>
      <c r="K1599" s="254"/>
      <c r="L1599" s="254"/>
      <c r="M1599" s="255"/>
      <c r="N1599" s="326"/>
      <c r="O1599" s="256"/>
      <c r="P1599" s="256"/>
      <c r="Q1599" s="256"/>
      <c r="R1599" s="256"/>
      <c r="S1599" s="256"/>
      <c r="T1599" s="256"/>
      <c r="U1599" s="256"/>
      <c r="V1599" s="257"/>
      <c r="W1599" s="257"/>
      <c r="X1599" s="257"/>
      <c r="Y1599" s="257"/>
      <c r="Z1599" s="257"/>
      <c r="AA1599" s="257"/>
      <c r="AB1599" s="253"/>
      <c r="AC1599" s="258"/>
      <c r="AD1599" s="253"/>
      <c r="AE1599" s="253"/>
      <c r="AF1599" s="253"/>
      <c r="AG1599" s="253"/>
      <c r="AH1599" s="253"/>
      <c r="AI1599" s="253"/>
      <c r="AJ1599" s="253"/>
      <c r="AK1599" s="258"/>
      <c r="AL1599" s="258"/>
      <c r="AM1599" s="258"/>
      <c r="AN1599" s="258"/>
      <c r="AO1599" s="258"/>
      <c r="AP1599" s="258"/>
      <c r="AQ1599" s="258"/>
      <c r="AR1599" s="258"/>
      <c r="AS1599" s="258"/>
      <c r="AT1599" s="258"/>
      <c r="AU1599" s="258"/>
      <c r="AV1599" s="258"/>
      <c r="AW1599" s="258"/>
      <c r="AX1599" s="258"/>
      <c r="AY1599" s="258"/>
      <c r="AZ1599" s="258"/>
      <c r="BA1599" s="258"/>
      <c r="BB1599" s="258"/>
      <c r="BC1599" s="258"/>
      <c r="BD1599" s="258"/>
      <c r="BE1599" s="258"/>
      <c r="BF1599" s="258"/>
      <c r="BG1599" s="258"/>
      <c r="BH1599" s="258"/>
      <c r="BI1599" s="258"/>
      <c r="BJ1599" s="258"/>
      <c r="BK1599" s="258"/>
      <c r="BL1599" s="297"/>
      <c r="BM1599" s="258"/>
      <c r="BN1599" s="258"/>
      <c r="BO1599" s="258"/>
      <c r="BP1599" s="258"/>
      <c r="BQ1599" s="258"/>
      <c r="BR1599" s="258"/>
      <c r="BS1599" s="258"/>
      <c r="BT1599" s="258"/>
      <c r="BU1599" s="258"/>
      <c r="BV1599" s="259"/>
      <c r="BW1599" s="260"/>
      <c r="BX1599" s="258"/>
      <c r="BY1599" s="258"/>
      <c r="BZ1599" s="258"/>
      <c r="CA1599" s="258"/>
    </row>
    <row r="1600" spans="2:79" x14ac:dyDescent="0.25">
      <c r="B1600" s="263"/>
      <c r="C1600" s="261"/>
      <c r="I1600" s="220"/>
      <c r="J1600" s="253"/>
      <c r="K1600" s="254"/>
      <c r="L1600" s="254"/>
      <c r="M1600" s="255"/>
      <c r="N1600" s="326"/>
      <c r="O1600" s="256"/>
      <c r="P1600" s="256"/>
      <c r="Q1600" s="256"/>
      <c r="R1600" s="256"/>
      <c r="S1600" s="256"/>
      <c r="T1600" s="256"/>
      <c r="U1600" s="256"/>
      <c r="V1600" s="257"/>
      <c r="W1600" s="257"/>
      <c r="X1600" s="257"/>
      <c r="Y1600" s="257"/>
      <c r="Z1600" s="257"/>
      <c r="AA1600" s="257"/>
      <c r="AB1600" s="253"/>
      <c r="AC1600" s="258"/>
      <c r="AD1600" s="253"/>
      <c r="AE1600" s="253"/>
      <c r="AF1600" s="253"/>
      <c r="AG1600" s="253"/>
      <c r="AH1600" s="253"/>
      <c r="AI1600" s="253"/>
      <c r="AJ1600" s="253"/>
      <c r="AK1600" s="258"/>
      <c r="AL1600" s="258"/>
      <c r="AM1600" s="258"/>
      <c r="AN1600" s="258"/>
      <c r="AO1600" s="258"/>
      <c r="AP1600" s="258"/>
      <c r="AQ1600" s="258"/>
      <c r="AR1600" s="258"/>
      <c r="AS1600" s="258"/>
      <c r="AT1600" s="258"/>
      <c r="AU1600" s="258"/>
      <c r="AV1600" s="258"/>
      <c r="AW1600" s="258"/>
      <c r="AX1600" s="258"/>
      <c r="AY1600" s="258"/>
      <c r="AZ1600" s="258"/>
      <c r="BA1600" s="258"/>
      <c r="BB1600" s="258"/>
      <c r="BC1600" s="258"/>
      <c r="BD1600" s="258"/>
      <c r="BE1600" s="258"/>
      <c r="BF1600" s="258"/>
      <c r="BG1600" s="258"/>
      <c r="BH1600" s="258"/>
      <c r="BI1600" s="258"/>
      <c r="BJ1600" s="258"/>
      <c r="BK1600" s="258"/>
      <c r="BL1600" s="297"/>
      <c r="BM1600" s="258"/>
      <c r="BN1600" s="258"/>
      <c r="BO1600" s="258"/>
      <c r="BP1600" s="258"/>
      <c r="BQ1600" s="258"/>
      <c r="BR1600" s="258"/>
      <c r="BS1600" s="258"/>
      <c r="BT1600" s="258"/>
      <c r="BU1600" s="258"/>
      <c r="BV1600" s="259"/>
      <c r="BW1600" s="260"/>
      <c r="BX1600" s="258"/>
      <c r="BY1600" s="258"/>
      <c r="BZ1600" s="258"/>
      <c r="CA1600" s="258"/>
    </row>
    <row r="1601" spans="2:79" x14ac:dyDescent="0.25">
      <c r="B1601" s="263"/>
      <c r="C1601" s="261"/>
      <c r="I1601" s="220"/>
      <c r="J1601" s="253"/>
      <c r="K1601" s="254"/>
      <c r="L1601" s="254"/>
      <c r="M1601" s="255"/>
      <c r="N1601" s="326"/>
      <c r="O1601" s="256"/>
      <c r="P1601" s="256"/>
      <c r="Q1601" s="256"/>
      <c r="R1601" s="256"/>
      <c r="S1601" s="256"/>
      <c r="T1601" s="256"/>
      <c r="U1601" s="256"/>
      <c r="V1601" s="257"/>
      <c r="W1601" s="257"/>
      <c r="X1601" s="257"/>
      <c r="Y1601" s="257"/>
      <c r="Z1601" s="257"/>
      <c r="AA1601" s="257"/>
      <c r="AB1601" s="253"/>
      <c r="AC1601" s="258"/>
      <c r="AD1601" s="253"/>
      <c r="AE1601" s="253"/>
      <c r="AF1601" s="253"/>
      <c r="AG1601" s="253"/>
      <c r="AH1601" s="253"/>
      <c r="AI1601" s="253"/>
      <c r="AJ1601" s="253"/>
      <c r="AK1601" s="258"/>
      <c r="AL1601" s="258"/>
      <c r="AM1601" s="258"/>
      <c r="AN1601" s="258"/>
      <c r="AO1601" s="258"/>
      <c r="AP1601" s="258"/>
      <c r="AQ1601" s="258"/>
      <c r="AR1601" s="258"/>
      <c r="AS1601" s="258"/>
      <c r="AT1601" s="258"/>
      <c r="AU1601" s="258"/>
      <c r="AV1601" s="258"/>
      <c r="AW1601" s="258"/>
      <c r="AX1601" s="258"/>
      <c r="AY1601" s="258"/>
      <c r="AZ1601" s="258"/>
      <c r="BA1601" s="258"/>
      <c r="BB1601" s="258"/>
      <c r="BC1601" s="258"/>
      <c r="BD1601" s="258"/>
      <c r="BE1601" s="258"/>
      <c r="BF1601" s="258"/>
      <c r="BG1601" s="258"/>
      <c r="BH1601" s="258"/>
      <c r="BI1601" s="258"/>
      <c r="BJ1601" s="258"/>
      <c r="BK1601" s="258"/>
      <c r="BL1601" s="297"/>
      <c r="BM1601" s="258"/>
      <c r="BN1601" s="258"/>
      <c r="BO1601" s="258"/>
      <c r="BP1601" s="258"/>
      <c r="BQ1601" s="258"/>
      <c r="BR1601" s="258"/>
      <c r="BS1601" s="258"/>
      <c r="BT1601" s="258"/>
      <c r="BU1601" s="258"/>
      <c r="BV1601" s="259"/>
      <c r="BW1601" s="260"/>
      <c r="BX1601" s="258"/>
      <c r="BY1601" s="258"/>
      <c r="BZ1601" s="258"/>
      <c r="CA1601" s="258"/>
    </row>
    <row r="1602" spans="2:79" x14ac:dyDescent="0.25">
      <c r="B1602" s="263"/>
      <c r="C1602" s="261"/>
      <c r="I1602" s="220"/>
      <c r="J1602" s="253"/>
      <c r="K1602" s="254"/>
      <c r="L1602" s="254"/>
      <c r="M1602" s="255"/>
      <c r="N1602" s="326"/>
      <c r="O1602" s="256"/>
      <c r="P1602" s="256"/>
      <c r="Q1602" s="256"/>
      <c r="R1602" s="256"/>
      <c r="S1602" s="256"/>
      <c r="T1602" s="256"/>
      <c r="U1602" s="256"/>
      <c r="V1602" s="257"/>
      <c r="W1602" s="257"/>
      <c r="X1602" s="257"/>
      <c r="Y1602" s="257"/>
      <c r="Z1602" s="257"/>
      <c r="AA1602" s="257"/>
      <c r="AB1602" s="253"/>
      <c r="AC1602" s="258"/>
      <c r="AD1602" s="253"/>
      <c r="AE1602" s="253"/>
      <c r="AF1602" s="253"/>
      <c r="AG1602" s="253"/>
      <c r="AH1602" s="253"/>
      <c r="AI1602" s="253"/>
      <c r="AJ1602" s="253"/>
      <c r="AK1602" s="258"/>
      <c r="AL1602" s="258"/>
      <c r="AM1602" s="258"/>
      <c r="AN1602" s="258"/>
      <c r="AO1602" s="258"/>
      <c r="AP1602" s="258"/>
      <c r="AQ1602" s="258"/>
      <c r="AR1602" s="258"/>
      <c r="AS1602" s="258"/>
      <c r="AT1602" s="258"/>
      <c r="AU1602" s="258"/>
      <c r="AV1602" s="258"/>
      <c r="AW1602" s="258"/>
      <c r="AX1602" s="258"/>
      <c r="AY1602" s="258"/>
      <c r="AZ1602" s="258"/>
      <c r="BA1602" s="258"/>
      <c r="BB1602" s="258"/>
      <c r="BC1602" s="258"/>
      <c r="BD1602" s="258"/>
      <c r="BE1602" s="258"/>
      <c r="BF1602" s="258"/>
      <c r="BG1602" s="258"/>
      <c r="BH1602" s="258"/>
      <c r="BI1602" s="258"/>
      <c r="BJ1602" s="258"/>
      <c r="BK1602" s="258"/>
      <c r="BL1602" s="297"/>
      <c r="BM1602" s="258"/>
      <c r="BN1602" s="258"/>
      <c r="BO1602" s="258"/>
      <c r="BP1602" s="258"/>
      <c r="BQ1602" s="258"/>
      <c r="BR1602" s="258"/>
      <c r="BS1602" s="258"/>
      <c r="BT1602" s="258"/>
      <c r="BU1602" s="258"/>
      <c r="BV1602" s="259"/>
      <c r="BW1602" s="260"/>
      <c r="BX1602" s="258"/>
      <c r="BY1602" s="258"/>
      <c r="BZ1602" s="258"/>
      <c r="CA1602" s="258"/>
    </row>
    <row r="1603" spans="2:79" x14ac:dyDescent="0.25">
      <c r="B1603" s="263"/>
      <c r="C1603" s="261"/>
      <c r="I1603" s="220"/>
      <c r="J1603" s="253"/>
      <c r="K1603" s="254"/>
      <c r="L1603" s="254"/>
      <c r="M1603" s="255"/>
      <c r="N1603" s="326"/>
      <c r="O1603" s="256"/>
      <c r="P1603" s="256"/>
      <c r="Q1603" s="256"/>
      <c r="R1603" s="256"/>
      <c r="S1603" s="256"/>
      <c r="T1603" s="256"/>
      <c r="U1603" s="256"/>
      <c r="V1603" s="257"/>
      <c r="W1603" s="257"/>
      <c r="X1603" s="257"/>
      <c r="Y1603" s="257"/>
      <c r="Z1603" s="257"/>
      <c r="AA1603" s="257"/>
      <c r="AB1603" s="253"/>
      <c r="AC1603" s="258"/>
      <c r="AD1603" s="253"/>
      <c r="AE1603" s="253"/>
      <c r="AF1603" s="253"/>
      <c r="AG1603" s="253"/>
      <c r="AH1603" s="253"/>
      <c r="AI1603" s="253"/>
      <c r="AJ1603" s="253"/>
      <c r="AK1603" s="258"/>
      <c r="AL1603" s="258"/>
      <c r="AM1603" s="258"/>
      <c r="AN1603" s="258"/>
      <c r="AO1603" s="258"/>
      <c r="AP1603" s="258"/>
      <c r="AQ1603" s="258"/>
      <c r="AR1603" s="258"/>
      <c r="AS1603" s="258"/>
      <c r="AT1603" s="258"/>
      <c r="AU1603" s="258"/>
      <c r="AV1603" s="258"/>
      <c r="AW1603" s="258"/>
      <c r="AX1603" s="258"/>
      <c r="AY1603" s="258"/>
      <c r="AZ1603" s="258"/>
      <c r="BA1603" s="258"/>
      <c r="BB1603" s="258"/>
      <c r="BC1603" s="258"/>
      <c r="BD1603" s="258"/>
      <c r="BE1603" s="258"/>
      <c r="BF1603" s="258"/>
      <c r="BG1603" s="258"/>
      <c r="BH1603" s="258"/>
      <c r="BI1603" s="258"/>
      <c r="BJ1603" s="258"/>
      <c r="BK1603" s="258"/>
      <c r="BL1603" s="297"/>
      <c r="BM1603" s="258"/>
      <c r="BN1603" s="258"/>
      <c r="BO1603" s="258"/>
      <c r="BP1603" s="258"/>
      <c r="BQ1603" s="258"/>
      <c r="BR1603" s="258"/>
      <c r="BS1603" s="258"/>
      <c r="BT1603" s="258"/>
      <c r="BU1603" s="258"/>
      <c r="BV1603" s="259"/>
      <c r="BW1603" s="260"/>
      <c r="BX1603" s="258"/>
      <c r="BY1603" s="258"/>
      <c r="BZ1603" s="258"/>
      <c r="CA1603" s="258"/>
    </row>
    <row r="1604" spans="2:79" x14ac:dyDescent="0.25">
      <c r="B1604" s="263"/>
      <c r="C1604" s="261"/>
      <c r="I1604" s="220"/>
      <c r="J1604" s="253"/>
      <c r="K1604" s="254"/>
      <c r="L1604" s="254"/>
      <c r="M1604" s="255"/>
      <c r="N1604" s="326"/>
      <c r="O1604" s="256"/>
      <c r="P1604" s="256"/>
      <c r="Q1604" s="256"/>
      <c r="R1604" s="256"/>
      <c r="S1604" s="256"/>
      <c r="T1604" s="256"/>
      <c r="U1604" s="256"/>
      <c r="V1604" s="257"/>
      <c r="W1604" s="257"/>
      <c r="X1604" s="257"/>
      <c r="Y1604" s="257"/>
      <c r="Z1604" s="257"/>
      <c r="AA1604" s="257"/>
      <c r="AB1604" s="253"/>
      <c r="AC1604" s="258"/>
      <c r="AD1604" s="253"/>
      <c r="AE1604" s="253"/>
      <c r="AF1604" s="253"/>
      <c r="AG1604" s="253"/>
      <c r="AH1604" s="253"/>
      <c r="AI1604" s="253"/>
      <c r="AJ1604" s="253"/>
      <c r="AK1604" s="258"/>
      <c r="AL1604" s="258"/>
      <c r="AM1604" s="258"/>
      <c r="AN1604" s="258"/>
      <c r="AO1604" s="258"/>
      <c r="AP1604" s="258"/>
      <c r="AQ1604" s="258"/>
      <c r="AR1604" s="258"/>
      <c r="AS1604" s="258"/>
      <c r="AT1604" s="258"/>
      <c r="AU1604" s="258"/>
      <c r="AV1604" s="258"/>
      <c r="AW1604" s="258"/>
      <c r="AX1604" s="258"/>
      <c r="AY1604" s="258"/>
      <c r="AZ1604" s="258"/>
      <c r="BA1604" s="258"/>
      <c r="BB1604" s="258"/>
      <c r="BC1604" s="258"/>
      <c r="BD1604" s="258"/>
      <c r="BE1604" s="258"/>
      <c r="BF1604" s="258"/>
      <c r="BG1604" s="258"/>
      <c r="BH1604" s="258"/>
      <c r="BI1604" s="258"/>
      <c r="BJ1604" s="258"/>
      <c r="BK1604" s="258"/>
      <c r="BL1604" s="297"/>
      <c r="BM1604" s="258"/>
      <c r="BN1604" s="258"/>
      <c r="BO1604" s="258"/>
      <c r="BP1604" s="258"/>
      <c r="BQ1604" s="258"/>
      <c r="BR1604" s="258"/>
      <c r="BS1604" s="258"/>
      <c r="BT1604" s="258"/>
      <c r="BU1604" s="258"/>
      <c r="BV1604" s="259"/>
      <c r="BW1604" s="260"/>
      <c r="BX1604" s="258"/>
      <c r="BY1604" s="258"/>
      <c r="BZ1604" s="258"/>
      <c r="CA1604" s="258"/>
    </row>
    <row r="1605" spans="2:79" x14ac:dyDescent="0.25">
      <c r="B1605" s="263"/>
      <c r="C1605" s="261"/>
      <c r="I1605" s="220"/>
      <c r="J1605" s="253"/>
      <c r="K1605" s="254"/>
      <c r="L1605" s="254"/>
      <c r="M1605" s="255"/>
      <c r="N1605" s="326"/>
      <c r="O1605" s="256"/>
      <c r="P1605" s="256"/>
      <c r="Q1605" s="256"/>
      <c r="R1605" s="256"/>
      <c r="S1605" s="256"/>
      <c r="T1605" s="256"/>
      <c r="U1605" s="256"/>
      <c r="V1605" s="257"/>
      <c r="W1605" s="257"/>
      <c r="X1605" s="257"/>
      <c r="Y1605" s="257"/>
      <c r="Z1605" s="257"/>
      <c r="AA1605" s="257"/>
      <c r="AB1605" s="253"/>
      <c r="AC1605" s="258"/>
      <c r="AD1605" s="253"/>
      <c r="AE1605" s="253"/>
      <c r="AF1605" s="253"/>
      <c r="AG1605" s="253"/>
      <c r="AH1605" s="253"/>
      <c r="AI1605" s="253"/>
      <c r="AJ1605" s="253"/>
      <c r="AK1605" s="258"/>
      <c r="AL1605" s="258"/>
      <c r="AM1605" s="258"/>
      <c r="AN1605" s="258"/>
      <c r="AO1605" s="258"/>
      <c r="AP1605" s="258"/>
      <c r="AQ1605" s="258"/>
      <c r="AR1605" s="258"/>
      <c r="AS1605" s="258"/>
      <c r="AT1605" s="258"/>
      <c r="AU1605" s="258"/>
      <c r="AV1605" s="258"/>
      <c r="AW1605" s="258"/>
      <c r="AX1605" s="258"/>
      <c r="AY1605" s="258"/>
      <c r="AZ1605" s="258"/>
      <c r="BA1605" s="258"/>
      <c r="BB1605" s="258"/>
      <c r="BC1605" s="258"/>
      <c r="BD1605" s="258"/>
      <c r="BE1605" s="258"/>
      <c r="BF1605" s="258"/>
      <c r="BG1605" s="258"/>
      <c r="BH1605" s="258"/>
      <c r="BI1605" s="258"/>
      <c r="BJ1605" s="258"/>
      <c r="BK1605" s="258"/>
      <c r="BL1605" s="297"/>
      <c r="BM1605" s="258"/>
      <c r="BN1605" s="258"/>
      <c r="BO1605" s="258"/>
      <c r="BP1605" s="258"/>
      <c r="BQ1605" s="258"/>
      <c r="BR1605" s="258"/>
      <c r="BS1605" s="258"/>
      <c r="BT1605" s="258"/>
      <c r="BU1605" s="258"/>
      <c r="BV1605" s="259"/>
      <c r="BW1605" s="260"/>
      <c r="BX1605" s="258"/>
      <c r="BY1605" s="258"/>
      <c r="BZ1605" s="258"/>
      <c r="CA1605" s="258"/>
    </row>
    <row r="1606" spans="2:79" x14ac:dyDescent="0.25">
      <c r="B1606" s="263"/>
      <c r="C1606" s="261"/>
      <c r="I1606" s="220"/>
      <c r="J1606" s="253"/>
      <c r="K1606" s="254"/>
      <c r="L1606" s="254"/>
      <c r="M1606" s="255"/>
      <c r="N1606" s="326"/>
      <c r="O1606" s="256"/>
      <c r="P1606" s="256"/>
      <c r="Q1606" s="256"/>
      <c r="R1606" s="256"/>
      <c r="S1606" s="256"/>
      <c r="T1606" s="256"/>
      <c r="U1606" s="256"/>
      <c r="V1606" s="257"/>
      <c r="W1606" s="257"/>
      <c r="X1606" s="257"/>
      <c r="Y1606" s="257"/>
      <c r="Z1606" s="257"/>
      <c r="AA1606" s="257"/>
      <c r="AB1606" s="253"/>
      <c r="AC1606" s="258"/>
      <c r="AD1606" s="253"/>
      <c r="AE1606" s="253"/>
      <c r="AF1606" s="253"/>
      <c r="AG1606" s="253"/>
      <c r="AH1606" s="253"/>
      <c r="AI1606" s="253"/>
      <c r="AJ1606" s="253"/>
      <c r="AK1606" s="258"/>
      <c r="AL1606" s="258"/>
      <c r="AM1606" s="258"/>
      <c r="AN1606" s="258"/>
      <c r="AO1606" s="258"/>
      <c r="AP1606" s="258"/>
      <c r="AQ1606" s="258"/>
      <c r="AR1606" s="258"/>
      <c r="AS1606" s="258"/>
      <c r="AT1606" s="258"/>
      <c r="AU1606" s="258"/>
      <c r="AV1606" s="258"/>
      <c r="AW1606" s="258"/>
      <c r="AX1606" s="258"/>
      <c r="AY1606" s="258"/>
      <c r="AZ1606" s="258"/>
      <c r="BA1606" s="258"/>
      <c r="BB1606" s="258"/>
      <c r="BC1606" s="258"/>
      <c r="BD1606" s="258"/>
      <c r="BE1606" s="258"/>
      <c r="BF1606" s="258"/>
      <c r="BG1606" s="258"/>
      <c r="BH1606" s="258"/>
      <c r="BI1606" s="258"/>
      <c r="BJ1606" s="258"/>
      <c r="BK1606" s="258"/>
      <c r="BL1606" s="297"/>
      <c r="BM1606" s="258"/>
      <c r="BN1606" s="258"/>
      <c r="BO1606" s="258"/>
      <c r="BP1606" s="258"/>
      <c r="BQ1606" s="258"/>
      <c r="BR1606" s="258"/>
      <c r="BS1606" s="258"/>
      <c r="BT1606" s="258"/>
      <c r="BU1606" s="258"/>
      <c r="BV1606" s="259"/>
      <c r="BW1606" s="260"/>
      <c r="BX1606" s="258"/>
      <c r="BY1606" s="258"/>
      <c r="BZ1606" s="258"/>
      <c r="CA1606" s="258"/>
    </row>
    <row r="1607" spans="2:79" x14ac:dyDescent="0.25">
      <c r="B1607" s="263"/>
      <c r="C1607" s="261"/>
      <c r="I1607" s="220"/>
      <c r="J1607" s="253"/>
      <c r="K1607" s="254"/>
      <c r="L1607" s="254"/>
      <c r="M1607" s="255"/>
      <c r="N1607" s="326"/>
      <c r="O1607" s="256"/>
      <c r="P1607" s="256"/>
      <c r="Q1607" s="256"/>
      <c r="R1607" s="256"/>
      <c r="S1607" s="256"/>
      <c r="T1607" s="256"/>
      <c r="U1607" s="256"/>
      <c r="V1607" s="257"/>
      <c r="W1607" s="257"/>
      <c r="X1607" s="257"/>
      <c r="Y1607" s="257"/>
      <c r="Z1607" s="257"/>
      <c r="AA1607" s="257"/>
      <c r="AB1607" s="253"/>
      <c r="AC1607" s="258"/>
      <c r="AD1607" s="253"/>
      <c r="AE1607" s="253"/>
      <c r="AF1607" s="253"/>
      <c r="AG1607" s="253"/>
      <c r="AH1607" s="253"/>
      <c r="AI1607" s="253"/>
      <c r="AJ1607" s="253"/>
      <c r="AK1607" s="258"/>
      <c r="AL1607" s="258"/>
      <c r="AM1607" s="258"/>
      <c r="AN1607" s="258"/>
      <c r="AO1607" s="258"/>
      <c r="AP1607" s="258"/>
      <c r="AQ1607" s="258"/>
      <c r="AR1607" s="258"/>
      <c r="AS1607" s="258"/>
      <c r="AT1607" s="258"/>
      <c r="AU1607" s="258"/>
      <c r="AV1607" s="258"/>
      <c r="AW1607" s="258"/>
      <c r="AX1607" s="258"/>
      <c r="AY1607" s="258"/>
      <c r="AZ1607" s="258"/>
      <c r="BA1607" s="258"/>
      <c r="BB1607" s="258"/>
      <c r="BC1607" s="258"/>
      <c r="BD1607" s="258"/>
      <c r="BE1607" s="258"/>
      <c r="BF1607" s="258"/>
      <c r="BG1607" s="258"/>
      <c r="BH1607" s="258"/>
      <c r="BI1607" s="258"/>
      <c r="BJ1607" s="258"/>
      <c r="BK1607" s="258"/>
      <c r="BL1607" s="297"/>
      <c r="BM1607" s="258"/>
      <c r="BN1607" s="258"/>
      <c r="BO1607" s="258"/>
      <c r="BP1607" s="258"/>
      <c r="BQ1607" s="258"/>
      <c r="BR1607" s="258"/>
      <c r="BS1607" s="258"/>
      <c r="BT1607" s="258"/>
      <c r="BU1607" s="258"/>
      <c r="BV1607" s="259"/>
      <c r="BW1607" s="260"/>
      <c r="BX1607" s="258"/>
      <c r="BY1607" s="258"/>
      <c r="BZ1607" s="258"/>
      <c r="CA1607" s="258"/>
    </row>
    <row r="1608" spans="2:79" x14ac:dyDescent="0.25">
      <c r="B1608" s="263"/>
      <c r="C1608" s="261"/>
      <c r="I1608" s="220"/>
      <c r="J1608" s="253"/>
      <c r="K1608" s="254"/>
      <c r="L1608" s="254"/>
      <c r="M1608" s="255"/>
      <c r="N1608" s="326"/>
      <c r="O1608" s="256"/>
      <c r="P1608" s="256"/>
      <c r="Q1608" s="256"/>
      <c r="R1608" s="256"/>
      <c r="S1608" s="256"/>
      <c r="T1608" s="256"/>
      <c r="U1608" s="256"/>
      <c r="V1608" s="257"/>
      <c r="W1608" s="257"/>
      <c r="X1608" s="257"/>
      <c r="Y1608" s="257"/>
      <c r="Z1608" s="257"/>
      <c r="AA1608" s="257"/>
      <c r="AB1608" s="253"/>
      <c r="AC1608" s="258"/>
      <c r="AD1608" s="253"/>
      <c r="AE1608" s="253"/>
      <c r="AF1608" s="253"/>
      <c r="AG1608" s="253"/>
      <c r="AH1608" s="253"/>
      <c r="AI1608" s="253"/>
      <c r="AJ1608" s="253"/>
      <c r="AK1608" s="258"/>
      <c r="AL1608" s="258"/>
      <c r="AM1608" s="258"/>
      <c r="AN1608" s="258"/>
      <c r="AO1608" s="258"/>
      <c r="AP1608" s="258"/>
      <c r="AQ1608" s="258"/>
      <c r="AR1608" s="258"/>
      <c r="AS1608" s="258"/>
      <c r="AT1608" s="258"/>
      <c r="AU1608" s="258"/>
      <c r="AV1608" s="258"/>
      <c r="AW1608" s="258"/>
      <c r="AX1608" s="258"/>
      <c r="AY1608" s="258"/>
      <c r="AZ1608" s="258"/>
      <c r="BA1608" s="258"/>
      <c r="BB1608" s="258"/>
      <c r="BC1608" s="258"/>
      <c r="BD1608" s="258"/>
      <c r="BE1608" s="258"/>
      <c r="BF1608" s="258"/>
      <c r="BG1608" s="258"/>
      <c r="BH1608" s="258"/>
      <c r="BI1608" s="258"/>
      <c r="BJ1608" s="258"/>
      <c r="BK1608" s="258"/>
      <c r="BL1608" s="297"/>
      <c r="BM1608" s="258"/>
      <c r="BN1608" s="258"/>
      <c r="BO1608" s="258"/>
      <c r="BP1608" s="258"/>
      <c r="BQ1608" s="258"/>
      <c r="BR1608" s="258"/>
      <c r="BS1608" s="258"/>
      <c r="BT1608" s="258"/>
      <c r="BU1608" s="258"/>
      <c r="BV1608" s="259"/>
      <c r="BW1608" s="260"/>
      <c r="BX1608" s="258"/>
      <c r="BY1608" s="258"/>
      <c r="BZ1608" s="258"/>
      <c r="CA1608" s="258"/>
    </row>
    <row r="1609" spans="2:79" x14ac:dyDescent="0.25">
      <c r="B1609" s="263"/>
      <c r="C1609" s="261"/>
      <c r="I1609" s="220"/>
      <c r="J1609" s="253"/>
      <c r="K1609" s="254"/>
      <c r="L1609" s="254"/>
      <c r="M1609" s="255"/>
      <c r="N1609" s="326"/>
      <c r="O1609" s="256"/>
      <c r="P1609" s="256"/>
      <c r="Q1609" s="256"/>
      <c r="R1609" s="256"/>
      <c r="S1609" s="256"/>
      <c r="T1609" s="256"/>
      <c r="U1609" s="256"/>
      <c r="V1609" s="257"/>
      <c r="W1609" s="257"/>
      <c r="X1609" s="257"/>
      <c r="Y1609" s="257"/>
      <c r="Z1609" s="257"/>
      <c r="AA1609" s="257"/>
      <c r="AB1609" s="253"/>
      <c r="AC1609" s="258"/>
      <c r="AD1609" s="253"/>
      <c r="AE1609" s="253"/>
      <c r="AF1609" s="253"/>
      <c r="AG1609" s="253"/>
      <c r="AH1609" s="253"/>
      <c r="AI1609" s="253"/>
      <c r="AJ1609" s="253"/>
      <c r="AK1609" s="258"/>
      <c r="AL1609" s="258"/>
      <c r="AM1609" s="258"/>
      <c r="AN1609" s="258"/>
      <c r="AO1609" s="258"/>
      <c r="AP1609" s="258"/>
      <c r="AQ1609" s="258"/>
      <c r="AR1609" s="258"/>
      <c r="AS1609" s="258"/>
      <c r="AT1609" s="258"/>
      <c r="AU1609" s="258"/>
      <c r="AV1609" s="258"/>
      <c r="AW1609" s="258"/>
      <c r="AX1609" s="258"/>
      <c r="AY1609" s="258"/>
      <c r="AZ1609" s="258"/>
      <c r="BA1609" s="258"/>
      <c r="BB1609" s="258"/>
      <c r="BC1609" s="258"/>
      <c r="BD1609" s="258"/>
      <c r="BE1609" s="258"/>
      <c r="BF1609" s="258"/>
      <c r="BG1609" s="258"/>
      <c r="BH1609" s="258"/>
      <c r="BI1609" s="258"/>
      <c r="BJ1609" s="258"/>
      <c r="BK1609" s="258"/>
      <c r="BL1609" s="297"/>
      <c r="BM1609" s="258"/>
      <c r="BN1609" s="258"/>
      <c r="BO1609" s="258"/>
      <c r="BP1609" s="258"/>
      <c r="BQ1609" s="258"/>
      <c r="BR1609" s="258"/>
      <c r="BS1609" s="258"/>
      <c r="BT1609" s="258"/>
      <c r="BU1609" s="258"/>
      <c r="BV1609" s="259"/>
      <c r="BW1609" s="260"/>
      <c r="BX1609" s="258"/>
      <c r="BY1609" s="258"/>
      <c r="BZ1609" s="258"/>
      <c r="CA1609" s="258"/>
    </row>
    <row r="1610" spans="2:79" x14ac:dyDescent="0.25">
      <c r="B1610" s="263"/>
      <c r="C1610" s="261"/>
      <c r="I1610" s="220"/>
      <c r="J1610" s="253"/>
      <c r="K1610" s="254"/>
      <c r="L1610" s="254"/>
      <c r="M1610" s="255"/>
      <c r="N1610" s="326"/>
      <c r="O1610" s="256"/>
      <c r="P1610" s="256"/>
      <c r="Q1610" s="256"/>
      <c r="R1610" s="256"/>
      <c r="S1610" s="256"/>
      <c r="T1610" s="256"/>
      <c r="U1610" s="256"/>
      <c r="V1610" s="257"/>
      <c r="W1610" s="257"/>
      <c r="X1610" s="257"/>
      <c r="Y1610" s="257"/>
      <c r="Z1610" s="257"/>
      <c r="AA1610" s="257"/>
      <c r="AB1610" s="253"/>
      <c r="AC1610" s="258"/>
      <c r="AD1610" s="253"/>
      <c r="AE1610" s="253"/>
      <c r="AF1610" s="253"/>
      <c r="AG1610" s="253"/>
      <c r="AH1610" s="253"/>
      <c r="AI1610" s="253"/>
      <c r="AJ1610" s="253"/>
      <c r="AK1610" s="258"/>
      <c r="AL1610" s="258"/>
      <c r="AM1610" s="258"/>
      <c r="AN1610" s="258"/>
      <c r="AO1610" s="258"/>
      <c r="AP1610" s="258"/>
      <c r="AQ1610" s="258"/>
      <c r="AR1610" s="258"/>
      <c r="AS1610" s="258"/>
      <c r="AT1610" s="258"/>
      <c r="AU1610" s="258"/>
      <c r="AV1610" s="258"/>
      <c r="AW1610" s="258"/>
      <c r="AX1610" s="258"/>
      <c r="AY1610" s="258"/>
      <c r="AZ1610" s="258"/>
      <c r="BA1610" s="258"/>
      <c r="BB1610" s="258"/>
      <c r="BC1610" s="258"/>
      <c r="BD1610" s="258"/>
      <c r="BE1610" s="258"/>
      <c r="BF1610" s="258"/>
      <c r="BG1610" s="258"/>
      <c r="BH1610" s="258"/>
      <c r="BI1610" s="258"/>
      <c r="BJ1610" s="258"/>
      <c r="BK1610" s="258"/>
      <c r="BL1610" s="297"/>
      <c r="BM1610" s="258"/>
      <c r="BN1610" s="258"/>
      <c r="BO1610" s="258"/>
      <c r="BP1610" s="258"/>
      <c r="BQ1610" s="258"/>
      <c r="BR1610" s="258"/>
      <c r="BS1610" s="258"/>
      <c r="BT1610" s="258"/>
      <c r="BU1610" s="258"/>
      <c r="BV1610" s="259"/>
      <c r="BW1610" s="260"/>
      <c r="BX1610" s="258"/>
      <c r="BY1610" s="258"/>
      <c r="BZ1610" s="258"/>
      <c r="CA1610" s="258"/>
    </row>
    <row r="1611" spans="2:79" x14ac:dyDescent="0.25">
      <c r="B1611" s="263"/>
      <c r="C1611" s="261"/>
      <c r="I1611" s="220"/>
      <c r="J1611" s="253"/>
      <c r="K1611" s="254"/>
      <c r="L1611" s="254"/>
      <c r="M1611" s="255"/>
      <c r="N1611" s="326"/>
      <c r="O1611" s="256"/>
      <c r="P1611" s="256"/>
      <c r="Q1611" s="256"/>
      <c r="R1611" s="256"/>
      <c r="S1611" s="256"/>
      <c r="T1611" s="256"/>
      <c r="U1611" s="256"/>
      <c r="V1611" s="257"/>
      <c r="W1611" s="257"/>
      <c r="X1611" s="257"/>
      <c r="Y1611" s="257"/>
      <c r="Z1611" s="257"/>
      <c r="AA1611" s="257"/>
      <c r="AB1611" s="253"/>
      <c r="AC1611" s="258"/>
      <c r="AD1611" s="253"/>
      <c r="AE1611" s="253"/>
      <c r="AF1611" s="253"/>
      <c r="AG1611" s="253"/>
      <c r="AH1611" s="253"/>
      <c r="AI1611" s="253"/>
      <c r="AJ1611" s="253"/>
      <c r="AK1611" s="258"/>
      <c r="AL1611" s="258"/>
      <c r="AM1611" s="258"/>
      <c r="AN1611" s="258"/>
      <c r="AO1611" s="258"/>
      <c r="AP1611" s="258"/>
      <c r="AQ1611" s="258"/>
      <c r="AR1611" s="258"/>
      <c r="AS1611" s="258"/>
      <c r="AT1611" s="258"/>
      <c r="AU1611" s="258"/>
      <c r="AV1611" s="258"/>
      <c r="AW1611" s="258"/>
      <c r="AX1611" s="258"/>
      <c r="AY1611" s="258"/>
      <c r="AZ1611" s="258"/>
      <c r="BA1611" s="258"/>
      <c r="BB1611" s="258"/>
      <c r="BC1611" s="258"/>
      <c r="BD1611" s="258"/>
      <c r="BE1611" s="258"/>
      <c r="BF1611" s="258"/>
      <c r="BG1611" s="258"/>
      <c r="BH1611" s="258"/>
      <c r="BI1611" s="258"/>
      <c r="BJ1611" s="258"/>
      <c r="BK1611" s="258"/>
      <c r="BL1611" s="297"/>
      <c r="BM1611" s="258"/>
      <c r="BN1611" s="258"/>
      <c r="BO1611" s="258"/>
      <c r="BP1611" s="258"/>
      <c r="BQ1611" s="258"/>
      <c r="BR1611" s="258"/>
      <c r="BS1611" s="258"/>
      <c r="BT1611" s="258"/>
      <c r="BU1611" s="258"/>
      <c r="BV1611" s="259"/>
      <c r="BW1611" s="260"/>
      <c r="BX1611" s="258"/>
      <c r="BY1611" s="258"/>
      <c r="BZ1611" s="258"/>
      <c r="CA1611" s="258"/>
    </row>
    <row r="1612" spans="2:79" x14ac:dyDescent="0.25">
      <c r="B1612" s="263"/>
      <c r="C1612" s="261"/>
      <c r="I1612" s="220"/>
      <c r="J1612" s="253"/>
      <c r="K1612" s="254"/>
      <c r="L1612" s="254"/>
      <c r="M1612" s="255"/>
      <c r="N1612" s="326"/>
      <c r="O1612" s="256"/>
      <c r="P1612" s="256"/>
      <c r="Q1612" s="256"/>
      <c r="R1612" s="256"/>
      <c r="S1612" s="256"/>
      <c r="T1612" s="256"/>
      <c r="U1612" s="256"/>
      <c r="V1612" s="257"/>
      <c r="W1612" s="257"/>
      <c r="X1612" s="257"/>
      <c r="Y1612" s="257"/>
      <c r="Z1612" s="257"/>
      <c r="AA1612" s="257"/>
      <c r="AB1612" s="253"/>
      <c r="AC1612" s="258"/>
      <c r="AD1612" s="253"/>
      <c r="AE1612" s="253"/>
      <c r="AF1612" s="253"/>
      <c r="AG1612" s="253"/>
      <c r="AH1612" s="253"/>
      <c r="AI1612" s="253"/>
      <c r="AJ1612" s="253"/>
      <c r="AK1612" s="258"/>
      <c r="AL1612" s="258"/>
      <c r="AM1612" s="258"/>
      <c r="AN1612" s="258"/>
      <c r="AO1612" s="258"/>
      <c r="AP1612" s="258"/>
      <c r="AQ1612" s="258"/>
      <c r="AR1612" s="258"/>
      <c r="AS1612" s="258"/>
      <c r="AT1612" s="258"/>
      <c r="AU1612" s="258"/>
      <c r="AV1612" s="258"/>
      <c r="AW1612" s="258"/>
      <c r="AX1612" s="258"/>
      <c r="AY1612" s="258"/>
      <c r="AZ1612" s="258"/>
      <c r="BA1612" s="258"/>
      <c r="BB1612" s="258"/>
      <c r="BC1612" s="258"/>
      <c r="BD1612" s="258"/>
      <c r="BE1612" s="258"/>
      <c r="BF1612" s="258"/>
      <c r="BG1612" s="258"/>
      <c r="BH1612" s="258"/>
      <c r="BI1612" s="258"/>
      <c r="BJ1612" s="258"/>
      <c r="BK1612" s="258"/>
      <c r="BL1612" s="297"/>
      <c r="BM1612" s="258"/>
      <c r="BN1612" s="258"/>
      <c r="BO1612" s="258"/>
      <c r="BP1612" s="258"/>
      <c r="BQ1612" s="258"/>
      <c r="BR1612" s="258"/>
      <c r="BS1612" s="258"/>
      <c r="BT1612" s="258"/>
      <c r="BU1612" s="258"/>
      <c r="BV1612" s="259"/>
      <c r="BW1612" s="260"/>
      <c r="BX1612" s="258"/>
      <c r="BY1612" s="258"/>
      <c r="BZ1612" s="258"/>
      <c r="CA1612" s="258"/>
    </row>
    <row r="1613" spans="2:79" x14ac:dyDescent="0.25">
      <c r="B1613" s="263"/>
      <c r="C1613" s="261"/>
      <c r="I1613" s="220"/>
      <c r="J1613" s="253"/>
      <c r="K1613" s="254"/>
      <c r="L1613" s="254"/>
      <c r="M1613" s="255"/>
      <c r="N1613" s="326"/>
      <c r="O1613" s="256"/>
      <c r="P1613" s="256"/>
      <c r="Q1613" s="256"/>
      <c r="R1613" s="256"/>
      <c r="S1613" s="256"/>
      <c r="T1613" s="256"/>
      <c r="U1613" s="256"/>
      <c r="V1613" s="257"/>
      <c r="W1613" s="257"/>
      <c r="X1613" s="257"/>
      <c r="Y1613" s="257"/>
      <c r="Z1613" s="257"/>
      <c r="AA1613" s="257"/>
      <c r="AB1613" s="253"/>
      <c r="AC1613" s="258"/>
      <c r="AD1613" s="253"/>
      <c r="AE1613" s="253"/>
      <c r="AF1613" s="253"/>
      <c r="AG1613" s="253"/>
      <c r="AH1613" s="253"/>
      <c r="AI1613" s="253"/>
      <c r="AJ1613" s="253"/>
      <c r="AK1613" s="258"/>
      <c r="AL1613" s="258"/>
      <c r="AM1613" s="258"/>
      <c r="AN1613" s="258"/>
      <c r="AO1613" s="258"/>
      <c r="AP1613" s="258"/>
      <c r="AQ1613" s="258"/>
      <c r="AR1613" s="258"/>
      <c r="AS1613" s="258"/>
      <c r="AT1613" s="258"/>
      <c r="AU1613" s="258"/>
      <c r="AV1613" s="258"/>
      <c r="AW1613" s="258"/>
      <c r="AX1613" s="258"/>
      <c r="AY1613" s="258"/>
      <c r="AZ1613" s="258"/>
      <c r="BA1613" s="258"/>
      <c r="BB1613" s="258"/>
      <c r="BC1613" s="258"/>
      <c r="BD1613" s="258"/>
      <c r="BE1613" s="258"/>
      <c r="BF1613" s="258"/>
      <c r="BG1613" s="258"/>
      <c r="BH1613" s="258"/>
      <c r="BI1613" s="258"/>
      <c r="BJ1613" s="258"/>
      <c r="BK1613" s="258"/>
      <c r="BL1613" s="297"/>
      <c r="BM1613" s="258"/>
      <c r="BN1613" s="258"/>
      <c r="BO1613" s="258"/>
      <c r="BP1613" s="258"/>
      <c r="BQ1613" s="258"/>
      <c r="BR1613" s="258"/>
      <c r="BS1613" s="258"/>
      <c r="BT1613" s="258"/>
      <c r="BU1613" s="258"/>
      <c r="BV1613" s="259"/>
      <c r="BW1613" s="260"/>
      <c r="BX1613" s="258"/>
      <c r="BY1613" s="258"/>
      <c r="BZ1613" s="258"/>
      <c r="CA1613" s="258"/>
    </row>
    <row r="1614" spans="2:79" x14ac:dyDescent="0.25">
      <c r="B1614" s="263"/>
      <c r="C1614" s="261"/>
      <c r="I1614" s="220"/>
      <c r="J1614" s="253"/>
      <c r="K1614" s="254"/>
      <c r="L1614" s="254"/>
      <c r="M1614" s="255"/>
      <c r="N1614" s="326"/>
      <c r="O1614" s="256"/>
      <c r="P1614" s="256"/>
      <c r="Q1614" s="256"/>
      <c r="R1614" s="256"/>
      <c r="S1614" s="256"/>
      <c r="T1614" s="256"/>
      <c r="U1614" s="256"/>
      <c r="V1614" s="257"/>
      <c r="W1614" s="257"/>
      <c r="X1614" s="257"/>
      <c r="Y1614" s="257"/>
      <c r="Z1614" s="257"/>
      <c r="AA1614" s="257"/>
      <c r="AB1614" s="253"/>
      <c r="AC1614" s="258"/>
      <c r="AD1614" s="253"/>
      <c r="AE1614" s="253"/>
      <c r="AF1614" s="253"/>
      <c r="AG1614" s="253"/>
      <c r="AH1614" s="253"/>
      <c r="AI1614" s="253"/>
      <c r="AJ1614" s="253"/>
      <c r="AK1614" s="258"/>
      <c r="AL1614" s="258"/>
      <c r="AM1614" s="258"/>
      <c r="AN1614" s="258"/>
      <c r="AO1614" s="258"/>
      <c r="AP1614" s="258"/>
      <c r="AQ1614" s="258"/>
      <c r="AR1614" s="258"/>
      <c r="AS1614" s="258"/>
      <c r="AT1614" s="258"/>
      <c r="AU1614" s="258"/>
      <c r="AV1614" s="258"/>
      <c r="AW1614" s="258"/>
      <c r="AX1614" s="258"/>
      <c r="AY1614" s="258"/>
      <c r="AZ1614" s="258"/>
      <c r="BA1614" s="258"/>
      <c r="BB1614" s="258"/>
      <c r="BC1614" s="258"/>
      <c r="BD1614" s="258"/>
      <c r="BE1614" s="258"/>
      <c r="BF1614" s="258"/>
      <c r="BG1614" s="258"/>
      <c r="BH1614" s="258"/>
      <c r="BI1614" s="258"/>
      <c r="BJ1614" s="258"/>
      <c r="BK1614" s="258"/>
      <c r="BL1614" s="297"/>
      <c r="BM1614" s="258"/>
      <c r="BN1614" s="258"/>
      <c r="BO1614" s="258"/>
      <c r="BP1614" s="258"/>
      <c r="BQ1614" s="258"/>
      <c r="BR1614" s="258"/>
      <c r="BS1614" s="258"/>
      <c r="BT1614" s="258"/>
      <c r="BU1614" s="258"/>
      <c r="BV1614" s="259"/>
      <c r="BW1614" s="260"/>
      <c r="BX1614" s="258"/>
      <c r="BY1614" s="258"/>
      <c r="BZ1614" s="258"/>
      <c r="CA1614" s="258"/>
    </row>
    <row r="1615" spans="2:79" x14ac:dyDescent="0.25">
      <c r="B1615" s="263"/>
      <c r="C1615" s="261"/>
      <c r="I1615" s="220"/>
      <c r="J1615" s="253"/>
      <c r="K1615" s="254"/>
      <c r="L1615" s="254"/>
      <c r="M1615" s="255"/>
      <c r="N1615" s="326"/>
      <c r="O1615" s="256"/>
      <c r="P1615" s="256"/>
      <c r="Q1615" s="256"/>
      <c r="R1615" s="256"/>
      <c r="S1615" s="256"/>
      <c r="T1615" s="256"/>
      <c r="U1615" s="256"/>
      <c r="V1615" s="257"/>
      <c r="W1615" s="257"/>
      <c r="X1615" s="257"/>
      <c r="Y1615" s="257"/>
      <c r="Z1615" s="257"/>
      <c r="AA1615" s="257"/>
      <c r="AB1615" s="253"/>
      <c r="AC1615" s="258"/>
      <c r="AD1615" s="253"/>
      <c r="AE1615" s="253"/>
      <c r="AF1615" s="253"/>
      <c r="AG1615" s="253"/>
      <c r="AH1615" s="253"/>
      <c r="AI1615" s="253"/>
      <c r="AJ1615" s="253"/>
      <c r="AK1615" s="258"/>
      <c r="AL1615" s="258"/>
      <c r="AM1615" s="258"/>
      <c r="AN1615" s="258"/>
      <c r="AO1615" s="258"/>
      <c r="AP1615" s="258"/>
      <c r="AQ1615" s="258"/>
      <c r="AR1615" s="258"/>
      <c r="AS1615" s="258"/>
      <c r="AT1615" s="258"/>
      <c r="AU1615" s="258"/>
      <c r="AV1615" s="258"/>
      <c r="AW1615" s="258"/>
      <c r="AX1615" s="258"/>
      <c r="AY1615" s="258"/>
      <c r="AZ1615" s="258"/>
      <c r="BA1615" s="258"/>
      <c r="BB1615" s="258"/>
      <c r="BC1615" s="258"/>
      <c r="BD1615" s="258"/>
      <c r="BE1615" s="258"/>
      <c r="BF1615" s="258"/>
      <c r="BG1615" s="258"/>
      <c r="BH1615" s="258"/>
      <c r="BI1615" s="258"/>
      <c r="BJ1615" s="258"/>
      <c r="BK1615" s="258"/>
      <c r="BL1615" s="297"/>
      <c r="BM1615" s="258"/>
      <c r="BN1615" s="258"/>
      <c r="BO1615" s="258"/>
      <c r="BP1615" s="258"/>
      <c r="BQ1615" s="258"/>
      <c r="BR1615" s="258"/>
      <c r="BS1615" s="258"/>
      <c r="BT1615" s="258"/>
      <c r="BU1615" s="258"/>
      <c r="BV1615" s="259"/>
      <c r="BW1615" s="260"/>
      <c r="BX1615" s="258"/>
      <c r="BY1615" s="258"/>
      <c r="BZ1615" s="258"/>
      <c r="CA1615" s="258"/>
    </row>
    <row r="1616" spans="2:79" x14ac:dyDescent="0.25">
      <c r="B1616" s="263"/>
      <c r="C1616" s="261"/>
      <c r="I1616" s="220"/>
      <c r="J1616" s="253"/>
      <c r="K1616" s="254"/>
      <c r="L1616" s="254"/>
      <c r="M1616" s="255"/>
      <c r="N1616" s="326"/>
      <c r="O1616" s="256"/>
      <c r="P1616" s="256"/>
      <c r="Q1616" s="256"/>
      <c r="R1616" s="256"/>
      <c r="S1616" s="256"/>
      <c r="T1616" s="256"/>
      <c r="U1616" s="256"/>
      <c r="V1616" s="257"/>
      <c r="W1616" s="257"/>
      <c r="X1616" s="257"/>
      <c r="Y1616" s="257"/>
      <c r="Z1616" s="257"/>
      <c r="AA1616" s="257"/>
      <c r="AB1616" s="253"/>
      <c r="AC1616" s="258"/>
      <c r="AD1616" s="253"/>
      <c r="AE1616" s="253"/>
      <c r="AF1616" s="253"/>
      <c r="AG1616" s="253"/>
      <c r="AH1616" s="253"/>
      <c r="AI1616" s="253"/>
      <c r="AJ1616" s="253"/>
      <c r="AK1616" s="258"/>
      <c r="AL1616" s="258"/>
      <c r="AM1616" s="258"/>
      <c r="AN1616" s="258"/>
      <c r="AO1616" s="258"/>
      <c r="AP1616" s="258"/>
      <c r="AQ1616" s="258"/>
      <c r="AR1616" s="258"/>
      <c r="AS1616" s="258"/>
      <c r="AT1616" s="258"/>
      <c r="AU1616" s="258"/>
      <c r="AV1616" s="258"/>
      <c r="AW1616" s="258"/>
      <c r="AX1616" s="258"/>
      <c r="AY1616" s="258"/>
      <c r="AZ1616" s="258"/>
      <c r="BA1616" s="258"/>
      <c r="BB1616" s="258"/>
      <c r="BC1616" s="258"/>
      <c r="BD1616" s="258"/>
      <c r="BE1616" s="258"/>
      <c r="BF1616" s="258"/>
      <c r="BG1616" s="258"/>
      <c r="BH1616" s="258"/>
      <c r="BI1616" s="258"/>
      <c r="BJ1616" s="258"/>
      <c r="BK1616" s="258"/>
      <c r="BL1616" s="297"/>
      <c r="BM1616" s="258"/>
      <c r="BN1616" s="258"/>
      <c r="BO1616" s="258"/>
      <c r="BP1616" s="258"/>
      <c r="BQ1616" s="258"/>
      <c r="BR1616" s="258"/>
      <c r="BS1616" s="258"/>
      <c r="BT1616" s="258"/>
      <c r="BU1616" s="258"/>
      <c r="BV1616" s="259"/>
      <c r="BW1616" s="260"/>
      <c r="BX1616" s="258"/>
      <c r="BY1616" s="258"/>
      <c r="BZ1616" s="258"/>
      <c r="CA1616" s="258"/>
    </row>
    <row r="1617" spans="2:79" x14ac:dyDescent="0.25">
      <c r="B1617" s="263"/>
      <c r="C1617" s="261"/>
      <c r="I1617" s="220"/>
      <c r="J1617" s="253"/>
      <c r="K1617" s="254"/>
      <c r="L1617" s="254"/>
      <c r="M1617" s="255"/>
      <c r="N1617" s="326"/>
      <c r="O1617" s="256"/>
      <c r="P1617" s="256"/>
      <c r="Q1617" s="256"/>
      <c r="R1617" s="256"/>
      <c r="S1617" s="256"/>
      <c r="T1617" s="256"/>
      <c r="U1617" s="256"/>
      <c r="V1617" s="257"/>
      <c r="W1617" s="257"/>
      <c r="X1617" s="257"/>
      <c r="Y1617" s="257"/>
      <c r="Z1617" s="257"/>
      <c r="AA1617" s="257"/>
      <c r="AB1617" s="253"/>
      <c r="AC1617" s="258"/>
      <c r="AD1617" s="253"/>
      <c r="AE1617" s="253"/>
      <c r="AF1617" s="253"/>
      <c r="AG1617" s="253"/>
      <c r="AH1617" s="253"/>
      <c r="AI1617" s="253"/>
      <c r="AJ1617" s="253"/>
      <c r="AK1617" s="258"/>
      <c r="AL1617" s="258"/>
      <c r="AM1617" s="258"/>
      <c r="AN1617" s="258"/>
      <c r="AO1617" s="258"/>
      <c r="AP1617" s="258"/>
      <c r="AQ1617" s="258"/>
      <c r="AR1617" s="258"/>
      <c r="AS1617" s="258"/>
      <c r="AT1617" s="258"/>
      <c r="AU1617" s="258"/>
      <c r="AV1617" s="258"/>
      <c r="AW1617" s="258"/>
      <c r="AX1617" s="258"/>
      <c r="AY1617" s="258"/>
      <c r="AZ1617" s="258"/>
      <c r="BA1617" s="258"/>
      <c r="BB1617" s="258"/>
      <c r="BC1617" s="258"/>
      <c r="BD1617" s="258"/>
      <c r="BE1617" s="258"/>
      <c r="BF1617" s="258"/>
      <c r="BG1617" s="258"/>
      <c r="BH1617" s="258"/>
      <c r="BI1617" s="258"/>
      <c r="BJ1617" s="258"/>
      <c r="BK1617" s="258"/>
      <c r="BL1617" s="297"/>
      <c r="BM1617" s="258"/>
      <c r="BN1617" s="258"/>
      <c r="BO1617" s="258"/>
      <c r="BP1617" s="258"/>
      <c r="BQ1617" s="258"/>
      <c r="BR1617" s="258"/>
      <c r="BS1617" s="258"/>
      <c r="BT1617" s="258"/>
      <c r="BU1617" s="258"/>
      <c r="BV1617" s="259"/>
      <c r="BW1617" s="260"/>
      <c r="BX1617" s="258"/>
      <c r="BY1617" s="258"/>
      <c r="BZ1617" s="258"/>
      <c r="CA1617" s="258"/>
    </row>
    <row r="1618" spans="2:79" x14ac:dyDescent="0.25">
      <c r="B1618" s="263"/>
      <c r="C1618" s="261"/>
      <c r="I1618" s="220"/>
      <c r="J1618" s="253"/>
      <c r="K1618" s="254"/>
      <c r="L1618" s="254"/>
      <c r="M1618" s="255"/>
      <c r="N1618" s="326"/>
      <c r="O1618" s="256"/>
      <c r="P1618" s="256"/>
      <c r="Q1618" s="256"/>
      <c r="R1618" s="256"/>
      <c r="S1618" s="256"/>
      <c r="T1618" s="256"/>
      <c r="U1618" s="256"/>
      <c r="V1618" s="257"/>
      <c r="W1618" s="257"/>
      <c r="X1618" s="257"/>
      <c r="Y1618" s="257"/>
      <c r="Z1618" s="257"/>
      <c r="AA1618" s="257"/>
      <c r="AB1618" s="253"/>
      <c r="AC1618" s="258"/>
      <c r="AD1618" s="253"/>
      <c r="AE1618" s="253"/>
      <c r="AF1618" s="253"/>
      <c r="AG1618" s="253"/>
      <c r="AH1618" s="253"/>
      <c r="AI1618" s="253"/>
      <c r="AJ1618" s="253"/>
      <c r="AK1618" s="258"/>
      <c r="AL1618" s="258"/>
      <c r="AM1618" s="258"/>
      <c r="AN1618" s="258"/>
      <c r="AO1618" s="258"/>
      <c r="AP1618" s="258"/>
      <c r="AQ1618" s="258"/>
      <c r="AR1618" s="258"/>
      <c r="AS1618" s="258"/>
      <c r="AT1618" s="258"/>
      <c r="AU1618" s="258"/>
      <c r="AV1618" s="258"/>
      <c r="AW1618" s="258"/>
      <c r="AX1618" s="258"/>
      <c r="AY1618" s="258"/>
      <c r="AZ1618" s="258"/>
      <c r="BA1618" s="258"/>
      <c r="BB1618" s="258"/>
      <c r="BC1618" s="258"/>
      <c r="BD1618" s="258"/>
      <c r="BE1618" s="258"/>
      <c r="BF1618" s="258"/>
      <c r="BG1618" s="258"/>
      <c r="BH1618" s="258"/>
      <c r="BI1618" s="258"/>
      <c r="BJ1618" s="258"/>
      <c r="BK1618" s="258"/>
      <c r="BL1618" s="297"/>
      <c r="BM1618" s="258"/>
      <c r="BN1618" s="258"/>
      <c r="BO1618" s="258"/>
      <c r="BP1618" s="258"/>
      <c r="BQ1618" s="258"/>
      <c r="BR1618" s="258"/>
      <c r="BS1618" s="258"/>
      <c r="BT1618" s="258"/>
      <c r="BU1618" s="258"/>
      <c r="BV1618" s="259"/>
      <c r="BW1618" s="260"/>
      <c r="BX1618" s="258"/>
      <c r="BY1618" s="258"/>
      <c r="BZ1618" s="258"/>
      <c r="CA1618" s="258"/>
    </row>
    <row r="1619" spans="2:79" x14ac:dyDescent="0.25">
      <c r="B1619" s="263"/>
      <c r="C1619" s="261"/>
      <c r="I1619" s="220"/>
      <c r="J1619" s="253"/>
      <c r="K1619" s="254"/>
      <c r="L1619" s="254"/>
      <c r="M1619" s="255"/>
      <c r="N1619" s="326"/>
      <c r="O1619" s="256"/>
      <c r="P1619" s="256"/>
      <c r="Q1619" s="256"/>
      <c r="R1619" s="256"/>
      <c r="S1619" s="256"/>
      <c r="T1619" s="256"/>
      <c r="U1619" s="256"/>
      <c r="V1619" s="257"/>
      <c r="W1619" s="257"/>
      <c r="X1619" s="257"/>
      <c r="Y1619" s="257"/>
      <c r="Z1619" s="257"/>
      <c r="AA1619" s="257"/>
      <c r="AB1619" s="253"/>
      <c r="AC1619" s="258"/>
      <c r="AD1619" s="253"/>
      <c r="AE1619" s="253"/>
      <c r="AF1619" s="253"/>
      <c r="AG1619" s="253"/>
      <c r="AH1619" s="253"/>
      <c r="AI1619" s="253"/>
      <c r="AJ1619" s="253"/>
      <c r="AK1619" s="258"/>
      <c r="AL1619" s="258"/>
      <c r="AM1619" s="258"/>
      <c r="AN1619" s="258"/>
      <c r="AO1619" s="258"/>
      <c r="AP1619" s="258"/>
      <c r="AQ1619" s="258"/>
      <c r="AR1619" s="258"/>
      <c r="AS1619" s="258"/>
      <c r="AT1619" s="258"/>
      <c r="AU1619" s="258"/>
      <c r="AV1619" s="258"/>
      <c r="AW1619" s="258"/>
      <c r="AX1619" s="258"/>
      <c r="AY1619" s="258"/>
      <c r="AZ1619" s="258"/>
      <c r="BA1619" s="258"/>
      <c r="BB1619" s="258"/>
      <c r="BC1619" s="258"/>
      <c r="BD1619" s="258"/>
      <c r="BE1619" s="258"/>
      <c r="BF1619" s="258"/>
      <c r="BG1619" s="258"/>
      <c r="BH1619" s="258"/>
      <c r="BI1619" s="258"/>
      <c r="BJ1619" s="258"/>
      <c r="BK1619" s="258"/>
      <c r="BL1619" s="297"/>
      <c r="BM1619" s="258"/>
      <c r="BN1619" s="258"/>
      <c r="BO1619" s="258"/>
      <c r="BP1619" s="258"/>
      <c r="BQ1619" s="258"/>
      <c r="BR1619" s="258"/>
      <c r="BS1619" s="258"/>
      <c r="BT1619" s="258"/>
      <c r="BU1619" s="258"/>
      <c r="BV1619" s="259"/>
      <c r="BW1619" s="260"/>
      <c r="BX1619" s="258"/>
      <c r="BY1619" s="258"/>
      <c r="BZ1619" s="258"/>
      <c r="CA1619" s="258"/>
    </row>
    <row r="1620" spans="2:79" x14ac:dyDescent="0.25">
      <c r="B1620" s="263"/>
      <c r="C1620" s="261"/>
      <c r="I1620" s="220"/>
      <c r="J1620" s="253"/>
      <c r="K1620" s="254"/>
      <c r="L1620" s="254"/>
      <c r="M1620" s="255"/>
      <c r="N1620" s="326"/>
      <c r="O1620" s="256"/>
      <c r="P1620" s="256"/>
      <c r="Q1620" s="256"/>
      <c r="R1620" s="256"/>
      <c r="S1620" s="256"/>
      <c r="T1620" s="256"/>
      <c r="U1620" s="256"/>
      <c r="V1620" s="257"/>
      <c r="W1620" s="257"/>
      <c r="X1620" s="257"/>
      <c r="Y1620" s="257"/>
      <c r="Z1620" s="257"/>
      <c r="AA1620" s="257"/>
      <c r="AB1620" s="253"/>
      <c r="AC1620" s="258"/>
      <c r="AD1620" s="253"/>
      <c r="AE1620" s="253"/>
      <c r="AF1620" s="253"/>
      <c r="AG1620" s="253"/>
      <c r="AH1620" s="253"/>
      <c r="AI1620" s="253"/>
      <c r="AJ1620" s="253"/>
      <c r="AK1620" s="258"/>
      <c r="AL1620" s="258"/>
      <c r="AM1620" s="258"/>
      <c r="AN1620" s="258"/>
      <c r="AO1620" s="258"/>
      <c r="AP1620" s="258"/>
      <c r="AQ1620" s="258"/>
      <c r="AR1620" s="258"/>
      <c r="AS1620" s="258"/>
      <c r="AT1620" s="258"/>
      <c r="AU1620" s="258"/>
      <c r="AV1620" s="258"/>
      <c r="AW1620" s="258"/>
      <c r="AX1620" s="258"/>
      <c r="AY1620" s="258"/>
      <c r="AZ1620" s="258"/>
      <c r="BA1620" s="258"/>
      <c r="BB1620" s="258"/>
      <c r="BC1620" s="258"/>
      <c r="BD1620" s="258"/>
      <c r="BE1620" s="258"/>
      <c r="BF1620" s="258"/>
      <c r="BG1620" s="258"/>
      <c r="BH1620" s="258"/>
      <c r="BI1620" s="258"/>
      <c r="BJ1620" s="258"/>
      <c r="BK1620" s="258"/>
      <c r="BL1620" s="297"/>
      <c r="BM1620" s="258"/>
      <c r="BN1620" s="258"/>
      <c r="BO1620" s="258"/>
      <c r="BP1620" s="258"/>
      <c r="BQ1620" s="258"/>
      <c r="BR1620" s="258"/>
      <c r="BS1620" s="258"/>
      <c r="BT1620" s="258"/>
      <c r="BU1620" s="258"/>
      <c r="BV1620" s="259"/>
      <c r="BW1620" s="260"/>
      <c r="BX1620" s="258"/>
      <c r="BY1620" s="258"/>
      <c r="BZ1620" s="258"/>
      <c r="CA1620" s="258"/>
    </row>
    <row r="1621" spans="2:79" x14ac:dyDescent="0.25">
      <c r="B1621" s="263"/>
      <c r="C1621" s="261"/>
      <c r="I1621" s="220"/>
      <c r="J1621" s="253"/>
      <c r="K1621" s="254"/>
      <c r="L1621" s="254"/>
      <c r="M1621" s="255"/>
      <c r="N1621" s="326"/>
      <c r="O1621" s="256"/>
      <c r="P1621" s="256"/>
      <c r="Q1621" s="256"/>
      <c r="R1621" s="256"/>
      <c r="S1621" s="256"/>
      <c r="T1621" s="256"/>
      <c r="U1621" s="256"/>
      <c r="V1621" s="257"/>
      <c r="W1621" s="257"/>
      <c r="X1621" s="257"/>
      <c r="Y1621" s="257"/>
      <c r="Z1621" s="257"/>
      <c r="AA1621" s="257"/>
      <c r="AB1621" s="253"/>
      <c r="AC1621" s="258"/>
      <c r="AD1621" s="253"/>
      <c r="AE1621" s="253"/>
      <c r="AF1621" s="253"/>
      <c r="AG1621" s="253"/>
      <c r="AH1621" s="253"/>
      <c r="AI1621" s="253"/>
      <c r="AJ1621" s="253"/>
      <c r="AK1621" s="258"/>
      <c r="AL1621" s="258"/>
      <c r="AM1621" s="258"/>
      <c r="AN1621" s="258"/>
      <c r="AO1621" s="258"/>
      <c r="AP1621" s="258"/>
      <c r="AQ1621" s="258"/>
      <c r="AR1621" s="258"/>
      <c r="AS1621" s="258"/>
      <c r="AT1621" s="258"/>
      <c r="AU1621" s="258"/>
      <c r="AV1621" s="258"/>
      <c r="AW1621" s="258"/>
      <c r="AX1621" s="258"/>
      <c r="AY1621" s="258"/>
      <c r="AZ1621" s="258"/>
      <c r="BA1621" s="258"/>
      <c r="BB1621" s="258"/>
      <c r="BC1621" s="258"/>
      <c r="BD1621" s="258"/>
      <c r="BE1621" s="258"/>
      <c r="BF1621" s="258"/>
      <c r="BG1621" s="258"/>
      <c r="BH1621" s="258"/>
      <c r="BI1621" s="258"/>
      <c r="BJ1621" s="258"/>
      <c r="BK1621" s="258"/>
      <c r="BL1621" s="297"/>
      <c r="BM1621" s="258"/>
      <c r="BN1621" s="258"/>
      <c r="BO1621" s="258"/>
      <c r="BP1621" s="258"/>
      <c r="BQ1621" s="258"/>
      <c r="BR1621" s="258"/>
      <c r="BS1621" s="258"/>
      <c r="BT1621" s="258"/>
      <c r="BU1621" s="258"/>
      <c r="BV1621" s="259"/>
      <c r="BW1621" s="260"/>
      <c r="BX1621" s="258"/>
      <c r="BY1621" s="258"/>
      <c r="BZ1621" s="258"/>
      <c r="CA1621" s="258"/>
    </row>
    <row r="1622" spans="2:79" x14ac:dyDescent="0.25">
      <c r="B1622" s="263"/>
      <c r="C1622" s="261"/>
      <c r="I1622" s="220"/>
      <c r="J1622" s="253"/>
      <c r="K1622" s="254"/>
      <c r="L1622" s="254"/>
      <c r="M1622" s="255"/>
      <c r="N1622" s="326"/>
      <c r="O1622" s="256"/>
      <c r="P1622" s="256"/>
      <c r="Q1622" s="256"/>
      <c r="R1622" s="256"/>
      <c r="S1622" s="256"/>
      <c r="T1622" s="256"/>
      <c r="U1622" s="256"/>
      <c r="V1622" s="257"/>
      <c r="W1622" s="257"/>
      <c r="X1622" s="257"/>
      <c r="Y1622" s="257"/>
      <c r="Z1622" s="257"/>
      <c r="AA1622" s="257"/>
      <c r="AB1622" s="253"/>
      <c r="AC1622" s="258"/>
      <c r="AD1622" s="253"/>
      <c r="AE1622" s="253"/>
      <c r="AF1622" s="253"/>
      <c r="AG1622" s="253"/>
      <c r="AH1622" s="253"/>
      <c r="AI1622" s="253"/>
      <c r="AJ1622" s="253"/>
      <c r="AK1622" s="258"/>
      <c r="AL1622" s="258"/>
      <c r="AM1622" s="258"/>
      <c r="AN1622" s="258"/>
      <c r="AO1622" s="258"/>
      <c r="AP1622" s="258"/>
      <c r="AQ1622" s="258"/>
      <c r="AR1622" s="258"/>
      <c r="AS1622" s="258"/>
      <c r="AT1622" s="258"/>
      <c r="AU1622" s="258"/>
      <c r="AV1622" s="258"/>
      <c r="AW1622" s="258"/>
      <c r="AX1622" s="258"/>
      <c r="AY1622" s="258"/>
      <c r="AZ1622" s="258"/>
      <c r="BA1622" s="258"/>
      <c r="BB1622" s="258"/>
      <c r="BC1622" s="258"/>
      <c r="BD1622" s="258"/>
      <c r="BE1622" s="258"/>
      <c r="BF1622" s="258"/>
      <c r="BG1622" s="258"/>
      <c r="BH1622" s="258"/>
      <c r="BI1622" s="258"/>
      <c r="BJ1622" s="258"/>
      <c r="BK1622" s="258"/>
      <c r="BL1622" s="297"/>
      <c r="BM1622" s="258"/>
      <c r="BN1622" s="258"/>
      <c r="BO1622" s="258"/>
      <c r="BP1622" s="258"/>
      <c r="BQ1622" s="258"/>
      <c r="BR1622" s="258"/>
      <c r="BS1622" s="258"/>
      <c r="BT1622" s="258"/>
      <c r="BU1622" s="258"/>
      <c r="BV1622" s="259"/>
      <c r="BW1622" s="260"/>
      <c r="BX1622" s="258"/>
      <c r="BY1622" s="258"/>
      <c r="BZ1622" s="258"/>
      <c r="CA1622" s="258"/>
    </row>
    <row r="1623" spans="2:79" x14ac:dyDescent="0.25">
      <c r="B1623" s="263"/>
      <c r="C1623" s="261"/>
      <c r="I1623" s="220"/>
      <c r="J1623" s="253"/>
      <c r="K1623" s="254"/>
      <c r="L1623" s="254"/>
      <c r="M1623" s="255"/>
      <c r="N1623" s="326"/>
      <c r="O1623" s="256"/>
      <c r="P1623" s="256"/>
      <c r="Q1623" s="256"/>
      <c r="R1623" s="256"/>
      <c r="S1623" s="256"/>
      <c r="T1623" s="256"/>
      <c r="U1623" s="256"/>
      <c r="V1623" s="257"/>
      <c r="W1623" s="257"/>
      <c r="X1623" s="257"/>
      <c r="Y1623" s="257"/>
      <c r="Z1623" s="257"/>
      <c r="AA1623" s="257"/>
      <c r="AB1623" s="253"/>
      <c r="AC1623" s="258"/>
      <c r="AD1623" s="253"/>
      <c r="AE1623" s="253"/>
      <c r="AF1623" s="253"/>
      <c r="AG1623" s="253"/>
      <c r="AH1623" s="253"/>
      <c r="AI1623" s="253"/>
      <c r="AJ1623" s="253"/>
      <c r="AK1623" s="258"/>
      <c r="AL1623" s="258"/>
      <c r="AM1623" s="258"/>
      <c r="AN1623" s="258"/>
      <c r="AO1623" s="258"/>
      <c r="AP1623" s="258"/>
      <c r="AQ1623" s="258"/>
      <c r="AR1623" s="258"/>
      <c r="AS1623" s="258"/>
      <c r="AT1623" s="258"/>
      <c r="AU1623" s="258"/>
      <c r="AV1623" s="258"/>
      <c r="AW1623" s="258"/>
      <c r="AX1623" s="258"/>
      <c r="AY1623" s="258"/>
      <c r="AZ1623" s="258"/>
      <c r="BA1623" s="258"/>
      <c r="BB1623" s="258"/>
      <c r="BC1623" s="258"/>
      <c r="BD1623" s="258"/>
      <c r="BE1623" s="258"/>
      <c r="BF1623" s="258"/>
      <c r="BG1623" s="258"/>
      <c r="BH1623" s="258"/>
      <c r="BI1623" s="258"/>
      <c r="BJ1623" s="258"/>
      <c r="BK1623" s="258"/>
      <c r="BL1623" s="297"/>
      <c r="BM1623" s="258"/>
      <c r="BN1623" s="258"/>
      <c r="BO1623" s="258"/>
      <c r="BP1623" s="258"/>
      <c r="BQ1623" s="258"/>
      <c r="BR1623" s="258"/>
      <c r="BS1623" s="258"/>
      <c r="BT1623" s="258"/>
      <c r="BU1623" s="258"/>
      <c r="BV1623" s="259"/>
      <c r="BW1623" s="260"/>
      <c r="BX1623" s="258"/>
      <c r="BY1623" s="258"/>
      <c r="BZ1623" s="258"/>
      <c r="CA1623" s="258"/>
    </row>
    <row r="1624" spans="2:79" x14ac:dyDescent="0.25">
      <c r="B1624" s="263"/>
      <c r="C1624" s="261"/>
      <c r="I1624" s="220"/>
      <c r="J1624" s="253"/>
      <c r="K1624" s="254"/>
      <c r="L1624" s="254"/>
      <c r="M1624" s="255"/>
      <c r="N1624" s="326"/>
      <c r="O1624" s="256"/>
      <c r="P1624" s="256"/>
      <c r="Q1624" s="256"/>
      <c r="R1624" s="256"/>
      <c r="S1624" s="256"/>
      <c r="T1624" s="256"/>
      <c r="U1624" s="256"/>
      <c r="V1624" s="257"/>
      <c r="W1624" s="257"/>
      <c r="X1624" s="257"/>
      <c r="Y1624" s="257"/>
      <c r="Z1624" s="257"/>
      <c r="AA1624" s="257"/>
      <c r="AB1624" s="253"/>
      <c r="AC1624" s="258"/>
      <c r="AD1624" s="253"/>
      <c r="AE1624" s="253"/>
      <c r="AF1624" s="253"/>
      <c r="AG1624" s="253"/>
      <c r="AH1624" s="253"/>
      <c r="AI1624" s="253"/>
      <c r="AJ1624" s="253"/>
      <c r="AK1624" s="258"/>
      <c r="AL1624" s="258"/>
      <c r="AM1624" s="258"/>
      <c r="AN1624" s="258"/>
      <c r="AO1624" s="258"/>
      <c r="AP1624" s="258"/>
      <c r="AQ1624" s="258"/>
      <c r="AR1624" s="258"/>
      <c r="AS1624" s="258"/>
      <c r="AT1624" s="258"/>
      <c r="AU1624" s="258"/>
      <c r="AV1624" s="258"/>
      <c r="AW1624" s="258"/>
      <c r="AX1624" s="258"/>
      <c r="AY1624" s="258"/>
      <c r="AZ1624" s="258"/>
      <c r="BA1624" s="258"/>
      <c r="BB1624" s="258"/>
      <c r="BC1624" s="258"/>
      <c r="BD1624" s="258"/>
      <c r="BE1624" s="258"/>
      <c r="BF1624" s="258"/>
      <c r="BG1624" s="258"/>
      <c r="BH1624" s="258"/>
      <c r="BI1624" s="258"/>
      <c r="BJ1624" s="258"/>
      <c r="BK1624" s="258"/>
      <c r="BL1624" s="297"/>
      <c r="BM1624" s="258"/>
      <c r="BN1624" s="258"/>
      <c r="BO1624" s="258"/>
      <c r="BP1624" s="258"/>
      <c r="BQ1624" s="258"/>
      <c r="BR1624" s="258"/>
      <c r="BS1624" s="258"/>
      <c r="BT1624" s="258"/>
      <c r="BU1624" s="258"/>
      <c r="BV1624" s="259"/>
      <c r="BW1624" s="260"/>
      <c r="BX1624" s="258"/>
      <c r="BY1624" s="258"/>
      <c r="BZ1624" s="258"/>
      <c r="CA1624" s="258"/>
    </row>
    <row r="1625" spans="2:79" x14ac:dyDescent="0.25">
      <c r="B1625" s="263"/>
      <c r="C1625" s="261"/>
      <c r="I1625" s="220"/>
      <c r="J1625" s="253"/>
      <c r="K1625" s="254"/>
      <c r="L1625" s="254"/>
      <c r="M1625" s="255"/>
      <c r="N1625" s="326"/>
      <c r="O1625" s="256"/>
      <c r="P1625" s="256"/>
      <c r="Q1625" s="256"/>
      <c r="R1625" s="256"/>
      <c r="S1625" s="256"/>
      <c r="T1625" s="256"/>
      <c r="U1625" s="256"/>
      <c r="V1625" s="257"/>
      <c r="W1625" s="257"/>
      <c r="X1625" s="257"/>
      <c r="Y1625" s="257"/>
      <c r="Z1625" s="257"/>
      <c r="AA1625" s="257"/>
      <c r="AB1625" s="253"/>
      <c r="AC1625" s="258"/>
      <c r="AD1625" s="253"/>
      <c r="AE1625" s="253"/>
      <c r="AF1625" s="253"/>
      <c r="AG1625" s="253"/>
      <c r="AH1625" s="253"/>
      <c r="AI1625" s="253"/>
      <c r="AJ1625" s="253"/>
      <c r="AK1625" s="258"/>
      <c r="AL1625" s="258"/>
      <c r="AM1625" s="258"/>
      <c r="AN1625" s="258"/>
      <c r="AO1625" s="258"/>
      <c r="AP1625" s="258"/>
      <c r="AQ1625" s="258"/>
      <c r="AR1625" s="258"/>
      <c r="AS1625" s="258"/>
      <c r="AT1625" s="258"/>
      <c r="AU1625" s="258"/>
      <c r="AV1625" s="258"/>
      <c r="AW1625" s="258"/>
      <c r="AX1625" s="258"/>
      <c r="AY1625" s="258"/>
      <c r="AZ1625" s="258"/>
      <c r="BA1625" s="258"/>
      <c r="BB1625" s="258"/>
      <c r="BC1625" s="258"/>
      <c r="BD1625" s="258"/>
      <c r="BE1625" s="258"/>
      <c r="BF1625" s="258"/>
      <c r="BG1625" s="258"/>
      <c r="BH1625" s="258"/>
      <c r="BI1625" s="258"/>
      <c r="BJ1625" s="258"/>
      <c r="BK1625" s="258"/>
      <c r="BL1625" s="297"/>
      <c r="BM1625" s="258"/>
      <c r="BN1625" s="258"/>
      <c r="BO1625" s="258"/>
      <c r="BP1625" s="258"/>
      <c r="BQ1625" s="258"/>
      <c r="BR1625" s="258"/>
      <c r="BS1625" s="258"/>
      <c r="BT1625" s="258"/>
      <c r="BU1625" s="258"/>
      <c r="BV1625" s="259"/>
      <c r="BW1625" s="260"/>
      <c r="BX1625" s="258"/>
      <c r="BY1625" s="258"/>
      <c r="BZ1625" s="258"/>
      <c r="CA1625" s="258"/>
    </row>
    <row r="1626" spans="2:79" x14ac:dyDescent="0.25">
      <c r="B1626" s="263"/>
      <c r="C1626" s="261"/>
      <c r="I1626" s="220"/>
      <c r="J1626" s="253"/>
      <c r="K1626" s="254"/>
      <c r="L1626" s="254"/>
      <c r="M1626" s="255"/>
      <c r="N1626" s="326"/>
      <c r="O1626" s="256"/>
      <c r="P1626" s="256"/>
      <c r="Q1626" s="256"/>
      <c r="R1626" s="256"/>
      <c r="S1626" s="256"/>
      <c r="T1626" s="256"/>
      <c r="U1626" s="256"/>
      <c r="V1626" s="257"/>
      <c r="W1626" s="257"/>
      <c r="X1626" s="257"/>
      <c r="Y1626" s="257"/>
      <c r="Z1626" s="257"/>
      <c r="AA1626" s="257"/>
      <c r="AB1626" s="253"/>
      <c r="AC1626" s="258"/>
      <c r="AD1626" s="253"/>
      <c r="AE1626" s="253"/>
      <c r="AF1626" s="253"/>
      <c r="AG1626" s="253"/>
      <c r="AH1626" s="253"/>
      <c r="AI1626" s="253"/>
      <c r="AJ1626" s="253"/>
      <c r="AK1626" s="258"/>
      <c r="AL1626" s="258"/>
      <c r="AM1626" s="258"/>
      <c r="AN1626" s="258"/>
      <c r="AO1626" s="258"/>
      <c r="AP1626" s="258"/>
      <c r="AQ1626" s="258"/>
      <c r="AR1626" s="258"/>
      <c r="AS1626" s="258"/>
      <c r="AT1626" s="258"/>
      <c r="AU1626" s="258"/>
      <c r="AV1626" s="258"/>
      <c r="AW1626" s="258"/>
      <c r="AX1626" s="258"/>
      <c r="AY1626" s="258"/>
      <c r="AZ1626" s="258"/>
      <c r="BA1626" s="258"/>
      <c r="BB1626" s="258"/>
      <c r="BC1626" s="258"/>
      <c r="BD1626" s="258"/>
      <c r="BE1626" s="258"/>
      <c r="BF1626" s="258"/>
      <c r="BG1626" s="258"/>
      <c r="BH1626" s="258"/>
      <c r="BI1626" s="258"/>
      <c r="BJ1626" s="258"/>
      <c r="BK1626" s="258"/>
      <c r="BL1626" s="297"/>
      <c r="BM1626" s="258"/>
      <c r="BN1626" s="258"/>
      <c r="BO1626" s="258"/>
      <c r="BP1626" s="258"/>
      <c r="BQ1626" s="258"/>
      <c r="BR1626" s="258"/>
      <c r="BS1626" s="258"/>
      <c r="BT1626" s="258"/>
      <c r="BU1626" s="258"/>
      <c r="BV1626" s="259"/>
      <c r="BW1626" s="260"/>
      <c r="BX1626" s="258"/>
      <c r="BY1626" s="258"/>
      <c r="BZ1626" s="258"/>
      <c r="CA1626" s="258"/>
    </row>
    <row r="1627" spans="2:79" x14ac:dyDescent="0.25">
      <c r="B1627" s="263"/>
      <c r="C1627" s="261"/>
      <c r="I1627" s="220"/>
      <c r="J1627" s="253"/>
      <c r="K1627" s="254"/>
      <c r="L1627" s="254"/>
      <c r="M1627" s="255"/>
      <c r="N1627" s="326"/>
      <c r="O1627" s="256"/>
      <c r="P1627" s="256"/>
      <c r="Q1627" s="256"/>
      <c r="R1627" s="256"/>
      <c r="S1627" s="256"/>
      <c r="T1627" s="256"/>
      <c r="U1627" s="256"/>
      <c r="V1627" s="257"/>
      <c r="W1627" s="257"/>
      <c r="X1627" s="257"/>
      <c r="Y1627" s="257"/>
      <c r="Z1627" s="257"/>
      <c r="AA1627" s="257"/>
      <c r="AB1627" s="253"/>
      <c r="AC1627" s="258"/>
      <c r="AD1627" s="253"/>
      <c r="AE1627" s="253"/>
      <c r="AF1627" s="253"/>
      <c r="AG1627" s="253"/>
      <c r="AH1627" s="253"/>
      <c r="AI1627" s="253"/>
      <c r="AJ1627" s="253"/>
      <c r="AK1627" s="258"/>
      <c r="AL1627" s="258"/>
      <c r="AM1627" s="258"/>
      <c r="AN1627" s="258"/>
      <c r="AO1627" s="258"/>
      <c r="AP1627" s="258"/>
      <c r="AQ1627" s="258"/>
      <c r="AR1627" s="258"/>
      <c r="AS1627" s="258"/>
      <c r="AT1627" s="258"/>
      <c r="AU1627" s="258"/>
      <c r="AV1627" s="258"/>
      <c r="AW1627" s="258"/>
      <c r="AX1627" s="258"/>
      <c r="AY1627" s="258"/>
      <c r="AZ1627" s="258"/>
      <c r="BA1627" s="258"/>
      <c r="BB1627" s="258"/>
      <c r="BC1627" s="258"/>
      <c r="BD1627" s="258"/>
      <c r="BE1627" s="258"/>
      <c r="BF1627" s="258"/>
      <c r="BG1627" s="258"/>
      <c r="BH1627" s="258"/>
      <c r="BI1627" s="258"/>
      <c r="BJ1627" s="258"/>
      <c r="BK1627" s="258"/>
      <c r="BL1627" s="297"/>
      <c r="BM1627" s="258"/>
      <c r="BN1627" s="258"/>
      <c r="BO1627" s="258"/>
      <c r="BP1627" s="258"/>
      <c r="BQ1627" s="258"/>
      <c r="BR1627" s="258"/>
      <c r="BS1627" s="258"/>
      <c r="BT1627" s="258"/>
      <c r="BU1627" s="258"/>
      <c r="BV1627" s="259"/>
      <c r="BW1627" s="260"/>
      <c r="BX1627" s="258"/>
      <c r="BY1627" s="258"/>
      <c r="BZ1627" s="258"/>
      <c r="CA1627" s="258"/>
    </row>
    <row r="1628" spans="2:79" x14ac:dyDescent="0.25">
      <c r="B1628" s="263"/>
      <c r="C1628" s="261"/>
      <c r="I1628" s="220"/>
      <c r="J1628" s="253"/>
      <c r="K1628" s="254"/>
      <c r="L1628" s="254"/>
      <c r="M1628" s="255"/>
      <c r="N1628" s="326"/>
      <c r="O1628" s="256"/>
      <c r="P1628" s="256"/>
      <c r="Q1628" s="256"/>
      <c r="R1628" s="256"/>
      <c r="S1628" s="256"/>
      <c r="T1628" s="256"/>
      <c r="U1628" s="256"/>
      <c r="V1628" s="257"/>
      <c r="W1628" s="257"/>
      <c r="X1628" s="257"/>
      <c r="Y1628" s="257"/>
      <c r="Z1628" s="257"/>
      <c r="AA1628" s="257"/>
      <c r="AB1628" s="253"/>
      <c r="AC1628" s="258"/>
      <c r="AD1628" s="253"/>
      <c r="AE1628" s="253"/>
      <c r="AF1628" s="253"/>
      <c r="AG1628" s="253"/>
      <c r="AH1628" s="253"/>
      <c r="AI1628" s="253"/>
      <c r="AJ1628" s="253"/>
      <c r="AK1628" s="258"/>
      <c r="AL1628" s="258"/>
      <c r="AM1628" s="258"/>
      <c r="AN1628" s="258"/>
      <c r="AO1628" s="258"/>
      <c r="AP1628" s="258"/>
      <c r="AQ1628" s="258"/>
      <c r="AR1628" s="258"/>
      <c r="AS1628" s="258"/>
      <c r="AT1628" s="258"/>
      <c r="AU1628" s="258"/>
      <c r="AV1628" s="258"/>
      <c r="AW1628" s="258"/>
      <c r="AX1628" s="258"/>
      <c r="AY1628" s="258"/>
      <c r="AZ1628" s="258"/>
      <c r="BA1628" s="258"/>
      <c r="BB1628" s="258"/>
      <c r="BC1628" s="258"/>
      <c r="BD1628" s="258"/>
      <c r="BE1628" s="258"/>
      <c r="BF1628" s="258"/>
      <c r="BG1628" s="258"/>
      <c r="BH1628" s="258"/>
      <c r="BI1628" s="258"/>
      <c r="BJ1628" s="258"/>
      <c r="BK1628" s="258"/>
      <c r="BL1628" s="297"/>
      <c r="BM1628" s="258"/>
      <c r="BN1628" s="258"/>
      <c r="BO1628" s="258"/>
      <c r="BP1628" s="258"/>
      <c r="BQ1628" s="258"/>
      <c r="BR1628" s="258"/>
      <c r="BS1628" s="258"/>
      <c r="BT1628" s="258"/>
      <c r="BU1628" s="258"/>
      <c r="BV1628" s="259"/>
      <c r="BW1628" s="260"/>
      <c r="BX1628" s="258"/>
      <c r="BY1628" s="258"/>
      <c r="BZ1628" s="258"/>
      <c r="CA1628" s="258"/>
    </row>
    <row r="1629" spans="2:79" x14ac:dyDescent="0.25">
      <c r="B1629" s="263"/>
      <c r="C1629" s="261"/>
      <c r="I1629" s="220"/>
      <c r="J1629" s="253"/>
      <c r="K1629" s="254"/>
      <c r="L1629" s="254"/>
      <c r="M1629" s="255"/>
      <c r="N1629" s="326"/>
      <c r="O1629" s="256"/>
      <c r="P1629" s="256"/>
      <c r="Q1629" s="256"/>
      <c r="R1629" s="256"/>
      <c r="S1629" s="256"/>
      <c r="T1629" s="256"/>
      <c r="U1629" s="256"/>
      <c r="V1629" s="257"/>
      <c r="W1629" s="257"/>
      <c r="X1629" s="257"/>
      <c r="Y1629" s="257"/>
      <c r="Z1629" s="257"/>
      <c r="AA1629" s="257"/>
      <c r="AB1629" s="253"/>
      <c r="AC1629" s="258"/>
      <c r="AD1629" s="253"/>
      <c r="AE1629" s="253"/>
      <c r="AF1629" s="253"/>
      <c r="AG1629" s="253"/>
      <c r="AH1629" s="253"/>
      <c r="AI1629" s="253"/>
      <c r="AJ1629" s="253"/>
      <c r="AK1629" s="258"/>
      <c r="AL1629" s="258"/>
      <c r="AM1629" s="258"/>
      <c r="AN1629" s="258"/>
      <c r="AO1629" s="258"/>
      <c r="AP1629" s="258"/>
      <c r="AQ1629" s="258"/>
      <c r="AR1629" s="258"/>
      <c r="AS1629" s="258"/>
      <c r="AT1629" s="258"/>
      <c r="AU1629" s="258"/>
      <c r="AV1629" s="258"/>
      <c r="AW1629" s="258"/>
      <c r="AX1629" s="258"/>
      <c r="AY1629" s="258"/>
      <c r="AZ1629" s="258"/>
      <c r="BA1629" s="258"/>
      <c r="BB1629" s="258"/>
      <c r="BC1629" s="258"/>
      <c r="BD1629" s="258"/>
      <c r="BE1629" s="258"/>
      <c r="BF1629" s="258"/>
      <c r="BG1629" s="258"/>
      <c r="BH1629" s="258"/>
      <c r="BI1629" s="258"/>
      <c r="BJ1629" s="258"/>
      <c r="BK1629" s="258"/>
      <c r="BL1629" s="297"/>
      <c r="BM1629" s="258"/>
      <c r="BN1629" s="258"/>
      <c r="BO1629" s="258"/>
      <c r="BP1629" s="258"/>
      <c r="BQ1629" s="258"/>
      <c r="BR1629" s="258"/>
      <c r="BS1629" s="258"/>
      <c r="BT1629" s="258"/>
      <c r="BU1629" s="258"/>
      <c r="BV1629" s="259"/>
      <c r="BW1629" s="260"/>
      <c r="BX1629" s="258"/>
      <c r="BY1629" s="258"/>
      <c r="BZ1629" s="258"/>
      <c r="CA1629" s="258"/>
    </row>
    <row r="1630" spans="2:79" x14ac:dyDescent="0.25">
      <c r="B1630" s="263"/>
      <c r="C1630" s="261"/>
      <c r="I1630" s="220"/>
      <c r="J1630" s="253"/>
      <c r="K1630" s="254"/>
      <c r="L1630" s="254"/>
      <c r="M1630" s="255"/>
      <c r="N1630" s="326"/>
      <c r="O1630" s="256"/>
      <c r="P1630" s="256"/>
      <c r="Q1630" s="256"/>
      <c r="R1630" s="256"/>
      <c r="S1630" s="256"/>
      <c r="T1630" s="256"/>
      <c r="U1630" s="256"/>
      <c r="V1630" s="257"/>
      <c r="W1630" s="257"/>
      <c r="X1630" s="257"/>
      <c r="Y1630" s="257"/>
      <c r="Z1630" s="257"/>
      <c r="AA1630" s="257"/>
      <c r="AB1630" s="253"/>
      <c r="AC1630" s="258"/>
      <c r="AD1630" s="253"/>
      <c r="AE1630" s="253"/>
      <c r="AF1630" s="253"/>
      <c r="AG1630" s="253"/>
      <c r="AH1630" s="253"/>
      <c r="AI1630" s="253"/>
      <c r="AJ1630" s="253"/>
      <c r="AK1630" s="258"/>
      <c r="AL1630" s="258"/>
      <c r="AM1630" s="258"/>
      <c r="AN1630" s="258"/>
      <c r="AO1630" s="258"/>
      <c r="AP1630" s="258"/>
      <c r="AQ1630" s="258"/>
      <c r="AR1630" s="258"/>
      <c r="AS1630" s="258"/>
      <c r="AT1630" s="258"/>
      <c r="AU1630" s="258"/>
      <c r="AV1630" s="258"/>
      <c r="AW1630" s="258"/>
      <c r="AX1630" s="258"/>
      <c r="AY1630" s="258"/>
      <c r="AZ1630" s="258"/>
      <c r="BA1630" s="258"/>
      <c r="BB1630" s="258"/>
      <c r="BC1630" s="258"/>
      <c r="BD1630" s="258"/>
      <c r="BE1630" s="258"/>
      <c r="BF1630" s="258"/>
      <c r="BG1630" s="258"/>
      <c r="BH1630" s="258"/>
      <c r="BI1630" s="258"/>
      <c r="BJ1630" s="258"/>
      <c r="BK1630" s="258"/>
      <c r="BL1630" s="297"/>
      <c r="BM1630" s="258"/>
      <c r="BN1630" s="258"/>
      <c r="BO1630" s="258"/>
      <c r="BP1630" s="258"/>
      <c r="BQ1630" s="258"/>
      <c r="BR1630" s="258"/>
      <c r="BS1630" s="258"/>
      <c r="BT1630" s="258"/>
      <c r="BU1630" s="258"/>
      <c r="BV1630" s="259"/>
      <c r="BW1630" s="260"/>
      <c r="BX1630" s="258"/>
      <c r="BY1630" s="258"/>
      <c r="BZ1630" s="258"/>
      <c r="CA1630" s="258"/>
    </row>
    <row r="1631" spans="2:79" x14ac:dyDescent="0.25">
      <c r="B1631" s="263"/>
      <c r="C1631" s="261"/>
      <c r="I1631" s="220"/>
      <c r="J1631" s="253"/>
      <c r="K1631" s="254"/>
      <c r="L1631" s="254"/>
      <c r="M1631" s="255"/>
      <c r="N1631" s="326"/>
      <c r="O1631" s="256"/>
      <c r="P1631" s="256"/>
      <c r="Q1631" s="256"/>
      <c r="R1631" s="256"/>
      <c r="S1631" s="256"/>
      <c r="T1631" s="256"/>
      <c r="U1631" s="256"/>
      <c r="V1631" s="257"/>
      <c r="W1631" s="257"/>
      <c r="X1631" s="257"/>
      <c r="Y1631" s="257"/>
      <c r="Z1631" s="257"/>
      <c r="AA1631" s="257"/>
      <c r="AB1631" s="253"/>
      <c r="AC1631" s="258"/>
      <c r="AD1631" s="253"/>
      <c r="AE1631" s="253"/>
      <c r="AF1631" s="253"/>
      <c r="AG1631" s="253"/>
      <c r="AH1631" s="253"/>
      <c r="AI1631" s="253"/>
      <c r="AJ1631" s="253"/>
      <c r="AK1631" s="258"/>
      <c r="AL1631" s="258"/>
      <c r="AM1631" s="258"/>
      <c r="AN1631" s="258"/>
      <c r="AO1631" s="258"/>
      <c r="AP1631" s="258"/>
      <c r="AQ1631" s="258"/>
      <c r="AR1631" s="258"/>
      <c r="AS1631" s="258"/>
      <c r="AT1631" s="258"/>
      <c r="AU1631" s="258"/>
      <c r="AV1631" s="258"/>
      <c r="AW1631" s="258"/>
      <c r="AX1631" s="258"/>
      <c r="AY1631" s="258"/>
      <c r="AZ1631" s="258"/>
      <c r="BA1631" s="258"/>
      <c r="BB1631" s="258"/>
      <c r="BC1631" s="258"/>
      <c r="BD1631" s="258"/>
      <c r="BE1631" s="258"/>
      <c r="BF1631" s="258"/>
      <c r="BG1631" s="258"/>
      <c r="BH1631" s="258"/>
      <c r="BI1631" s="258"/>
      <c r="BJ1631" s="258"/>
      <c r="BK1631" s="258"/>
      <c r="BL1631" s="297"/>
      <c r="BM1631" s="258"/>
      <c r="BN1631" s="258"/>
      <c r="BO1631" s="258"/>
      <c r="BP1631" s="258"/>
      <c r="BQ1631" s="258"/>
      <c r="BR1631" s="258"/>
      <c r="BS1631" s="258"/>
      <c r="BT1631" s="258"/>
      <c r="BU1631" s="258"/>
      <c r="BV1631" s="259"/>
      <c r="BW1631" s="260"/>
      <c r="BX1631" s="258"/>
      <c r="BY1631" s="258"/>
      <c r="BZ1631" s="258"/>
      <c r="CA1631" s="258"/>
    </row>
    <row r="1632" spans="2:79" x14ac:dyDescent="0.25">
      <c r="B1632" s="263"/>
      <c r="C1632" s="261"/>
      <c r="I1632" s="220"/>
      <c r="J1632" s="253"/>
      <c r="K1632" s="254"/>
      <c r="L1632" s="254"/>
      <c r="M1632" s="255"/>
      <c r="N1632" s="326"/>
      <c r="O1632" s="256"/>
      <c r="P1632" s="256"/>
      <c r="Q1632" s="256"/>
      <c r="R1632" s="256"/>
      <c r="S1632" s="256"/>
      <c r="T1632" s="256"/>
      <c r="U1632" s="256"/>
      <c r="V1632" s="257"/>
      <c r="W1632" s="257"/>
      <c r="X1632" s="257"/>
      <c r="Y1632" s="257"/>
      <c r="Z1632" s="257"/>
      <c r="AA1632" s="257"/>
      <c r="AB1632" s="253"/>
      <c r="AC1632" s="258"/>
      <c r="AD1632" s="253"/>
      <c r="AE1632" s="253"/>
      <c r="AF1632" s="253"/>
      <c r="AG1632" s="253"/>
      <c r="AH1632" s="253"/>
      <c r="AI1632" s="253"/>
      <c r="AJ1632" s="253"/>
      <c r="AK1632" s="258"/>
      <c r="AL1632" s="258"/>
      <c r="AM1632" s="258"/>
      <c r="AN1632" s="258"/>
      <c r="AO1632" s="258"/>
      <c r="AP1632" s="258"/>
      <c r="AQ1632" s="258"/>
      <c r="AR1632" s="258"/>
      <c r="AS1632" s="258"/>
      <c r="AT1632" s="258"/>
      <c r="AU1632" s="258"/>
      <c r="AV1632" s="258"/>
      <c r="AW1632" s="258"/>
      <c r="AX1632" s="258"/>
      <c r="AY1632" s="258"/>
      <c r="AZ1632" s="258"/>
      <c r="BA1632" s="258"/>
      <c r="BB1632" s="258"/>
      <c r="BC1632" s="258"/>
      <c r="BD1632" s="258"/>
      <c r="BE1632" s="258"/>
      <c r="BF1632" s="258"/>
      <c r="BG1632" s="258"/>
      <c r="BH1632" s="258"/>
      <c r="BI1632" s="258"/>
      <c r="BJ1632" s="258"/>
      <c r="BK1632" s="258"/>
      <c r="BL1632" s="297"/>
      <c r="BM1632" s="258"/>
      <c r="BN1632" s="258"/>
      <c r="BO1632" s="258"/>
      <c r="BP1632" s="258"/>
      <c r="BQ1632" s="258"/>
      <c r="BR1632" s="258"/>
      <c r="BS1632" s="258"/>
      <c r="BT1632" s="258"/>
      <c r="BU1632" s="258"/>
      <c r="BV1632" s="259"/>
      <c r="BW1632" s="260"/>
      <c r="BX1632" s="258"/>
      <c r="BY1632" s="258"/>
      <c r="BZ1632" s="258"/>
      <c r="CA1632" s="258"/>
    </row>
    <row r="1633" spans="2:79" x14ac:dyDescent="0.25">
      <c r="B1633" s="263"/>
      <c r="C1633" s="261"/>
      <c r="I1633" s="220"/>
      <c r="J1633" s="253"/>
      <c r="K1633" s="254"/>
      <c r="L1633" s="254"/>
      <c r="M1633" s="255"/>
      <c r="N1633" s="326"/>
      <c r="O1633" s="256"/>
      <c r="P1633" s="256"/>
      <c r="Q1633" s="256"/>
      <c r="R1633" s="256"/>
      <c r="S1633" s="256"/>
      <c r="T1633" s="256"/>
      <c r="U1633" s="256"/>
      <c r="V1633" s="257"/>
      <c r="W1633" s="257"/>
      <c r="X1633" s="257"/>
      <c r="Y1633" s="257"/>
      <c r="Z1633" s="257"/>
      <c r="AA1633" s="257"/>
      <c r="AB1633" s="253"/>
      <c r="AC1633" s="258"/>
      <c r="AD1633" s="253"/>
      <c r="AE1633" s="253"/>
      <c r="AF1633" s="253"/>
      <c r="AG1633" s="253"/>
      <c r="AH1633" s="253"/>
      <c r="AI1633" s="253"/>
      <c r="AJ1633" s="253"/>
      <c r="AK1633" s="258"/>
      <c r="AL1633" s="258"/>
      <c r="AM1633" s="258"/>
      <c r="AN1633" s="258"/>
      <c r="AO1633" s="258"/>
      <c r="AP1633" s="258"/>
      <c r="AQ1633" s="258"/>
      <c r="AR1633" s="258"/>
      <c r="AS1633" s="258"/>
      <c r="AT1633" s="258"/>
      <c r="AU1633" s="258"/>
      <c r="AV1633" s="258"/>
      <c r="AW1633" s="258"/>
      <c r="AX1633" s="258"/>
      <c r="AY1633" s="258"/>
      <c r="AZ1633" s="258"/>
      <c r="BA1633" s="258"/>
      <c r="BB1633" s="258"/>
      <c r="BC1633" s="258"/>
      <c r="BD1633" s="258"/>
      <c r="BE1633" s="258"/>
      <c r="BF1633" s="258"/>
      <c r="BG1633" s="258"/>
      <c r="BH1633" s="258"/>
      <c r="BI1633" s="258"/>
      <c r="BJ1633" s="258"/>
      <c r="BK1633" s="258"/>
      <c r="BL1633" s="297"/>
      <c r="BM1633" s="258"/>
      <c r="BN1633" s="258"/>
      <c r="BO1633" s="258"/>
      <c r="BP1633" s="258"/>
      <c r="BQ1633" s="258"/>
      <c r="BR1633" s="258"/>
      <c r="BS1633" s="258"/>
      <c r="BT1633" s="258"/>
      <c r="BU1633" s="258"/>
      <c r="BV1633" s="259"/>
      <c r="BW1633" s="260"/>
      <c r="BX1633" s="258"/>
      <c r="BY1633" s="258"/>
      <c r="BZ1633" s="258"/>
      <c r="CA1633" s="258"/>
    </row>
    <row r="1634" spans="2:79" x14ac:dyDescent="0.25">
      <c r="B1634" s="263"/>
      <c r="C1634" s="261"/>
      <c r="I1634" s="220"/>
      <c r="J1634" s="253"/>
      <c r="K1634" s="254"/>
      <c r="L1634" s="254"/>
      <c r="M1634" s="255"/>
      <c r="N1634" s="326"/>
      <c r="O1634" s="256"/>
      <c r="P1634" s="256"/>
      <c r="Q1634" s="256"/>
      <c r="R1634" s="256"/>
      <c r="S1634" s="256"/>
      <c r="T1634" s="256"/>
      <c r="U1634" s="256"/>
      <c r="V1634" s="257"/>
      <c r="W1634" s="257"/>
      <c r="X1634" s="257"/>
      <c r="Y1634" s="257"/>
      <c r="Z1634" s="257"/>
      <c r="AA1634" s="257"/>
      <c r="AB1634" s="253"/>
      <c r="AC1634" s="258"/>
      <c r="AD1634" s="253"/>
      <c r="AE1634" s="253"/>
      <c r="AF1634" s="253"/>
      <c r="AG1634" s="253"/>
      <c r="AH1634" s="253"/>
      <c r="AI1634" s="253"/>
      <c r="AJ1634" s="253"/>
      <c r="AK1634" s="258"/>
      <c r="AL1634" s="258"/>
      <c r="AM1634" s="258"/>
      <c r="AN1634" s="258"/>
      <c r="AO1634" s="258"/>
      <c r="AP1634" s="258"/>
      <c r="AQ1634" s="258"/>
      <c r="AR1634" s="258"/>
      <c r="AS1634" s="258"/>
      <c r="AT1634" s="258"/>
      <c r="AU1634" s="258"/>
      <c r="AV1634" s="258"/>
      <c r="AW1634" s="258"/>
      <c r="AX1634" s="258"/>
      <c r="AY1634" s="258"/>
      <c r="AZ1634" s="258"/>
      <c r="BA1634" s="258"/>
      <c r="BB1634" s="258"/>
      <c r="BC1634" s="258"/>
      <c r="BD1634" s="258"/>
      <c r="BE1634" s="258"/>
      <c r="BF1634" s="258"/>
      <c r="BG1634" s="258"/>
      <c r="BH1634" s="258"/>
      <c r="BI1634" s="258"/>
      <c r="BJ1634" s="258"/>
      <c r="BK1634" s="258"/>
      <c r="BL1634" s="297"/>
      <c r="BM1634" s="258"/>
      <c r="BN1634" s="258"/>
      <c r="BO1634" s="258"/>
      <c r="BP1634" s="258"/>
      <c r="BQ1634" s="258"/>
      <c r="BR1634" s="258"/>
      <c r="BS1634" s="258"/>
      <c r="BT1634" s="258"/>
      <c r="BU1634" s="258"/>
      <c r="BV1634" s="259"/>
      <c r="BW1634" s="260"/>
      <c r="BX1634" s="258"/>
      <c r="BY1634" s="258"/>
      <c r="BZ1634" s="258"/>
      <c r="CA1634" s="258"/>
    </row>
    <row r="1635" spans="2:79" x14ac:dyDescent="0.25">
      <c r="B1635" s="263"/>
      <c r="C1635" s="261"/>
      <c r="I1635" s="220"/>
      <c r="J1635" s="253"/>
      <c r="K1635" s="254"/>
      <c r="L1635" s="254"/>
      <c r="M1635" s="255"/>
      <c r="N1635" s="326"/>
      <c r="O1635" s="256"/>
      <c r="P1635" s="256"/>
      <c r="Q1635" s="256"/>
      <c r="R1635" s="256"/>
      <c r="S1635" s="256"/>
      <c r="T1635" s="256"/>
      <c r="U1635" s="256"/>
      <c r="V1635" s="257"/>
      <c r="W1635" s="257"/>
      <c r="X1635" s="257"/>
      <c r="Y1635" s="257"/>
      <c r="Z1635" s="257"/>
      <c r="AA1635" s="257"/>
      <c r="AB1635" s="253"/>
      <c r="AC1635" s="258"/>
      <c r="AD1635" s="253"/>
      <c r="AE1635" s="253"/>
      <c r="AF1635" s="253"/>
      <c r="AG1635" s="253"/>
      <c r="AH1635" s="253"/>
      <c r="AI1635" s="253"/>
      <c r="AJ1635" s="253"/>
      <c r="AK1635" s="258"/>
      <c r="AL1635" s="258"/>
      <c r="AM1635" s="258"/>
      <c r="AN1635" s="258"/>
      <c r="AO1635" s="258"/>
      <c r="AP1635" s="258"/>
      <c r="AQ1635" s="258"/>
      <c r="AR1635" s="258"/>
      <c r="AS1635" s="258"/>
      <c r="AT1635" s="258"/>
      <c r="AU1635" s="258"/>
      <c r="AV1635" s="258"/>
      <c r="AW1635" s="258"/>
      <c r="AX1635" s="258"/>
      <c r="AY1635" s="258"/>
      <c r="AZ1635" s="258"/>
      <c r="BA1635" s="258"/>
      <c r="BB1635" s="258"/>
      <c r="BC1635" s="258"/>
      <c r="BD1635" s="258"/>
      <c r="BE1635" s="258"/>
      <c r="BF1635" s="258"/>
      <c r="BG1635" s="258"/>
      <c r="BH1635" s="258"/>
      <c r="BI1635" s="258"/>
      <c r="BJ1635" s="258"/>
      <c r="BK1635" s="258"/>
      <c r="BL1635" s="297"/>
      <c r="BM1635" s="258"/>
      <c r="BN1635" s="258"/>
      <c r="BO1635" s="258"/>
      <c r="BP1635" s="258"/>
      <c r="BQ1635" s="258"/>
      <c r="BR1635" s="258"/>
      <c r="BS1635" s="258"/>
      <c r="BT1635" s="258"/>
      <c r="BU1635" s="258"/>
      <c r="BV1635" s="259"/>
      <c r="BW1635" s="260"/>
      <c r="BX1635" s="258"/>
      <c r="BY1635" s="258"/>
      <c r="BZ1635" s="258"/>
      <c r="CA1635" s="258"/>
    </row>
    <row r="1636" spans="2:79" x14ac:dyDescent="0.25">
      <c r="B1636" s="263"/>
      <c r="C1636" s="261"/>
      <c r="I1636" s="220"/>
      <c r="J1636" s="253"/>
      <c r="K1636" s="254"/>
      <c r="L1636" s="254"/>
      <c r="M1636" s="255"/>
      <c r="N1636" s="326"/>
      <c r="O1636" s="256"/>
      <c r="P1636" s="256"/>
      <c r="Q1636" s="256"/>
      <c r="R1636" s="256"/>
      <c r="S1636" s="256"/>
      <c r="T1636" s="256"/>
      <c r="U1636" s="256"/>
      <c r="V1636" s="257"/>
      <c r="W1636" s="257"/>
      <c r="X1636" s="257"/>
      <c r="Y1636" s="257"/>
      <c r="Z1636" s="257"/>
      <c r="AA1636" s="257"/>
      <c r="AB1636" s="253"/>
      <c r="AC1636" s="258"/>
      <c r="AD1636" s="253"/>
      <c r="AE1636" s="253"/>
      <c r="AF1636" s="253"/>
      <c r="AG1636" s="253"/>
      <c r="AH1636" s="253"/>
      <c r="AI1636" s="253"/>
      <c r="AJ1636" s="253"/>
      <c r="AK1636" s="258"/>
      <c r="AL1636" s="258"/>
      <c r="AM1636" s="258"/>
      <c r="AN1636" s="258"/>
      <c r="AO1636" s="258"/>
      <c r="AP1636" s="258"/>
      <c r="AQ1636" s="258"/>
      <c r="AR1636" s="258"/>
      <c r="AS1636" s="258"/>
      <c r="AT1636" s="258"/>
      <c r="AU1636" s="258"/>
      <c r="AV1636" s="258"/>
      <c r="AW1636" s="258"/>
      <c r="AX1636" s="258"/>
      <c r="AY1636" s="258"/>
      <c r="AZ1636" s="258"/>
      <c r="BA1636" s="258"/>
      <c r="BB1636" s="258"/>
      <c r="BC1636" s="258"/>
      <c r="BD1636" s="258"/>
      <c r="BE1636" s="258"/>
      <c r="BF1636" s="258"/>
      <c r="BG1636" s="258"/>
      <c r="BH1636" s="258"/>
      <c r="BI1636" s="258"/>
      <c r="BJ1636" s="258"/>
      <c r="BK1636" s="258"/>
      <c r="BL1636" s="297"/>
      <c r="BM1636" s="258"/>
      <c r="BN1636" s="258"/>
      <c r="BO1636" s="258"/>
      <c r="BP1636" s="258"/>
      <c r="BQ1636" s="258"/>
      <c r="BR1636" s="258"/>
      <c r="BS1636" s="258"/>
      <c r="BT1636" s="258"/>
      <c r="BU1636" s="258"/>
      <c r="BV1636" s="259"/>
      <c r="BW1636" s="260"/>
      <c r="BX1636" s="258"/>
      <c r="BY1636" s="258"/>
      <c r="BZ1636" s="258"/>
      <c r="CA1636" s="258"/>
    </row>
    <row r="1637" spans="2:79" x14ac:dyDescent="0.25">
      <c r="B1637" s="263"/>
      <c r="C1637" s="261"/>
      <c r="I1637" s="220"/>
      <c r="J1637" s="253"/>
      <c r="K1637" s="254"/>
      <c r="L1637" s="254"/>
      <c r="M1637" s="255"/>
      <c r="N1637" s="326"/>
      <c r="O1637" s="256"/>
      <c r="P1637" s="256"/>
      <c r="Q1637" s="256"/>
      <c r="R1637" s="256"/>
      <c r="S1637" s="256"/>
      <c r="T1637" s="256"/>
      <c r="U1637" s="256"/>
      <c r="V1637" s="257"/>
      <c r="W1637" s="257"/>
      <c r="X1637" s="257"/>
      <c r="Y1637" s="257"/>
      <c r="Z1637" s="257"/>
      <c r="AA1637" s="257"/>
      <c r="AB1637" s="253"/>
      <c r="AC1637" s="258"/>
      <c r="AD1637" s="253"/>
      <c r="AE1637" s="253"/>
      <c r="AF1637" s="253"/>
      <c r="AG1637" s="253"/>
      <c r="AH1637" s="253"/>
      <c r="AI1637" s="253"/>
      <c r="AJ1637" s="253"/>
      <c r="AK1637" s="258"/>
      <c r="AL1637" s="258"/>
      <c r="AM1637" s="258"/>
      <c r="AN1637" s="258"/>
      <c r="AO1637" s="258"/>
      <c r="AP1637" s="258"/>
      <c r="AQ1637" s="258"/>
      <c r="AR1637" s="258"/>
      <c r="AS1637" s="258"/>
      <c r="AT1637" s="258"/>
      <c r="AU1637" s="258"/>
      <c r="AV1637" s="258"/>
      <c r="AW1637" s="258"/>
      <c r="AX1637" s="258"/>
      <c r="AY1637" s="258"/>
      <c r="AZ1637" s="258"/>
      <c r="BA1637" s="258"/>
      <c r="BB1637" s="258"/>
      <c r="BC1637" s="258"/>
      <c r="BD1637" s="258"/>
      <c r="BE1637" s="258"/>
      <c r="BF1637" s="258"/>
      <c r="BG1637" s="258"/>
      <c r="BH1637" s="258"/>
      <c r="BI1637" s="258"/>
      <c r="BJ1637" s="258"/>
      <c r="BK1637" s="258"/>
      <c r="BL1637" s="297"/>
      <c r="BM1637" s="258"/>
      <c r="BN1637" s="258"/>
      <c r="BO1637" s="258"/>
      <c r="BP1637" s="258"/>
      <c r="BQ1637" s="258"/>
      <c r="BR1637" s="258"/>
      <c r="BS1637" s="258"/>
      <c r="BT1637" s="258"/>
      <c r="BU1637" s="258"/>
      <c r="BV1637" s="259"/>
      <c r="BW1637" s="260"/>
      <c r="BX1637" s="258"/>
      <c r="BY1637" s="258"/>
      <c r="BZ1637" s="258"/>
      <c r="CA1637" s="258"/>
    </row>
    <row r="1638" spans="2:79" x14ac:dyDescent="0.25">
      <c r="B1638" s="263"/>
      <c r="C1638" s="261"/>
      <c r="I1638" s="220"/>
      <c r="J1638" s="253"/>
      <c r="K1638" s="254"/>
      <c r="L1638" s="254"/>
      <c r="M1638" s="255"/>
      <c r="N1638" s="326"/>
      <c r="O1638" s="256"/>
      <c r="P1638" s="256"/>
      <c r="Q1638" s="256"/>
      <c r="R1638" s="256"/>
      <c r="S1638" s="256"/>
      <c r="T1638" s="256"/>
      <c r="U1638" s="256"/>
      <c r="V1638" s="257"/>
      <c r="W1638" s="257"/>
      <c r="X1638" s="257"/>
      <c r="Y1638" s="257"/>
      <c r="Z1638" s="257"/>
      <c r="AA1638" s="257"/>
      <c r="AB1638" s="253"/>
      <c r="AC1638" s="258"/>
      <c r="AD1638" s="253"/>
      <c r="AE1638" s="253"/>
      <c r="AF1638" s="253"/>
      <c r="AG1638" s="253"/>
      <c r="AH1638" s="253"/>
      <c r="AI1638" s="253"/>
      <c r="AJ1638" s="253"/>
      <c r="AK1638" s="258"/>
      <c r="AL1638" s="258"/>
      <c r="AM1638" s="258"/>
      <c r="AN1638" s="258"/>
      <c r="AO1638" s="258"/>
      <c r="AP1638" s="258"/>
      <c r="AQ1638" s="258"/>
      <c r="AR1638" s="258"/>
      <c r="AS1638" s="258"/>
      <c r="AT1638" s="258"/>
      <c r="AU1638" s="258"/>
      <c r="AV1638" s="258"/>
      <c r="AW1638" s="258"/>
      <c r="AX1638" s="258"/>
      <c r="AY1638" s="258"/>
      <c r="AZ1638" s="258"/>
      <c r="BA1638" s="258"/>
      <c r="BB1638" s="258"/>
      <c r="BC1638" s="258"/>
      <c r="BD1638" s="258"/>
      <c r="BE1638" s="258"/>
      <c r="BF1638" s="258"/>
      <c r="BG1638" s="258"/>
      <c r="BH1638" s="258"/>
      <c r="BI1638" s="258"/>
      <c r="BJ1638" s="258"/>
      <c r="BK1638" s="258"/>
      <c r="BL1638" s="297"/>
      <c r="BM1638" s="258"/>
      <c r="BN1638" s="258"/>
      <c r="BO1638" s="258"/>
      <c r="BP1638" s="258"/>
      <c r="BQ1638" s="258"/>
      <c r="BR1638" s="258"/>
      <c r="BS1638" s="258"/>
      <c r="BT1638" s="258"/>
      <c r="BU1638" s="258"/>
      <c r="BV1638" s="259"/>
      <c r="BW1638" s="260"/>
      <c r="BX1638" s="258"/>
      <c r="BY1638" s="258"/>
      <c r="BZ1638" s="258"/>
      <c r="CA1638" s="258"/>
    </row>
    <row r="1639" spans="2:79" x14ac:dyDescent="0.25">
      <c r="B1639" s="263"/>
      <c r="C1639" s="261"/>
      <c r="I1639" s="220"/>
      <c r="J1639" s="253"/>
      <c r="K1639" s="254"/>
      <c r="L1639" s="254"/>
      <c r="M1639" s="255"/>
      <c r="N1639" s="326"/>
      <c r="O1639" s="256"/>
      <c r="P1639" s="256"/>
      <c r="Q1639" s="256"/>
      <c r="R1639" s="256"/>
      <c r="S1639" s="256"/>
      <c r="T1639" s="256"/>
      <c r="U1639" s="256"/>
      <c r="V1639" s="257"/>
      <c r="W1639" s="257"/>
      <c r="X1639" s="257"/>
      <c r="Y1639" s="257"/>
      <c r="Z1639" s="257"/>
      <c r="AA1639" s="257"/>
      <c r="AB1639" s="253"/>
      <c r="AC1639" s="258"/>
      <c r="AD1639" s="253"/>
      <c r="AE1639" s="253"/>
      <c r="AF1639" s="253"/>
      <c r="AG1639" s="253"/>
      <c r="AH1639" s="253"/>
      <c r="AI1639" s="253"/>
      <c r="AJ1639" s="253"/>
      <c r="AK1639" s="258"/>
      <c r="AL1639" s="258"/>
      <c r="AM1639" s="258"/>
      <c r="AN1639" s="258"/>
      <c r="AO1639" s="258"/>
      <c r="AP1639" s="258"/>
      <c r="AQ1639" s="258"/>
      <c r="AR1639" s="258"/>
      <c r="AS1639" s="258"/>
      <c r="AT1639" s="258"/>
      <c r="AU1639" s="258"/>
      <c r="AV1639" s="258"/>
      <c r="AW1639" s="258"/>
      <c r="AX1639" s="258"/>
      <c r="AY1639" s="258"/>
      <c r="AZ1639" s="258"/>
      <c r="BA1639" s="258"/>
      <c r="BB1639" s="258"/>
      <c r="BC1639" s="258"/>
      <c r="BD1639" s="258"/>
      <c r="BE1639" s="258"/>
      <c r="BF1639" s="258"/>
      <c r="BG1639" s="258"/>
      <c r="BH1639" s="258"/>
      <c r="BI1639" s="258"/>
      <c r="BJ1639" s="258"/>
      <c r="BK1639" s="258"/>
      <c r="BL1639" s="297"/>
      <c r="BM1639" s="258"/>
      <c r="BN1639" s="258"/>
      <c r="BO1639" s="258"/>
      <c r="BP1639" s="258"/>
      <c r="BQ1639" s="258"/>
      <c r="BR1639" s="258"/>
      <c r="BS1639" s="258"/>
      <c r="BT1639" s="258"/>
      <c r="BU1639" s="258"/>
      <c r="BV1639" s="259"/>
      <c r="BW1639" s="260"/>
      <c r="BX1639" s="258"/>
      <c r="BY1639" s="258"/>
      <c r="BZ1639" s="258"/>
      <c r="CA1639" s="258"/>
    </row>
    <row r="1640" spans="2:79" x14ac:dyDescent="0.25">
      <c r="B1640" s="263"/>
      <c r="C1640" s="261"/>
      <c r="I1640" s="220"/>
      <c r="J1640" s="253"/>
      <c r="K1640" s="254"/>
      <c r="L1640" s="254"/>
      <c r="M1640" s="255"/>
      <c r="N1640" s="326"/>
      <c r="O1640" s="256"/>
      <c r="P1640" s="256"/>
      <c r="Q1640" s="256"/>
      <c r="R1640" s="256"/>
      <c r="S1640" s="256"/>
      <c r="T1640" s="256"/>
      <c r="U1640" s="256"/>
      <c r="V1640" s="257"/>
      <c r="W1640" s="257"/>
      <c r="X1640" s="257"/>
      <c r="Y1640" s="257"/>
      <c r="Z1640" s="257"/>
      <c r="AA1640" s="257"/>
      <c r="AB1640" s="253"/>
      <c r="AC1640" s="258"/>
      <c r="AD1640" s="253"/>
      <c r="AE1640" s="253"/>
      <c r="AF1640" s="253"/>
      <c r="AG1640" s="253"/>
      <c r="AH1640" s="253"/>
      <c r="AI1640" s="253"/>
      <c r="AJ1640" s="253"/>
      <c r="AK1640" s="258"/>
      <c r="AL1640" s="258"/>
      <c r="AM1640" s="258"/>
      <c r="AN1640" s="258"/>
      <c r="AO1640" s="258"/>
      <c r="AP1640" s="258"/>
      <c r="AQ1640" s="258"/>
      <c r="AR1640" s="258"/>
      <c r="AS1640" s="258"/>
      <c r="AT1640" s="258"/>
      <c r="AU1640" s="258"/>
      <c r="AV1640" s="258"/>
      <c r="AW1640" s="258"/>
      <c r="AX1640" s="258"/>
      <c r="AY1640" s="258"/>
      <c r="AZ1640" s="258"/>
      <c r="BA1640" s="258"/>
      <c r="BB1640" s="258"/>
      <c r="BC1640" s="258"/>
      <c r="BD1640" s="258"/>
      <c r="BE1640" s="258"/>
      <c r="BF1640" s="258"/>
      <c r="BG1640" s="258"/>
      <c r="BH1640" s="258"/>
      <c r="BI1640" s="258"/>
      <c r="BJ1640" s="258"/>
      <c r="BK1640" s="258"/>
      <c r="BL1640" s="297"/>
      <c r="BM1640" s="258"/>
      <c r="BN1640" s="258"/>
      <c r="BO1640" s="258"/>
      <c r="BP1640" s="258"/>
      <c r="BQ1640" s="258"/>
      <c r="BR1640" s="258"/>
      <c r="BS1640" s="258"/>
      <c r="BT1640" s="258"/>
      <c r="BU1640" s="258"/>
      <c r="BV1640" s="259"/>
      <c r="BW1640" s="260"/>
      <c r="BX1640" s="258"/>
      <c r="BY1640" s="258"/>
      <c r="BZ1640" s="258"/>
      <c r="CA1640" s="258"/>
    </row>
    <row r="1641" spans="2:79" x14ac:dyDescent="0.25">
      <c r="B1641" s="263"/>
      <c r="C1641" s="261"/>
      <c r="I1641" s="220"/>
      <c r="J1641" s="253"/>
      <c r="K1641" s="254"/>
      <c r="L1641" s="254"/>
      <c r="M1641" s="255"/>
      <c r="N1641" s="326"/>
      <c r="O1641" s="256"/>
      <c r="P1641" s="256"/>
      <c r="Q1641" s="256"/>
      <c r="R1641" s="256"/>
      <c r="S1641" s="256"/>
      <c r="T1641" s="256"/>
      <c r="U1641" s="256"/>
      <c r="V1641" s="257"/>
      <c r="W1641" s="257"/>
      <c r="X1641" s="257"/>
      <c r="Y1641" s="257"/>
      <c r="Z1641" s="257"/>
      <c r="AA1641" s="257"/>
      <c r="AB1641" s="253"/>
      <c r="AC1641" s="258"/>
      <c r="AD1641" s="253"/>
      <c r="AE1641" s="253"/>
      <c r="AF1641" s="253"/>
      <c r="AG1641" s="253"/>
      <c r="AH1641" s="253"/>
      <c r="AI1641" s="253"/>
      <c r="AJ1641" s="253"/>
      <c r="AK1641" s="258"/>
      <c r="AL1641" s="258"/>
      <c r="AM1641" s="258"/>
      <c r="AN1641" s="258"/>
      <c r="AO1641" s="258"/>
      <c r="AP1641" s="258"/>
      <c r="AQ1641" s="258"/>
      <c r="AR1641" s="258"/>
      <c r="AS1641" s="258"/>
      <c r="AT1641" s="258"/>
      <c r="AU1641" s="258"/>
      <c r="AV1641" s="258"/>
      <c r="AW1641" s="258"/>
      <c r="AX1641" s="258"/>
      <c r="AY1641" s="258"/>
      <c r="AZ1641" s="258"/>
      <c r="BA1641" s="258"/>
      <c r="BB1641" s="258"/>
      <c r="BC1641" s="258"/>
      <c r="BD1641" s="258"/>
      <c r="BE1641" s="258"/>
      <c r="BF1641" s="258"/>
      <c r="BG1641" s="258"/>
      <c r="BH1641" s="258"/>
      <c r="BI1641" s="258"/>
      <c r="BJ1641" s="258"/>
      <c r="BK1641" s="258"/>
      <c r="BL1641" s="297"/>
      <c r="BM1641" s="258"/>
      <c r="BN1641" s="258"/>
      <c r="BO1641" s="258"/>
      <c r="BP1641" s="258"/>
      <c r="BQ1641" s="258"/>
      <c r="BR1641" s="258"/>
      <c r="BS1641" s="258"/>
      <c r="BT1641" s="258"/>
      <c r="BU1641" s="258"/>
      <c r="BV1641" s="259"/>
      <c r="BW1641" s="260"/>
      <c r="BX1641" s="258"/>
      <c r="BY1641" s="258"/>
      <c r="BZ1641" s="258"/>
      <c r="CA1641" s="258"/>
    </row>
    <row r="1642" spans="2:79" x14ac:dyDescent="0.25">
      <c r="B1642" s="263"/>
      <c r="C1642" s="261"/>
      <c r="I1642" s="220"/>
      <c r="J1642" s="253"/>
      <c r="K1642" s="254"/>
      <c r="L1642" s="254"/>
      <c r="M1642" s="255"/>
      <c r="N1642" s="326"/>
      <c r="O1642" s="256"/>
      <c r="P1642" s="256"/>
      <c r="Q1642" s="256"/>
      <c r="R1642" s="256"/>
      <c r="S1642" s="256"/>
      <c r="T1642" s="256"/>
      <c r="U1642" s="256"/>
      <c r="V1642" s="257"/>
      <c r="W1642" s="257"/>
      <c r="X1642" s="257"/>
      <c r="Y1642" s="257"/>
      <c r="Z1642" s="257"/>
      <c r="AA1642" s="257"/>
      <c r="AB1642" s="253"/>
      <c r="AC1642" s="258"/>
      <c r="AD1642" s="253"/>
      <c r="AE1642" s="253"/>
      <c r="AF1642" s="253"/>
      <c r="AG1642" s="253"/>
      <c r="AH1642" s="253"/>
      <c r="AI1642" s="253"/>
      <c r="AJ1642" s="253"/>
      <c r="AK1642" s="258"/>
      <c r="AL1642" s="258"/>
      <c r="AM1642" s="258"/>
      <c r="AN1642" s="258"/>
      <c r="AO1642" s="258"/>
      <c r="AP1642" s="258"/>
      <c r="AQ1642" s="258"/>
      <c r="AR1642" s="258"/>
      <c r="AS1642" s="258"/>
      <c r="AT1642" s="258"/>
      <c r="AU1642" s="258"/>
      <c r="AV1642" s="258"/>
      <c r="AW1642" s="258"/>
      <c r="AX1642" s="258"/>
      <c r="AY1642" s="258"/>
      <c r="AZ1642" s="258"/>
      <c r="BA1642" s="258"/>
      <c r="BB1642" s="258"/>
      <c r="BC1642" s="258"/>
      <c r="BD1642" s="258"/>
      <c r="BE1642" s="258"/>
      <c r="BF1642" s="258"/>
      <c r="BG1642" s="258"/>
      <c r="BH1642" s="258"/>
      <c r="BI1642" s="258"/>
      <c r="BJ1642" s="258"/>
      <c r="BK1642" s="258"/>
      <c r="BL1642" s="297"/>
      <c r="BM1642" s="258"/>
      <c r="BN1642" s="258"/>
      <c r="BO1642" s="258"/>
      <c r="BP1642" s="258"/>
      <c r="BQ1642" s="258"/>
      <c r="BR1642" s="258"/>
      <c r="BS1642" s="258"/>
      <c r="BT1642" s="258"/>
      <c r="BU1642" s="258"/>
      <c r="BV1642" s="259"/>
      <c r="BW1642" s="260"/>
      <c r="BX1642" s="258"/>
      <c r="BY1642" s="258"/>
      <c r="BZ1642" s="258"/>
      <c r="CA1642" s="258"/>
    </row>
    <row r="1643" spans="2:79" x14ac:dyDescent="0.25">
      <c r="B1643" s="263"/>
      <c r="C1643" s="261"/>
      <c r="I1643" s="220"/>
      <c r="J1643" s="253"/>
      <c r="K1643" s="254"/>
      <c r="L1643" s="254"/>
      <c r="M1643" s="255"/>
      <c r="N1643" s="326"/>
      <c r="O1643" s="256"/>
      <c r="P1643" s="256"/>
      <c r="Q1643" s="256"/>
      <c r="R1643" s="256"/>
      <c r="S1643" s="256"/>
      <c r="T1643" s="256"/>
      <c r="U1643" s="256"/>
      <c r="V1643" s="257"/>
      <c r="W1643" s="257"/>
      <c r="X1643" s="257"/>
      <c r="Y1643" s="257"/>
      <c r="Z1643" s="257"/>
      <c r="AA1643" s="257"/>
      <c r="AB1643" s="253"/>
      <c r="AC1643" s="258"/>
      <c r="AD1643" s="253"/>
      <c r="AE1643" s="253"/>
      <c r="AF1643" s="253"/>
      <c r="AG1643" s="253"/>
      <c r="AH1643" s="253"/>
      <c r="AI1643" s="253"/>
      <c r="AJ1643" s="253"/>
      <c r="AK1643" s="258"/>
      <c r="AL1643" s="258"/>
      <c r="AM1643" s="258"/>
      <c r="AN1643" s="258"/>
      <c r="AO1643" s="258"/>
      <c r="AP1643" s="258"/>
      <c r="AQ1643" s="258"/>
      <c r="AR1643" s="258"/>
      <c r="AS1643" s="258"/>
      <c r="AT1643" s="258"/>
      <c r="AU1643" s="258"/>
      <c r="AV1643" s="258"/>
      <c r="AW1643" s="258"/>
      <c r="AX1643" s="258"/>
      <c r="AY1643" s="258"/>
      <c r="AZ1643" s="258"/>
      <c r="BA1643" s="258"/>
      <c r="BB1643" s="258"/>
      <c r="BC1643" s="258"/>
      <c r="BD1643" s="258"/>
      <c r="BE1643" s="258"/>
      <c r="BF1643" s="258"/>
      <c r="BG1643" s="258"/>
      <c r="BH1643" s="258"/>
      <c r="BI1643" s="258"/>
      <c r="BJ1643" s="258"/>
      <c r="BK1643" s="258"/>
      <c r="BL1643" s="297"/>
      <c r="BM1643" s="258"/>
      <c r="BN1643" s="258"/>
      <c r="BO1643" s="258"/>
      <c r="BP1643" s="258"/>
      <c r="BQ1643" s="258"/>
      <c r="BR1643" s="258"/>
      <c r="BS1643" s="258"/>
      <c r="BT1643" s="258"/>
      <c r="BU1643" s="258"/>
      <c r="BV1643" s="259"/>
      <c r="BW1643" s="260"/>
      <c r="BX1643" s="258"/>
      <c r="BY1643" s="258"/>
      <c r="BZ1643" s="258"/>
      <c r="CA1643" s="258"/>
    </row>
    <row r="1644" spans="2:79" x14ac:dyDescent="0.25">
      <c r="B1644" s="263"/>
      <c r="C1644" s="261"/>
      <c r="I1644" s="220"/>
      <c r="J1644" s="253"/>
      <c r="K1644" s="254"/>
      <c r="L1644" s="254"/>
      <c r="M1644" s="255"/>
      <c r="N1644" s="326"/>
      <c r="O1644" s="256"/>
      <c r="P1644" s="256"/>
      <c r="Q1644" s="256"/>
      <c r="R1644" s="256"/>
      <c r="S1644" s="256"/>
      <c r="T1644" s="256"/>
      <c r="U1644" s="256"/>
      <c r="V1644" s="257"/>
      <c r="W1644" s="257"/>
      <c r="X1644" s="257"/>
      <c r="Y1644" s="257"/>
      <c r="Z1644" s="257"/>
      <c r="AA1644" s="257"/>
      <c r="AB1644" s="253"/>
      <c r="AC1644" s="258"/>
      <c r="AD1644" s="253"/>
      <c r="AE1644" s="253"/>
      <c r="AF1644" s="253"/>
      <c r="AG1644" s="253"/>
      <c r="AH1644" s="253"/>
      <c r="AI1644" s="253"/>
      <c r="AJ1644" s="253"/>
      <c r="AK1644" s="258"/>
      <c r="AL1644" s="258"/>
      <c r="AM1644" s="258"/>
      <c r="AN1644" s="258"/>
      <c r="AO1644" s="258"/>
      <c r="AP1644" s="258"/>
      <c r="AQ1644" s="258"/>
      <c r="AR1644" s="258"/>
      <c r="AS1644" s="258"/>
      <c r="AT1644" s="258"/>
      <c r="AU1644" s="258"/>
      <c r="AV1644" s="258"/>
      <c r="AW1644" s="258"/>
      <c r="AX1644" s="258"/>
      <c r="AY1644" s="258"/>
      <c r="AZ1644" s="258"/>
      <c r="BA1644" s="258"/>
      <c r="BB1644" s="258"/>
      <c r="BC1644" s="258"/>
      <c r="BD1644" s="258"/>
      <c r="BE1644" s="258"/>
      <c r="BF1644" s="258"/>
      <c r="BG1644" s="258"/>
      <c r="BH1644" s="258"/>
      <c r="BI1644" s="258"/>
      <c r="BJ1644" s="258"/>
      <c r="BK1644" s="258"/>
      <c r="BL1644" s="297"/>
      <c r="BM1644" s="258"/>
      <c r="BN1644" s="258"/>
      <c r="BO1644" s="258"/>
      <c r="BP1644" s="258"/>
      <c r="BQ1644" s="258"/>
      <c r="BR1644" s="258"/>
      <c r="BS1644" s="258"/>
      <c r="BT1644" s="258"/>
      <c r="BU1644" s="258"/>
      <c r="BV1644" s="259"/>
      <c r="BW1644" s="260"/>
      <c r="BX1644" s="258"/>
      <c r="BY1644" s="258"/>
      <c r="BZ1644" s="258"/>
      <c r="CA1644" s="258"/>
    </row>
    <row r="1645" spans="2:79" x14ac:dyDescent="0.25">
      <c r="B1645" s="263"/>
      <c r="C1645" s="261"/>
      <c r="I1645" s="220"/>
      <c r="J1645" s="253"/>
      <c r="K1645" s="254"/>
      <c r="L1645" s="254"/>
      <c r="M1645" s="255"/>
      <c r="N1645" s="326"/>
      <c r="O1645" s="256"/>
      <c r="P1645" s="256"/>
      <c r="Q1645" s="256"/>
      <c r="R1645" s="256"/>
      <c r="S1645" s="256"/>
      <c r="T1645" s="256"/>
      <c r="U1645" s="256"/>
      <c r="V1645" s="257"/>
      <c r="W1645" s="257"/>
      <c r="X1645" s="257"/>
      <c r="Y1645" s="257"/>
      <c r="Z1645" s="257"/>
      <c r="AA1645" s="257"/>
      <c r="AB1645" s="253"/>
      <c r="AC1645" s="258"/>
      <c r="AD1645" s="253"/>
      <c r="AE1645" s="253"/>
      <c r="AF1645" s="253"/>
      <c r="AG1645" s="253"/>
      <c r="AH1645" s="253"/>
      <c r="AI1645" s="253"/>
      <c r="AJ1645" s="253"/>
      <c r="AK1645" s="258"/>
      <c r="AL1645" s="258"/>
      <c r="AM1645" s="258"/>
      <c r="AN1645" s="258"/>
      <c r="AO1645" s="258"/>
      <c r="AP1645" s="258"/>
      <c r="AQ1645" s="258"/>
      <c r="AR1645" s="258"/>
      <c r="AS1645" s="258"/>
      <c r="AT1645" s="258"/>
      <c r="AU1645" s="258"/>
      <c r="AV1645" s="258"/>
      <c r="AW1645" s="258"/>
      <c r="AX1645" s="258"/>
      <c r="AY1645" s="258"/>
      <c r="AZ1645" s="258"/>
      <c r="BA1645" s="258"/>
      <c r="BB1645" s="258"/>
      <c r="BC1645" s="258"/>
      <c r="BD1645" s="258"/>
      <c r="BE1645" s="258"/>
      <c r="BF1645" s="258"/>
      <c r="BG1645" s="258"/>
      <c r="BH1645" s="258"/>
      <c r="BI1645" s="258"/>
      <c r="BJ1645" s="258"/>
      <c r="BK1645" s="258"/>
      <c r="BL1645" s="297"/>
      <c r="BM1645" s="258"/>
      <c r="BN1645" s="258"/>
      <c r="BO1645" s="258"/>
      <c r="BP1645" s="258"/>
      <c r="BQ1645" s="258"/>
      <c r="BR1645" s="258"/>
      <c r="BS1645" s="258"/>
      <c r="BT1645" s="258"/>
      <c r="BU1645" s="258"/>
      <c r="BV1645" s="259"/>
      <c r="BW1645" s="260"/>
      <c r="BX1645" s="258"/>
      <c r="BY1645" s="258"/>
      <c r="BZ1645" s="258"/>
      <c r="CA1645" s="258"/>
    </row>
    <row r="1646" spans="2:79" x14ac:dyDescent="0.25">
      <c r="B1646" s="263"/>
      <c r="C1646" s="261"/>
      <c r="I1646" s="220"/>
      <c r="J1646" s="253"/>
      <c r="K1646" s="254"/>
      <c r="L1646" s="254"/>
      <c r="M1646" s="255"/>
      <c r="N1646" s="326"/>
      <c r="O1646" s="256"/>
      <c r="P1646" s="256"/>
      <c r="Q1646" s="256"/>
      <c r="R1646" s="256"/>
      <c r="S1646" s="256"/>
      <c r="T1646" s="256"/>
      <c r="U1646" s="256"/>
      <c r="V1646" s="257"/>
      <c r="W1646" s="257"/>
      <c r="X1646" s="257"/>
      <c r="Y1646" s="257"/>
      <c r="Z1646" s="257"/>
      <c r="AA1646" s="257"/>
      <c r="AB1646" s="253"/>
      <c r="AC1646" s="258"/>
      <c r="AD1646" s="253"/>
      <c r="AE1646" s="253"/>
      <c r="AF1646" s="253"/>
      <c r="AG1646" s="253"/>
      <c r="AH1646" s="253"/>
      <c r="AI1646" s="253"/>
      <c r="AJ1646" s="253"/>
      <c r="AK1646" s="258"/>
      <c r="AL1646" s="258"/>
      <c r="AM1646" s="258"/>
      <c r="AN1646" s="258"/>
      <c r="AO1646" s="258"/>
      <c r="AP1646" s="258"/>
      <c r="AQ1646" s="258"/>
      <c r="AR1646" s="258"/>
      <c r="AS1646" s="258"/>
      <c r="AT1646" s="258"/>
      <c r="AU1646" s="258"/>
      <c r="AV1646" s="258"/>
      <c r="AW1646" s="258"/>
      <c r="AX1646" s="258"/>
      <c r="AY1646" s="258"/>
      <c r="AZ1646" s="258"/>
      <c r="BA1646" s="258"/>
      <c r="BB1646" s="258"/>
      <c r="BC1646" s="258"/>
      <c r="BD1646" s="258"/>
      <c r="BE1646" s="258"/>
      <c r="BF1646" s="258"/>
      <c r="BG1646" s="258"/>
      <c r="BH1646" s="258"/>
      <c r="BI1646" s="258"/>
      <c r="BJ1646" s="258"/>
      <c r="BK1646" s="258"/>
      <c r="BL1646" s="297"/>
      <c r="BM1646" s="258"/>
      <c r="BN1646" s="258"/>
      <c r="BO1646" s="258"/>
      <c r="BP1646" s="258"/>
      <c r="BQ1646" s="258"/>
      <c r="BR1646" s="258"/>
      <c r="BS1646" s="258"/>
      <c r="BT1646" s="258"/>
      <c r="BU1646" s="258"/>
      <c r="BV1646" s="259"/>
      <c r="BW1646" s="260"/>
      <c r="BX1646" s="258"/>
      <c r="BY1646" s="258"/>
      <c r="BZ1646" s="258"/>
      <c r="CA1646" s="258"/>
    </row>
    <row r="1647" spans="2:79" x14ac:dyDescent="0.25">
      <c r="B1647" s="263"/>
      <c r="C1647" s="261"/>
      <c r="I1647" s="220"/>
      <c r="J1647" s="253"/>
      <c r="K1647" s="254"/>
      <c r="L1647" s="254"/>
      <c r="M1647" s="255"/>
      <c r="N1647" s="326"/>
      <c r="O1647" s="256"/>
      <c r="P1647" s="256"/>
      <c r="Q1647" s="256"/>
      <c r="R1647" s="256"/>
      <c r="S1647" s="256"/>
      <c r="T1647" s="256"/>
      <c r="U1647" s="256"/>
      <c r="V1647" s="257"/>
      <c r="W1647" s="257"/>
      <c r="X1647" s="257"/>
      <c r="Y1647" s="257"/>
      <c r="Z1647" s="257"/>
      <c r="AA1647" s="257"/>
      <c r="AB1647" s="253"/>
      <c r="AC1647" s="258"/>
      <c r="AD1647" s="253"/>
      <c r="AE1647" s="253"/>
      <c r="AF1647" s="253"/>
      <c r="AG1647" s="253"/>
      <c r="AH1647" s="253"/>
      <c r="AI1647" s="253"/>
      <c r="AJ1647" s="253"/>
      <c r="AK1647" s="258"/>
      <c r="AL1647" s="258"/>
      <c r="AM1647" s="258"/>
      <c r="AN1647" s="258"/>
      <c r="AO1647" s="258"/>
      <c r="AP1647" s="258"/>
      <c r="AQ1647" s="258"/>
      <c r="AR1647" s="258"/>
      <c r="AS1647" s="258"/>
      <c r="AT1647" s="258"/>
      <c r="AU1647" s="258"/>
      <c r="AV1647" s="258"/>
      <c r="AW1647" s="258"/>
      <c r="AX1647" s="258"/>
      <c r="AY1647" s="258"/>
      <c r="AZ1647" s="258"/>
      <c r="BA1647" s="258"/>
      <c r="BB1647" s="258"/>
      <c r="BC1647" s="258"/>
      <c r="BD1647" s="258"/>
      <c r="BE1647" s="258"/>
      <c r="BF1647" s="258"/>
      <c r="BG1647" s="258"/>
      <c r="BH1647" s="258"/>
      <c r="BI1647" s="258"/>
      <c r="BJ1647" s="258"/>
      <c r="BK1647" s="258"/>
      <c r="BL1647" s="297"/>
      <c r="BM1647" s="258"/>
      <c r="BN1647" s="258"/>
      <c r="BO1647" s="258"/>
      <c r="BP1647" s="258"/>
      <c r="BQ1647" s="258"/>
      <c r="BR1647" s="258"/>
      <c r="BS1647" s="258"/>
      <c r="BT1647" s="258"/>
      <c r="BU1647" s="258"/>
      <c r="BV1647" s="259"/>
      <c r="BW1647" s="260"/>
      <c r="BX1647" s="258"/>
      <c r="BY1647" s="258"/>
      <c r="BZ1647" s="258"/>
      <c r="CA1647" s="258"/>
    </row>
    <row r="1648" spans="2:79" x14ac:dyDescent="0.25">
      <c r="B1648" s="263"/>
      <c r="C1648" s="261"/>
      <c r="I1648" s="220"/>
      <c r="J1648" s="253"/>
      <c r="K1648" s="254"/>
      <c r="L1648" s="254"/>
      <c r="M1648" s="255"/>
      <c r="N1648" s="326"/>
      <c r="O1648" s="256"/>
      <c r="P1648" s="256"/>
      <c r="Q1648" s="256"/>
      <c r="R1648" s="256"/>
      <c r="S1648" s="256"/>
      <c r="T1648" s="256"/>
      <c r="U1648" s="256"/>
      <c r="V1648" s="257"/>
      <c r="W1648" s="257"/>
      <c r="X1648" s="257"/>
      <c r="Y1648" s="257"/>
      <c r="Z1648" s="257"/>
      <c r="AA1648" s="257"/>
      <c r="AB1648" s="253"/>
      <c r="AC1648" s="258"/>
      <c r="AD1648" s="253"/>
      <c r="AE1648" s="253"/>
      <c r="AF1648" s="253"/>
      <c r="AG1648" s="253"/>
      <c r="AH1648" s="253"/>
      <c r="AI1648" s="253"/>
      <c r="AJ1648" s="253"/>
      <c r="AK1648" s="258"/>
      <c r="AL1648" s="258"/>
      <c r="AM1648" s="258"/>
      <c r="AN1648" s="258"/>
      <c r="AO1648" s="258"/>
      <c r="AP1648" s="258"/>
      <c r="AQ1648" s="258"/>
      <c r="AR1648" s="258"/>
      <c r="AS1648" s="258"/>
      <c r="AT1648" s="258"/>
      <c r="AU1648" s="258"/>
      <c r="AV1648" s="258"/>
      <c r="AW1648" s="258"/>
      <c r="AX1648" s="258"/>
      <c r="AY1648" s="258"/>
      <c r="AZ1648" s="258"/>
      <c r="BA1648" s="258"/>
      <c r="BB1648" s="258"/>
      <c r="BC1648" s="258"/>
      <c r="BD1648" s="258"/>
      <c r="BE1648" s="258"/>
      <c r="BF1648" s="258"/>
      <c r="BG1648" s="258"/>
      <c r="BH1648" s="258"/>
      <c r="BI1648" s="258"/>
      <c r="BJ1648" s="258"/>
      <c r="BK1648" s="258"/>
      <c r="BL1648" s="297"/>
      <c r="BM1648" s="258"/>
      <c r="BN1648" s="258"/>
      <c r="BO1648" s="258"/>
      <c r="BP1648" s="258"/>
      <c r="BQ1648" s="258"/>
      <c r="BR1648" s="258"/>
      <c r="BS1648" s="258"/>
      <c r="BT1648" s="258"/>
      <c r="BU1648" s="258"/>
      <c r="BV1648" s="259"/>
      <c r="BW1648" s="260"/>
      <c r="BX1648" s="258"/>
      <c r="BY1648" s="258"/>
      <c r="BZ1648" s="258"/>
      <c r="CA1648" s="258"/>
    </row>
    <row r="1649" spans="2:79" x14ac:dyDescent="0.25">
      <c r="B1649" s="263"/>
      <c r="C1649" s="261"/>
      <c r="I1649" s="220"/>
      <c r="J1649" s="253"/>
      <c r="K1649" s="254"/>
      <c r="L1649" s="254"/>
      <c r="M1649" s="255"/>
      <c r="N1649" s="326"/>
      <c r="O1649" s="256"/>
      <c r="P1649" s="256"/>
      <c r="Q1649" s="256"/>
      <c r="R1649" s="256"/>
      <c r="S1649" s="256"/>
      <c r="T1649" s="256"/>
      <c r="U1649" s="256"/>
      <c r="V1649" s="257"/>
      <c r="W1649" s="257"/>
      <c r="X1649" s="257"/>
      <c r="Y1649" s="257"/>
      <c r="Z1649" s="257"/>
      <c r="AA1649" s="257"/>
      <c r="AB1649" s="253"/>
      <c r="AC1649" s="258"/>
      <c r="AD1649" s="253"/>
      <c r="AE1649" s="253"/>
      <c r="AF1649" s="253"/>
      <c r="AG1649" s="253"/>
      <c r="AH1649" s="253"/>
      <c r="AI1649" s="253"/>
      <c r="AJ1649" s="253"/>
      <c r="AK1649" s="258"/>
      <c r="AL1649" s="258"/>
      <c r="AM1649" s="258"/>
      <c r="AN1649" s="258"/>
      <c r="AO1649" s="258"/>
      <c r="AP1649" s="258"/>
      <c r="AQ1649" s="258"/>
      <c r="AR1649" s="258"/>
      <c r="AS1649" s="258"/>
      <c r="AT1649" s="258"/>
      <c r="AU1649" s="258"/>
      <c r="AV1649" s="258"/>
      <c r="AW1649" s="258"/>
      <c r="AX1649" s="258"/>
      <c r="AY1649" s="258"/>
      <c r="AZ1649" s="258"/>
      <c r="BA1649" s="258"/>
      <c r="BB1649" s="258"/>
      <c r="BC1649" s="258"/>
      <c r="BD1649" s="258"/>
      <c r="BE1649" s="258"/>
      <c r="BF1649" s="258"/>
      <c r="BG1649" s="258"/>
      <c r="BH1649" s="258"/>
      <c r="BI1649" s="258"/>
      <c r="BJ1649" s="258"/>
      <c r="BK1649" s="258"/>
      <c r="BL1649" s="297"/>
      <c r="BM1649" s="258"/>
      <c r="BN1649" s="258"/>
      <c r="BO1649" s="258"/>
      <c r="BP1649" s="258"/>
      <c r="BQ1649" s="258"/>
      <c r="BR1649" s="258"/>
      <c r="BS1649" s="258"/>
      <c r="BT1649" s="258"/>
      <c r="BU1649" s="258"/>
      <c r="BV1649" s="259"/>
      <c r="BW1649" s="260"/>
      <c r="BX1649" s="258"/>
      <c r="BY1649" s="258"/>
      <c r="BZ1649" s="258"/>
      <c r="CA1649" s="258"/>
    </row>
    <row r="1650" spans="2:79" x14ac:dyDescent="0.25">
      <c r="B1650" s="263"/>
      <c r="C1650" s="261"/>
      <c r="I1650" s="220"/>
      <c r="J1650" s="253"/>
      <c r="K1650" s="254"/>
      <c r="L1650" s="254"/>
      <c r="M1650" s="255"/>
      <c r="N1650" s="326"/>
      <c r="O1650" s="256"/>
      <c r="P1650" s="256"/>
      <c r="Q1650" s="256"/>
      <c r="R1650" s="256"/>
      <c r="S1650" s="256"/>
      <c r="T1650" s="256"/>
      <c r="U1650" s="256"/>
      <c r="V1650" s="257"/>
      <c r="W1650" s="257"/>
      <c r="X1650" s="257"/>
      <c r="Y1650" s="257"/>
      <c r="Z1650" s="257"/>
      <c r="AA1650" s="257"/>
      <c r="AB1650" s="253"/>
      <c r="AC1650" s="258"/>
      <c r="AD1650" s="253"/>
      <c r="AE1650" s="253"/>
      <c r="AF1650" s="253"/>
      <c r="AG1650" s="253"/>
      <c r="AH1650" s="253"/>
      <c r="AI1650" s="253"/>
      <c r="AJ1650" s="253"/>
      <c r="AK1650" s="258"/>
      <c r="AL1650" s="258"/>
      <c r="AM1650" s="258"/>
      <c r="AN1650" s="258"/>
      <c r="AO1650" s="258"/>
      <c r="AP1650" s="258"/>
      <c r="AQ1650" s="258"/>
      <c r="AR1650" s="258"/>
      <c r="AS1650" s="258"/>
      <c r="AT1650" s="258"/>
      <c r="AU1650" s="258"/>
      <c r="AV1650" s="258"/>
      <c r="AW1650" s="258"/>
      <c r="AX1650" s="258"/>
      <c r="AY1650" s="258"/>
      <c r="AZ1650" s="258"/>
      <c r="BA1650" s="258"/>
      <c r="BB1650" s="258"/>
      <c r="BC1650" s="258"/>
      <c r="BD1650" s="258"/>
      <c r="BE1650" s="258"/>
      <c r="BF1650" s="258"/>
      <c r="BG1650" s="258"/>
      <c r="BH1650" s="258"/>
      <c r="BI1650" s="258"/>
      <c r="BJ1650" s="258"/>
      <c r="BK1650" s="258"/>
      <c r="BL1650" s="297"/>
      <c r="BM1650" s="258"/>
      <c r="BN1650" s="258"/>
      <c r="BO1650" s="258"/>
      <c r="BP1650" s="258"/>
      <c r="BQ1650" s="258"/>
      <c r="BR1650" s="258"/>
      <c r="BS1650" s="258"/>
      <c r="BT1650" s="258"/>
      <c r="BU1650" s="258"/>
      <c r="BV1650" s="259"/>
      <c r="BW1650" s="260"/>
      <c r="BX1650" s="258"/>
      <c r="BY1650" s="258"/>
      <c r="BZ1650" s="258"/>
      <c r="CA1650" s="258"/>
    </row>
    <row r="1651" spans="2:79" x14ac:dyDescent="0.25">
      <c r="B1651" s="263"/>
      <c r="C1651" s="261"/>
      <c r="I1651" s="220"/>
      <c r="J1651" s="253"/>
      <c r="K1651" s="254"/>
      <c r="L1651" s="254"/>
      <c r="M1651" s="255"/>
      <c r="N1651" s="326"/>
      <c r="O1651" s="256"/>
      <c r="P1651" s="256"/>
      <c r="Q1651" s="256"/>
      <c r="R1651" s="256"/>
      <c r="S1651" s="256"/>
      <c r="T1651" s="256"/>
      <c r="U1651" s="256"/>
      <c r="V1651" s="257"/>
      <c r="W1651" s="257"/>
      <c r="X1651" s="257"/>
      <c r="Y1651" s="257"/>
      <c r="Z1651" s="257"/>
      <c r="AA1651" s="257"/>
      <c r="AB1651" s="253"/>
      <c r="AC1651" s="258"/>
      <c r="AD1651" s="253"/>
      <c r="AE1651" s="253"/>
      <c r="AF1651" s="253"/>
      <c r="AG1651" s="253"/>
      <c r="AH1651" s="253"/>
      <c r="AI1651" s="253"/>
      <c r="AJ1651" s="253"/>
      <c r="AK1651" s="258"/>
      <c r="AL1651" s="258"/>
      <c r="AM1651" s="258"/>
      <c r="AN1651" s="258"/>
      <c r="AO1651" s="258"/>
      <c r="AP1651" s="258"/>
      <c r="AQ1651" s="258"/>
      <c r="AR1651" s="258"/>
      <c r="AS1651" s="258"/>
      <c r="AT1651" s="258"/>
      <c r="AU1651" s="258"/>
      <c r="AV1651" s="258"/>
      <c r="AW1651" s="258"/>
      <c r="AX1651" s="258"/>
      <c r="AY1651" s="258"/>
      <c r="AZ1651" s="258"/>
      <c r="BA1651" s="258"/>
      <c r="BB1651" s="258"/>
      <c r="BC1651" s="258"/>
      <c r="BD1651" s="258"/>
      <c r="BE1651" s="258"/>
      <c r="BF1651" s="258"/>
      <c r="BG1651" s="258"/>
      <c r="BH1651" s="258"/>
      <c r="BI1651" s="258"/>
      <c r="BJ1651" s="258"/>
      <c r="BK1651" s="258"/>
      <c r="BL1651" s="297"/>
      <c r="BM1651" s="258"/>
      <c r="BN1651" s="258"/>
      <c r="BO1651" s="258"/>
      <c r="BP1651" s="258"/>
      <c r="BQ1651" s="258"/>
      <c r="BR1651" s="258"/>
      <c r="BS1651" s="258"/>
      <c r="BT1651" s="258"/>
      <c r="BU1651" s="258"/>
      <c r="BV1651" s="259"/>
      <c r="BW1651" s="260"/>
      <c r="BX1651" s="258"/>
      <c r="BY1651" s="258"/>
      <c r="BZ1651" s="258"/>
      <c r="CA1651" s="258"/>
    </row>
    <row r="1652" spans="2:79" x14ac:dyDescent="0.25">
      <c r="B1652" s="241"/>
    </row>
  </sheetData>
  <sheetProtection sheet="1" selectLockedCells="1" selectUnlockedCells="1"/>
  <mergeCells count="25">
    <mergeCell ref="B2:B3"/>
    <mergeCell ref="D2:H3"/>
    <mergeCell ref="CC2:CD2"/>
    <mergeCell ref="BT3:BU3"/>
    <mergeCell ref="BW3:BX3"/>
    <mergeCell ref="BY3:BZ3"/>
    <mergeCell ref="V2:AA2"/>
    <mergeCell ref="V3:AA3"/>
    <mergeCell ref="AB3:AC3"/>
    <mergeCell ref="AD3:AI3"/>
    <mergeCell ref="AJ3:AK3"/>
    <mergeCell ref="AL3:AM3"/>
    <mergeCell ref="AN3:AS3"/>
    <mergeCell ref="AT3:AU3"/>
    <mergeCell ref="AV3:BA3"/>
    <mergeCell ref="BB3:BC3"/>
    <mergeCell ref="AB2:BK2"/>
    <mergeCell ref="BT2:BU2"/>
    <mergeCell ref="BW2:CA2"/>
    <mergeCell ref="BN3:BS3"/>
    <mergeCell ref="J2:L3"/>
    <mergeCell ref="M2:N3"/>
    <mergeCell ref="O2:U3"/>
    <mergeCell ref="BD3:BI3"/>
    <mergeCell ref="BJ3:BK3"/>
  </mergeCells>
  <phoneticPr fontId="29" type="noConversion"/>
  <conditionalFormatting sqref="J5:U25">
    <cfRule type="expression" dxfId="59" priority="51">
      <formula>$N5:$N891="?"</formula>
    </cfRule>
  </conditionalFormatting>
  <conditionalFormatting sqref="J26:U32">
    <cfRule type="expression" dxfId="58" priority="35">
      <formula>$N26:$N913="?"</formula>
    </cfRule>
  </conditionalFormatting>
  <conditionalFormatting sqref="J33:U34 J40:U42 J44:U46">
    <cfRule type="expression" dxfId="57" priority="33">
      <formula>$N33:$N921="?"</formula>
    </cfRule>
  </conditionalFormatting>
  <conditionalFormatting sqref="J35:U37 J50:U50">
    <cfRule type="expression" dxfId="56" priority="49">
      <formula>$N35:$N924="?"</formula>
    </cfRule>
  </conditionalFormatting>
  <conditionalFormatting sqref="J38:U38 J99:U103 J360:U536">
    <cfRule type="expression" dxfId="55" priority="21">
      <formula>$N38:$N936="?"</formula>
    </cfRule>
  </conditionalFormatting>
  <conditionalFormatting sqref="J39:U39 J43:U43 J56:U59 J71:U71">
    <cfRule type="expression" dxfId="54" priority="29">
      <formula>$N39:$N931="?"</formula>
    </cfRule>
  </conditionalFormatting>
  <conditionalFormatting sqref="J47:U48 J51:U51 J62:U64 J68:U70">
    <cfRule type="expression" dxfId="53" priority="31">
      <formula>$N47:$N937="?"</formula>
    </cfRule>
  </conditionalFormatting>
  <conditionalFormatting sqref="J49:U49 J52:U55 J60:U60 J65:U65">
    <cfRule type="expression" dxfId="52" priority="47">
      <formula>$N49:$N940="?"</formula>
    </cfRule>
  </conditionalFormatting>
  <conditionalFormatting sqref="J61:U61 J67:U67 J74:U77">
    <cfRule type="expression" dxfId="51" priority="27">
      <formula>$N61:$N955="?"</formula>
    </cfRule>
  </conditionalFormatting>
  <conditionalFormatting sqref="J66:U66 J84:U85 J134:U160">
    <cfRule type="expression" dxfId="50" priority="25">
      <formula>$N66:$N962="?"</formula>
    </cfRule>
  </conditionalFormatting>
  <conditionalFormatting sqref="J72:U73 J80:U82">
    <cfRule type="expression" dxfId="49" priority="45">
      <formula>$N72:$N965="?"</formula>
    </cfRule>
  </conditionalFormatting>
  <conditionalFormatting sqref="J78:U78 J104:U118 J120:U121 J126:U126 J537:U538 O539:U540 M539:M541">
    <cfRule type="expression" dxfId="48" priority="23">
      <formula>$N78:$N977="?"</formula>
    </cfRule>
  </conditionalFormatting>
  <conditionalFormatting sqref="J79:U79 J86:U91 J93:U98 J161:U359 J541:L541 N541:U541 J542:U889">
    <cfRule type="expression" dxfId="47" priority="19">
      <formula>$N79:$N976="?"</formula>
    </cfRule>
  </conditionalFormatting>
  <conditionalFormatting sqref="J83:U83">
    <cfRule type="expression" dxfId="46" priority="43">
      <formula>$N83:$N978="?"</formula>
    </cfRule>
  </conditionalFormatting>
  <conditionalFormatting sqref="J92:U92">
    <cfRule type="expression" dxfId="45" priority="37">
      <formula>$N92:$N996="?"</formula>
    </cfRule>
  </conditionalFormatting>
  <conditionalFormatting sqref="J119:U119">
    <cfRule type="expression" dxfId="44" priority="40">
      <formula>$N119:$N1021="?"</formula>
    </cfRule>
  </conditionalFormatting>
  <conditionalFormatting sqref="J122:U124 J127:U133 J539:J540 L539:L540 N539:N540">
    <cfRule type="expression" dxfId="43" priority="3">
      <formula>$N122:$N1022="?"</formula>
    </cfRule>
  </conditionalFormatting>
  <conditionalFormatting sqref="J125:U125">
    <cfRule type="expression" dxfId="42" priority="42">
      <formula>$N125:$N1026="?"</formula>
    </cfRule>
  </conditionalFormatting>
  <conditionalFormatting sqref="J5:CA25">
    <cfRule type="expression" dxfId="41" priority="52">
      <formula>$N5:$N891="-"</formula>
    </cfRule>
  </conditionalFormatting>
  <conditionalFormatting sqref="J26:CA32">
    <cfRule type="expression" dxfId="40" priority="36">
      <formula>$N26:$N913="-"</formula>
    </cfRule>
  </conditionalFormatting>
  <conditionalFormatting sqref="J33:CA34 J40:CA42 J44:CA46">
    <cfRule type="expression" dxfId="39" priority="34">
      <formula>$N33:$N921="-"</formula>
    </cfRule>
  </conditionalFormatting>
  <conditionalFormatting sqref="J35:CA37 J50:CA50">
    <cfRule type="expression" dxfId="38" priority="50">
      <formula>$N35:$N924="-"</formula>
    </cfRule>
  </conditionalFormatting>
  <conditionalFormatting sqref="J38:CA38 J99:CA103 J360:CA536">
    <cfRule type="expression" dxfId="37" priority="22">
      <formula>$N38:$N936="-"</formula>
    </cfRule>
  </conditionalFormatting>
  <conditionalFormatting sqref="J39:CA39 J43:CA43 J56:CA59 J71:CA71">
    <cfRule type="expression" dxfId="36" priority="30">
      <formula>$N39:$N931="-"</formula>
    </cfRule>
  </conditionalFormatting>
  <conditionalFormatting sqref="J47:CA48 J51:CA51 J62:CA64 J68:CA70">
    <cfRule type="expression" dxfId="35" priority="32">
      <formula>$N47:$N937="-"</formula>
    </cfRule>
  </conditionalFormatting>
  <conditionalFormatting sqref="J49:CA49 J52:CA55 J60:CA60 J65:CA65">
    <cfRule type="expression" dxfId="34" priority="48">
      <formula>$N49:$N940="-"</formula>
    </cfRule>
  </conditionalFormatting>
  <conditionalFormatting sqref="J61:CA61 J67:CA67 J74:CA77">
    <cfRule type="expression" dxfId="33" priority="28">
      <formula>$N61:$N955="-"</formula>
    </cfRule>
  </conditionalFormatting>
  <conditionalFormatting sqref="J66:CA66 J84:CA85 J134:CA160">
    <cfRule type="expression" dxfId="32" priority="26">
      <formula>$N66:$N962="-"</formula>
    </cfRule>
  </conditionalFormatting>
  <conditionalFormatting sqref="J72:CA73 J80:CA82">
    <cfRule type="expression" dxfId="31" priority="46">
      <formula>$N72:$N965="-"</formula>
    </cfRule>
  </conditionalFormatting>
  <conditionalFormatting sqref="J78:CA78 J104:CA118 J120:CA121 J126:CA126 J537:CA538 O539:U540 M539:M541 AT539:BL540">
    <cfRule type="expression" dxfId="30" priority="24">
      <formula>$N78:$N977="-"</formula>
    </cfRule>
  </conditionalFormatting>
  <conditionalFormatting sqref="J79:CA79 J86:CA91 J93:CA98 J161:CA359 J541:L541 N541:CA541 J542:CA889">
    <cfRule type="expression" dxfId="29" priority="20">
      <formula>$N79:$N976="-"</formula>
    </cfRule>
  </conditionalFormatting>
  <conditionalFormatting sqref="J83:CA83">
    <cfRule type="expression" dxfId="28" priority="44">
      <formula>$N83:$N978="-"</formula>
    </cfRule>
  </conditionalFormatting>
  <conditionalFormatting sqref="J92:CA92">
    <cfRule type="expression" dxfId="27" priority="38">
      <formula>$N92:$N996="-"</formula>
    </cfRule>
  </conditionalFormatting>
  <conditionalFormatting sqref="J119:CA119">
    <cfRule type="expression" dxfId="26" priority="39">
      <formula>$N119:$N1021="-"</formula>
    </cfRule>
  </conditionalFormatting>
  <conditionalFormatting sqref="J122:CA124 J127:CA133 J539:J540 L539:L540 N539:N540 V539:AS540 BM539:CA540">
    <cfRule type="expression" dxfId="25" priority="4">
      <formula>$N122:$N1022="-"</formula>
    </cfRule>
  </conditionalFormatting>
  <conditionalFormatting sqref="J125:CA125">
    <cfRule type="expression" dxfId="24" priority="41">
      <formula>$N125:$N1026="-"</formula>
    </cfRule>
  </conditionalFormatting>
  <conditionalFormatting sqref="K539:K540">
    <cfRule type="expression" dxfId="23" priority="2">
      <formula>$N539:$N1439="-"</formula>
    </cfRule>
    <cfRule type="expression" dxfId="22" priority="1">
      <formula>$N539:$N1439="?"</formula>
    </cfRule>
  </conditionalFormatting>
  <conditionalFormatting sqref="AB4:AB169 BW4:BW874 BY4:BY874 V4:V884 X4:X884 Z4:Z884 AD4:AD884 AF4:AF884 AH4:AH884 AJ4:AJ884 AL4:AL884 AN4:AN884 AP4:AP884 AR4:AR884 AT4:AT884 AV4:AV884 AX4:AX884 AZ4:AZ884 BB4:BB884 BD4:BD884 BF4:BF884 BH4:BH884 BJ4:BJ884 BN4:BN884 BP4:BP884 BR4:BR884 BT4:BT884 AB171:AB884 BX875:BX884 BZ875:BZ884">
    <cfRule type="cellIs" dxfId="21" priority="18" operator="equal">
      <formula>"ARK"</formula>
    </cfRule>
    <cfRule type="cellIs" dxfId="20" priority="17" operator="equal">
      <formula>"KON"</formula>
    </cfRule>
    <cfRule type="cellIs" dxfId="19" priority="16" operator="equal">
      <formula>"EL"</formula>
    </cfRule>
    <cfRule type="cellIs" dxfId="18" priority="15" operator="equal">
      <formula>"ENT"</formula>
    </cfRule>
    <cfRule type="cellIs" dxfId="17" priority="14" operator="equal">
      <formula>"LAN"</formula>
    </cfRule>
    <cfRule type="cellIs" dxfId="16" priority="13" operator="equal">
      <formula>"VEN"</formula>
    </cfRule>
    <cfRule type="cellIs" dxfId="15" priority="12" operator="equal">
      <formula>"VVS"</formula>
    </cfRule>
  </conditionalFormatting>
  <conditionalFormatting sqref="AC5:AC79 BX5:BX874 BZ5:BZ874 W5:W884 Y5:Y884 AA5:AA884 AE5:AE884 AG5:AG884 AI5:AI884 AK5:AK884 AM5:AM884 AO5:AO884 AQ5:AQ884 AS5:AS884 AU5:AU884 AW5:AW884 AY5:AY884 BA5:BA884 BC5:BC884 BE5:BE884 BG5:BG884 BI5:BI884 BK5:BL884 BO5:BO884 BQ5:BQ884 BS5:BS884 BU5:BU884 AC82:AC884 BY875:BY884 CA875:CA884">
    <cfRule type="expression" dxfId="14" priority="5">
      <formula>V5="VVS"</formula>
    </cfRule>
    <cfRule type="expression" dxfId="13" priority="6">
      <formula>V5="VEN"</formula>
    </cfRule>
    <cfRule type="expression" dxfId="12" priority="8">
      <formula>V5="ENT"</formula>
    </cfRule>
    <cfRule type="expression" dxfId="11" priority="9">
      <formula>V5="EL"</formula>
    </cfRule>
    <cfRule type="expression" dxfId="10" priority="10">
      <formula>V5="KON"</formula>
    </cfRule>
    <cfRule type="expression" dxfId="9" priority="7">
      <formula>V5="LAN"</formula>
    </cfRule>
    <cfRule type="expression" dxfId="8" priority="11">
      <formula>V5="ARK"</formula>
    </cfRule>
  </conditionalFormatting>
  <dataValidations count="2">
    <dataValidation allowBlank="1" showInputMessage="1" showErrorMessage="1" sqref="BL5:BL7 BL743:BL1048576" xr:uid="{69130DA0-A798-470D-AEC4-3E4FAB4679E3}"/>
    <dataValidation errorStyle="warning" allowBlank="1" showErrorMessage="1" errorTitle="OBS" error="Vælges der ikke LOD-niveau fra listen skal LOD-niveauer adskilles med |. eks. 200|300|300_x000a_" promptTitle="LOD" prompt="Vælg LOD-niveau fra listen_x000a_" sqref="BM5:BM742" xr:uid="{F563EB85-86B1-4D13-9E79-1367532EC739}"/>
  </dataValidations>
  <printOptions horizontalCentered="1"/>
  <pageMargins left="0.25" right="0.25" top="0.75" bottom="0.75" header="0.3" footer="0.3"/>
  <pageSetup paperSize="8" fitToHeight="0" orientation="landscape" r:id="rId1"/>
  <headerFooter>
    <oddFooter>&amp;C_x000D_&amp;1#&amp;"Verdana"&amp;7&amp;K000000 Confidential</oddFooter>
  </headerFooter>
  <tableParts count="1">
    <tablePart r:id="rId2"/>
  </tableParts>
  <extLst>
    <ext xmlns:x14="http://schemas.microsoft.com/office/spreadsheetml/2009/9/main" uri="{CCE6A557-97BC-4b89-ADB6-D9C93CAAB3DF}">
      <x14:dataValidations xmlns:xm="http://schemas.microsoft.com/office/excel/2006/main" count="5">
        <x14:dataValidation type="list" allowBlank="1" showInputMessage="1" showErrorMessage="1" promptTitle="LOD" prompt="Vælg LOD niveau fra listen" xr:uid="{5BAA5123-B217-4E3B-9EF3-67F530AB7765}">
          <x14:formula1>
            <xm:f>Dataopslag!$E$3:$E$6</xm:f>
          </x14:formula1>
          <xm:sqref>BR98 BP92 BP98 BN92 BN98 BR92</xm:sqref>
        </x14:dataValidation>
        <x14:dataValidation type="list" errorStyle="warning" allowBlank="1" showErrorMessage="1" errorTitle="Ugyldigt bygningsdelsspec." error="Vælg en bygningsdelsspecifikation fra listen." promptTitle="Bygningsdelskort" prompt="Vælg et bygningsdelskort fra listen." xr:uid="{2F175DB6-11AD-458F-A475-F437056825F4}">
          <x14:formula1>
            <xm:f>Dataopslag!$C$3:$C$40</xm:f>
          </x14:formula1>
          <xm:sqref>L5:L1048576</xm:sqref>
        </x14:dataValidation>
        <x14:dataValidation type="list" allowBlank="1" showErrorMessage="1" errorTitle="Ugyldigt handling" error="Vælg modelleres (X), skal afklares (?) eller modelleres ikke (-) fra listen." promptTitle="Vælg fra listen:" prompt="Modelleres         (X)_x000a_Skal afklares       (?) _x000a_Modelleres ikke (-)" xr:uid="{6E84930B-52DC-405C-B005-D7A7F126578C}">
          <x14:formula1>
            <xm:f>Dataopslag!$D$3:$D$7</xm:f>
          </x14:formula1>
          <xm:sqref>N5:N1048576</xm:sqref>
        </x14:dataValidation>
        <x14:dataValidation type="list" errorStyle="warning" allowBlank="1" showErrorMessage="1" errorTitle="OBS" error="Vælges der ikke LOD-niveau fra listen skal LOD-niveauer adskilles med |. eks. 200|300|300_x000a_" promptTitle="LOD" prompt="Vælg LOD-niveau fra listen_x000a_" xr:uid="{FBCA83E0-B74F-42AB-B46A-1827A4E5FD3F}">
          <x14:formula1>
            <xm:f>Dataopslag!$E$3:$E$7</xm:f>
          </x14:formula1>
          <xm:sqref>M1:CA1 BY875:BY1048576 CA875:CA1048576 BL5:BL7 BL743:BM1048576 AC82:AC1048576 AC5:AC80 Y5:Y1048576 BU5:BU1048576 BS5:BS1048576 BQ5:BQ1048576 BO5:BO1048576 BX5:BX874 BZ5:BZ874 AS5:AS1048576 AQ5:AQ1048576 AO5:AO1048576 AM5:AM1048576 AK5:AK1048576 AI5:AI1048576 AG5:AG1048576 AE5:AE1048576 AA5:AA1048576 W5:W1048576 BC5:BC1048576 BA5:BA1048576 AY5:AY1048576 AW5:AW1048576 AU5:AU1048576 BE5:BE1048576 BG5:BG1048576 BI5:BI1048576 BK5:BK1048576</xm:sqref>
        </x14:dataValidation>
        <x14:dataValidation type="list" allowBlank="1" showErrorMessage="1" promptTitle="Aktør" prompt="Vælg aktør fra listen" xr:uid="{178E4B56-5966-4E97-A63C-AAF7C497C002}">
          <x14:formula1>
            <xm:f>Dataopslag!$H$3:$H$10</xm:f>
          </x14:formula1>
          <xm:sqref>AB692:AB742 AB171:AB689 BN99:BN874 BP99:BP874 BR99:BR874 BR5:BR97 BN5:BN97 BP5:BP97 BT5:BT874 BY5:BY874 BW5:BW874 AJ5:AJ874 AP5:AP874 AL5:AL874 AN5:AN874 AR5:AR874 AH5:AH874 AF5:AF874 AD5:AD874 V5:V874 Z5:Z874 X5:X874 AT5:AT874 BB5:BB874 AV5:AV874 AX5:AX874 AZ5:AZ874 BJ5:BJ874 BH5:BH874 BF5:BF874 BD5:BD874 AB5:AB169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ECCF-EAAA-4BE8-9FD4-37DEF1A73B7E}">
  <sheetPr codeName="Ark4"/>
  <dimension ref="B1:L48"/>
  <sheetViews>
    <sheetView zoomScale="160" zoomScaleNormal="160" workbookViewId="0">
      <selection activeCell="C27" sqref="C27"/>
    </sheetView>
  </sheetViews>
  <sheetFormatPr defaultColWidth="9.140625" defaultRowHeight="12.75" x14ac:dyDescent="0.2"/>
  <cols>
    <col min="1" max="1" width="0.85546875" style="1" customWidth="1"/>
    <col min="2" max="2" width="13.140625" style="3" bestFit="1" customWidth="1"/>
    <col min="3" max="3" width="30.85546875" style="3" bestFit="1" customWidth="1"/>
    <col min="4" max="4" width="5.5703125" style="3" bestFit="1" customWidth="1"/>
    <col min="5" max="5" width="13.5703125" style="3" bestFit="1" customWidth="1"/>
    <col min="6" max="6" width="13.140625" style="3" bestFit="1" customWidth="1"/>
    <col min="7" max="7" width="12.85546875" style="3" customWidth="1"/>
    <col min="8" max="8" width="5.85546875" style="3" bestFit="1" customWidth="1"/>
    <col min="9" max="9" width="9.28515625" style="3" bestFit="1" customWidth="1"/>
    <col min="10" max="16384" width="9.140625" style="1"/>
  </cols>
  <sheetData>
    <row r="1" spans="2:12" ht="5.0999999999999996" customHeight="1" x14ac:dyDescent="0.2"/>
    <row r="2" spans="2:12" x14ac:dyDescent="0.2">
      <c r="B2" s="6" t="s">
        <v>1472</v>
      </c>
      <c r="C2" s="7" t="s">
        <v>1473</v>
      </c>
      <c r="D2" s="15" t="s">
        <v>1474</v>
      </c>
      <c r="E2" s="21" t="s">
        <v>1475</v>
      </c>
      <c r="F2" s="26" t="s">
        <v>1476</v>
      </c>
      <c r="G2" s="27"/>
      <c r="H2" s="27"/>
      <c r="I2" s="28"/>
    </row>
    <row r="3" spans="2:12" ht="15" x14ac:dyDescent="0.25">
      <c r="B3" s="8" t="s">
        <v>1477</v>
      </c>
      <c r="C3" s="9" t="s">
        <v>111</v>
      </c>
      <c r="D3" s="16" t="s">
        <v>99</v>
      </c>
      <c r="E3" s="22">
        <v>200</v>
      </c>
      <c r="F3" s="11" t="s">
        <v>1478</v>
      </c>
      <c r="G3" s="47" t="s">
        <v>33</v>
      </c>
      <c r="H3" s="3" t="s">
        <v>33</v>
      </c>
      <c r="I3" s="12" t="s">
        <v>1493</v>
      </c>
    </row>
    <row r="4" spans="2:12" ht="15" x14ac:dyDescent="0.25">
      <c r="B4" s="8"/>
      <c r="C4" s="9" t="s">
        <v>202</v>
      </c>
      <c r="D4" s="16" t="s">
        <v>177</v>
      </c>
      <c r="E4" s="22">
        <v>300</v>
      </c>
      <c r="F4" s="11" t="s">
        <v>35</v>
      </c>
      <c r="G4" s="48" t="s">
        <v>35</v>
      </c>
      <c r="H4" s="3" t="s">
        <v>35</v>
      </c>
      <c r="I4" s="12" t="s">
        <v>1494</v>
      </c>
    </row>
    <row r="5" spans="2:12" ht="15" x14ac:dyDescent="0.25">
      <c r="B5" s="8"/>
      <c r="C5" s="9" t="s">
        <v>423</v>
      </c>
      <c r="D5" s="16" t="s">
        <v>103</v>
      </c>
      <c r="E5" s="22">
        <v>325</v>
      </c>
      <c r="F5" s="11" t="s">
        <v>1479</v>
      </c>
      <c r="G5" s="49" t="s">
        <v>38</v>
      </c>
      <c r="H5" s="3" t="s">
        <v>38</v>
      </c>
      <c r="I5" s="12" t="s">
        <v>1495</v>
      </c>
    </row>
    <row r="6" spans="2:12" ht="15" x14ac:dyDescent="0.25">
      <c r="B6" s="8"/>
      <c r="C6" s="9" t="s">
        <v>429</v>
      </c>
      <c r="D6" s="17"/>
      <c r="E6" s="22">
        <v>400</v>
      </c>
      <c r="F6" s="11" t="s">
        <v>1480</v>
      </c>
      <c r="G6" s="50" t="s">
        <v>34</v>
      </c>
      <c r="H6" s="3" t="s">
        <v>34</v>
      </c>
      <c r="I6" s="12" t="s">
        <v>1496</v>
      </c>
    </row>
    <row r="7" spans="2:12" ht="15" x14ac:dyDescent="0.25">
      <c r="B7" s="8"/>
      <c r="C7" s="9" t="s">
        <v>298</v>
      </c>
      <c r="D7" s="17"/>
      <c r="E7" s="19"/>
      <c r="F7" s="11" t="s">
        <v>487</v>
      </c>
      <c r="G7" s="51" t="s">
        <v>39</v>
      </c>
      <c r="H7" s="3" t="s">
        <v>39</v>
      </c>
      <c r="I7" s="12" t="s">
        <v>1483</v>
      </c>
    </row>
    <row r="8" spans="2:12" ht="15" x14ac:dyDescent="0.25">
      <c r="B8" s="8"/>
      <c r="C8" s="9" t="s">
        <v>462</v>
      </c>
      <c r="D8" s="17"/>
      <c r="E8" s="23"/>
      <c r="F8" s="11" t="s">
        <v>1481</v>
      </c>
      <c r="G8" s="52" t="s">
        <v>37</v>
      </c>
      <c r="H8" s="3" t="s">
        <v>37</v>
      </c>
      <c r="I8" s="12" t="s">
        <v>1497</v>
      </c>
    </row>
    <row r="9" spans="2:12" ht="15" x14ac:dyDescent="0.25">
      <c r="B9" s="8"/>
      <c r="C9" s="9" t="s">
        <v>366</v>
      </c>
      <c r="D9" s="17"/>
      <c r="E9" s="23"/>
      <c r="F9" s="11" t="s">
        <v>36</v>
      </c>
      <c r="G9" s="53" t="s">
        <v>36</v>
      </c>
      <c r="H9" s="3" t="s">
        <v>36</v>
      </c>
      <c r="I9" s="12" t="s">
        <v>1498</v>
      </c>
    </row>
    <row r="10" spans="2:12" ht="14.25" x14ac:dyDescent="0.2">
      <c r="B10" s="8"/>
      <c r="C10" s="9" t="s">
        <v>1482</v>
      </c>
      <c r="D10" s="17"/>
      <c r="E10" s="23"/>
      <c r="F10" s="11"/>
      <c r="G10" s="54"/>
      <c r="I10" s="12"/>
    </row>
    <row r="11" spans="2:12" x14ac:dyDescent="0.2">
      <c r="B11" s="8"/>
      <c r="C11" s="9" t="s">
        <v>342</v>
      </c>
      <c r="D11" s="17"/>
      <c r="E11" s="23"/>
      <c r="F11" s="11"/>
      <c r="I11" s="12"/>
    </row>
    <row r="12" spans="2:12" x14ac:dyDescent="0.2">
      <c r="B12" s="8"/>
      <c r="C12" s="9" t="s">
        <v>868</v>
      </c>
      <c r="D12" s="17"/>
      <c r="E12" s="23"/>
      <c r="F12" s="11"/>
      <c r="I12" s="12"/>
    </row>
    <row r="13" spans="2:12" ht="15" x14ac:dyDescent="0.25">
      <c r="B13" s="8"/>
      <c r="C13" s="9" t="s">
        <v>1434</v>
      </c>
      <c r="D13" s="17"/>
      <c r="E13" s="24"/>
      <c r="F13" s="11"/>
      <c r="G13" s="29"/>
      <c r="I13" s="46"/>
    </row>
    <row r="14" spans="2:12" ht="15" x14ac:dyDescent="0.25">
      <c r="B14" s="8"/>
      <c r="C14" s="9" t="s">
        <v>1499</v>
      </c>
      <c r="D14" s="17"/>
      <c r="E14" s="24"/>
      <c r="F14" s="11"/>
      <c r="G14" s="29"/>
      <c r="I14" s="46"/>
    </row>
    <row r="15" spans="2:12" ht="15" x14ac:dyDescent="0.25">
      <c r="B15" s="8" t="s">
        <v>1480</v>
      </c>
      <c r="C15" s="9" t="s">
        <v>141</v>
      </c>
      <c r="D15" s="17"/>
      <c r="E15" s="23"/>
      <c r="F15" s="11"/>
      <c r="G15" s="29"/>
      <c r="I15" s="46"/>
      <c r="L15" s="2"/>
    </row>
    <row r="16" spans="2:12" ht="15" x14ac:dyDescent="0.25">
      <c r="B16" s="8"/>
      <c r="C16" s="9" t="s">
        <v>174</v>
      </c>
      <c r="D16" s="17"/>
      <c r="E16" s="23"/>
      <c r="F16" s="11"/>
      <c r="G16" s="29"/>
      <c r="I16" s="46"/>
    </row>
    <row r="17" spans="2:9" ht="15" x14ac:dyDescent="0.25">
      <c r="B17" s="8"/>
      <c r="C17" s="9" t="s">
        <v>270</v>
      </c>
      <c r="D17" s="17"/>
      <c r="E17" s="23"/>
      <c r="F17" s="11"/>
      <c r="G17" s="29"/>
      <c r="I17" s="55"/>
    </row>
    <row r="18" spans="2:9" ht="15" x14ac:dyDescent="0.25">
      <c r="B18" s="8"/>
      <c r="C18" s="9" t="s">
        <v>283</v>
      </c>
      <c r="D18" s="17"/>
      <c r="E18" s="23"/>
      <c r="F18" s="11"/>
      <c r="G18" s="29"/>
      <c r="I18" s="46"/>
    </row>
    <row r="19" spans="2:9" ht="15" x14ac:dyDescent="0.25">
      <c r="B19" s="8"/>
      <c r="C19" s="9" t="s">
        <v>301</v>
      </c>
      <c r="D19" s="17"/>
      <c r="E19" s="24"/>
      <c r="F19" s="11"/>
      <c r="G19" s="29"/>
      <c r="I19" s="12"/>
    </row>
    <row r="20" spans="2:9" ht="15" x14ac:dyDescent="0.25">
      <c r="B20" s="8"/>
      <c r="C20" s="9" t="s">
        <v>239</v>
      </c>
      <c r="D20" s="17"/>
      <c r="E20" s="23"/>
      <c r="F20" s="11"/>
      <c r="G20" s="29"/>
      <c r="I20" s="46"/>
    </row>
    <row r="21" spans="2:9" ht="15" x14ac:dyDescent="0.25">
      <c r="B21" s="8"/>
      <c r="C21" s="9" t="s">
        <v>253</v>
      </c>
      <c r="D21" s="17"/>
      <c r="E21" s="23"/>
      <c r="F21" s="11"/>
      <c r="H21" s="29"/>
      <c r="I21" s="30"/>
    </row>
    <row r="22" spans="2:9" ht="15" x14ac:dyDescent="0.25">
      <c r="B22" s="8" t="s">
        <v>35</v>
      </c>
      <c r="C22" s="9" t="s">
        <v>584</v>
      </c>
      <c r="D22" s="17"/>
      <c r="E22" s="23"/>
      <c r="F22" s="11"/>
      <c r="H22" s="29"/>
      <c r="I22" s="30"/>
    </row>
    <row r="23" spans="2:9" ht="15" x14ac:dyDescent="0.25">
      <c r="B23" s="8"/>
      <c r="C23" s="9" t="s">
        <v>656</v>
      </c>
      <c r="D23" s="17"/>
      <c r="E23" s="23"/>
      <c r="F23" s="11"/>
      <c r="H23" s="29"/>
      <c r="I23" s="30"/>
    </row>
    <row r="24" spans="2:9" ht="15" x14ac:dyDescent="0.25">
      <c r="B24" s="8" t="s">
        <v>1481</v>
      </c>
      <c r="C24" s="9" t="s">
        <v>1252</v>
      </c>
      <c r="D24" s="17"/>
      <c r="E24" s="24"/>
      <c r="F24" s="11"/>
      <c r="H24" s="29"/>
      <c r="I24" s="31"/>
    </row>
    <row r="25" spans="2:9" x14ac:dyDescent="0.2">
      <c r="B25" s="8"/>
      <c r="C25" s="9" t="s">
        <v>1275</v>
      </c>
      <c r="D25" s="17"/>
      <c r="E25" s="23"/>
      <c r="F25" s="11"/>
      <c r="I25" s="12"/>
    </row>
    <row r="26" spans="2:9" x14ac:dyDescent="0.2">
      <c r="B26" s="8"/>
      <c r="C26" s="9" t="s">
        <v>1290</v>
      </c>
      <c r="D26" s="17"/>
      <c r="E26" s="23"/>
      <c r="F26" s="11"/>
      <c r="I26" s="12"/>
    </row>
    <row r="27" spans="2:9" x14ac:dyDescent="0.2">
      <c r="B27" s="8" t="s">
        <v>36</v>
      </c>
      <c r="C27" s="9" t="s">
        <v>925</v>
      </c>
      <c r="D27" s="17"/>
      <c r="E27" s="23"/>
      <c r="F27" s="11"/>
      <c r="I27" s="12"/>
    </row>
    <row r="28" spans="2:9" x14ac:dyDescent="0.2">
      <c r="B28" s="8"/>
      <c r="C28" s="9" t="s">
        <v>1024</v>
      </c>
      <c r="D28" s="17"/>
      <c r="E28" s="23"/>
      <c r="F28" s="11"/>
      <c r="G28" s="3" t="s">
        <v>1437</v>
      </c>
      <c r="I28" s="12"/>
    </row>
    <row r="29" spans="2:9" x14ac:dyDescent="0.2">
      <c r="B29" s="8"/>
      <c r="C29" s="9" t="s">
        <v>1145</v>
      </c>
      <c r="D29" s="17"/>
      <c r="E29" s="23"/>
      <c r="F29" s="11"/>
      <c r="I29" s="12"/>
    </row>
    <row r="30" spans="2:9" x14ac:dyDescent="0.2">
      <c r="B30" s="8"/>
      <c r="C30" s="9" t="s">
        <v>1042</v>
      </c>
      <c r="D30" s="17"/>
      <c r="E30" s="23"/>
      <c r="F30" s="11"/>
      <c r="I30" s="12"/>
    </row>
    <row r="31" spans="2:9" x14ac:dyDescent="0.2">
      <c r="B31" s="8" t="s">
        <v>1484</v>
      </c>
      <c r="C31" s="9" t="s">
        <v>603</v>
      </c>
      <c r="D31" s="17"/>
      <c r="E31" s="23"/>
      <c r="F31" s="11"/>
      <c r="I31" s="12"/>
    </row>
    <row r="32" spans="2:9" x14ac:dyDescent="0.2">
      <c r="B32" s="8"/>
      <c r="C32" s="9" t="s">
        <v>574</v>
      </c>
      <c r="D32" s="17"/>
      <c r="E32" s="23"/>
      <c r="F32" s="11"/>
      <c r="I32" s="12"/>
    </row>
    <row r="33" spans="2:9" x14ac:dyDescent="0.2">
      <c r="B33" s="8" t="s">
        <v>487</v>
      </c>
      <c r="C33" s="9" t="s">
        <v>489</v>
      </c>
      <c r="D33" s="17"/>
      <c r="E33" s="24"/>
      <c r="F33" s="11"/>
      <c r="I33" s="12"/>
    </row>
    <row r="34" spans="2:9" x14ac:dyDescent="0.2">
      <c r="B34" s="8"/>
      <c r="C34" s="9" t="s">
        <v>524</v>
      </c>
      <c r="D34" s="17"/>
      <c r="E34" s="23"/>
      <c r="F34" s="11"/>
      <c r="I34" s="12"/>
    </row>
    <row r="35" spans="2:9" x14ac:dyDescent="0.2">
      <c r="B35" s="8"/>
      <c r="C35" s="9" t="s">
        <v>531</v>
      </c>
      <c r="D35" s="17"/>
      <c r="E35" s="23"/>
      <c r="F35" s="11"/>
      <c r="I35" s="12"/>
    </row>
    <row r="36" spans="2:9" x14ac:dyDescent="0.2">
      <c r="B36" s="8"/>
      <c r="C36" s="9" t="s">
        <v>537</v>
      </c>
      <c r="D36" s="17"/>
      <c r="E36" s="23"/>
      <c r="F36" s="11"/>
      <c r="I36" s="12"/>
    </row>
    <row r="37" spans="2:9" x14ac:dyDescent="0.2">
      <c r="B37" s="8"/>
      <c r="C37" s="10" t="s">
        <v>554</v>
      </c>
      <c r="D37" s="18"/>
      <c r="E37" s="23"/>
      <c r="F37" s="11"/>
      <c r="I37" s="12"/>
    </row>
    <row r="38" spans="2:9" x14ac:dyDescent="0.2">
      <c r="B38" s="11"/>
      <c r="C38" s="9" t="s">
        <v>103</v>
      </c>
      <c r="D38" s="19"/>
      <c r="E38" s="24"/>
      <c r="F38" s="11"/>
      <c r="I38" s="12"/>
    </row>
    <row r="39" spans="2:9" x14ac:dyDescent="0.2">
      <c r="B39" s="11"/>
      <c r="C39" s="44"/>
      <c r="D39" s="19"/>
      <c r="E39" s="23"/>
      <c r="F39" s="32"/>
      <c r="I39" s="12"/>
    </row>
    <row r="40" spans="2:9" x14ac:dyDescent="0.2">
      <c r="B40" s="13"/>
      <c r="C40" s="14"/>
      <c r="D40" s="20"/>
      <c r="E40" s="25"/>
      <c r="F40" s="13"/>
      <c r="G40" s="33"/>
      <c r="H40" s="33"/>
      <c r="I40" s="14"/>
    </row>
    <row r="41" spans="2:9" x14ac:dyDescent="0.2">
      <c r="E41" s="5"/>
    </row>
    <row r="42" spans="2:9" x14ac:dyDescent="0.2">
      <c r="E42" s="5"/>
    </row>
    <row r="43" spans="2:9" x14ac:dyDescent="0.2">
      <c r="E43" s="4"/>
    </row>
    <row r="44" spans="2:9" x14ac:dyDescent="0.2">
      <c r="E44" s="5"/>
    </row>
    <row r="45" spans="2:9" x14ac:dyDescent="0.2">
      <c r="E45" s="5"/>
    </row>
    <row r="46" spans="2:9" x14ac:dyDescent="0.2">
      <c r="E46" s="5"/>
    </row>
    <row r="47" spans="2:9" x14ac:dyDescent="0.2">
      <c r="E47" s="5"/>
    </row>
    <row r="48" spans="2:9" x14ac:dyDescent="0.2">
      <c r="E48" s="5"/>
    </row>
  </sheetData>
  <sheetProtection sheet="1" selectLockedCells="1" selectUnlockedCells="1"/>
  <sortState xmlns:xlrd2="http://schemas.microsoft.com/office/spreadsheetml/2017/richdata2" ref="F3:F10">
    <sortCondition ref="F3:F10"/>
  </sortState>
  <conditionalFormatting sqref="H21:H24">
    <cfRule type="cellIs" dxfId="7" priority="1" operator="equal">
      <formula>"LEV"</formula>
    </cfRule>
    <cfRule type="cellIs" dxfId="6" priority="2" operator="equal">
      <formula>"ENTR"</formula>
    </cfRule>
    <cfRule type="cellIs" dxfId="5" priority="3" operator="equal">
      <formula>"LAND"</formula>
    </cfRule>
    <cfRule type="cellIs" dxfId="4" priority="4" operator="equal">
      <formula>"EL"</formula>
    </cfRule>
    <cfRule type="cellIs" dxfId="3" priority="5" operator="equal">
      <formula>"VENT"</formula>
    </cfRule>
    <cfRule type="cellIs" dxfId="2" priority="6" operator="equal">
      <formula>"VVS"</formula>
    </cfRule>
    <cfRule type="cellIs" dxfId="1" priority="7" operator="equal">
      <formula>"KON"</formula>
    </cfRule>
    <cfRule type="cellIs" dxfId="0" priority="8" operator="equal">
      <formula>"ARK"</formula>
    </cfRule>
  </conditionalFormatting>
  <pageMargins left="0.7" right="0.7" top="0.75" bottom="0.75" header="0.3" footer="0.3"/>
  <headerFooter>
    <oddFooter>&amp;C_x000D_&amp;1#&amp;"Verdana"&amp;7&amp;K000000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60331-76D1-4913-8958-27156D9299F9}">
  <sheetPr codeName="Ark1"/>
  <dimension ref="A1:G899"/>
  <sheetViews>
    <sheetView topLeftCell="A854" zoomScale="85" zoomScaleNormal="85" workbookViewId="0">
      <selection activeCell="A2" sqref="A2:G899"/>
    </sheetView>
  </sheetViews>
  <sheetFormatPr defaultRowHeight="15" x14ac:dyDescent="0.25"/>
  <cols>
    <col min="1" max="1" width="18.85546875" customWidth="1"/>
    <col min="2" max="2" width="41" customWidth="1"/>
    <col min="3" max="3" width="19.85546875" customWidth="1"/>
    <col min="4" max="4" width="35.85546875" customWidth="1"/>
    <col min="5" max="6" width="71.5703125" customWidth="1"/>
    <col min="7" max="7" width="31.5703125" customWidth="1"/>
  </cols>
  <sheetData>
    <row r="1" spans="1:7" ht="48" customHeight="1" x14ac:dyDescent="0.25">
      <c r="A1" s="65" t="s">
        <v>1485</v>
      </c>
      <c r="B1" s="65" t="s">
        <v>1486</v>
      </c>
      <c r="C1" s="65" t="s">
        <v>1487</v>
      </c>
      <c r="D1" s="56" t="s">
        <v>1488</v>
      </c>
      <c r="E1" s="56" t="s">
        <v>1489</v>
      </c>
      <c r="F1" s="56" t="s">
        <v>1490</v>
      </c>
      <c r="G1" s="56" t="s">
        <v>28</v>
      </c>
    </row>
    <row r="2" spans="1:7" x14ac:dyDescent="0.25">
      <c r="A2" t="str">
        <f>'Leverancespecifikation (LÅST)'!C5</f>
        <v>001</v>
      </c>
      <c r="B2" t="str">
        <f>_xlfn.CONCAT('Leverancespecifikation (LÅST)'!J5:L5,'Leverancespecifikation (LÅST)'!V5:CA5)</f>
        <v>1Bygningsbasis</v>
      </c>
      <c r="C2" t="str">
        <f>'Leverancespecifikation (LÅST)'!N5</f>
        <v>X</v>
      </c>
      <c r="D2" t="str">
        <f>VLOOKUP(Tabel4[[#This Row],[Data fra "5. Basis"]],Leverancespecifikation!C:C,1,FALSE)</f>
        <v>001</v>
      </c>
      <c r="E2" t="str">
        <f>_xlfn.CONCAT(Leverancespecifikation!J5,Leverancespecifikation!K5,Leverancespecifikation!L5,Leverancespecifikation!V5:CA5)</f>
        <v>1Bygningsbasis</v>
      </c>
      <c r="F2" t="str">
        <f>Leverancespecifikation!N5</f>
        <v>X</v>
      </c>
      <c r="G2" t="str">
        <f t="shared" ref="G2" si="0">IF(B2=E2,IF(C2=F2,"","P"),"P")</f>
        <v/>
      </c>
    </row>
    <row r="3" spans="1:7" x14ac:dyDescent="0.25">
      <c r="A3" t="str">
        <f>'Leverancespecifikation (LÅST)'!C6</f>
        <v>002</v>
      </c>
      <c r="B3" t="str">
        <f>_xlfn.CONCAT('Leverancespecifikation (LÅST)'!J6:L6,'Leverancespecifikation (LÅST)'!V6:CA6)</f>
        <v>2Terræn</v>
      </c>
      <c r="C3" t="str">
        <f>'Leverancespecifikation (LÅST)'!N6</f>
        <v>-</v>
      </c>
      <c r="D3" t="str">
        <f>VLOOKUP(Tabel4[[#This Row],[Data fra "5. Basis"]],Leverancespecifikation!C:C,1,FALSE)</f>
        <v>002</v>
      </c>
      <c r="E3" t="str">
        <f>_xlfn.CONCAT(Leverancespecifikation!J6,Leverancespecifikation!K6,Leverancespecifikation!L6,Leverancespecifikation!V6:CA6)</f>
        <v>2Terræn</v>
      </c>
      <c r="F3" t="str">
        <f>Leverancespecifikation!N6</f>
        <v>-</v>
      </c>
      <c r="G3" t="str">
        <f t="shared" ref="G3:G66" si="1">IF(B3=E3,IF(C3=F3,"","P"),"P")</f>
        <v/>
      </c>
    </row>
    <row r="4" spans="1:7" x14ac:dyDescent="0.25">
      <c r="A4" t="str">
        <f>'Leverancespecifikation (LÅST)'!C7</f>
        <v>003-</v>
      </c>
      <c r="B4" t="str">
        <f>_xlfn.CONCAT('Leverancespecifikation (LÅST)'!J7:L7,'Leverancespecifikation (LÅST)'!V7:CA7)</f>
        <v>4-</v>
      </c>
      <c r="C4" t="str">
        <f>'Leverancespecifikation (LÅST)'!N7</f>
        <v>-</v>
      </c>
      <c r="D4" t="str">
        <f>VLOOKUP(Tabel4[[#This Row],[Data fra "5. Basis"]],Leverancespecifikation!C:C,1,FALSE)</f>
        <v>003-</v>
      </c>
      <c r="E4" t="str">
        <f>_xlfn.CONCAT(Leverancespecifikation!J7,Leverancespecifikation!K7,Leverancespecifikation!L7,Leverancespecifikation!V7:CA7)</f>
        <v>4-</v>
      </c>
      <c r="F4" t="str">
        <f>Leverancespecifikation!N7</f>
        <v>-</v>
      </c>
      <c r="G4" t="str">
        <f t="shared" si="1"/>
        <v/>
      </c>
    </row>
    <row r="5" spans="1:7" x14ac:dyDescent="0.25">
      <c r="A5" t="str">
        <f>'Leverancespecifikation (LÅST)'!C8</f>
        <v>004Forberedt grund</v>
      </c>
      <c r="B5" t="str">
        <f>_xlfn.CONCAT('Leverancespecifikation (LÅST)'!J8:L8,'Leverancespecifikation (LÅST)'!V8:CA8)</f>
        <v>2Forberedt grund</v>
      </c>
      <c r="C5" t="str">
        <f>'Leverancespecifikation (LÅST)'!N8</f>
        <v>-</v>
      </c>
      <c r="D5" t="str">
        <f>VLOOKUP(Tabel4[[#This Row],[Data fra "5. Basis"]],Leverancespecifikation!C:C,1,FALSE)</f>
        <v>004Forberedt grund</v>
      </c>
      <c r="E5" t="str">
        <f>_xlfn.CONCAT(Leverancespecifikation!J8,Leverancespecifikation!K8,Leverancespecifikation!L8,Leverancespecifikation!V8:CA8)</f>
        <v>2Forberedt grund</v>
      </c>
      <c r="F5" t="str">
        <f>Leverancespecifikation!N8</f>
        <v>-</v>
      </c>
      <c r="G5" t="str">
        <f t="shared" si="1"/>
        <v/>
      </c>
    </row>
    <row r="6" spans="1:7" x14ac:dyDescent="0.25">
      <c r="A6" t="str">
        <f>'Leverancespecifikation (LÅST)'!C9</f>
        <v>005-</v>
      </c>
      <c r="B6" t="str">
        <f>_xlfn.CONCAT('Leverancespecifikation (LÅST)'!J9:L9,'Leverancespecifikation (LÅST)'!V9:CA9)</f>
        <v>4-</v>
      </c>
      <c r="C6" t="str">
        <f>'Leverancespecifikation (LÅST)'!N9</f>
        <v>-</v>
      </c>
      <c r="D6" t="str">
        <f>VLOOKUP(Tabel4[[#This Row],[Data fra "5. Basis"]],Leverancespecifikation!C:C,1,FALSE)</f>
        <v>005-</v>
      </c>
      <c r="E6" t="str">
        <f>_xlfn.CONCAT(Leverancespecifikation!J9,Leverancespecifikation!K9,Leverancespecifikation!L9,Leverancespecifikation!V9:CA9)</f>
        <v>4-</v>
      </c>
      <c r="F6" t="str">
        <f>Leverancespecifikation!N9</f>
        <v>-</v>
      </c>
      <c r="G6" t="str">
        <f t="shared" si="1"/>
        <v/>
      </c>
    </row>
    <row r="7" spans="1:7" x14ac:dyDescent="0.25">
      <c r="A7" t="str">
        <f>'Leverancespecifikation (LÅST)'!C10</f>
        <v>006Byggegrube</v>
      </c>
      <c r="B7" t="str">
        <f>_xlfn.CONCAT('Leverancespecifikation (LÅST)'!J10:L10,'Leverancespecifikation (LÅST)'!V10:CA10)</f>
        <v>2Byggegrube</v>
      </c>
      <c r="C7" t="str">
        <f>'Leverancespecifikation (LÅST)'!N10</f>
        <v>X</v>
      </c>
      <c r="D7" t="str">
        <f>VLOOKUP(Tabel4[[#This Row],[Data fra "5. Basis"]],Leverancespecifikation!C:C,1,FALSE)</f>
        <v>006Byggegrube</v>
      </c>
      <c r="E7" t="str">
        <f>_xlfn.CONCAT(Leverancespecifikation!J10,Leverancespecifikation!K10,Leverancespecifikation!L10,Leverancespecifikation!V10:CA10)</f>
        <v>2Byggegrube</v>
      </c>
      <c r="F7" t="str">
        <f>Leverancespecifikation!N10</f>
        <v>X</v>
      </c>
      <c r="G7" t="str">
        <f t="shared" si="1"/>
        <v/>
      </c>
    </row>
    <row r="8" spans="1:7" x14ac:dyDescent="0.25">
      <c r="A8" t="str">
        <f>'Leverancespecifikation (LÅST)'!C11</f>
        <v>007Spunsvægge</v>
      </c>
      <c r="B8" t="str">
        <f>_xlfn.CONCAT('Leverancespecifikation (LÅST)'!J11:L11,'Leverancespecifikation (LÅST)'!V11:CA11)</f>
        <v>4SpunsvæggeVægKON300KON325KON325Mindre geometriske afvigelser mellem det modellerede og det udførte arbejde vil forekomme.</v>
      </c>
      <c r="C8" t="str">
        <f>'Leverancespecifikation (LÅST)'!N11</f>
        <v>X</v>
      </c>
      <c r="D8" t="str">
        <f>VLOOKUP(Tabel4[[#This Row],[Data fra "5. Basis"]],Leverancespecifikation!C:C,1,FALSE)</f>
        <v>007Spunsvægge</v>
      </c>
      <c r="E8" t="str">
        <f>_xlfn.CONCAT(Leverancespecifikation!J11,Leverancespecifikation!K11,Leverancespecifikation!L11,Leverancespecifikation!V11:CA11)</f>
        <v>4SpunsvæggeVægKON300KON325KON325Mindre geometriske afvigelser mellem det modellerede og det udførte arbejde vil forekomme.</v>
      </c>
      <c r="F8" t="str">
        <f>Leverancespecifikation!N11</f>
        <v>X</v>
      </c>
      <c r="G8" t="str">
        <f t="shared" si="1"/>
        <v/>
      </c>
    </row>
    <row r="9" spans="1:7" x14ac:dyDescent="0.25">
      <c r="A9" t="str">
        <f>'Leverancespecifikation (LÅST)'!C12</f>
        <v>008Sekantpælevægge</v>
      </c>
      <c r="B9" t="str">
        <f>_xlfn.CONCAT('Leverancespecifikation (LÅST)'!J12:L12,'Leverancespecifikation (LÅST)'!V12:CA12)</f>
        <v>4SekantpælevæggeVægKON300KON325KON325Mindre geometriske afvigelser mellem det modellerede og det udførte arbejde vil forekomme.</v>
      </c>
      <c r="C9" t="str">
        <f>'Leverancespecifikation (LÅST)'!N12</f>
        <v>X</v>
      </c>
      <c r="D9" t="str">
        <f>VLOOKUP(Tabel4[[#This Row],[Data fra "5. Basis"]],Leverancespecifikation!C:C,1,FALSE)</f>
        <v>008Sekantpælevægge</v>
      </c>
      <c r="E9" t="str">
        <f>_xlfn.CONCAT(Leverancespecifikation!J12,Leverancespecifikation!K12,Leverancespecifikation!L12,Leverancespecifikation!V12:CA12)</f>
        <v>4SekantpælevæggeVægKON300KON325KON325Mindre geometriske afvigelser mellem det modellerede og det udførte arbejde vil forekomme.</v>
      </c>
      <c r="F9" t="str">
        <f>Leverancespecifikation!N12</f>
        <v>X</v>
      </c>
      <c r="G9" t="str">
        <f t="shared" si="1"/>
        <v/>
      </c>
    </row>
    <row r="10" spans="1:7" x14ac:dyDescent="0.25">
      <c r="A10" t="str">
        <f>'Leverancespecifikation (LÅST)'!C13</f>
        <v>009Udgravning</v>
      </c>
      <c r="B10" t="str">
        <f>_xlfn.CONCAT('Leverancespecifikation (LÅST)'!J13:L13,'Leverancespecifikation (LÅST)'!V13:CA13)</f>
        <v>4Udgravning-</v>
      </c>
      <c r="C10" t="str">
        <f>'Leverancespecifikation (LÅST)'!N13</f>
        <v>-</v>
      </c>
      <c r="D10" t="str">
        <f>VLOOKUP(Tabel4[[#This Row],[Data fra "5. Basis"]],Leverancespecifikation!C:C,1,FALSE)</f>
        <v>009Udgravning</v>
      </c>
      <c r="E10" t="str">
        <f>_xlfn.CONCAT(Leverancespecifikation!J13,Leverancespecifikation!K13,Leverancespecifikation!L13,Leverancespecifikation!V13:CA13)</f>
        <v>4Udgravning-</v>
      </c>
      <c r="F10" t="str">
        <f>Leverancespecifikation!N13</f>
        <v>-</v>
      </c>
      <c r="G10" t="str">
        <f t="shared" si="1"/>
        <v/>
      </c>
    </row>
    <row r="11" spans="1:7" x14ac:dyDescent="0.25">
      <c r="A11" t="str">
        <f>'Leverancespecifikation (LÅST)'!C14</f>
        <v>010Drænsystem</v>
      </c>
      <c r="B11" t="str">
        <f>_xlfn.CONCAT('Leverancespecifikation (LÅST)'!J14:L14,'Leverancespecifikation (LÅST)'!V14:CA14)</f>
        <v>4Drænsystem-</v>
      </c>
      <c r="C11" t="str">
        <f>'Leverancespecifikation (LÅST)'!N14</f>
        <v>-</v>
      </c>
      <c r="D11" t="str">
        <f>VLOOKUP(Tabel4[[#This Row],[Data fra "5. Basis"]],Leverancespecifikation!C:C,1,FALSE)</f>
        <v>010Drænsystem</v>
      </c>
      <c r="E11" t="str">
        <f>_xlfn.CONCAT(Leverancespecifikation!J14,Leverancespecifikation!K14,Leverancespecifikation!L14,Leverancespecifikation!V14:CA14)</f>
        <v>4Drænsystem-</v>
      </c>
      <c r="F11" t="str">
        <f>Leverancespecifikation!N14</f>
        <v>-</v>
      </c>
      <c r="G11" t="str">
        <f t="shared" si="1"/>
        <v/>
      </c>
    </row>
    <row r="12" spans="1:7" x14ac:dyDescent="0.25">
      <c r="A12" t="str">
        <f>'Leverancespecifikation (LÅST)'!C15</f>
        <v>011Byggeplads</v>
      </c>
      <c r="B12" t="str">
        <f>_xlfn.CONCAT('Leverancespecifikation (LÅST)'!J15:L15,'Leverancespecifikation (LÅST)'!V15:CA15)</f>
        <v>2Byggeplads</v>
      </c>
      <c r="C12" t="str">
        <f>'Leverancespecifikation (LÅST)'!N15</f>
        <v>-</v>
      </c>
      <c r="D12" t="str">
        <f>VLOOKUP(Tabel4[[#This Row],[Data fra "5. Basis"]],Leverancespecifikation!C:C,1,FALSE)</f>
        <v>011Byggeplads</v>
      </c>
      <c r="E12" t="str">
        <f>_xlfn.CONCAT(Leverancespecifikation!J15,Leverancespecifikation!K15,Leverancespecifikation!L15,Leverancespecifikation!V15:CA15)</f>
        <v>2Byggeplads</v>
      </c>
      <c r="F12" t="str">
        <f>Leverancespecifikation!N15</f>
        <v>-</v>
      </c>
      <c r="G12" t="str">
        <f t="shared" si="1"/>
        <v/>
      </c>
    </row>
    <row r="13" spans="1:7" x14ac:dyDescent="0.25">
      <c r="A13" t="str">
        <f>'Leverancespecifikation (LÅST)'!C16</f>
        <v>012Forsyninger</v>
      </c>
      <c r="B13" t="str">
        <f>_xlfn.CONCAT('Leverancespecifikation (LÅST)'!J16:L16,'Leverancespecifikation (LÅST)'!V16:CA16)</f>
        <v>4Forsyninger-</v>
      </c>
      <c r="C13" t="str">
        <f>'Leverancespecifikation (LÅST)'!N16</f>
        <v>-</v>
      </c>
      <c r="D13" t="str">
        <f>VLOOKUP(Tabel4[[#This Row],[Data fra "5. Basis"]],Leverancespecifikation!C:C,1,FALSE)</f>
        <v>012Forsyninger</v>
      </c>
      <c r="E13" t="str">
        <f>_xlfn.CONCAT(Leverancespecifikation!J16,Leverancespecifikation!K16,Leverancespecifikation!L16,Leverancespecifikation!V16:CA16)</f>
        <v>4Forsyninger-</v>
      </c>
      <c r="F13" t="str">
        <f>Leverancespecifikation!N16</f>
        <v>-</v>
      </c>
      <c r="G13" t="str">
        <f t="shared" si="1"/>
        <v/>
      </c>
    </row>
    <row r="14" spans="1:7" x14ac:dyDescent="0.25">
      <c r="A14" t="str">
        <f>'Leverancespecifikation (LÅST)'!C17</f>
        <v>013Adgangsveje</v>
      </c>
      <c r="B14" t="str">
        <f>_xlfn.CONCAT('Leverancespecifikation (LÅST)'!J17:L17,'Leverancespecifikation (LÅST)'!V17:CA17)</f>
        <v>4Adgangsveje-</v>
      </c>
      <c r="C14" t="str">
        <f>'Leverancespecifikation (LÅST)'!N17</f>
        <v>-</v>
      </c>
      <c r="D14" t="str">
        <f>VLOOKUP(Tabel4[[#This Row],[Data fra "5. Basis"]],Leverancespecifikation!C:C,1,FALSE)</f>
        <v>013Adgangsveje</v>
      </c>
      <c r="E14" t="str">
        <f>_xlfn.CONCAT(Leverancespecifikation!J17,Leverancespecifikation!K17,Leverancespecifikation!L17,Leverancespecifikation!V17:CA17)</f>
        <v>4Adgangsveje-</v>
      </c>
      <c r="F14" t="str">
        <f>Leverancespecifikation!N17</f>
        <v>-</v>
      </c>
      <c r="G14" t="str">
        <f t="shared" si="1"/>
        <v/>
      </c>
    </row>
    <row r="15" spans="1:7" x14ac:dyDescent="0.25">
      <c r="A15" t="str">
        <f>'Leverancespecifikation (LÅST)'!C18</f>
        <v>014Kraner</v>
      </c>
      <c r="B15" t="str">
        <f>_xlfn.CONCAT('Leverancespecifikation (LÅST)'!J18:L18,'Leverancespecifikation (LÅST)'!V18:CA18)</f>
        <v>4Kraner-</v>
      </c>
      <c r="C15" t="str">
        <f>'Leverancespecifikation (LÅST)'!N18</f>
        <v>-</v>
      </c>
      <c r="D15" t="str">
        <f>VLOOKUP(Tabel4[[#This Row],[Data fra "5. Basis"]],Leverancespecifikation!C:C,1,FALSE)</f>
        <v>014Kraner</v>
      </c>
      <c r="E15" t="str">
        <f>_xlfn.CONCAT(Leverancespecifikation!J18,Leverancespecifikation!K18,Leverancespecifikation!L18,Leverancespecifikation!V18:CA18)</f>
        <v>4Kraner-</v>
      </c>
      <c r="F15" t="str">
        <f>Leverancespecifikation!N18</f>
        <v>-</v>
      </c>
      <c r="G15" t="str">
        <f t="shared" si="1"/>
        <v/>
      </c>
    </row>
    <row r="16" spans="1:7" x14ac:dyDescent="0.25">
      <c r="A16" t="str">
        <f>'Leverancespecifikation (LÅST)'!C19</f>
        <v>015Lifte</v>
      </c>
      <c r="B16" t="str">
        <f>_xlfn.CONCAT('Leverancespecifikation (LÅST)'!J19:L19,'Leverancespecifikation (LÅST)'!V19:CA19)</f>
        <v>4Lifte-</v>
      </c>
      <c r="C16" t="str">
        <f>'Leverancespecifikation (LÅST)'!N19</f>
        <v>-</v>
      </c>
      <c r="D16" t="str">
        <f>VLOOKUP(Tabel4[[#This Row],[Data fra "5. Basis"]],Leverancespecifikation!C:C,1,FALSE)</f>
        <v>015Lifte</v>
      </c>
      <c r="E16" t="str">
        <f>_xlfn.CONCAT(Leverancespecifikation!J19,Leverancespecifikation!K19,Leverancespecifikation!L19,Leverancespecifikation!V19:CA19)</f>
        <v>4Lifte-</v>
      </c>
      <c r="F16" t="str">
        <f>Leverancespecifikation!N19</f>
        <v>-</v>
      </c>
      <c r="G16" t="str">
        <f t="shared" si="1"/>
        <v/>
      </c>
    </row>
    <row r="17" spans="1:7" x14ac:dyDescent="0.25">
      <c r="A17" t="str">
        <f>'Leverancespecifikation (LÅST)'!C20</f>
        <v>016Interrimslukninger</v>
      </c>
      <c r="B17" t="str">
        <f>_xlfn.CONCAT('Leverancespecifikation (LÅST)'!J20:L20,'Leverancespecifikation (LÅST)'!V20:CA20)</f>
        <v>4Interrimslukninger-</v>
      </c>
      <c r="C17" t="str">
        <f>'Leverancespecifikation (LÅST)'!N20</f>
        <v>-</v>
      </c>
      <c r="D17" t="str">
        <f>VLOOKUP(Tabel4[[#This Row],[Data fra "5. Basis"]],Leverancespecifikation!C:C,1,FALSE)</f>
        <v>016Interrimslukninger</v>
      </c>
      <c r="E17" t="str">
        <f>_xlfn.CONCAT(Leverancespecifikation!J20,Leverancespecifikation!K20,Leverancespecifikation!L20,Leverancespecifikation!V20:CA20)</f>
        <v>4Interrimslukninger-</v>
      </c>
      <c r="F17" t="str">
        <f>Leverancespecifikation!N20</f>
        <v>-</v>
      </c>
      <c r="G17" t="str">
        <f t="shared" si="1"/>
        <v/>
      </c>
    </row>
    <row r="18" spans="1:7" x14ac:dyDescent="0.25">
      <c r="A18" t="str">
        <f>'Leverancespecifikation (LÅST)'!C21</f>
        <v>017Stilladser</v>
      </c>
      <c r="B18" t="str">
        <f>_xlfn.CONCAT('Leverancespecifikation (LÅST)'!J21:L21,'Leverancespecifikation (LÅST)'!V21:CA21)</f>
        <v>4Stilladser-</v>
      </c>
      <c r="C18" t="str">
        <f>'Leverancespecifikation (LÅST)'!N21</f>
        <v>-</v>
      </c>
      <c r="D18" t="str">
        <f>VLOOKUP(Tabel4[[#This Row],[Data fra "5. Basis"]],Leverancespecifikation!C:C,1,FALSE)</f>
        <v>017Stilladser</v>
      </c>
      <c r="E18" t="str">
        <f>_xlfn.CONCAT(Leverancespecifikation!J21,Leverancespecifikation!K21,Leverancespecifikation!L21,Leverancespecifikation!V21:CA21)</f>
        <v>4Stilladser-</v>
      </c>
      <c r="F18" t="str">
        <f>Leverancespecifikation!N21</f>
        <v>-</v>
      </c>
      <c r="G18" t="str">
        <f t="shared" si="1"/>
        <v/>
      </c>
    </row>
    <row r="19" spans="1:7" x14ac:dyDescent="0.25">
      <c r="A19" t="str">
        <f>'Leverancespecifikation (LÅST)'!C22</f>
        <v>018Totaloverdækninger</v>
      </c>
      <c r="B19" t="str">
        <f>_xlfn.CONCAT('Leverancespecifikation (LÅST)'!J22:L22,'Leverancespecifikation (LÅST)'!V22:CA22)</f>
        <v>4Totaloverdækninger-</v>
      </c>
      <c r="C19" t="str">
        <f>'Leverancespecifikation (LÅST)'!N22</f>
        <v>-</v>
      </c>
      <c r="D19" t="str">
        <f>VLOOKUP(Tabel4[[#This Row],[Data fra "5. Basis"]],Leverancespecifikation!C:C,1,FALSE)</f>
        <v>018Totaloverdækninger</v>
      </c>
      <c r="E19" t="str">
        <f>_xlfn.CONCAT(Leverancespecifikation!J22,Leverancespecifikation!K22,Leverancespecifikation!L22,Leverancespecifikation!V22:CA22)</f>
        <v>4Totaloverdækninger-</v>
      </c>
      <c r="F19" t="str">
        <f>Leverancespecifikation!N22</f>
        <v>-</v>
      </c>
      <c r="G19" t="str">
        <f t="shared" si="1"/>
        <v/>
      </c>
    </row>
    <row r="20" spans="1:7" x14ac:dyDescent="0.25">
      <c r="A20" t="str">
        <f>'Leverancespecifikation (LÅST)'!C23</f>
        <v>019Skurby</v>
      </c>
      <c r="B20" t="str">
        <f>_xlfn.CONCAT('Leverancespecifikation (LÅST)'!J23:L23,'Leverancespecifikation (LÅST)'!V23:CA23)</f>
        <v>4Skurby-</v>
      </c>
      <c r="C20" t="str">
        <f>'Leverancespecifikation (LÅST)'!N23</f>
        <v>-</v>
      </c>
      <c r="D20" t="str">
        <f>VLOOKUP(Tabel4[[#This Row],[Data fra "5. Basis"]],Leverancespecifikation!C:C,1,FALSE)</f>
        <v>019Skurby</v>
      </c>
      <c r="E20" t="str">
        <f>_xlfn.CONCAT(Leverancespecifikation!J23,Leverancespecifikation!K23,Leverancespecifikation!L23,Leverancespecifikation!V23:CA23)</f>
        <v>4Skurby-</v>
      </c>
      <c r="F20" t="str">
        <f>Leverancespecifikation!N23</f>
        <v>-</v>
      </c>
      <c r="G20" t="str">
        <f t="shared" si="1"/>
        <v/>
      </c>
    </row>
    <row r="21" spans="1:7" x14ac:dyDescent="0.25">
      <c r="A21" t="str">
        <f>'Leverancespecifikation (LÅST)'!C24</f>
        <v>020Primære bygningsdele</v>
      </c>
      <c r="B21" t="str">
        <f>_xlfn.CONCAT('Leverancespecifikation (LÅST)'!J24:L24,'Leverancespecifikation (LÅST)'!V24:CA24)</f>
        <v>1Primære bygningsdele</v>
      </c>
      <c r="C21" t="str">
        <f>'Leverancespecifikation (LÅST)'!N24</f>
        <v>X</v>
      </c>
      <c r="D21" t="str">
        <f>VLOOKUP(Tabel4[[#This Row],[Data fra "5. Basis"]],Leverancespecifikation!C:C,1,FALSE)</f>
        <v>020Primære bygningsdele</v>
      </c>
      <c r="E21" t="str">
        <f>_xlfn.CONCAT(Leverancespecifikation!J24,Leverancespecifikation!K24,Leverancespecifikation!L24,Leverancespecifikation!V24:CA24)</f>
        <v>1Primære bygningsdele</v>
      </c>
      <c r="F21" t="str">
        <f>Leverancespecifikation!N24</f>
        <v>X</v>
      </c>
      <c r="G21" t="str">
        <f t="shared" si="1"/>
        <v/>
      </c>
    </row>
    <row r="22" spans="1:7" x14ac:dyDescent="0.25">
      <c r="A22" t="str">
        <f>'Leverancespecifikation (LÅST)'!C25</f>
        <v>021Fundament</v>
      </c>
      <c r="B22" t="str">
        <f>_xlfn.CONCAT('Leverancespecifikation (LÅST)'!J25:L25,'Leverancespecifikation (LÅST)'!V25:CA25)</f>
        <v>2Fundament</v>
      </c>
      <c r="C22" t="str">
        <f>'Leverancespecifikation (LÅST)'!N25</f>
        <v>X</v>
      </c>
      <c r="D22" t="str">
        <f>VLOOKUP(Tabel4[[#This Row],[Data fra "5. Basis"]],Leverancespecifikation!C:C,1,FALSE)</f>
        <v>021Fundament</v>
      </c>
      <c r="E22" t="str">
        <f>_xlfn.CONCAT(Leverancespecifikation!J25,Leverancespecifikation!K25,Leverancespecifikation!L25,Leverancespecifikation!V25:CA25)</f>
        <v>2Fundament</v>
      </c>
      <c r="F22" t="str">
        <f>Leverancespecifikation!N25</f>
        <v>X</v>
      </c>
      <c r="G22" t="str">
        <f t="shared" si="1"/>
        <v/>
      </c>
    </row>
    <row r="23" spans="1:7" x14ac:dyDescent="0.25">
      <c r="A23" t="str">
        <f>'Leverancespecifikation (LÅST)'!C26</f>
        <v>022Stribefundamenter</v>
      </c>
      <c r="B23" t="str">
        <f>_xlfn.CONCAT('Leverancespecifikation (LÅST)'!J26:L26,'Leverancespecifikation (LÅST)'!V26:CA26)</f>
        <v>4StribefundamenterFundament KON300KON325KON325Inkl. plinte og støbte sokler.</v>
      </c>
      <c r="C23" t="str">
        <f>'Leverancespecifikation (LÅST)'!N26</f>
        <v>X</v>
      </c>
      <c r="D23" t="str">
        <f>VLOOKUP(Tabel4[[#This Row],[Data fra "5. Basis"]],Leverancespecifikation!C:C,1,FALSE)</f>
        <v>022Stribefundamenter</v>
      </c>
      <c r="E23" t="str">
        <f>_xlfn.CONCAT(Leverancespecifikation!J26,Leverancespecifikation!K26,Leverancespecifikation!L26,Leverancespecifikation!V26:CA26)</f>
        <v>4StribefundamenterFundament KON300KON325KON325Inkl. plinte og støbte sokler.</v>
      </c>
      <c r="F23" t="str">
        <f>Leverancespecifikation!N26</f>
        <v>X</v>
      </c>
      <c r="G23" t="str">
        <f t="shared" si="1"/>
        <v/>
      </c>
    </row>
    <row r="24" spans="1:7" x14ac:dyDescent="0.25">
      <c r="A24" t="str">
        <f>'Leverancespecifikation (LÅST)'!C27</f>
        <v>023Punktfundamenter</v>
      </c>
      <c r="B24" t="str">
        <f>_xlfn.CONCAT('Leverancespecifikation (LÅST)'!J27:L27,'Leverancespecifikation (LÅST)'!V27:CA27)</f>
        <v>4PunktfundamenterFundament KON300KON325KON325Inkl. plinte, støbte sokler og pælehoveder.</v>
      </c>
      <c r="C24" t="str">
        <f>'Leverancespecifikation (LÅST)'!N27</f>
        <v>X</v>
      </c>
      <c r="D24" t="str">
        <f>VLOOKUP(Tabel4[[#This Row],[Data fra "5. Basis"]],Leverancespecifikation!C:C,1,FALSE)</f>
        <v>023Punktfundamenter</v>
      </c>
      <c r="E24" t="str">
        <f>_xlfn.CONCAT(Leverancespecifikation!J27,Leverancespecifikation!K27,Leverancespecifikation!L27,Leverancespecifikation!V27:CA27)</f>
        <v>4PunktfundamenterFundament KON300KON325KON325Inkl. plinte, støbte sokler og pælehoveder.</v>
      </c>
      <c r="F24" t="str">
        <f>Leverancespecifikation!N27</f>
        <v>X</v>
      </c>
      <c r="G24" t="str">
        <f t="shared" si="1"/>
        <v/>
      </c>
    </row>
    <row r="25" spans="1:7" x14ac:dyDescent="0.25">
      <c r="A25" t="str">
        <f>'Leverancespecifikation (LÅST)'!C28</f>
        <v>024Pladefundamenter</v>
      </c>
      <c r="B25" t="str">
        <f>_xlfn.CONCAT('Leverancespecifikation (LÅST)'!J28:L28,'Leverancespecifikation (LÅST)'!V28:CA28)</f>
        <v>4PladefundamenterFundament KON300KON325KON325</v>
      </c>
      <c r="C25" t="str">
        <f>'Leverancespecifikation (LÅST)'!N28</f>
        <v>X</v>
      </c>
      <c r="D25" t="str">
        <f>VLOOKUP(Tabel4[[#This Row],[Data fra "5. Basis"]],Leverancespecifikation!C:C,1,FALSE)</f>
        <v>024Pladefundamenter</v>
      </c>
      <c r="E25" t="str">
        <f>_xlfn.CONCAT(Leverancespecifikation!J28,Leverancespecifikation!K28,Leverancespecifikation!L28,Leverancespecifikation!V28:CA28)</f>
        <v>4PladefundamenterFundament KON300KON325KON325</v>
      </c>
      <c r="F25" t="str">
        <f>Leverancespecifikation!N28</f>
        <v>X</v>
      </c>
      <c r="G25" t="str">
        <f t="shared" si="1"/>
        <v/>
      </c>
    </row>
    <row r="26" spans="1:7" x14ac:dyDescent="0.25">
      <c r="A26" t="str">
        <f>'Leverancespecifikation (LÅST)'!C29</f>
        <v>025Brøndfundamenter</v>
      </c>
      <c r="B26" t="str">
        <f>_xlfn.CONCAT('Leverancespecifikation (LÅST)'!J29:L29,'Leverancespecifikation (LÅST)'!V29:CA29)</f>
        <v>4BrøndfundamenterFundament KON300KON325KON325</v>
      </c>
      <c r="C26" t="str">
        <f>'Leverancespecifikation (LÅST)'!N29</f>
        <v>X</v>
      </c>
      <c r="D26" t="str">
        <f>VLOOKUP(Tabel4[[#This Row],[Data fra "5. Basis"]],Leverancespecifikation!C:C,1,FALSE)</f>
        <v>025Brøndfundamenter</v>
      </c>
      <c r="E26" t="str">
        <f>_xlfn.CONCAT(Leverancespecifikation!J29,Leverancespecifikation!K29,Leverancespecifikation!L29,Leverancespecifikation!V29:CA29)</f>
        <v>4BrøndfundamenterFundament KON300KON325KON325</v>
      </c>
      <c r="F26" t="str">
        <f>Leverancespecifikation!N29</f>
        <v>X</v>
      </c>
      <c r="G26" t="str">
        <f t="shared" si="1"/>
        <v/>
      </c>
    </row>
    <row r="27" spans="1:7" x14ac:dyDescent="0.25">
      <c r="A27" t="str">
        <f>'Leverancespecifikation (LÅST)'!C30</f>
        <v>026Grovbeton</v>
      </c>
      <c r="B27" t="str">
        <f>_xlfn.CONCAT('Leverancespecifikation (LÅST)'!J30:L30,'Leverancespecifikation (LÅST)'!V30:CA30)</f>
        <v>4GrovbetonFundament KON300KON325KON325Modellering af grovbeton er forbundet med en vis usikkerhed. Afvigelser mellem det modellerede og udformningen på pladsen vil forekomme.</v>
      </c>
      <c r="C27" t="str">
        <f>'Leverancespecifikation (LÅST)'!N30</f>
        <v>X</v>
      </c>
      <c r="D27" t="str">
        <f>VLOOKUP(Tabel4[[#This Row],[Data fra "5. Basis"]],Leverancespecifikation!C:C,1,FALSE)</f>
        <v>026Grovbeton</v>
      </c>
      <c r="E27" t="str">
        <f>_xlfn.CONCAT(Leverancespecifikation!J30,Leverancespecifikation!K30,Leverancespecifikation!L30,Leverancespecifikation!V30:CA30)</f>
        <v>4GrovbetonFundament KON300KON325KON325Modellering af grovbeton er forbundet med en vis usikkerhed. Afvigelser mellem det modellerede og udformningen på pladsen vil forekomme.</v>
      </c>
      <c r="F27" t="str">
        <f>Leverancespecifikation!N30</f>
        <v>X</v>
      </c>
      <c r="G27" t="str">
        <f t="shared" si="1"/>
        <v/>
      </c>
    </row>
    <row r="28" spans="1:7" x14ac:dyDescent="0.25">
      <c r="A28" t="str">
        <f>'Leverancespecifikation (LÅST)'!C31</f>
        <v>027Fundamenter, isolering</v>
      </c>
      <c r="B28" t="str">
        <f>_xlfn.CONCAT('Leverancespecifikation (LÅST)'!J31:L31,'Leverancespecifikation (LÅST)'!V31:CA31)</f>
        <v xml:space="preserve">4Fundamenter, isoleringFundament KON325KON325Isolering modelleres på overordent niveau, med det formål at sikre pladsreservation og bruttomængder. Overlap kan forekomme, yderligere detaljering kan fremgå af 2D-detaljer. </v>
      </c>
      <c r="C28" t="str">
        <f>'Leverancespecifikation (LÅST)'!N31</f>
        <v>X</v>
      </c>
      <c r="D28" t="str">
        <f>VLOOKUP(Tabel4[[#This Row],[Data fra "5. Basis"]],Leverancespecifikation!C:C,1,FALSE)</f>
        <v>027Fundamenter, isolering</v>
      </c>
      <c r="E28" t="str">
        <f>_xlfn.CONCAT(Leverancespecifikation!J31,Leverancespecifikation!K31,Leverancespecifikation!L31,Leverancespecifikation!V31:CA31)</f>
        <v xml:space="preserve">4Fundamenter, isoleringFundament KON325KON325Isolering modelleres på overordent niveau, med det formål at sikre pladsreservation og bruttomængder. Overlap kan forekomme, yderligere detaljering kan fremgå af 2D-detaljer. </v>
      </c>
      <c r="F28" t="str">
        <f>Leverancespecifikation!N31</f>
        <v>X</v>
      </c>
      <c r="G28" t="str">
        <f t="shared" si="1"/>
        <v/>
      </c>
    </row>
    <row r="29" spans="1:7" x14ac:dyDescent="0.25">
      <c r="A29" t="str">
        <f>'Leverancespecifikation (LÅST)'!C32</f>
        <v>028Opmurede sokler</v>
      </c>
      <c r="B29" t="str">
        <f>_xlfn.CONCAT('Leverancespecifikation (LÅST)'!J32:L32,'Leverancespecifikation (LÅST)'!V32:CA32)</f>
        <v>4Opmurede soklerVægARK300ARK325ARK325Eksl. støbte sokler (se Stribefundamenrter og punktfundamenter)</v>
      </c>
      <c r="C29" t="str">
        <f>'Leverancespecifikation (LÅST)'!N32</f>
        <v>X</v>
      </c>
      <c r="D29" t="str">
        <f>VLOOKUP(Tabel4[[#This Row],[Data fra "5. Basis"]],Leverancespecifikation!C:C,1,FALSE)</f>
        <v>028Opmurede sokler</v>
      </c>
      <c r="E29" t="str">
        <f>_xlfn.CONCAT(Leverancespecifikation!J32,Leverancespecifikation!K32,Leverancespecifikation!L32,Leverancespecifikation!V32:CA32)</f>
        <v>4Opmurede soklerVægARK300ARK325ARK325Eksl. støbte sokler (se Stribefundamenrter og punktfundamenter)</v>
      </c>
      <c r="F29" t="str">
        <f>Leverancespecifikation!N32</f>
        <v>X</v>
      </c>
      <c r="G29" t="str">
        <f t="shared" si="1"/>
        <v/>
      </c>
    </row>
    <row r="30" spans="1:7" x14ac:dyDescent="0.25">
      <c r="A30" t="str">
        <f>'Leverancespecifikation (LÅST)'!C33</f>
        <v>029Borede pæle</v>
      </c>
      <c r="B30" t="str">
        <f>_xlfn.CONCAT('Leverancespecifikation (LÅST)'!J33:L33,'Leverancespecifikation (LÅST)'!V33:CA33)</f>
        <v>4Borede pæle-KON300KON325KON325Mindre geometriske afvigelser mellem det modellerede og det udførte arbejde vil forekomme.</v>
      </c>
      <c r="C30" t="str">
        <f>'Leverancespecifikation (LÅST)'!N33</f>
        <v>X</v>
      </c>
      <c r="D30" t="str">
        <f>VLOOKUP(Tabel4[[#This Row],[Data fra "5. Basis"]],Leverancespecifikation!C:C,1,FALSE)</f>
        <v>029Borede pæle</v>
      </c>
      <c r="E30" t="str">
        <f>_xlfn.CONCAT(Leverancespecifikation!J33,Leverancespecifikation!K33,Leverancespecifikation!L33,Leverancespecifikation!V33:CA33)</f>
        <v>4Borede pæle-KON300KON325KON325Mindre geometriske afvigelser mellem det modellerede og det udførte arbejde vil forekomme.</v>
      </c>
      <c r="F30" t="str">
        <f>Leverancespecifikation!N33</f>
        <v>X</v>
      </c>
      <c r="G30" t="str">
        <f t="shared" si="1"/>
        <v/>
      </c>
    </row>
    <row r="31" spans="1:7" x14ac:dyDescent="0.25">
      <c r="A31" t="str">
        <f>'Leverancespecifikation (LÅST)'!C34</f>
        <v>030Rammede pæle</v>
      </c>
      <c r="B31" t="str">
        <f>_xlfn.CONCAT('Leverancespecifikation (LÅST)'!J34:L34,'Leverancespecifikation (LÅST)'!V34:CA34)</f>
        <v>4Rammede pæle-KON300KON325KON325Mindre geometriske afvigelser mellem det modellerede og det udførte arbejde vil forekomme.</v>
      </c>
      <c r="C31" t="str">
        <f>'Leverancespecifikation (LÅST)'!N34</f>
        <v>X</v>
      </c>
      <c r="D31" t="str">
        <f>VLOOKUP(Tabel4[[#This Row],[Data fra "5. Basis"]],Leverancespecifikation!C:C,1,FALSE)</f>
        <v>030Rammede pæle</v>
      </c>
      <c r="E31" t="str">
        <f>_xlfn.CONCAT(Leverancespecifikation!J34,Leverancespecifikation!K34,Leverancespecifikation!L34,Leverancespecifikation!V34:CA34)</f>
        <v>4Rammede pæle-KON300KON325KON325Mindre geometriske afvigelser mellem det modellerede og det udførte arbejde vil forekomme.</v>
      </c>
      <c r="F31" t="str">
        <f>Leverancespecifikation!N34</f>
        <v>X</v>
      </c>
      <c r="G31" t="str">
        <f t="shared" si="1"/>
        <v/>
      </c>
    </row>
    <row r="32" spans="1:7" x14ac:dyDescent="0.25">
      <c r="A32" t="str">
        <f>'Leverancespecifikation (LÅST)'!C35</f>
        <v>031Jordankre</v>
      </c>
      <c r="B32" t="str">
        <f>_xlfn.CONCAT('Leverancespecifikation (LÅST)'!J35:L35,'Leverancespecifikation (LÅST)'!V35:CA35)</f>
        <v>4Jordankre-KON300KON325KON325Mindre geometriske afvigelser mellem det modellerede og det udførte arbejde vil forekomme.</v>
      </c>
      <c r="C32" t="str">
        <f>'Leverancespecifikation (LÅST)'!N35</f>
        <v>X</v>
      </c>
      <c r="D32" t="str">
        <f>VLOOKUP(Tabel4[[#This Row],[Data fra "5. Basis"]],Leverancespecifikation!C:C,1,FALSE)</f>
        <v>031Jordankre</v>
      </c>
      <c r="E32" t="str">
        <f>_xlfn.CONCAT(Leverancespecifikation!J35,Leverancespecifikation!K35,Leverancespecifikation!L35,Leverancespecifikation!V35:CA35)</f>
        <v>4Jordankre-KON300KON325KON325Mindre geometriske afvigelser mellem det modellerede og det udførte arbejde vil forekomme.</v>
      </c>
      <c r="F32" t="str">
        <f>Leverancespecifikation!N35</f>
        <v>X</v>
      </c>
      <c r="G32" t="str">
        <f t="shared" si="1"/>
        <v/>
      </c>
    </row>
    <row r="33" spans="1:7" x14ac:dyDescent="0.25">
      <c r="A33" t="str">
        <f>'Leverancespecifikation (LÅST)'!C36</f>
        <v>032Vægge</v>
      </c>
      <c r="B33" t="str">
        <f>_xlfn.CONCAT('Leverancespecifikation (LÅST)'!J36:L36,'Leverancespecifikation (LÅST)'!V36:CA36)</f>
        <v>2Vægge</v>
      </c>
      <c r="C33" t="str">
        <f>'Leverancespecifikation (LÅST)'!N36</f>
        <v>X</v>
      </c>
      <c r="D33" t="str">
        <f>VLOOKUP(Tabel4[[#This Row],[Data fra "5. Basis"]],Leverancespecifikation!C:C,1,FALSE)</f>
        <v>032Vægge</v>
      </c>
      <c r="E33" t="str">
        <f>_xlfn.CONCAT(Leverancespecifikation!J36,Leverancespecifikation!K36,Leverancespecifikation!L36,Leverancespecifikation!V36:CA36)</f>
        <v>2Vægge</v>
      </c>
      <c r="F33" t="str">
        <f>Leverancespecifikation!N36</f>
        <v>X</v>
      </c>
      <c r="G33" t="str">
        <f t="shared" si="1"/>
        <v/>
      </c>
    </row>
    <row r="34" spans="1:7" x14ac:dyDescent="0.25">
      <c r="A34" t="str">
        <f>'Leverancespecifikation (LÅST)'!C37</f>
        <v>033Generiske vægge</v>
      </c>
      <c r="B34" t="str">
        <f>_xlfn.CONCAT('Leverancespecifikation (LÅST)'!J37:L37,'Leverancespecifikation (LÅST)'!V37:CA37)</f>
        <v>4Generiske væggeVægARK200</v>
      </c>
      <c r="C34" t="str">
        <f>'Leverancespecifikation (LÅST)'!N37</f>
        <v>X</v>
      </c>
      <c r="D34" t="str">
        <f>VLOOKUP(Tabel4[[#This Row],[Data fra "5. Basis"]],Leverancespecifikation!C:C,1,FALSE)</f>
        <v>033Generiske vægge</v>
      </c>
      <c r="E34" t="str">
        <f>_xlfn.CONCAT(Leverancespecifikation!J37,Leverancespecifikation!K37,Leverancespecifikation!L37,Leverancespecifikation!V37:CA37)</f>
        <v>4Generiske væggeVægARK200</v>
      </c>
      <c r="F34" t="str">
        <f>Leverancespecifikation!N37</f>
        <v>X</v>
      </c>
      <c r="G34" t="str">
        <f t="shared" si="1"/>
        <v/>
      </c>
    </row>
    <row r="35" spans="1:7" x14ac:dyDescent="0.25">
      <c r="A35" t="str">
        <f>'Leverancespecifikation (LÅST)'!C38</f>
        <v>034Betonvægge, pladsstøbte</v>
      </c>
      <c r="B35" t="str">
        <f>_xlfn.CONCAT('Leverancespecifikation (LÅST)'!J38:L38,'Leverancespecifikation (LÅST)'!V38:CA38)</f>
        <v>4Betonvægge, pladsstøbteBetonvæg KON300KON325KON325</v>
      </c>
      <c r="C35" t="str">
        <f>'Leverancespecifikation (LÅST)'!N38</f>
        <v>X</v>
      </c>
      <c r="D35" t="str">
        <f>VLOOKUP(Tabel4[[#This Row],[Data fra "5. Basis"]],Leverancespecifikation!C:C,1,FALSE)</f>
        <v>034Betonvægge, pladsstøbte</v>
      </c>
      <c r="E35" t="str">
        <f>_xlfn.CONCAT(Leverancespecifikation!J38,Leverancespecifikation!K38,Leverancespecifikation!L38,Leverancespecifikation!V38:CA38)</f>
        <v>4Betonvægge, pladsstøbteBetonvæg KON300KON325KON325</v>
      </c>
      <c r="F35" t="str">
        <f>Leverancespecifikation!N38</f>
        <v>X</v>
      </c>
      <c r="G35" t="str">
        <f t="shared" si="1"/>
        <v/>
      </c>
    </row>
    <row r="36" spans="1:7" x14ac:dyDescent="0.25">
      <c r="A36" t="str">
        <f>'Leverancespecifikation (LÅST)'!C39</f>
        <v>035Betonvægge, præfabrikerede</v>
      </c>
      <c r="B36" t="str">
        <f>_xlfn.CONCAT('Leverancespecifikation (LÅST)'!J39:L39,'Leverancespecifikation (LÅST)'!V39:CA39)</f>
        <v>4Betonvægge, præfabrikeredeBetonvæg KON300KON325KON325</v>
      </c>
      <c r="C36" t="str">
        <f>'Leverancespecifikation (LÅST)'!N39</f>
        <v>?</v>
      </c>
      <c r="D36" t="str">
        <f>VLOOKUP(Tabel4[[#This Row],[Data fra "5. Basis"]],Leverancespecifikation!C:C,1,FALSE)</f>
        <v>035Betonvægge, præfabrikerede</v>
      </c>
      <c r="E36" t="str">
        <f>_xlfn.CONCAT(Leverancespecifikation!J39,Leverancespecifikation!K39,Leverancespecifikation!L39,Leverancespecifikation!V39:CA39)</f>
        <v>4Betonvægge, præfabrikeredeBetonvæg KON300KON325KON325</v>
      </c>
      <c r="F36" t="str">
        <f>Leverancespecifikation!N39</f>
        <v>?</v>
      </c>
      <c r="G36" t="str">
        <f t="shared" si="1"/>
        <v/>
      </c>
    </row>
    <row r="37" spans="1:7" x14ac:dyDescent="0.25">
      <c r="A37" t="str">
        <f>'Leverancespecifikation (LÅST)'!C40</f>
        <v>036Betonvægge, præfabrikerede A113, 3R</v>
      </c>
      <c r="B37" t="str">
        <f>_xlfn.CONCAT('Leverancespecifikation (LÅST)'!J40:L40,'Leverancespecifikation (LÅST)'!V40:CA40)</f>
        <v>4Betonvægge, præfabrikerede A113, 3RBetonvæg KON300KON325KON325</v>
      </c>
      <c r="C37" t="str">
        <f>'Leverancespecifikation (LÅST)'!N40</f>
        <v>?</v>
      </c>
      <c r="D37" t="str">
        <f>VLOOKUP(Tabel4[[#This Row],[Data fra "5. Basis"]],Leverancespecifikation!C:C,1,FALSE)</f>
        <v>036Betonvægge, præfabrikerede A113, 3R</v>
      </c>
      <c r="E37" t="str">
        <f>_xlfn.CONCAT(Leverancespecifikation!J40,Leverancespecifikation!K40,Leverancespecifikation!L40,Leverancespecifikation!V40:CA40)</f>
        <v>4Betonvægge, præfabrikerede A113, 3RBetonvæg KON300KON325KON325</v>
      </c>
      <c r="F37" t="str">
        <f>Leverancespecifikation!N40</f>
        <v>?</v>
      </c>
      <c r="G37" t="str">
        <f t="shared" si="1"/>
        <v/>
      </c>
    </row>
    <row r="38" spans="1:7" x14ac:dyDescent="0.25">
      <c r="A38" t="str">
        <f>'Leverancespecifikation (LÅST)'!C41</f>
        <v>037Betonvægge, præfabrikerede A113, 4LK (DP=Ent.)</v>
      </c>
      <c r="B38" t="str">
        <f>_xlfn.CONCAT('Leverancespecifikation (LÅST)'!J41:L41,'Leverancespecifikation (LÅST)'!V41:CA41)</f>
        <v>4Betonvægge, præfabrikerede A113, 4LK (DP=Ent.)Betonvæg KON300KON300ENT325Entreprenørprojekterende udarbejder BIM-model til erstatning for KON-rådgivers BIM-model. Rådgiver vedligeholder som udgangspunkt ikke geometriændringer efter aflevering af model til entreprenør.</v>
      </c>
      <c r="C38" t="str">
        <f>'Leverancespecifikation (LÅST)'!N41</f>
        <v>?</v>
      </c>
      <c r="D38" t="str">
        <f>VLOOKUP(Tabel4[[#This Row],[Data fra "5. Basis"]],Leverancespecifikation!C:C,1,FALSE)</f>
        <v>037Betonvægge, præfabrikerede A113, 4LK (DP=Ent.)</v>
      </c>
      <c r="E38" t="str">
        <f>_xlfn.CONCAT(Leverancespecifikation!J41,Leverancespecifikation!K41,Leverancespecifikation!L41,Leverancespecifikation!V41:CA41)</f>
        <v>4Betonvægge, præfabrikerede A113, 4LK (DP=Ent.)Betonvæg KON300KON300ENT325Entreprenørprojekterende udarbejder BIM-model til erstatning for KON-rådgivers BIM-model. Rådgiver vedligeholder som udgangspunkt ikke geometriændringer efter aflevering af model til entreprenør.</v>
      </c>
      <c r="F38" t="str">
        <f>Leverancespecifikation!N41</f>
        <v>?</v>
      </c>
      <c r="G38" t="str">
        <f t="shared" si="1"/>
        <v/>
      </c>
    </row>
    <row r="39" spans="1:7" x14ac:dyDescent="0.25">
      <c r="A39" t="str">
        <f>'Leverancespecifikation (LÅST)'!C42</f>
        <v>038Betonvægge, præfabrikerede A113, 4LK (DP=Rådg.)</v>
      </c>
      <c r="B39" t="str">
        <f>_xlfn.CONCAT('Leverancespecifikation (LÅST)'!J42:L42,'Leverancespecifikation (LÅST)'!V42:CA42)</f>
        <v>4Betonvægge, præfabrikerede A113, 4LK (DP=Rådg.)Betonvæg KON300KON300KON325Entreprenørprojekterende udarbejder ikke BIM-model. KON-ingeniør opdaterer hovedgeometri inkl. åbninger, men ikke elementinddeling.</v>
      </c>
      <c r="C39" t="str">
        <f>'Leverancespecifikation (LÅST)'!N42</f>
        <v>?</v>
      </c>
      <c r="D39" t="str">
        <f>VLOOKUP(Tabel4[[#This Row],[Data fra "5. Basis"]],Leverancespecifikation!C:C,1,FALSE)</f>
        <v>038Betonvægge, præfabrikerede A113, 4LK (DP=Rådg.)</v>
      </c>
      <c r="E39" t="str">
        <f>_xlfn.CONCAT(Leverancespecifikation!J42,Leverancespecifikation!K42,Leverancespecifikation!L42,Leverancespecifikation!V42:CA42)</f>
        <v>4Betonvægge, præfabrikerede A113, 4LK (DP=Rådg.)Betonvæg KON300KON300KON325Entreprenørprojekterende udarbejder ikke BIM-model. KON-ingeniør opdaterer hovedgeometri inkl. åbninger, men ikke elementinddeling.</v>
      </c>
      <c r="F39" t="str">
        <f>Leverancespecifikation!N42</f>
        <v>?</v>
      </c>
      <c r="G39" t="str">
        <f t="shared" si="1"/>
        <v/>
      </c>
    </row>
    <row r="40" spans="1:7" x14ac:dyDescent="0.25">
      <c r="A40" t="str">
        <f>'Leverancespecifikation (LÅST)'!C43</f>
        <v>039Filigranvægge</v>
      </c>
      <c r="B40" t="str">
        <f>_xlfn.CONCAT('Leverancespecifikation (LÅST)'!J43:L43,'Leverancespecifikation (LÅST)'!V43:CA43)</f>
        <v>4FiligranvæggeBetonvæg KON300KON325KON325</v>
      </c>
      <c r="C40" t="str">
        <f>'Leverancespecifikation (LÅST)'!N43</f>
        <v>?</v>
      </c>
      <c r="D40" t="str">
        <f>VLOOKUP(Tabel4[[#This Row],[Data fra "5. Basis"]],Leverancespecifikation!C:C,1,FALSE)</f>
        <v>039Filigranvægge</v>
      </c>
      <c r="E40" t="str">
        <f>_xlfn.CONCAT(Leverancespecifikation!J43,Leverancespecifikation!K43,Leverancespecifikation!L43,Leverancespecifikation!V43:CA43)</f>
        <v>4FiligranvæggeBetonvæg KON300KON325KON325</v>
      </c>
      <c r="F40" t="str">
        <f>Leverancespecifikation!N43</f>
        <v>?</v>
      </c>
      <c r="G40" t="str">
        <f t="shared" si="1"/>
        <v/>
      </c>
    </row>
    <row r="41" spans="1:7" x14ac:dyDescent="0.25">
      <c r="A41" t="str">
        <f>'Leverancespecifikation (LÅST)'!C44</f>
        <v>040Filigranvægge A113, 3R</v>
      </c>
      <c r="B41" t="str">
        <f>_xlfn.CONCAT('Leverancespecifikation (LÅST)'!J44:L44,'Leverancespecifikation (LÅST)'!V44:CA44)</f>
        <v>4Filigranvægge A113, 3RBetonvæg KON300KON325KON325</v>
      </c>
      <c r="C41" t="str">
        <f>'Leverancespecifikation (LÅST)'!N44</f>
        <v>?</v>
      </c>
      <c r="D41" t="str">
        <f>VLOOKUP(Tabel4[[#This Row],[Data fra "5. Basis"]],Leverancespecifikation!C:C,1,FALSE)</f>
        <v>040Filigranvægge A113, 3R</v>
      </c>
      <c r="E41" t="str">
        <f>_xlfn.CONCAT(Leverancespecifikation!J44,Leverancespecifikation!K44,Leverancespecifikation!L44,Leverancespecifikation!V44:CA44)</f>
        <v>4Filigranvægge A113, 3RBetonvæg KON300KON325KON325</v>
      </c>
      <c r="F41" t="str">
        <f>Leverancespecifikation!N44</f>
        <v>?</v>
      </c>
      <c r="G41" t="str">
        <f t="shared" si="1"/>
        <v/>
      </c>
    </row>
    <row r="42" spans="1:7" x14ac:dyDescent="0.25">
      <c r="A42" t="str">
        <f>'Leverancespecifikation (LÅST)'!C45</f>
        <v>041Filigranvægge A113, 4LK (DP=Ent.)</v>
      </c>
      <c r="B42" t="str">
        <f>_xlfn.CONCAT('Leverancespecifikation (LÅST)'!J45:L45,'Leverancespecifikation (LÅST)'!V45:CA45)</f>
        <v>4Filigranvægge A113, 4LK (DP=Ent.)Betonvæg KON300KON300ENT325Entreprenørprojekterende udarbejder BIM-model til erstatning for KON-rådgivers BIM-model. Rådgiver vedligeholder som udgangspunkt ikke geometriændringer efter aflevering af model til entreprenør.</v>
      </c>
      <c r="C42" t="str">
        <f>'Leverancespecifikation (LÅST)'!N45</f>
        <v>?</v>
      </c>
      <c r="D42" t="str">
        <f>VLOOKUP(Tabel4[[#This Row],[Data fra "5. Basis"]],Leverancespecifikation!C:C,1,FALSE)</f>
        <v>041Filigranvægge A113, 4LK (DP=Ent.)</v>
      </c>
      <c r="E42" t="str">
        <f>_xlfn.CONCAT(Leverancespecifikation!J45,Leverancespecifikation!K45,Leverancespecifikation!L45,Leverancespecifikation!V45:CA45)</f>
        <v>4Filigranvægge A113, 4LK (DP=Ent.)Betonvæg KON300KON300ENT325Entreprenørprojekterende udarbejder BIM-model til erstatning for KON-rådgivers BIM-model. Rådgiver vedligeholder som udgangspunkt ikke geometriændringer efter aflevering af model til entreprenør.</v>
      </c>
      <c r="F42" t="str">
        <f>Leverancespecifikation!N45</f>
        <v>?</v>
      </c>
      <c r="G42" t="str">
        <f t="shared" si="1"/>
        <v/>
      </c>
    </row>
    <row r="43" spans="1:7" x14ac:dyDescent="0.25">
      <c r="A43" t="str">
        <f>'Leverancespecifikation (LÅST)'!C46</f>
        <v>042Filigranvægge A113, 4LK (DP=Rådg.)</v>
      </c>
      <c r="B43" t="str">
        <f>_xlfn.CONCAT('Leverancespecifikation (LÅST)'!J46:L46,'Leverancespecifikation (LÅST)'!V46:CA46)</f>
        <v>4Filigranvægge A113, 4LK (DP=Rådg.)Betonvæg KON300KON300KON325Entreprenørprojekterende udarbejder ikke BIM-model. KON-ingeniør opdaterer hovedgeometri inkl. åbninger, men ikke elementinddeling.</v>
      </c>
      <c r="C43" t="str">
        <f>'Leverancespecifikation (LÅST)'!N46</f>
        <v>?</v>
      </c>
      <c r="D43" t="str">
        <f>VLOOKUP(Tabel4[[#This Row],[Data fra "5. Basis"]],Leverancespecifikation!C:C,1,FALSE)</f>
        <v>042Filigranvægge A113, 4LK (DP=Rådg.)</v>
      </c>
      <c r="E43" t="str">
        <f>_xlfn.CONCAT(Leverancespecifikation!J46,Leverancespecifikation!K46,Leverancespecifikation!L46,Leverancespecifikation!V46:CA46)</f>
        <v>4Filigranvægge A113, 4LK (DP=Rådg.)Betonvæg KON300KON300KON325Entreprenørprojekterende udarbejder ikke BIM-model. KON-ingeniør opdaterer hovedgeometri inkl. åbninger, men ikke elementinddeling.</v>
      </c>
      <c r="F43" t="str">
        <f>Leverancespecifikation!N46</f>
        <v>?</v>
      </c>
      <c r="G43" t="str">
        <f t="shared" si="1"/>
        <v/>
      </c>
    </row>
    <row r="44" spans="1:7" x14ac:dyDescent="0.25">
      <c r="A44" t="str">
        <f>'Leverancespecifikation (LÅST)'!C47</f>
        <v>043Opmurede vægge</v>
      </c>
      <c r="B44" t="str">
        <f>_xlfn.CONCAT('Leverancespecifikation (LÅST)'!J47:L47,'Leverancespecifikation (LÅST)'!V47:CA47)</f>
        <v>4Opmurede væggeVægARK300ARK325ARK325Inkl. opmurede sokler</v>
      </c>
      <c r="C44" t="str">
        <f>'Leverancespecifikation (LÅST)'!N47</f>
        <v>X</v>
      </c>
      <c r="D44" t="str">
        <f>VLOOKUP(Tabel4[[#This Row],[Data fra "5. Basis"]],Leverancespecifikation!C:C,1,FALSE)</f>
        <v>043Opmurede vægge</v>
      </c>
      <c r="E44" t="str">
        <f>_xlfn.CONCAT(Leverancespecifikation!J47,Leverancespecifikation!K47,Leverancespecifikation!L47,Leverancespecifikation!V47:CA47)</f>
        <v>4Opmurede væggeVægARK300ARK325ARK325Inkl. opmurede sokler</v>
      </c>
      <c r="F44" t="str">
        <f>Leverancespecifikation!N47</f>
        <v>X</v>
      </c>
      <c r="G44" t="str">
        <f t="shared" si="1"/>
        <v/>
      </c>
    </row>
    <row r="45" spans="1:7" x14ac:dyDescent="0.25">
      <c r="A45" t="str">
        <f>'Leverancespecifikation (LÅST)'!C48</f>
        <v>044Skeletkonstruerede vægge</v>
      </c>
      <c r="B45" t="str">
        <f>_xlfn.CONCAT('Leverancespecifikation (LÅST)'!J48:L48,'Leverancespecifikation (LÅST)'!V48:CA48)</f>
        <v>4Skeletkonstruerede væggeVægARK300ARK325ARK325</v>
      </c>
      <c r="C45" t="str">
        <f>'Leverancespecifikation (LÅST)'!N48</f>
        <v>X</v>
      </c>
      <c r="D45" t="str">
        <f>VLOOKUP(Tabel4[[#This Row],[Data fra "5. Basis"]],Leverancespecifikation!C:C,1,FALSE)</f>
        <v>044Skeletkonstruerede vægge</v>
      </c>
      <c r="E45" t="str">
        <f>_xlfn.CONCAT(Leverancespecifikation!J48,Leverancespecifikation!K48,Leverancespecifikation!L48,Leverancespecifikation!V48:CA48)</f>
        <v>4Skeletkonstruerede væggeVægARK300ARK325ARK325</v>
      </c>
      <c r="F45" t="str">
        <f>Leverancespecifikation!N48</f>
        <v>X</v>
      </c>
      <c r="G45" t="str">
        <f t="shared" si="1"/>
        <v/>
      </c>
    </row>
    <row r="46" spans="1:7" x14ac:dyDescent="0.25">
      <c r="A46" t="str">
        <f>'Leverancespecifikation (LÅST)'!C49</f>
        <v>045Trævægge, bærende</v>
      </c>
      <c r="B46" t="str">
        <f>_xlfn.CONCAT('Leverancespecifikation (LÅST)'!J49:L49,'Leverancespecifikation (LÅST)'!V49:CA49)</f>
        <v>4Trævægge, bærendeVægKON300KON325KON325Eksempelvis CLT-elementer</v>
      </c>
      <c r="C46" t="str">
        <f>'Leverancespecifikation (LÅST)'!N49</f>
        <v>X</v>
      </c>
      <c r="D46" t="str">
        <f>VLOOKUP(Tabel4[[#This Row],[Data fra "5. Basis"]],Leverancespecifikation!C:C,1,FALSE)</f>
        <v>045Trævægge, bærende</v>
      </c>
      <c r="E46" t="str">
        <f>_xlfn.CONCAT(Leverancespecifikation!J49,Leverancespecifikation!K49,Leverancespecifikation!L49,Leverancespecifikation!V49:CA49)</f>
        <v>4Trævægge, bærendeVægKON300KON325KON325Eksempelvis CLT-elementer</v>
      </c>
      <c r="F46" t="str">
        <f>Leverancespecifikation!N49</f>
        <v>X</v>
      </c>
      <c r="G46" t="str">
        <f t="shared" si="1"/>
        <v/>
      </c>
    </row>
    <row r="47" spans="1:7" x14ac:dyDescent="0.25">
      <c r="A47" t="str">
        <f>'Leverancespecifikation (LÅST)'!C50</f>
        <v>046Glasvægge</v>
      </c>
      <c r="B47" t="str">
        <f>_xlfn.CONCAT('Leverancespecifikation (LÅST)'!J50:L50,'Leverancespecifikation (LÅST)'!V50:CA50)</f>
        <v>4GlasvæggeGlas- / systemvæggeARK300ARK325ARK325</v>
      </c>
      <c r="C47" t="str">
        <f>'Leverancespecifikation (LÅST)'!N50</f>
        <v>X</v>
      </c>
      <c r="D47" t="str">
        <f>VLOOKUP(Tabel4[[#This Row],[Data fra "5. Basis"]],Leverancespecifikation!C:C,1,FALSE)</f>
        <v>046Glasvægge</v>
      </c>
      <c r="E47" t="str">
        <f>_xlfn.CONCAT(Leverancespecifikation!J50,Leverancespecifikation!K50,Leverancespecifikation!L50,Leverancespecifikation!V50:CA50)</f>
        <v>4GlasvæggeGlas- / systemvæggeARK300ARK325ARK325</v>
      </c>
      <c r="F47" t="str">
        <f>Leverancespecifikation!N50</f>
        <v>X</v>
      </c>
      <c r="G47" t="str">
        <f t="shared" si="1"/>
        <v/>
      </c>
    </row>
    <row r="48" spans="1:7" x14ac:dyDescent="0.25">
      <c r="A48" t="str">
        <f>'Leverancespecifikation (LÅST)'!C51</f>
        <v>047Mobilvægge</v>
      </c>
      <c r="B48" t="str">
        <f>_xlfn.CONCAT('Leverancespecifikation (LÅST)'!J51:L51,'Leverancespecifikation (LÅST)'!V51:CA51)</f>
        <v>4MobilvæggeGlas- / systemvæggeARK300ARK325ARK325</v>
      </c>
      <c r="C48" t="str">
        <f>'Leverancespecifikation (LÅST)'!N51</f>
        <v>X</v>
      </c>
      <c r="D48" t="str">
        <f>VLOOKUP(Tabel4[[#This Row],[Data fra "5. Basis"]],Leverancespecifikation!C:C,1,FALSE)</f>
        <v>047Mobilvægge</v>
      </c>
      <c r="E48" t="str">
        <f>_xlfn.CONCAT(Leverancespecifikation!J51,Leverancespecifikation!K51,Leverancespecifikation!L51,Leverancespecifikation!V51:CA51)</f>
        <v>4MobilvæggeGlas- / systemvæggeARK300ARK325ARK325</v>
      </c>
      <c r="F48" t="str">
        <f>Leverancespecifikation!N51</f>
        <v>X</v>
      </c>
      <c r="G48" t="str">
        <f t="shared" si="1"/>
        <v/>
      </c>
    </row>
    <row r="49" spans="1:7" x14ac:dyDescent="0.25">
      <c r="A49" t="str">
        <f>'Leverancespecifikation (LÅST)'!C52</f>
        <v>048Vægge, isolering, under terræn</v>
      </c>
      <c r="B49" t="str">
        <f>_xlfn.CONCAT('Leverancespecifikation (LÅST)'!J52:L52,'Leverancespecifikation (LÅST)'!V52:CA52)</f>
        <v>4Vægge, isolering, under terrænVægKON300KON325KON325Isolering modelleres på overordent niveau. Overlap kan forekomme og yderligere detaljering kan fremgå af 2D-detaljer.</v>
      </c>
      <c r="C49" t="str">
        <f>'Leverancespecifikation (LÅST)'!N52</f>
        <v>X</v>
      </c>
      <c r="D49" t="str">
        <f>VLOOKUP(Tabel4[[#This Row],[Data fra "5. Basis"]],Leverancespecifikation!C:C,1,FALSE)</f>
        <v>048Vægge, isolering, under terræn</v>
      </c>
      <c r="E49" t="str">
        <f>_xlfn.CONCAT(Leverancespecifikation!J52,Leverancespecifikation!K52,Leverancespecifikation!L52,Leverancespecifikation!V52:CA52)</f>
        <v>4Vægge, isolering, under terrænVægKON300KON325KON325Isolering modelleres på overordent niveau. Overlap kan forekomme og yderligere detaljering kan fremgå af 2D-detaljer.</v>
      </c>
      <c r="F49" t="str">
        <f>Leverancespecifikation!N52</f>
        <v>X</v>
      </c>
      <c r="G49" t="str">
        <f t="shared" si="1"/>
        <v/>
      </c>
    </row>
    <row r="50" spans="1:7" x14ac:dyDescent="0.25">
      <c r="A50" t="str">
        <f>'Leverancespecifikation (LÅST)'!C53</f>
        <v>049Vægge, isolering, over terræn</v>
      </c>
      <c r="B50" t="str">
        <f>_xlfn.CONCAT('Leverancespecifikation (LÅST)'!J53:L53,'Leverancespecifikation (LÅST)'!V53:CA53)</f>
        <v xml:space="preserve">4Vægge, isolering, over terrænVægARK300ARK325ARK325Isolering modelleres på overordent niveau. Yderligere detaljering kan fremgå af 2D-detaljer.
Isolering i betonelementer følger forpladen. </v>
      </c>
      <c r="C50" t="str">
        <f>'Leverancespecifikation (LÅST)'!N53</f>
        <v>X</v>
      </c>
      <c r="D50" t="str">
        <f>VLOOKUP(Tabel4[[#This Row],[Data fra "5. Basis"]],Leverancespecifikation!C:C,1,FALSE)</f>
        <v>049Vægge, isolering, over terræn</v>
      </c>
      <c r="E50" t="str">
        <f>_xlfn.CONCAT(Leverancespecifikation!J53,Leverancespecifikation!K53,Leverancespecifikation!L53,Leverancespecifikation!V53:CA53)</f>
        <v xml:space="preserve">4Vægge, isolering, over terrænVægARK300ARK325ARK325Isolering modelleres på overordent niveau. Yderligere detaljering kan fremgå af 2D-detaljer.
Isolering i betonelementer følger forpladen. </v>
      </c>
      <c r="F50" t="str">
        <f>Leverancespecifikation!N53</f>
        <v>X</v>
      </c>
      <c r="G50" t="str">
        <f t="shared" si="1"/>
        <v/>
      </c>
    </row>
    <row r="51" spans="1:7" x14ac:dyDescent="0.25">
      <c r="A51" t="str">
        <f>'Leverancespecifikation (LÅST)'!C54</f>
        <v>050Facader</v>
      </c>
      <c r="B51" t="str">
        <f>_xlfn.CONCAT('Leverancespecifikation (LÅST)'!J54:L54,'Leverancespecifikation (LÅST)'!V54:CA54)</f>
        <v>2Facader</v>
      </c>
      <c r="C51" t="str">
        <f>'Leverancespecifikation (LÅST)'!N54</f>
        <v>X</v>
      </c>
      <c r="D51" t="str">
        <f>VLOOKUP(Tabel4[[#This Row],[Data fra "5. Basis"]],Leverancespecifikation!C:C,1,FALSE)</f>
        <v>050Facader</v>
      </c>
      <c r="E51" t="str">
        <f>_xlfn.CONCAT(Leverancespecifikation!J54,Leverancespecifikation!K54,Leverancespecifikation!L54,Leverancespecifikation!V54:CA54)</f>
        <v>2Facader</v>
      </c>
      <c r="F51" t="str">
        <f>Leverancespecifikation!N54</f>
        <v>X</v>
      </c>
      <c r="G51" t="str">
        <f t="shared" si="1"/>
        <v/>
      </c>
    </row>
    <row r="52" spans="1:7" x14ac:dyDescent="0.25">
      <c r="A52" t="str">
        <f>'Leverancespecifikation (LÅST)'!C55</f>
        <v>051Generiske facader</v>
      </c>
      <c r="B52" t="str">
        <f>_xlfn.CONCAT('Leverancespecifikation (LÅST)'!J55:L55,'Leverancespecifikation (LÅST)'!V55:CA55)</f>
        <v>4Generiske facaderVægARK200</v>
      </c>
      <c r="C52" t="str">
        <f>'Leverancespecifikation (LÅST)'!N55</f>
        <v>X</v>
      </c>
      <c r="D52" t="str">
        <f>VLOOKUP(Tabel4[[#This Row],[Data fra "5. Basis"]],Leverancespecifikation!C:C,1,FALSE)</f>
        <v>051Generiske facader</v>
      </c>
      <c r="E52" t="str">
        <f>_xlfn.CONCAT(Leverancespecifikation!J55,Leverancespecifikation!K55,Leverancespecifikation!L55,Leverancespecifikation!V55:CA55)</f>
        <v>4Generiske facaderVægARK200</v>
      </c>
      <c r="F52" t="str">
        <f>Leverancespecifikation!N55</f>
        <v>X</v>
      </c>
      <c r="G52" t="str">
        <f t="shared" si="1"/>
        <v/>
      </c>
    </row>
    <row r="53" spans="1:7" x14ac:dyDescent="0.25">
      <c r="A53" t="str">
        <f>'Leverancespecifikation (LÅST)'!C56</f>
        <v>052Sandwichelementer, beton, 
Bagvægge A113, 3R</v>
      </c>
      <c r="B53" t="str">
        <f>_xlfn.CONCAT('Leverancespecifikation (LÅST)'!J56:L56,'Leverancespecifikation (LÅST)'!V56:CA56)</f>
        <v>4Sandwichelementer, beton, 
Bagvægge A113, 3RBetonvæg KON300KON325KON325</v>
      </c>
      <c r="C53" t="str">
        <f>'Leverancespecifikation (LÅST)'!N56</f>
        <v>?</v>
      </c>
      <c r="D53" t="str">
        <f>VLOOKUP(Tabel4[[#This Row],[Data fra "5. Basis"]],Leverancespecifikation!C:C,1,FALSE)</f>
        <v>052Sandwichelementer, beton, 
Bagvægge A113, 3R</v>
      </c>
      <c r="E53" t="str">
        <f>_xlfn.CONCAT(Leverancespecifikation!J56,Leverancespecifikation!K56,Leverancespecifikation!L56,Leverancespecifikation!V56:CA56)</f>
        <v>4Sandwichelementer, beton, 
Bagvægge A113, 3RBetonvæg KON300KON325KON325</v>
      </c>
      <c r="F53" t="str">
        <f>Leverancespecifikation!N56</f>
        <v>?</v>
      </c>
      <c r="G53" t="str">
        <f t="shared" si="1"/>
        <v/>
      </c>
    </row>
    <row r="54" spans="1:7" x14ac:dyDescent="0.25">
      <c r="A54" t="str">
        <f>'Leverancespecifikation (LÅST)'!C57</f>
        <v>053Sandwichelementer, beton, 
Bagvægge A113, 4LK (DP=Ent.)</v>
      </c>
      <c r="B54" t="str">
        <f>_xlfn.CONCAT('Leverancespecifikation (LÅST)'!J57:L57,'Leverancespecifikation (LÅST)'!V57:CA57)</f>
        <v>4Sandwichelementer, beton, 
Bagvægge A113, 4LK (DP=Ent.)Betonvæg KON300KON300ENT325Entreprenørprojekterende udarbejder BIM-model til erstatning for KON-rådgivers BIM-model. Rådgiver vedligeholder som udgangspunkt ikke geometriændringer efter aflevering af model til entreprenør.</v>
      </c>
      <c r="C54" t="str">
        <f>'Leverancespecifikation (LÅST)'!N57</f>
        <v>?</v>
      </c>
      <c r="D54" t="str">
        <f>VLOOKUP(Tabel4[[#This Row],[Data fra "5. Basis"]],Leverancespecifikation!C:C,1,FALSE)</f>
        <v>053Sandwichelementer, beton, 
Bagvægge A113, 4LK (DP=Ent.)</v>
      </c>
      <c r="E54" t="str">
        <f>_xlfn.CONCAT(Leverancespecifikation!J57,Leverancespecifikation!K57,Leverancespecifikation!L57,Leverancespecifikation!V57:CA57)</f>
        <v>4Sandwichelementer, beton, 
Bagvægge A113, 4LK (DP=Ent.)Betonvæg KON300KON300ENT325Entreprenørprojekterende udarbejder BIM-model til erstatning for KON-rådgivers BIM-model. Rådgiver vedligeholder som udgangspunkt ikke geometriændringer efter aflevering af model til entreprenør.</v>
      </c>
      <c r="F54" t="str">
        <f>Leverancespecifikation!N57</f>
        <v>?</v>
      </c>
      <c r="G54" t="str">
        <f t="shared" si="1"/>
        <v/>
      </c>
    </row>
    <row r="55" spans="1:7" x14ac:dyDescent="0.25">
      <c r="A55" t="str">
        <f>'Leverancespecifikation (LÅST)'!C58</f>
        <v>054Sandwichelementer, beton, 
Bagvægge A113, 4LK (DP=Rådg.)</v>
      </c>
      <c r="B55" t="str">
        <f>_xlfn.CONCAT('Leverancespecifikation (LÅST)'!J58:L58,'Leverancespecifikation (LÅST)'!V58:CA58)</f>
        <v>4Sandwichelementer, beton, 
Bagvægge A113, 4LK (DP=Rådg.)Betonvæg KON300KON300KON325Entreprenørprojekterende udarbejder ikke BIM-model. KON-ingeniør opdaterer hovedgeometri inkl. åbninger, men ikke elementinddeling.</v>
      </c>
      <c r="C55" t="str">
        <f>'Leverancespecifikation (LÅST)'!N58</f>
        <v>?</v>
      </c>
      <c r="D55" t="str">
        <f>VLOOKUP(Tabel4[[#This Row],[Data fra "5. Basis"]],Leverancespecifikation!C:C,1,FALSE)</f>
        <v>054Sandwichelementer, beton, 
Bagvægge A113, 4LK (DP=Rådg.)</v>
      </c>
      <c r="E55" t="str">
        <f>_xlfn.CONCAT(Leverancespecifikation!J58,Leverancespecifikation!K58,Leverancespecifikation!L58,Leverancespecifikation!V58:CA58)</f>
        <v>4Sandwichelementer, beton, 
Bagvægge A113, 4LK (DP=Rådg.)Betonvæg KON300KON300KON325Entreprenørprojekterende udarbejder ikke BIM-model. KON-ingeniør opdaterer hovedgeometri inkl. åbninger, men ikke elementinddeling.</v>
      </c>
      <c r="F55" t="str">
        <f>Leverancespecifikation!N58</f>
        <v>?</v>
      </c>
      <c r="G55" t="str">
        <f t="shared" si="1"/>
        <v/>
      </c>
    </row>
    <row r="56" spans="1:7" x14ac:dyDescent="0.25">
      <c r="A56" t="str">
        <f>'Leverancespecifikation (LÅST)'!C59</f>
        <v>055Sandwichelementer, beton, 
Bagvægge</v>
      </c>
      <c r="B56" t="str">
        <f>_xlfn.CONCAT('Leverancespecifikation (LÅST)'!J59:L59,'Leverancespecifikation (LÅST)'!V59:CA59)</f>
        <v>4Sandwichelementer, beton, 
BagvæggeBetonvæg KON300KON300KON325</v>
      </c>
      <c r="C56" t="str">
        <f>'Leverancespecifikation (LÅST)'!N59</f>
        <v>?</v>
      </c>
      <c r="D56" t="str">
        <f>VLOOKUP(Tabel4[[#This Row],[Data fra "5. Basis"]],Leverancespecifikation!C:C,1,FALSE)</f>
        <v>055Sandwichelementer, beton, 
Bagvægge</v>
      </c>
      <c r="E56" t="str">
        <f>_xlfn.CONCAT(Leverancespecifikation!J59,Leverancespecifikation!K59,Leverancespecifikation!L59,Leverancespecifikation!V59:CA59)</f>
        <v>4Sandwichelementer, beton, 
BagvæggeBetonvæg KON300KON300KON325</v>
      </c>
      <c r="F56" t="str">
        <f>Leverancespecifikation!N59</f>
        <v>?</v>
      </c>
      <c r="G56" t="str">
        <f t="shared" si="1"/>
        <v/>
      </c>
    </row>
    <row r="57" spans="1:7" x14ac:dyDescent="0.25">
      <c r="A57" t="str">
        <f>'Leverancespecifikation (LÅST)'!C60</f>
        <v>056Sandwichelementer, beton, 
Formure/plade og isolering</v>
      </c>
      <c r="B57" t="str">
        <f>_xlfn.CONCAT('Leverancespecifikation (LÅST)'!J60:L60,'Leverancespecifikation (LÅST)'!V60:CA60)</f>
        <v xml:space="preserve">4Sandwichelementer, beton, 
Formure/plade og isoleringBetonvæg </v>
      </c>
      <c r="C57" t="str">
        <f>'Leverancespecifikation (LÅST)'!N60</f>
        <v>?</v>
      </c>
      <c r="D57" t="str">
        <f>VLOOKUP(Tabel4[[#This Row],[Data fra "5. Basis"]],Leverancespecifikation!C:C,1,FALSE)</f>
        <v>056Sandwichelementer, beton, 
Formure/plade og isolering</v>
      </c>
      <c r="E57" t="str">
        <f>_xlfn.CONCAT(Leverancespecifikation!J60,Leverancespecifikation!K60,Leverancespecifikation!L60,Leverancespecifikation!V60:CA60)</f>
        <v xml:space="preserve">4Sandwichelementer, beton, 
Formure/plade og isoleringBetonvæg </v>
      </c>
      <c r="F57" t="str">
        <f>Leverancespecifikation!N60</f>
        <v>?</v>
      </c>
      <c r="G57" t="str">
        <f t="shared" si="1"/>
        <v/>
      </c>
    </row>
    <row r="58" spans="1:7" x14ac:dyDescent="0.25">
      <c r="A58" t="str">
        <f>'Leverancespecifikation (LÅST)'!C61</f>
        <v>057Opmurede facader</v>
      </c>
      <c r="B58" t="str">
        <f>_xlfn.CONCAT('Leverancespecifikation (LÅST)'!J61:L61,'Leverancespecifikation (LÅST)'!V61:CA61)</f>
        <v>4Opmurede facaderVægARK300ARK325ARK325</v>
      </c>
      <c r="C58" t="str">
        <f>'Leverancespecifikation (LÅST)'!N61</f>
        <v>X</v>
      </c>
      <c r="D58" t="str">
        <f>VLOOKUP(Tabel4[[#This Row],[Data fra "5. Basis"]],Leverancespecifikation!C:C,1,FALSE)</f>
        <v>057Opmurede facader</v>
      </c>
      <c r="E58" t="str">
        <f>_xlfn.CONCAT(Leverancespecifikation!J61,Leverancespecifikation!K61,Leverancespecifikation!L61,Leverancespecifikation!V61:CA61)</f>
        <v>4Opmurede facaderVægARK300ARK325ARK325</v>
      </c>
      <c r="F58" t="str">
        <f>Leverancespecifikation!N61</f>
        <v>X</v>
      </c>
      <c r="G58" t="str">
        <f t="shared" si="1"/>
        <v/>
      </c>
    </row>
    <row r="59" spans="1:7" x14ac:dyDescent="0.25">
      <c r="A59" t="str">
        <f>'Leverancespecifikation (LÅST)'!C62</f>
        <v>058Skeletkonstruerede facader</v>
      </c>
      <c r="B59" t="str">
        <f>_xlfn.CONCAT('Leverancespecifikation (LÅST)'!J62:L62,'Leverancespecifikation (LÅST)'!V62:CA62)</f>
        <v>4Skeletkonstruerede facaderVægARK300ARK325ARK325</v>
      </c>
      <c r="C59" t="str">
        <f>'Leverancespecifikation (LÅST)'!N62</f>
        <v>X</v>
      </c>
      <c r="D59" t="str">
        <f>VLOOKUP(Tabel4[[#This Row],[Data fra "5. Basis"]],Leverancespecifikation!C:C,1,FALSE)</f>
        <v>058Skeletkonstruerede facader</v>
      </c>
      <c r="E59" t="str">
        <f>_xlfn.CONCAT(Leverancespecifikation!J62,Leverancespecifikation!K62,Leverancespecifikation!L62,Leverancespecifikation!V62:CA62)</f>
        <v>4Skeletkonstruerede facaderVægARK300ARK325ARK325</v>
      </c>
      <c r="F59" t="str">
        <f>Leverancespecifikation!N62</f>
        <v>X</v>
      </c>
      <c r="G59" t="str">
        <f t="shared" si="1"/>
        <v/>
      </c>
    </row>
    <row r="60" spans="1:7" x14ac:dyDescent="0.25">
      <c r="A60" t="str">
        <f>'Leverancespecifikation (LÅST)'!C63</f>
        <v>059Glasfacadesystem</v>
      </c>
      <c r="B60" t="str">
        <f>_xlfn.CONCAT('Leverancespecifikation (LÅST)'!J63:L63,'Leverancespecifikation (LÅST)'!V63:CA63)</f>
        <v>4GlasfacadesystemGlas- / systemvæggeARK300ARK325ARK325</v>
      </c>
      <c r="C60" t="str">
        <f>'Leverancespecifikation (LÅST)'!N63</f>
        <v>X</v>
      </c>
      <c r="D60" t="str">
        <f>VLOOKUP(Tabel4[[#This Row],[Data fra "5. Basis"]],Leverancespecifikation!C:C,1,FALSE)</f>
        <v>059Glasfacadesystem</v>
      </c>
      <c r="E60" t="str">
        <f>_xlfn.CONCAT(Leverancespecifikation!J63,Leverancespecifikation!K63,Leverancespecifikation!L63,Leverancespecifikation!V63:CA63)</f>
        <v>4GlasfacadesystemGlas- / systemvæggeARK300ARK325ARK325</v>
      </c>
      <c r="F60" t="str">
        <f>Leverancespecifikation!N63</f>
        <v>X</v>
      </c>
      <c r="G60" t="str">
        <f t="shared" si="1"/>
        <v/>
      </c>
    </row>
    <row r="61" spans="1:7" x14ac:dyDescent="0.25">
      <c r="A61" t="str">
        <f>'Leverancespecifikation (LÅST)'!C64</f>
        <v>060Isoleringsvægssystemer</v>
      </c>
      <c r="B61" t="str">
        <f>_xlfn.CONCAT('Leverancespecifikation (LÅST)'!J64:L64,'Leverancespecifikation (LÅST)'!V64:CA64)</f>
        <v>4IsoleringsvægssystemerVægARK300ARK325ARK325</v>
      </c>
      <c r="C61" t="str">
        <f>'Leverancespecifikation (LÅST)'!N64</f>
        <v>X</v>
      </c>
      <c r="D61" t="str">
        <f>VLOOKUP(Tabel4[[#This Row],[Data fra "5. Basis"]],Leverancespecifikation!C:C,1,FALSE)</f>
        <v>060Isoleringsvægssystemer</v>
      </c>
      <c r="E61" t="str">
        <f>_xlfn.CONCAT(Leverancespecifikation!J64,Leverancespecifikation!K64,Leverancespecifikation!L64,Leverancespecifikation!V64:CA64)</f>
        <v>4IsoleringsvægssystemerVægARK300ARK325ARK325</v>
      </c>
      <c r="F61" t="str">
        <f>Leverancespecifikation!N64</f>
        <v>X</v>
      </c>
      <c r="G61" t="str">
        <f t="shared" si="1"/>
        <v/>
      </c>
    </row>
    <row r="62" spans="1:7" x14ac:dyDescent="0.25">
      <c r="A62" t="str">
        <f>'Leverancespecifikation (LÅST)'!C65</f>
        <v>061Bjælker</v>
      </c>
      <c r="B62" t="str">
        <f>_xlfn.CONCAT('Leverancespecifikation (LÅST)'!J65:L65,'Leverancespecifikation (LÅST)'!V65:CA65)</f>
        <v>2Bjælker</v>
      </c>
      <c r="C62" t="str">
        <f>'Leverancespecifikation (LÅST)'!N65</f>
        <v>X</v>
      </c>
      <c r="D62" t="str">
        <f>VLOOKUP(Tabel4[[#This Row],[Data fra "5. Basis"]],Leverancespecifikation!C:C,1,FALSE)</f>
        <v>061Bjælker</v>
      </c>
      <c r="E62" t="str">
        <f>_xlfn.CONCAT(Leverancespecifikation!J65,Leverancespecifikation!K65,Leverancespecifikation!L65,Leverancespecifikation!V65:CA65)</f>
        <v>2Bjælker</v>
      </c>
      <c r="F62" t="str">
        <f>Leverancespecifikation!N65</f>
        <v>X</v>
      </c>
      <c r="G62" t="str">
        <f t="shared" si="1"/>
        <v/>
      </c>
    </row>
    <row r="63" spans="1:7" x14ac:dyDescent="0.25">
      <c r="A63" t="str">
        <f>'Leverancespecifikation (LÅST)'!C66</f>
        <v>062Betonbjælke, pladsstøbt</v>
      </c>
      <c r="B63" t="str">
        <f>_xlfn.CONCAT('Leverancespecifikation (LÅST)'!J66:L66,'Leverancespecifikation (LÅST)'!V66:CA66)</f>
        <v>4Betonbjælke, pladsstøbtBetonbjælkeKON300KON325KON325</v>
      </c>
      <c r="C63" t="str">
        <f>'Leverancespecifikation (LÅST)'!N66</f>
        <v>X</v>
      </c>
      <c r="D63" t="str">
        <f>VLOOKUP(Tabel4[[#This Row],[Data fra "5. Basis"]],Leverancespecifikation!C:C,1,FALSE)</f>
        <v>062Betonbjælke, pladsstøbt</v>
      </c>
      <c r="E63" t="str">
        <f>_xlfn.CONCAT(Leverancespecifikation!J66,Leverancespecifikation!K66,Leverancespecifikation!L66,Leverancespecifikation!V66:CA66)</f>
        <v>4Betonbjælke, pladsstøbtBetonbjælkeKON300KON325KON325</v>
      </c>
      <c r="F63" t="str">
        <f>Leverancespecifikation!N66</f>
        <v>X</v>
      </c>
      <c r="G63" t="str">
        <f t="shared" si="1"/>
        <v/>
      </c>
    </row>
    <row r="64" spans="1:7" x14ac:dyDescent="0.25">
      <c r="A64" t="str">
        <f>'Leverancespecifikation (LÅST)'!C67</f>
        <v>063Betonelementbjælker</v>
      </c>
      <c r="B64" t="str">
        <f>_xlfn.CONCAT('Leverancespecifikation (LÅST)'!J67:L67,'Leverancespecifikation (LÅST)'!V67:CA67)</f>
        <v>4BetonelementbjælkerBetonbjælkeKON300KON325KON325</v>
      </c>
      <c r="C64" t="str">
        <f>'Leverancespecifikation (LÅST)'!N67</f>
        <v>?</v>
      </c>
      <c r="D64" t="str">
        <f>VLOOKUP(Tabel4[[#This Row],[Data fra "5. Basis"]],Leverancespecifikation!C:C,1,FALSE)</f>
        <v>063Betonelementbjælker</v>
      </c>
      <c r="E64" t="str">
        <f>_xlfn.CONCAT(Leverancespecifikation!J67,Leverancespecifikation!K67,Leverancespecifikation!L67,Leverancespecifikation!V67:CA67)</f>
        <v>4BetonelementbjælkerBetonbjælkeKON300KON325KON325</v>
      </c>
      <c r="F64" t="str">
        <f>Leverancespecifikation!N67</f>
        <v>?</v>
      </c>
      <c r="G64" t="str">
        <f t="shared" si="1"/>
        <v/>
      </c>
    </row>
    <row r="65" spans="1:7" x14ac:dyDescent="0.25">
      <c r="A65" t="str">
        <f>'Leverancespecifikation (LÅST)'!C68</f>
        <v>064Betonelementbjælker A113, 3R</v>
      </c>
      <c r="B65" t="str">
        <f>_xlfn.CONCAT('Leverancespecifikation (LÅST)'!J68:L68,'Leverancespecifikation (LÅST)'!V68:CA68)</f>
        <v>4Betonelementbjælker A113, 3RBetonbjælkeKON300KON325KON325</v>
      </c>
      <c r="C65" t="str">
        <f>'Leverancespecifikation (LÅST)'!N68</f>
        <v>?</v>
      </c>
      <c r="D65" t="str">
        <f>VLOOKUP(Tabel4[[#This Row],[Data fra "5. Basis"]],Leverancespecifikation!C:C,1,FALSE)</f>
        <v>064Betonelementbjælker A113, 3R</v>
      </c>
      <c r="E65" t="str">
        <f>_xlfn.CONCAT(Leverancespecifikation!J68,Leverancespecifikation!K68,Leverancespecifikation!L68,Leverancespecifikation!V68:CA68)</f>
        <v>4Betonelementbjælker A113, 3RBetonbjælkeKON300KON325KON325</v>
      </c>
      <c r="F65" t="str">
        <f>Leverancespecifikation!N68</f>
        <v>?</v>
      </c>
      <c r="G65" t="str">
        <f t="shared" si="1"/>
        <v/>
      </c>
    </row>
    <row r="66" spans="1:7" x14ac:dyDescent="0.25">
      <c r="A66" t="str">
        <f>'Leverancespecifikation (LÅST)'!C69</f>
        <v>065Betonelementbjælker A113, 4LK (DP=Ent.)</v>
      </c>
      <c r="B66" t="str">
        <f>_xlfn.CONCAT('Leverancespecifikation (LÅST)'!J69:L69,'Leverancespecifikation (LÅST)'!V69:CA69)</f>
        <v>4Betonelementbjælker A113, 4LK (DP=Ent.)BetonbjælkeKON300KON300ENT325Entreprenørprojekterende udarbejder BIM-model til erstatning for KON-rådgivers BIM-model.</v>
      </c>
      <c r="C66" t="str">
        <f>'Leverancespecifikation (LÅST)'!N69</f>
        <v>?</v>
      </c>
      <c r="D66" t="str">
        <f>VLOOKUP(Tabel4[[#This Row],[Data fra "5. Basis"]],Leverancespecifikation!C:C,1,FALSE)</f>
        <v>065Betonelementbjælker A113, 4LK (DP=Ent.)</v>
      </c>
      <c r="E66" t="str">
        <f>_xlfn.CONCAT(Leverancespecifikation!J69,Leverancespecifikation!K69,Leverancespecifikation!L69,Leverancespecifikation!V69:CA69)</f>
        <v>4Betonelementbjælker A113, 4LK (DP=Ent.)BetonbjælkeKON300KON300ENT325Entreprenørprojekterende udarbejder BIM-model til erstatning for KON-rådgivers BIM-model.</v>
      </c>
      <c r="F66" t="str">
        <f>Leverancespecifikation!N69</f>
        <v>?</v>
      </c>
      <c r="G66" t="str">
        <f t="shared" si="1"/>
        <v/>
      </c>
    </row>
    <row r="67" spans="1:7" x14ac:dyDescent="0.25">
      <c r="A67" t="str">
        <f>'Leverancespecifikation (LÅST)'!C70</f>
        <v>066Betonelementbjælker A113, 4LK (DP=Rådg.)</v>
      </c>
      <c r="B67" t="str">
        <f>_xlfn.CONCAT('Leverancespecifikation (LÅST)'!J70:L70,'Leverancespecifikation (LÅST)'!V70:CA70)</f>
        <v>4Betonelementbjælker A113, 4LK (DP=Rådg.)BetonbjælkeKON300KON300KON325Entreprenørprojekterende udarbejder IKKE BIM-model. KON-ingeniør opdaterer hovedgeometri.</v>
      </c>
      <c r="C67" t="str">
        <f>'Leverancespecifikation (LÅST)'!N70</f>
        <v>?</v>
      </c>
      <c r="D67" t="str">
        <f>VLOOKUP(Tabel4[[#This Row],[Data fra "5. Basis"]],Leverancespecifikation!C:C,1,FALSE)</f>
        <v>066Betonelementbjælker A113, 4LK (DP=Rådg.)</v>
      </c>
      <c r="E67" t="str">
        <f>_xlfn.CONCAT(Leverancespecifikation!J70,Leverancespecifikation!K70,Leverancespecifikation!L70,Leverancespecifikation!V70:CA70)</f>
        <v>4Betonelementbjælker A113, 4LK (DP=Rådg.)BetonbjælkeKON300KON300KON325Entreprenørprojekterende udarbejder IKKE BIM-model. KON-ingeniør opdaterer hovedgeometri.</v>
      </c>
      <c r="F67" t="str">
        <f>Leverancespecifikation!N70</f>
        <v>?</v>
      </c>
      <c r="G67" t="str">
        <f t="shared" ref="G67:G130" si="2">IF(B67=E67,IF(C67=F67,"","P"),"P")</f>
        <v/>
      </c>
    </row>
    <row r="68" spans="1:7" x14ac:dyDescent="0.25">
      <c r="A68" t="str">
        <f>'Leverancespecifikation (LÅST)'!C71</f>
        <v>067Stålbjælker</v>
      </c>
      <c r="B68" t="str">
        <f>_xlfn.CONCAT('Leverancespecifikation (LÅST)'!J71:L71,'Leverancespecifikation (LÅST)'!V71:CA71)</f>
        <v xml:space="preserve">4StålbjælkerStålbjælkeKON300KON325KON325Brandisolering modelleres ved 325 på et overordent niveau med fokus på pladsreservation, overlap kan forekomme. Brandmaling modelleres ikke. Yderligere detaljering omkring brandisolering kan fremgå af 2D-detaljer.  </v>
      </c>
      <c r="C68" t="str">
        <f>'Leverancespecifikation (LÅST)'!N71</f>
        <v>X</v>
      </c>
      <c r="D68" t="str">
        <f>VLOOKUP(Tabel4[[#This Row],[Data fra "5. Basis"]],Leverancespecifikation!C:C,1,FALSE)</f>
        <v>067Stålbjælker</v>
      </c>
      <c r="E68" t="str">
        <f>_xlfn.CONCAT(Leverancespecifikation!J71,Leverancespecifikation!K71,Leverancespecifikation!L71,Leverancespecifikation!V71:CA71)</f>
        <v xml:space="preserve">4StålbjælkerStålbjælkeKON300KON325KON325Brandisolering modelleres ved 325 på et overordent niveau med fokus på pladsreservation, overlap kan forekomme. Brandmaling modelleres ikke. Yderligere detaljering omkring brandisolering kan fremgå af 2D-detaljer.  </v>
      </c>
      <c r="F68" t="str">
        <f>Leverancespecifikation!N71</f>
        <v>X</v>
      </c>
      <c r="G68" t="str">
        <f t="shared" si="2"/>
        <v/>
      </c>
    </row>
    <row r="69" spans="1:7" x14ac:dyDescent="0.25">
      <c r="A69" t="str">
        <f>'Leverancespecifikation (LÅST)'!C72</f>
        <v>068Kompositbjælker, Stål-beton</v>
      </c>
      <c r="B69" t="str">
        <f>_xlfn.CONCAT('Leverancespecifikation (LÅST)'!J72:L72,'Leverancespecifikation (LÅST)'!V72:CA72)</f>
        <v>4Kompositbjælker, Stål-betonStålbjælkeKON300KON325ENT325Entreprenørprojekterende udarbejder BIM-model til erstatning for KON-rådgivers BIM-model.</v>
      </c>
      <c r="C69" t="str">
        <f>'Leverancespecifikation (LÅST)'!N72</f>
        <v>?</v>
      </c>
      <c r="D69" t="str">
        <f>VLOOKUP(Tabel4[[#This Row],[Data fra "5. Basis"]],Leverancespecifikation!C:C,1,FALSE)</f>
        <v>068Kompositbjælker, Stål-beton</v>
      </c>
      <c r="E69" t="str">
        <f>_xlfn.CONCAT(Leverancespecifikation!J72,Leverancespecifikation!K72,Leverancespecifikation!L72,Leverancespecifikation!V72:CA72)</f>
        <v>4Kompositbjælker, Stål-betonStålbjælkeKON300KON325ENT325Entreprenørprojekterende udarbejder BIM-model til erstatning for KON-rådgivers BIM-model.</v>
      </c>
      <c r="F69" t="str">
        <f>Leverancespecifikation!N72</f>
        <v>?</v>
      </c>
      <c r="G69" t="str">
        <f t="shared" si="2"/>
        <v/>
      </c>
    </row>
    <row r="70" spans="1:7" x14ac:dyDescent="0.25">
      <c r="A70" t="str">
        <f>'Leverancespecifikation (LÅST)'!C73</f>
        <v>069Kompositbjælker, Stål-beton</v>
      </c>
      <c r="B70" t="str">
        <f>_xlfn.CONCAT('Leverancespecifikation (LÅST)'!J73:L73,'Leverancespecifikation (LÅST)'!V73:CA73)</f>
        <v>4Kompositbjælker, Stål-betonStålbjælkeKON300KON325KON325Entreprenørprojekterende udarbejder IKKE BIM-model. KON-ingeniør opdaterer hovedgeometri.</v>
      </c>
      <c r="C70" t="str">
        <f>'Leverancespecifikation (LÅST)'!N73</f>
        <v>?</v>
      </c>
      <c r="D70" t="str">
        <f>VLOOKUP(Tabel4[[#This Row],[Data fra "5. Basis"]],Leverancespecifikation!C:C,1,FALSE)</f>
        <v>069Kompositbjælker, Stål-beton</v>
      </c>
      <c r="E70" t="str">
        <f>_xlfn.CONCAT(Leverancespecifikation!J73,Leverancespecifikation!K73,Leverancespecifikation!L73,Leverancespecifikation!V73:CA73)</f>
        <v>4Kompositbjælker, Stål-betonStålbjælkeKON300KON325KON325Entreprenørprojekterende udarbejder IKKE BIM-model. KON-ingeniør opdaterer hovedgeometri.</v>
      </c>
      <c r="F70" t="str">
        <f>Leverancespecifikation!N73</f>
        <v>?</v>
      </c>
      <c r="G70" t="str">
        <f t="shared" si="2"/>
        <v/>
      </c>
    </row>
    <row r="71" spans="1:7" x14ac:dyDescent="0.25">
      <c r="A71" t="str">
        <f>'Leverancespecifikation (LÅST)'!C74</f>
        <v>070Træbjælker, Bærende</v>
      </c>
      <c r="B71" t="str">
        <f>_xlfn.CONCAT('Leverancespecifikation (LÅST)'!J74:L74,'Leverancespecifikation (LÅST)'!V74:CA74)</f>
        <v>4Træbjælker, BærendeStålbjælkeKON300KON325KON325</v>
      </c>
      <c r="C71" t="str">
        <f>'Leverancespecifikation (LÅST)'!N74</f>
        <v>X</v>
      </c>
      <c r="D71" t="str">
        <f>VLOOKUP(Tabel4[[#This Row],[Data fra "5. Basis"]],Leverancespecifikation!C:C,1,FALSE)</f>
        <v>070Træbjælker, Bærende</v>
      </c>
      <c r="E71" t="str">
        <f>_xlfn.CONCAT(Leverancespecifikation!J74,Leverancespecifikation!K74,Leverancespecifikation!L74,Leverancespecifikation!V74:CA74)</f>
        <v>4Træbjælker, BærendeStålbjælkeKON300KON325KON325</v>
      </c>
      <c r="F71" t="str">
        <f>Leverancespecifikation!N74</f>
        <v>X</v>
      </c>
      <c r="G71" t="str">
        <f t="shared" si="2"/>
        <v/>
      </c>
    </row>
    <row r="72" spans="1:7" x14ac:dyDescent="0.25">
      <c r="A72" t="str">
        <f>'Leverancespecifikation (LÅST)'!C75</f>
        <v>071Træbjælker, Ikke bærende</v>
      </c>
      <c r="B72" t="str">
        <f>_xlfn.CONCAT('Leverancespecifikation (LÅST)'!J75:L75,'Leverancespecifikation (LÅST)'!V75:CA75)</f>
        <v>4Træbjælker, Ikke bærendeStålbjælkeARK300ARK325ARK325</v>
      </c>
      <c r="C72" t="str">
        <f>'Leverancespecifikation (LÅST)'!N75</f>
        <v>X</v>
      </c>
      <c r="D72" t="str">
        <f>VLOOKUP(Tabel4[[#This Row],[Data fra "5. Basis"]],Leverancespecifikation!C:C,1,FALSE)</f>
        <v>071Træbjælker, Ikke bærende</v>
      </c>
      <c r="E72" t="str">
        <f>_xlfn.CONCAT(Leverancespecifikation!J75,Leverancespecifikation!K75,Leverancespecifikation!L75,Leverancespecifikation!V75:CA75)</f>
        <v>4Træbjælker, Ikke bærendeStålbjælkeARK300ARK325ARK325</v>
      </c>
      <c r="F72" t="str">
        <f>Leverancespecifikation!N75</f>
        <v>X</v>
      </c>
      <c r="G72" t="str">
        <f t="shared" si="2"/>
        <v/>
      </c>
    </row>
    <row r="73" spans="1:7" x14ac:dyDescent="0.25">
      <c r="A73" t="str">
        <f>'Leverancespecifikation (LÅST)'!C76</f>
        <v>072Søjler</v>
      </c>
      <c r="B73" t="str">
        <f>_xlfn.CONCAT('Leverancespecifikation (LÅST)'!J76:L76,'Leverancespecifikation (LÅST)'!V76:CA76)</f>
        <v>2Søjler</v>
      </c>
      <c r="C73" t="str">
        <f>'Leverancespecifikation (LÅST)'!N76</f>
        <v>X</v>
      </c>
      <c r="D73" t="str">
        <f>VLOOKUP(Tabel4[[#This Row],[Data fra "5. Basis"]],Leverancespecifikation!C:C,1,FALSE)</f>
        <v>072Søjler</v>
      </c>
      <c r="E73" t="str">
        <f>_xlfn.CONCAT(Leverancespecifikation!J76,Leverancespecifikation!K76,Leverancespecifikation!L76,Leverancespecifikation!V76:CA76)</f>
        <v>2Søjler</v>
      </c>
      <c r="F73" t="str">
        <f>Leverancespecifikation!N76</f>
        <v>X</v>
      </c>
      <c r="G73" t="str">
        <f t="shared" si="2"/>
        <v/>
      </c>
    </row>
    <row r="74" spans="1:7" x14ac:dyDescent="0.25">
      <c r="A74" t="str">
        <f>'Leverancespecifikation (LÅST)'!C77</f>
        <v>073Generiske søjler</v>
      </c>
      <c r="B74" t="str">
        <f>_xlfn.CONCAT('Leverancespecifikation (LÅST)'!J77:L77,'Leverancespecifikation (LÅST)'!V77:CA77)</f>
        <v>4Generiske søjler-ARK200</v>
      </c>
      <c r="C74" t="str">
        <f>'Leverancespecifikation (LÅST)'!N77</f>
        <v>X</v>
      </c>
      <c r="D74" t="str">
        <f>VLOOKUP(Tabel4[[#This Row],[Data fra "5. Basis"]],Leverancespecifikation!C:C,1,FALSE)</f>
        <v>073Generiske søjler</v>
      </c>
      <c r="E74" t="str">
        <f>_xlfn.CONCAT(Leverancespecifikation!J77,Leverancespecifikation!K77,Leverancespecifikation!L77,Leverancespecifikation!V77:CA77)</f>
        <v>4Generiske søjler-ARK200</v>
      </c>
      <c r="F74" t="str">
        <f>Leverancespecifikation!N77</f>
        <v>X</v>
      </c>
      <c r="G74" t="str">
        <f t="shared" si="2"/>
        <v/>
      </c>
    </row>
    <row r="75" spans="1:7" x14ac:dyDescent="0.25">
      <c r="A75" t="str">
        <f>'Leverancespecifikation (LÅST)'!C78</f>
        <v>074Betonsøjle, pladsstøbt</v>
      </c>
      <c r="B75" t="str">
        <f>_xlfn.CONCAT('Leverancespecifikation (LÅST)'!J78:L78,'Leverancespecifikation (LÅST)'!V78:CA78)</f>
        <v>4Betonsøjle, pladsstøbtBetonsøjleKON300KON325KON325</v>
      </c>
      <c r="C75" t="str">
        <f>'Leverancespecifikation (LÅST)'!N78</f>
        <v>X</v>
      </c>
      <c r="D75" t="str">
        <f>VLOOKUP(Tabel4[[#This Row],[Data fra "5. Basis"]],Leverancespecifikation!C:C,1,FALSE)</f>
        <v>074Betonsøjle, pladsstøbt</v>
      </c>
      <c r="E75" t="str">
        <f>_xlfn.CONCAT(Leverancespecifikation!J78,Leverancespecifikation!K78,Leverancespecifikation!L78,Leverancespecifikation!V78:CA78)</f>
        <v>4Betonsøjle, pladsstøbtBetonsøjleKON300KON325KON325</v>
      </c>
      <c r="F75" t="str">
        <f>Leverancespecifikation!N78</f>
        <v>X</v>
      </c>
      <c r="G75" t="str">
        <f t="shared" si="2"/>
        <v/>
      </c>
    </row>
    <row r="76" spans="1:7" x14ac:dyDescent="0.25">
      <c r="A76" t="str">
        <f>'Leverancespecifikation (LÅST)'!C79</f>
        <v>075Betonsøjler, præfabrikerede</v>
      </c>
      <c r="B76" t="str">
        <f>_xlfn.CONCAT('Leverancespecifikation (LÅST)'!J79:L79,'Leverancespecifikation (LÅST)'!V79:CA79)</f>
        <v>4Betonsøjler, præfabrikeredeBetonsøjleKON300KON325KON325</v>
      </c>
      <c r="C76" t="str">
        <f>'Leverancespecifikation (LÅST)'!N79</f>
        <v>?</v>
      </c>
      <c r="D76" t="str">
        <f>VLOOKUP(Tabel4[[#This Row],[Data fra "5. Basis"]],Leverancespecifikation!C:C,1,FALSE)</f>
        <v>075Betonsøjler, præfabrikerede</v>
      </c>
      <c r="E76" t="str">
        <f>_xlfn.CONCAT(Leverancespecifikation!J79,Leverancespecifikation!K79,Leverancespecifikation!L79,Leverancespecifikation!V79:CA79)</f>
        <v>4Betonsøjler, præfabrikeredeBetonsøjleKON300KON325KON325</v>
      </c>
      <c r="F76" t="str">
        <f>Leverancespecifikation!N79</f>
        <v>?</v>
      </c>
      <c r="G76" t="str">
        <f t="shared" si="2"/>
        <v/>
      </c>
    </row>
    <row r="77" spans="1:7" x14ac:dyDescent="0.25">
      <c r="A77" t="str">
        <f>'Leverancespecifikation (LÅST)'!C80</f>
        <v>076Betonsøjler, præfabrikerede A113, 3R</v>
      </c>
      <c r="B77" t="str">
        <f>_xlfn.CONCAT('Leverancespecifikation (LÅST)'!J80:L80,'Leverancespecifikation (LÅST)'!V80:CA80)</f>
        <v>4Betonsøjler, præfabrikerede A113, 3RBetonsøjleKON300KON325KON325</v>
      </c>
      <c r="C77" t="str">
        <f>'Leverancespecifikation (LÅST)'!N80</f>
        <v>?</v>
      </c>
      <c r="D77" t="str">
        <f>VLOOKUP(Tabel4[[#This Row],[Data fra "5. Basis"]],Leverancespecifikation!C:C,1,FALSE)</f>
        <v>076Betonsøjler, præfabrikerede A113, 3R</v>
      </c>
      <c r="E77" t="str">
        <f>_xlfn.CONCAT(Leverancespecifikation!J80,Leverancespecifikation!K80,Leverancespecifikation!L80,Leverancespecifikation!V80:CA80)</f>
        <v>4Betonsøjler, præfabrikerede A113, 3RBetonsøjleKON300KON325KON325</v>
      </c>
      <c r="F77" t="str">
        <f>Leverancespecifikation!N80</f>
        <v>?</v>
      </c>
      <c r="G77" t="str">
        <f t="shared" si="2"/>
        <v/>
      </c>
    </row>
    <row r="78" spans="1:7" x14ac:dyDescent="0.25">
      <c r="A78" t="str">
        <f>'Leverancespecifikation (LÅST)'!C81</f>
        <v>077Betonsøjler, præfabrikerede A113, 4LK (DP=Ent.)</v>
      </c>
      <c r="B78" t="str">
        <f>_xlfn.CONCAT('Leverancespecifikation (LÅST)'!J81:L81,'Leverancespecifikation (LÅST)'!V81:CA81)</f>
        <v>4Betonsøjler, præfabrikerede A113, 4LK (DP=Ent.)BetonsøjleKON300KON300ENT325Entreprenørprojekterende udarbejder BIM-model til erstatning for KON-rådgivers BIM-model.</v>
      </c>
      <c r="C78" t="str">
        <f>'Leverancespecifikation (LÅST)'!N81</f>
        <v>?</v>
      </c>
      <c r="D78" t="str">
        <f>VLOOKUP(Tabel4[[#This Row],[Data fra "5. Basis"]],Leverancespecifikation!C:C,1,FALSE)</f>
        <v>077Betonsøjler, præfabrikerede A113, 4LK (DP=Ent.)</v>
      </c>
      <c r="E78" t="str">
        <f>_xlfn.CONCAT(Leverancespecifikation!J81,Leverancespecifikation!K81,Leverancespecifikation!L81,Leverancespecifikation!V81:CA81)</f>
        <v>4Betonsøjler, præfabrikerede A113, 4LK (DP=Ent.)BetonsøjleKON300KON300ENT325Entreprenørprojekterende udarbejder BIM-model til erstatning for KON-rådgivers BIM-model.</v>
      </c>
      <c r="F78" t="str">
        <f>Leverancespecifikation!N81</f>
        <v>?</v>
      </c>
      <c r="G78" t="str">
        <f t="shared" si="2"/>
        <v/>
      </c>
    </row>
    <row r="79" spans="1:7" x14ac:dyDescent="0.25">
      <c r="A79" t="str">
        <f>'Leverancespecifikation (LÅST)'!C82</f>
        <v>078Betonsøjler, præfabrikerede A113, 4LK (DP=Rådg.)</v>
      </c>
      <c r="B79" t="str">
        <f>_xlfn.CONCAT('Leverancespecifikation (LÅST)'!J82:L82,'Leverancespecifikation (LÅST)'!V82:CA82)</f>
        <v>4Betonsøjler, præfabrikerede A113, 4LK (DP=Rådg.)BetonsøjleKON300KON300KON325Entreprenørprojekterende udarbejder IKKE BIM-model. KON-ingeniør opdaterer hovedgeometri inkl. eventuelle åbninger.</v>
      </c>
      <c r="C79" t="str">
        <f>'Leverancespecifikation (LÅST)'!N82</f>
        <v>?</v>
      </c>
      <c r="D79" t="str">
        <f>VLOOKUP(Tabel4[[#This Row],[Data fra "5. Basis"]],Leverancespecifikation!C:C,1,FALSE)</f>
        <v>078Betonsøjler, præfabrikerede A113, 4LK (DP=Rådg.)</v>
      </c>
      <c r="E79" t="str">
        <f>_xlfn.CONCAT(Leverancespecifikation!J82,Leverancespecifikation!K82,Leverancespecifikation!L82,Leverancespecifikation!V82:CA82)</f>
        <v>4Betonsøjler, præfabrikerede A113, 4LK (DP=Rådg.)BetonsøjleKON300KON300KON325Entreprenørprojekterende udarbejder IKKE BIM-model. KON-ingeniør opdaterer hovedgeometri inkl. eventuelle åbninger.</v>
      </c>
      <c r="F79" t="str">
        <f>Leverancespecifikation!N82</f>
        <v>?</v>
      </c>
      <c r="G79" t="str">
        <f t="shared" si="2"/>
        <v/>
      </c>
    </row>
    <row r="80" spans="1:7" x14ac:dyDescent="0.25">
      <c r="A80" t="str">
        <f>'Leverancespecifikation (LÅST)'!C83</f>
        <v>079Stålsøjler</v>
      </c>
      <c r="B80" t="str">
        <f>_xlfn.CONCAT('Leverancespecifikation (LÅST)'!J83:L83,'Leverancespecifikation (LÅST)'!V83:CA83)</f>
        <v xml:space="preserve">4StålsøjlerStålsøjleKON300KON325KON325Brandisolering modelleres ved 325 på et overordent niveau med fokus på pladsreservation, overlap kan forekomme. Brandmaling modelleres ikke. Yderligere detaljering omkring brandisolering kan fremgå af 2D-detaljer.  </v>
      </c>
      <c r="C80" t="str">
        <f>'Leverancespecifikation (LÅST)'!N83</f>
        <v>X</v>
      </c>
      <c r="D80" t="str">
        <f>VLOOKUP(Tabel4[[#This Row],[Data fra "5. Basis"]],Leverancespecifikation!C:C,1,FALSE)</f>
        <v>079Stålsøjler</v>
      </c>
      <c r="E80" t="str">
        <f>_xlfn.CONCAT(Leverancespecifikation!J83,Leverancespecifikation!K83,Leverancespecifikation!L83,Leverancespecifikation!V83:CA83)</f>
        <v xml:space="preserve">4StålsøjlerStålsøjleKON300KON325KON325Brandisolering modelleres ved 325 på et overordent niveau med fokus på pladsreservation, overlap kan forekomme. Brandmaling modelleres ikke. Yderligere detaljering omkring brandisolering kan fremgå af 2D-detaljer.  </v>
      </c>
      <c r="F80" t="str">
        <f>Leverancespecifikation!N83</f>
        <v>X</v>
      </c>
      <c r="G80" t="str">
        <f t="shared" si="2"/>
        <v/>
      </c>
    </row>
    <row r="81" spans="1:7" x14ac:dyDescent="0.25">
      <c r="A81" t="str">
        <f>'Leverancespecifikation (LÅST)'!C84</f>
        <v>080Kompositsøjler, Stål-beton</v>
      </c>
      <c r="B81" t="str">
        <f>_xlfn.CONCAT('Leverancespecifikation (LÅST)'!J84:L84,'Leverancespecifikation (LÅST)'!V84:CA84)</f>
        <v>4Kompositsøjler, Stål-betonStålsøjleKON300KON300ENT325Brandisolering modelleres ved 325 på et overordent niveau med fokus på pladsreservation, overlap kan forekomme. Brandmaling modelleres ikke. Yderligere detaljering omkring brandisolering kan fremgå af 2D-detaljer.  Entreprenørprojekterende udarbejder BIM-model til erstatning for KON-rådgivers BIM-model.</v>
      </c>
      <c r="C81" t="str">
        <f>'Leverancespecifikation (LÅST)'!N84</f>
        <v>?</v>
      </c>
      <c r="D81" t="str">
        <f>VLOOKUP(Tabel4[[#This Row],[Data fra "5. Basis"]],Leverancespecifikation!C:C,1,FALSE)</f>
        <v>080Kompositsøjler, Stål-beton</v>
      </c>
      <c r="E81" t="str">
        <f>_xlfn.CONCAT(Leverancespecifikation!J84,Leverancespecifikation!K84,Leverancespecifikation!L84,Leverancespecifikation!V84:CA84)</f>
        <v>4Kompositsøjler, Stål-betonStålsøjleKON300KON300ENT325Brandisolering modelleres ved 325 på et overordent niveau med fokus på pladsreservation, overlap kan forekomme. Brandmaling modelleres ikke. Yderligere detaljering omkring brandisolering kan fremgå af 2D-detaljer.  Entreprenørprojekterende udarbejder BIM-model til erstatning for KON-rådgivers BIM-model.</v>
      </c>
      <c r="F81" t="str">
        <f>Leverancespecifikation!N84</f>
        <v>?</v>
      </c>
      <c r="G81" t="str">
        <f t="shared" si="2"/>
        <v/>
      </c>
    </row>
    <row r="82" spans="1:7" x14ac:dyDescent="0.25">
      <c r="A82" t="str">
        <f>'Leverancespecifikation (LÅST)'!C85</f>
        <v>081Kompositsøjler, Stål-beton</v>
      </c>
      <c r="B82" t="str">
        <f>_xlfn.CONCAT('Leverancespecifikation (LÅST)'!J85:L85,'Leverancespecifikation (LÅST)'!V85:CA85)</f>
        <v>4Kompositsøjler, Stål-betonStålsøjleKON300KON300KON325Entreprenørprojekterende udarbejder IKKE BIM-model. KON-ingeniør opdaterer hovedgeometri inkl. eventuelle åbninger.</v>
      </c>
      <c r="C82" t="str">
        <f>'Leverancespecifikation (LÅST)'!N85</f>
        <v>?</v>
      </c>
      <c r="D82" t="str">
        <f>VLOOKUP(Tabel4[[#This Row],[Data fra "5. Basis"]],Leverancespecifikation!C:C,1,FALSE)</f>
        <v>081Kompositsøjler, Stål-beton</v>
      </c>
      <c r="E82" t="str">
        <f>_xlfn.CONCAT(Leverancespecifikation!J85,Leverancespecifikation!K85,Leverancespecifikation!L85,Leverancespecifikation!V85:CA85)</f>
        <v>4Kompositsøjler, Stål-betonStålsøjleKON300KON300KON325Entreprenørprojekterende udarbejder IKKE BIM-model. KON-ingeniør opdaterer hovedgeometri inkl. eventuelle åbninger.</v>
      </c>
      <c r="F82" t="str">
        <f>Leverancespecifikation!N85</f>
        <v>?</v>
      </c>
      <c r="G82" t="str">
        <f t="shared" si="2"/>
        <v/>
      </c>
    </row>
    <row r="83" spans="1:7" x14ac:dyDescent="0.25">
      <c r="A83" t="str">
        <f>'Leverancespecifikation (LÅST)'!C86</f>
        <v>082Træsøjler, Bærende</v>
      </c>
      <c r="B83" t="str">
        <f>_xlfn.CONCAT('Leverancespecifikation (LÅST)'!J86:L86,'Leverancespecifikation (LÅST)'!V86:CA86)</f>
        <v>4Træsøjler, BærendeStålsøjleKON300KON325KON325</v>
      </c>
      <c r="C83" t="str">
        <f>'Leverancespecifikation (LÅST)'!N86</f>
        <v>X</v>
      </c>
      <c r="D83" t="str">
        <f>VLOOKUP(Tabel4[[#This Row],[Data fra "5. Basis"]],Leverancespecifikation!C:C,1,FALSE)</f>
        <v>082Træsøjler, Bærende</v>
      </c>
      <c r="E83" t="str">
        <f>_xlfn.CONCAT(Leverancespecifikation!J86,Leverancespecifikation!K86,Leverancespecifikation!L86,Leverancespecifikation!V86:CA86)</f>
        <v>4Træsøjler, BærendeStålsøjleKON300KON325KON325</v>
      </c>
      <c r="F83" t="str">
        <f>Leverancespecifikation!N86</f>
        <v>X</v>
      </c>
      <c r="G83" t="str">
        <f t="shared" si="2"/>
        <v/>
      </c>
    </row>
    <row r="84" spans="1:7" x14ac:dyDescent="0.25">
      <c r="A84" t="str">
        <f>'Leverancespecifikation (LÅST)'!C87</f>
        <v>083Træsøjler, Ikke bærende</v>
      </c>
      <c r="B84" t="str">
        <f>_xlfn.CONCAT('Leverancespecifikation (LÅST)'!J87:L87,'Leverancespecifikation (LÅST)'!V87:CA87)</f>
        <v>4Træsøjler, Ikke bærendeStålsøjleARK300ARK325ARK325</v>
      </c>
      <c r="C84" t="str">
        <f>'Leverancespecifikation (LÅST)'!N87</f>
        <v>X</v>
      </c>
      <c r="D84" t="str">
        <f>VLOOKUP(Tabel4[[#This Row],[Data fra "5. Basis"]],Leverancespecifikation!C:C,1,FALSE)</f>
        <v>083Træsøjler, Ikke bærende</v>
      </c>
      <c r="E84" t="str">
        <f>_xlfn.CONCAT(Leverancespecifikation!J87,Leverancespecifikation!K87,Leverancespecifikation!L87,Leverancespecifikation!V87:CA87)</f>
        <v>4Træsøjler, Ikke bærendeStålsøjleARK300ARK325ARK325</v>
      </c>
      <c r="F84" t="str">
        <f>Leverancespecifikation!N87</f>
        <v>X</v>
      </c>
      <c r="G84" t="str">
        <f t="shared" si="2"/>
        <v/>
      </c>
    </row>
    <row r="85" spans="1:7" x14ac:dyDescent="0.25">
      <c r="A85" t="str">
        <f>'Leverancespecifikation (LÅST)'!C88</f>
        <v xml:space="preserve">084Dæk </v>
      </c>
      <c r="B85" t="str">
        <f>_xlfn.CONCAT('Leverancespecifikation (LÅST)'!J88:L88,'Leverancespecifikation (LÅST)'!V88:CA88)</f>
        <v xml:space="preserve">2Dæk </v>
      </c>
      <c r="C85" t="str">
        <f>'Leverancespecifikation (LÅST)'!N88</f>
        <v>X</v>
      </c>
      <c r="D85" t="str">
        <f>VLOOKUP(Tabel4[[#This Row],[Data fra "5. Basis"]],Leverancespecifikation!C:C,1,FALSE)</f>
        <v xml:space="preserve">084Dæk </v>
      </c>
      <c r="E85" t="str">
        <f>_xlfn.CONCAT(Leverancespecifikation!J88,Leverancespecifikation!K88,Leverancespecifikation!L88,Leverancespecifikation!V88:CA88)</f>
        <v xml:space="preserve">2Dæk </v>
      </c>
      <c r="F85" t="str">
        <f>Leverancespecifikation!N88</f>
        <v>X</v>
      </c>
      <c r="G85" t="str">
        <f t="shared" si="2"/>
        <v/>
      </c>
    </row>
    <row r="86" spans="1:7" x14ac:dyDescent="0.25">
      <c r="A86" t="str">
        <f>'Leverancespecifikation (LÅST)'!C89</f>
        <v>085Generisk dæk/etageadskillelse</v>
      </c>
      <c r="B86" t="str">
        <f>_xlfn.CONCAT('Leverancespecifikation (LÅST)'!J89:L89,'Leverancespecifikation (LÅST)'!V89:CA89)</f>
        <v>4Generisk dæk/etageadskillelseGulvARK200</v>
      </c>
      <c r="C86" t="str">
        <f>'Leverancespecifikation (LÅST)'!N89</f>
        <v>X</v>
      </c>
      <c r="D86" t="str">
        <f>VLOOKUP(Tabel4[[#This Row],[Data fra "5. Basis"]],Leverancespecifikation!C:C,1,FALSE)</f>
        <v>085Generisk dæk/etageadskillelse</v>
      </c>
      <c r="E86" t="str">
        <f>_xlfn.CONCAT(Leverancespecifikation!J89,Leverancespecifikation!K89,Leverancespecifikation!L89,Leverancespecifikation!V89:CA89)</f>
        <v>4Generisk dæk/etageadskillelseGulvARK200</v>
      </c>
      <c r="F86" t="str">
        <f>Leverancespecifikation!N89</f>
        <v>X</v>
      </c>
      <c r="G86" t="str">
        <f t="shared" si="2"/>
        <v/>
      </c>
    </row>
    <row r="87" spans="1:7" x14ac:dyDescent="0.25">
      <c r="A87" t="str">
        <f>'Leverancespecifikation (LÅST)'!C90</f>
        <v>086Terrændæk</v>
      </c>
      <c r="B87" t="str">
        <f>_xlfn.CONCAT('Leverancespecifikation (LÅST)'!J90:L90,'Leverancespecifikation (LÅST)'!V90:CA90)</f>
        <v>4TerrændækBetondækKON300KON325KON325</v>
      </c>
      <c r="C87" t="str">
        <f>'Leverancespecifikation (LÅST)'!N90</f>
        <v>X</v>
      </c>
      <c r="D87" t="str">
        <f>VLOOKUP(Tabel4[[#This Row],[Data fra "5. Basis"]],Leverancespecifikation!C:C,1,FALSE)</f>
        <v>086Terrændæk</v>
      </c>
      <c r="E87" t="str">
        <f>_xlfn.CONCAT(Leverancespecifikation!J90,Leverancespecifikation!K90,Leverancespecifikation!L90,Leverancespecifikation!V90:CA90)</f>
        <v>4TerrændækBetondækKON300KON325KON325</v>
      </c>
      <c r="F87" t="str">
        <f>Leverancespecifikation!N90</f>
        <v>X</v>
      </c>
      <c r="G87" t="str">
        <f t="shared" si="2"/>
        <v/>
      </c>
    </row>
    <row r="88" spans="1:7" x14ac:dyDescent="0.25">
      <c r="A88" t="str">
        <f>'Leverancespecifikation (LÅST)'!C91</f>
        <v xml:space="preserve">087Betondæk, Pladsstøbt </v>
      </c>
      <c r="B88" t="str">
        <f>_xlfn.CONCAT('Leverancespecifikation (LÅST)'!J91:L91,'Leverancespecifikation (LÅST)'!V91:CA91)</f>
        <v>4Betondæk, Pladsstøbt BetondækKON300KON325KON325</v>
      </c>
      <c r="C88" t="str">
        <f>'Leverancespecifikation (LÅST)'!N91</f>
        <v>X</v>
      </c>
      <c r="D88" t="str">
        <f>VLOOKUP(Tabel4[[#This Row],[Data fra "5. Basis"]],Leverancespecifikation!C:C,1,FALSE)</f>
        <v xml:space="preserve">087Betondæk, Pladsstøbt </v>
      </c>
      <c r="E88" t="str">
        <f>_xlfn.CONCAT(Leverancespecifikation!J91,Leverancespecifikation!K91,Leverancespecifikation!L91,Leverancespecifikation!V91:CA91)</f>
        <v>4Betondæk, Pladsstøbt BetondækKON300KON325KON325</v>
      </c>
      <c r="F88" t="str">
        <f>Leverancespecifikation!N91</f>
        <v>X</v>
      </c>
      <c r="G88" t="str">
        <f t="shared" si="2"/>
        <v/>
      </c>
    </row>
    <row r="89" spans="1:7" x14ac:dyDescent="0.25">
      <c r="A89" t="str">
        <f>'Leverancespecifikation (LÅST)'!C92</f>
        <v>088Betondæk, Elementer</v>
      </c>
      <c r="B89" t="str">
        <f>_xlfn.CONCAT('Leverancespecifikation (LÅST)'!J92:L92,'Leverancespecifikation (LÅST)'!V92:CA92)</f>
        <v>4Betondæk, ElementerBetondækKON300KON325KON325</v>
      </c>
      <c r="C89" t="str">
        <f>'Leverancespecifikation (LÅST)'!N92</f>
        <v>?</v>
      </c>
      <c r="D89" t="str">
        <f>VLOOKUP(Tabel4[[#This Row],[Data fra "5. Basis"]],Leverancespecifikation!C:C,1,FALSE)</f>
        <v>088Betondæk, Elementer</v>
      </c>
      <c r="E89" t="str">
        <f>_xlfn.CONCAT(Leverancespecifikation!J92,Leverancespecifikation!K92,Leverancespecifikation!L92,Leverancespecifikation!V92:CA92)</f>
        <v>4Betondæk, ElementerBetondækKON300KON325KON325</v>
      </c>
      <c r="F89" t="str">
        <f>Leverancespecifikation!N92</f>
        <v>?</v>
      </c>
      <c r="G89" t="str">
        <f t="shared" si="2"/>
        <v/>
      </c>
    </row>
    <row r="90" spans="1:7" x14ac:dyDescent="0.25">
      <c r="A90" t="str">
        <f>'Leverancespecifikation (LÅST)'!C93</f>
        <v>089Massive dæk, Elementer, A113, 4LK (DP=Ent.)</v>
      </c>
      <c r="B90" t="str">
        <f>_xlfn.CONCAT('Leverancespecifikation (LÅST)'!J93:L93,'Leverancespecifikation (LÅST)'!V93:CA93)</f>
        <v>4Massive dæk, Elementer, A113, 4LK (DP=Ent.)BetondækKON300KON300ENT325Entreprenørprojekterende udarbejder BIM-model til erstatning for KON-rådgivers BIM-model. Rådgiver vedligeholder som udgangspunkt ikke geometriændringer efter aflevering af model til entreprenør.</v>
      </c>
      <c r="C90" t="str">
        <f>'Leverancespecifikation (LÅST)'!N93</f>
        <v>?</v>
      </c>
      <c r="D90" t="str">
        <f>VLOOKUP(Tabel4[[#This Row],[Data fra "5. Basis"]],Leverancespecifikation!C:C,1,FALSE)</f>
        <v>089Massive dæk, Elementer, A113, 4LK (DP=Ent.)</v>
      </c>
      <c r="E90" t="str">
        <f>_xlfn.CONCAT(Leverancespecifikation!J93,Leverancespecifikation!K93,Leverancespecifikation!L93,Leverancespecifikation!V93:CA93)</f>
        <v>4Massive dæk, Elementer, A113, 4LK (DP=Ent.)BetondækKON300KON300ENT325Entreprenørprojekterende udarbejder BIM-model til erstatning for KON-rådgivers BIM-model. Rådgiver vedligeholder som udgangspunkt ikke geometriændringer efter aflevering af model til entreprenør.</v>
      </c>
      <c r="F90" t="str">
        <f>Leverancespecifikation!N93</f>
        <v>?</v>
      </c>
      <c r="G90" t="str">
        <f t="shared" si="2"/>
        <v/>
      </c>
    </row>
    <row r="91" spans="1:7" x14ac:dyDescent="0.25">
      <c r="A91" t="str">
        <f>'Leverancespecifikation (LÅST)'!C94</f>
        <v>090Massive dæk, Elementer, A113, 4LK (DP=Rådg.)</v>
      </c>
      <c r="B91" t="str">
        <f>_xlfn.CONCAT('Leverancespecifikation (LÅST)'!J94:L94,'Leverancespecifikation (LÅST)'!V94:CA94)</f>
        <v>4Massive dæk, Elementer, A113, 4LK (DP=Rådg.)BetondækKON300KON300KON325Entreprenørprojekterende udarbejder IKKE BIM-model. KON-ingeniør opdaterer hovedgeometri inkl. eventuelle åbninger. Elementinddeling fra Entreprenørprojekterende tilbageføres ikke til rådgivermodel.</v>
      </c>
      <c r="C91" t="str">
        <f>'Leverancespecifikation (LÅST)'!N94</f>
        <v>?</v>
      </c>
      <c r="D91" t="str">
        <f>VLOOKUP(Tabel4[[#This Row],[Data fra "5. Basis"]],Leverancespecifikation!C:C,1,FALSE)</f>
        <v>090Massive dæk, Elementer, A113, 4LK (DP=Rådg.)</v>
      </c>
      <c r="E91" t="str">
        <f>_xlfn.CONCAT(Leverancespecifikation!J94,Leverancespecifikation!K94,Leverancespecifikation!L94,Leverancespecifikation!V94:CA94)</f>
        <v>4Massive dæk, Elementer, A113, 4LK (DP=Rådg.)BetondækKON300KON300KON325Entreprenørprojekterende udarbejder IKKE BIM-model. KON-ingeniør opdaterer hovedgeometri inkl. eventuelle åbninger. Elementinddeling fra Entreprenørprojekterende tilbageføres ikke til rådgivermodel.</v>
      </c>
      <c r="F91" t="str">
        <f>Leverancespecifikation!N94</f>
        <v>?</v>
      </c>
      <c r="G91" t="str">
        <f t="shared" si="2"/>
        <v/>
      </c>
    </row>
    <row r="92" spans="1:7" x14ac:dyDescent="0.25">
      <c r="A92" t="str">
        <f>'Leverancespecifikation (LÅST)'!C95</f>
        <v>091Huldæk A113, 4LK (DP=Ent.)</v>
      </c>
      <c r="B92" t="str">
        <f>_xlfn.CONCAT('Leverancespecifikation (LÅST)'!J95:L95,'Leverancespecifikation (LÅST)'!V95:CA95)</f>
        <v>4Huldæk A113, 4LK (DP=Ent.)BetondækKON300KON300ENT325Entreprenørprojekterende udarbejder BIM-model til erstatning for KON-rådgivers BIM-model. Rådgiver vedligeholder som udgangspunkt ikke geometriændringer efter aflevering af model til entreprenør.</v>
      </c>
      <c r="C92" t="str">
        <f>'Leverancespecifikation (LÅST)'!N95</f>
        <v>?</v>
      </c>
      <c r="D92" t="str">
        <f>VLOOKUP(Tabel4[[#This Row],[Data fra "5. Basis"]],Leverancespecifikation!C:C,1,FALSE)</f>
        <v>091Huldæk A113, 4LK (DP=Ent.)</v>
      </c>
      <c r="E92" t="str">
        <f>_xlfn.CONCAT(Leverancespecifikation!J95,Leverancespecifikation!K95,Leverancespecifikation!L95,Leverancespecifikation!V95:CA95)</f>
        <v>4Huldæk A113, 4LK (DP=Ent.)BetondækKON300KON300ENT325Entreprenørprojekterende udarbejder BIM-model til erstatning for KON-rådgivers BIM-model. Rådgiver vedligeholder som udgangspunkt ikke geometriændringer efter aflevering af model til entreprenør.</v>
      </c>
      <c r="F92" t="str">
        <f>Leverancespecifikation!N95</f>
        <v>?</v>
      </c>
      <c r="G92" t="str">
        <f t="shared" si="2"/>
        <v/>
      </c>
    </row>
    <row r="93" spans="1:7" x14ac:dyDescent="0.25">
      <c r="A93" t="str">
        <f>'Leverancespecifikation (LÅST)'!C96</f>
        <v>092Huldæk A113, 4LK (DP=Rådg.)</v>
      </c>
      <c r="B93" t="str">
        <f>_xlfn.CONCAT('Leverancespecifikation (LÅST)'!J96:L96,'Leverancespecifikation (LÅST)'!V96:CA96)</f>
        <v>4Huldæk A113, 4LK (DP=Rådg.)BetondækKON300KON300KON325Entreprenørprojekterende udarbejder IKKE BIM-model. KON-ingeniør opdaterer hovedgeometri inkl. eventuelle åbninger. Elementinddeling fra Entreprenørprojekterende tilbageføres ikke til rådgivermodel.</v>
      </c>
      <c r="C93" t="str">
        <f>'Leverancespecifikation (LÅST)'!N96</f>
        <v>?</v>
      </c>
      <c r="D93" t="str">
        <f>VLOOKUP(Tabel4[[#This Row],[Data fra "5. Basis"]],Leverancespecifikation!C:C,1,FALSE)</f>
        <v>092Huldæk A113, 4LK (DP=Rådg.)</v>
      </c>
      <c r="E93" t="str">
        <f>_xlfn.CONCAT(Leverancespecifikation!J96,Leverancespecifikation!K96,Leverancespecifikation!L96,Leverancespecifikation!V96:CA96)</f>
        <v>4Huldæk A113, 4LK (DP=Rådg.)BetondækKON300KON300KON325Entreprenørprojekterende udarbejder IKKE BIM-model. KON-ingeniør opdaterer hovedgeometri inkl. eventuelle åbninger. Elementinddeling fra Entreprenørprojekterende tilbageføres ikke til rådgivermodel.</v>
      </c>
      <c r="F93" t="str">
        <f>Leverancespecifikation!N96</f>
        <v>?</v>
      </c>
      <c r="G93" t="str">
        <f t="shared" si="2"/>
        <v/>
      </c>
    </row>
    <row r="94" spans="1:7" x14ac:dyDescent="0.25">
      <c r="A94" t="str">
        <f>'Leverancespecifikation (LÅST)'!C97</f>
        <v>093Filigrandæk A113, 4LK (DP=Ent.)</v>
      </c>
      <c r="B94" t="str">
        <f>_xlfn.CONCAT('Leverancespecifikation (LÅST)'!J97:L97,'Leverancespecifikation (LÅST)'!V97:CA97)</f>
        <v>4Filigrandæk A113, 4LK (DP=Ent.)BetondækKON300KON300ENT325Entreprenørprojekterende udarbejder BIM-model til erstatning for KON-rådgivers BIM-model. Rådgiver vedligeholder som udgangspunkt ikke geometriændringer efter aflevering af model til entreprenør.</v>
      </c>
      <c r="C94" t="str">
        <f>'Leverancespecifikation (LÅST)'!N97</f>
        <v>?</v>
      </c>
      <c r="D94" t="str">
        <f>VLOOKUP(Tabel4[[#This Row],[Data fra "5. Basis"]],Leverancespecifikation!C:C,1,FALSE)</f>
        <v>093Filigrandæk A113, 4LK (DP=Ent.)</v>
      </c>
      <c r="E94" t="str">
        <f>_xlfn.CONCAT(Leverancespecifikation!J97,Leverancespecifikation!K97,Leverancespecifikation!L97,Leverancespecifikation!V97:CA97)</f>
        <v>4Filigrandæk A113, 4LK (DP=Ent.)BetondækKON300KON300ENT325Entreprenørprojekterende udarbejder BIM-model til erstatning for KON-rådgivers BIM-model. Rådgiver vedligeholder som udgangspunkt ikke geometriændringer efter aflevering af model til entreprenør.</v>
      </c>
      <c r="F94" t="str">
        <f>Leverancespecifikation!N97</f>
        <v>?</v>
      </c>
      <c r="G94" t="str">
        <f t="shared" si="2"/>
        <v/>
      </c>
    </row>
    <row r="95" spans="1:7" x14ac:dyDescent="0.25">
      <c r="A95" t="str">
        <f>'Leverancespecifikation (LÅST)'!C98</f>
        <v>094Filigrandæk A113, 4LK (DP=Rådg.)</v>
      </c>
      <c r="B95" t="str">
        <f>_xlfn.CONCAT('Leverancespecifikation (LÅST)'!J98:L98,'Leverancespecifikation (LÅST)'!V98:CA98)</f>
        <v>4Filigrandæk A113, 4LK (DP=Rådg.)BetondækKON300KON300KON325Entreprenørprojekterende udarbejder ikke BIM-model. KON-ingeniør opdaterer hovedgeometri inkl. eventuelle åbninger. Elementinddeling fra Entreprenørprojekterende tilbageføres ikke til rådgivermodel.</v>
      </c>
      <c r="C95" t="str">
        <f>'Leverancespecifikation (LÅST)'!N98</f>
        <v>?</v>
      </c>
      <c r="D95" t="str">
        <f>VLOOKUP(Tabel4[[#This Row],[Data fra "5. Basis"]],Leverancespecifikation!C:C,1,FALSE)</f>
        <v>094Filigrandæk A113, 4LK (DP=Rådg.)</v>
      </c>
      <c r="E95" t="str">
        <f>_xlfn.CONCAT(Leverancespecifikation!J98,Leverancespecifikation!K98,Leverancespecifikation!L98,Leverancespecifikation!V98:CA98)</f>
        <v>4Filigrandæk A113, 4LK (DP=Rådg.)BetondækKON300KON300KON325Entreprenørprojekterende udarbejder ikke BIM-model. KON-ingeniør opdaterer hovedgeometri inkl. eventuelle åbninger. Elementinddeling fra Entreprenørprojekterende tilbageføres ikke til rådgivermodel.</v>
      </c>
      <c r="F95" t="str">
        <f>Leverancespecifikation!N98</f>
        <v>?</v>
      </c>
      <c r="G95" t="str">
        <f t="shared" si="2"/>
        <v/>
      </c>
    </row>
    <row r="96" spans="1:7" x14ac:dyDescent="0.25">
      <c r="A96" t="str">
        <f>'Leverancespecifikation (LÅST)'!C99</f>
        <v>095Konstruktiv overbeton</v>
      </c>
      <c r="B96" t="str">
        <f>_xlfn.CONCAT('Leverancespecifikation (LÅST)'!J99:L99,'Leverancespecifikation (LÅST)'!V99:CA99)</f>
        <v>4Konstruktiv overbetonBetondækKON325KON325</v>
      </c>
      <c r="C96" t="str">
        <f>'Leverancespecifikation (LÅST)'!N99</f>
        <v>X</v>
      </c>
      <c r="D96" t="str">
        <f>VLOOKUP(Tabel4[[#This Row],[Data fra "5. Basis"]],Leverancespecifikation!C:C,1,FALSE)</f>
        <v>095Konstruktiv overbeton</v>
      </c>
      <c r="E96" t="str">
        <f>_xlfn.CONCAT(Leverancespecifikation!J99,Leverancespecifikation!K99,Leverancespecifikation!L99,Leverancespecifikation!V99:CA99)</f>
        <v>4Konstruktiv overbetonBetondækKON325KON325</v>
      </c>
      <c r="F96" t="str">
        <f>Leverancespecifikation!N99</f>
        <v>X</v>
      </c>
      <c r="G96" t="str">
        <f t="shared" si="2"/>
        <v/>
      </c>
    </row>
    <row r="97" spans="1:7" x14ac:dyDescent="0.25">
      <c r="A97" t="str">
        <f>'Leverancespecifikation (LÅST)'!C100</f>
        <v>096Stabiliserende trædæk</v>
      </c>
      <c r="B97" t="str">
        <f>_xlfn.CONCAT('Leverancespecifikation (LÅST)'!J100:L100,'Leverancespecifikation (LÅST)'!V100:CA100)</f>
        <v>4Stabiliserende trædækBetondækKON300KON325KON325</v>
      </c>
      <c r="C97" t="str">
        <f>'Leverancespecifikation (LÅST)'!N100</f>
        <v>X</v>
      </c>
      <c r="D97" t="str">
        <f>VLOOKUP(Tabel4[[#This Row],[Data fra "5. Basis"]],Leverancespecifikation!C:C,1,FALSE)</f>
        <v>096Stabiliserende trædæk</v>
      </c>
      <c r="E97" t="str">
        <f>_xlfn.CONCAT(Leverancespecifikation!J100,Leverancespecifikation!K100,Leverancespecifikation!L100,Leverancespecifikation!V100:CA100)</f>
        <v>4Stabiliserende trædækBetondækKON300KON325KON325</v>
      </c>
      <c r="F97" t="str">
        <f>Leverancespecifikation!N100</f>
        <v>X</v>
      </c>
      <c r="G97" t="str">
        <f t="shared" si="2"/>
        <v/>
      </c>
    </row>
    <row r="98" spans="1:7" x14ac:dyDescent="0.25">
      <c r="A98" t="str">
        <f>'Leverancespecifikation (LÅST)'!C101</f>
        <v>097Afretning</v>
      </c>
      <c r="B98" t="str">
        <f>_xlfn.CONCAT('Leverancespecifikation (LÅST)'!J101:L101,'Leverancespecifikation (LÅST)'!V101:CA101)</f>
        <v>4AfretningBetondæk</v>
      </c>
      <c r="C98" t="str">
        <f>'Leverancespecifikation (LÅST)'!N101</f>
        <v>-</v>
      </c>
      <c r="D98" t="str">
        <f>VLOOKUP(Tabel4[[#This Row],[Data fra "5. Basis"]],Leverancespecifikation!C:C,1,FALSE)</f>
        <v>097Afretning</v>
      </c>
      <c r="E98" t="str">
        <f>_xlfn.CONCAT(Leverancespecifikation!J101,Leverancespecifikation!K101,Leverancespecifikation!L101,Leverancespecifikation!V101:CA101)</f>
        <v>4AfretningBetondæk</v>
      </c>
      <c r="F98" t="str">
        <f>Leverancespecifikation!N101</f>
        <v>-</v>
      </c>
      <c r="G98" t="str">
        <f t="shared" si="2"/>
        <v/>
      </c>
    </row>
    <row r="99" spans="1:7" x14ac:dyDescent="0.25">
      <c r="A99" t="str">
        <f>'Leverancespecifikation (LÅST)'!C102</f>
        <v>098Trapezplader, Bærende eller stabiliserende</v>
      </c>
      <c r="B99" t="str">
        <f>_xlfn.CONCAT('Leverancespecifikation (LÅST)'!J102:L102,'Leverancespecifikation (LÅST)'!V102:CA102)</f>
        <v>4Trapezplader, Bærende eller stabiliserendeBetondækKON300KON325KON325Omfatter dæk og tagkonstruktionerer (lastbærende og stabiliserende).</v>
      </c>
      <c r="C99" t="str">
        <f>'Leverancespecifikation (LÅST)'!N102</f>
        <v>X</v>
      </c>
      <c r="D99" t="str">
        <f>VLOOKUP(Tabel4[[#This Row],[Data fra "5. Basis"]],Leverancespecifikation!C:C,1,FALSE)</f>
        <v>098Trapezplader, Bærende eller stabiliserende</v>
      </c>
      <c r="E99" t="str">
        <f>_xlfn.CONCAT(Leverancespecifikation!J102,Leverancespecifikation!K102,Leverancespecifikation!L102,Leverancespecifikation!V102:CA102)</f>
        <v>4Trapezplader, Bærende eller stabiliserendeBetondækKON300KON325KON325Omfatter dæk og tagkonstruktionerer (lastbærende og stabiliserende).</v>
      </c>
      <c r="F99" t="str">
        <f>Leverancespecifikation!N102</f>
        <v>X</v>
      </c>
      <c r="G99" t="str">
        <f t="shared" si="2"/>
        <v/>
      </c>
    </row>
    <row r="100" spans="1:7" x14ac:dyDescent="0.25">
      <c r="A100" t="str">
        <f>'Leverancespecifikation (LÅST)'!C103</f>
        <v>099Skeletkonstruerede dæk</v>
      </c>
      <c r="B100" t="str">
        <f>_xlfn.CONCAT('Leverancespecifikation (LÅST)'!J103:L103,'Leverancespecifikation (LÅST)'!V103:CA103)</f>
        <v>4Skeletkonstruerede dækGulvARK300ARK325ARK325Omfatter også dørkplader og ristedæk. Omfatter ikke gitterdæk i installationsskakt.</v>
      </c>
      <c r="C100" t="str">
        <f>'Leverancespecifikation (LÅST)'!N103</f>
        <v>X</v>
      </c>
      <c r="D100" t="str">
        <f>VLOOKUP(Tabel4[[#This Row],[Data fra "5. Basis"]],Leverancespecifikation!C:C,1,FALSE)</f>
        <v>099Skeletkonstruerede dæk</v>
      </c>
      <c r="E100" t="str">
        <f>_xlfn.CONCAT(Leverancespecifikation!J103,Leverancespecifikation!K103,Leverancespecifikation!L103,Leverancespecifikation!V103:CA103)</f>
        <v>4Skeletkonstruerede dækGulvARK300ARK325ARK325Omfatter også dørkplader og ristedæk. Omfatter ikke gitterdæk i installationsskakt.</v>
      </c>
      <c r="F100" t="str">
        <f>Leverancespecifikation!N103</f>
        <v>X</v>
      </c>
      <c r="G100" t="str">
        <f t="shared" si="2"/>
        <v/>
      </c>
    </row>
    <row r="101" spans="1:7" x14ac:dyDescent="0.25">
      <c r="A101" t="str">
        <f>'Leverancespecifikation (LÅST)'!C104</f>
        <v>100Membraner ved dæk under terræn</v>
      </c>
      <c r="B101" t="str">
        <f>_xlfn.CONCAT('Leverancespecifikation (LÅST)'!J104:L104,'Leverancespecifikation (LÅST)'!V104:CA104)</f>
        <v>4Membraner ved dæk under terrænGulv</v>
      </c>
      <c r="C101" t="str">
        <f>'Leverancespecifikation (LÅST)'!N104</f>
        <v>-</v>
      </c>
      <c r="D101" t="str">
        <f>VLOOKUP(Tabel4[[#This Row],[Data fra "5. Basis"]],Leverancespecifikation!C:C,1,FALSE)</f>
        <v>100Membraner ved dæk under terræn</v>
      </c>
      <c r="E101" t="str">
        <f>_xlfn.CONCAT(Leverancespecifikation!J104,Leverancespecifikation!K104,Leverancespecifikation!L104,Leverancespecifikation!V104:CA104)</f>
        <v>4Membraner ved dæk under terrænGulv</v>
      </c>
      <c r="F101" t="str">
        <f>Leverancespecifikation!N104</f>
        <v>-</v>
      </c>
      <c r="G101" t="str">
        <f t="shared" si="2"/>
        <v/>
      </c>
    </row>
    <row r="102" spans="1:7" x14ac:dyDescent="0.25">
      <c r="A102" t="str">
        <f>'Leverancespecifikation (LÅST)'!C105</f>
        <v>101Membraner ved dæk over terræn</v>
      </c>
      <c r="B102" t="str">
        <f>_xlfn.CONCAT('Leverancespecifikation (LÅST)'!J105:L105,'Leverancespecifikation (LÅST)'!V105:CA105)</f>
        <v>4Membraner ved dæk over terrænGulv</v>
      </c>
      <c r="C102" t="str">
        <f>'Leverancespecifikation (LÅST)'!N105</f>
        <v>-</v>
      </c>
      <c r="D102" t="str">
        <f>VLOOKUP(Tabel4[[#This Row],[Data fra "5. Basis"]],Leverancespecifikation!C:C,1,FALSE)</f>
        <v>101Membraner ved dæk over terræn</v>
      </c>
      <c r="E102" t="str">
        <f>_xlfn.CONCAT(Leverancespecifikation!J105,Leverancespecifikation!K105,Leverancespecifikation!L105,Leverancespecifikation!V105:CA105)</f>
        <v>4Membraner ved dæk over terrænGulv</v>
      </c>
      <c r="F102" t="str">
        <f>Leverancespecifikation!N105</f>
        <v>-</v>
      </c>
      <c r="G102" t="str">
        <f t="shared" si="2"/>
        <v/>
      </c>
    </row>
    <row r="103" spans="1:7" x14ac:dyDescent="0.25">
      <c r="A103" t="str">
        <f>'Leverancespecifikation (LÅST)'!C106</f>
        <v>102Tage</v>
      </c>
      <c r="B103" t="str">
        <f>_xlfn.CONCAT('Leverancespecifikation (LÅST)'!J106:L106,'Leverancespecifikation (LÅST)'!V106:CA106)</f>
        <v>2Tage</v>
      </c>
      <c r="C103" t="str">
        <f>'Leverancespecifikation (LÅST)'!N106</f>
        <v>X</v>
      </c>
      <c r="D103" t="str">
        <f>VLOOKUP(Tabel4[[#This Row],[Data fra "5. Basis"]],Leverancespecifikation!C:C,1,FALSE)</f>
        <v>102Tage</v>
      </c>
      <c r="E103" t="str">
        <f>_xlfn.CONCAT(Leverancespecifikation!J106,Leverancespecifikation!K106,Leverancespecifikation!L106,Leverancespecifikation!V106:CA106)</f>
        <v>2Tage</v>
      </c>
      <c r="F103" t="str">
        <f>Leverancespecifikation!N106</f>
        <v>X</v>
      </c>
      <c r="G103" t="str">
        <f t="shared" si="2"/>
        <v/>
      </c>
    </row>
    <row r="104" spans="1:7" x14ac:dyDescent="0.25">
      <c r="A104" t="str">
        <f>'Leverancespecifikation (LÅST)'!C107</f>
        <v>103Generiske Tage</v>
      </c>
      <c r="B104" t="str">
        <f>_xlfn.CONCAT('Leverancespecifikation (LÅST)'!J107:L107,'Leverancespecifikation (LÅST)'!V107:CA107)</f>
        <v>4Generiske TageTag ARK200</v>
      </c>
      <c r="C104" t="str">
        <f>'Leverancespecifikation (LÅST)'!N107</f>
        <v>X</v>
      </c>
      <c r="D104" t="str">
        <f>VLOOKUP(Tabel4[[#This Row],[Data fra "5. Basis"]],Leverancespecifikation!C:C,1,FALSE)</f>
        <v>103Generiske Tage</v>
      </c>
      <c r="E104" t="str">
        <f>_xlfn.CONCAT(Leverancespecifikation!J107,Leverancespecifikation!K107,Leverancespecifikation!L107,Leverancespecifikation!V107:CA107)</f>
        <v>4Generiske TageTag ARK200</v>
      </c>
      <c r="F104" t="str">
        <f>Leverancespecifikation!N107</f>
        <v>X</v>
      </c>
      <c r="G104" t="str">
        <f t="shared" si="2"/>
        <v/>
      </c>
    </row>
    <row r="105" spans="1:7" x14ac:dyDescent="0.25">
      <c r="A105" t="str">
        <f>'Leverancespecifikation (LÅST)'!C108</f>
        <v>104Spærtage</v>
      </c>
      <c r="B105" t="str">
        <f>_xlfn.CONCAT('Leverancespecifikation (LÅST)'!J108:L108,'Leverancespecifikation (LÅST)'!V108:CA108)</f>
        <v>4SpærtageTag ARK300ARK325ARK325</v>
      </c>
      <c r="C105" t="str">
        <f>'Leverancespecifikation (LÅST)'!N108</f>
        <v>X</v>
      </c>
      <c r="D105" t="str">
        <f>VLOOKUP(Tabel4[[#This Row],[Data fra "5. Basis"]],Leverancespecifikation!C:C,1,FALSE)</f>
        <v>104Spærtage</v>
      </c>
      <c r="E105" t="str">
        <f>_xlfn.CONCAT(Leverancespecifikation!J108,Leverancespecifikation!K108,Leverancespecifikation!L108,Leverancespecifikation!V108:CA108)</f>
        <v>4SpærtageTag ARK300ARK325ARK325</v>
      </c>
      <c r="F105" t="str">
        <f>Leverancespecifikation!N108</f>
        <v>X</v>
      </c>
      <c r="G105" t="str">
        <f t="shared" si="2"/>
        <v/>
      </c>
    </row>
    <row r="106" spans="1:7" x14ac:dyDescent="0.25">
      <c r="A106" t="str">
        <f>'Leverancespecifikation (LÅST)'!C109</f>
        <v>105Tagkassetter</v>
      </c>
      <c r="B106" t="str">
        <f>_xlfn.CONCAT('Leverancespecifikation (LÅST)'!J109:L109,'Leverancespecifikation (LÅST)'!V109:CA109)</f>
        <v>4TagkassetterTag ARK300ARK325ARK325</v>
      </c>
      <c r="C106" t="str">
        <f>'Leverancespecifikation (LÅST)'!N109</f>
        <v>X</v>
      </c>
      <c r="D106" t="str">
        <f>VLOOKUP(Tabel4[[#This Row],[Data fra "5. Basis"]],Leverancespecifikation!C:C,1,FALSE)</f>
        <v>105Tagkassetter</v>
      </c>
      <c r="E106" t="str">
        <f>_xlfn.CONCAT(Leverancespecifikation!J109,Leverancespecifikation!K109,Leverancespecifikation!L109,Leverancespecifikation!V109:CA109)</f>
        <v>4TagkassetterTag ARK300ARK325ARK325</v>
      </c>
      <c r="F106" t="str">
        <f>Leverancespecifikation!N109</f>
        <v>X</v>
      </c>
      <c r="G106" t="str">
        <f t="shared" si="2"/>
        <v/>
      </c>
    </row>
    <row r="107" spans="1:7" x14ac:dyDescent="0.25">
      <c r="A107" t="str">
        <f>'Leverancespecifikation (LÅST)'!C110</f>
        <v>106Varme tage</v>
      </c>
      <c r="B107" t="str">
        <f>_xlfn.CONCAT('Leverancespecifikation (LÅST)'!J110:L110,'Leverancespecifikation (LÅST)'!V110:CA110)</f>
        <v>4Varme tageTag ARK300ARK325ARK325</v>
      </c>
      <c r="C107" t="str">
        <f>'Leverancespecifikation (LÅST)'!N110</f>
        <v>X</v>
      </c>
      <c r="D107" t="str">
        <f>VLOOKUP(Tabel4[[#This Row],[Data fra "5. Basis"]],Leverancespecifikation!C:C,1,FALSE)</f>
        <v>106Varme tage</v>
      </c>
      <c r="E107" t="str">
        <f>_xlfn.CONCAT(Leverancespecifikation!J110,Leverancespecifikation!K110,Leverancespecifikation!L110,Leverancespecifikation!V110:CA110)</f>
        <v>4Varme tageTag ARK300ARK325ARK325</v>
      </c>
      <c r="F107" t="str">
        <f>Leverancespecifikation!N110</f>
        <v>X</v>
      </c>
      <c r="G107" t="str">
        <f t="shared" si="2"/>
        <v/>
      </c>
    </row>
    <row r="108" spans="1:7" x14ac:dyDescent="0.25">
      <c r="A108" t="str">
        <f>'Leverancespecifikation (LÅST)'!C111</f>
        <v>107Glastagssystemer</v>
      </c>
      <c r="B108" t="str">
        <f>_xlfn.CONCAT('Leverancespecifikation (LÅST)'!J111:L111,'Leverancespecifikation (LÅST)'!V111:CA111)</f>
        <v>4GlastagssystemerTag ARK300ARK325ARK325</v>
      </c>
      <c r="C108" t="str">
        <f>'Leverancespecifikation (LÅST)'!N111</f>
        <v>X</v>
      </c>
      <c r="D108" t="str">
        <f>VLOOKUP(Tabel4[[#This Row],[Data fra "5. Basis"]],Leverancespecifikation!C:C,1,FALSE)</f>
        <v>107Glastagssystemer</v>
      </c>
      <c r="E108" t="str">
        <f>_xlfn.CONCAT(Leverancespecifikation!J111,Leverancespecifikation!K111,Leverancespecifikation!L111,Leverancespecifikation!V111:CA111)</f>
        <v>4GlastagssystemerTag ARK300ARK325ARK325</v>
      </c>
      <c r="F108" t="str">
        <f>Leverancespecifikation!N111</f>
        <v>X</v>
      </c>
      <c r="G108" t="str">
        <f t="shared" si="2"/>
        <v/>
      </c>
    </row>
    <row r="109" spans="1:7" x14ac:dyDescent="0.25">
      <c r="A109" t="str">
        <f>'Leverancespecifikation (LÅST)'!C112</f>
        <v>108Mobile tage</v>
      </c>
      <c r="B109" t="str">
        <f>_xlfn.CONCAT('Leverancespecifikation (LÅST)'!J112:L112,'Leverancespecifikation (LÅST)'!V112:CA112)</f>
        <v>4Mobile tageTag ARK300ARK325ARK325</v>
      </c>
      <c r="C109" t="str">
        <f>'Leverancespecifikation (LÅST)'!N112</f>
        <v>X</v>
      </c>
      <c r="D109" t="str">
        <f>VLOOKUP(Tabel4[[#This Row],[Data fra "5. Basis"]],Leverancespecifikation!C:C,1,FALSE)</f>
        <v>108Mobile tage</v>
      </c>
      <c r="E109" t="str">
        <f>_xlfn.CONCAT(Leverancespecifikation!J112,Leverancespecifikation!K112,Leverancespecifikation!L112,Leverancespecifikation!V112:CA112)</f>
        <v>4Mobile tageTag ARK300ARK325ARK325</v>
      </c>
      <c r="F109" t="str">
        <f>Leverancespecifikation!N112</f>
        <v>X</v>
      </c>
      <c r="G109" t="str">
        <f t="shared" si="2"/>
        <v/>
      </c>
    </row>
    <row r="110" spans="1:7" x14ac:dyDescent="0.25">
      <c r="A110" t="str">
        <f>'Leverancespecifikation (LÅST)'!C113</f>
        <v>109Baldakiner og overdækninger</v>
      </c>
      <c r="B110" t="str">
        <f>_xlfn.CONCAT('Leverancespecifikation (LÅST)'!J113:L113,'Leverancespecifikation (LÅST)'!V113:CA113)</f>
        <v>4Baldakiner og overdækningerTag ARK300ARK325ARK325</v>
      </c>
      <c r="C110" t="str">
        <f>'Leverancespecifikation (LÅST)'!N113</f>
        <v>X</v>
      </c>
      <c r="D110" t="str">
        <f>VLOOKUP(Tabel4[[#This Row],[Data fra "5. Basis"]],Leverancespecifikation!C:C,1,FALSE)</f>
        <v>109Baldakiner og overdækninger</v>
      </c>
      <c r="E110" t="str">
        <f>_xlfn.CONCAT(Leverancespecifikation!J113,Leverancespecifikation!K113,Leverancespecifikation!L113,Leverancespecifikation!V113:CA113)</f>
        <v>4Baldakiner og overdækningerTag ARK300ARK325ARK325</v>
      </c>
      <c r="F110" t="str">
        <f>Leverancespecifikation!N113</f>
        <v>X</v>
      </c>
      <c r="G110" t="str">
        <f t="shared" si="2"/>
        <v/>
      </c>
    </row>
    <row r="111" spans="1:7" x14ac:dyDescent="0.25">
      <c r="A111" t="str">
        <f>'Leverancespecifikation (LÅST)'!C114</f>
        <v>110Altaner og altangange</v>
      </c>
      <c r="B111" t="str">
        <f>_xlfn.CONCAT('Leverancespecifikation (LÅST)'!J114:L114,'Leverancespecifikation (LÅST)'!V114:CA114)</f>
        <v>2Altaner og altangange</v>
      </c>
      <c r="C111" t="str">
        <f>'Leverancespecifikation (LÅST)'!N114</f>
        <v>X</v>
      </c>
      <c r="D111" t="str">
        <f>VLOOKUP(Tabel4[[#This Row],[Data fra "5. Basis"]],Leverancespecifikation!C:C,1,FALSE)</f>
        <v>110Altaner og altangange</v>
      </c>
      <c r="E111" t="str">
        <f>_xlfn.CONCAT(Leverancespecifikation!J114,Leverancespecifikation!K114,Leverancespecifikation!L114,Leverancespecifikation!V114:CA114)</f>
        <v>2Altaner og altangange</v>
      </c>
      <c r="F111" t="str">
        <f>Leverancespecifikation!N114</f>
        <v>X</v>
      </c>
      <c r="G111" t="str">
        <f t="shared" si="2"/>
        <v/>
      </c>
    </row>
    <row r="112" spans="1:7" x14ac:dyDescent="0.25">
      <c r="A112" t="str">
        <f>'Leverancespecifikation (LÅST)'!C115</f>
        <v>111Generiske Altaner/Svalegange</v>
      </c>
      <c r="B112" t="str">
        <f>_xlfn.CONCAT('Leverancespecifikation (LÅST)'!J115:L115,'Leverancespecifikation (LÅST)'!V115:CA115)</f>
        <v>4Generiske Altaner/Svalegange-ARK200</v>
      </c>
      <c r="C112" t="str">
        <f>'Leverancespecifikation (LÅST)'!N115</f>
        <v>X</v>
      </c>
      <c r="D112" t="str">
        <f>VLOOKUP(Tabel4[[#This Row],[Data fra "5. Basis"]],Leverancespecifikation!C:C,1,FALSE)</f>
        <v>111Generiske Altaner/Svalegange</v>
      </c>
      <c r="E112" t="str">
        <f>_xlfn.CONCAT(Leverancespecifikation!J115,Leverancespecifikation!K115,Leverancespecifikation!L115,Leverancespecifikation!V115:CA115)</f>
        <v>4Generiske Altaner/Svalegange-ARK200</v>
      </c>
      <c r="F112" t="str">
        <f>Leverancespecifikation!N115</f>
        <v>X</v>
      </c>
      <c r="G112" t="str">
        <f t="shared" si="2"/>
        <v/>
      </c>
    </row>
    <row r="113" spans="1:7" x14ac:dyDescent="0.25">
      <c r="A113" t="str">
        <f>'Leverancespecifikation (LÅST)'!C116</f>
        <v>112Altaner</v>
      </c>
      <c r="B113" t="str">
        <f>_xlfn.CONCAT('Leverancespecifikation (LÅST)'!J116:L116,'Leverancespecifikation (LÅST)'!V116:CA116)</f>
        <v>4Altaner-</v>
      </c>
      <c r="C113" t="str">
        <f>'Leverancespecifikation (LÅST)'!N116</f>
        <v>?</v>
      </c>
      <c r="D113" t="str">
        <f>VLOOKUP(Tabel4[[#This Row],[Data fra "5. Basis"]],Leverancespecifikation!C:C,1,FALSE)</f>
        <v>112Altaner</v>
      </c>
      <c r="E113" t="str">
        <f>_xlfn.CONCAT(Leverancespecifikation!J116,Leverancespecifikation!K116,Leverancespecifikation!L116,Leverancespecifikation!V116:CA116)</f>
        <v>4Altaner-</v>
      </c>
      <c r="F113" t="str">
        <f>Leverancespecifikation!N116</f>
        <v>?</v>
      </c>
      <c r="G113" t="str">
        <f t="shared" si="2"/>
        <v/>
      </c>
    </row>
    <row r="114" spans="1:7" x14ac:dyDescent="0.25">
      <c r="A114" t="str">
        <f>'Leverancespecifikation (LÅST)'!C117</f>
        <v>113Svalegang</v>
      </c>
      <c r="B114" t="str">
        <f>_xlfn.CONCAT('Leverancespecifikation (LÅST)'!J117:L117,'Leverancespecifikation (LÅST)'!V117:CA117)</f>
        <v>4Svalegang-</v>
      </c>
      <c r="C114" t="str">
        <f>'Leverancespecifikation (LÅST)'!N117</f>
        <v>?</v>
      </c>
      <c r="D114" t="str">
        <f>VLOOKUP(Tabel4[[#This Row],[Data fra "5. Basis"]],Leverancespecifikation!C:C,1,FALSE)</f>
        <v>113Svalegang</v>
      </c>
      <c r="E114" t="str">
        <f>_xlfn.CONCAT(Leverancespecifikation!J117,Leverancespecifikation!K117,Leverancespecifikation!L117,Leverancespecifikation!V117:CA117)</f>
        <v>4Svalegang-</v>
      </c>
      <c r="F114" t="str">
        <f>Leverancespecifikation!N117</f>
        <v>?</v>
      </c>
      <c r="G114" t="str">
        <f t="shared" si="2"/>
        <v/>
      </c>
    </row>
    <row r="115" spans="1:7" x14ac:dyDescent="0.25">
      <c r="A115" t="str">
        <f>'Leverancespecifikation (LÅST)'!C118</f>
        <v>114Trapper og ramper</v>
      </c>
      <c r="B115" t="str">
        <f>_xlfn.CONCAT('Leverancespecifikation (LÅST)'!J118:L118,'Leverancespecifikation (LÅST)'!V118:CA118)</f>
        <v>2Trapper og ramper</v>
      </c>
      <c r="C115" t="str">
        <f>'Leverancespecifikation (LÅST)'!N118</f>
        <v>X</v>
      </c>
      <c r="D115" t="str">
        <f>VLOOKUP(Tabel4[[#This Row],[Data fra "5. Basis"]],Leverancespecifikation!C:C,1,FALSE)</f>
        <v>114Trapper og ramper</v>
      </c>
      <c r="E115" t="str">
        <f>_xlfn.CONCAT(Leverancespecifikation!J118,Leverancespecifikation!K118,Leverancespecifikation!L118,Leverancespecifikation!V118:CA118)</f>
        <v>2Trapper og ramper</v>
      </c>
      <c r="F115" t="str">
        <f>Leverancespecifikation!N118</f>
        <v>X</v>
      </c>
      <c r="G115" t="str">
        <f t="shared" si="2"/>
        <v/>
      </c>
    </row>
    <row r="116" spans="1:7" x14ac:dyDescent="0.25">
      <c r="A116" t="str">
        <f>'Leverancespecifikation (LÅST)'!C119</f>
        <v>115Pladsstøbte betontrapper</v>
      </c>
      <c r="B116" t="str">
        <f>_xlfn.CONCAT('Leverancespecifikation (LÅST)'!J119:L119,'Leverancespecifikation (LÅST)'!V119:CA119)</f>
        <v>4Pladsstøbte betontrapperTrappe, RampeARK200ARK300KON325KON325Niveauet beskriver udelukkende modellering. Øvrigt arbejde forbundet med bygningsdelen vartages som udgangspunkt ikke af ARK.
For generelt ansvar for bygningsdelen henvises til YBL18 og projektes ydelsesfordelings- og grænseflade skema.</v>
      </c>
      <c r="C116" t="str">
        <f>'Leverancespecifikation (LÅST)'!N119</f>
        <v>X</v>
      </c>
      <c r="D116" t="str">
        <f>VLOOKUP(Tabel4[[#This Row],[Data fra "5. Basis"]],Leverancespecifikation!C:C,1,FALSE)</f>
        <v>115Pladsstøbte betontrapper</v>
      </c>
      <c r="E116" t="str">
        <f>_xlfn.CONCAT(Leverancespecifikation!J119,Leverancespecifikation!K119,Leverancespecifikation!L119,Leverancespecifikation!V119:CA119)</f>
        <v>4Pladsstøbte betontrapperTrappe, RampeARK200ARK300KON325KON325Niveauet beskriver udelukkende modellering. Øvrigt arbejde forbundet med bygningsdelen vartages som udgangspunkt ikke af ARK.
For generelt ansvar for bygningsdelen henvises til YBL18 og projektes ydelsesfordelings- og grænseflade skema.</v>
      </c>
      <c r="F116" t="str">
        <f>Leverancespecifikation!N119</f>
        <v>X</v>
      </c>
      <c r="G116" t="str">
        <f t="shared" si="2"/>
        <v/>
      </c>
    </row>
    <row r="117" spans="1:7" x14ac:dyDescent="0.25">
      <c r="A117" t="str">
        <f>'Leverancespecifikation (LÅST)'!C120</f>
        <v>116Elementtrapper, Beton A113, 5 (DP=Ent.)</v>
      </c>
      <c r="B117" t="str">
        <f>_xlfn.CONCAT('Leverancespecifikation (LÅST)'!J120:L120,'Leverancespecifikation (LÅST)'!V120:CA120)</f>
        <v xml:space="preserve">4Elementtrapper, Beton A113, 5 (DP=Ent.)Trappe, RampeARK300ARK300ENT325Entreprenørprojekterende udarbejder BIM-model til erstatning for arkitekts BIM-model. Rådgiver vedligeholder som udgangspunkt ikke geometriændringer efter aflevering af model til entreprenør. </v>
      </c>
      <c r="C117" t="str">
        <f>'Leverancespecifikation (LÅST)'!N120</f>
        <v>?</v>
      </c>
      <c r="D117" t="str">
        <f>VLOOKUP(Tabel4[[#This Row],[Data fra "5. Basis"]],Leverancespecifikation!C:C,1,FALSE)</f>
        <v>116Elementtrapper, Beton A113, 5 (DP=Ent.)</v>
      </c>
      <c r="E117" t="str">
        <f>_xlfn.CONCAT(Leverancespecifikation!J120,Leverancespecifikation!K120,Leverancespecifikation!L120,Leverancespecifikation!V120:CA120)</f>
        <v xml:space="preserve">4Elementtrapper, Beton A113, 5 (DP=Ent.)Trappe, RampeARK300ARK300ENT325Entreprenørprojekterende udarbejder BIM-model til erstatning for arkitekts BIM-model. Rådgiver vedligeholder som udgangspunkt ikke geometriændringer efter aflevering af model til entreprenør. </v>
      </c>
      <c r="F117" t="str">
        <f>Leverancespecifikation!N120</f>
        <v>?</v>
      </c>
      <c r="G117" t="str">
        <f t="shared" si="2"/>
        <v/>
      </c>
    </row>
    <row r="118" spans="1:7" x14ac:dyDescent="0.25">
      <c r="A118" t="str">
        <f>'Leverancespecifikation (LÅST)'!C121</f>
        <v>117Elementtrapper, Beton A113, 5 (DP=Rådg.)</v>
      </c>
      <c r="B118" t="str">
        <f>_xlfn.CONCAT('Leverancespecifikation (LÅST)'!J121:L121,'Leverancespecifikation (LÅST)'!V121:CA121)</f>
        <v xml:space="preserve">4Elementtrapper, Beton A113, 5 (DP=Rådg.)Trappe, RampeARK300ARK300ARK325Entreprenørprojekterende udarbejder IKKE BIM-model. Arkitekt opdaterer hovedgeometri. Elementinddeling, Konsoller ol. fra Entreprenørprojekterende tilbageføres ikke til rådgivermodel. </v>
      </c>
      <c r="C118" t="str">
        <f>'Leverancespecifikation (LÅST)'!N121</f>
        <v>?</v>
      </c>
      <c r="D118" t="str">
        <f>VLOOKUP(Tabel4[[#This Row],[Data fra "5. Basis"]],Leverancespecifikation!C:C,1,FALSE)</f>
        <v>117Elementtrapper, Beton A113, 5 (DP=Rådg.)</v>
      </c>
      <c r="E118" t="str">
        <f>_xlfn.CONCAT(Leverancespecifikation!J121,Leverancespecifikation!K121,Leverancespecifikation!L121,Leverancespecifikation!V121:CA121)</f>
        <v xml:space="preserve">4Elementtrapper, Beton A113, 5 (DP=Rådg.)Trappe, RampeARK300ARK300ARK325Entreprenørprojekterende udarbejder IKKE BIM-model. Arkitekt opdaterer hovedgeometri. Elementinddeling, Konsoller ol. fra Entreprenørprojekterende tilbageføres ikke til rådgivermodel. </v>
      </c>
      <c r="F118" t="str">
        <f>Leverancespecifikation!N121</f>
        <v>?</v>
      </c>
      <c r="G118" t="str">
        <f t="shared" si="2"/>
        <v/>
      </c>
    </row>
    <row r="119" spans="1:7" x14ac:dyDescent="0.25">
      <c r="A119" t="str">
        <f>'Leverancespecifikation (LÅST)'!C122</f>
        <v>118Ståltrapper</v>
      </c>
      <c r="B119" t="str">
        <f>_xlfn.CONCAT('Leverancespecifikation (LÅST)'!J122:L122,'Leverancespecifikation (LÅST)'!V122:CA122)</f>
        <v>4StåltrapperTrappe, RampeARK300ARK325ARK325</v>
      </c>
      <c r="C119" t="str">
        <f>'Leverancespecifikation (LÅST)'!N122</f>
        <v>X</v>
      </c>
      <c r="D119" t="str">
        <f>VLOOKUP(Tabel4[[#This Row],[Data fra "5. Basis"]],Leverancespecifikation!C:C,1,FALSE)</f>
        <v>118Ståltrapper</v>
      </c>
      <c r="E119" t="str">
        <f>_xlfn.CONCAT(Leverancespecifikation!J122,Leverancespecifikation!K122,Leverancespecifikation!L122,Leverancespecifikation!V122:CA122)</f>
        <v>4StåltrapperTrappe, RampeARK300ARK325ARK325</v>
      </c>
      <c r="F119" t="str">
        <f>Leverancespecifikation!N122</f>
        <v>X</v>
      </c>
      <c r="G119" t="str">
        <f t="shared" si="2"/>
        <v/>
      </c>
    </row>
    <row r="120" spans="1:7" x14ac:dyDescent="0.25">
      <c r="A120" t="str">
        <f>'Leverancespecifikation (LÅST)'!C123</f>
        <v>119Trætrapper</v>
      </c>
      <c r="B120" t="str">
        <f>_xlfn.CONCAT('Leverancespecifikation (LÅST)'!J123:L123,'Leverancespecifikation (LÅST)'!V123:CA123)</f>
        <v>4TrætrapperTrappe, RampeARK300ARK325ARK325</v>
      </c>
      <c r="C120" t="str">
        <f>'Leverancespecifikation (LÅST)'!N123</f>
        <v>X</v>
      </c>
      <c r="D120" t="str">
        <f>VLOOKUP(Tabel4[[#This Row],[Data fra "5. Basis"]],Leverancespecifikation!C:C,1,FALSE)</f>
        <v>119Trætrapper</v>
      </c>
      <c r="E120" t="str">
        <f>_xlfn.CONCAT(Leverancespecifikation!J123,Leverancespecifikation!K123,Leverancespecifikation!L123,Leverancespecifikation!V123:CA123)</f>
        <v>4TrætrapperTrappe, RampeARK300ARK325ARK325</v>
      </c>
      <c r="F120" t="str">
        <f>Leverancespecifikation!N123</f>
        <v>X</v>
      </c>
      <c r="G120" t="str">
        <f t="shared" si="2"/>
        <v/>
      </c>
    </row>
    <row r="121" spans="1:7" x14ac:dyDescent="0.25">
      <c r="A121" t="str">
        <f>'Leverancespecifikation (LÅST)'!C124</f>
        <v>120Stiger og lejdere</v>
      </c>
      <c r="B121" t="str">
        <f>_xlfn.CONCAT('Leverancespecifikation (LÅST)'!J124:L124,'Leverancespecifikation (LÅST)'!V124:CA124)</f>
        <v>4Stiger og lejdereTrappe, RampeARK325ARK325</v>
      </c>
      <c r="C121" t="str">
        <f>'Leverancespecifikation (LÅST)'!N124</f>
        <v>X</v>
      </c>
      <c r="D121" t="str">
        <f>VLOOKUP(Tabel4[[#This Row],[Data fra "5. Basis"]],Leverancespecifikation!C:C,1,FALSE)</f>
        <v>120Stiger og lejdere</v>
      </c>
      <c r="E121" t="str">
        <f>_xlfn.CONCAT(Leverancespecifikation!J124,Leverancespecifikation!K124,Leverancespecifikation!L124,Leverancespecifikation!V124:CA124)</f>
        <v>4Stiger og lejdereTrappe, RampeARK325ARK325</v>
      </c>
      <c r="F121" t="str">
        <f>Leverancespecifikation!N124</f>
        <v>X</v>
      </c>
      <c r="G121" t="str">
        <f t="shared" si="2"/>
        <v/>
      </c>
    </row>
    <row r="122" spans="1:7" x14ac:dyDescent="0.25">
      <c r="A122" t="str">
        <f>'Leverancespecifikation (LÅST)'!C125</f>
        <v>121Ramper, Beton, Pladsstøbt</v>
      </c>
      <c r="B122" t="str">
        <f>_xlfn.CONCAT('Leverancespecifikation (LÅST)'!J125:L125,'Leverancespecifikation (LÅST)'!V125:CA125)</f>
        <v>4Ramper, Beton, PladsstøbtBetondækKON300KON325KON325Ramper i relation til råhus.</v>
      </c>
      <c r="C122" t="str">
        <f>'Leverancespecifikation (LÅST)'!N125</f>
        <v>X</v>
      </c>
      <c r="D122" t="str">
        <f>VLOOKUP(Tabel4[[#This Row],[Data fra "5. Basis"]],Leverancespecifikation!C:C,1,FALSE)</f>
        <v>121Ramper, Beton, Pladsstøbt</v>
      </c>
      <c r="E122" t="str">
        <f>_xlfn.CONCAT(Leverancespecifikation!J125,Leverancespecifikation!K125,Leverancespecifikation!L125,Leverancespecifikation!V125:CA125)</f>
        <v>4Ramper, Beton, PladsstøbtBetondækKON300KON325KON325Ramper i relation til råhus.</v>
      </c>
      <c r="F122" t="str">
        <f>Leverancespecifikation!N125</f>
        <v>X</v>
      </c>
      <c r="G122" t="str">
        <f t="shared" si="2"/>
        <v/>
      </c>
    </row>
    <row r="123" spans="1:7" x14ac:dyDescent="0.25">
      <c r="A123" t="str">
        <f>'Leverancespecifikation (LÅST)'!C126</f>
        <v>122Ramper, Beton, Prefabrikeret A113, 3R</v>
      </c>
      <c r="B123" t="str">
        <f>_xlfn.CONCAT('Leverancespecifikation (LÅST)'!J126:L126,'Leverancespecifikation (LÅST)'!V126:CA126)</f>
        <v>4Ramper, Beton, Prefabrikeret A113, 3RBetondækKON300KON325KON325Ramper i relation til råhus.</v>
      </c>
      <c r="C123" t="str">
        <f>'Leverancespecifikation (LÅST)'!N126</f>
        <v>?</v>
      </c>
      <c r="D123" t="str">
        <f>VLOOKUP(Tabel4[[#This Row],[Data fra "5. Basis"]],Leverancespecifikation!C:C,1,FALSE)</f>
        <v>122Ramper, Beton, Prefabrikeret A113, 3R</v>
      </c>
      <c r="E123" t="str">
        <f>_xlfn.CONCAT(Leverancespecifikation!J126,Leverancespecifikation!K126,Leverancespecifikation!L126,Leverancespecifikation!V126:CA126)</f>
        <v>4Ramper, Beton, Prefabrikeret A113, 3RBetondækKON300KON325KON325Ramper i relation til råhus.</v>
      </c>
      <c r="F123" t="str">
        <f>Leverancespecifikation!N126</f>
        <v>?</v>
      </c>
      <c r="G123" t="str">
        <f t="shared" si="2"/>
        <v/>
      </c>
    </row>
    <row r="124" spans="1:7" x14ac:dyDescent="0.25">
      <c r="A124" t="str">
        <f>'Leverancespecifikation (LÅST)'!C127</f>
        <v>123Ramper, Stål, Alu, Sammensatte</v>
      </c>
      <c r="B124" t="str">
        <f>_xlfn.CONCAT('Leverancespecifikation (LÅST)'!J127:L127,'Leverancespecifikation (LÅST)'!V127:CA127)</f>
        <v>4Ramper, Stål, Alu, SammensatteTrappe, RampeARK300ARK325ARK325</v>
      </c>
      <c r="C124" t="str">
        <f>'Leverancespecifikation (LÅST)'!N127</f>
        <v>X</v>
      </c>
      <c r="D124" t="str">
        <f>VLOOKUP(Tabel4[[#This Row],[Data fra "5. Basis"]],Leverancespecifikation!C:C,1,FALSE)</f>
        <v>123Ramper, Stål, Alu, Sammensatte</v>
      </c>
      <c r="E124" t="str">
        <f>_xlfn.CONCAT(Leverancespecifikation!J127,Leverancespecifikation!K127,Leverancespecifikation!L127,Leverancespecifikation!V127:CA127)</f>
        <v>4Ramper, Stål, Alu, SammensatteTrappe, RampeARK300ARK325ARK325</v>
      </c>
      <c r="F124" t="str">
        <f>Leverancespecifikation!N127</f>
        <v>X</v>
      </c>
      <c r="G124" t="str">
        <f t="shared" si="2"/>
        <v/>
      </c>
    </row>
    <row r="125" spans="1:7" x14ac:dyDescent="0.25">
      <c r="A125" t="str">
        <f>'Leverancespecifikation (LÅST)'!C128</f>
        <v>124Sammensatte bygningsdele</v>
      </c>
      <c r="B125" t="str">
        <f>_xlfn.CONCAT('Leverancespecifikation (LÅST)'!J128:L128,'Leverancespecifikation (LÅST)'!V128:CA128)</f>
        <v>2Sammensatte bygningsdele</v>
      </c>
      <c r="C125" t="str">
        <f>'Leverancespecifikation (LÅST)'!N128</f>
        <v>-</v>
      </c>
      <c r="D125" t="str">
        <f>VLOOKUP(Tabel4[[#This Row],[Data fra "5. Basis"]],Leverancespecifikation!C:C,1,FALSE)</f>
        <v>124Sammensatte bygningsdele</v>
      </c>
      <c r="E125" t="str">
        <f>_xlfn.CONCAT(Leverancespecifikation!J128,Leverancespecifikation!K128,Leverancespecifikation!L128,Leverancespecifikation!V128:CA128)</f>
        <v>2Sammensatte bygningsdele</v>
      </c>
      <c r="F125" t="str">
        <f>Leverancespecifikation!N128</f>
        <v>-</v>
      </c>
      <c r="G125" t="str">
        <f t="shared" si="2"/>
        <v/>
      </c>
    </row>
    <row r="126" spans="1:7" x14ac:dyDescent="0.25">
      <c r="A126" t="str">
        <f>'Leverancespecifikation (LÅST)'!C129</f>
        <v>125Badekabiner</v>
      </c>
      <c r="B126" t="str">
        <f>_xlfn.CONCAT('Leverancespecifikation (LÅST)'!J129:L129,'Leverancespecifikation (LÅST)'!V129:CA129)</f>
        <v>4Badekabiner-</v>
      </c>
      <c r="C126" t="str">
        <f>'Leverancespecifikation (LÅST)'!N129</f>
        <v>-</v>
      </c>
      <c r="D126" t="str">
        <f>VLOOKUP(Tabel4[[#This Row],[Data fra "5. Basis"]],Leverancespecifikation!C:C,1,FALSE)</f>
        <v>125Badekabiner</v>
      </c>
      <c r="E126" t="str">
        <f>_xlfn.CONCAT(Leverancespecifikation!J129,Leverancespecifikation!K129,Leverancespecifikation!L129,Leverancespecifikation!V129:CA129)</f>
        <v>4Badekabiner-</v>
      </c>
      <c r="F126" t="str">
        <f>Leverancespecifikation!N129</f>
        <v>-</v>
      </c>
      <c r="G126" t="str">
        <f t="shared" si="2"/>
        <v/>
      </c>
    </row>
    <row r="127" spans="1:7" x14ac:dyDescent="0.25">
      <c r="A127" t="str">
        <f>'Leverancespecifikation (LÅST)'!C130</f>
        <v>126Elevatorer, lifte og eskalatorer</v>
      </c>
      <c r="B127" t="str">
        <f>_xlfn.CONCAT('Leverancespecifikation (LÅST)'!J130:L130,'Leverancespecifikation (LÅST)'!V130:CA130)</f>
        <v>3Elevatorer, lifte og eskalatorer-</v>
      </c>
      <c r="C127" t="str">
        <f>'Leverancespecifikation (LÅST)'!N130</f>
        <v>-</v>
      </c>
      <c r="D127" t="str">
        <f>VLOOKUP(Tabel4[[#This Row],[Data fra "5. Basis"]],Leverancespecifikation!C:C,1,FALSE)</f>
        <v>126Elevatorer, lifte og eskalatorer</v>
      </c>
      <c r="E127" t="str">
        <f>_xlfn.CONCAT(Leverancespecifikation!J130,Leverancespecifikation!K130,Leverancespecifikation!L130,Leverancespecifikation!V130:CA130)</f>
        <v>3Elevatorer, lifte og eskalatorer-</v>
      </c>
      <c r="F127" t="str">
        <f>Leverancespecifikation!N130</f>
        <v>-</v>
      </c>
      <c r="G127" t="str">
        <f t="shared" si="2"/>
        <v/>
      </c>
    </row>
    <row r="128" spans="1:7" x14ac:dyDescent="0.25">
      <c r="A128" t="str">
        <f>'Leverancespecifikation (LÅST)'!C131</f>
        <v>127Elevator</v>
      </c>
      <c r="B128" t="str">
        <f>_xlfn.CONCAT('Leverancespecifikation (LÅST)'!J131:L131,'Leverancespecifikation (LÅST)'!V131:CA131)</f>
        <v>4Elevator-</v>
      </c>
      <c r="C128" t="str">
        <f>'Leverancespecifikation (LÅST)'!N131</f>
        <v>-</v>
      </c>
      <c r="D128" t="str">
        <f>VLOOKUP(Tabel4[[#This Row],[Data fra "5. Basis"]],Leverancespecifikation!C:C,1,FALSE)</f>
        <v>127Elevator</v>
      </c>
      <c r="E128" t="str">
        <f>_xlfn.CONCAT(Leverancespecifikation!J131,Leverancespecifikation!K131,Leverancespecifikation!L131,Leverancespecifikation!V131:CA131)</f>
        <v>4Elevator-</v>
      </c>
      <c r="F128" t="str">
        <f>Leverancespecifikation!N131</f>
        <v>-</v>
      </c>
      <c r="G128" t="str">
        <f t="shared" si="2"/>
        <v/>
      </c>
    </row>
    <row r="129" spans="1:7" x14ac:dyDescent="0.25">
      <c r="A129" t="str">
        <f>'Leverancespecifikation (LÅST)'!C132</f>
        <v>128Lift</v>
      </c>
      <c r="B129" t="str">
        <f>_xlfn.CONCAT('Leverancespecifikation (LÅST)'!J132:L132,'Leverancespecifikation (LÅST)'!V132:CA132)</f>
        <v>4Lift-</v>
      </c>
      <c r="C129" t="str">
        <f>'Leverancespecifikation (LÅST)'!N132</f>
        <v>-</v>
      </c>
      <c r="D129" t="str">
        <f>VLOOKUP(Tabel4[[#This Row],[Data fra "5. Basis"]],Leverancespecifikation!C:C,1,FALSE)</f>
        <v>128Lift</v>
      </c>
      <c r="E129" t="str">
        <f>_xlfn.CONCAT(Leverancespecifikation!J132,Leverancespecifikation!K132,Leverancespecifikation!L132,Leverancespecifikation!V132:CA132)</f>
        <v>4Lift-</v>
      </c>
      <c r="F129" t="str">
        <f>Leverancespecifikation!N132</f>
        <v>-</v>
      </c>
      <c r="G129" t="str">
        <f t="shared" si="2"/>
        <v/>
      </c>
    </row>
    <row r="130" spans="1:7" x14ac:dyDescent="0.25">
      <c r="A130" t="str">
        <f>'Leverancespecifikation (LÅST)'!C133</f>
        <v>129Eskalator</v>
      </c>
      <c r="B130" t="str">
        <f>_xlfn.CONCAT('Leverancespecifikation (LÅST)'!J133:L133,'Leverancespecifikation (LÅST)'!V133:CA133)</f>
        <v>4Eskalator-</v>
      </c>
      <c r="C130" t="str">
        <f>'Leverancespecifikation (LÅST)'!N133</f>
        <v>-</v>
      </c>
      <c r="D130" t="str">
        <f>VLOOKUP(Tabel4[[#This Row],[Data fra "5. Basis"]],Leverancespecifikation!C:C,1,FALSE)</f>
        <v>129Eskalator</v>
      </c>
      <c r="E130" t="str">
        <f>_xlfn.CONCAT(Leverancespecifikation!J133,Leverancespecifikation!K133,Leverancespecifikation!L133,Leverancespecifikation!V133:CA133)</f>
        <v>4Eskalator-</v>
      </c>
      <c r="F130" t="str">
        <f>Leverancespecifikation!N133</f>
        <v>-</v>
      </c>
      <c r="G130" t="str">
        <f t="shared" si="2"/>
        <v/>
      </c>
    </row>
    <row r="131" spans="1:7" x14ac:dyDescent="0.25">
      <c r="A131" t="str">
        <f>'Leverancespecifikation (LÅST)'!C134</f>
        <v>130Øvrige Konstruktionsobjekter</v>
      </c>
      <c r="B131" t="str">
        <f>_xlfn.CONCAT('Leverancespecifikation (LÅST)'!J134:L134,'Leverancespecifikation (LÅST)'!V134:CA134)</f>
        <v>2Øvrige Konstruktionsobjekter</v>
      </c>
      <c r="C131" t="str">
        <f>'Leverancespecifikation (LÅST)'!N134</f>
        <v>-</v>
      </c>
      <c r="D131" t="str">
        <f>VLOOKUP(Tabel4[[#This Row],[Data fra "5. Basis"]],Leverancespecifikation!C:C,1,FALSE)</f>
        <v>130Øvrige Konstruktionsobjekter</v>
      </c>
      <c r="E131" t="str">
        <f>_xlfn.CONCAT(Leverancespecifikation!J134,Leverancespecifikation!K134,Leverancespecifikation!L134,Leverancespecifikation!V134:CA134)</f>
        <v>2Øvrige Konstruktionsobjekter</v>
      </c>
      <c r="F131" t="str">
        <f>Leverancespecifikation!N134</f>
        <v>-</v>
      </c>
      <c r="G131" t="str">
        <f t="shared" ref="G131:G194" si="3">IF(B131=E131,IF(C131=F131,"","P"),"P")</f>
        <v/>
      </c>
    </row>
    <row r="132" spans="1:7" x14ac:dyDescent="0.25">
      <c r="A132" t="str">
        <f>'Leverancespecifikation (LÅST)'!C135</f>
        <v>131Trækforbindelser</v>
      </c>
      <c r="B132" t="str">
        <f>_xlfn.CONCAT('Leverancespecifikation (LÅST)'!J135:L135,'Leverancespecifikation (LÅST)'!V135:CA135)</f>
        <v>3Trækforbindelser-</v>
      </c>
      <c r="C132" t="str">
        <f>'Leverancespecifikation (LÅST)'!N135</f>
        <v>-</v>
      </c>
      <c r="D132" t="str">
        <f>VLOOKUP(Tabel4[[#This Row],[Data fra "5. Basis"]],Leverancespecifikation!C:C,1,FALSE)</f>
        <v>131Trækforbindelser</v>
      </c>
      <c r="E132" t="str">
        <f>_xlfn.CONCAT(Leverancespecifikation!J135,Leverancespecifikation!K135,Leverancespecifikation!L135,Leverancespecifikation!V135:CA135)</f>
        <v>3Trækforbindelser-</v>
      </c>
      <c r="F132" t="str">
        <f>Leverancespecifikation!N135</f>
        <v>-</v>
      </c>
      <c r="G132" t="str">
        <f t="shared" si="3"/>
        <v/>
      </c>
    </row>
    <row r="133" spans="1:7" x14ac:dyDescent="0.25">
      <c r="A133" t="str">
        <f>'Leverancespecifikation (LÅST)'!C136</f>
        <v>132Korrugerede rør og trækforbindelser i betonelementer</v>
      </c>
      <c r="B133" t="str">
        <f>_xlfn.CONCAT('Leverancespecifikation (LÅST)'!J136:L136,'Leverancespecifikation (LÅST)'!V136:CA136)</f>
        <v>4Korrugerede rør og trækforbindelser i betonelementer-KONKONKON</v>
      </c>
      <c r="C133" t="str">
        <f>'Leverancespecifikation (LÅST)'!N136</f>
        <v>-</v>
      </c>
      <c r="D133" t="str">
        <f>VLOOKUP(Tabel4[[#This Row],[Data fra "5. Basis"]],Leverancespecifikation!C:C,1,FALSE)</f>
        <v>132Korrugerede rør og trækforbindelser i betonelementer</v>
      </c>
      <c r="E133" t="str">
        <f>_xlfn.CONCAT(Leverancespecifikation!J136,Leverancespecifikation!K136,Leverancespecifikation!L136,Leverancespecifikation!V136:CA136)</f>
        <v>4Korrugerede rør og trækforbindelser i betonelementer-KONKONKON</v>
      </c>
      <c r="F133" t="str">
        <f>Leverancespecifikation!N136</f>
        <v>-</v>
      </c>
      <c r="G133" t="str">
        <f t="shared" si="3"/>
        <v/>
      </c>
    </row>
    <row r="134" spans="1:7" x14ac:dyDescent="0.25">
      <c r="A134" t="str">
        <f>'Leverancespecifikation (LÅST)'!C137</f>
        <v xml:space="preserve">133Korrugerede rør inkl. armering og trækforbindelser i betonelementer </v>
      </c>
      <c r="B134" t="str">
        <f>_xlfn.CONCAT('Leverancespecifikation (LÅST)'!J137:L137,'Leverancespecifikation (LÅST)'!V137:CA137)</f>
        <v>4Korrugerede rør inkl. armering og trækforbindelser i betonelementer -KONKONKON</v>
      </c>
      <c r="C134" t="str">
        <f>'Leverancespecifikation (LÅST)'!N137</f>
        <v>-</v>
      </c>
      <c r="D134" t="str">
        <f>VLOOKUP(Tabel4[[#This Row],[Data fra "5. Basis"]],Leverancespecifikation!C:C,1,FALSE)</f>
        <v xml:space="preserve">133Korrugerede rør inkl. armering og trækforbindelser i betonelementer </v>
      </c>
      <c r="E134" t="str">
        <f>_xlfn.CONCAT(Leverancespecifikation!J137,Leverancespecifikation!K137,Leverancespecifikation!L137,Leverancespecifikation!V137:CA137)</f>
        <v>4Korrugerede rør inkl. armering og trækforbindelser i betonelementer -KONKONKON</v>
      </c>
      <c r="F134" t="str">
        <f>Leverancespecifikation!N137</f>
        <v>-</v>
      </c>
      <c r="G134" t="str">
        <f t="shared" si="3"/>
        <v/>
      </c>
    </row>
    <row r="135" spans="1:7" x14ac:dyDescent="0.25">
      <c r="A135" t="str">
        <f>'Leverancespecifikation (LÅST)'!C138</f>
        <v>134Fugelåse</v>
      </c>
      <c r="B135" t="str">
        <f>_xlfn.CONCAT('Leverancespecifikation (LÅST)'!J138:L138,'Leverancespecifikation (LÅST)'!V138:CA138)</f>
        <v>3Fugelåse-</v>
      </c>
      <c r="C135" t="str">
        <f>'Leverancespecifikation (LÅST)'!N138</f>
        <v>-</v>
      </c>
      <c r="D135" t="str">
        <f>VLOOKUP(Tabel4[[#This Row],[Data fra "5. Basis"]],Leverancespecifikation!C:C,1,FALSE)</f>
        <v>134Fugelåse</v>
      </c>
      <c r="E135" t="str">
        <f>_xlfn.CONCAT(Leverancespecifikation!J138,Leverancespecifikation!K138,Leverancespecifikation!L138,Leverancespecifikation!V138:CA138)</f>
        <v>3Fugelåse-</v>
      </c>
      <c r="F135" t="str">
        <f>Leverancespecifikation!N138</f>
        <v>-</v>
      </c>
      <c r="G135" t="str">
        <f t="shared" si="3"/>
        <v/>
      </c>
    </row>
    <row r="136" spans="1:7" x14ac:dyDescent="0.25">
      <c r="A136" t="str">
        <f>'Leverancespecifikation (LÅST)'!C139</f>
        <v>135Fugelåse - Hovedgeometri med udsparinger og fugebredder</v>
      </c>
      <c r="B136" t="str">
        <f>_xlfn.CONCAT('Leverancespecifikation (LÅST)'!J139:L139,'Leverancespecifikation (LÅST)'!V139:CA139)</f>
        <v>4Fugelåse - Hovedgeometri med udsparinger og fugebredder-KONKONKON</v>
      </c>
      <c r="C136" t="str">
        <f>'Leverancespecifikation (LÅST)'!N139</f>
        <v>-</v>
      </c>
      <c r="D136" t="str">
        <f>VLOOKUP(Tabel4[[#This Row],[Data fra "5. Basis"]],Leverancespecifikation!C:C,1,FALSE)</f>
        <v>135Fugelåse - Hovedgeometri med udsparinger og fugebredder</v>
      </c>
      <c r="E136" t="str">
        <f>_xlfn.CONCAT(Leverancespecifikation!J139,Leverancespecifikation!K139,Leverancespecifikation!L139,Leverancespecifikation!V139:CA139)</f>
        <v>4Fugelåse - Hovedgeometri med udsparinger og fugebredder-KONKONKON</v>
      </c>
      <c r="F136" t="str">
        <f>Leverancespecifikation!N139</f>
        <v>-</v>
      </c>
      <c r="G136" t="str">
        <f t="shared" si="3"/>
        <v/>
      </c>
    </row>
    <row r="137" spans="1:7" x14ac:dyDescent="0.25">
      <c r="A137" t="str">
        <f>'Leverancespecifikation (LÅST)'!C140</f>
        <v xml:space="preserve">136Fugelåse - Hovedgeometri med udsparinger og fugebredder inkl. wirebokse, wireløkker og U-bøjler </v>
      </c>
      <c r="B137" t="str">
        <f>_xlfn.CONCAT('Leverancespecifikation (LÅST)'!J140:L140,'Leverancespecifikation (LÅST)'!V140:CA140)</f>
        <v>4Fugelåse - Hovedgeometri med udsparinger og fugebredder inkl. wirebokse, wireløkker og U-bøjler -KONKONKON</v>
      </c>
      <c r="C137" t="str">
        <f>'Leverancespecifikation (LÅST)'!N140</f>
        <v>-</v>
      </c>
      <c r="D137" t="str">
        <f>VLOOKUP(Tabel4[[#This Row],[Data fra "5. Basis"]],Leverancespecifikation!C:C,1,FALSE)</f>
        <v xml:space="preserve">136Fugelåse - Hovedgeometri med udsparinger og fugebredder inkl. wirebokse, wireløkker og U-bøjler </v>
      </c>
      <c r="E137" t="str">
        <f>_xlfn.CONCAT(Leverancespecifikation!J140,Leverancespecifikation!K140,Leverancespecifikation!L140,Leverancespecifikation!V140:CA140)</f>
        <v>4Fugelåse - Hovedgeometri med udsparinger og fugebredder inkl. wirebokse, wireløkker og U-bøjler -KONKONKON</v>
      </c>
      <c r="F137" t="str">
        <f>Leverancespecifikation!N140</f>
        <v>-</v>
      </c>
      <c r="G137" t="str">
        <f t="shared" si="3"/>
        <v/>
      </c>
    </row>
    <row r="138" spans="1:7" x14ac:dyDescent="0.25">
      <c r="A138" t="str">
        <f>'Leverancespecifikation (LÅST)'!C141</f>
        <v>137Understøbninger under betonelementer</v>
      </c>
      <c r="B138" t="str">
        <f>_xlfn.CONCAT('Leverancespecifikation (LÅST)'!J141:L141,'Leverancespecifikation (LÅST)'!V141:CA141)</f>
        <v>4Understøbninger under betonelementer-KONKONKON</v>
      </c>
      <c r="C138" t="str">
        <f>'Leverancespecifikation (LÅST)'!N141</f>
        <v>-</v>
      </c>
      <c r="D138" t="str">
        <f>VLOOKUP(Tabel4[[#This Row],[Data fra "5. Basis"]],Leverancespecifikation!C:C,1,FALSE)</f>
        <v>137Understøbninger under betonelementer</v>
      </c>
      <c r="E138" t="str">
        <f>_xlfn.CONCAT(Leverancespecifikation!J141,Leverancespecifikation!K141,Leverancespecifikation!L141,Leverancespecifikation!V141:CA141)</f>
        <v>4Understøbninger under betonelementer-KONKONKON</v>
      </c>
      <c r="F138" t="str">
        <f>Leverancespecifikation!N141</f>
        <v>-</v>
      </c>
      <c r="G138" t="str">
        <f t="shared" si="3"/>
        <v/>
      </c>
    </row>
    <row r="139" spans="1:7" x14ac:dyDescent="0.25">
      <c r="A139" t="str">
        <f>'Leverancespecifikation (LÅST)'!C142</f>
        <v>138Kant- og dækudstøbninger</v>
      </c>
      <c r="B139" t="str">
        <f>_xlfn.CONCAT('Leverancespecifikation (LÅST)'!J142:L142,'Leverancespecifikation (LÅST)'!V142:CA142)</f>
        <v>4Kant- og dækudstøbninger-KONKONKON</v>
      </c>
      <c r="C139" t="str">
        <f>'Leverancespecifikation (LÅST)'!N142</f>
        <v>-</v>
      </c>
      <c r="D139" t="str">
        <f>VLOOKUP(Tabel4[[#This Row],[Data fra "5. Basis"]],Leverancespecifikation!C:C,1,FALSE)</f>
        <v>138Kant- og dækudstøbninger</v>
      </c>
      <c r="E139" t="str">
        <f>_xlfn.CONCAT(Leverancespecifikation!J142,Leverancespecifikation!K142,Leverancespecifikation!L142,Leverancespecifikation!V142:CA142)</f>
        <v>4Kant- og dækudstøbninger-KONKONKON</v>
      </c>
      <c r="F139" t="str">
        <f>Leverancespecifikation!N142</f>
        <v>-</v>
      </c>
      <c r="G139" t="str">
        <f t="shared" si="3"/>
        <v/>
      </c>
    </row>
    <row r="140" spans="1:7" x14ac:dyDescent="0.25">
      <c r="A140" t="str">
        <f>'Leverancespecifikation (LÅST)'!C143</f>
        <v>139Dorne til trapper, reposser og ramper</v>
      </c>
      <c r="B140" t="str">
        <f>_xlfn.CONCAT('Leverancespecifikation (LÅST)'!J143:L143,'Leverancespecifikation (LÅST)'!V143:CA143)</f>
        <v>4Dorne til trapper, reposser og ramperTrappe, RampeKONKONKON</v>
      </c>
      <c r="C140" t="str">
        <f>'Leverancespecifikation (LÅST)'!N143</f>
        <v>-</v>
      </c>
      <c r="D140" t="str">
        <f>VLOOKUP(Tabel4[[#This Row],[Data fra "5. Basis"]],Leverancespecifikation!C:C,1,FALSE)</f>
        <v>139Dorne til trapper, reposser og ramper</v>
      </c>
      <c r="E140" t="str">
        <f>_xlfn.CONCAT(Leverancespecifikation!J143,Leverancespecifikation!K143,Leverancespecifikation!L143,Leverancespecifikation!V143:CA143)</f>
        <v>4Dorne til trapper, reposser og ramperTrappe, RampeKONKONKON</v>
      </c>
      <c r="F140" t="str">
        <f>Leverancespecifikation!N143</f>
        <v>-</v>
      </c>
      <c r="G140" t="str">
        <f t="shared" si="3"/>
        <v/>
      </c>
    </row>
    <row r="141" spans="1:7" x14ac:dyDescent="0.25">
      <c r="A141" t="str">
        <f>'Leverancespecifikation (LÅST)'!C144</f>
        <v>140Dilatationsfuger i dæk og vægge</v>
      </c>
      <c r="B141" t="str">
        <f>_xlfn.CONCAT('Leverancespecifikation (LÅST)'!J144:L144,'Leverancespecifikation (LÅST)'!V144:CA144)</f>
        <v>4Dilatationsfuger i dæk og væggeBetonvæg KONKONKON</v>
      </c>
      <c r="C141" t="str">
        <f>'Leverancespecifikation (LÅST)'!N144</f>
        <v>-</v>
      </c>
      <c r="D141" t="str">
        <f>VLOOKUP(Tabel4[[#This Row],[Data fra "5. Basis"]],Leverancespecifikation!C:C,1,FALSE)</f>
        <v>140Dilatationsfuger i dæk og vægge</v>
      </c>
      <c r="E141" t="str">
        <f>_xlfn.CONCAT(Leverancespecifikation!J144,Leverancespecifikation!K144,Leverancespecifikation!L144,Leverancespecifikation!V144:CA144)</f>
        <v>4Dilatationsfuger i dæk og væggeBetonvæg KONKONKON</v>
      </c>
      <c r="F141" t="str">
        <f>Leverancespecifikation!N144</f>
        <v>-</v>
      </c>
      <c r="G141" t="str">
        <f t="shared" si="3"/>
        <v/>
      </c>
    </row>
    <row r="142" spans="1:7" x14ac:dyDescent="0.25">
      <c r="A142" t="str">
        <f>'Leverancespecifikation (LÅST)'!C145</f>
        <v>141Lejer- og lejeplader</v>
      </c>
      <c r="B142" t="str">
        <f>_xlfn.CONCAT('Leverancespecifikation (LÅST)'!J145:L145,'Leverancespecifikation (LÅST)'!V145:CA145)</f>
        <v>4Lejer- og lejeplader-KONKONKON</v>
      </c>
      <c r="C142" t="str">
        <f>'Leverancespecifikation (LÅST)'!N145</f>
        <v>-</v>
      </c>
      <c r="D142" t="str">
        <f>VLOOKUP(Tabel4[[#This Row],[Data fra "5. Basis"]],Leverancespecifikation!C:C,1,FALSE)</f>
        <v>141Lejer- og lejeplader</v>
      </c>
      <c r="E142" t="str">
        <f>_xlfn.CONCAT(Leverancespecifikation!J145,Leverancespecifikation!K145,Leverancespecifikation!L145,Leverancespecifikation!V145:CA145)</f>
        <v>4Lejer- og lejeplader-KONKONKON</v>
      </c>
      <c r="F142" t="str">
        <f>Leverancespecifikation!N145</f>
        <v>-</v>
      </c>
      <c r="G142" t="str">
        <f t="shared" si="3"/>
        <v/>
      </c>
    </row>
    <row r="143" spans="1:7" x14ac:dyDescent="0.25">
      <c r="A143" t="str">
        <f>'Leverancespecifikation (LÅST)'!C146</f>
        <v>142Komplettering</v>
      </c>
      <c r="B143" t="str">
        <f>_xlfn.CONCAT('Leverancespecifikation (LÅST)'!J146:L146,'Leverancespecifikation (LÅST)'!V146:CA146)</f>
        <v>1Komplettering</v>
      </c>
      <c r="C143" t="str">
        <f>'Leverancespecifikation (LÅST)'!N146</f>
        <v>X</v>
      </c>
      <c r="D143" t="str">
        <f>VLOOKUP(Tabel4[[#This Row],[Data fra "5. Basis"]],Leverancespecifikation!C:C,1,FALSE)</f>
        <v>142Komplettering</v>
      </c>
      <c r="E143" t="str">
        <f>_xlfn.CONCAT(Leverancespecifikation!J146,Leverancespecifikation!K146,Leverancespecifikation!L146,Leverancespecifikation!V146:CA146)</f>
        <v>1Komplettering</v>
      </c>
      <c r="F143" t="str">
        <f>Leverancespecifikation!N146</f>
        <v>X</v>
      </c>
      <c r="G143" t="str">
        <f t="shared" si="3"/>
        <v/>
      </c>
    </row>
    <row r="144" spans="1:7" x14ac:dyDescent="0.25">
      <c r="A144" t="str">
        <f>'Leverancespecifikation (LÅST)'!C147</f>
        <v>143Døre, vinduer og Porte</v>
      </c>
      <c r="B144" t="str">
        <f>_xlfn.CONCAT('Leverancespecifikation (LÅST)'!J147:L147,'Leverancespecifikation (LÅST)'!V147:CA147)</f>
        <v>2Døre, vinduer og Porte</v>
      </c>
      <c r="C144" t="str">
        <f>'Leverancespecifikation (LÅST)'!N147</f>
        <v>X</v>
      </c>
      <c r="D144" t="str">
        <f>VLOOKUP(Tabel4[[#This Row],[Data fra "5. Basis"]],Leverancespecifikation!C:C,1,FALSE)</f>
        <v>143Døre, vinduer og Porte</v>
      </c>
      <c r="E144" t="str">
        <f>_xlfn.CONCAT(Leverancespecifikation!J147,Leverancespecifikation!K147,Leverancespecifikation!L147,Leverancespecifikation!V147:CA147)</f>
        <v>2Døre, vinduer og Porte</v>
      </c>
      <c r="F144" t="str">
        <f>Leverancespecifikation!N147</f>
        <v>X</v>
      </c>
      <c r="G144" t="str">
        <f t="shared" si="3"/>
        <v/>
      </c>
    </row>
    <row r="145" spans="1:7" x14ac:dyDescent="0.25">
      <c r="A145" t="str">
        <f>'Leverancespecifikation (LÅST)'!C148</f>
        <v>144Vinduer</v>
      </c>
      <c r="B145" t="str">
        <f>_xlfn.CONCAT('Leverancespecifikation (LÅST)'!J148:L148,'Leverancespecifikation (LÅST)'!V148:CA148)</f>
        <v>4VinduerVindue ARK200ARK300ARK325ARK325Inkl. lettefalse ved 325.</v>
      </c>
      <c r="C145" t="str">
        <f>'Leverancespecifikation (LÅST)'!N148</f>
        <v>X</v>
      </c>
      <c r="D145" t="str">
        <f>VLOOKUP(Tabel4[[#This Row],[Data fra "5. Basis"]],Leverancespecifikation!C:C,1,FALSE)</f>
        <v>144Vinduer</v>
      </c>
      <c r="E145" t="str">
        <f>_xlfn.CONCAT(Leverancespecifikation!J148,Leverancespecifikation!K148,Leverancespecifikation!L148,Leverancespecifikation!V148:CA148)</f>
        <v>4VinduerVindue ARK200ARK300ARK325ARK325Inkl. lettefalse ved 325.</v>
      </c>
      <c r="F145" t="str">
        <f>Leverancespecifikation!N148</f>
        <v>X</v>
      </c>
      <c r="G145" t="str">
        <f t="shared" si="3"/>
        <v/>
      </c>
    </row>
    <row r="146" spans="1:7" x14ac:dyDescent="0.25">
      <c r="A146" t="str">
        <f>'Leverancespecifikation (LÅST)'!C149</f>
        <v>145Ovenlys, røg- og taglemme</v>
      </c>
      <c r="B146" t="str">
        <f>_xlfn.CONCAT('Leverancespecifikation (LÅST)'!J149:L149,'Leverancespecifikation (LÅST)'!V149:CA149)</f>
        <v>4Ovenlys, røg- og taglemmeVindue ARK300ARK325ARK325</v>
      </c>
      <c r="C146" t="str">
        <f>'Leverancespecifikation (LÅST)'!N149</f>
        <v>X</v>
      </c>
      <c r="D146" t="str">
        <f>VLOOKUP(Tabel4[[#This Row],[Data fra "5. Basis"]],Leverancespecifikation!C:C,1,FALSE)</f>
        <v>145Ovenlys, røg- og taglemme</v>
      </c>
      <c r="E146" t="str">
        <f>_xlfn.CONCAT(Leverancespecifikation!J149,Leverancespecifikation!K149,Leverancespecifikation!L149,Leverancespecifikation!V149:CA149)</f>
        <v>4Ovenlys, røg- og taglemmeVindue ARK300ARK325ARK325</v>
      </c>
      <c r="F146" t="str">
        <f>Leverancespecifikation!N149</f>
        <v>X</v>
      </c>
      <c r="G146" t="str">
        <f t="shared" si="3"/>
        <v/>
      </c>
    </row>
    <row r="147" spans="1:7" x14ac:dyDescent="0.25">
      <c r="A147" t="str">
        <f>'Leverancespecifikation (LÅST)'!C150</f>
        <v>146Døre</v>
      </c>
      <c r="B147" t="str">
        <f>_xlfn.CONCAT('Leverancespecifikation (LÅST)'!J150:L150,'Leverancespecifikation (LÅST)'!V150:CA150)</f>
        <v>4DøreDørARK200ARK300ARK325ARK325</v>
      </c>
      <c r="C147" t="str">
        <f>'Leverancespecifikation (LÅST)'!N150</f>
        <v>X</v>
      </c>
      <c r="D147" t="str">
        <f>VLOOKUP(Tabel4[[#This Row],[Data fra "5. Basis"]],Leverancespecifikation!C:C,1,FALSE)</f>
        <v>146Døre</v>
      </c>
      <c r="E147" t="str">
        <f>_xlfn.CONCAT(Leverancespecifikation!J150,Leverancespecifikation!K150,Leverancespecifikation!L150,Leverancespecifikation!V150:CA150)</f>
        <v>4DøreDørARK200ARK300ARK325ARK325</v>
      </c>
      <c r="F147" t="str">
        <f>Leverancespecifikation!N150</f>
        <v>X</v>
      </c>
      <c r="G147" t="str">
        <f t="shared" si="3"/>
        <v/>
      </c>
    </row>
    <row r="148" spans="1:7" x14ac:dyDescent="0.25">
      <c r="A148" t="str">
        <f>'Leverancespecifikation (LÅST)'!C151</f>
        <v>147Karruseldøre</v>
      </c>
      <c r="B148" t="str">
        <f>_xlfn.CONCAT('Leverancespecifikation (LÅST)'!J151:L151,'Leverancespecifikation (LÅST)'!V151:CA151)</f>
        <v>4KarruseldøreDørARK300ARK325ARK325</v>
      </c>
      <c r="C148" t="str">
        <f>'Leverancespecifikation (LÅST)'!N151</f>
        <v>X</v>
      </c>
      <c r="D148" t="str">
        <f>VLOOKUP(Tabel4[[#This Row],[Data fra "5. Basis"]],Leverancespecifikation!C:C,1,FALSE)</f>
        <v>147Karruseldøre</v>
      </c>
      <c r="E148" t="str">
        <f>_xlfn.CONCAT(Leverancespecifikation!J151,Leverancespecifikation!K151,Leverancespecifikation!L151,Leverancespecifikation!V151:CA151)</f>
        <v>4KarruseldøreDørARK300ARK325ARK325</v>
      </c>
      <c r="F148" t="str">
        <f>Leverancespecifikation!N151</f>
        <v>X</v>
      </c>
      <c r="G148" t="str">
        <f t="shared" si="3"/>
        <v/>
      </c>
    </row>
    <row r="149" spans="1:7" x14ac:dyDescent="0.25">
      <c r="A149" t="str">
        <f>'Leverancespecifikation (LÅST)'!C152</f>
        <v>148Porte</v>
      </c>
      <c r="B149" t="str">
        <f>_xlfn.CONCAT('Leverancespecifikation (LÅST)'!J152:L152,'Leverancespecifikation (LÅST)'!V152:CA152)</f>
        <v>4PorteDørARK300ARK325ARK325</v>
      </c>
      <c r="C149" t="str">
        <f>'Leverancespecifikation (LÅST)'!N152</f>
        <v>X</v>
      </c>
      <c r="D149" t="str">
        <f>VLOOKUP(Tabel4[[#This Row],[Data fra "5. Basis"]],Leverancespecifikation!C:C,1,FALSE)</f>
        <v>148Porte</v>
      </c>
      <c r="E149" t="str">
        <f>_xlfn.CONCAT(Leverancespecifikation!J152,Leverancespecifikation!K152,Leverancespecifikation!L152,Leverancespecifikation!V152:CA152)</f>
        <v>4PorteDørARK300ARK325ARK325</v>
      </c>
      <c r="F149" t="str">
        <f>Leverancespecifikation!N152</f>
        <v>X</v>
      </c>
      <c r="G149" t="str">
        <f t="shared" si="3"/>
        <v/>
      </c>
    </row>
    <row r="150" spans="1:7" x14ac:dyDescent="0.25">
      <c r="A150" t="str">
        <f>'Leverancespecifikation (LÅST)'!C153</f>
        <v>149Jalousier og gitre</v>
      </c>
      <c r="B150" t="str">
        <f>_xlfn.CONCAT('Leverancespecifikation (LÅST)'!J153:L153,'Leverancespecifikation (LÅST)'!V153:CA153)</f>
        <v>4Jalousier og gitreDørARK300ARK325ARK325</v>
      </c>
      <c r="C150" t="str">
        <f>'Leverancespecifikation (LÅST)'!N153</f>
        <v>X</v>
      </c>
      <c r="D150" t="str">
        <f>VLOOKUP(Tabel4[[#This Row],[Data fra "5. Basis"]],Leverancespecifikation!C:C,1,FALSE)</f>
        <v>149Jalousier og gitre</v>
      </c>
      <c r="E150" t="str">
        <f>_xlfn.CONCAT(Leverancespecifikation!J153,Leverancespecifikation!K153,Leverancespecifikation!L153,Leverancespecifikation!V153:CA153)</f>
        <v>4Jalousier og gitreDørARK300ARK325ARK325</v>
      </c>
      <c r="F150" t="str">
        <f>Leverancespecifikation!N153</f>
        <v>X</v>
      </c>
      <c r="G150" t="str">
        <f t="shared" si="3"/>
        <v/>
      </c>
    </row>
    <row r="151" spans="1:7" x14ac:dyDescent="0.25">
      <c r="A151" t="str">
        <f>'Leverancespecifikation (LÅST)'!C154</f>
        <v>150Facadekomplettering</v>
      </c>
      <c r="B151" t="str">
        <f>_xlfn.CONCAT('Leverancespecifikation (LÅST)'!J154:L154,'Leverancespecifikation (LÅST)'!V154:CA154)</f>
        <v>2Facadekomplettering</v>
      </c>
      <c r="C151" t="str">
        <f>'Leverancespecifikation (LÅST)'!N154</f>
        <v>X</v>
      </c>
      <c r="D151" t="str">
        <f>VLOOKUP(Tabel4[[#This Row],[Data fra "5. Basis"]],Leverancespecifikation!C:C,1,FALSE)</f>
        <v>150Facadekomplettering</v>
      </c>
      <c r="E151" t="str">
        <f>_xlfn.CONCAT(Leverancespecifikation!J154,Leverancespecifikation!K154,Leverancespecifikation!L154,Leverancespecifikation!V154:CA154)</f>
        <v>2Facadekomplettering</v>
      </c>
      <c r="F151" t="str">
        <f>Leverancespecifikation!N154</f>
        <v>X</v>
      </c>
      <c r="G151" t="str">
        <f t="shared" si="3"/>
        <v/>
      </c>
    </row>
    <row r="152" spans="1:7" x14ac:dyDescent="0.25">
      <c r="A152" t="str">
        <f>'Leverancespecifikation (LÅST)'!C155</f>
        <v>151Solafkærmning</v>
      </c>
      <c r="B152" t="str">
        <f>_xlfn.CONCAT('Leverancespecifikation (LÅST)'!J155:L155,'Leverancespecifikation (LÅST)'!V155:CA155)</f>
        <v>4Solafkærmning-ARK300ARK325ARK325</v>
      </c>
      <c r="C152" t="str">
        <f>'Leverancespecifikation (LÅST)'!N155</f>
        <v>X</v>
      </c>
      <c r="D152" t="str">
        <f>VLOOKUP(Tabel4[[#This Row],[Data fra "5. Basis"]],Leverancespecifikation!C:C,1,FALSE)</f>
        <v>151Solafkærmning</v>
      </c>
      <c r="E152" t="str">
        <f>_xlfn.CONCAT(Leverancespecifikation!J155,Leverancespecifikation!K155,Leverancespecifikation!L155,Leverancespecifikation!V155:CA155)</f>
        <v>4Solafkærmning-ARK300ARK325ARK325</v>
      </c>
      <c r="F152" t="str">
        <f>Leverancespecifikation!N155</f>
        <v>X</v>
      </c>
      <c r="G152" t="str">
        <f t="shared" si="3"/>
        <v/>
      </c>
    </row>
    <row r="153" spans="1:7" x14ac:dyDescent="0.25">
      <c r="A153" t="str">
        <f>'Leverancespecifikation (LÅST)'!C156</f>
        <v>152Staffage som Rammer, absorbenter, effekter.</v>
      </c>
      <c r="B153" t="str">
        <f>_xlfn.CONCAT('Leverancespecifikation (LÅST)'!J156:L156,'Leverancespecifikation (LÅST)'!V156:CA156)</f>
        <v>4Staffage som Rammer, absorbenter, effekter.-ARK300ARK300ARK300</v>
      </c>
      <c r="C153" t="str">
        <f>'Leverancespecifikation (LÅST)'!N156</f>
        <v>X</v>
      </c>
      <c r="D153" t="str">
        <f>VLOOKUP(Tabel4[[#This Row],[Data fra "5. Basis"]],Leverancespecifikation!C:C,1,FALSE)</f>
        <v>152Staffage som Rammer, absorbenter, effekter.</v>
      </c>
      <c r="E153" t="str">
        <f>_xlfn.CONCAT(Leverancespecifikation!J156,Leverancespecifikation!K156,Leverancespecifikation!L156,Leverancespecifikation!V156:CA156)</f>
        <v>4Staffage som Rammer, absorbenter, effekter.-ARK300ARK300ARK300</v>
      </c>
      <c r="F153" t="str">
        <f>Leverancespecifikation!N156</f>
        <v>X</v>
      </c>
      <c r="G153" t="str">
        <f t="shared" si="3"/>
        <v/>
      </c>
    </row>
    <row r="154" spans="1:7" x14ac:dyDescent="0.25">
      <c r="A154" t="str">
        <f>'Leverancespecifikation (LÅST)'!C157</f>
        <v>153Tage, komplementering</v>
      </c>
      <c r="B154" t="str">
        <f>_xlfn.CONCAT('Leverancespecifikation (LÅST)'!J157:L157,'Leverancespecifikation (LÅST)'!V157:CA157)</f>
        <v>2Tage, komplementering</v>
      </c>
      <c r="C154" t="str">
        <f>'Leverancespecifikation (LÅST)'!N157</f>
        <v>X</v>
      </c>
      <c r="D154" t="str">
        <f>VLOOKUP(Tabel4[[#This Row],[Data fra "5. Basis"]],Leverancespecifikation!C:C,1,FALSE)</f>
        <v>153Tage, komplementering</v>
      </c>
      <c r="E154" t="str">
        <f>_xlfn.CONCAT(Leverancespecifikation!J157,Leverancespecifikation!K157,Leverancespecifikation!L157,Leverancespecifikation!V157:CA157)</f>
        <v>2Tage, komplementering</v>
      </c>
      <c r="F154" t="str">
        <f>Leverancespecifikation!N157</f>
        <v>X</v>
      </c>
      <c r="G154" t="str">
        <f t="shared" si="3"/>
        <v/>
      </c>
    </row>
    <row r="155" spans="1:7" x14ac:dyDescent="0.25">
      <c r="A155" t="str">
        <f>'Leverancespecifikation (LÅST)'!C158</f>
        <v>154Kviste</v>
      </c>
      <c r="B155" t="str">
        <f>_xlfn.CONCAT('Leverancespecifikation (LÅST)'!J158:L158,'Leverancespecifikation (LÅST)'!V158:CA158)</f>
        <v>4KvisteTag ARK300ARK325ARK325En kvist kan være tegnet som væg-, tag- og vindues-objekter.</v>
      </c>
      <c r="C155" t="str">
        <f>'Leverancespecifikation (LÅST)'!N158</f>
        <v>X</v>
      </c>
      <c r="D155" t="str">
        <f>VLOOKUP(Tabel4[[#This Row],[Data fra "5. Basis"]],Leverancespecifikation!C:C,1,FALSE)</f>
        <v>154Kviste</v>
      </c>
      <c r="E155" t="str">
        <f>_xlfn.CONCAT(Leverancespecifikation!J158,Leverancespecifikation!K158,Leverancespecifikation!L158,Leverancespecifikation!V158:CA158)</f>
        <v>4KvisteTag ARK300ARK325ARK325En kvist kan være tegnet som væg-, tag- og vindues-objekter.</v>
      </c>
      <c r="F155" t="str">
        <f>Leverancespecifikation!N158</f>
        <v>X</v>
      </c>
      <c r="G155" t="str">
        <f t="shared" si="3"/>
        <v/>
      </c>
    </row>
    <row r="156" spans="1:7" x14ac:dyDescent="0.25">
      <c r="A156" t="str">
        <f>'Leverancespecifikation (LÅST)'!C159</f>
        <v>155Faldsikring</v>
      </c>
      <c r="B156" t="str">
        <f>_xlfn.CONCAT('Leverancespecifikation (LÅST)'!J159:L159,'Leverancespecifikation (LÅST)'!V159:CA159)</f>
        <v>4Faldsikring-ARK325ARK325</v>
      </c>
      <c r="C156" t="str">
        <f>'Leverancespecifikation (LÅST)'!N159</f>
        <v>X</v>
      </c>
      <c r="D156" t="str">
        <f>VLOOKUP(Tabel4[[#This Row],[Data fra "5. Basis"]],Leverancespecifikation!C:C,1,FALSE)</f>
        <v>155Faldsikring</v>
      </c>
      <c r="E156" t="str">
        <f>_xlfn.CONCAT(Leverancespecifikation!J159,Leverancespecifikation!K159,Leverancespecifikation!L159,Leverancespecifikation!V159:CA159)</f>
        <v>4Faldsikring-ARK325ARK325</v>
      </c>
      <c r="F156" t="str">
        <f>Leverancespecifikation!N159</f>
        <v>X</v>
      </c>
      <c r="G156" t="str">
        <f t="shared" si="3"/>
        <v/>
      </c>
    </row>
    <row r="157" spans="1:7" x14ac:dyDescent="0.25">
      <c r="A157" t="str">
        <f>'Leverancespecifikation (LÅST)'!C160</f>
        <v>156Inddækninger</v>
      </c>
      <c r="B157" t="str">
        <f>_xlfn.CONCAT('Leverancespecifikation (LÅST)'!J160:L160,'Leverancespecifikation (LÅST)'!V160:CA160)</f>
        <v>4Inddækninger-</v>
      </c>
      <c r="C157" t="str">
        <f>'Leverancespecifikation (LÅST)'!N160</f>
        <v>-</v>
      </c>
      <c r="D157" t="str">
        <f>VLOOKUP(Tabel4[[#This Row],[Data fra "5. Basis"]],Leverancespecifikation!C:C,1,FALSE)</f>
        <v>156Inddækninger</v>
      </c>
      <c r="E157" t="str">
        <f>_xlfn.CONCAT(Leverancespecifikation!J160,Leverancespecifikation!K160,Leverancespecifikation!L160,Leverancespecifikation!V160:CA160)</f>
        <v>4Inddækninger-</v>
      </c>
      <c r="F157" t="str">
        <f>Leverancespecifikation!N160</f>
        <v>-</v>
      </c>
      <c r="G157" t="str">
        <f t="shared" si="3"/>
        <v/>
      </c>
    </row>
    <row r="158" spans="1:7" x14ac:dyDescent="0.25">
      <c r="A158" t="str">
        <f>'Leverancespecifikation (LÅST)'!C161</f>
        <v>157Værn, afskærmninger og riste</v>
      </c>
      <c r="B158" t="str">
        <f>_xlfn.CONCAT('Leverancespecifikation (LÅST)'!J161:L161,'Leverancespecifikation (LÅST)'!V161:CA161)</f>
        <v>2Værn, afskærmninger og riste</v>
      </c>
      <c r="C158" t="str">
        <f>'Leverancespecifikation (LÅST)'!N161</f>
        <v>X</v>
      </c>
      <c r="D158" t="str">
        <f>VLOOKUP(Tabel4[[#This Row],[Data fra "5. Basis"]],Leverancespecifikation!C:C,1,FALSE)</f>
        <v>157Værn, afskærmninger og riste</v>
      </c>
      <c r="E158" t="str">
        <f>_xlfn.CONCAT(Leverancespecifikation!J161,Leverancespecifikation!K161,Leverancespecifikation!L161,Leverancespecifikation!V161:CA161)</f>
        <v>2Værn, afskærmninger og riste</v>
      </c>
      <c r="F158" t="str">
        <f>Leverancespecifikation!N161</f>
        <v>X</v>
      </c>
      <c r="G158" t="str">
        <f t="shared" si="3"/>
        <v/>
      </c>
    </row>
    <row r="159" spans="1:7" x14ac:dyDescent="0.25">
      <c r="A159" t="str">
        <f>'Leverancespecifikation (LÅST)'!C162</f>
        <v xml:space="preserve">158Værn og håndlister </v>
      </c>
      <c r="B159" t="str">
        <f>_xlfn.CONCAT('Leverancespecifikation (LÅST)'!J162:L162,'Leverancespecifikation (LÅST)'!V162:CA162)</f>
        <v>4Værn og håndlister Trappe, RampeARK300ARK325ARK325</v>
      </c>
      <c r="C159" t="str">
        <f>'Leverancespecifikation (LÅST)'!N162</f>
        <v>X</v>
      </c>
      <c r="D159" t="str">
        <f>VLOOKUP(Tabel4[[#This Row],[Data fra "5. Basis"]],Leverancespecifikation!C:C,1,FALSE)</f>
        <v xml:space="preserve">158Værn og håndlister </v>
      </c>
      <c r="E159" t="str">
        <f>_xlfn.CONCAT(Leverancespecifikation!J162,Leverancespecifikation!K162,Leverancespecifikation!L162,Leverancespecifikation!V162:CA162)</f>
        <v>4Værn og håndlister Trappe, RampeARK300ARK325ARK325</v>
      </c>
      <c r="F159" t="str">
        <f>Leverancespecifikation!N162</f>
        <v>X</v>
      </c>
      <c r="G159" t="str">
        <f t="shared" si="3"/>
        <v/>
      </c>
    </row>
    <row r="160" spans="1:7" x14ac:dyDescent="0.25">
      <c r="A160" t="str">
        <f>'Leverancespecifikation (LÅST)'!C163</f>
        <v>159Lofter</v>
      </c>
      <c r="B160" t="str">
        <f>_xlfn.CONCAT('Leverancespecifikation (LÅST)'!J163:L163,'Leverancespecifikation (LÅST)'!V163:CA163)</f>
        <v>2Lofter</v>
      </c>
      <c r="C160" t="str">
        <f>'Leverancespecifikation (LÅST)'!N163</f>
        <v>X</v>
      </c>
      <c r="D160" t="str">
        <f>VLOOKUP(Tabel4[[#This Row],[Data fra "5. Basis"]],Leverancespecifikation!C:C,1,FALSE)</f>
        <v>159Lofter</v>
      </c>
      <c r="E160" t="str">
        <f>_xlfn.CONCAT(Leverancespecifikation!J163,Leverancespecifikation!K163,Leverancespecifikation!L163,Leverancespecifikation!V163:CA163)</f>
        <v>2Lofter</v>
      </c>
      <c r="F160" t="str">
        <f>Leverancespecifikation!N163</f>
        <v>X</v>
      </c>
      <c r="G160" t="str">
        <f t="shared" si="3"/>
        <v/>
      </c>
    </row>
    <row r="161" spans="1:7" x14ac:dyDescent="0.25">
      <c r="A161" t="str">
        <f>'Leverancespecifikation (LÅST)'!C164</f>
        <v>160Faste lofter</v>
      </c>
      <c r="B161" t="str">
        <f>_xlfn.CONCAT('Leverancespecifikation (LÅST)'!J164:L164,'Leverancespecifikation (LÅST)'!V164:CA164)</f>
        <v>4Faste lofterLoftARK300ARK325ARK325</v>
      </c>
      <c r="C161" t="str">
        <f>'Leverancespecifikation (LÅST)'!N164</f>
        <v>X</v>
      </c>
      <c r="D161" t="str">
        <f>VLOOKUP(Tabel4[[#This Row],[Data fra "5. Basis"]],Leverancespecifikation!C:C,1,FALSE)</f>
        <v>160Faste lofter</v>
      </c>
      <c r="E161" t="str">
        <f>_xlfn.CONCAT(Leverancespecifikation!J164,Leverancespecifikation!K164,Leverancespecifikation!L164,Leverancespecifikation!V164:CA164)</f>
        <v>4Faste lofterLoftARK300ARK325ARK325</v>
      </c>
      <c r="F161" t="str">
        <f>Leverancespecifikation!N164</f>
        <v>X</v>
      </c>
      <c r="G161" t="str">
        <f t="shared" si="3"/>
        <v/>
      </c>
    </row>
    <row r="162" spans="1:7" x14ac:dyDescent="0.25">
      <c r="A162" t="str">
        <f>'Leverancespecifikation (LÅST)'!C165</f>
        <v>161Nedhængte lofter</v>
      </c>
      <c r="B162" t="str">
        <f>_xlfn.CONCAT('Leverancespecifikation (LÅST)'!J165:L165,'Leverancespecifikation (LÅST)'!V165:CA165)</f>
        <v>4Nedhængte lofterLoftARK300ARK325ARK325</v>
      </c>
      <c r="C162" t="str">
        <f>'Leverancespecifikation (LÅST)'!N165</f>
        <v>X</v>
      </c>
      <c r="D162" t="str">
        <f>VLOOKUP(Tabel4[[#This Row],[Data fra "5. Basis"]],Leverancespecifikation!C:C,1,FALSE)</f>
        <v>161Nedhængte lofter</v>
      </c>
      <c r="E162" t="str">
        <f>_xlfn.CONCAT(Leverancespecifikation!J165,Leverancespecifikation!K165,Leverancespecifikation!L165,Leverancespecifikation!V165:CA165)</f>
        <v>4Nedhængte lofterLoftARK300ARK325ARK325</v>
      </c>
      <c r="F162" t="str">
        <f>Leverancespecifikation!N165</f>
        <v>X</v>
      </c>
      <c r="G162" t="str">
        <f t="shared" si="3"/>
        <v/>
      </c>
    </row>
    <row r="163" spans="1:7" x14ac:dyDescent="0.25">
      <c r="A163" t="str">
        <f>'Leverancespecifikation (LÅST)'!C166</f>
        <v>162Gulve</v>
      </c>
      <c r="B163" t="str">
        <f>_xlfn.CONCAT('Leverancespecifikation (LÅST)'!J166:L166,'Leverancespecifikation (LÅST)'!V166:CA166)</f>
        <v>2Gulve</v>
      </c>
      <c r="C163" t="str">
        <f>'Leverancespecifikation (LÅST)'!N166</f>
        <v>X</v>
      </c>
      <c r="D163" t="str">
        <f>VLOOKUP(Tabel4[[#This Row],[Data fra "5. Basis"]],Leverancespecifikation!C:C,1,FALSE)</f>
        <v>162Gulve</v>
      </c>
      <c r="E163" t="str">
        <f>_xlfn.CONCAT(Leverancespecifikation!J166,Leverancespecifikation!K166,Leverancespecifikation!L166,Leverancespecifikation!V166:CA166)</f>
        <v>2Gulve</v>
      </c>
      <c r="F163" t="str">
        <f>Leverancespecifikation!N166</f>
        <v>X</v>
      </c>
      <c r="G163" t="str">
        <f t="shared" si="3"/>
        <v/>
      </c>
    </row>
    <row r="164" spans="1:7" x14ac:dyDescent="0.25">
      <c r="A164" t="str">
        <f>'Leverancespecifikation (LÅST)'!C167</f>
        <v>163Opbyggede gulve</v>
      </c>
      <c r="B164" t="str">
        <f>_xlfn.CONCAT('Leverancespecifikation (LÅST)'!J167:L167,'Leverancespecifikation (LÅST)'!V167:CA167)</f>
        <v>4Opbyggede gulveGulvARK300ARK325ARK325</v>
      </c>
      <c r="C164" t="str">
        <f>'Leverancespecifikation (LÅST)'!N167</f>
        <v>X</v>
      </c>
      <c r="D164" t="str">
        <f>VLOOKUP(Tabel4[[#This Row],[Data fra "5. Basis"]],Leverancespecifikation!C:C,1,FALSE)</f>
        <v>163Opbyggede gulve</v>
      </c>
      <c r="E164" t="str">
        <f>_xlfn.CONCAT(Leverancespecifikation!J167,Leverancespecifikation!K167,Leverancespecifikation!L167,Leverancespecifikation!V167:CA167)</f>
        <v>4Opbyggede gulveGulvARK300ARK325ARK325</v>
      </c>
      <c r="F164" t="str">
        <f>Leverancespecifikation!N167</f>
        <v>X</v>
      </c>
      <c r="G164" t="str">
        <f t="shared" si="3"/>
        <v/>
      </c>
    </row>
    <row r="165" spans="1:7" x14ac:dyDescent="0.25">
      <c r="A165" t="str">
        <f>'Leverancespecifikation (LÅST)'!C168</f>
        <v>164Svømmende gulve</v>
      </c>
      <c r="B165" t="str">
        <f>_xlfn.CONCAT('Leverancespecifikation (LÅST)'!J168:L168,'Leverancespecifikation (LÅST)'!V168:CA168)</f>
        <v>4Svømmende gulveGulvARK300ARK325ARK325</v>
      </c>
      <c r="C165" t="str">
        <f>'Leverancespecifikation (LÅST)'!N168</f>
        <v>X</v>
      </c>
      <c r="D165" t="str">
        <f>VLOOKUP(Tabel4[[#This Row],[Data fra "5. Basis"]],Leverancespecifikation!C:C,1,FALSE)</f>
        <v>164Svømmende gulve</v>
      </c>
      <c r="E165" t="str">
        <f>_xlfn.CONCAT(Leverancespecifikation!J168,Leverancespecifikation!K168,Leverancespecifikation!L168,Leverancespecifikation!V168:CA168)</f>
        <v>4Svømmende gulveGulvARK300ARK325ARK325</v>
      </c>
      <c r="F165" t="str">
        <f>Leverancespecifikation!N168</f>
        <v>X</v>
      </c>
      <c r="G165" t="str">
        <f t="shared" si="3"/>
        <v/>
      </c>
    </row>
    <row r="166" spans="1:7" x14ac:dyDescent="0.25">
      <c r="A166" t="str">
        <f>'Leverancespecifikation (LÅST)'!C169</f>
        <v>165Riste, måtterammer</v>
      </c>
      <c r="B166" t="str">
        <f>_xlfn.CONCAT('Leverancespecifikation (LÅST)'!J169:L169,'Leverancespecifikation (LÅST)'!V169:CA169)</f>
        <v>4Riste, måtterammerARK325ARK325Ikke bærende riste.</v>
      </c>
      <c r="C166" t="str">
        <f>'Leverancespecifikation (LÅST)'!N169</f>
        <v>X</v>
      </c>
      <c r="D166" t="str">
        <f>VLOOKUP(Tabel4[[#This Row],[Data fra "5. Basis"]],Leverancespecifikation!C:C,1,FALSE)</f>
        <v>165Riste, måtterammer</v>
      </c>
      <c r="E166" t="str">
        <f>_xlfn.CONCAT(Leverancespecifikation!J169,Leverancespecifikation!K169,Leverancespecifikation!L169,Leverancespecifikation!V169:CA169)</f>
        <v>4Riste, måtterammerARK325ARK325Ikke bærende riste.</v>
      </c>
      <c r="F166" t="str">
        <f>Leverancespecifikation!N169</f>
        <v>X</v>
      </c>
      <c r="G166" t="str">
        <f t="shared" si="3"/>
        <v/>
      </c>
    </row>
    <row r="167" spans="1:7" x14ac:dyDescent="0.25">
      <c r="A167" t="str">
        <f>'Leverancespecifikation (LÅST)'!C170</f>
        <v>166Støbte- og flydende gulve</v>
      </c>
      <c r="B167" t="str">
        <f>_xlfn.CONCAT('Leverancespecifikation (LÅST)'!J170:L170,'Leverancespecifikation (LÅST)'!V170:CA170)</f>
        <v>4Støbte- og flydende gulve</v>
      </c>
      <c r="C167" t="str">
        <f>'Leverancespecifikation (LÅST)'!N170</f>
        <v>?</v>
      </c>
      <c r="D167" t="str">
        <f>VLOOKUP(Tabel4[[#This Row],[Data fra "5. Basis"]],Leverancespecifikation!C:C,1,FALSE)</f>
        <v>166Støbte- og flydende gulve</v>
      </c>
      <c r="E167" t="str">
        <f>_xlfn.CONCAT(Leverancespecifikation!J170,Leverancespecifikation!K170,Leverancespecifikation!L170,Leverancespecifikation!V170:CA170)</f>
        <v>4Støbte- og flydende gulve</v>
      </c>
      <c r="F167" t="str">
        <f>Leverancespecifikation!N170</f>
        <v>?</v>
      </c>
      <c r="G167" t="str">
        <f t="shared" si="3"/>
        <v/>
      </c>
    </row>
    <row r="168" spans="1:7" x14ac:dyDescent="0.25">
      <c r="A168" t="str">
        <f>'Leverancespecifikation (LÅST)'!C171</f>
        <v>167Systemgulve</v>
      </c>
      <c r="B168" t="str">
        <f>_xlfn.CONCAT('Leverancespecifikation (LÅST)'!J171:L171,'Leverancespecifikation (LÅST)'!V171:CA171)</f>
        <v>4SystemgulveGulvARK300ARK325ARK325</v>
      </c>
      <c r="C168" t="str">
        <f>'Leverancespecifikation (LÅST)'!N171</f>
        <v>X</v>
      </c>
      <c r="D168" t="str">
        <f>VLOOKUP(Tabel4[[#This Row],[Data fra "5. Basis"]],Leverancespecifikation!C:C,1,FALSE)</f>
        <v>167Systemgulve</v>
      </c>
      <c r="E168" t="str">
        <f>_xlfn.CONCAT(Leverancespecifikation!J171,Leverancespecifikation!K171,Leverancespecifikation!L171,Leverancespecifikation!V171:CA171)</f>
        <v>4SystemgulveGulvARK300ARK325ARK325</v>
      </c>
      <c r="F168" t="str">
        <f>Leverancespecifikation!N171</f>
        <v>X</v>
      </c>
      <c r="G168" t="str">
        <f t="shared" si="3"/>
        <v/>
      </c>
    </row>
    <row r="169" spans="1:7" x14ac:dyDescent="0.25">
      <c r="A169" t="str">
        <f>'Leverancespecifikation (LÅST)'!C172</f>
        <v>168Overflader</v>
      </c>
      <c r="B169" t="str">
        <f>_xlfn.CONCAT('Leverancespecifikation (LÅST)'!J172:L172,'Leverancespecifikation (LÅST)'!V172:CA172)</f>
        <v>2Overflader</v>
      </c>
      <c r="C169" t="str">
        <f>'Leverancespecifikation (LÅST)'!N172</f>
        <v>X</v>
      </c>
      <c r="D169" t="str">
        <f>VLOOKUP(Tabel4[[#This Row],[Data fra "5. Basis"]],Leverancespecifikation!C:C,1,FALSE)</f>
        <v>168Overflader</v>
      </c>
      <c r="E169" t="str">
        <f>_xlfn.CONCAT(Leverancespecifikation!J172,Leverancespecifikation!K172,Leverancespecifikation!L172,Leverancespecifikation!V172:CA172)</f>
        <v>2Overflader</v>
      </c>
      <c r="F169" t="str">
        <f>Leverancespecifikation!N172</f>
        <v>X</v>
      </c>
      <c r="G169" t="str">
        <f t="shared" si="3"/>
        <v/>
      </c>
    </row>
    <row r="170" spans="1:7" x14ac:dyDescent="0.25">
      <c r="A170" t="str">
        <f>'Leverancespecifikation (LÅST)'!C173</f>
        <v>169Påmurede/påklædte overflader</v>
      </c>
      <c r="B170" t="str">
        <f>_xlfn.CONCAT('Leverancespecifikation (LÅST)'!J173:L173,'Leverancespecifikation (LÅST)'!V173:CA173)</f>
        <v xml:space="preserve">4Påmurede/påklædte overflader-ARK300ARK325ARK325Som fliser. Klinker som ikke er i væggens fulde udstrækning. </v>
      </c>
      <c r="C170" t="str">
        <f>'Leverancespecifikation (LÅST)'!N173</f>
        <v>X</v>
      </c>
      <c r="D170" t="str">
        <f>VLOOKUP(Tabel4[[#This Row],[Data fra "5. Basis"]],Leverancespecifikation!C:C,1,FALSE)</f>
        <v>169Påmurede/påklædte overflader</v>
      </c>
      <c r="E170" t="str">
        <f>_xlfn.CONCAT(Leverancespecifikation!J173,Leverancespecifikation!K173,Leverancespecifikation!L173,Leverancespecifikation!V173:CA173)</f>
        <v xml:space="preserve">4Påmurede/påklædte overflader-ARK300ARK325ARK325Som fliser. Klinker som ikke er i væggens fulde udstrækning. </v>
      </c>
      <c r="F170" t="str">
        <f>Leverancespecifikation!N173</f>
        <v>X</v>
      </c>
      <c r="G170" t="str">
        <f t="shared" si="3"/>
        <v/>
      </c>
    </row>
    <row r="171" spans="1:7" x14ac:dyDescent="0.25">
      <c r="A171" t="str">
        <f>'Leverancespecifikation (LÅST)'!C174</f>
        <v>170Beklædninger, monteret</v>
      </c>
      <c r="B171" t="str">
        <f>_xlfn.CONCAT('Leverancespecifikation (LÅST)'!J174:L174,'Leverancespecifikation (LÅST)'!V174:CA174)</f>
        <v xml:space="preserve">4Beklædninger, monteret-ARK300ARK325ARK325Som absorbenter. Plade som ikke er i væggens fulde udstrækning. </v>
      </c>
      <c r="C171" t="str">
        <f>'Leverancespecifikation (LÅST)'!N174</f>
        <v>X</v>
      </c>
      <c r="D171" t="str">
        <f>VLOOKUP(Tabel4[[#This Row],[Data fra "5. Basis"]],Leverancespecifikation!C:C,1,FALSE)</f>
        <v>170Beklædninger, monteret</v>
      </c>
      <c r="E171" t="str">
        <f>_xlfn.CONCAT(Leverancespecifikation!J174,Leverancespecifikation!K174,Leverancespecifikation!L174,Leverancespecifikation!V174:CA174)</f>
        <v xml:space="preserve">4Beklædninger, monteret-ARK300ARK325ARK325Som absorbenter. Plade som ikke er i væggens fulde udstrækning. </v>
      </c>
      <c r="F171" t="str">
        <f>Leverancespecifikation!N174</f>
        <v>X</v>
      </c>
      <c r="G171" t="str">
        <f t="shared" si="3"/>
        <v/>
      </c>
    </row>
    <row r="172" spans="1:7" x14ac:dyDescent="0.25">
      <c r="A172" t="str">
        <f>'Leverancespecifikation (LÅST)'!C175</f>
        <v>171Landskab</v>
      </c>
      <c r="B172" t="str">
        <f>_xlfn.CONCAT('Leverancespecifikation (LÅST)'!J175:L175,'Leverancespecifikation (LÅST)'!V175:CA175)</f>
        <v>1Landskab</v>
      </c>
      <c r="C172" t="str">
        <f>'Leverancespecifikation (LÅST)'!N175</f>
        <v>X</v>
      </c>
      <c r="D172" t="str">
        <f>VLOOKUP(Tabel4[[#This Row],[Data fra "5. Basis"]],Leverancespecifikation!C:C,1,FALSE)</f>
        <v>171Landskab</v>
      </c>
      <c r="E172" t="str">
        <f>_xlfn.CONCAT(Leverancespecifikation!J175,Leverancespecifikation!K175,Leverancespecifikation!L175,Leverancespecifikation!V175:CA175)</f>
        <v>1Landskab</v>
      </c>
      <c r="F172" t="str">
        <f>Leverancespecifikation!N175</f>
        <v>X</v>
      </c>
      <c r="G172" t="str">
        <f t="shared" si="3"/>
        <v/>
      </c>
    </row>
    <row r="173" spans="1:7" x14ac:dyDescent="0.25">
      <c r="A173" t="str">
        <f>'Leverancespecifikation (LÅST)'!C176</f>
        <v>172Overflader i terræn</v>
      </c>
      <c r="B173" t="str">
        <f>_xlfn.CONCAT('Leverancespecifikation (LÅST)'!J176:L176,'Leverancespecifikation (LÅST)'!V176:CA176)</f>
        <v>2Overflader i terræn</v>
      </c>
      <c r="C173" t="str">
        <f>'Leverancespecifikation (LÅST)'!N176</f>
        <v>X</v>
      </c>
      <c r="D173" t="str">
        <f>VLOOKUP(Tabel4[[#This Row],[Data fra "5. Basis"]],Leverancespecifikation!C:C,1,FALSE)</f>
        <v>172Overflader i terræn</v>
      </c>
      <c r="E173" t="str">
        <f>_xlfn.CONCAT(Leverancespecifikation!J176,Leverancespecifikation!K176,Leverancespecifikation!L176,Leverancespecifikation!V176:CA176)</f>
        <v>2Overflader i terræn</v>
      </c>
      <c r="F173" t="str">
        <f>Leverancespecifikation!N176</f>
        <v>X</v>
      </c>
      <c r="G173" t="str">
        <f t="shared" si="3"/>
        <v/>
      </c>
    </row>
    <row r="174" spans="1:7" x14ac:dyDescent="0.25">
      <c r="A174" t="str">
        <f>'Leverancespecifikation (LÅST)'!C177</f>
        <v>173Generiske overflader</v>
      </c>
      <c r="B174" t="str">
        <f>_xlfn.CONCAT('Leverancespecifikation (LÅST)'!J177:L177,'Leverancespecifikation (LÅST)'!V177:CA177)</f>
        <v>4Generiske overfladerOverflader i terrænLAN200</v>
      </c>
      <c r="C174" t="str">
        <f>'Leverancespecifikation (LÅST)'!N177</f>
        <v>X</v>
      </c>
      <c r="D174" t="str">
        <f>VLOOKUP(Tabel4[[#This Row],[Data fra "5. Basis"]],Leverancespecifikation!C:C,1,FALSE)</f>
        <v>173Generiske overflader</v>
      </c>
      <c r="E174" t="str">
        <f>_xlfn.CONCAT(Leverancespecifikation!J177,Leverancespecifikation!K177,Leverancespecifikation!L177,Leverancespecifikation!V177:CA177)</f>
        <v>4Generiske overfladerOverflader i terrænLAN200</v>
      </c>
      <c r="F174" t="str">
        <f>Leverancespecifikation!N177</f>
        <v>X</v>
      </c>
      <c r="G174" t="str">
        <f t="shared" si="3"/>
        <v/>
      </c>
    </row>
    <row r="175" spans="1:7" x14ac:dyDescent="0.25">
      <c r="A175" t="str">
        <f>'Leverancespecifikation (LÅST)'!C178</f>
        <v>174Asfalt belægninger</v>
      </c>
      <c r="B175" t="str">
        <f>_xlfn.CONCAT('Leverancespecifikation (LÅST)'!J178:L178,'Leverancespecifikation (LÅST)'!V178:CA178)</f>
        <v>4Asfalt belægningerOverflader i terrænLAN300LAN325LAN325Vej-ingeniør: dimensionering og input til beskrivelse</v>
      </c>
      <c r="C175" t="str">
        <f>'Leverancespecifikation (LÅST)'!N178</f>
        <v>X</v>
      </c>
      <c r="D175" t="str">
        <f>VLOOKUP(Tabel4[[#This Row],[Data fra "5. Basis"]],Leverancespecifikation!C:C,1,FALSE)</f>
        <v>174Asfalt belægninger</v>
      </c>
      <c r="E175" t="str">
        <f>_xlfn.CONCAT(Leverancespecifikation!J178,Leverancespecifikation!K178,Leverancespecifikation!L178,Leverancespecifikation!V178:CA178)</f>
        <v>4Asfalt belægningerOverflader i terrænLAN300LAN325LAN325Vej-ingeniør: dimensionering og input til beskrivelse</v>
      </c>
      <c r="F175" t="str">
        <f>Leverancespecifikation!N178</f>
        <v>X</v>
      </c>
      <c r="G175" t="str">
        <f t="shared" si="3"/>
        <v/>
      </c>
    </row>
    <row r="176" spans="1:7" x14ac:dyDescent="0.25">
      <c r="A176" t="str">
        <f>'Leverancespecifikation (LÅST)'!C179</f>
        <v>175Betonstøbte belægninger</v>
      </c>
      <c r="B176" t="str">
        <f>_xlfn.CONCAT('Leverancespecifikation (LÅST)'!J179:L179,'Leverancespecifikation (LÅST)'!V179:CA179)</f>
        <v>4Betonstøbte belægningerOverflader i terrænLAN300LAN325LAN325Konstruktion: dimensionerer og input til beskrivelse</v>
      </c>
      <c r="C176" t="str">
        <f>'Leverancespecifikation (LÅST)'!N179</f>
        <v>X</v>
      </c>
      <c r="D176" t="str">
        <f>VLOOKUP(Tabel4[[#This Row],[Data fra "5. Basis"]],Leverancespecifikation!C:C,1,FALSE)</f>
        <v>175Betonstøbte belægninger</v>
      </c>
      <c r="E176" t="str">
        <f>_xlfn.CONCAT(Leverancespecifikation!J179,Leverancespecifikation!K179,Leverancespecifikation!L179,Leverancespecifikation!V179:CA179)</f>
        <v>4Betonstøbte belægningerOverflader i terrænLAN300LAN325LAN325Konstruktion: dimensionerer og input til beskrivelse</v>
      </c>
      <c r="F176" t="str">
        <f>Leverancespecifikation!N179</f>
        <v>X</v>
      </c>
      <c r="G176" t="str">
        <f t="shared" si="3"/>
        <v/>
      </c>
    </row>
    <row r="177" spans="1:7" x14ac:dyDescent="0.25">
      <c r="A177" t="str">
        <f>'Leverancespecifikation (LÅST)'!C180</f>
        <v>176Belægninger på dæk inkl opbygning</v>
      </c>
      <c r="B177" t="str">
        <f>_xlfn.CONCAT('Leverancespecifikation (LÅST)'!J180:L180,'Leverancespecifikation (LÅST)'!V180:CA180)</f>
        <v>4Belægninger på dæk inkl opbygningOverflader i terrænLAN300LAN325LAN325Arkitekt: Tagmenbran og isolering samt evt dræn i isolering</v>
      </c>
      <c r="C177" t="str">
        <f>'Leverancespecifikation (LÅST)'!N180</f>
        <v>X</v>
      </c>
      <c r="D177" t="str">
        <f>VLOOKUP(Tabel4[[#This Row],[Data fra "5. Basis"]],Leverancespecifikation!C:C,1,FALSE)</f>
        <v>176Belægninger på dæk inkl opbygning</v>
      </c>
      <c r="E177" t="str">
        <f>_xlfn.CONCAT(Leverancespecifikation!J180,Leverancespecifikation!K180,Leverancespecifikation!L180,Leverancespecifikation!V180:CA180)</f>
        <v>4Belægninger på dæk inkl opbygningOverflader i terrænLAN300LAN325LAN325Arkitekt: Tagmenbran og isolering samt evt dræn i isolering</v>
      </c>
      <c r="F177" t="str">
        <f>Leverancespecifikation!N180</f>
        <v>X</v>
      </c>
      <c r="G177" t="str">
        <f t="shared" si="3"/>
        <v/>
      </c>
    </row>
    <row r="178" spans="1:7" x14ac:dyDescent="0.25">
      <c r="A178" t="str">
        <f>'Leverancespecifikation (LÅST)'!C181</f>
        <v>177Øvrige belægninger</v>
      </c>
      <c r="B178" t="str">
        <f>_xlfn.CONCAT('Leverancespecifikation (LÅST)'!J181:L181,'Leverancespecifikation (LÅST)'!V181:CA181)</f>
        <v>4Øvrige belægningerOverflader i terrænLAN200LAN325LAN325</v>
      </c>
      <c r="C178" t="str">
        <f>'Leverancespecifikation (LÅST)'!N181</f>
        <v>X</v>
      </c>
      <c r="D178" t="str">
        <f>VLOOKUP(Tabel4[[#This Row],[Data fra "5. Basis"]],Leverancespecifikation!C:C,1,FALSE)</f>
        <v>177Øvrige belægninger</v>
      </c>
      <c r="E178" t="str">
        <f>_xlfn.CONCAT(Leverancespecifikation!J181,Leverancespecifikation!K181,Leverancespecifikation!L181,Leverancespecifikation!V181:CA181)</f>
        <v>4Øvrige belægningerOverflader i terrænLAN200LAN325LAN325</v>
      </c>
      <c r="F178" t="str">
        <f>Leverancespecifikation!N181</f>
        <v>X</v>
      </c>
      <c r="G178" t="str">
        <f t="shared" si="3"/>
        <v/>
      </c>
    </row>
    <row r="179" spans="1:7" x14ac:dyDescent="0.25">
      <c r="A179" t="str">
        <f>'Leverancespecifikation (LÅST)'!C182</f>
        <v>178Flise -og stenbelægninger</v>
      </c>
      <c r="B179" t="str">
        <f>_xlfn.CONCAT('Leverancespecifikation (LÅST)'!J182:L182,'Leverancespecifikation (LÅST)'!V182:CA182)</f>
        <v>4Flise -og stenbelægningerOverflader i terrænLAN300LAN325LAN325</v>
      </c>
      <c r="C179" t="str">
        <f>'Leverancespecifikation (LÅST)'!N182</f>
        <v>X</v>
      </c>
      <c r="D179" t="str">
        <f>VLOOKUP(Tabel4[[#This Row],[Data fra "5. Basis"]],Leverancespecifikation!C:C,1,FALSE)</f>
        <v>178Flise -og stenbelægninger</v>
      </c>
      <c r="E179" t="str">
        <f>_xlfn.CONCAT(Leverancespecifikation!J182,Leverancespecifikation!K182,Leverancespecifikation!L182,Leverancespecifikation!V182:CA182)</f>
        <v>4Flise -og stenbelægningerOverflader i terrænLAN300LAN325LAN325</v>
      </c>
      <c r="F179" t="str">
        <f>Leverancespecifikation!N182</f>
        <v>X</v>
      </c>
      <c r="G179" t="str">
        <f t="shared" si="3"/>
        <v/>
      </c>
    </row>
    <row r="180" spans="1:7" x14ac:dyDescent="0.25">
      <c r="A180" t="str">
        <f>'Leverancespecifikation (LÅST)'!C183</f>
        <v>179Skærver og grus</v>
      </c>
      <c r="B180" t="str">
        <f>_xlfn.CONCAT('Leverancespecifikation (LÅST)'!J183:L183,'Leverancespecifikation (LÅST)'!V183:CA183)</f>
        <v>4Skærver og grusOverflader i terrænLAN300LAN325LAN325</v>
      </c>
      <c r="C180" t="str">
        <f>'Leverancespecifikation (LÅST)'!N183</f>
        <v>X</v>
      </c>
      <c r="D180" t="str">
        <f>VLOOKUP(Tabel4[[#This Row],[Data fra "5. Basis"]],Leverancespecifikation!C:C,1,FALSE)</f>
        <v>179Skærver og grus</v>
      </c>
      <c r="E180" t="str">
        <f>_xlfn.CONCAT(Leverancespecifikation!J183,Leverancespecifikation!K183,Leverancespecifikation!L183,Leverancespecifikation!V183:CA183)</f>
        <v>4Skærver og grusOverflader i terrænLAN300LAN325LAN325</v>
      </c>
      <c r="F180" t="str">
        <f>Leverancespecifikation!N183</f>
        <v>X</v>
      </c>
      <c r="G180" t="str">
        <f t="shared" si="3"/>
        <v/>
      </c>
    </row>
    <row r="181" spans="1:7" x14ac:dyDescent="0.25">
      <c r="A181" t="str">
        <f>'Leverancespecifikation (LÅST)'!C184</f>
        <v>180Vandelementer i terræn</v>
      </c>
      <c r="B181" t="str">
        <f>_xlfn.CONCAT('Leverancespecifikation (LÅST)'!J184:L184,'Leverancespecifikation (LÅST)'!V184:CA184)</f>
        <v>4Vandelementer i terrænOverflader i terrænLAN200LAN325LAN325Ingeinør: vand-tæthed og afledning</v>
      </c>
      <c r="C181" t="str">
        <f>'Leverancespecifikation (LÅST)'!N184</f>
        <v>X</v>
      </c>
      <c r="D181" t="str">
        <f>VLOOKUP(Tabel4[[#This Row],[Data fra "5. Basis"]],Leverancespecifikation!C:C,1,FALSE)</f>
        <v>180Vandelementer i terræn</v>
      </c>
      <c r="E181" t="str">
        <f>_xlfn.CONCAT(Leverancespecifikation!J184,Leverancespecifikation!K184,Leverancespecifikation!L184,Leverancespecifikation!V184:CA184)</f>
        <v>4Vandelementer i terrænOverflader i terrænLAN200LAN325LAN325Ingeinør: vand-tæthed og afledning</v>
      </c>
      <c r="F181" t="str">
        <f>Leverancespecifikation!N184</f>
        <v>X</v>
      </c>
      <c r="G181" t="str">
        <f t="shared" si="3"/>
        <v/>
      </c>
    </row>
    <row r="182" spans="1:7" x14ac:dyDescent="0.25">
      <c r="A182" t="str">
        <f>'Leverancespecifikation (LÅST)'!C185</f>
        <v>181Bundopbygning / bundsikring og bærelag</v>
      </c>
      <c r="B182" t="str">
        <f>_xlfn.CONCAT('Leverancespecifikation (LÅST)'!J185:L185,'Leverancespecifikation (LÅST)'!V185:CA185)</f>
        <v>4Bundopbygning / bundsikring og bærelagOverflader i terrænLAN300LAN325LAN325Vejingeniør:</v>
      </c>
      <c r="C182" t="str">
        <f>'Leverancespecifikation (LÅST)'!N185</f>
        <v>X</v>
      </c>
      <c r="D182" t="str">
        <f>VLOOKUP(Tabel4[[#This Row],[Data fra "5. Basis"]],Leverancespecifikation!C:C,1,FALSE)</f>
        <v>181Bundopbygning / bundsikring og bærelag</v>
      </c>
      <c r="E182" t="str">
        <f>_xlfn.CONCAT(Leverancespecifikation!J185,Leverancespecifikation!K185,Leverancespecifikation!L185,Leverancespecifikation!V185:CA185)</f>
        <v>4Bundopbygning / bundsikring og bærelagOverflader i terrænLAN300LAN325LAN325Vejingeniør:</v>
      </c>
      <c r="F182" t="str">
        <f>Leverancespecifikation!N185</f>
        <v>X</v>
      </c>
      <c r="G182" t="str">
        <f t="shared" si="3"/>
        <v/>
      </c>
    </row>
    <row r="183" spans="1:7" x14ac:dyDescent="0.25">
      <c r="A183" t="str">
        <f>'Leverancespecifikation (LÅST)'!C186</f>
        <v>182Muld-,vækstlag</v>
      </c>
      <c r="B183" t="str">
        <f>_xlfn.CONCAT('Leverancespecifikation (LÅST)'!J186:L186,'Leverancespecifikation (LÅST)'!V186:CA186)</f>
        <v>4Muld-,vækstlagOverflader i terrænLAN300LAN325LAN325</v>
      </c>
      <c r="C183" t="str">
        <f>'Leverancespecifikation (LÅST)'!N186</f>
        <v>X</v>
      </c>
      <c r="D183" t="str">
        <f>VLOOKUP(Tabel4[[#This Row],[Data fra "5. Basis"]],Leverancespecifikation!C:C,1,FALSE)</f>
        <v>182Muld-,vækstlag</v>
      </c>
      <c r="E183" t="str">
        <f>_xlfn.CONCAT(Leverancespecifikation!J186,Leverancespecifikation!K186,Leverancespecifikation!L186,Leverancespecifikation!V186:CA186)</f>
        <v>4Muld-,vækstlagOverflader i terrænLAN300LAN325LAN325</v>
      </c>
      <c r="F183" t="str">
        <f>Leverancespecifikation!N186</f>
        <v>X</v>
      </c>
      <c r="G183" t="str">
        <f t="shared" si="3"/>
        <v/>
      </c>
    </row>
    <row r="184" spans="1:7" x14ac:dyDescent="0.25">
      <c r="A184" t="str">
        <f>'Leverancespecifikation (LÅST)'!C187</f>
        <v>183Kantbegrænsninger</v>
      </c>
      <c r="B184" t="str">
        <f>_xlfn.CONCAT('Leverancespecifikation (LÅST)'!J187:L187,'Leverancespecifikation (LÅST)'!V187:CA187)</f>
        <v>4KantbegrænsningerOverflader i terrænLAN200LAN325LAN325</v>
      </c>
      <c r="C184" t="str">
        <f>'Leverancespecifikation (LÅST)'!N187</f>
        <v>X</v>
      </c>
      <c r="D184" t="str">
        <f>VLOOKUP(Tabel4[[#This Row],[Data fra "5. Basis"]],Leverancespecifikation!C:C,1,FALSE)</f>
        <v>183Kantbegrænsninger</v>
      </c>
      <c r="E184" t="str">
        <f>_xlfn.CONCAT(Leverancespecifikation!J187,Leverancespecifikation!K187,Leverancespecifikation!L187,Leverancespecifikation!V187:CA187)</f>
        <v>4KantbegrænsningerOverflader i terrænLAN200LAN325LAN325</v>
      </c>
      <c r="F184" t="str">
        <f>Leverancespecifikation!N187</f>
        <v>X</v>
      </c>
      <c r="G184" t="str">
        <f t="shared" si="3"/>
        <v/>
      </c>
    </row>
    <row r="185" spans="1:7" x14ac:dyDescent="0.25">
      <c r="A185" t="str">
        <f>'Leverancespecifikation (LÅST)'!C188</f>
        <v>184Afstribninger og markeringer</v>
      </c>
      <c r="B185" t="str">
        <f>_xlfn.CONCAT('Leverancespecifikation (LÅST)'!J188:L188,'Leverancespecifikation (LÅST)'!V188:CA188)</f>
        <v>4Afstribninger og markeringerOverflader i terrænLAN200LAN325LAN325Vejingeniør:</v>
      </c>
      <c r="C185" t="str">
        <f>'Leverancespecifikation (LÅST)'!N188</f>
        <v>-</v>
      </c>
      <c r="D185" t="str">
        <f>VLOOKUP(Tabel4[[#This Row],[Data fra "5. Basis"]],Leverancespecifikation!C:C,1,FALSE)</f>
        <v>184Afstribninger og markeringer</v>
      </c>
      <c r="E185" t="str">
        <f>_xlfn.CONCAT(Leverancespecifikation!J188,Leverancespecifikation!K188,Leverancespecifikation!L188,Leverancespecifikation!V188:CA188)</f>
        <v>4Afstribninger og markeringerOverflader i terrænLAN200LAN325LAN325Vejingeniør:</v>
      </c>
      <c r="F185" t="str">
        <f>Leverancespecifikation!N188</f>
        <v>-</v>
      </c>
      <c r="G185" t="str">
        <f t="shared" si="3"/>
        <v/>
      </c>
    </row>
    <row r="186" spans="1:7" x14ac:dyDescent="0.25">
      <c r="A186" t="str">
        <f>'Leverancespecifikation (LÅST)'!C189</f>
        <v>185Riste/Liniedræn/Sokkelaffugter med tilslutning</v>
      </c>
      <c r="B186" t="str">
        <f>_xlfn.CONCAT('Leverancespecifikation (LÅST)'!J189:L189,'Leverancespecifikation (LÅST)'!V189:CA189)</f>
        <v>4Riste/Liniedræn/Sokkelaffugter med tilslutningOverflader i terrænLAN200LAN325LAN325</v>
      </c>
      <c r="C186" t="str">
        <f>'Leverancespecifikation (LÅST)'!N189</f>
        <v>X</v>
      </c>
      <c r="D186" t="str">
        <f>VLOOKUP(Tabel4[[#This Row],[Data fra "5. Basis"]],Leverancespecifikation!C:C,1,FALSE)</f>
        <v>185Riste/Liniedræn/Sokkelaffugter med tilslutning</v>
      </c>
      <c r="E186" t="str">
        <f>_xlfn.CONCAT(Leverancespecifikation!J189,Leverancespecifikation!K189,Leverancespecifikation!L189,Leverancespecifikation!V189:CA189)</f>
        <v>4Riste/Liniedræn/Sokkelaffugter med tilslutningOverflader i terrænLAN200LAN325LAN325</v>
      </c>
      <c r="F186" t="str">
        <f>Leverancespecifikation!N189</f>
        <v>X</v>
      </c>
      <c r="G186" t="str">
        <f t="shared" si="3"/>
        <v/>
      </c>
    </row>
    <row r="187" spans="1:7" x14ac:dyDescent="0.25">
      <c r="A187" t="str">
        <f>'Leverancespecifikation (LÅST)'!C190</f>
        <v>186Riste/Liniedræn/Sokkelaffugter uden tilslutning</v>
      </c>
      <c r="B187" t="str">
        <f>_xlfn.CONCAT('Leverancespecifikation (LÅST)'!J190:L190,'Leverancespecifikation (LÅST)'!V190:CA190)</f>
        <v>4Riste/Liniedræn/Sokkelaffugter uden tilslutningOverflader i terrænLAN200LAN325LAN325</v>
      </c>
      <c r="C187" t="str">
        <f>'Leverancespecifikation (LÅST)'!N190</f>
        <v>X</v>
      </c>
      <c r="D187" t="str">
        <f>VLOOKUP(Tabel4[[#This Row],[Data fra "5. Basis"]],Leverancespecifikation!C:C,1,FALSE)</f>
        <v>186Riste/Liniedræn/Sokkelaffugter uden tilslutning</v>
      </c>
      <c r="E187" t="str">
        <f>_xlfn.CONCAT(Leverancespecifikation!J190,Leverancespecifikation!K190,Leverancespecifikation!L190,Leverancespecifikation!V190:CA190)</f>
        <v>4Riste/Liniedræn/Sokkelaffugter uden tilslutningOverflader i terrænLAN200LAN325LAN325</v>
      </c>
      <c r="F187" t="str">
        <f>Leverancespecifikation!N190</f>
        <v>X</v>
      </c>
      <c r="G187" t="str">
        <f t="shared" si="3"/>
        <v/>
      </c>
    </row>
    <row r="188" spans="1:7" x14ac:dyDescent="0.25">
      <c r="A188" t="str">
        <f>'Leverancespecifikation (LÅST)'!C191</f>
        <v>187Planter</v>
      </c>
      <c r="B188" t="str">
        <f>_xlfn.CONCAT('Leverancespecifikation (LÅST)'!J191:L191,'Leverancespecifikation (LÅST)'!V191:CA191)</f>
        <v>2Planter</v>
      </c>
      <c r="C188" t="str">
        <f>'Leverancespecifikation (LÅST)'!N191</f>
        <v>X</v>
      </c>
      <c r="D188" t="str">
        <f>VLOOKUP(Tabel4[[#This Row],[Data fra "5. Basis"]],Leverancespecifikation!C:C,1,FALSE)</f>
        <v>187Planter</v>
      </c>
      <c r="E188" t="str">
        <f>_xlfn.CONCAT(Leverancespecifikation!J191,Leverancespecifikation!K191,Leverancespecifikation!L191,Leverancespecifikation!V191:CA191)</f>
        <v>2Planter</v>
      </c>
      <c r="F188" t="str">
        <f>Leverancespecifikation!N191</f>
        <v>X</v>
      </c>
      <c r="G188" t="str">
        <f t="shared" si="3"/>
        <v/>
      </c>
    </row>
    <row r="189" spans="1:7" x14ac:dyDescent="0.25">
      <c r="A189" t="str">
        <f>'Leverancespecifikation (LÅST)'!C192</f>
        <v>188Træer</v>
      </c>
      <c r="B189" t="str">
        <f>_xlfn.CONCAT('Leverancespecifikation (LÅST)'!J192:L192,'Leverancespecifikation (LÅST)'!V192:CA192)</f>
        <v>4TræerSolitær beplantningLAN200LAN300LAN325LAN325</v>
      </c>
      <c r="C189" t="str">
        <f>'Leverancespecifikation (LÅST)'!N192</f>
        <v>X</v>
      </c>
      <c r="D189" t="str">
        <f>VLOOKUP(Tabel4[[#This Row],[Data fra "5. Basis"]],Leverancespecifikation!C:C,1,FALSE)</f>
        <v>188Træer</v>
      </c>
      <c r="E189" t="str">
        <f>_xlfn.CONCAT(Leverancespecifikation!J192,Leverancespecifikation!K192,Leverancespecifikation!L192,Leverancespecifikation!V192:CA192)</f>
        <v>4TræerSolitær beplantningLAN200LAN300LAN325LAN325</v>
      </c>
      <c r="F189" t="str">
        <f>Leverancespecifikation!N192</f>
        <v>X</v>
      </c>
      <c r="G189" t="str">
        <f t="shared" si="3"/>
        <v/>
      </c>
    </row>
    <row r="190" spans="1:7" x14ac:dyDescent="0.25">
      <c r="A190" t="str">
        <f>'Leverancespecifikation (LÅST)'!C193</f>
        <v>189Buske og hække</v>
      </c>
      <c r="B190" t="str">
        <f>_xlfn.CONCAT('Leverancespecifikation (LÅST)'!J193:L193,'Leverancespecifikation (LÅST)'!V193:CA193)</f>
        <v>4Buske og hækkeSolitær beplantningLAN200LAN325LAN325</v>
      </c>
      <c r="C190" t="str">
        <f>'Leverancespecifikation (LÅST)'!N193</f>
        <v>X</v>
      </c>
      <c r="D190" t="str">
        <f>VLOOKUP(Tabel4[[#This Row],[Data fra "5. Basis"]],Leverancespecifikation!C:C,1,FALSE)</f>
        <v>189Buske og hække</v>
      </c>
      <c r="E190" t="str">
        <f>_xlfn.CONCAT(Leverancespecifikation!J193,Leverancespecifikation!K193,Leverancespecifikation!L193,Leverancespecifikation!V193:CA193)</f>
        <v>4Buske og hækkeSolitær beplantningLAN200LAN325LAN325</v>
      </c>
      <c r="F190" t="str">
        <f>Leverancespecifikation!N193</f>
        <v>X</v>
      </c>
      <c r="G190" t="str">
        <f t="shared" si="3"/>
        <v/>
      </c>
    </row>
    <row r="191" spans="1:7" x14ac:dyDescent="0.25">
      <c r="A191" t="str">
        <f>'Leverancespecifikation (LÅST)'!C194</f>
        <v>190BeplantningsTypologier</v>
      </c>
      <c r="B191" t="str">
        <f>_xlfn.CONCAT('Leverancespecifikation (LÅST)'!J194:L194,'Leverancespecifikation (LÅST)'!V194:CA194)</f>
        <v>4BeplantningsTypologierBeplantningstypologiLAN200LAN300LAN325</v>
      </c>
      <c r="C191" t="str">
        <f>'Leverancespecifikation (LÅST)'!N194</f>
        <v>X</v>
      </c>
      <c r="D191" t="str">
        <f>VLOOKUP(Tabel4[[#This Row],[Data fra "5. Basis"]],Leverancespecifikation!C:C,1,FALSE)</f>
        <v>190BeplantningsTypologier</v>
      </c>
      <c r="E191" t="str">
        <f>_xlfn.CONCAT(Leverancespecifikation!J194,Leverancespecifikation!K194,Leverancespecifikation!L194,Leverancespecifikation!V194:CA194)</f>
        <v>4BeplantningsTypologierBeplantningstypologiLAN200LAN300LAN325</v>
      </c>
      <c r="F191" t="str">
        <f>Leverancespecifikation!N194</f>
        <v>X</v>
      </c>
      <c r="G191" t="str">
        <f t="shared" si="3"/>
        <v/>
      </c>
    </row>
    <row r="192" spans="1:7" x14ac:dyDescent="0.25">
      <c r="A192" t="str">
        <f>'Leverancespecifikation (LÅST)'!C195</f>
        <v>191Konstruktionselementer i terræn</v>
      </c>
      <c r="B192" t="str">
        <f>_xlfn.CONCAT('Leverancespecifikation (LÅST)'!J195:L195,'Leverancespecifikation (LÅST)'!V195:CA195)</f>
        <v>2Konstruktionselementer i terræn</v>
      </c>
      <c r="C192" t="str">
        <f>'Leverancespecifikation (LÅST)'!N195</f>
        <v>X</v>
      </c>
      <c r="D192" t="str">
        <f>VLOOKUP(Tabel4[[#This Row],[Data fra "5. Basis"]],Leverancespecifikation!C:C,1,FALSE)</f>
        <v>191Konstruktionselementer i terræn</v>
      </c>
      <c r="E192" t="str">
        <f>_xlfn.CONCAT(Leverancespecifikation!J195,Leverancespecifikation!K195,Leverancespecifikation!L195,Leverancespecifikation!V195:CA195)</f>
        <v>2Konstruktionselementer i terræn</v>
      </c>
      <c r="F192" t="str">
        <f>Leverancespecifikation!N195</f>
        <v>X</v>
      </c>
      <c r="G192" t="str">
        <f t="shared" si="3"/>
        <v/>
      </c>
    </row>
    <row r="193" spans="1:7" x14ac:dyDescent="0.25">
      <c r="A193" t="str">
        <f>'Leverancespecifikation (LÅST)'!C196</f>
        <v>192Støttemure</v>
      </c>
      <c r="B193" t="str">
        <f>_xlfn.CONCAT('Leverancespecifikation (LÅST)'!J196:L196,'Leverancespecifikation (LÅST)'!V196:CA196)</f>
        <v>4StøttemureKonstruktionselementer i terrænLAN300KON325KON325Landskab: Geometri, Konstruktion: konstruktion</v>
      </c>
      <c r="C193" t="str">
        <f>'Leverancespecifikation (LÅST)'!N196</f>
        <v>X</v>
      </c>
      <c r="D193" t="str">
        <f>VLOOKUP(Tabel4[[#This Row],[Data fra "5. Basis"]],Leverancespecifikation!C:C,1,FALSE)</f>
        <v>192Støttemure</v>
      </c>
      <c r="E193" t="str">
        <f>_xlfn.CONCAT(Leverancespecifikation!J196,Leverancespecifikation!K196,Leverancespecifikation!L196,Leverancespecifikation!V196:CA196)</f>
        <v>4StøttemureKonstruktionselementer i terrænLAN300KON325KON325Landskab: Geometri, Konstruktion: konstruktion</v>
      </c>
      <c r="F193" t="str">
        <f>Leverancespecifikation!N196</f>
        <v>X</v>
      </c>
      <c r="G193" t="str">
        <f t="shared" si="3"/>
        <v/>
      </c>
    </row>
    <row r="194" spans="1:7" x14ac:dyDescent="0.25">
      <c r="A194" t="str">
        <f>'Leverancespecifikation (LÅST)'!C197</f>
        <v>193Opmurede elementer</v>
      </c>
      <c r="B194" t="str">
        <f>_xlfn.CONCAT('Leverancespecifikation (LÅST)'!J197:L197,'Leverancespecifikation (LÅST)'!V197:CA197)</f>
        <v>4Opmurede elementerKonstruktionselementer i terrænLAN300LAN325LAN325Landskab: Geometri, Konstruktion: konstruktion Arkitekt:murværk</v>
      </c>
      <c r="C194" t="str">
        <f>'Leverancespecifikation (LÅST)'!N197</f>
        <v>X</v>
      </c>
      <c r="D194" t="str">
        <f>VLOOKUP(Tabel4[[#This Row],[Data fra "5. Basis"]],Leverancespecifikation!C:C,1,FALSE)</f>
        <v>193Opmurede elementer</v>
      </c>
      <c r="E194" t="str">
        <f>_xlfn.CONCAT(Leverancespecifikation!J197,Leverancespecifikation!K197,Leverancespecifikation!L197,Leverancespecifikation!V197:CA197)</f>
        <v>4Opmurede elementerKonstruktionselementer i terrænLAN300LAN325LAN325Landskab: Geometri, Konstruktion: konstruktion Arkitekt:murværk</v>
      </c>
      <c r="F194" t="str">
        <f>Leverancespecifikation!N197</f>
        <v>X</v>
      </c>
      <c r="G194" t="str">
        <f t="shared" si="3"/>
        <v/>
      </c>
    </row>
    <row r="195" spans="1:7" x14ac:dyDescent="0.25">
      <c r="A195" t="str">
        <f>'Leverancespecifikation (LÅST)'!C198</f>
        <v>194Insitustøbt elementer</v>
      </c>
      <c r="B195" t="str">
        <f>_xlfn.CONCAT('Leverancespecifikation (LÅST)'!J198:L198,'Leverancespecifikation (LÅST)'!V198:CA198)</f>
        <v>4Insitustøbt elementerKonstruktionselementer i terrænLAN300KON325KON325Landskab: Geometri, Konstruktion: konstruktion</v>
      </c>
      <c r="C195" t="str">
        <f>'Leverancespecifikation (LÅST)'!N198</f>
        <v>X</v>
      </c>
      <c r="D195" t="str">
        <f>VLOOKUP(Tabel4[[#This Row],[Data fra "5. Basis"]],Leverancespecifikation!C:C,1,FALSE)</f>
        <v>194Insitustøbt elementer</v>
      </c>
      <c r="E195" t="str">
        <f>_xlfn.CONCAT(Leverancespecifikation!J198,Leverancespecifikation!K198,Leverancespecifikation!L198,Leverancespecifikation!V198:CA198)</f>
        <v>4Insitustøbt elementerKonstruktionselementer i terrænLAN300KON325KON325Landskab: Geometri, Konstruktion: konstruktion</v>
      </c>
      <c r="F195" t="str">
        <f>Leverancespecifikation!N198</f>
        <v>X</v>
      </c>
      <c r="G195" t="str">
        <f t="shared" ref="G195:G258" si="4">IF(B195=E195,IF(C195=F195,"","P"),"P")</f>
        <v/>
      </c>
    </row>
    <row r="196" spans="1:7" x14ac:dyDescent="0.25">
      <c r="A196" t="str">
        <f>'Leverancespecifikation (LÅST)'!C199</f>
        <v>195Hegn og afskærmninger</v>
      </c>
      <c r="B196" t="str">
        <f>_xlfn.CONCAT('Leverancespecifikation (LÅST)'!J199:L199,'Leverancespecifikation (LÅST)'!V199:CA199)</f>
        <v>4Hegn og afskærmningerKonstruktionselementer i terrænLAN200LAN325LAN325</v>
      </c>
      <c r="C196" t="str">
        <f>'Leverancespecifikation (LÅST)'!N199</f>
        <v>X</v>
      </c>
      <c r="D196" t="str">
        <f>VLOOKUP(Tabel4[[#This Row],[Data fra "5. Basis"]],Leverancespecifikation!C:C,1,FALSE)</f>
        <v>195Hegn og afskærmninger</v>
      </c>
      <c r="E196" t="str">
        <f>_xlfn.CONCAT(Leverancespecifikation!J199,Leverancespecifikation!K199,Leverancespecifikation!L199,Leverancespecifikation!V199:CA199)</f>
        <v>4Hegn og afskærmningerKonstruktionselementer i terrænLAN200LAN325LAN325</v>
      </c>
      <c r="F196" t="str">
        <f>Leverancespecifikation!N199</f>
        <v>X</v>
      </c>
      <c r="G196" t="str">
        <f t="shared" si="4"/>
        <v/>
      </c>
    </row>
    <row r="197" spans="1:7" x14ac:dyDescent="0.25">
      <c r="A197" t="str">
        <f>'Leverancespecifikation (LÅST)'!C200</f>
        <v>196Trapper og ramper i terræn</v>
      </c>
      <c r="B197" t="str">
        <f>_xlfn.CONCAT('Leverancespecifikation (LÅST)'!J200:L200,'Leverancespecifikation (LÅST)'!V200:CA200)</f>
        <v>4Trapper og ramper i terrænKonstruktionselementer i terrænLAN300LAN325LAN325</v>
      </c>
      <c r="C197" t="str">
        <f>'Leverancespecifikation (LÅST)'!N200</f>
        <v>X</v>
      </c>
      <c r="D197" t="str">
        <f>VLOOKUP(Tabel4[[#This Row],[Data fra "5. Basis"]],Leverancespecifikation!C:C,1,FALSE)</f>
        <v>196Trapper og ramper i terræn</v>
      </c>
      <c r="E197" t="str">
        <f>_xlfn.CONCAT(Leverancespecifikation!J200,Leverancespecifikation!K200,Leverancespecifikation!L200,Leverancespecifikation!V200:CA200)</f>
        <v>4Trapper og ramper i terrænKonstruktionselementer i terrænLAN300LAN325LAN325</v>
      </c>
      <c r="F197" t="str">
        <f>Leverancespecifikation!N200</f>
        <v>X</v>
      </c>
      <c r="G197" t="str">
        <f t="shared" si="4"/>
        <v/>
      </c>
    </row>
    <row r="198" spans="1:7" x14ac:dyDescent="0.25">
      <c r="A198" t="str">
        <f>'Leverancespecifikation (LÅST)'!C201</f>
        <v>197Uisolerede bygværker i terræn</v>
      </c>
      <c r="B198" t="str">
        <f>_xlfn.CONCAT('Leverancespecifikation (LÅST)'!J201:L201,'Leverancespecifikation (LÅST)'!V201:CA201)</f>
        <v xml:space="preserve">4Uisolerede bygværker i terrænKonstruktionselementer i terrænLAN300LAN325LAN325Ind-, overdækninger, skuer, drivhuse mv. </v>
      </c>
      <c r="C198" t="str">
        <f>'Leverancespecifikation (LÅST)'!N201</f>
        <v>X</v>
      </c>
      <c r="D198" t="str">
        <f>VLOOKUP(Tabel4[[#This Row],[Data fra "5. Basis"]],Leverancespecifikation!C:C,1,FALSE)</f>
        <v>197Uisolerede bygværker i terræn</v>
      </c>
      <c r="E198" t="str">
        <f>_xlfn.CONCAT(Leverancespecifikation!J201,Leverancespecifikation!K201,Leverancespecifikation!L201,Leverancespecifikation!V201:CA201)</f>
        <v xml:space="preserve">4Uisolerede bygværker i terrænKonstruktionselementer i terrænLAN300LAN325LAN325Ind-, overdækninger, skuer, drivhuse mv. </v>
      </c>
      <c r="F198" t="str">
        <f>Leverancespecifikation!N201</f>
        <v>X</v>
      </c>
      <c r="G198" t="str">
        <f t="shared" si="4"/>
        <v/>
      </c>
    </row>
    <row r="199" spans="1:7" x14ac:dyDescent="0.25">
      <c r="A199" t="str">
        <f>'Leverancespecifikation (LÅST)'!C202</f>
        <v>198Inventar i terræn</v>
      </c>
      <c r="B199" t="str">
        <f>_xlfn.CONCAT('Leverancespecifikation (LÅST)'!J202:L202,'Leverancespecifikation (LÅST)'!V202:CA202)</f>
        <v>2Inventar i terræn</v>
      </c>
      <c r="C199" t="str">
        <f>'Leverancespecifikation (LÅST)'!N202</f>
        <v>X</v>
      </c>
      <c r="D199" t="str">
        <f>VLOOKUP(Tabel4[[#This Row],[Data fra "5. Basis"]],Leverancespecifikation!C:C,1,FALSE)</f>
        <v>198Inventar i terræn</v>
      </c>
      <c r="E199" t="str">
        <f>_xlfn.CONCAT(Leverancespecifikation!J202,Leverancespecifikation!K202,Leverancespecifikation!L202,Leverancespecifikation!V202:CA202)</f>
        <v>2Inventar i terræn</v>
      </c>
      <c r="F199" t="str">
        <f>Leverancespecifikation!N202</f>
        <v>X</v>
      </c>
      <c r="G199" t="str">
        <f t="shared" si="4"/>
        <v/>
      </c>
    </row>
    <row r="200" spans="1:7" x14ac:dyDescent="0.25">
      <c r="A200" t="str">
        <f>'Leverancespecifikation (LÅST)'!C203</f>
        <v>199Installationer i terræn</v>
      </c>
      <c r="B200" t="str">
        <f>_xlfn.CONCAT('Leverancespecifikation (LÅST)'!J203:L203,'Leverancespecifikation (LÅST)'!V203:CA203)</f>
        <v>4Installationer i terrænInventar i terrænLAN300LAN325LAN325fx, mekaniske pulleter, ladestandere ventilations installationer mv.</v>
      </c>
      <c r="C200" t="str">
        <f>'Leverancespecifikation (LÅST)'!N203</f>
        <v>X</v>
      </c>
      <c r="D200" t="str">
        <f>VLOOKUP(Tabel4[[#This Row],[Data fra "5. Basis"]],Leverancespecifikation!C:C,1,FALSE)</f>
        <v>199Installationer i terræn</v>
      </c>
      <c r="E200" t="str">
        <f>_xlfn.CONCAT(Leverancespecifikation!J203,Leverancespecifikation!K203,Leverancespecifikation!L203,Leverancespecifikation!V203:CA203)</f>
        <v>4Installationer i terrænInventar i terrænLAN300LAN325LAN325fx, mekaniske pulleter, ladestandere ventilations installationer mv.</v>
      </c>
      <c r="F200" t="str">
        <f>Leverancespecifikation!N203</f>
        <v>X</v>
      </c>
      <c r="G200" t="str">
        <f t="shared" si="4"/>
        <v/>
      </c>
    </row>
    <row r="201" spans="1:7" x14ac:dyDescent="0.25">
      <c r="A201" t="str">
        <f>'Leverancespecifikation (LÅST)'!C204</f>
        <v>200Fast inventar</v>
      </c>
      <c r="B201" t="str">
        <f>_xlfn.CONCAT('Leverancespecifikation (LÅST)'!J204:L204,'Leverancespecifikation (LÅST)'!V204:CA204)</f>
        <v>4Fast inventarInventar i terrænLAN300LAN325LAN325fx Pullerter, flagstænger mv.</v>
      </c>
      <c r="C201" t="str">
        <f>'Leverancespecifikation (LÅST)'!N204</f>
        <v>X</v>
      </c>
      <c r="D201" t="str">
        <f>VLOOKUP(Tabel4[[#This Row],[Data fra "5. Basis"]],Leverancespecifikation!C:C,1,FALSE)</f>
        <v>200Fast inventar</v>
      </c>
      <c r="E201" t="str">
        <f>_xlfn.CONCAT(Leverancespecifikation!J204,Leverancespecifikation!K204,Leverancespecifikation!L204,Leverancespecifikation!V204:CA204)</f>
        <v>4Fast inventarInventar i terrænLAN300LAN325LAN325fx Pullerter, flagstænger mv.</v>
      </c>
      <c r="F201" t="str">
        <f>Leverancespecifikation!N204</f>
        <v>X</v>
      </c>
      <c r="G201" t="str">
        <f t="shared" si="4"/>
        <v/>
      </c>
    </row>
    <row r="202" spans="1:7" x14ac:dyDescent="0.25">
      <c r="A202" t="str">
        <f>'Leverancespecifikation (LÅST)'!C205</f>
        <v>201Løst inventar</v>
      </c>
      <c r="B202" t="str">
        <f>_xlfn.CONCAT('Leverancespecifikation (LÅST)'!J205:L205,'Leverancespecifikation (LÅST)'!V205:CA205)</f>
        <v>4Løst inventarInventar i terrænLAN300LAN325LAN325</v>
      </c>
      <c r="C202" t="str">
        <f>'Leverancespecifikation (LÅST)'!N205</f>
        <v>X</v>
      </c>
      <c r="D202" t="str">
        <f>VLOOKUP(Tabel4[[#This Row],[Data fra "5. Basis"]],Leverancespecifikation!C:C,1,FALSE)</f>
        <v>201Løst inventar</v>
      </c>
      <c r="E202" t="str">
        <f>_xlfn.CONCAT(Leverancespecifikation!J205,Leverancespecifikation!K205,Leverancespecifikation!L205,Leverancespecifikation!V205:CA205)</f>
        <v>4Løst inventarInventar i terrænLAN300LAN325LAN325</v>
      </c>
      <c r="F202" t="str">
        <f>Leverancespecifikation!N205</f>
        <v>X</v>
      </c>
      <c r="G202" t="str">
        <f t="shared" si="4"/>
        <v/>
      </c>
    </row>
    <row r="203" spans="1:7" x14ac:dyDescent="0.25">
      <c r="A203" t="str">
        <f>'Leverancespecifikation (LÅST)'!C206</f>
        <v>202Belysning i terræn</v>
      </c>
      <c r="B203" t="str">
        <f>_xlfn.CONCAT('Leverancespecifikation (LÅST)'!J206:L206,'Leverancespecifikation (LÅST)'!V206:CA206)</f>
        <v>4Belysning i terrænInventar i terrænLAN200LAN325LAN325Landskab: Geometri, EL:Verificerer, placering og armaturvalg</v>
      </c>
      <c r="C203" t="str">
        <f>'Leverancespecifikation (LÅST)'!N206</f>
        <v>X</v>
      </c>
      <c r="D203" t="str">
        <f>VLOOKUP(Tabel4[[#This Row],[Data fra "5. Basis"]],Leverancespecifikation!C:C,1,FALSE)</f>
        <v>202Belysning i terræn</v>
      </c>
      <c r="E203" t="str">
        <f>_xlfn.CONCAT(Leverancespecifikation!J206,Leverancespecifikation!K206,Leverancespecifikation!L206,Leverancespecifikation!V206:CA206)</f>
        <v>4Belysning i terrænInventar i terrænLAN200LAN325LAN325Landskab: Geometri, EL:Verificerer, placering og armaturvalg</v>
      </c>
      <c r="F203" t="str">
        <f>Leverancespecifikation!N206</f>
        <v>X</v>
      </c>
      <c r="G203" t="str">
        <f t="shared" si="4"/>
        <v/>
      </c>
    </row>
    <row r="204" spans="1:7" x14ac:dyDescent="0.25">
      <c r="A204" t="str">
        <f>'Leverancespecifikation (LÅST)'!C207</f>
        <v>203Håndlister/værn i terræn</v>
      </c>
      <c r="B204" t="str">
        <f>_xlfn.CONCAT('Leverancespecifikation (LÅST)'!J207:L207,'Leverancespecifikation (LÅST)'!V207:CA207)</f>
        <v>4Håndlister/værn i terrænKonstruktionselementer i terrænLAN200LAN325LAN325</v>
      </c>
      <c r="C204" t="str">
        <f>'Leverancespecifikation (LÅST)'!N207</f>
        <v>-</v>
      </c>
      <c r="D204" t="str">
        <f>VLOOKUP(Tabel4[[#This Row],[Data fra "5. Basis"]],Leverancespecifikation!C:C,1,FALSE)</f>
        <v>203Håndlister/værn i terræn</v>
      </c>
      <c r="E204" t="str">
        <f>_xlfn.CONCAT(Leverancespecifikation!J207,Leverancespecifikation!K207,Leverancespecifikation!L207,Leverancespecifikation!V207:CA207)</f>
        <v>4Håndlister/værn i terrænKonstruktionselementer i terrænLAN200LAN325LAN325</v>
      </c>
      <c r="F204" t="str">
        <f>Leverancespecifikation!N207</f>
        <v>-</v>
      </c>
      <c r="G204" t="str">
        <f t="shared" si="4"/>
        <v/>
      </c>
    </row>
    <row r="205" spans="1:7" x14ac:dyDescent="0.25">
      <c r="A205" t="str">
        <f>'Leverancespecifikation (LÅST)'!C208</f>
        <v>204El</v>
      </c>
      <c r="B205" t="str">
        <f>_xlfn.CONCAT('Leverancespecifikation (LÅST)'!J208:L208,'Leverancespecifikation (LÅST)'!V208:CA208)</f>
        <v>1El</v>
      </c>
      <c r="C205" t="str">
        <f>'Leverancespecifikation (LÅST)'!N208</f>
        <v>X</v>
      </c>
      <c r="D205" t="str">
        <f>VLOOKUP(Tabel4[[#This Row],[Data fra "5. Basis"]],Leverancespecifikation!C:C,1,FALSE)</f>
        <v>204El</v>
      </c>
      <c r="E205" t="str">
        <f>_xlfn.CONCAT(Leverancespecifikation!J208,Leverancespecifikation!K208,Leverancespecifikation!L208,Leverancespecifikation!V208:CA208)</f>
        <v>1El</v>
      </c>
      <c r="F205" t="str">
        <f>Leverancespecifikation!N208</f>
        <v>X</v>
      </c>
      <c r="G205" t="str">
        <f t="shared" si="4"/>
        <v/>
      </c>
    </row>
    <row r="206" spans="1:7" x14ac:dyDescent="0.25">
      <c r="A206" t="str">
        <f>'Leverancespecifikation (LÅST)'!C209</f>
        <v>205Analytiske rum og systemer</v>
      </c>
      <c r="B206" t="str">
        <f>_xlfn.CONCAT('Leverancespecifikation (LÅST)'!J209:L209,'Leverancespecifikation (LÅST)'!V209:CA209)</f>
        <v>2Analytiske rum og systemer</v>
      </c>
      <c r="C206" t="str">
        <f>'Leverancespecifikation (LÅST)'!N209</f>
        <v>-</v>
      </c>
      <c r="D206" t="str">
        <f>VLOOKUP(Tabel4[[#This Row],[Data fra "5. Basis"]],Leverancespecifikation!C:C,1,FALSE)</f>
        <v>205Analytiske rum og systemer</v>
      </c>
      <c r="E206" t="str">
        <f>_xlfn.CONCAT(Leverancespecifikation!J209,Leverancespecifikation!K209,Leverancespecifikation!L209,Leverancespecifikation!V209:CA209)</f>
        <v>2Analytiske rum og systemer</v>
      </c>
      <c r="F206" t="str">
        <f>Leverancespecifikation!N209</f>
        <v>-</v>
      </c>
      <c r="G206" t="str">
        <f t="shared" si="4"/>
        <v/>
      </c>
    </row>
    <row r="207" spans="1:7" x14ac:dyDescent="0.25">
      <c r="A207" t="str">
        <f>'Leverancespecifikation (LÅST)'!C210</f>
        <v>206Spaces -  EL-Installationer</v>
      </c>
      <c r="B207" t="str">
        <f>_xlfn.CONCAT('Leverancespecifikation (LÅST)'!J210:L210,'Leverancespecifikation (LÅST)'!V210:CA210)</f>
        <v>4Spaces -  EL-InstallationerSpacesKan kombineres med andre Spaces.</v>
      </c>
      <c r="C207" t="str">
        <f>'Leverancespecifikation (LÅST)'!N210</f>
        <v>-</v>
      </c>
      <c r="D207" t="str">
        <f>VLOOKUP(Tabel4[[#This Row],[Data fra "5. Basis"]],Leverancespecifikation!C:C,1,FALSE)</f>
        <v>206Spaces -  EL-Installationer</v>
      </c>
      <c r="E207" t="str">
        <f>_xlfn.CONCAT(Leverancespecifikation!J210,Leverancespecifikation!K210,Leverancespecifikation!L210,Leverancespecifikation!V210:CA210)</f>
        <v>4Spaces -  EL-InstallationerSpacesKan kombineres med andre Spaces.</v>
      </c>
      <c r="F207" t="str">
        <f>Leverancespecifikation!N210</f>
        <v>-</v>
      </c>
      <c r="G207" t="str">
        <f t="shared" si="4"/>
        <v/>
      </c>
    </row>
    <row r="208" spans="1:7" x14ac:dyDescent="0.25">
      <c r="A208" t="str">
        <f>'Leverancespecifikation (LÅST)'!C211</f>
        <v>207Systemer - EL-Installationer</v>
      </c>
      <c r="B208" t="str">
        <f>_xlfn.CONCAT('Leverancespecifikation (LÅST)'!J211:L211,'Leverancespecifikation (LÅST)'!V211:CA211)</f>
        <v>4Systemer - EL-Installationer-</v>
      </c>
      <c r="C208" t="str">
        <f>'Leverancespecifikation (LÅST)'!N211</f>
        <v>-</v>
      </c>
      <c r="D208" t="str">
        <f>VLOOKUP(Tabel4[[#This Row],[Data fra "5. Basis"]],Leverancespecifikation!C:C,1,FALSE)</f>
        <v>207Systemer - EL-Installationer</v>
      </c>
      <c r="E208" t="str">
        <f>_xlfn.CONCAT(Leverancespecifikation!J211,Leverancespecifikation!K211,Leverancespecifikation!L211,Leverancespecifikation!V211:CA211)</f>
        <v>4Systemer - EL-Installationer-</v>
      </c>
      <c r="F208" t="str">
        <f>Leverancespecifikation!N211</f>
        <v>-</v>
      </c>
      <c r="G208" t="str">
        <f t="shared" si="4"/>
        <v/>
      </c>
    </row>
    <row r="209" spans="1:7" x14ac:dyDescent="0.25">
      <c r="A209" t="str">
        <f>'Leverancespecifikation (LÅST)'!C212</f>
        <v>208Føringsveje</v>
      </c>
      <c r="B209" t="str">
        <f>_xlfn.CONCAT('Leverancespecifikation (LÅST)'!J212:L212,'Leverancespecifikation (LÅST)'!V212:CA212)</f>
        <v>2Føringsveje</v>
      </c>
      <c r="C209" t="str">
        <f>'Leverancespecifikation (LÅST)'!N212</f>
        <v>X</v>
      </c>
      <c r="D209" t="str">
        <f>VLOOKUP(Tabel4[[#This Row],[Data fra "5. Basis"]],Leverancespecifikation!C:C,1,FALSE)</f>
        <v>208Føringsveje</v>
      </c>
      <c r="E209" t="str">
        <f>_xlfn.CONCAT(Leverancespecifikation!J212,Leverancespecifikation!K212,Leverancespecifikation!L212,Leverancespecifikation!V212:CA212)</f>
        <v>2Føringsveje</v>
      </c>
      <c r="F209" t="str">
        <f>Leverancespecifikation!N212</f>
        <v>X</v>
      </c>
      <c r="G209" t="str">
        <f t="shared" si="4"/>
        <v/>
      </c>
    </row>
    <row r="210" spans="1:7" x14ac:dyDescent="0.25">
      <c r="A210" t="str">
        <f>'Leverancespecifikation (LÅST)'!C213</f>
        <v>209Bakker/stiger/Kanaler/Kabler/Trækrør</v>
      </c>
      <c r="B210" t="str">
        <f>_xlfn.CONCAT('Leverancespecifikation (LÅST)'!J213:L213,'Leverancespecifikation (LÅST)'!V213:CA213)</f>
        <v>3Bakker/stiger/Kanaler/Kabler/Trækrør</v>
      </c>
      <c r="C210" t="str">
        <f>'Leverancespecifikation (LÅST)'!N213</f>
        <v>X</v>
      </c>
      <c r="D210" t="str">
        <f>VLOOKUP(Tabel4[[#This Row],[Data fra "5. Basis"]],Leverancespecifikation!C:C,1,FALSE)</f>
        <v>209Bakker/stiger/Kanaler/Kabler/Trækrør</v>
      </c>
      <c r="E210" t="str">
        <f>_xlfn.CONCAT(Leverancespecifikation!J213,Leverancespecifikation!K213,Leverancespecifikation!L213,Leverancespecifikation!V213:CA213)</f>
        <v>3Bakker/stiger/Kanaler/Kabler/Trækrør</v>
      </c>
      <c r="F210" t="str">
        <f>Leverancespecifikation!N213</f>
        <v>X</v>
      </c>
      <c r="G210" t="str">
        <f t="shared" si="4"/>
        <v/>
      </c>
    </row>
    <row r="211" spans="1:7" x14ac:dyDescent="0.25">
      <c r="A211" t="str">
        <f>'Leverancespecifikation (LÅST)'!C214</f>
        <v>210Teknikrum/Teknikområder</v>
      </c>
      <c r="B211" t="str">
        <f>_xlfn.CONCAT('Leverancespecifikation (LÅST)'!J214:L214,'Leverancespecifikation (LÅST)'!V214:CA214)</f>
        <v>4Teknikrum/TeknikområderEl-føringsvejEL200EL300EL325EL325</v>
      </c>
      <c r="C211" t="str">
        <f>'Leverancespecifikation (LÅST)'!N214</f>
        <v>X</v>
      </c>
      <c r="D211" t="str">
        <f>VLOOKUP(Tabel4[[#This Row],[Data fra "5. Basis"]],Leverancespecifikation!C:C,1,FALSE)</f>
        <v>210Teknikrum/Teknikområder</v>
      </c>
      <c r="E211" t="str">
        <f>_xlfn.CONCAT(Leverancespecifikation!J214,Leverancespecifikation!K214,Leverancespecifikation!L214,Leverancespecifikation!V214:CA214)</f>
        <v>4Teknikrum/TeknikområderEl-føringsvejEL200EL300EL325EL325</v>
      </c>
      <c r="F211" t="str">
        <f>Leverancespecifikation!N214</f>
        <v>X</v>
      </c>
      <c r="G211" t="str">
        <f t="shared" si="4"/>
        <v/>
      </c>
    </row>
    <row r="212" spans="1:7" x14ac:dyDescent="0.25">
      <c r="A212" t="str">
        <f>'Leverancespecifikation (LÅST)'!C215</f>
        <v>211Skakte (lodrette hovedføringsveje)</v>
      </c>
      <c r="B212" t="str">
        <f>_xlfn.CONCAT('Leverancespecifikation (LÅST)'!J215:L215,'Leverancespecifikation (LÅST)'!V215:CA215)</f>
        <v>4Skakte (lodrette hovedføringsveje)El-føringsvejEL300EL325EL325</v>
      </c>
      <c r="C212" t="str">
        <f>'Leverancespecifikation (LÅST)'!N215</f>
        <v>X</v>
      </c>
      <c r="D212" t="str">
        <f>VLOOKUP(Tabel4[[#This Row],[Data fra "5. Basis"]],Leverancespecifikation!C:C,1,FALSE)</f>
        <v>211Skakte (lodrette hovedføringsveje)</v>
      </c>
      <c r="E212" t="str">
        <f>_xlfn.CONCAT(Leverancespecifikation!J215,Leverancespecifikation!K215,Leverancespecifikation!L215,Leverancespecifikation!V215:CA215)</f>
        <v>4Skakte (lodrette hovedføringsveje)El-føringsvejEL300EL325EL325</v>
      </c>
      <c r="F212" t="str">
        <f>Leverancespecifikation!N215</f>
        <v>X</v>
      </c>
      <c r="G212" t="str">
        <f t="shared" si="4"/>
        <v/>
      </c>
    </row>
    <row r="213" spans="1:7" x14ac:dyDescent="0.25">
      <c r="A213" t="str">
        <f>'Leverancespecifikation (LÅST)'!C216</f>
        <v>212Vandrette hoved- og fordelingsføringsveje</v>
      </c>
      <c r="B213" t="str">
        <f>_xlfn.CONCAT('Leverancespecifikation (LÅST)'!J216:L216,'Leverancespecifikation (LÅST)'!V216:CA216)</f>
        <v>4Vandrette hoved- og fordelingsføringsvejeEl-føringsvejEL300EL325EL325</v>
      </c>
      <c r="C213" t="str">
        <f>'Leverancespecifikation (LÅST)'!N216</f>
        <v>X</v>
      </c>
      <c r="D213" t="str">
        <f>VLOOKUP(Tabel4[[#This Row],[Data fra "5. Basis"]],Leverancespecifikation!C:C,1,FALSE)</f>
        <v>212Vandrette hoved- og fordelingsføringsveje</v>
      </c>
      <c r="E213" t="str">
        <f>_xlfn.CONCAT(Leverancespecifikation!J216,Leverancespecifikation!K216,Leverancespecifikation!L216,Leverancespecifikation!V216:CA216)</f>
        <v>4Vandrette hoved- og fordelingsføringsvejeEl-føringsvejEL300EL325EL325</v>
      </c>
      <c r="F213" t="str">
        <f>Leverancespecifikation!N216</f>
        <v>X</v>
      </c>
      <c r="G213" t="str">
        <f t="shared" si="4"/>
        <v/>
      </c>
    </row>
    <row r="214" spans="1:7" x14ac:dyDescent="0.25">
      <c r="A214" t="str">
        <f>'Leverancespecifikation (LÅST)'!C217</f>
        <v>213Føring til Komponenter og tilslutninger i rum</v>
      </c>
      <c r="B214" t="str">
        <f>_xlfn.CONCAT('Leverancespecifikation (LÅST)'!J217:L217,'Leverancespecifikation (LÅST)'!V217:CA217)</f>
        <v>4Føring til Komponenter og tilslutninger i rumEl-føringsvejEL300EL325EL325</v>
      </c>
      <c r="C214" t="str">
        <f>'Leverancespecifikation (LÅST)'!N217</f>
        <v>X</v>
      </c>
      <c r="D214" t="str">
        <f>VLOOKUP(Tabel4[[#This Row],[Data fra "5. Basis"]],Leverancespecifikation!C:C,1,FALSE)</f>
        <v>213Føring til Komponenter og tilslutninger i rum</v>
      </c>
      <c r="E214" t="str">
        <f>_xlfn.CONCAT(Leverancespecifikation!J217,Leverancespecifikation!K217,Leverancespecifikation!L217,Leverancespecifikation!V217:CA217)</f>
        <v>4Føring til Komponenter og tilslutninger i rumEl-føringsvejEL300EL325EL325</v>
      </c>
      <c r="F214" t="str">
        <f>Leverancespecifikation!N217</f>
        <v>X</v>
      </c>
      <c r="G214" t="str">
        <f t="shared" si="4"/>
        <v/>
      </c>
    </row>
    <row r="215" spans="1:7" x14ac:dyDescent="0.25">
      <c r="A215" t="str">
        <f>'Leverancespecifikation (LÅST)'!C218</f>
        <v>214Kabelrør/trækrør &lt; 50 mm</v>
      </c>
      <c r="B215" t="str">
        <f>_xlfn.CONCAT('Leverancespecifikation (LÅST)'!J218:L218,'Leverancespecifikation (LÅST)'!V218:CA218)</f>
        <v>4Kabelrør/trækrør &lt; 50 mmEl-føringsvej</v>
      </c>
      <c r="C215" t="str">
        <f>'Leverancespecifikation (LÅST)'!N218</f>
        <v>-</v>
      </c>
      <c r="D215" t="str">
        <f>VLOOKUP(Tabel4[[#This Row],[Data fra "5. Basis"]],Leverancespecifikation!C:C,1,FALSE)</f>
        <v>214Kabelrør/trækrør &lt; 50 mm</v>
      </c>
      <c r="E215" t="str">
        <f>_xlfn.CONCAT(Leverancespecifikation!J218,Leverancespecifikation!K218,Leverancespecifikation!L218,Leverancespecifikation!V218:CA218)</f>
        <v>4Kabelrør/trækrør &lt; 50 mmEl-føringsvej</v>
      </c>
      <c r="F215" t="str">
        <f>Leverancespecifikation!N218</f>
        <v>-</v>
      </c>
      <c r="G215" t="str">
        <f t="shared" si="4"/>
        <v/>
      </c>
    </row>
    <row r="216" spans="1:7" x14ac:dyDescent="0.25">
      <c r="A216" t="str">
        <f>'Leverancespecifikation (LÅST)'!C219</f>
        <v>215Kabelrør/trækrør ≥ 50 mm</v>
      </c>
      <c r="B216" t="str">
        <f>_xlfn.CONCAT('Leverancespecifikation (LÅST)'!J219:L219,'Leverancespecifikation (LÅST)'!V219:CA219)</f>
        <v>4Kabelrør/trækrør ≥ 50 mmEl-føringsvejEL300EL325EL325</v>
      </c>
      <c r="C216" t="str">
        <f>'Leverancespecifikation (LÅST)'!N219</f>
        <v>X</v>
      </c>
      <c r="D216" t="str">
        <f>VLOOKUP(Tabel4[[#This Row],[Data fra "5. Basis"]],Leverancespecifikation!C:C,1,FALSE)</f>
        <v>215Kabelrør/trækrør ≥ 50 mm</v>
      </c>
      <c r="E216" t="str">
        <f>_xlfn.CONCAT(Leverancespecifikation!J219,Leverancespecifikation!K219,Leverancespecifikation!L219,Leverancespecifikation!V219:CA219)</f>
        <v>4Kabelrør/trækrør ≥ 50 mmEl-føringsvejEL300EL325EL325</v>
      </c>
      <c r="F216" t="str">
        <f>Leverancespecifikation!N219</f>
        <v>X</v>
      </c>
      <c r="G216" t="str">
        <f t="shared" si="4"/>
        <v/>
      </c>
    </row>
    <row r="217" spans="1:7" x14ac:dyDescent="0.25">
      <c r="A217" t="str">
        <f>'Leverancespecifikation (LÅST)'!C220</f>
        <v>216Bæringer</v>
      </c>
      <c r="B217" t="str">
        <f>_xlfn.CONCAT('Leverancespecifikation (LÅST)'!J220:L220,'Leverancespecifikation (LÅST)'!V220:CA220)</f>
        <v>4Bæringer-</v>
      </c>
      <c r="C217" t="str">
        <f>'Leverancespecifikation (LÅST)'!N220</f>
        <v>-</v>
      </c>
      <c r="D217" t="str">
        <f>VLOOKUP(Tabel4[[#This Row],[Data fra "5. Basis"]],Leverancespecifikation!C:C,1,FALSE)</f>
        <v>216Bæringer</v>
      </c>
      <c r="E217" t="str">
        <f>_xlfn.CONCAT(Leverancespecifikation!J220,Leverancespecifikation!K220,Leverancespecifikation!L220,Leverancespecifikation!V220:CA220)</f>
        <v>4Bæringer-</v>
      </c>
      <c r="F217" t="str">
        <f>Leverancespecifikation!N220</f>
        <v>-</v>
      </c>
      <c r="G217" t="str">
        <f t="shared" si="4"/>
        <v/>
      </c>
    </row>
    <row r="218" spans="1:7" x14ac:dyDescent="0.25">
      <c r="A218" t="str">
        <f>'Leverancespecifikation (LÅST)'!C221</f>
        <v>217Konsoller</v>
      </c>
      <c r="B218" t="str">
        <f>_xlfn.CONCAT('Leverancespecifikation (LÅST)'!J221:L221,'Leverancespecifikation (LÅST)'!V221:CA221)</f>
        <v>4Konsoller-</v>
      </c>
      <c r="C218" t="str">
        <f>'Leverancespecifikation (LÅST)'!N221</f>
        <v>-</v>
      </c>
      <c r="D218" t="str">
        <f>VLOOKUP(Tabel4[[#This Row],[Data fra "5. Basis"]],Leverancespecifikation!C:C,1,FALSE)</f>
        <v>217Konsoller</v>
      </c>
      <c r="E218" t="str">
        <f>_xlfn.CONCAT(Leverancespecifikation!J221,Leverancespecifikation!K221,Leverancespecifikation!L221,Leverancespecifikation!V221:CA221)</f>
        <v>4Konsoller-</v>
      </c>
      <c r="F218" t="str">
        <f>Leverancespecifikation!N221</f>
        <v>-</v>
      </c>
      <c r="G218" t="str">
        <f t="shared" si="4"/>
        <v/>
      </c>
    </row>
    <row r="219" spans="1:7" x14ac:dyDescent="0.25">
      <c r="A219" t="str">
        <f>'Leverancespecifikation (LÅST)'!C222</f>
        <v>218Stativer</v>
      </c>
      <c r="B219" t="str">
        <f>_xlfn.CONCAT('Leverancespecifikation (LÅST)'!J222:L222,'Leverancespecifikation (LÅST)'!V222:CA222)</f>
        <v>4Stativer-</v>
      </c>
      <c r="C219" t="str">
        <f>'Leverancespecifikation (LÅST)'!N222</f>
        <v>-</v>
      </c>
      <c r="D219" t="str">
        <f>VLOOKUP(Tabel4[[#This Row],[Data fra "5. Basis"]],Leverancespecifikation!C:C,1,FALSE)</f>
        <v>218Stativer</v>
      </c>
      <c r="E219" t="str">
        <f>_xlfn.CONCAT(Leverancespecifikation!J222,Leverancespecifikation!K222,Leverancespecifikation!L222,Leverancespecifikation!V222:CA222)</f>
        <v>4Stativer-</v>
      </c>
      <c r="F219" t="str">
        <f>Leverancespecifikation!N222</f>
        <v>-</v>
      </c>
      <c r="G219" t="str">
        <f t="shared" si="4"/>
        <v/>
      </c>
    </row>
    <row r="220" spans="1:7" x14ac:dyDescent="0.25">
      <c r="A220" t="str">
        <f>'Leverancespecifikation (LÅST)'!C223</f>
        <v>219Hul- og recesobjekter</v>
      </c>
      <c r="B220" t="str">
        <f>_xlfn.CONCAT('Leverancespecifikation (LÅST)'!J223:L223,'Leverancespecifikation (LÅST)'!V223:CA223)</f>
        <v>4Hul- og recesobjekterReces- og hulobjekter</v>
      </c>
      <c r="C220" t="str">
        <f>'Leverancespecifikation (LÅST)'!N223</f>
        <v>-</v>
      </c>
      <c r="D220" t="str">
        <f>VLOOKUP(Tabel4[[#This Row],[Data fra "5. Basis"]],Leverancespecifikation!C:C,1,FALSE)</f>
        <v>219Hul- og recesobjekter</v>
      </c>
      <c r="E220" t="str">
        <f>_xlfn.CONCAT(Leverancespecifikation!J223,Leverancespecifikation!K223,Leverancespecifikation!L223,Leverancespecifikation!V223:CA223)</f>
        <v>4Hul- og recesobjekterReces- og hulobjekter</v>
      </c>
      <c r="F220" t="str">
        <f>Leverancespecifikation!N223</f>
        <v>-</v>
      </c>
      <c r="G220" t="str">
        <f t="shared" si="4"/>
        <v/>
      </c>
    </row>
    <row r="221" spans="1:7" x14ac:dyDescent="0.25">
      <c r="A221" t="str">
        <f>'Leverancespecifikation (LÅST)'!C224</f>
        <v>220Hullukninger</v>
      </c>
      <c r="B221" t="str">
        <f>_xlfn.CONCAT('Leverancespecifikation (LÅST)'!J224:L224,'Leverancespecifikation (LÅST)'!V224:CA224)</f>
        <v>4Hullukninger-Gælder for bl.a. brandtætning og lydtætning.</v>
      </c>
      <c r="C221" t="str">
        <f>'Leverancespecifikation (LÅST)'!N224</f>
        <v>-</v>
      </c>
      <c r="D221" t="str">
        <f>VLOOKUP(Tabel4[[#This Row],[Data fra "5. Basis"]],Leverancespecifikation!C:C,1,FALSE)</f>
        <v>220Hullukninger</v>
      </c>
      <c r="E221" t="str">
        <f>_xlfn.CONCAT(Leverancespecifikation!J224,Leverancespecifikation!K224,Leverancespecifikation!L224,Leverancespecifikation!V224:CA224)</f>
        <v>4Hullukninger-Gælder for bl.a. brandtætning og lydtætning.</v>
      </c>
      <c r="F221" t="str">
        <f>Leverancespecifikation!N224</f>
        <v>-</v>
      </c>
      <c r="G221" t="str">
        <f t="shared" si="4"/>
        <v/>
      </c>
    </row>
    <row r="222" spans="1:7" x14ac:dyDescent="0.25">
      <c r="A222" t="str">
        <f>'Leverancespecifikation (LÅST)'!C225</f>
        <v>221Kabling</v>
      </c>
      <c r="B222" t="str">
        <f>_xlfn.CONCAT('Leverancespecifikation (LÅST)'!J225:L225,'Leverancespecifikation (LÅST)'!V225:CA225)</f>
        <v>2Kabling</v>
      </c>
      <c r="C222" t="str">
        <f>'Leverancespecifikation (LÅST)'!N225</f>
        <v>-</v>
      </c>
      <c r="D222" t="str">
        <f>VLOOKUP(Tabel4[[#This Row],[Data fra "5. Basis"]],Leverancespecifikation!C:C,1,FALSE)</f>
        <v>221Kabling</v>
      </c>
      <c r="E222" t="str">
        <f>_xlfn.CONCAT(Leverancespecifikation!J225,Leverancespecifikation!K225,Leverancespecifikation!L225,Leverancespecifikation!V225:CA225)</f>
        <v>2Kabling</v>
      </c>
      <c r="F222" t="str">
        <f>Leverancespecifikation!N225</f>
        <v>-</v>
      </c>
      <c r="G222" t="str">
        <f t="shared" si="4"/>
        <v/>
      </c>
    </row>
    <row r="223" spans="1:7" x14ac:dyDescent="0.25">
      <c r="A223" t="str">
        <f>'Leverancespecifikation (LÅST)'!C226</f>
        <v>222Ledninger i terræn</v>
      </c>
      <c r="B223" t="str">
        <f>_xlfn.CONCAT('Leverancespecifikation (LÅST)'!J226:L226,'Leverancespecifikation (LÅST)'!V226:CA226)</f>
        <v>3Ledninger i terræn-</v>
      </c>
      <c r="C223" t="str">
        <f>'Leverancespecifikation (LÅST)'!N226</f>
        <v>-</v>
      </c>
      <c r="D223" t="str">
        <f>VLOOKUP(Tabel4[[#This Row],[Data fra "5. Basis"]],Leverancespecifikation!C:C,1,FALSE)</f>
        <v>222Ledninger i terræn</v>
      </c>
      <c r="E223" t="str">
        <f>_xlfn.CONCAT(Leverancespecifikation!J226,Leverancespecifikation!K226,Leverancespecifikation!L226,Leverancespecifikation!V226:CA226)</f>
        <v>3Ledninger i terræn-</v>
      </c>
      <c r="F223" t="str">
        <f>Leverancespecifikation!N226</f>
        <v>-</v>
      </c>
      <c r="G223" t="str">
        <f t="shared" si="4"/>
        <v/>
      </c>
    </row>
    <row r="224" spans="1:7" x14ac:dyDescent="0.25">
      <c r="A224" t="str">
        <f>'Leverancespecifikation (LÅST)'!C227</f>
        <v>223Luftledninger for højspændingsanlæg</v>
      </c>
      <c r="B224" t="str">
        <f>_xlfn.CONCAT('Leverancespecifikation (LÅST)'!J227:L227,'Leverancespecifikation (LÅST)'!V227:CA227)</f>
        <v>4Luftledninger for højspændingsanlæg-</v>
      </c>
      <c r="C224" t="str">
        <f>'Leverancespecifikation (LÅST)'!N227</f>
        <v>-</v>
      </c>
      <c r="D224" t="str">
        <f>VLOOKUP(Tabel4[[#This Row],[Data fra "5. Basis"]],Leverancespecifikation!C:C,1,FALSE)</f>
        <v>223Luftledninger for højspændingsanlæg</v>
      </c>
      <c r="E224" t="str">
        <f>_xlfn.CONCAT(Leverancespecifikation!J227,Leverancespecifikation!K227,Leverancespecifikation!L227,Leverancespecifikation!V227:CA227)</f>
        <v>4Luftledninger for højspændingsanlæg-</v>
      </c>
      <c r="F224" t="str">
        <f>Leverancespecifikation!N227</f>
        <v>-</v>
      </c>
      <c r="G224" t="str">
        <f t="shared" si="4"/>
        <v/>
      </c>
    </row>
    <row r="225" spans="1:7" x14ac:dyDescent="0.25">
      <c r="A225" t="str">
        <f>'Leverancespecifikation (LÅST)'!C228</f>
        <v>224Ledninger i jord for højspændingsanlæg</v>
      </c>
      <c r="B225" t="str">
        <f>_xlfn.CONCAT('Leverancespecifikation (LÅST)'!J228:L228,'Leverancespecifikation (LÅST)'!V228:CA228)</f>
        <v>4Ledninger i jord for højspændingsanlæg-</v>
      </c>
      <c r="C225" t="str">
        <f>'Leverancespecifikation (LÅST)'!N228</f>
        <v>-</v>
      </c>
      <c r="D225" t="str">
        <f>VLOOKUP(Tabel4[[#This Row],[Data fra "5. Basis"]],Leverancespecifikation!C:C,1,FALSE)</f>
        <v>224Ledninger i jord for højspændingsanlæg</v>
      </c>
      <c r="E225" t="str">
        <f>_xlfn.CONCAT(Leverancespecifikation!J228,Leverancespecifikation!K228,Leverancespecifikation!L228,Leverancespecifikation!V228:CA228)</f>
        <v>4Ledninger i jord for højspændingsanlæg-</v>
      </c>
      <c r="F225" t="str">
        <f>Leverancespecifikation!N228</f>
        <v>-</v>
      </c>
      <c r="G225" t="str">
        <f t="shared" si="4"/>
        <v/>
      </c>
    </row>
    <row r="226" spans="1:7" x14ac:dyDescent="0.25">
      <c r="A226" t="str">
        <f>'Leverancespecifikation (LÅST)'!C229</f>
        <v>225Luftledninger for lavspændingsanlæg</v>
      </c>
      <c r="B226" t="str">
        <f>_xlfn.CONCAT('Leverancespecifikation (LÅST)'!J229:L229,'Leverancespecifikation (LÅST)'!V229:CA229)</f>
        <v>4Luftledninger for lavspændingsanlæg-</v>
      </c>
      <c r="C226" t="str">
        <f>'Leverancespecifikation (LÅST)'!N229</f>
        <v>-</v>
      </c>
      <c r="D226" t="str">
        <f>VLOOKUP(Tabel4[[#This Row],[Data fra "5. Basis"]],Leverancespecifikation!C:C,1,FALSE)</f>
        <v>225Luftledninger for lavspændingsanlæg</v>
      </c>
      <c r="E226" t="str">
        <f>_xlfn.CONCAT(Leverancespecifikation!J229,Leverancespecifikation!K229,Leverancespecifikation!L229,Leverancespecifikation!V229:CA229)</f>
        <v>4Luftledninger for lavspændingsanlæg-</v>
      </c>
      <c r="F226" t="str">
        <f>Leverancespecifikation!N229</f>
        <v>-</v>
      </c>
      <c r="G226" t="str">
        <f t="shared" si="4"/>
        <v/>
      </c>
    </row>
    <row r="227" spans="1:7" x14ac:dyDescent="0.25">
      <c r="A227" t="str">
        <f>'Leverancespecifikation (LÅST)'!C230</f>
        <v>226Ledninger i jord for lavspændingsanlæg</v>
      </c>
      <c r="B227" t="str">
        <f>_xlfn.CONCAT('Leverancespecifikation (LÅST)'!J230:L230,'Leverancespecifikation (LÅST)'!V230:CA230)</f>
        <v>4Ledninger i jord for lavspændingsanlæg-</v>
      </c>
      <c r="C227" t="str">
        <f>'Leverancespecifikation (LÅST)'!N230</f>
        <v>-</v>
      </c>
      <c r="D227" t="str">
        <f>VLOOKUP(Tabel4[[#This Row],[Data fra "5. Basis"]],Leverancespecifikation!C:C,1,FALSE)</f>
        <v>226Ledninger i jord for lavspændingsanlæg</v>
      </c>
      <c r="E227" t="str">
        <f>_xlfn.CONCAT(Leverancespecifikation!J230,Leverancespecifikation!K230,Leverancespecifikation!L230,Leverancespecifikation!V230:CA230)</f>
        <v>4Ledninger i jord for lavspændingsanlæg-</v>
      </c>
      <c r="F227" t="str">
        <f>Leverancespecifikation!N230</f>
        <v>-</v>
      </c>
      <c r="G227" t="str">
        <f t="shared" si="4"/>
        <v/>
      </c>
    </row>
    <row r="228" spans="1:7" x14ac:dyDescent="0.25">
      <c r="A228" t="str">
        <f>'Leverancespecifikation (LÅST)'!C231</f>
        <v>227Ledninger for elektronik- og svagstrømsanlæg</v>
      </c>
      <c r="B228" t="str">
        <f>_xlfn.CONCAT('Leverancespecifikation (LÅST)'!J231:L231,'Leverancespecifikation (LÅST)'!V231:CA231)</f>
        <v>4Ledninger for elektronik- og svagstrømsanlæg-</v>
      </c>
      <c r="C228" t="str">
        <f>'Leverancespecifikation (LÅST)'!N231</f>
        <v>-</v>
      </c>
      <c r="D228" t="str">
        <f>VLOOKUP(Tabel4[[#This Row],[Data fra "5. Basis"]],Leverancespecifikation!C:C,1,FALSE)</f>
        <v>227Ledninger for elektronik- og svagstrømsanlæg</v>
      </c>
      <c r="E228" t="str">
        <f>_xlfn.CONCAT(Leverancespecifikation!J231,Leverancespecifikation!K231,Leverancespecifikation!L231,Leverancespecifikation!V231:CA231)</f>
        <v>4Ledninger for elektronik- og svagstrømsanlæg-</v>
      </c>
      <c r="F228" t="str">
        <f>Leverancespecifikation!N231</f>
        <v>-</v>
      </c>
      <c r="G228" t="str">
        <f t="shared" si="4"/>
        <v/>
      </c>
    </row>
    <row r="229" spans="1:7" x14ac:dyDescent="0.25">
      <c r="A229" t="str">
        <f>'Leverancespecifikation (LÅST)'!C232</f>
        <v>228Kommunikation</v>
      </c>
      <c r="B229" t="str">
        <f>_xlfn.CONCAT('Leverancespecifikation (LÅST)'!J232:L232,'Leverancespecifikation (LÅST)'!V232:CA232)</f>
        <v>5Kommunikation-</v>
      </c>
      <c r="C229" t="str">
        <f>'Leverancespecifikation (LÅST)'!N232</f>
        <v>-</v>
      </c>
      <c r="D229" t="str">
        <f>VLOOKUP(Tabel4[[#This Row],[Data fra "5. Basis"]],Leverancespecifikation!C:C,1,FALSE)</f>
        <v>228Kommunikation</v>
      </c>
      <c r="E229" t="str">
        <f>_xlfn.CONCAT(Leverancespecifikation!J232,Leverancespecifikation!K232,Leverancespecifikation!L232,Leverancespecifikation!V232:CA232)</f>
        <v>5Kommunikation-</v>
      </c>
      <c r="F229" t="str">
        <f>Leverancespecifikation!N232</f>
        <v>-</v>
      </c>
      <c r="G229" t="str">
        <f t="shared" si="4"/>
        <v/>
      </c>
    </row>
    <row r="230" spans="1:7" x14ac:dyDescent="0.25">
      <c r="A230" t="str">
        <f>'Leverancespecifikation (LÅST)'!C233</f>
        <v>229Information</v>
      </c>
      <c r="B230" t="str">
        <f>_xlfn.CONCAT('Leverancespecifikation (LÅST)'!J233:L233,'Leverancespecifikation (LÅST)'!V233:CA233)</f>
        <v>5Information-</v>
      </c>
      <c r="C230" t="str">
        <f>'Leverancespecifikation (LÅST)'!N233</f>
        <v>-</v>
      </c>
      <c r="D230" t="str">
        <f>VLOOKUP(Tabel4[[#This Row],[Data fra "5. Basis"]],Leverancespecifikation!C:C,1,FALSE)</f>
        <v>229Information</v>
      </c>
      <c r="E230" t="str">
        <f>_xlfn.CONCAT(Leverancespecifikation!J233,Leverancespecifikation!K233,Leverancespecifikation!L233,Leverancespecifikation!V233:CA233)</f>
        <v>5Information-</v>
      </c>
      <c r="F230" t="str">
        <f>Leverancespecifikation!N233</f>
        <v>-</v>
      </c>
      <c r="G230" t="str">
        <f t="shared" si="4"/>
        <v/>
      </c>
    </row>
    <row r="231" spans="1:7" x14ac:dyDescent="0.25">
      <c r="A231" t="str">
        <f>'Leverancespecifikation (LÅST)'!C234</f>
        <v>230Audio, video og antenner</v>
      </c>
      <c r="B231" t="str">
        <f>_xlfn.CONCAT('Leverancespecifikation (LÅST)'!J234:L234,'Leverancespecifikation (LÅST)'!V234:CA234)</f>
        <v>5Audio, video og antenner-</v>
      </c>
      <c r="C231" t="str">
        <f>'Leverancespecifikation (LÅST)'!N234</f>
        <v>-</v>
      </c>
      <c r="D231" t="str">
        <f>VLOOKUP(Tabel4[[#This Row],[Data fra "5. Basis"]],Leverancespecifikation!C:C,1,FALSE)</f>
        <v>230Audio, video og antenner</v>
      </c>
      <c r="E231" t="str">
        <f>_xlfn.CONCAT(Leverancespecifikation!J234,Leverancespecifikation!K234,Leverancespecifikation!L234,Leverancespecifikation!V234:CA234)</f>
        <v>5Audio, video og antenner-</v>
      </c>
      <c r="F231" t="str">
        <f>Leverancespecifikation!N234</f>
        <v>-</v>
      </c>
      <c r="G231" t="str">
        <f t="shared" si="4"/>
        <v/>
      </c>
    </row>
    <row r="232" spans="1:7" x14ac:dyDescent="0.25">
      <c r="A232" t="str">
        <f>'Leverancespecifikation (LÅST)'!C235</f>
        <v>231IT-infrastrukturer</v>
      </c>
      <c r="B232" t="str">
        <f>_xlfn.CONCAT('Leverancespecifikation (LÅST)'!J235:L235,'Leverancespecifikation (LÅST)'!V235:CA235)</f>
        <v>5IT-infrastrukturer-</v>
      </c>
      <c r="C232" t="str">
        <f>'Leverancespecifikation (LÅST)'!N235</f>
        <v>-</v>
      </c>
      <c r="D232" t="str">
        <f>VLOOKUP(Tabel4[[#This Row],[Data fra "5. Basis"]],Leverancespecifikation!C:C,1,FALSE)</f>
        <v>231IT-infrastrukturer</v>
      </c>
      <c r="E232" t="str">
        <f>_xlfn.CONCAT(Leverancespecifikation!J235,Leverancespecifikation!K235,Leverancespecifikation!L235,Leverancespecifikation!V235:CA235)</f>
        <v>5IT-infrastrukturer-</v>
      </c>
      <c r="F232" t="str">
        <f>Leverancespecifikation!N235</f>
        <v>-</v>
      </c>
      <c r="G232" t="str">
        <f t="shared" si="4"/>
        <v/>
      </c>
    </row>
    <row r="233" spans="1:7" x14ac:dyDescent="0.25">
      <c r="A233" t="str">
        <f>'Leverancespecifikation (LÅST)'!C236</f>
        <v>232Adgangssikringer (AIA/ADK/ITV)</v>
      </c>
      <c r="B233" t="str">
        <f>_xlfn.CONCAT('Leverancespecifikation (LÅST)'!J236:L236,'Leverancespecifikation (LÅST)'!V236:CA236)</f>
        <v>5Adgangssikringer (AIA/ADK/ITV)-</v>
      </c>
      <c r="C233" t="str">
        <f>'Leverancespecifikation (LÅST)'!N236</f>
        <v>-</v>
      </c>
      <c r="D233" t="str">
        <f>VLOOKUP(Tabel4[[#This Row],[Data fra "5. Basis"]],Leverancespecifikation!C:C,1,FALSE)</f>
        <v>232Adgangssikringer (AIA/ADK/ITV)</v>
      </c>
      <c r="E233" t="str">
        <f>_xlfn.CONCAT(Leverancespecifikation!J236,Leverancespecifikation!K236,Leverancespecifikation!L236,Leverancespecifikation!V236:CA236)</f>
        <v>5Adgangssikringer (AIA/ADK/ITV)-</v>
      </c>
      <c r="F233" t="str">
        <f>Leverancespecifikation!N236</f>
        <v>-</v>
      </c>
      <c r="G233" t="str">
        <f t="shared" si="4"/>
        <v/>
      </c>
    </row>
    <row r="234" spans="1:7" x14ac:dyDescent="0.25">
      <c r="A234" t="str">
        <f>'Leverancespecifikation (LÅST)'!C237</f>
        <v>233Sikringsanlæg (ABA/AGA/ABDL/ARS/AVS/ABV)</v>
      </c>
      <c r="B234" t="str">
        <f>_xlfn.CONCAT('Leverancespecifikation (LÅST)'!J237:L237,'Leverancespecifikation (LÅST)'!V237:CA237)</f>
        <v>5Sikringsanlæg (ABA/AGA/ABDL/ARS/AVS/ABV)-</v>
      </c>
      <c r="C234" t="str">
        <f>'Leverancespecifikation (LÅST)'!N237</f>
        <v>-</v>
      </c>
      <c r="D234" t="str">
        <f>VLOOKUP(Tabel4[[#This Row],[Data fra "5. Basis"]],Leverancespecifikation!C:C,1,FALSE)</f>
        <v>233Sikringsanlæg (ABA/AGA/ABDL/ARS/AVS/ABV)</v>
      </c>
      <c r="E234" t="str">
        <f>_xlfn.CONCAT(Leverancespecifikation!J237,Leverancespecifikation!K237,Leverancespecifikation!L237,Leverancespecifikation!V237:CA237)</f>
        <v>5Sikringsanlæg (ABA/AGA/ABDL/ARS/AVS/ABV)-</v>
      </c>
      <c r="F234" t="str">
        <f>Leverancespecifikation!N237</f>
        <v>-</v>
      </c>
      <c r="G234" t="str">
        <f t="shared" si="4"/>
        <v/>
      </c>
    </row>
    <row r="235" spans="1:7" x14ac:dyDescent="0.25">
      <c r="A235" t="str">
        <f>'Leverancespecifikation (LÅST)'!C238</f>
        <v>234Personsikringer (VAR)</v>
      </c>
      <c r="B235" t="str">
        <f>_xlfn.CONCAT('Leverancespecifikation (LÅST)'!J238:L238,'Leverancespecifikation (LÅST)'!V238:CA238)</f>
        <v>5Personsikringer (VAR)-</v>
      </c>
      <c r="C235" t="str">
        <f>'Leverancespecifikation (LÅST)'!N238</f>
        <v>-</v>
      </c>
      <c r="D235" t="str">
        <f>VLOOKUP(Tabel4[[#This Row],[Data fra "5. Basis"]],Leverancespecifikation!C:C,1,FALSE)</f>
        <v>234Personsikringer (VAR)</v>
      </c>
      <c r="E235" t="str">
        <f>_xlfn.CONCAT(Leverancespecifikation!J238,Leverancespecifikation!K238,Leverancespecifikation!L238,Leverancespecifikation!V238:CA238)</f>
        <v>5Personsikringer (VAR)-</v>
      </c>
      <c r="F235" t="str">
        <f>Leverancespecifikation!N238</f>
        <v>-</v>
      </c>
      <c r="G235" t="str">
        <f t="shared" si="4"/>
        <v/>
      </c>
    </row>
    <row r="236" spans="1:7" x14ac:dyDescent="0.25">
      <c r="A236" t="str">
        <f>'Leverancespecifikation (LÅST)'!C239</f>
        <v>235Bygningsautomation (BMS/CTS/IBI)</v>
      </c>
      <c r="B236" t="str">
        <f>_xlfn.CONCAT('Leverancespecifikation (LÅST)'!J239:L239,'Leverancespecifikation (LÅST)'!V239:CA239)</f>
        <v>5Bygningsautomation (BMS/CTS/IBI)-</v>
      </c>
      <c r="C236" t="str">
        <f>'Leverancespecifikation (LÅST)'!N239</f>
        <v>-</v>
      </c>
      <c r="D236" t="str">
        <f>VLOOKUP(Tabel4[[#This Row],[Data fra "5. Basis"]],Leverancespecifikation!C:C,1,FALSE)</f>
        <v>235Bygningsautomation (BMS/CTS/IBI)</v>
      </c>
      <c r="E236" t="str">
        <f>_xlfn.CONCAT(Leverancespecifikation!J239,Leverancespecifikation!K239,Leverancespecifikation!L239,Leverancespecifikation!V239:CA239)</f>
        <v>5Bygningsautomation (BMS/CTS/IBI)-</v>
      </c>
      <c r="F236" t="str">
        <f>Leverancespecifikation!N239</f>
        <v>-</v>
      </c>
      <c r="G236" t="str">
        <f t="shared" si="4"/>
        <v/>
      </c>
    </row>
    <row r="237" spans="1:7" x14ac:dyDescent="0.25">
      <c r="A237" t="str">
        <f>'Leverancespecifikation (LÅST)'!C240</f>
        <v>236Kabling, Øvrige</v>
      </c>
      <c r="B237" t="str">
        <f>_xlfn.CONCAT('Leverancespecifikation (LÅST)'!J240:L240,'Leverancespecifikation (LÅST)'!V240:CA240)</f>
        <v>3Kabling, Øvrige-</v>
      </c>
      <c r="C237" t="str">
        <f>'Leverancespecifikation (LÅST)'!N240</f>
        <v>-</v>
      </c>
      <c r="D237" t="str">
        <f>VLOOKUP(Tabel4[[#This Row],[Data fra "5. Basis"]],Leverancespecifikation!C:C,1,FALSE)</f>
        <v>236Kabling, Øvrige</v>
      </c>
      <c r="E237" t="str">
        <f>_xlfn.CONCAT(Leverancespecifikation!J240,Leverancespecifikation!K240,Leverancespecifikation!L240,Leverancespecifikation!V240:CA240)</f>
        <v>3Kabling, Øvrige-</v>
      </c>
      <c r="F237" t="str">
        <f>Leverancespecifikation!N240</f>
        <v>-</v>
      </c>
      <c r="G237" t="str">
        <f t="shared" si="4"/>
        <v/>
      </c>
    </row>
    <row r="238" spans="1:7" x14ac:dyDescent="0.25">
      <c r="A238" t="str">
        <f>'Leverancespecifikation (LÅST)'!C241</f>
        <v>237Lynbeskyttelser</v>
      </c>
      <c r="B238" t="str">
        <f>_xlfn.CONCAT('Leverancespecifikation (LÅST)'!J241:L241,'Leverancespecifikation (LÅST)'!V241:CA241)</f>
        <v>4Lynbeskyttelser-</v>
      </c>
      <c r="C238" t="str">
        <f>'Leverancespecifikation (LÅST)'!N241</f>
        <v>-</v>
      </c>
      <c r="D238" t="str">
        <f>VLOOKUP(Tabel4[[#This Row],[Data fra "5. Basis"]],Leverancespecifikation!C:C,1,FALSE)</f>
        <v>237Lynbeskyttelser</v>
      </c>
      <c r="E238" t="str">
        <f>_xlfn.CONCAT(Leverancespecifikation!J241,Leverancespecifikation!K241,Leverancespecifikation!L241,Leverancespecifikation!V241:CA241)</f>
        <v>4Lynbeskyttelser-</v>
      </c>
      <c r="F238" t="str">
        <f>Leverancespecifikation!N241</f>
        <v>-</v>
      </c>
      <c r="G238" t="str">
        <f t="shared" si="4"/>
        <v/>
      </c>
    </row>
    <row r="239" spans="1:7" x14ac:dyDescent="0.25">
      <c r="A239" t="str">
        <f>'Leverancespecifikation (LÅST)'!C242</f>
        <v>238Udligningsforbindelser</v>
      </c>
      <c r="B239" t="str">
        <f>_xlfn.CONCAT('Leverancespecifikation (LÅST)'!J242:L242,'Leverancespecifikation (LÅST)'!V242:CA242)</f>
        <v>4Udligningsforbindelser-</v>
      </c>
      <c r="C239" t="str">
        <f>'Leverancespecifikation (LÅST)'!N242</f>
        <v>-</v>
      </c>
      <c r="D239" t="str">
        <f>VLOOKUP(Tabel4[[#This Row],[Data fra "5. Basis"]],Leverancespecifikation!C:C,1,FALSE)</f>
        <v>238Udligningsforbindelser</v>
      </c>
      <c r="E239" t="str">
        <f>_xlfn.CONCAT(Leverancespecifikation!J242,Leverancespecifikation!K242,Leverancespecifikation!L242,Leverancespecifikation!V242:CA242)</f>
        <v>4Udligningsforbindelser-</v>
      </c>
      <c r="F239" t="str">
        <f>Leverancespecifikation!N242</f>
        <v>-</v>
      </c>
      <c r="G239" t="str">
        <f t="shared" si="4"/>
        <v/>
      </c>
    </row>
    <row r="240" spans="1:7" x14ac:dyDescent="0.25">
      <c r="A240" t="str">
        <f>'Leverancespecifikation (LÅST)'!C243</f>
        <v>239Hovedudligningsforbindelser</v>
      </c>
      <c r="B240" t="str">
        <f>_xlfn.CONCAT('Leverancespecifikation (LÅST)'!J243:L243,'Leverancespecifikation (LÅST)'!V243:CA243)</f>
        <v>4Hovedudligningsforbindelser-</v>
      </c>
      <c r="C240" t="str">
        <f>'Leverancespecifikation (LÅST)'!N243</f>
        <v>-</v>
      </c>
      <c r="D240" t="str">
        <f>VLOOKUP(Tabel4[[#This Row],[Data fra "5. Basis"]],Leverancespecifikation!C:C,1,FALSE)</f>
        <v>239Hovedudligningsforbindelser</v>
      </c>
      <c r="E240" t="str">
        <f>_xlfn.CONCAT(Leverancespecifikation!J243,Leverancespecifikation!K243,Leverancespecifikation!L243,Leverancespecifikation!V243:CA243)</f>
        <v>4Hovedudligningsforbindelser-</v>
      </c>
      <c r="F240" t="str">
        <f>Leverancespecifikation!N243</f>
        <v>-</v>
      </c>
      <c r="G240" t="str">
        <f t="shared" si="4"/>
        <v/>
      </c>
    </row>
    <row r="241" spans="1:7" x14ac:dyDescent="0.25">
      <c r="A241" t="str">
        <f>'Leverancespecifikation (LÅST)'!C244</f>
        <v>240Lokal udligningsforbindelse uden jordforbindelser</v>
      </c>
      <c r="B241" t="str">
        <f>_xlfn.CONCAT('Leverancespecifikation (LÅST)'!J244:L244,'Leverancespecifikation (LÅST)'!V244:CA244)</f>
        <v>4Lokal udligningsforbindelse uden jordforbindelser-</v>
      </c>
      <c r="C241" t="str">
        <f>'Leverancespecifikation (LÅST)'!N244</f>
        <v>-</v>
      </c>
      <c r="D241" t="str">
        <f>VLOOKUP(Tabel4[[#This Row],[Data fra "5. Basis"]],Leverancespecifikation!C:C,1,FALSE)</f>
        <v>240Lokal udligningsforbindelse uden jordforbindelser</v>
      </c>
      <c r="E241" t="str">
        <f>_xlfn.CONCAT(Leverancespecifikation!J244,Leverancespecifikation!K244,Leverancespecifikation!L244,Leverancespecifikation!V244:CA244)</f>
        <v>4Lokal udligningsforbindelse uden jordforbindelser-</v>
      </c>
      <c r="F241" t="str">
        <f>Leverancespecifikation!N244</f>
        <v>-</v>
      </c>
      <c r="G241" t="str">
        <f t="shared" si="4"/>
        <v/>
      </c>
    </row>
    <row r="242" spans="1:7" x14ac:dyDescent="0.25">
      <c r="A242" t="str">
        <f>'Leverancespecifikation (LÅST)'!C245</f>
        <v>241Supplerende udligningsforbindelser</v>
      </c>
      <c r="B242" t="str">
        <f>_xlfn.CONCAT('Leverancespecifikation (LÅST)'!J245:L245,'Leverancespecifikation (LÅST)'!V245:CA245)</f>
        <v>4Supplerende udligningsforbindelser-</v>
      </c>
      <c r="C242" t="str">
        <f>'Leverancespecifikation (LÅST)'!N245</f>
        <v>-</v>
      </c>
      <c r="D242" t="str">
        <f>VLOOKUP(Tabel4[[#This Row],[Data fra "5. Basis"]],Leverancespecifikation!C:C,1,FALSE)</f>
        <v>241Supplerende udligningsforbindelser</v>
      </c>
      <c r="E242" t="str">
        <f>_xlfn.CONCAT(Leverancespecifikation!J245,Leverancespecifikation!K245,Leverancespecifikation!L245,Leverancespecifikation!V245:CA245)</f>
        <v>4Supplerende udligningsforbindelser-</v>
      </c>
      <c r="F242" t="str">
        <f>Leverancespecifikation!N245</f>
        <v>-</v>
      </c>
      <c r="G242" t="str">
        <f t="shared" si="4"/>
        <v/>
      </c>
    </row>
    <row r="243" spans="1:7" x14ac:dyDescent="0.25">
      <c r="A243" t="str">
        <f>'Leverancespecifikation (LÅST)'!C246</f>
        <v>242Fundamentsjording</v>
      </c>
      <c r="B243" t="str">
        <f>_xlfn.CONCAT('Leverancespecifikation (LÅST)'!J246:L246,'Leverancespecifikation (LÅST)'!V246:CA246)</f>
        <v>3Fundamentsjording-</v>
      </c>
      <c r="C243" t="str">
        <f>'Leverancespecifikation (LÅST)'!N246</f>
        <v>-</v>
      </c>
      <c r="D243" t="str">
        <f>VLOOKUP(Tabel4[[#This Row],[Data fra "5. Basis"]],Leverancespecifikation!C:C,1,FALSE)</f>
        <v>242Fundamentsjording</v>
      </c>
      <c r="E243" t="str">
        <f>_xlfn.CONCAT(Leverancespecifikation!J246,Leverancespecifikation!K246,Leverancespecifikation!L246,Leverancespecifikation!V246:CA246)</f>
        <v>3Fundamentsjording-</v>
      </c>
      <c r="F243" t="str">
        <f>Leverancespecifikation!N246</f>
        <v>-</v>
      </c>
      <c r="G243" t="str">
        <f t="shared" si="4"/>
        <v/>
      </c>
    </row>
    <row r="244" spans="1:7" x14ac:dyDescent="0.25">
      <c r="A244" t="str">
        <f>'Leverancespecifikation (LÅST)'!C247</f>
        <v>243Eltracing</v>
      </c>
      <c r="B244" t="str">
        <f>_xlfn.CONCAT('Leverancespecifikation (LÅST)'!J247:L247,'Leverancespecifikation (LÅST)'!V247:CA247)</f>
        <v>4Eltracing-</v>
      </c>
      <c r="C244" t="str">
        <f>'Leverancespecifikation (LÅST)'!N247</f>
        <v>-</v>
      </c>
      <c r="D244" t="str">
        <f>VLOOKUP(Tabel4[[#This Row],[Data fra "5. Basis"]],Leverancespecifikation!C:C,1,FALSE)</f>
        <v>243Eltracing</v>
      </c>
      <c r="E244" t="str">
        <f>_xlfn.CONCAT(Leverancespecifikation!J247,Leverancespecifikation!K247,Leverancespecifikation!L247,Leverancespecifikation!V247:CA247)</f>
        <v>4Eltracing-</v>
      </c>
      <c r="F244" t="str">
        <f>Leverancespecifikation!N247</f>
        <v>-</v>
      </c>
      <c r="G244" t="str">
        <f t="shared" si="4"/>
        <v/>
      </c>
    </row>
    <row r="245" spans="1:7" x14ac:dyDescent="0.25">
      <c r="A245" t="str">
        <f>'Leverancespecifikation (LÅST)'!C248</f>
        <v>244Central- og tavle Anlæg</v>
      </c>
      <c r="B245" t="str">
        <f>_xlfn.CONCAT('Leverancespecifikation (LÅST)'!J248:L248,'Leverancespecifikation (LÅST)'!V248:CA248)</f>
        <v>2Central- og tavle Anlæg</v>
      </c>
      <c r="C245" t="str">
        <f>'Leverancespecifikation (LÅST)'!N248</f>
        <v>X</v>
      </c>
      <c r="D245" t="str">
        <f>VLOOKUP(Tabel4[[#This Row],[Data fra "5. Basis"]],Leverancespecifikation!C:C,1,FALSE)</f>
        <v>244Central- og tavle Anlæg</v>
      </c>
      <c r="E245" t="str">
        <f>_xlfn.CONCAT(Leverancespecifikation!J248,Leverancespecifikation!K248,Leverancespecifikation!L248,Leverancespecifikation!V248:CA248)</f>
        <v>2Central- og tavle Anlæg</v>
      </c>
      <c r="F245" t="str">
        <f>Leverancespecifikation!N248</f>
        <v>X</v>
      </c>
      <c r="G245" t="str">
        <f t="shared" si="4"/>
        <v/>
      </c>
    </row>
    <row r="246" spans="1:7" x14ac:dyDescent="0.25">
      <c r="A246" t="str">
        <f>'Leverancespecifikation (LÅST)'!C249</f>
        <v>245Forsyninger - ekstern</v>
      </c>
      <c r="B246" t="str">
        <f>_xlfn.CONCAT('Leverancespecifikation (LÅST)'!J249:L249,'Leverancespecifikation (LÅST)'!V249:CA249)</f>
        <v>3Forsyninger - ekstern</v>
      </c>
      <c r="C246" t="str">
        <f>'Leverancespecifikation (LÅST)'!N249</f>
        <v>X</v>
      </c>
      <c r="D246" t="str">
        <f>VLOOKUP(Tabel4[[#This Row],[Data fra "5. Basis"]],Leverancespecifikation!C:C,1,FALSE)</f>
        <v>245Forsyninger - ekstern</v>
      </c>
      <c r="E246" t="str">
        <f>_xlfn.CONCAT(Leverancespecifikation!J249,Leverancespecifikation!K249,Leverancespecifikation!L249,Leverancespecifikation!V249:CA249)</f>
        <v>3Forsyninger - ekstern</v>
      </c>
      <c r="F246" t="str">
        <f>Leverancespecifikation!N249</f>
        <v>X</v>
      </c>
      <c r="G246" t="str">
        <f t="shared" si="4"/>
        <v/>
      </c>
    </row>
    <row r="247" spans="1:7" x14ac:dyDescent="0.25">
      <c r="A247" t="str">
        <f>'Leverancespecifikation (LÅST)'!C250</f>
        <v>246Stikledninger / Kanalskinner</v>
      </c>
      <c r="B247" t="str">
        <f>_xlfn.CONCAT('Leverancespecifikation (LÅST)'!J250:L250,'Leverancespecifikation (LÅST)'!V250:CA250)</f>
        <v>4Stikledninger / KanalskinnerEl-komponentEL200EL300EL325EL325</v>
      </c>
      <c r="C247" t="str">
        <f>'Leverancespecifikation (LÅST)'!N250</f>
        <v>X</v>
      </c>
      <c r="D247" t="str">
        <f>VLOOKUP(Tabel4[[#This Row],[Data fra "5. Basis"]],Leverancespecifikation!C:C,1,FALSE)</f>
        <v>246Stikledninger / Kanalskinner</v>
      </c>
      <c r="E247" t="str">
        <f>_xlfn.CONCAT(Leverancespecifikation!J250,Leverancespecifikation!K250,Leverancespecifikation!L250,Leverancespecifikation!V250:CA250)</f>
        <v>4Stikledninger / KanalskinnerEl-komponentEL200EL300EL325EL325</v>
      </c>
      <c r="F247" t="str">
        <f>Leverancespecifikation!N250</f>
        <v>X</v>
      </c>
      <c r="G247" t="str">
        <f t="shared" si="4"/>
        <v/>
      </c>
    </row>
    <row r="248" spans="1:7" x14ac:dyDescent="0.25">
      <c r="A248" t="str">
        <f>'Leverancespecifikation (LÅST)'!C251</f>
        <v>247Transformeranlæg</v>
      </c>
      <c r="B248" t="str">
        <f>_xlfn.CONCAT('Leverancespecifikation (LÅST)'!J251:L251,'Leverancespecifikation (LÅST)'!V251:CA251)</f>
        <v>4TransformeranlægEl-komponentEL200EL300EL325EL325</v>
      </c>
      <c r="C248" t="str">
        <f>'Leverancespecifikation (LÅST)'!N251</f>
        <v>X</v>
      </c>
      <c r="D248" t="str">
        <f>VLOOKUP(Tabel4[[#This Row],[Data fra "5. Basis"]],Leverancespecifikation!C:C,1,FALSE)</f>
        <v>247Transformeranlæg</v>
      </c>
      <c r="E248" t="str">
        <f>_xlfn.CONCAT(Leverancespecifikation!J251,Leverancespecifikation!K251,Leverancespecifikation!L251,Leverancespecifikation!V251:CA251)</f>
        <v>4TransformeranlægEl-komponentEL200EL300EL325EL325</v>
      </c>
      <c r="F248" t="str">
        <f>Leverancespecifikation!N251</f>
        <v>X</v>
      </c>
      <c r="G248" t="str">
        <f t="shared" si="4"/>
        <v/>
      </c>
    </row>
    <row r="249" spans="1:7" x14ac:dyDescent="0.25">
      <c r="A249" t="str">
        <f>'Leverancespecifikation (LÅST)'!C252</f>
        <v>248Stationstavler</v>
      </c>
      <c r="B249" t="str">
        <f>_xlfn.CONCAT('Leverancespecifikation (LÅST)'!J252:L252,'Leverancespecifikation (LÅST)'!V252:CA252)</f>
        <v>4StationstavlerEl-komponentEL200EL300EL325EL325</v>
      </c>
      <c r="C249" t="str">
        <f>'Leverancespecifikation (LÅST)'!N252</f>
        <v>X</v>
      </c>
      <c r="D249" t="str">
        <f>VLOOKUP(Tabel4[[#This Row],[Data fra "5. Basis"]],Leverancespecifikation!C:C,1,FALSE)</f>
        <v>248Stationstavler</v>
      </c>
      <c r="E249" t="str">
        <f>_xlfn.CONCAT(Leverancespecifikation!J252,Leverancespecifikation!K252,Leverancespecifikation!L252,Leverancespecifikation!V252:CA252)</f>
        <v>4StationstavlerEl-komponentEL200EL300EL325EL325</v>
      </c>
      <c r="F249" t="str">
        <f>Leverancespecifikation!N252</f>
        <v>X</v>
      </c>
      <c r="G249" t="str">
        <f t="shared" si="4"/>
        <v/>
      </c>
    </row>
    <row r="250" spans="1:7" x14ac:dyDescent="0.25">
      <c r="A250" t="str">
        <f>'Leverancespecifikation (LÅST)'!C253</f>
        <v>249Nød- og reserveforsyningsanlæg/UPS</v>
      </c>
      <c r="B250" t="str">
        <f>_xlfn.CONCAT('Leverancespecifikation (LÅST)'!J253:L253,'Leverancespecifikation (LÅST)'!V253:CA253)</f>
        <v>4Nød- og reserveforsyningsanlæg/UPSEl-komponentEL200EL300EL325EL325</v>
      </c>
      <c r="C250" t="str">
        <f>'Leverancespecifikation (LÅST)'!N253</f>
        <v>X</v>
      </c>
      <c r="D250" t="str">
        <f>VLOOKUP(Tabel4[[#This Row],[Data fra "5. Basis"]],Leverancespecifikation!C:C,1,FALSE)</f>
        <v>249Nød- og reserveforsyningsanlæg/UPS</v>
      </c>
      <c r="E250" t="str">
        <f>_xlfn.CONCAT(Leverancespecifikation!J253,Leverancespecifikation!K253,Leverancespecifikation!L253,Leverancespecifikation!V253:CA253)</f>
        <v>4Nød- og reserveforsyningsanlæg/UPSEl-komponentEL200EL300EL325EL325</v>
      </c>
      <c r="F250" t="str">
        <f>Leverancespecifikation!N253</f>
        <v>X</v>
      </c>
      <c r="G250" t="str">
        <f t="shared" si="4"/>
        <v/>
      </c>
    </row>
    <row r="251" spans="1:7" x14ac:dyDescent="0.25">
      <c r="A251" t="str">
        <f>'Leverancespecifikation (LÅST)'!C254</f>
        <v>250Fasekompenseringsanlæg</v>
      </c>
      <c r="B251" t="str">
        <f>_xlfn.CONCAT('Leverancespecifikation (LÅST)'!J254:L254,'Leverancespecifikation (LÅST)'!V254:CA254)</f>
        <v>4FasekompenseringsanlægEl-komponentEL200EL300EL325EL325</v>
      </c>
      <c r="C251" t="str">
        <f>'Leverancespecifikation (LÅST)'!N254</f>
        <v>X</v>
      </c>
      <c r="D251" t="str">
        <f>VLOOKUP(Tabel4[[#This Row],[Data fra "5. Basis"]],Leverancespecifikation!C:C,1,FALSE)</f>
        <v>250Fasekompenseringsanlæg</v>
      </c>
      <c r="E251" t="str">
        <f>_xlfn.CONCAT(Leverancespecifikation!J254,Leverancespecifikation!K254,Leverancespecifikation!L254,Leverancespecifikation!V254:CA254)</f>
        <v>4FasekompenseringsanlægEl-komponentEL200EL300EL325EL325</v>
      </c>
      <c r="F251" t="str">
        <f>Leverancespecifikation!N254</f>
        <v>X</v>
      </c>
      <c r="G251" t="str">
        <f t="shared" si="4"/>
        <v/>
      </c>
    </row>
    <row r="252" spans="1:7" x14ac:dyDescent="0.25">
      <c r="A252" t="str">
        <f>'Leverancespecifikation (LÅST)'!C255</f>
        <v>251Frekvensomformeranlæg</v>
      </c>
      <c r="B252" t="str">
        <f>_xlfn.CONCAT('Leverancespecifikation (LÅST)'!J255:L255,'Leverancespecifikation (LÅST)'!V255:CA255)</f>
        <v>4FrekvensomformeranlægEl-komponentEL200EL300EL325EL325</v>
      </c>
      <c r="C252" t="str">
        <f>'Leverancespecifikation (LÅST)'!N255</f>
        <v>X</v>
      </c>
      <c r="D252" t="str">
        <f>VLOOKUP(Tabel4[[#This Row],[Data fra "5. Basis"]],Leverancespecifikation!C:C,1,FALSE)</f>
        <v>251Frekvensomformeranlæg</v>
      </c>
      <c r="E252" t="str">
        <f>_xlfn.CONCAT(Leverancespecifikation!J255,Leverancespecifikation!K255,Leverancespecifikation!L255,Leverancespecifikation!V255:CA255)</f>
        <v>4FrekvensomformeranlægEl-komponentEL200EL300EL325EL325</v>
      </c>
      <c r="F252" t="str">
        <f>Leverancespecifikation!N255</f>
        <v>X</v>
      </c>
      <c r="G252" t="str">
        <f t="shared" si="4"/>
        <v/>
      </c>
    </row>
    <row r="253" spans="1:7" x14ac:dyDescent="0.25">
      <c r="A253" t="str">
        <f>'Leverancespecifikation (LÅST)'!C256</f>
        <v>252Fordeling</v>
      </c>
      <c r="B253" t="str">
        <f>_xlfn.CONCAT('Leverancespecifikation (LÅST)'!J256:L256,'Leverancespecifikation (LÅST)'!V256:CA256)</f>
        <v>3Fordeling</v>
      </c>
      <c r="C253" t="str">
        <f>'Leverancespecifikation (LÅST)'!N256</f>
        <v>X</v>
      </c>
      <c r="D253" t="str">
        <f>VLOOKUP(Tabel4[[#This Row],[Data fra "5. Basis"]],Leverancespecifikation!C:C,1,FALSE)</f>
        <v>252Fordeling</v>
      </c>
      <c r="E253" t="str">
        <f>_xlfn.CONCAT(Leverancespecifikation!J256,Leverancespecifikation!K256,Leverancespecifikation!L256,Leverancespecifikation!V256:CA256)</f>
        <v>3Fordeling</v>
      </c>
      <c r="F253" t="str">
        <f>Leverancespecifikation!N256</f>
        <v>X</v>
      </c>
      <c r="G253" t="str">
        <f t="shared" si="4"/>
        <v/>
      </c>
    </row>
    <row r="254" spans="1:7" x14ac:dyDescent="0.25">
      <c r="A254" t="str">
        <f>'Leverancespecifikation (LÅST)'!C257</f>
        <v>253Hovedledninger / Kanalskinner</v>
      </c>
      <c r="B254" t="str">
        <f>_xlfn.CONCAT('Leverancespecifikation (LÅST)'!J257:L257,'Leverancespecifikation (LÅST)'!V257:CA257)</f>
        <v>4Hovedledninger / KanalskinnerEl-komponentEL200EL300EL325EL325</v>
      </c>
      <c r="C254" t="str">
        <f>'Leverancespecifikation (LÅST)'!N257</f>
        <v>X</v>
      </c>
      <c r="D254" t="str">
        <f>VLOOKUP(Tabel4[[#This Row],[Data fra "5. Basis"]],Leverancespecifikation!C:C,1,FALSE)</f>
        <v>253Hovedledninger / Kanalskinner</v>
      </c>
      <c r="E254" t="str">
        <f>_xlfn.CONCAT(Leverancespecifikation!J257,Leverancespecifikation!K257,Leverancespecifikation!L257,Leverancespecifikation!V257:CA257)</f>
        <v>4Hovedledninger / KanalskinnerEl-komponentEL200EL300EL325EL325</v>
      </c>
      <c r="F254" t="str">
        <f>Leverancespecifikation!N257</f>
        <v>X</v>
      </c>
      <c r="G254" t="str">
        <f t="shared" si="4"/>
        <v/>
      </c>
    </row>
    <row r="255" spans="1:7" x14ac:dyDescent="0.25">
      <c r="A255" t="str">
        <f>'Leverancespecifikation (LÅST)'!C258</f>
        <v>254Hovedtavler</v>
      </c>
      <c r="B255" t="str">
        <f>_xlfn.CONCAT('Leverancespecifikation (LÅST)'!J258:L258,'Leverancespecifikation (LÅST)'!V258:CA258)</f>
        <v>4HovedtavlerEl-komponentEL200EL300EL325EL325</v>
      </c>
      <c r="C255" t="str">
        <f>'Leverancespecifikation (LÅST)'!N258</f>
        <v>X</v>
      </c>
      <c r="D255" t="str">
        <f>VLOOKUP(Tabel4[[#This Row],[Data fra "5. Basis"]],Leverancespecifikation!C:C,1,FALSE)</f>
        <v>254Hovedtavler</v>
      </c>
      <c r="E255" t="str">
        <f>_xlfn.CONCAT(Leverancespecifikation!J258,Leverancespecifikation!K258,Leverancespecifikation!L258,Leverancespecifikation!V258:CA258)</f>
        <v>4HovedtavlerEl-komponentEL200EL300EL325EL325</v>
      </c>
      <c r="F255" t="str">
        <f>Leverancespecifikation!N258</f>
        <v>X</v>
      </c>
      <c r="G255" t="str">
        <f t="shared" si="4"/>
        <v/>
      </c>
    </row>
    <row r="256" spans="1:7" x14ac:dyDescent="0.25">
      <c r="A256" t="str">
        <f>'Leverancespecifikation (LÅST)'!C259</f>
        <v>255Fordelingstavler</v>
      </c>
      <c r="B256" t="str">
        <f>_xlfn.CONCAT('Leverancespecifikation (LÅST)'!J259:L259,'Leverancespecifikation (LÅST)'!V259:CA259)</f>
        <v>4FordelingstavlerEl-komponentEL200EL300EL325EL325</v>
      </c>
      <c r="C256" t="str">
        <f>'Leverancespecifikation (LÅST)'!N259</f>
        <v>X</v>
      </c>
      <c r="D256" t="str">
        <f>VLOOKUP(Tabel4[[#This Row],[Data fra "5. Basis"]],Leverancespecifikation!C:C,1,FALSE)</f>
        <v>255Fordelingstavler</v>
      </c>
      <c r="E256" t="str">
        <f>_xlfn.CONCAT(Leverancespecifikation!J259,Leverancespecifikation!K259,Leverancespecifikation!L259,Leverancespecifikation!V259:CA259)</f>
        <v>4FordelingstavlerEl-komponentEL200EL300EL325EL325</v>
      </c>
      <c r="F256" t="str">
        <f>Leverancespecifikation!N259</f>
        <v>X</v>
      </c>
      <c r="G256" t="str">
        <f t="shared" si="4"/>
        <v/>
      </c>
    </row>
    <row r="257" spans="1:7" x14ac:dyDescent="0.25">
      <c r="A257" t="str">
        <f>'Leverancespecifikation (LÅST)'!C260</f>
        <v>256Undertavler</v>
      </c>
      <c r="B257" t="str">
        <f>_xlfn.CONCAT('Leverancespecifikation (LÅST)'!J260:L260,'Leverancespecifikation (LÅST)'!V260:CA260)</f>
        <v>4UndertavlerEl-komponentEL300EL325EL325</v>
      </c>
      <c r="C257" t="str">
        <f>'Leverancespecifikation (LÅST)'!N260</f>
        <v>X</v>
      </c>
      <c r="D257" t="str">
        <f>VLOOKUP(Tabel4[[#This Row],[Data fra "5. Basis"]],Leverancespecifikation!C:C,1,FALSE)</f>
        <v>256Undertavler</v>
      </c>
      <c r="E257" t="str">
        <f>_xlfn.CONCAT(Leverancespecifikation!J260,Leverancespecifikation!K260,Leverancespecifikation!L260,Leverancespecifikation!V260:CA260)</f>
        <v>4UndertavlerEl-komponentEL300EL325EL325</v>
      </c>
      <c r="F257" t="str">
        <f>Leverancespecifikation!N260</f>
        <v>X</v>
      </c>
      <c r="G257" t="str">
        <f t="shared" si="4"/>
        <v/>
      </c>
    </row>
    <row r="258" spans="1:7" x14ac:dyDescent="0.25">
      <c r="A258" t="str">
        <f>'Leverancespecifikation (LÅST)'!C261</f>
        <v>257Gruppetavler</v>
      </c>
      <c r="B258" t="str">
        <f>_xlfn.CONCAT('Leverancespecifikation (LÅST)'!J261:L261,'Leverancespecifikation (LÅST)'!V261:CA261)</f>
        <v>4GruppetavlerEl-komponentEL300EL325EL325</v>
      </c>
      <c r="C258" t="str">
        <f>'Leverancespecifikation (LÅST)'!N261</f>
        <v>X</v>
      </c>
      <c r="D258" t="str">
        <f>VLOOKUP(Tabel4[[#This Row],[Data fra "5. Basis"]],Leverancespecifikation!C:C,1,FALSE)</f>
        <v>257Gruppetavler</v>
      </c>
      <c r="E258" t="str">
        <f>_xlfn.CONCAT(Leverancespecifikation!J261,Leverancespecifikation!K261,Leverancespecifikation!L261,Leverancespecifikation!V261:CA261)</f>
        <v>4GruppetavlerEl-komponentEL300EL325EL325</v>
      </c>
      <c r="F258" t="str">
        <f>Leverancespecifikation!N261</f>
        <v>X</v>
      </c>
      <c r="G258" t="str">
        <f t="shared" si="4"/>
        <v/>
      </c>
    </row>
    <row r="259" spans="1:7" x14ac:dyDescent="0.25">
      <c r="A259" t="str">
        <f>'Leverancespecifikation (LÅST)'!C262</f>
        <v>258Målertavler</v>
      </c>
      <c r="B259" t="str">
        <f>_xlfn.CONCAT('Leverancespecifikation (LÅST)'!J262:L262,'Leverancespecifikation (LÅST)'!V262:CA262)</f>
        <v>4MålertavlerEl-komponentEL300EL325EL325</v>
      </c>
      <c r="C259" t="str">
        <f>'Leverancespecifikation (LÅST)'!N262</f>
        <v>X</v>
      </c>
      <c r="D259" t="str">
        <f>VLOOKUP(Tabel4[[#This Row],[Data fra "5. Basis"]],Leverancespecifikation!C:C,1,FALSE)</f>
        <v>258Målertavler</v>
      </c>
      <c r="E259" t="str">
        <f>_xlfn.CONCAT(Leverancespecifikation!J262,Leverancespecifikation!K262,Leverancespecifikation!L262,Leverancespecifikation!V262:CA262)</f>
        <v>4MålertavlerEl-komponentEL300EL325EL325</v>
      </c>
      <c r="F259" t="str">
        <f>Leverancespecifikation!N262</f>
        <v>X</v>
      </c>
      <c r="G259" t="str">
        <f t="shared" ref="G259:G322" si="5">IF(B259=E259,IF(C259=F259,"","P"),"P")</f>
        <v/>
      </c>
    </row>
    <row r="260" spans="1:7" x14ac:dyDescent="0.25">
      <c r="A260" t="str">
        <f>'Leverancespecifikation (LÅST)'!C263</f>
        <v>259IT-tavler</v>
      </c>
      <c r="B260" t="str">
        <f>_xlfn.CONCAT('Leverancespecifikation (LÅST)'!J263:L263,'Leverancespecifikation (LÅST)'!V263:CA263)</f>
        <v>4IT-tavlerEl-komponentEL200EL300EL325EL325</v>
      </c>
      <c r="C260" t="str">
        <f>'Leverancespecifikation (LÅST)'!N263</f>
        <v>X</v>
      </c>
      <c r="D260" t="str">
        <f>VLOOKUP(Tabel4[[#This Row],[Data fra "5. Basis"]],Leverancespecifikation!C:C,1,FALSE)</f>
        <v>259IT-tavler</v>
      </c>
      <c r="E260" t="str">
        <f>_xlfn.CONCAT(Leverancespecifikation!J263,Leverancespecifikation!K263,Leverancespecifikation!L263,Leverancespecifikation!V263:CA263)</f>
        <v>4IT-tavlerEl-komponentEL200EL300EL325EL325</v>
      </c>
      <c r="F260" t="str">
        <f>Leverancespecifikation!N263</f>
        <v>X</v>
      </c>
      <c r="G260" t="str">
        <f t="shared" si="5"/>
        <v/>
      </c>
    </row>
    <row r="261" spans="1:7" x14ac:dyDescent="0.25">
      <c r="A261" t="str">
        <f>'Leverancespecifikation (LÅST)'!C264</f>
        <v>260Afgangstavler</v>
      </c>
      <c r="B261" t="str">
        <f>_xlfn.CONCAT('Leverancespecifikation (LÅST)'!J264:L264,'Leverancespecifikation (LÅST)'!V264:CA264)</f>
        <v>4AfgangstavlerEl-komponentEL200EL300EL325EL325</v>
      </c>
      <c r="C261" t="str">
        <f>'Leverancespecifikation (LÅST)'!N264</f>
        <v>X</v>
      </c>
      <c r="D261" t="str">
        <f>VLOOKUP(Tabel4[[#This Row],[Data fra "5. Basis"]],Leverancespecifikation!C:C,1,FALSE)</f>
        <v>260Afgangstavler</v>
      </c>
      <c r="E261" t="str">
        <f>_xlfn.CONCAT(Leverancespecifikation!J264,Leverancespecifikation!K264,Leverancespecifikation!L264,Leverancespecifikation!V264:CA264)</f>
        <v>4AfgangstavlerEl-komponentEL200EL300EL325EL325</v>
      </c>
      <c r="F261" t="str">
        <f>Leverancespecifikation!N264</f>
        <v>X</v>
      </c>
      <c r="G261" t="str">
        <f t="shared" si="5"/>
        <v/>
      </c>
    </row>
    <row r="262" spans="1:7" x14ac:dyDescent="0.25">
      <c r="A262" t="str">
        <f>'Leverancespecifikation (LÅST)'!C265</f>
        <v>261Øvrige tavler</v>
      </c>
      <c r="B262" t="str">
        <f>_xlfn.CONCAT('Leverancespecifikation (LÅST)'!J265:L265,'Leverancespecifikation (LÅST)'!V265:CA265)</f>
        <v>4Øvrige tavlerEl-komponentEL200EL300EL325EL325</v>
      </c>
      <c r="C262" t="str">
        <f>'Leverancespecifikation (LÅST)'!N265</f>
        <v>X</v>
      </c>
      <c r="D262" t="str">
        <f>VLOOKUP(Tabel4[[#This Row],[Data fra "5. Basis"]],Leverancespecifikation!C:C,1,FALSE)</f>
        <v>261Øvrige tavler</v>
      </c>
      <c r="E262" t="str">
        <f>_xlfn.CONCAT(Leverancespecifikation!J265,Leverancespecifikation!K265,Leverancespecifikation!L265,Leverancespecifikation!V265:CA265)</f>
        <v>4Øvrige tavlerEl-komponentEL200EL300EL325EL325</v>
      </c>
      <c r="F262" t="str">
        <f>Leverancespecifikation!N265</f>
        <v>X</v>
      </c>
      <c r="G262" t="str">
        <f t="shared" si="5"/>
        <v/>
      </c>
    </row>
    <row r="263" spans="1:7" x14ac:dyDescent="0.25">
      <c r="A263" t="str">
        <f>'Leverancespecifikation (LÅST)'!C266</f>
        <v>262Vedvarende energi</v>
      </c>
      <c r="B263" t="str">
        <f>_xlfn.CONCAT('Leverancespecifikation (LÅST)'!J266:L266,'Leverancespecifikation (LÅST)'!V266:CA266)</f>
        <v>3Vedvarende energi</v>
      </c>
      <c r="C263" t="str">
        <f>'Leverancespecifikation (LÅST)'!N266</f>
        <v>X</v>
      </c>
      <c r="D263" t="str">
        <f>VLOOKUP(Tabel4[[#This Row],[Data fra "5. Basis"]],Leverancespecifikation!C:C,1,FALSE)</f>
        <v>262Vedvarende energi</v>
      </c>
      <c r="E263" t="str">
        <f>_xlfn.CONCAT(Leverancespecifikation!J266,Leverancespecifikation!K266,Leverancespecifikation!L266,Leverancespecifikation!V266:CA266)</f>
        <v>3Vedvarende energi</v>
      </c>
      <c r="F263" t="str">
        <f>Leverancespecifikation!N266</f>
        <v>X</v>
      </c>
      <c r="G263" t="str">
        <f t="shared" si="5"/>
        <v/>
      </c>
    </row>
    <row r="264" spans="1:7" x14ac:dyDescent="0.25">
      <c r="A264" t="str">
        <f>'Leverancespecifikation (LÅST)'!C267</f>
        <v>263Solceller</v>
      </c>
      <c r="B264" t="str">
        <f>_xlfn.CONCAT('Leverancespecifikation (LÅST)'!J267:L267,'Leverancespecifikation (LÅST)'!V267:CA267)</f>
        <v>4SolcellerEl-komponentEL325EL325</v>
      </c>
      <c r="C264" t="str">
        <f>'Leverancespecifikation (LÅST)'!N267</f>
        <v>X</v>
      </c>
      <c r="D264" t="str">
        <f>VLOOKUP(Tabel4[[#This Row],[Data fra "5. Basis"]],Leverancespecifikation!C:C,1,FALSE)</f>
        <v>263Solceller</v>
      </c>
      <c r="E264" t="str">
        <f>_xlfn.CONCAT(Leverancespecifikation!J267,Leverancespecifikation!K267,Leverancespecifikation!L267,Leverancespecifikation!V267:CA267)</f>
        <v>4SolcellerEl-komponentEL325EL325</v>
      </c>
      <c r="F264" t="str">
        <f>Leverancespecifikation!N267</f>
        <v>X</v>
      </c>
      <c r="G264" t="str">
        <f t="shared" si="5"/>
        <v/>
      </c>
    </row>
    <row r="265" spans="1:7" x14ac:dyDescent="0.25">
      <c r="A265" t="str">
        <f>'Leverancespecifikation (LÅST)'!C268</f>
        <v>264Invertere</v>
      </c>
      <c r="B265" t="str">
        <f>_xlfn.CONCAT('Leverancespecifikation (LÅST)'!J268:L268,'Leverancespecifikation (LÅST)'!V268:CA268)</f>
        <v>4InvertereEl-komponentEL325EL325</v>
      </c>
      <c r="C265" t="str">
        <f>'Leverancespecifikation (LÅST)'!N268</f>
        <v>X</v>
      </c>
      <c r="D265" t="str">
        <f>VLOOKUP(Tabel4[[#This Row],[Data fra "5. Basis"]],Leverancespecifikation!C:C,1,FALSE)</f>
        <v>264Invertere</v>
      </c>
      <c r="E265" t="str">
        <f>_xlfn.CONCAT(Leverancespecifikation!J268,Leverancespecifikation!K268,Leverancespecifikation!L268,Leverancespecifikation!V268:CA268)</f>
        <v>4InvertereEl-komponentEL325EL325</v>
      </c>
      <c r="F265" t="str">
        <f>Leverancespecifikation!N268</f>
        <v>X</v>
      </c>
      <c r="G265" t="str">
        <f t="shared" si="5"/>
        <v/>
      </c>
    </row>
    <row r="266" spans="1:7" x14ac:dyDescent="0.25">
      <c r="A266" t="str">
        <f>'Leverancespecifikation (LÅST)'!C269</f>
        <v>265IT-infrastrukturer</v>
      </c>
      <c r="B266" t="str">
        <f>_xlfn.CONCAT('Leverancespecifikation (LÅST)'!J269:L269,'Leverancespecifikation (LÅST)'!V269:CA269)</f>
        <v>3IT-infrastrukturer</v>
      </c>
      <c r="C266" t="str">
        <f>'Leverancespecifikation (LÅST)'!N269</f>
        <v>X</v>
      </c>
      <c r="D266" t="str">
        <f>VLOOKUP(Tabel4[[#This Row],[Data fra "5. Basis"]],Leverancespecifikation!C:C,1,FALSE)</f>
        <v>265IT-infrastrukturer</v>
      </c>
      <c r="E266" t="str">
        <f>_xlfn.CONCAT(Leverancespecifikation!J269,Leverancespecifikation!K269,Leverancespecifikation!L269,Leverancespecifikation!V269:CA269)</f>
        <v>3IT-infrastrukturer</v>
      </c>
      <c r="F266" t="str">
        <f>Leverancespecifikation!N269</f>
        <v>X</v>
      </c>
      <c r="G266" t="str">
        <f t="shared" si="5"/>
        <v/>
      </c>
    </row>
    <row r="267" spans="1:7" x14ac:dyDescent="0.25">
      <c r="A267" t="str">
        <f>'Leverancespecifikation (LÅST)'!C270</f>
        <v>266X-felter</v>
      </c>
      <c r="B267" t="str">
        <f>_xlfn.CONCAT('Leverancespecifikation (LÅST)'!J270:L270,'Leverancespecifikation (LÅST)'!V270:CA270)</f>
        <v>4X-felterEl-komponentEL200EL300EL325EL325</v>
      </c>
      <c r="C267" t="str">
        <f>'Leverancespecifikation (LÅST)'!N270</f>
        <v>X</v>
      </c>
      <c r="D267" t="str">
        <f>VLOOKUP(Tabel4[[#This Row],[Data fra "5. Basis"]],Leverancespecifikation!C:C,1,FALSE)</f>
        <v>266X-felter</v>
      </c>
      <c r="E267" t="str">
        <f>_xlfn.CONCAT(Leverancespecifikation!J270,Leverancespecifikation!K270,Leverancespecifikation!L270,Leverancespecifikation!V270:CA270)</f>
        <v>4X-felterEl-komponentEL200EL300EL325EL325</v>
      </c>
      <c r="F267" t="str">
        <f>Leverancespecifikation!N270</f>
        <v>X</v>
      </c>
      <c r="G267" t="str">
        <f t="shared" si="5"/>
        <v/>
      </c>
    </row>
    <row r="268" spans="1:7" x14ac:dyDescent="0.25">
      <c r="A268" t="str">
        <f>'Leverancespecifikation (LÅST)'!C271</f>
        <v>267Managementsystemer</v>
      </c>
      <c r="B268" t="str">
        <f>_xlfn.CONCAT('Leverancespecifikation (LÅST)'!J271:L271,'Leverancespecifikation (LÅST)'!V271:CA271)</f>
        <v>3Managementsystemer</v>
      </c>
      <c r="C268" t="str">
        <f>'Leverancespecifikation (LÅST)'!N271</f>
        <v>X</v>
      </c>
      <c r="D268" t="str">
        <f>VLOOKUP(Tabel4[[#This Row],[Data fra "5. Basis"]],Leverancespecifikation!C:C,1,FALSE)</f>
        <v>267Managementsystemer</v>
      </c>
      <c r="E268" t="str">
        <f>_xlfn.CONCAT(Leverancespecifikation!J271,Leverancespecifikation!K271,Leverancespecifikation!L271,Leverancespecifikation!V271:CA271)</f>
        <v>3Managementsystemer</v>
      </c>
      <c r="F268" t="str">
        <f>Leverancespecifikation!N271</f>
        <v>X</v>
      </c>
      <c r="G268" t="str">
        <f t="shared" si="5"/>
        <v/>
      </c>
    </row>
    <row r="269" spans="1:7" x14ac:dyDescent="0.25">
      <c r="A269" t="str">
        <f>'Leverancespecifikation (LÅST)'!C272</f>
        <v>268BMS-Anlæg</v>
      </c>
      <c r="B269" t="str">
        <f>_xlfn.CONCAT('Leverancespecifikation (LÅST)'!J272:L272,'Leverancespecifikation (LÅST)'!V272:CA272)</f>
        <v>4BMS-AnlægEl-komponentEL300EL325EL325</v>
      </c>
      <c r="C269" t="str">
        <f>'Leverancespecifikation (LÅST)'!N272</f>
        <v>X</v>
      </c>
      <c r="D269" t="str">
        <f>VLOOKUP(Tabel4[[#This Row],[Data fra "5. Basis"]],Leverancespecifikation!C:C,1,FALSE)</f>
        <v>268BMS-Anlæg</v>
      </c>
      <c r="E269" t="str">
        <f>_xlfn.CONCAT(Leverancespecifikation!J272,Leverancespecifikation!K272,Leverancespecifikation!L272,Leverancespecifikation!V272:CA272)</f>
        <v>4BMS-AnlægEl-komponentEL300EL325EL325</v>
      </c>
      <c r="F269" t="str">
        <f>Leverancespecifikation!N272</f>
        <v>X</v>
      </c>
      <c r="G269" t="str">
        <f t="shared" si="5"/>
        <v/>
      </c>
    </row>
    <row r="270" spans="1:7" x14ac:dyDescent="0.25">
      <c r="A270" t="str">
        <f>'Leverancespecifikation (LÅST)'!C273</f>
        <v>269Central tilstandsstyring</v>
      </c>
      <c r="B270" t="str">
        <f>_xlfn.CONCAT('Leverancespecifikation (LÅST)'!J273:L273,'Leverancespecifikation (LÅST)'!V273:CA273)</f>
        <v>3Central tilstandsstyring</v>
      </c>
      <c r="C270" t="str">
        <f>'Leverancespecifikation (LÅST)'!N273</f>
        <v>X</v>
      </c>
      <c r="D270" t="str">
        <f>VLOOKUP(Tabel4[[#This Row],[Data fra "5. Basis"]],Leverancespecifikation!C:C,1,FALSE)</f>
        <v>269Central tilstandsstyring</v>
      </c>
      <c r="E270" t="str">
        <f>_xlfn.CONCAT(Leverancespecifikation!J273,Leverancespecifikation!K273,Leverancespecifikation!L273,Leverancespecifikation!V273:CA273)</f>
        <v>3Central tilstandsstyring</v>
      </c>
      <c r="F270" t="str">
        <f>Leverancespecifikation!N273</f>
        <v>X</v>
      </c>
      <c r="G270" t="str">
        <f t="shared" si="5"/>
        <v/>
      </c>
    </row>
    <row r="271" spans="1:7" x14ac:dyDescent="0.25">
      <c r="A271" t="str">
        <f>'Leverancespecifikation (LÅST)'!C274</f>
        <v>270CTS-anlæg</v>
      </c>
      <c r="B271" t="str">
        <f>_xlfn.CONCAT('Leverancespecifikation (LÅST)'!J274:L274,'Leverancespecifikation (LÅST)'!V274:CA274)</f>
        <v>4CTS-anlægEl-komponentEL300EL325EL325</v>
      </c>
      <c r="C271" t="str">
        <f>'Leverancespecifikation (LÅST)'!N274</f>
        <v>X</v>
      </c>
      <c r="D271" t="str">
        <f>VLOOKUP(Tabel4[[#This Row],[Data fra "5. Basis"]],Leverancespecifikation!C:C,1,FALSE)</f>
        <v>270CTS-anlæg</v>
      </c>
      <c r="E271" t="str">
        <f>_xlfn.CONCAT(Leverancespecifikation!J274,Leverancespecifikation!K274,Leverancespecifikation!L274,Leverancespecifikation!V274:CA274)</f>
        <v>4CTS-anlægEl-komponentEL300EL325EL325</v>
      </c>
      <c r="F271" t="str">
        <f>Leverancespecifikation!N274</f>
        <v>X</v>
      </c>
      <c r="G271" t="str">
        <f t="shared" si="5"/>
        <v/>
      </c>
    </row>
    <row r="272" spans="1:7" x14ac:dyDescent="0.25">
      <c r="A272" t="str">
        <f>'Leverancespecifikation (LÅST)'!C275</f>
        <v>271IBI-anlæg med central styring</v>
      </c>
      <c r="B272" t="str">
        <f>_xlfn.CONCAT('Leverancespecifikation (LÅST)'!J275:L275,'Leverancespecifikation (LÅST)'!V275:CA275)</f>
        <v>4IBI-anlæg med central styringEl-komponentEL300EL325EL325</v>
      </c>
      <c r="C272" t="str">
        <f>'Leverancespecifikation (LÅST)'!N275</f>
        <v>X</v>
      </c>
      <c r="D272" t="str">
        <f>VLOOKUP(Tabel4[[#This Row],[Data fra "5. Basis"]],Leverancespecifikation!C:C,1,FALSE)</f>
        <v>271IBI-anlæg med central styring</v>
      </c>
      <c r="E272" t="str">
        <f>_xlfn.CONCAT(Leverancespecifikation!J275,Leverancespecifikation!K275,Leverancespecifikation!L275,Leverancespecifikation!V275:CA275)</f>
        <v>4IBI-anlæg med central styringEl-komponentEL300EL325EL325</v>
      </c>
      <c r="F272" t="str">
        <f>Leverancespecifikation!N275</f>
        <v>X</v>
      </c>
      <c r="G272" t="str">
        <f t="shared" si="5"/>
        <v/>
      </c>
    </row>
    <row r="273" spans="1:7" x14ac:dyDescent="0.25">
      <c r="A273" t="str">
        <f>'Leverancespecifikation (LÅST)'!C276</f>
        <v>272Decentral tilstandsstyring</v>
      </c>
      <c r="B273" t="str">
        <f>_xlfn.CONCAT('Leverancespecifikation (LÅST)'!J276:L276,'Leverancespecifikation (LÅST)'!V276:CA276)</f>
        <v>3Decentral tilstandsstyring</v>
      </c>
      <c r="C273" t="str">
        <f>'Leverancespecifikation (LÅST)'!N276</f>
        <v>X</v>
      </c>
      <c r="D273" t="str">
        <f>VLOOKUP(Tabel4[[#This Row],[Data fra "5. Basis"]],Leverancespecifikation!C:C,1,FALSE)</f>
        <v>272Decentral tilstandsstyring</v>
      </c>
      <c r="E273" t="str">
        <f>_xlfn.CONCAT(Leverancespecifikation!J276,Leverancespecifikation!K276,Leverancespecifikation!L276,Leverancespecifikation!V276:CA276)</f>
        <v>3Decentral tilstandsstyring</v>
      </c>
      <c r="F273" t="str">
        <f>Leverancespecifikation!N276</f>
        <v>X</v>
      </c>
      <c r="G273" t="str">
        <f t="shared" si="5"/>
        <v/>
      </c>
    </row>
    <row r="274" spans="1:7" x14ac:dyDescent="0.25">
      <c r="A274" t="str">
        <f>'Leverancespecifikation (LÅST)'!C277</f>
        <v>273IBI-anlæg med distribueret styring</v>
      </c>
      <c r="B274" t="str">
        <f>_xlfn.CONCAT('Leverancespecifikation (LÅST)'!J277:L277,'Leverancespecifikation (LÅST)'!V277:CA277)</f>
        <v>4IBI-anlæg med distribueret styringEl-komponentEL325EL325</v>
      </c>
      <c r="C274" t="str">
        <f>'Leverancespecifikation (LÅST)'!N277</f>
        <v>X</v>
      </c>
      <c r="D274" t="str">
        <f>VLOOKUP(Tabel4[[#This Row],[Data fra "5. Basis"]],Leverancespecifikation!C:C,1,FALSE)</f>
        <v>273IBI-anlæg med distribueret styring</v>
      </c>
      <c r="E274" t="str">
        <f>_xlfn.CONCAT(Leverancespecifikation!J277,Leverancespecifikation!K277,Leverancespecifikation!L277,Leverancespecifikation!V277:CA277)</f>
        <v>4IBI-anlæg med distribueret styringEl-komponentEL325EL325</v>
      </c>
      <c r="F274" t="str">
        <f>Leverancespecifikation!N277</f>
        <v>X</v>
      </c>
      <c r="G274" t="str">
        <f t="shared" si="5"/>
        <v/>
      </c>
    </row>
    <row r="275" spans="1:7" x14ac:dyDescent="0.25">
      <c r="A275" t="str">
        <f>'Leverancespecifikation (LÅST)'!C278</f>
        <v>274Komponenter/armaturer</v>
      </c>
      <c r="B275" t="str">
        <f>_xlfn.CONCAT('Leverancespecifikation (LÅST)'!J278:L278,'Leverancespecifikation (LÅST)'!V278:CA278)</f>
        <v>2Komponenter/armaturer</v>
      </c>
      <c r="C275" t="str">
        <f>'Leverancespecifikation (LÅST)'!N278</f>
        <v>X</v>
      </c>
      <c r="D275" t="str">
        <f>VLOOKUP(Tabel4[[#This Row],[Data fra "5. Basis"]],Leverancespecifikation!C:C,1,FALSE)</f>
        <v>274Komponenter/armaturer</v>
      </c>
      <c r="E275" t="str">
        <f>_xlfn.CONCAT(Leverancespecifikation!J278,Leverancespecifikation!K278,Leverancespecifikation!L278,Leverancespecifikation!V278:CA278)</f>
        <v>2Komponenter/armaturer</v>
      </c>
      <c r="F275" t="str">
        <f>Leverancespecifikation!N278</f>
        <v>X</v>
      </c>
      <c r="G275" t="str">
        <f t="shared" si="5"/>
        <v/>
      </c>
    </row>
    <row r="276" spans="1:7" x14ac:dyDescent="0.25">
      <c r="A276" t="str">
        <f>'Leverancespecifikation (LÅST)'!C279</f>
        <v>275Installationer for apparater og maskiner</v>
      </c>
      <c r="B276" t="str">
        <f>_xlfn.CONCAT('Leverancespecifikation (LÅST)'!J279:L279,'Leverancespecifikation (LÅST)'!V279:CA279)</f>
        <v>4Installationer for apparater og maskinerEl-komponentEL325EL325</v>
      </c>
      <c r="C276" t="str">
        <f>'Leverancespecifikation (LÅST)'!N279</f>
        <v>X</v>
      </c>
      <c r="D276" t="str">
        <f>VLOOKUP(Tabel4[[#This Row],[Data fra "5. Basis"]],Leverancespecifikation!C:C,1,FALSE)</f>
        <v>275Installationer for apparater og maskiner</v>
      </c>
      <c r="E276" t="str">
        <f>_xlfn.CONCAT(Leverancespecifikation!J279,Leverancespecifikation!K279,Leverancespecifikation!L279,Leverancespecifikation!V279:CA279)</f>
        <v>4Installationer for apparater og maskinerEl-komponentEL325EL325</v>
      </c>
      <c r="F276" t="str">
        <f>Leverancespecifikation!N279</f>
        <v>X</v>
      </c>
      <c r="G276" t="str">
        <f t="shared" si="5"/>
        <v/>
      </c>
    </row>
    <row r="277" spans="1:7" x14ac:dyDescent="0.25">
      <c r="A277" t="str">
        <f>'Leverancespecifikation (LÅST)'!C280</f>
        <v>276Installationer for termiske anlæg</v>
      </c>
      <c r="B277" t="str">
        <f>_xlfn.CONCAT('Leverancespecifikation (LÅST)'!J280:L280,'Leverancespecifikation (LÅST)'!V280:CA280)</f>
        <v>4Installationer for termiske anlægEl-komponentEL325EL325</v>
      </c>
      <c r="C277" t="str">
        <f>'Leverancespecifikation (LÅST)'!N280</f>
        <v>X</v>
      </c>
      <c r="D277" t="str">
        <f>VLOOKUP(Tabel4[[#This Row],[Data fra "5. Basis"]],Leverancespecifikation!C:C,1,FALSE)</f>
        <v>276Installationer for termiske anlæg</v>
      </c>
      <c r="E277" t="str">
        <f>_xlfn.CONCAT(Leverancespecifikation!J280,Leverancespecifikation!K280,Leverancespecifikation!L280,Leverancespecifikation!V280:CA280)</f>
        <v>4Installationer for termiske anlægEl-komponentEL325EL325</v>
      </c>
      <c r="F277" t="str">
        <f>Leverancespecifikation!N280</f>
        <v>X</v>
      </c>
      <c r="G277" t="str">
        <f t="shared" si="5"/>
        <v/>
      </c>
    </row>
    <row r="278" spans="1:7" x14ac:dyDescent="0.25">
      <c r="A278" t="str">
        <f>'Leverancespecifikation (LÅST)'!C281</f>
        <v>277Installationer for belysning</v>
      </c>
      <c r="B278" t="str">
        <f>_xlfn.CONCAT('Leverancespecifikation (LÅST)'!J281:L281,'Leverancespecifikation (LÅST)'!V281:CA281)</f>
        <v>3Installationer for belysning</v>
      </c>
      <c r="C278" t="str">
        <f>'Leverancespecifikation (LÅST)'!N281</f>
        <v>X</v>
      </c>
      <c r="D278" t="str">
        <f>VLOOKUP(Tabel4[[#This Row],[Data fra "5. Basis"]],Leverancespecifikation!C:C,1,FALSE)</f>
        <v>277Installationer for belysning</v>
      </c>
      <c r="E278" t="str">
        <f>_xlfn.CONCAT(Leverancespecifikation!J281,Leverancespecifikation!K281,Leverancespecifikation!L281,Leverancespecifikation!V281:CA281)</f>
        <v>3Installationer for belysning</v>
      </c>
      <c r="F278" t="str">
        <f>Leverancespecifikation!N281</f>
        <v>X</v>
      </c>
      <c r="G278" t="str">
        <f t="shared" si="5"/>
        <v/>
      </c>
    </row>
    <row r="279" spans="1:7" x14ac:dyDescent="0.25">
      <c r="A279" t="str">
        <f>'Leverancespecifikation (LÅST)'!C282</f>
        <v xml:space="preserve">278Anlæg for almen belysning </v>
      </c>
      <c r="B279" t="str">
        <f>_xlfn.CONCAT('Leverancespecifikation (LÅST)'!J282:L282,'Leverancespecifikation (LÅST)'!V282:CA282)</f>
        <v>4Anlæg for almen belysning El-komponentEL300EL325EL325</v>
      </c>
      <c r="C279" t="str">
        <f>'Leverancespecifikation (LÅST)'!N282</f>
        <v>X</v>
      </c>
      <c r="D279" t="str">
        <f>VLOOKUP(Tabel4[[#This Row],[Data fra "5. Basis"]],Leverancespecifikation!C:C,1,FALSE)</f>
        <v xml:space="preserve">278Anlæg for almen belysning </v>
      </c>
      <c r="E279" t="str">
        <f>_xlfn.CONCAT(Leverancespecifikation!J282,Leverancespecifikation!K282,Leverancespecifikation!L282,Leverancespecifikation!V282:CA282)</f>
        <v>4Anlæg for almen belysning El-komponentEL300EL325EL325</v>
      </c>
      <c r="F279" t="str">
        <f>Leverancespecifikation!N282</f>
        <v>X</v>
      </c>
      <c r="G279" t="str">
        <f t="shared" si="5"/>
        <v/>
      </c>
    </row>
    <row r="280" spans="1:7" x14ac:dyDescent="0.25">
      <c r="A280" t="str">
        <f>'Leverancespecifikation (LÅST)'!C283</f>
        <v>279Anlæg for lavvoltsbelysning</v>
      </c>
      <c r="B280" t="str">
        <f>_xlfn.CONCAT('Leverancespecifikation (LÅST)'!J283:L283,'Leverancespecifikation (LÅST)'!V283:CA283)</f>
        <v>4Anlæg for lavvoltsbelysningEl-komponentEL325EL325</v>
      </c>
      <c r="C280" t="str">
        <f>'Leverancespecifikation (LÅST)'!N283</f>
        <v>X</v>
      </c>
      <c r="D280" t="str">
        <f>VLOOKUP(Tabel4[[#This Row],[Data fra "5. Basis"]],Leverancespecifikation!C:C,1,FALSE)</f>
        <v>279Anlæg for lavvoltsbelysning</v>
      </c>
      <c r="E280" t="str">
        <f>_xlfn.CONCAT(Leverancespecifikation!J283,Leverancespecifikation!K283,Leverancespecifikation!L283,Leverancespecifikation!V283:CA283)</f>
        <v>4Anlæg for lavvoltsbelysningEl-komponentEL325EL325</v>
      </c>
      <c r="F280" t="str">
        <f>Leverancespecifikation!N283</f>
        <v>X</v>
      </c>
      <c r="G280" t="str">
        <f t="shared" si="5"/>
        <v/>
      </c>
    </row>
    <row r="281" spans="1:7" x14ac:dyDescent="0.25">
      <c r="A281" t="str">
        <f>'Leverancespecifikation (LÅST)'!C284</f>
        <v xml:space="preserve">280Anlæg for sikkerhedsbelysning </v>
      </c>
      <c r="B281" t="str">
        <f>_xlfn.CONCAT('Leverancespecifikation (LÅST)'!J284:L284,'Leverancespecifikation (LÅST)'!V284:CA284)</f>
        <v>4Anlæg for sikkerhedsbelysning El-komponentEL325EL325</v>
      </c>
      <c r="C281" t="str">
        <f>'Leverancespecifikation (LÅST)'!N284</f>
        <v>X</v>
      </c>
      <c r="D281" t="str">
        <f>VLOOKUP(Tabel4[[#This Row],[Data fra "5. Basis"]],Leverancespecifikation!C:C,1,FALSE)</f>
        <v xml:space="preserve">280Anlæg for sikkerhedsbelysning </v>
      </c>
      <c r="E281" t="str">
        <f>_xlfn.CONCAT(Leverancespecifikation!J284,Leverancespecifikation!K284,Leverancespecifikation!L284,Leverancespecifikation!V284:CA284)</f>
        <v>4Anlæg for sikkerhedsbelysning El-komponentEL325EL325</v>
      </c>
      <c r="F281" t="str">
        <f>Leverancespecifikation!N284</f>
        <v>X</v>
      </c>
      <c r="G281" t="str">
        <f t="shared" si="5"/>
        <v/>
      </c>
    </row>
    <row r="282" spans="1:7" x14ac:dyDescent="0.25">
      <c r="A282" t="str">
        <f>'Leverancespecifikation (LÅST)'!C285</f>
        <v xml:space="preserve">281Anlæg for særbelysning </v>
      </c>
      <c r="B282" t="str">
        <f>_xlfn.CONCAT('Leverancespecifikation (LÅST)'!J285:L285,'Leverancespecifikation (LÅST)'!V285:CA285)</f>
        <v>4Anlæg for særbelysning El-komponentEL325EL325</v>
      </c>
      <c r="C282" t="str">
        <f>'Leverancespecifikation (LÅST)'!N285</f>
        <v>X</v>
      </c>
      <c r="D282" t="str">
        <f>VLOOKUP(Tabel4[[#This Row],[Data fra "5. Basis"]],Leverancespecifikation!C:C,1,FALSE)</f>
        <v xml:space="preserve">281Anlæg for særbelysning </v>
      </c>
      <c r="E282" t="str">
        <f>_xlfn.CONCAT(Leverancespecifikation!J285,Leverancespecifikation!K285,Leverancespecifikation!L285,Leverancespecifikation!V285:CA285)</f>
        <v>4Anlæg for særbelysning El-komponentEL325EL325</v>
      </c>
      <c r="F282" t="str">
        <f>Leverancespecifikation!N285</f>
        <v>X</v>
      </c>
      <c r="G282" t="str">
        <f t="shared" si="5"/>
        <v/>
      </c>
    </row>
    <row r="283" spans="1:7" x14ac:dyDescent="0.25">
      <c r="A283" t="str">
        <f>'Leverancespecifikation (LÅST)'!C286</f>
        <v>282Lysstyringsanlæg</v>
      </c>
      <c r="B283" t="str">
        <f>_xlfn.CONCAT('Leverancespecifikation (LÅST)'!J286:L286,'Leverancespecifikation (LÅST)'!V286:CA286)</f>
        <v>4LysstyringsanlægEl-komponentEL325EL325</v>
      </c>
      <c r="C283" t="str">
        <f>'Leverancespecifikation (LÅST)'!N286</f>
        <v>X</v>
      </c>
      <c r="D283" t="str">
        <f>VLOOKUP(Tabel4[[#This Row],[Data fra "5. Basis"]],Leverancespecifikation!C:C,1,FALSE)</f>
        <v>282Lysstyringsanlæg</v>
      </c>
      <c r="E283" t="str">
        <f>_xlfn.CONCAT(Leverancespecifikation!J286,Leverancespecifikation!K286,Leverancespecifikation!L286,Leverancespecifikation!V286:CA286)</f>
        <v>4LysstyringsanlægEl-komponentEL325EL325</v>
      </c>
      <c r="F283" t="str">
        <f>Leverancespecifikation!N286</f>
        <v>X</v>
      </c>
      <c r="G283" t="str">
        <f t="shared" si="5"/>
        <v/>
      </c>
    </row>
    <row r="284" spans="1:7" x14ac:dyDescent="0.25">
      <c r="A284" t="str">
        <f>'Leverancespecifikation (LÅST)'!C287</f>
        <v>283Belysningsarmaturer</v>
      </c>
      <c r="B284" t="str">
        <f>_xlfn.CONCAT('Leverancespecifikation (LÅST)'!J287:L287,'Leverancespecifikation (LÅST)'!V287:CA287)</f>
        <v>3Belysningsarmaturer</v>
      </c>
      <c r="C284" t="str">
        <f>'Leverancespecifikation (LÅST)'!N287</f>
        <v>X</v>
      </c>
      <c r="D284" t="str">
        <f>VLOOKUP(Tabel4[[#This Row],[Data fra "5. Basis"]],Leverancespecifikation!C:C,1,FALSE)</f>
        <v>283Belysningsarmaturer</v>
      </c>
      <c r="E284" t="str">
        <f>_xlfn.CONCAT(Leverancespecifikation!J287,Leverancespecifikation!K287,Leverancespecifikation!L287,Leverancespecifikation!V287:CA287)</f>
        <v>3Belysningsarmaturer</v>
      </c>
      <c r="F284" t="str">
        <f>Leverancespecifikation!N287</f>
        <v>X</v>
      </c>
      <c r="G284" t="str">
        <f t="shared" si="5"/>
        <v/>
      </c>
    </row>
    <row r="285" spans="1:7" x14ac:dyDescent="0.25">
      <c r="A285" t="str">
        <f>'Leverancespecifikation (LÅST)'!C288</f>
        <v xml:space="preserve">284Armatur – Almen belysning </v>
      </c>
      <c r="B285" t="str">
        <f>_xlfn.CONCAT('Leverancespecifikation (LÅST)'!J288:L288,'Leverancespecifikation (LÅST)'!V288:CA288)</f>
        <v>4Armatur – Almen belysning El-komponentEL300EL325EL325</v>
      </c>
      <c r="C285" t="str">
        <f>'Leverancespecifikation (LÅST)'!N288</f>
        <v>X</v>
      </c>
      <c r="D285" t="str">
        <f>VLOOKUP(Tabel4[[#This Row],[Data fra "5. Basis"]],Leverancespecifikation!C:C,1,FALSE)</f>
        <v xml:space="preserve">284Armatur – Almen belysning </v>
      </c>
      <c r="E285" t="str">
        <f>_xlfn.CONCAT(Leverancespecifikation!J288,Leverancespecifikation!K288,Leverancespecifikation!L288,Leverancespecifikation!V288:CA288)</f>
        <v>4Armatur – Almen belysning El-komponentEL300EL325EL325</v>
      </c>
      <c r="F285" t="str">
        <f>Leverancespecifikation!N288</f>
        <v>X</v>
      </c>
      <c r="G285" t="str">
        <f t="shared" si="5"/>
        <v/>
      </c>
    </row>
    <row r="286" spans="1:7" x14ac:dyDescent="0.25">
      <c r="A286" t="str">
        <f>'Leverancespecifikation (LÅST)'!C289</f>
        <v xml:space="preserve">285Armatur – Sikkerhedsbelysning </v>
      </c>
      <c r="B286" t="str">
        <f>_xlfn.CONCAT('Leverancespecifikation (LÅST)'!J289:L289,'Leverancespecifikation (LÅST)'!V289:CA289)</f>
        <v>4Armatur – Sikkerhedsbelysning El-komponentEL325EL325</v>
      </c>
      <c r="C286" t="str">
        <f>'Leverancespecifikation (LÅST)'!N289</f>
        <v>X</v>
      </c>
      <c r="D286" t="str">
        <f>VLOOKUP(Tabel4[[#This Row],[Data fra "5. Basis"]],Leverancespecifikation!C:C,1,FALSE)</f>
        <v xml:space="preserve">285Armatur – Sikkerhedsbelysning </v>
      </c>
      <c r="E286" t="str">
        <f>_xlfn.CONCAT(Leverancespecifikation!J289,Leverancespecifikation!K289,Leverancespecifikation!L289,Leverancespecifikation!V289:CA289)</f>
        <v>4Armatur – Sikkerhedsbelysning El-komponentEL325EL325</v>
      </c>
      <c r="F286" t="str">
        <f>Leverancespecifikation!N289</f>
        <v>X</v>
      </c>
      <c r="G286" t="str">
        <f t="shared" si="5"/>
        <v/>
      </c>
    </row>
    <row r="287" spans="1:7" x14ac:dyDescent="0.25">
      <c r="A287" t="str">
        <f>'Leverancespecifikation (LÅST)'!C290</f>
        <v>286Armatur – Special belysning</v>
      </c>
      <c r="B287" t="str">
        <f>_xlfn.CONCAT('Leverancespecifikation (LÅST)'!J290:L290,'Leverancespecifikation (LÅST)'!V290:CA290)</f>
        <v>4Armatur – Special belysningEl-komponentEL325EL325</v>
      </c>
      <c r="C287" t="str">
        <f>'Leverancespecifikation (LÅST)'!N290</f>
        <v>X</v>
      </c>
      <c r="D287" t="str">
        <f>VLOOKUP(Tabel4[[#This Row],[Data fra "5. Basis"]],Leverancespecifikation!C:C,1,FALSE)</f>
        <v>286Armatur – Special belysning</v>
      </c>
      <c r="E287" t="str">
        <f>_xlfn.CONCAT(Leverancespecifikation!J290,Leverancespecifikation!K290,Leverancespecifikation!L290,Leverancespecifikation!V290:CA290)</f>
        <v>4Armatur – Special belysningEl-komponentEL325EL325</v>
      </c>
      <c r="F287" t="str">
        <f>Leverancespecifikation!N290</f>
        <v>X</v>
      </c>
      <c r="G287" t="str">
        <f t="shared" si="5"/>
        <v/>
      </c>
    </row>
    <row r="288" spans="1:7" x14ac:dyDescent="0.25">
      <c r="A288" t="str">
        <f>'Leverancespecifikation (LÅST)'!C291</f>
        <v>287Monteringsmateriel for kraftinstallationer</v>
      </c>
      <c r="B288" t="str">
        <f>_xlfn.CONCAT('Leverancespecifikation (LÅST)'!J291:L291,'Leverancespecifikation (LÅST)'!V291:CA291)</f>
        <v>3Monteringsmateriel for kraftinstallationer</v>
      </c>
      <c r="C288" t="str">
        <f>'Leverancespecifikation (LÅST)'!N291</f>
        <v>X</v>
      </c>
      <c r="D288" t="str">
        <f>VLOOKUP(Tabel4[[#This Row],[Data fra "5. Basis"]],Leverancespecifikation!C:C,1,FALSE)</f>
        <v>287Monteringsmateriel for kraftinstallationer</v>
      </c>
      <c r="E288" t="str">
        <f>_xlfn.CONCAT(Leverancespecifikation!J291,Leverancespecifikation!K291,Leverancespecifikation!L291,Leverancespecifikation!V291:CA291)</f>
        <v>3Monteringsmateriel for kraftinstallationer</v>
      </c>
      <c r="F288" t="str">
        <f>Leverancespecifikation!N291</f>
        <v>X</v>
      </c>
      <c r="G288" t="str">
        <f t="shared" si="5"/>
        <v/>
      </c>
    </row>
    <row r="289" spans="1:7" x14ac:dyDescent="0.25">
      <c r="A289" t="str">
        <f>'Leverancespecifikation (LÅST)'!C292</f>
        <v>288Stikkontakter</v>
      </c>
      <c r="B289" t="str">
        <f>_xlfn.CONCAT('Leverancespecifikation (LÅST)'!J292:L292,'Leverancespecifikation (LÅST)'!V292:CA292)</f>
        <v>4StikkontakterEl-komponentEL300EL325EL325</v>
      </c>
      <c r="C289" t="str">
        <f>'Leverancespecifikation (LÅST)'!N292</f>
        <v>X</v>
      </c>
      <c r="D289" t="str">
        <f>VLOOKUP(Tabel4[[#This Row],[Data fra "5. Basis"]],Leverancespecifikation!C:C,1,FALSE)</f>
        <v>288Stikkontakter</v>
      </c>
      <c r="E289" t="str">
        <f>_xlfn.CONCAT(Leverancespecifikation!J292,Leverancespecifikation!K292,Leverancespecifikation!L292,Leverancespecifikation!V292:CA292)</f>
        <v>4StikkontakterEl-komponentEL300EL325EL325</v>
      </c>
      <c r="F289" t="str">
        <f>Leverancespecifikation!N292</f>
        <v>X</v>
      </c>
      <c r="G289" t="str">
        <f t="shared" si="5"/>
        <v/>
      </c>
    </row>
    <row r="290" spans="1:7" x14ac:dyDescent="0.25">
      <c r="A290" t="str">
        <f>'Leverancespecifikation (LÅST)'!C293</f>
        <v>289Arbejdsstationer/Gulvbokse</v>
      </c>
      <c r="B290" t="str">
        <f>_xlfn.CONCAT('Leverancespecifikation (LÅST)'!J293:L293,'Leverancespecifikation (LÅST)'!V293:CA293)</f>
        <v>4Arbejdsstationer/GulvbokseEl-komponentEL300EL325EL325</v>
      </c>
      <c r="C290" t="str">
        <f>'Leverancespecifikation (LÅST)'!N293</f>
        <v>X</v>
      </c>
      <c r="D290" t="str">
        <f>VLOOKUP(Tabel4[[#This Row],[Data fra "5. Basis"]],Leverancespecifikation!C:C,1,FALSE)</f>
        <v>289Arbejdsstationer/Gulvbokse</v>
      </c>
      <c r="E290" t="str">
        <f>_xlfn.CONCAT(Leverancespecifikation!J293,Leverancespecifikation!K293,Leverancespecifikation!L293,Leverancespecifikation!V293:CA293)</f>
        <v>4Arbejdsstationer/GulvbokseEl-komponentEL300EL325EL325</v>
      </c>
      <c r="F290" t="str">
        <f>Leverancespecifikation!N293</f>
        <v>X</v>
      </c>
      <c r="G290" t="str">
        <f t="shared" si="5"/>
        <v/>
      </c>
    </row>
    <row r="291" spans="1:7" x14ac:dyDescent="0.25">
      <c r="A291" t="str">
        <f>'Leverancespecifikation (LÅST)'!C294</f>
        <v>290Udtag</v>
      </c>
      <c r="B291" t="str">
        <f>_xlfn.CONCAT('Leverancespecifikation (LÅST)'!J294:L294,'Leverancespecifikation (LÅST)'!V294:CA294)</f>
        <v>4UdtagEl-komponentEL300EL325EL325</v>
      </c>
      <c r="C291" t="str">
        <f>'Leverancespecifikation (LÅST)'!N294</f>
        <v>X</v>
      </c>
      <c r="D291" t="str">
        <f>VLOOKUP(Tabel4[[#This Row],[Data fra "5. Basis"]],Leverancespecifikation!C:C,1,FALSE)</f>
        <v>290Udtag</v>
      </c>
      <c r="E291" t="str">
        <f>_xlfn.CONCAT(Leverancespecifikation!J294,Leverancespecifikation!K294,Leverancespecifikation!L294,Leverancespecifikation!V294:CA294)</f>
        <v>4UdtagEl-komponentEL300EL325EL325</v>
      </c>
      <c r="F291" t="str">
        <f>Leverancespecifikation!N294</f>
        <v>X</v>
      </c>
      <c r="G291" t="str">
        <f t="shared" si="5"/>
        <v/>
      </c>
    </row>
    <row r="292" spans="1:7" x14ac:dyDescent="0.25">
      <c r="A292" t="str">
        <f>'Leverancespecifikation (LÅST)'!C295</f>
        <v>291Forsyning til brugsgenstande</v>
      </c>
      <c r="B292" t="str">
        <f>_xlfn.CONCAT('Leverancespecifikation (LÅST)'!J295:L295,'Leverancespecifikation (LÅST)'!V295:CA295)</f>
        <v>4Forsyning til brugsgenstandeEl-komponentEL300EL325EL325</v>
      </c>
      <c r="C292" t="str">
        <f>'Leverancespecifikation (LÅST)'!N295</f>
        <v>X</v>
      </c>
      <c r="D292" t="str">
        <f>VLOOKUP(Tabel4[[#This Row],[Data fra "5. Basis"]],Leverancespecifikation!C:C,1,FALSE)</f>
        <v>291Forsyning til brugsgenstande</v>
      </c>
      <c r="E292" t="str">
        <f>_xlfn.CONCAT(Leverancespecifikation!J295,Leverancespecifikation!K295,Leverancespecifikation!L295,Leverancespecifikation!V295:CA295)</f>
        <v>4Forsyning til brugsgenstandeEl-komponentEL300EL325EL325</v>
      </c>
      <c r="F292" t="str">
        <f>Leverancespecifikation!N295</f>
        <v>X</v>
      </c>
      <c r="G292" t="str">
        <f t="shared" si="5"/>
        <v/>
      </c>
    </row>
    <row r="293" spans="1:7" x14ac:dyDescent="0.25">
      <c r="A293" t="str">
        <f>'Leverancespecifikation (LÅST)'!C296</f>
        <v>292Sengestuepaneler/Betjeningspaneler</v>
      </c>
      <c r="B293" t="str">
        <f>_xlfn.CONCAT('Leverancespecifikation (LÅST)'!J296:L296,'Leverancespecifikation (LÅST)'!V296:CA296)</f>
        <v>4Sengestuepaneler/BetjeningspanelerEl-komponentEL300EL325EL325</v>
      </c>
      <c r="C293" t="str">
        <f>'Leverancespecifikation (LÅST)'!N296</f>
        <v>X</v>
      </c>
      <c r="D293" t="str">
        <f>VLOOKUP(Tabel4[[#This Row],[Data fra "5. Basis"]],Leverancespecifikation!C:C,1,FALSE)</f>
        <v>292Sengestuepaneler/Betjeningspaneler</v>
      </c>
      <c r="E293" t="str">
        <f>_xlfn.CONCAT(Leverancespecifikation!J296,Leverancespecifikation!K296,Leverancespecifikation!L296,Leverancespecifikation!V296:CA296)</f>
        <v>4Sengestuepaneler/BetjeningspanelerEl-komponentEL300EL325EL325</v>
      </c>
      <c r="F293" t="str">
        <f>Leverancespecifikation!N296</f>
        <v>X</v>
      </c>
      <c r="G293" t="str">
        <f t="shared" si="5"/>
        <v/>
      </c>
    </row>
    <row r="294" spans="1:7" x14ac:dyDescent="0.25">
      <c r="A294" t="str">
        <f>'Leverancespecifikation (LÅST)'!C297</f>
        <v xml:space="preserve">293Monteringsmateriel for Vedvarende energi </v>
      </c>
      <c r="B294" t="str">
        <f>_xlfn.CONCAT('Leverancespecifikation (LÅST)'!J297:L297,'Leverancespecifikation (LÅST)'!V297:CA297)</f>
        <v xml:space="preserve">3Monteringsmateriel for Vedvarende energi </v>
      </c>
      <c r="C294" t="str">
        <f>'Leverancespecifikation (LÅST)'!N297</f>
        <v>X</v>
      </c>
      <c r="D294" t="str">
        <f>VLOOKUP(Tabel4[[#This Row],[Data fra "5. Basis"]],Leverancespecifikation!C:C,1,FALSE)</f>
        <v xml:space="preserve">293Monteringsmateriel for Vedvarende energi </v>
      </c>
      <c r="E294" t="str">
        <f>_xlfn.CONCAT(Leverancespecifikation!J297,Leverancespecifikation!K297,Leverancespecifikation!L297,Leverancespecifikation!V297:CA297)</f>
        <v xml:space="preserve">3Monteringsmateriel for Vedvarende energi </v>
      </c>
      <c r="F294" t="str">
        <f>Leverancespecifikation!N297</f>
        <v>X</v>
      </c>
      <c r="G294" t="str">
        <f t="shared" si="5"/>
        <v/>
      </c>
    </row>
    <row r="295" spans="1:7" x14ac:dyDescent="0.25">
      <c r="A295" t="str">
        <f>'Leverancespecifikation (LÅST)'!C298</f>
        <v>294Forsyning til Solcelleanlæg</v>
      </c>
      <c r="B295" t="str">
        <f>_xlfn.CONCAT('Leverancespecifikation (LÅST)'!J298:L298,'Leverancespecifikation (LÅST)'!V298:CA298)</f>
        <v>4Forsyning til SolcelleanlægEl-komponentEL300EL300ENT325Skal rådgiver vedligeholde EL-model for entreprenør aftales dette projektspecifikt.</v>
      </c>
      <c r="C295" t="str">
        <f>'Leverancespecifikation (LÅST)'!N298</f>
        <v>X</v>
      </c>
      <c r="D295" t="str">
        <f>VLOOKUP(Tabel4[[#This Row],[Data fra "5. Basis"]],Leverancespecifikation!C:C,1,FALSE)</f>
        <v>294Forsyning til Solcelleanlæg</v>
      </c>
      <c r="E295" t="str">
        <f>_xlfn.CONCAT(Leverancespecifikation!J298,Leverancespecifikation!K298,Leverancespecifikation!L298,Leverancespecifikation!V298:CA298)</f>
        <v>4Forsyning til SolcelleanlægEl-komponentEL300EL300ENT325Skal rådgiver vedligeholde EL-model for entreprenør aftales dette projektspecifikt.</v>
      </c>
      <c r="F295" t="str">
        <f>Leverancespecifikation!N298</f>
        <v>X</v>
      </c>
      <c r="G295" t="str">
        <f t="shared" si="5"/>
        <v/>
      </c>
    </row>
    <row r="296" spans="1:7" x14ac:dyDescent="0.25">
      <c r="A296" t="str">
        <f>'Leverancespecifikation (LÅST)'!C299</f>
        <v>295Monteringsmateriel for Kommunikationsanlæg</v>
      </c>
      <c r="B296" t="str">
        <f>_xlfn.CONCAT('Leverancespecifikation (LÅST)'!J299:L299,'Leverancespecifikation (LÅST)'!V299:CA299)</f>
        <v>3Monteringsmateriel for Kommunikationsanlæg</v>
      </c>
      <c r="C296" t="str">
        <f>'Leverancespecifikation (LÅST)'!N299</f>
        <v>X</v>
      </c>
      <c r="D296" t="str">
        <f>VLOOKUP(Tabel4[[#This Row],[Data fra "5. Basis"]],Leverancespecifikation!C:C,1,FALSE)</f>
        <v>295Monteringsmateriel for Kommunikationsanlæg</v>
      </c>
      <c r="E296" t="str">
        <f>_xlfn.CONCAT(Leverancespecifikation!J299,Leverancespecifikation!K299,Leverancespecifikation!L299,Leverancespecifikation!V299:CA299)</f>
        <v>3Monteringsmateriel for Kommunikationsanlæg</v>
      </c>
      <c r="F296" t="str">
        <f>Leverancespecifikation!N299</f>
        <v>X</v>
      </c>
      <c r="G296" t="str">
        <f t="shared" si="5"/>
        <v/>
      </c>
    </row>
    <row r="297" spans="1:7" x14ac:dyDescent="0.25">
      <c r="A297" t="str">
        <f>'Leverancespecifikation (LÅST)'!C300</f>
        <v>296Telefonanlæg</v>
      </c>
      <c r="B297" t="str">
        <f>_xlfn.CONCAT('Leverancespecifikation (LÅST)'!J300:L300,'Leverancespecifikation (LÅST)'!V300:CA300)</f>
        <v>4TelefonanlægEl-komponentEL300EL300ENT325Skal rådgiver vedligeholde EL-model for entreprenør aftales dette projektspecifikt.</v>
      </c>
      <c r="C297" t="str">
        <f>'Leverancespecifikation (LÅST)'!N300</f>
        <v>X</v>
      </c>
      <c r="D297" t="str">
        <f>VLOOKUP(Tabel4[[#This Row],[Data fra "5. Basis"]],Leverancespecifikation!C:C,1,FALSE)</f>
        <v>296Telefonanlæg</v>
      </c>
      <c r="E297" t="str">
        <f>_xlfn.CONCAT(Leverancespecifikation!J300,Leverancespecifikation!K300,Leverancespecifikation!L300,Leverancespecifikation!V300:CA300)</f>
        <v>4TelefonanlægEl-komponentEL300EL300ENT325Skal rådgiver vedligeholde EL-model for entreprenør aftales dette projektspecifikt.</v>
      </c>
      <c r="F297" t="str">
        <f>Leverancespecifikation!N300</f>
        <v>X</v>
      </c>
      <c r="G297" t="str">
        <f t="shared" si="5"/>
        <v/>
      </c>
    </row>
    <row r="298" spans="1:7" x14ac:dyDescent="0.25">
      <c r="A298" t="str">
        <f>'Leverancespecifikation (LÅST)'!C301</f>
        <v>297Radioanlæg</v>
      </c>
      <c r="B298" t="str">
        <f>_xlfn.CONCAT('Leverancespecifikation (LÅST)'!J301:L301,'Leverancespecifikation (LÅST)'!V301:CA301)</f>
        <v>4RadioanlægEl-komponentEL300EL300ENT325Skal rådgiver vedligeholde EL-model for entreprenør aftales dette projektspecifikt.</v>
      </c>
      <c r="C298" t="str">
        <f>'Leverancespecifikation (LÅST)'!N301</f>
        <v>X</v>
      </c>
      <c r="D298" t="str">
        <f>VLOOKUP(Tabel4[[#This Row],[Data fra "5. Basis"]],Leverancespecifikation!C:C,1,FALSE)</f>
        <v>297Radioanlæg</v>
      </c>
      <c r="E298" t="str">
        <f>_xlfn.CONCAT(Leverancespecifikation!J301,Leverancespecifikation!K301,Leverancespecifikation!L301,Leverancespecifikation!V301:CA301)</f>
        <v>4RadioanlægEl-komponentEL300EL300ENT325Skal rådgiver vedligeholde EL-model for entreprenør aftales dette projektspecifikt.</v>
      </c>
      <c r="F298" t="str">
        <f>Leverancespecifikation!N301</f>
        <v>X</v>
      </c>
      <c r="G298" t="str">
        <f t="shared" si="5"/>
        <v/>
      </c>
    </row>
    <row r="299" spans="1:7" x14ac:dyDescent="0.25">
      <c r="A299" t="str">
        <f>'Leverancespecifikation (LÅST)'!C302</f>
        <v>298Dør- og porttelefoner</v>
      </c>
      <c r="B299" t="str">
        <f>_xlfn.CONCAT('Leverancespecifikation (LÅST)'!J302:L302,'Leverancespecifikation (LÅST)'!V302:CA302)</f>
        <v>4Dør- og porttelefonerEl-komponentEL300EL300ENT325Skal rådgiver vedligeholde EL-model for entreprenør aftales dette projektspecifikt.</v>
      </c>
      <c r="C299" t="str">
        <f>'Leverancespecifikation (LÅST)'!N302</f>
        <v>X</v>
      </c>
      <c r="D299" t="str">
        <f>VLOOKUP(Tabel4[[#This Row],[Data fra "5. Basis"]],Leverancespecifikation!C:C,1,FALSE)</f>
        <v>298Dør- og porttelefoner</v>
      </c>
      <c r="E299" t="str">
        <f>_xlfn.CONCAT(Leverancespecifikation!J302,Leverancespecifikation!K302,Leverancespecifikation!L302,Leverancespecifikation!V302:CA302)</f>
        <v>4Dør- og porttelefonerEl-komponentEL300EL300ENT325Skal rådgiver vedligeholde EL-model for entreprenør aftales dette projektspecifikt.</v>
      </c>
      <c r="F299" t="str">
        <f>Leverancespecifikation!N302</f>
        <v>X</v>
      </c>
      <c r="G299" t="str">
        <f t="shared" si="5"/>
        <v/>
      </c>
    </row>
    <row r="300" spans="1:7" x14ac:dyDescent="0.25">
      <c r="A300" t="str">
        <f>'Leverancespecifikation (LÅST)'!C303</f>
        <v>299Monteringsmateriel for Informationsanlæg</v>
      </c>
      <c r="B300" t="str">
        <f>_xlfn.CONCAT('Leverancespecifikation (LÅST)'!J303:L303,'Leverancespecifikation (LÅST)'!V303:CA303)</f>
        <v>3Monteringsmateriel for Informationsanlæg</v>
      </c>
      <c r="C300" t="str">
        <f>'Leverancespecifikation (LÅST)'!N303</f>
        <v>X</v>
      </c>
      <c r="D300" t="str">
        <f>VLOOKUP(Tabel4[[#This Row],[Data fra "5. Basis"]],Leverancespecifikation!C:C,1,FALSE)</f>
        <v>299Monteringsmateriel for Informationsanlæg</v>
      </c>
      <c r="E300" t="str">
        <f>_xlfn.CONCAT(Leverancespecifikation!J303,Leverancespecifikation!K303,Leverancespecifikation!L303,Leverancespecifikation!V303:CA303)</f>
        <v>3Monteringsmateriel for Informationsanlæg</v>
      </c>
      <c r="F300" t="str">
        <f>Leverancespecifikation!N303</f>
        <v>X</v>
      </c>
      <c r="G300" t="str">
        <f t="shared" si="5"/>
        <v/>
      </c>
    </row>
    <row r="301" spans="1:7" x14ac:dyDescent="0.25">
      <c r="A301" t="str">
        <f>'Leverancespecifikation (LÅST)'!C304</f>
        <v>300Optagetanlæg</v>
      </c>
      <c r="B301" t="str">
        <f>_xlfn.CONCAT('Leverancespecifikation (LÅST)'!J304:L304,'Leverancespecifikation (LÅST)'!V304:CA304)</f>
        <v>4OptagetanlægEl-komponentEL300EL300ENT325Skal rådgiver vedligeholde EL-model for entreprenør aftales dette projektspecifikt.</v>
      </c>
      <c r="C301" t="str">
        <f>'Leverancespecifikation (LÅST)'!N304</f>
        <v>X</v>
      </c>
      <c r="D301" t="str">
        <f>VLOOKUP(Tabel4[[#This Row],[Data fra "5. Basis"]],Leverancespecifikation!C:C,1,FALSE)</f>
        <v>300Optagetanlæg</v>
      </c>
      <c r="E301" t="str">
        <f>_xlfn.CONCAT(Leverancespecifikation!J304,Leverancespecifikation!K304,Leverancespecifikation!L304,Leverancespecifikation!V304:CA304)</f>
        <v>4OptagetanlægEl-komponentEL300EL300ENT325Skal rådgiver vedligeholde EL-model for entreprenør aftales dette projektspecifikt.</v>
      </c>
      <c r="F301" t="str">
        <f>Leverancespecifikation!N304</f>
        <v>X</v>
      </c>
      <c r="G301" t="str">
        <f t="shared" si="5"/>
        <v/>
      </c>
    </row>
    <row r="302" spans="1:7" x14ac:dyDescent="0.25">
      <c r="A302" t="str">
        <f>'Leverancespecifikation (LÅST)'!C305</f>
        <v>301Ringeanlæg</v>
      </c>
      <c r="B302" t="str">
        <f>_xlfn.CONCAT('Leverancespecifikation (LÅST)'!J305:L305,'Leverancespecifikation (LÅST)'!V305:CA305)</f>
        <v>4RingeanlægEl-komponentEL300EL300ENT325Skal rådgiver vedligeholde EL-model for entreprenør aftales dette projektspecifikt.</v>
      </c>
      <c r="C302" t="str">
        <f>'Leverancespecifikation (LÅST)'!N305</f>
        <v>X</v>
      </c>
      <c r="D302" t="str">
        <f>VLOOKUP(Tabel4[[#This Row],[Data fra "5. Basis"]],Leverancespecifikation!C:C,1,FALSE)</f>
        <v>301Ringeanlæg</v>
      </c>
      <c r="E302" t="str">
        <f>_xlfn.CONCAT(Leverancespecifikation!J305,Leverancespecifikation!K305,Leverancespecifikation!L305,Leverancespecifikation!V305:CA305)</f>
        <v>4RingeanlægEl-komponentEL300EL300ENT325Skal rådgiver vedligeholde EL-model for entreprenør aftales dette projektspecifikt.</v>
      </c>
      <c r="F302" t="str">
        <f>Leverancespecifikation!N305</f>
        <v>X</v>
      </c>
      <c r="G302" t="str">
        <f t="shared" si="5"/>
        <v/>
      </c>
    </row>
    <row r="303" spans="1:7" x14ac:dyDescent="0.25">
      <c r="A303" t="str">
        <f>'Leverancespecifikation (LÅST)'!C306</f>
        <v>302Ur-anlæg</v>
      </c>
      <c r="B303" t="str">
        <f>_xlfn.CONCAT('Leverancespecifikation (LÅST)'!J306:L306,'Leverancespecifikation (LÅST)'!V306:CA306)</f>
        <v>4Ur-anlægEl-komponentEL300EL300ENT325Skal rådgiver vedligeholde EL-model for entreprenør aftales dette projektspecifikt.</v>
      </c>
      <c r="C303" t="str">
        <f>'Leverancespecifikation (LÅST)'!N306</f>
        <v>X</v>
      </c>
      <c r="D303" t="str">
        <f>VLOOKUP(Tabel4[[#This Row],[Data fra "5. Basis"]],Leverancespecifikation!C:C,1,FALSE)</f>
        <v>302Ur-anlæg</v>
      </c>
      <c r="E303" t="str">
        <f>_xlfn.CONCAT(Leverancespecifikation!J306,Leverancespecifikation!K306,Leverancespecifikation!L306,Leverancespecifikation!V306:CA306)</f>
        <v>4Ur-anlægEl-komponentEL300EL300ENT325Skal rådgiver vedligeholde EL-model for entreprenør aftales dette projektspecifikt.</v>
      </c>
      <c r="F303" t="str">
        <f>Leverancespecifikation!N306</f>
        <v>X</v>
      </c>
      <c r="G303" t="str">
        <f t="shared" si="5"/>
        <v/>
      </c>
    </row>
    <row r="304" spans="1:7" x14ac:dyDescent="0.25">
      <c r="A304" t="str">
        <f>'Leverancespecifikation (LÅST)'!C307</f>
        <v>303Monteringsmateriel for Audio, video og antenneanlæg</v>
      </c>
      <c r="B304" t="str">
        <f>_xlfn.CONCAT('Leverancespecifikation (LÅST)'!J307:L307,'Leverancespecifikation (LÅST)'!V307:CA307)</f>
        <v>3Monteringsmateriel for Audio, video og antenneanlæg</v>
      </c>
      <c r="C304" t="str">
        <f>'Leverancespecifikation (LÅST)'!N307</f>
        <v>X</v>
      </c>
      <c r="D304" t="str">
        <f>VLOOKUP(Tabel4[[#This Row],[Data fra "5. Basis"]],Leverancespecifikation!C:C,1,FALSE)</f>
        <v>303Monteringsmateriel for Audio, video og antenneanlæg</v>
      </c>
      <c r="E304" t="str">
        <f>_xlfn.CONCAT(Leverancespecifikation!J307,Leverancespecifikation!K307,Leverancespecifikation!L307,Leverancespecifikation!V307:CA307)</f>
        <v>3Monteringsmateriel for Audio, video og antenneanlæg</v>
      </c>
      <c r="F304" t="str">
        <f>Leverancespecifikation!N307</f>
        <v>X</v>
      </c>
      <c r="G304" t="str">
        <f t="shared" si="5"/>
        <v/>
      </c>
    </row>
    <row r="305" spans="1:7" x14ac:dyDescent="0.25">
      <c r="A305" t="str">
        <f>'Leverancespecifikation (LÅST)'!C308</f>
        <v>304Højttaleranlæg</v>
      </c>
      <c r="B305" t="str">
        <f>_xlfn.CONCAT('Leverancespecifikation (LÅST)'!J308:L308,'Leverancespecifikation (LÅST)'!V308:CA308)</f>
        <v>4HøjttaleranlægEl-komponentEL300EL300ENT325Skal rådgiver vedligeholde EL-model for entreprenør aftales dette projektspecifikt.</v>
      </c>
      <c r="C305" t="str">
        <f>'Leverancespecifikation (LÅST)'!N308</f>
        <v>X</v>
      </c>
      <c r="D305" t="str">
        <f>VLOOKUP(Tabel4[[#This Row],[Data fra "5. Basis"]],Leverancespecifikation!C:C,1,FALSE)</f>
        <v>304Højttaleranlæg</v>
      </c>
      <c r="E305" t="str">
        <f>_xlfn.CONCAT(Leverancespecifikation!J308,Leverancespecifikation!K308,Leverancespecifikation!L308,Leverancespecifikation!V308:CA308)</f>
        <v>4HøjttaleranlægEl-komponentEL300EL300ENT325Skal rådgiver vedligeholde EL-model for entreprenør aftales dette projektspecifikt.</v>
      </c>
      <c r="F305" t="str">
        <f>Leverancespecifikation!N308</f>
        <v>X</v>
      </c>
      <c r="G305" t="str">
        <f t="shared" si="5"/>
        <v/>
      </c>
    </row>
    <row r="306" spans="1:7" x14ac:dyDescent="0.25">
      <c r="A306" t="str">
        <f>'Leverancespecifikation (LÅST)'!C309</f>
        <v>305Mikrofonanlæg</v>
      </c>
      <c r="B306" t="str">
        <f>_xlfn.CONCAT('Leverancespecifikation (LÅST)'!J309:L309,'Leverancespecifikation (LÅST)'!V309:CA309)</f>
        <v>4MikrofonanlægEl-komponentEL300EL300ENT325Skal rådgiver vedligeholde EL-model for entreprenør aftales dette projektspecifikt.</v>
      </c>
      <c r="C306" t="str">
        <f>'Leverancespecifikation (LÅST)'!N309</f>
        <v>X</v>
      </c>
      <c r="D306" t="str">
        <f>VLOOKUP(Tabel4[[#This Row],[Data fra "5. Basis"]],Leverancespecifikation!C:C,1,FALSE)</f>
        <v>305Mikrofonanlæg</v>
      </c>
      <c r="E306" t="str">
        <f>_xlfn.CONCAT(Leverancespecifikation!J309,Leverancespecifikation!K309,Leverancespecifikation!L309,Leverancespecifikation!V309:CA309)</f>
        <v>4MikrofonanlægEl-komponentEL300EL300ENT325Skal rådgiver vedligeholde EL-model for entreprenør aftales dette projektspecifikt.</v>
      </c>
      <c r="F306" t="str">
        <f>Leverancespecifikation!N309</f>
        <v>X</v>
      </c>
      <c r="G306" t="str">
        <f t="shared" si="5"/>
        <v/>
      </c>
    </row>
    <row r="307" spans="1:7" x14ac:dyDescent="0.25">
      <c r="A307" t="str">
        <f>'Leverancespecifikation (LÅST)'!C310</f>
        <v>306Teleslyngeanlæg</v>
      </c>
      <c r="B307" t="str">
        <f>_xlfn.CONCAT('Leverancespecifikation (LÅST)'!J310:L310,'Leverancespecifikation (LÅST)'!V310:CA310)</f>
        <v>4TeleslyngeanlægEl-komponentEL300EL300ENT325Skal rådgiver vedligeholde EL-model for entreprenør aftales dette projektspecifikt.</v>
      </c>
      <c r="C307" t="str">
        <f>'Leverancespecifikation (LÅST)'!N310</f>
        <v>X</v>
      </c>
      <c r="D307" t="str">
        <f>VLOOKUP(Tabel4[[#This Row],[Data fra "5. Basis"]],Leverancespecifikation!C:C,1,FALSE)</f>
        <v>306Teleslyngeanlæg</v>
      </c>
      <c r="E307" t="str">
        <f>_xlfn.CONCAT(Leverancespecifikation!J310,Leverancespecifikation!K310,Leverancespecifikation!L310,Leverancespecifikation!V310:CA310)</f>
        <v>4TeleslyngeanlægEl-komponentEL300EL300ENT325Skal rådgiver vedligeholde EL-model for entreprenør aftales dette projektspecifikt.</v>
      </c>
      <c r="F307" t="str">
        <f>Leverancespecifikation!N310</f>
        <v>X</v>
      </c>
      <c r="G307" t="str">
        <f t="shared" si="5"/>
        <v/>
      </c>
    </row>
    <row r="308" spans="1:7" x14ac:dyDescent="0.25">
      <c r="A308" t="str">
        <f>'Leverancespecifikation (LÅST)'!C311</f>
        <v>307Videoanlæg</v>
      </c>
      <c r="B308" t="str">
        <f>_xlfn.CONCAT('Leverancespecifikation (LÅST)'!J311:L311,'Leverancespecifikation (LÅST)'!V311:CA311)</f>
        <v>4VideoanlægEl-komponentEL300EL300ENT325Skal rådgiver vedligeholde EL-model for entreprenør aftales dette projektspecifikt.</v>
      </c>
      <c r="C308" t="str">
        <f>'Leverancespecifikation (LÅST)'!N311</f>
        <v>X</v>
      </c>
      <c r="D308" t="str">
        <f>VLOOKUP(Tabel4[[#This Row],[Data fra "5. Basis"]],Leverancespecifikation!C:C,1,FALSE)</f>
        <v>307Videoanlæg</v>
      </c>
      <c r="E308" t="str">
        <f>_xlfn.CONCAT(Leverancespecifikation!J311,Leverancespecifikation!K311,Leverancespecifikation!L311,Leverancespecifikation!V311:CA311)</f>
        <v>4VideoanlægEl-komponentEL300EL300ENT325Skal rådgiver vedligeholde EL-model for entreprenør aftales dette projektspecifikt.</v>
      </c>
      <c r="F308" t="str">
        <f>Leverancespecifikation!N311</f>
        <v>X</v>
      </c>
      <c r="G308" t="str">
        <f t="shared" si="5"/>
        <v/>
      </c>
    </row>
    <row r="309" spans="1:7" x14ac:dyDescent="0.25">
      <c r="A309" t="str">
        <f>'Leverancespecifikation (LÅST)'!C312</f>
        <v>308Antenneanlæg</v>
      </c>
      <c r="B309" t="str">
        <f>_xlfn.CONCAT('Leverancespecifikation (LÅST)'!J312:L312,'Leverancespecifikation (LÅST)'!V312:CA312)</f>
        <v>4AntenneanlægEl-komponentEL300EL300ENT325Skal rådgiver vedligeholde EL-model for entreprenør aftales dette projektspecifikt.</v>
      </c>
      <c r="C309" t="str">
        <f>'Leverancespecifikation (LÅST)'!N312</f>
        <v>X</v>
      </c>
      <c r="D309" t="str">
        <f>VLOOKUP(Tabel4[[#This Row],[Data fra "5. Basis"]],Leverancespecifikation!C:C,1,FALSE)</f>
        <v>308Antenneanlæg</v>
      </c>
      <c r="E309" t="str">
        <f>_xlfn.CONCAT(Leverancespecifikation!J312,Leverancespecifikation!K312,Leverancespecifikation!L312,Leverancespecifikation!V312:CA312)</f>
        <v>4AntenneanlægEl-komponentEL300EL300ENT325Skal rådgiver vedligeholde EL-model for entreprenør aftales dette projektspecifikt.</v>
      </c>
      <c r="F309" t="str">
        <f>Leverancespecifikation!N312</f>
        <v>X</v>
      </c>
      <c r="G309" t="str">
        <f t="shared" si="5"/>
        <v/>
      </c>
    </row>
    <row r="310" spans="1:7" x14ac:dyDescent="0.25">
      <c r="A310" t="str">
        <f>'Leverancespecifikation (LÅST)'!C313</f>
        <v>309AV-anlæg</v>
      </c>
      <c r="B310" t="str">
        <f>_xlfn.CONCAT('Leverancespecifikation (LÅST)'!J313:L313,'Leverancespecifikation (LÅST)'!V313:CA313)</f>
        <v>4AV-anlægEl-komponentEL300EL300ENT325Skal rådgiver vedligeholde EL-model for entreprenør aftales dette projektspecifikt.</v>
      </c>
      <c r="C310" t="str">
        <f>'Leverancespecifikation (LÅST)'!N313</f>
        <v>X</v>
      </c>
      <c r="D310" t="str">
        <f>VLOOKUP(Tabel4[[#This Row],[Data fra "5. Basis"]],Leverancespecifikation!C:C,1,FALSE)</f>
        <v>309AV-anlæg</v>
      </c>
      <c r="E310" t="str">
        <f>_xlfn.CONCAT(Leverancespecifikation!J313,Leverancespecifikation!K313,Leverancespecifikation!L313,Leverancespecifikation!V313:CA313)</f>
        <v>4AV-anlægEl-komponentEL300EL300ENT325Skal rådgiver vedligeholde EL-model for entreprenør aftales dette projektspecifikt.</v>
      </c>
      <c r="F310" t="str">
        <f>Leverancespecifikation!N313</f>
        <v>X</v>
      </c>
      <c r="G310" t="str">
        <f t="shared" si="5"/>
        <v/>
      </c>
    </row>
    <row r="311" spans="1:7" x14ac:dyDescent="0.25">
      <c r="A311" t="str">
        <f>'Leverancespecifikation (LÅST)'!C314</f>
        <v>310Monteringsmateriel IT-infrastrukturanlæg</v>
      </c>
      <c r="B311" t="str">
        <f>_xlfn.CONCAT('Leverancespecifikation (LÅST)'!J314:L314,'Leverancespecifikation (LÅST)'!V314:CA314)</f>
        <v>3Monteringsmateriel IT-infrastrukturanlæg</v>
      </c>
      <c r="C311" t="str">
        <f>'Leverancespecifikation (LÅST)'!N314</f>
        <v>X</v>
      </c>
      <c r="D311" t="str">
        <f>VLOOKUP(Tabel4[[#This Row],[Data fra "5. Basis"]],Leverancespecifikation!C:C,1,FALSE)</f>
        <v>310Monteringsmateriel IT-infrastrukturanlæg</v>
      </c>
      <c r="E311" t="str">
        <f>_xlfn.CONCAT(Leverancespecifikation!J314,Leverancespecifikation!K314,Leverancespecifikation!L314,Leverancespecifikation!V314:CA314)</f>
        <v>3Monteringsmateriel IT-infrastrukturanlæg</v>
      </c>
      <c r="F311" t="str">
        <f>Leverancespecifikation!N314</f>
        <v>X</v>
      </c>
      <c r="G311" t="str">
        <f t="shared" si="5"/>
        <v/>
      </c>
    </row>
    <row r="312" spans="1:7" x14ac:dyDescent="0.25">
      <c r="A312" t="str">
        <f>'Leverancespecifikation (LÅST)'!C315</f>
        <v>311IT – antenneanlæg (PDS-Udtag)</v>
      </c>
      <c r="B312" t="str">
        <f>_xlfn.CONCAT('Leverancespecifikation (LÅST)'!J315:L315,'Leverancespecifikation (LÅST)'!V315:CA315)</f>
        <v>4IT – antenneanlæg (PDS-Udtag)El-komponentEL300EL300ENT325Skal rådgiver vedligeholde EL-model for entreprenør aftales dette projektspecifikt.</v>
      </c>
      <c r="C312" t="str">
        <f>'Leverancespecifikation (LÅST)'!N315</f>
        <v>X</v>
      </c>
      <c r="D312" t="str">
        <f>VLOOKUP(Tabel4[[#This Row],[Data fra "5. Basis"]],Leverancespecifikation!C:C,1,FALSE)</f>
        <v>311IT – antenneanlæg (PDS-Udtag)</v>
      </c>
      <c r="E312" t="str">
        <f>_xlfn.CONCAT(Leverancespecifikation!J315,Leverancespecifikation!K315,Leverancespecifikation!L315,Leverancespecifikation!V315:CA315)</f>
        <v>4IT – antenneanlæg (PDS-Udtag)El-komponentEL300EL300ENT325Skal rådgiver vedligeholde EL-model for entreprenør aftales dette projektspecifikt.</v>
      </c>
      <c r="F312" t="str">
        <f>Leverancespecifikation!N315</f>
        <v>X</v>
      </c>
      <c r="G312" t="str">
        <f t="shared" si="5"/>
        <v/>
      </c>
    </row>
    <row r="313" spans="1:7" x14ac:dyDescent="0.25">
      <c r="A313" t="str">
        <f>'Leverancespecifikation (LÅST)'!C316</f>
        <v>312Positioneringssystem (Accesspoint)</v>
      </c>
      <c r="B313" t="str">
        <f>_xlfn.CONCAT('Leverancespecifikation (LÅST)'!J316:L316,'Leverancespecifikation (LÅST)'!V316:CA316)</f>
        <v>4Positioneringssystem (Accesspoint)El-komponentEL300EL300ENT325Skal rådgiver vedligeholde EL-model for entreprenør aftales dette projektspecifikt.</v>
      </c>
      <c r="C313" t="str">
        <f>'Leverancespecifikation (LÅST)'!N316</f>
        <v>X</v>
      </c>
      <c r="D313" t="str">
        <f>VLOOKUP(Tabel4[[#This Row],[Data fra "5. Basis"]],Leverancespecifikation!C:C,1,FALSE)</f>
        <v>312Positioneringssystem (Accesspoint)</v>
      </c>
      <c r="E313" t="str">
        <f>_xlfn.CONCAT(Leverancespecifikation!J316,Leverancespecifikation!K316,Leverancespecifikation!L316,Leverancespecifikation!V316:CA316)</f>
        <v>4Positioneringssystem (Accesspoint)El-komponentEL300EL300ENT325Skal rådgiver vedligeholde EL-model for entreprenør aftales dette projektspecifikt.</v>
      </c>
      <c r="F313" t="str">
        <f>Leverancespecifikation!N316</f>
        <v>X</v>
      </c>
      <c r="G313" t="str">
        <f t="shared" si="5"/>
        <v/>
      </c>
    </row>
    <row r="314" spans="1:7" x14ac:dyDescent="0.25">
      <c r="A314" t="str">
        <f>'Leverancespecifikation (LÅST)'!C317</f>
        <v>313Monteringsmateriel for Adgangssikringsanlæg</v>
      </c>
      <c r="B314" t="str">
        <f>_xlfn.CONCAT('Leverancespecifikation (LÅST)'!J317:L317,'Leverancespecifikation (LÅST)'!V317:CA317)</f>
        <v>3Monteringsmateriel for Adgangssikringsanlæg</v>
      </c>
      <c r="C314" t="str">
        <f>'Leverancespecifikation (LÅST)'!N317</f>
        <v>X</v>
      </c>
      <c r="D314" t="str">
        <f>VLOOKUP(Tabel4[[#This Row],[Data fra "5. Basis"]],Leverancespecifikation!C:C,1,FALSE)</f>
        <v>313Monteringsmateriel for Adgangssikringsanlæg</v>
      </c>
      <c r="E314" t="str">
        <f>_xlfn.CONCAT(Leverancespecifikation!J317,Leverancespecifikation!K317,Leverancespecifikation!L317,Leverancespecifikation!V317:CA317)</f>
        <v>3Monteringsmateriel for Adgangssikringsanlæg</v>
      </c>
      <c r="F314" t="str">
        <f>Leverancespecifikation!N317</f>
        <v>X</v>
      </c>
      <c r="G314" t="str">
        <f t="shared" si="5"/>
        <v/>
      </c>
    </row>
    <row r="315" spans="1:7" x14ac:dyDescent="0.25">
      <c r="A315" t="str">
        <f>'Leverancespecifikation (LÅST)'!C318</f>
        <v>314Automatisk indbrudsalarmanlæg (AIA-anlæg)</v>
      </c>
      <c r="B315" t="str">
        <f>_xlfn.CONCAT('Leverancespecifikation (LÅST)'!J318:L318,'Leverancespecifikation (LÅST)'!V318:CA318)</f>
        <v>4Automatisk indbrudsalarmanlæg (AIA-anlæg)El-komponentEL300EL300ENT325Skal rådgiver vedligeholde EL-model for entreprenør aftales dette projektspecifikt.</v>
      </c>
      <c r="C315" t="str">
        <f>'Leverancespecifikation (LÅST)'!N318</f>
        <v>X</v>
      </c>
      <c r="D315" t="str">
        <f>VLOOKUP(Tabel4[[#This Row],[Data fra "5. Basis"]],Leverancespecifikation!C:C,1,FALSE)</f>
        <v>314Automatisk indbrudsalarmanlæg (AIA-anlæg)</v>
      </c>
      <c r="E315" t="str">
        <f>_xlfn.CONCAT(Leverancespecifikation!J318,Leverancespecifikation!K318,Leverancespecifikation!L318,Leverancespecifikation!V318:CA318)</f>
        <v>4Automatisk indbrudsalarmanlæg (AIA-anlæg)El-komponentEL300EL300ENT325Skal rådgiver vedligeholde EL-model for entreprenør aftales dette projektspecifikt.</v>
      </c>
      <c r="F315" t="str">
        <f>Leverancespecifikation!N318</f>
        <v>X</v>
      </c>
      <c r="G315" t="str">
        <f t="shared" si="5"/>
        <v/>
      </c>
    </row>
    <row r="316" spans="1:7" x14ac:dyDescent="0.25">
      <c r="A316" t="str">
        <f>'Leverancespecifikation (LÅST)'!C319</f>
        <v>315Automatisk adgangsdørkontrolanlæg (ADK-anlæg)</v>
      </c>
      <c r="B316" t="str">
        <f>_xlfn.CONCAT('Leverancespecifikation (LÅST)'!J319:L319,'Leverancespecifikation (LÅST)'!V319:CA319)</f>
        <v>4Automatisk adgangsdørkontrolanlæg (ADK-anlæg)El-komponentEL300EL300ENT325Skal rådgiver vedligeholde EL-model for entreprenør aftales dette projektspecifikt.</v>
      </c>
      <c r="C316" t="str">
        <f>'Leverancespecifikation (LÅST)'!N319</f>
        <v>X</v>
      </c>
      <c r="D316" t="str">
        <f>VLOOKUP(Tabel4[[#This Row],[Data fra "5. Basis"]],Leverancespecifikation!C:C,1,FALSE)</f>
        <v>315Automatisk adgangsdørkontrolanlæg (ADK-anlæg)</v>
      </c>
      <c r="E316" t="str">
        <f>_xlfn.CONCAT(Leverancespecifikation!J319,Leverancespecifikation!K319,Leverancespecifikation!L319,Leverancespecifikation!V319:CA319)</f>
        <v>4Automatisk adgangsdørkontrolanlæg (ADK-anlæg)El-komponentEL300EL300ENT325Skal rådgiver vedligeholde EL-model for entreprenør aftales dette projektspecifikt.</v>
      </c>
      <c r="F316" t="str">
        <f>Leverancespecifikation!N319</f>
        <v>X</v>
      </c>
      <c r="G316" t="str">
        <f t="shared" si="5"/>
        <v/>
      </c>
    </row>
    <row r="317" spans="1:7" x14ac:dyDescent="0.25">
      <c r="A317" t="str">
        <f>'Leverancespecifikation (LÅST)'!C320</f>
        <v>316Internt TV-overvågningsanlæg (ITV-anlæg)</v>
      </c>
      <c r="B317" t="str">
        <f>_xlfn.CONCAT('Leverancespecifikation (LÅST)'!J320:L320,'Leverancespecifikation (LÅST)'!V320:CA320)</f>
        <v>4Internt TV-overvågningsanlæg (ITV-anlæg)El-komponentEL300EL300ENT325Skal rådgiver vedligeholde EL-model for entreprenør aftales dette projektspecifikt.</v>
      </c>
      <c r="C317" t="str">
        <f>'Leverancespecifikation (LÅST)'!N320</f>
        <v>X</v>
      </c>
      <c r="D317" t="str">
        <f>VLOOKUP(Tabel4[[#This Row],[Data fra "5. Basis"]],Leverancespecifikation!C:C,1,FALSE)</f>
        <v>316Internt TV-overvågningsanlæg (ITV-anlæg)</v>
      </c>
      <c r="E317" t="str">
        <f>_xlfn.CONCAT(Leverancespecifikation!J320,Leverancespecifikation!K320,Leverancespecifikation!L320,Leverancespecifikation!V320:CA320)</f>
        <v>4Internt TV-overvågningsanlæg (ITV-anlæg)El-komponentEL300EL300ENT325Skal rådgiver vedligeholde EL-model for entreprenør aftales dette projektspecifikt.</v>
      </c>
      <c r="F317" t="str">
        <f>Leverancespecifikation!N320</f>
        <v>X</v>
      </c>
      <c r="G317" t="str">
        <f t="shared" si="5"/>
        <v/>
      </c>
    </row>
    <row r="318" spans="1:7" x14ac:dyDescent="0.25">
      <c r="A318" t="str">
        <f>'Leverancespecifikation (LÅST)'!C321</f>
        <v>317Monteringsmateriel for Sikringsanlæg</v>
      </c>
      <c r="B318" t="str">
        <f>_xlfn.CONCAT('Leverancespecifikation (LÅST)'!J321:L321,'Leverancespecifikation (LÅST)'!V321:CA321)</f>
        <v>3Monteringsmateriel for Sikringsanlæg</v>
      </c>
      <c r="C318" t="str">
        <f>'Leverancespecifikation (LÅST)'!N321</f>
        <v>-</v>
      </c>
      <c r="D318" t="str">
        <f>VLOOKUP(Tabel4[[#This Row],[Data fra "5. Basis"]],Leverancespecifikation!C:C,1,FALSE)</f>
        <v>317Monteringsmateriel for Sikringsanlæg</v>
      </c>
      <c r="E318" t="str">
        <f>_xlfn.CONCAT(Leverancespecifikation!J321,Leverancespecifikation!K321,Leverancespecifikation!L321,Leverancespecifikation!V321:CA321)</f>
        <v>3Monteringsmateriel for Sikringsanlæg</v>
      </c>
      <c r="F318" t="str">
        <f>Leverancespecifikation!N321</f>
        <v>-</v>
      </c>
      <c r="G318" t="str">
        <f t="shared" si="5"/>
        <v/>
      </c>
    </row>
    <row r="319" spans="1:7" x14ac:dyDescent="0.25">
      <c r="A319" t="str">
        <f>'Leverancespecifikation (LÅST)'!C322</f>
        <v>318Automatisk brandalarmanlæg (ABA-anlæg)</v>
      </c>
      <c r="B319" t="str">
        <f>_xlfn.CONCAT('Leverancespecifikation (LÅST)'!J322:L322,'Leverancespecifikation (LÅST)'!V322:CA322)</f>
        <v>4Automatisk brandalarmanlæg (ABA-anlæg)El-komponent</v>
      </c>
      <c r="C319" t="str">
        <f>'Leverancespecifikation (LÅST)'!N322</f>
        <v>-</v>
      </c>
      <c r="D319" t="str">
        <f>VLOOKUP(Tabel4[[#This Row],[Data fra "5. Basis"]],Leverancespecifikation!C:C,1,FALSE)</f>
        <v>318Automatisk brandalarmanlæg (ABA-anlæg)</v>
      </c>
      <c r="E319" t="str">
        <f>_xlfn.CONCAT(Leverancespecifikation!J322,Leverancespecifikation!K322,Leverancespecifikation!L322,Leverancespecifikation!V322:CA322)</f>
        <v>4Automatisk brandalarmanlæg (ABA-anlæg)El-komponent</v>
      </c>
      <c r="F319" t="str">
        <f>Leverancespecifikation!N322</f>
        <v>-</v>
      </c>
      <c r="G319" t="str">
        <f t="shared" si="5"/>
        <v/>
      </c>
    </row>
    <row r="320" spans="1:7" x14ac:dyDescent="0.25">
      <c r="A320" t="str">
        <f>'Leverancespecifikation (LÅST)'!C323</f>
        <v>319Automatisk branddørlukningsanlæg (ABDL-anlæg)</v>
      </c>
      <c r="B320" t="str">
        <f>_xlfn.CONCAT('Leverancespecifikation (LÅST)'!J323:L323,'Leverancespecifikation (LÅST)'!V323:CA323)</f>
        <v>4Automatisk branddørlukningsanlæg (ABDL-anlæg)El-komponent</v>
      </c>
      <c r="C320" t="str">
        <f>'Leverancespecifikation (LÅST)'!N323</f>
        <v>-</v>
      </c>
      <c r="D320" t="str">
        <f>VLOOKUP(Tabel4[[#This Row],[Data fra "5. Basis"]],Leverancespecifikation!C:C,1,FALSE)</f>
        <v>319Automatisk branddørlukningsanlæg (ABDL-anlæg)</v>
      </c>
      <c r="E320" t="str">
        <f>_xlfn.CONCAT(Leverancespecifikation!J323,Leverancespecifikation!K323,Leverancespecifikation!L323,Leverancespecifikation!V323:CA323)</f>
        <v>4Automatisk branddørlukningsanlæg (ABDL-anlæg)El-komponent</v>
      </c>
      <c r="F320" t="str">
        <f>Leverancespecifikation!N323</f>
        <v>-</v>
      </c>
      <c r="G320" t="str">
        <f t="shared" si="5"/>
        <v/>
      </c>
    </row>
    <row r="321" spans="1:7" x14ac:dyDescent="0.25">
      <c r="A321" t="str">
        <f>'Leverancespecifikation (LÅST)'!C324</f>
        <v>320Automatisk gasalarmsanlæg (AGA-anlæg)</v>
      </c>
      <c r="B321" t="str">
        <f>_xlfn.CONCAT('Leverancespecifikation (LÅST)'!J324:L324,'Leverancespecifikation (LÅST)'!V324:CA324)</f>
        <v>4Automatisk gasalarmsanlæg (AGA-anlæg)El-komponent</v>
      </c>
      <c r="C321" t="str">
        <f>'Leverancespecifikation (LÅST)'!N324</f>
        <v>-</v>
      </c>
      <c r="D321" t="str">
        <f>VLOOKUP(Tabel4[[#This Row],[Data fra "5. Basis"]],Leverancespecifikation!C:C,1,FALSE)</f>
        <v>320Automatisk gasalarmsanlæg (AGA-anlæg)</v>
      </c>
      <c r="E321" t="str">
        <f>_xlfn.CONCAT(Leverancespecifikation!J324,Leverancespecifikation!K324,Leverancespecifikation!L324,Leverancespecifikation!V324:CA324)</f>
        <v>4Automatisk gasalarmsanlæg (AGA-anlæg)El-komponent</v>
      </c>
      <c r="F321" t="str">
        <f>Leverancespecifikation!N324</f>
        <v>-</v>
      </c>
      <c r="G321" t="str">
        <f t="shared" si="5"/>
        <v/>
      </c>
    </row>
    <row r="322" spans="1:7" x14ac:dyDescent="0.25">
      <c r="A322" t="str">
        <f>'Leverancespecifikation (LÅST)'!C325</f>
        <v>321Automatisk rumslukningsanlæg (ARS-anlæg)</v>
      </c>
      <c r="B322" t="str">
        <f>_xlfn.CONCAT('Leverancespecifikation (LÅST)'!J325:L325,'Leverancespecifikation (LÅST)'!V325:CA325)</f>
        <v>4Automatisk rumslukningsanlæg (ARS-anlæg)El-komponent</v>
      </c>
      <c r="C322" t="str">
        <f>'Leverancespecifikation (LÅST)'!N325</f>
        <v>-</v>
      </c>
      <c r="D322" t="str">
        <f>VLOOKUP(Tabel4[[#This Row],[Data fra "5. Basis"]],Leverancespecifikation!C:C,1,FALSE)</f>
        <v>321Automatisk rumslukningsanlæg (ARS-anlæg)</v>
      </c>
      <c r="E322" t="str">
        <f>_xlfn.CONCAT(Leverancespecifikation!J325,Leverancespecifikation!K325,Leverancespecifikation!L325,Leverancespecifikation!V325:CA325)</f>
        <v>4Automatisk rumslukningsanlæg (ARS-anlæg)El-komponent</v>
      </c>
      <c r="F322" t="str">
        <f>Leverancespecifikation!N325</f>
        <v>-</v>
      </c>
      <c r="G322" t="str">
        <f t="shared" si="5"/>
        <v/>
      </c>
    </row>
    <row r="323" spans="1:7" x14ac:dyDescent="0.25">
      <c r="A323" t="str">
        <f>'Leverancespecifikation (LÅST)'!C326</f>
        <v>322Automatisk vandslukningsanlæg (AVS-anlæg)</v>
      </c>
      <c r="B323" t="str">
        <f>_xlfn.CONCAT('Leverancespecifikation (LÅST)'!J326:L326,'Leverancespecifikation (LÅST)'!V326:CA326)</f>
        <v>4Automatisk vandslukningsanlæg (AVS-anlæg)El-komponent</v>
      </c>
      <c r="C323" t="str">
        <f>'Leverancespecifikation (LÅST)'!N326</f>
        <v>-</v>
      </c>
      <c r="D323" t="str">
        <f>VLOOKUP(Tabel4[[#This Row],[Data fra "5. Basis"]],Leverancespecifikation!C:C,1,FALSE)</f>
        <v>322Automatisk vandslukningsanlæg (AVS-anlæg)</v>
      </c>
      <c r="E323" t="str">
        <f>_xlfn.CONCAT(Leverancespecifikation!J326,Leverancespecifikation!K326,Leverancespecifikation!L326,Leverancespecifikation!V326:CA326)</f>
        <v>4Automatisk vandslukningsanlæg (AVS-anlæg)El-komponent</v>
      </c>
      <c r="F323" t="str">
        <f>Leverancespecifikation!N326</f>
        <v>-</v>
      </c>
      <c r="G323" t="str">
        <f t="shared" ref="G323:G386" si="6">IF(B323=E323,IF(C323=F323,"","P"),"P")</f>
        <v/>
      </c>
    </row>
    <row r="324" spans="1:7" x14ac:dyDescent="0.25">
      <c r="A324" t="str">
        <f>'Leverancespecifikation (LÅST)'!C327</f>
        <v>323Automatisk brandventilationsanlæg (ABV-anlæg)</v>
      </c>
      <c r="B324" t="str">
        <f>_xlfn.CONCAT('Leverancespecifikation (LÅST)'!J327:L327,'Leverancespecifikation (LÅST)'!V327:CA327)</f>
        <v>4Automatisk brandventilationsanlæg (ABV-anlæg)El-komponent</v>
      </c>
      <c r="C324" t="str">
        <f>'Leverancespecifikation (LÅST)'!N327</f>
        <v>-</v>
      </c>
      <c r="D324" t="str">
        <f>VLOOKUP(Tabel4[[#This Row],[Data fra "5. Basis"]],Leverancespecifikation!C:C,1,FALSE)</f>
        <v>323Automatisk brandventilationsanlæg (ABV-anlæg)</v>
      </c>
      <c r="E324" t="str">
        <f>_xlfn.CONCAT(Leverancespecifikation!J327,Leverancespecifikation!K327,Leverancespecifikation!L327,Leverancespecifikation!V327:CA327)</f>
        <v>4Automatisk brandventilationsanlæg (ABV-anlæg)El-komponent</v>
      </c>
      <c r="F324" t="str">
        <f>Leverancespecifikation!N327</f>
        <v>-</v>
      </c>
      <c r="G324" t="str">
        <f t="shared" si="6"/>
        <v/>
      </c>
    </row>
    <row r="325" spans="1:7" x14ac:dyDescent="0.25">
      <c r="A325" t="str">
        <f>'Leverancespecifikation (LÅST)'!C328</f>
        <v>324Monteringsmateriel for Personsikringsanlæg</v>
      </c>
      <c r="B325" t="str">
        <f>_xlfn.CONCAT('Leverancespecifikation (LÅST)'!J328:L328,'Leverancespecifikation (LÅST)'!V328:CA328)</f>
        <v>3Monteringsmateriel for Personsikringsanlæg</v>
      </c>
      <c r="C325" t="str">
        <f>'Leverancespecifikation (LÅST)'!N328</f>
        <v>-</v>
      </c>
      <c r="D325" t="str">
        <f>VLOOKUP(Tabel4[[#This Row],[Data fra "5. Basis"]],Leverancespecifikation!C:C,1,FALSE)</f>
        <v>324Monteringsmateriel for Personsikringsanlæg</v>
      </c>
      <c r="E325" t="str">
        <f>_xlfn.CONCAT(Leverancespecifikation!J328,Leverancespecifikation!K328,Leverancespecifikation!L328,Leverancespecifikation!V328:CA328)</f>
        <v>3Monteringsmateriel for Personsikringsanlæg</v>
      </c>
      <c r="F325" t="str">
        <f>Leverancespecifikation!N328</f>
        <v>-</v>
      </c>
      <c r="G325" t="str">
        <f t="shared" si="6"/>
        <v/>
      </c>
    </row>
    <row r="326" spans="1:7" x14ac:dyDescent="0.25">
      <c r="A326" t="str">
        <f>'Leverancespecifikation (LÅST)'!C329</f>
        <v>325Varslingsanlæg (VAR-anlæg)</v>
      </c>
      <c r="B326" t="str">
        <f>_xlfn.CONCAT('Leverancespecifikation (LÅST)'!J329:L329,'Leverancespecifikation (LÅST)'!V329:CA329)</f>
        <v>4Varslingsanlæg (VAR-anlæg)El-komponent</v>
      </c>
      <c r="C326" t="str">
        <f>'Leverancespecifikation (LÅST)'!N329</f>
        <v>-</v>
      </c>
      <c r="D326" t="str">
        <f>VLOOKUP(Tabel4[[#This Row],[Data fra "5. Basis"]],Leverancespecifikation!C:C,1,FALSE)</f>
        <v>325Varslingsanlæg (VAR-anlæg)</v>
      </c>
      <c r="E326" t="str">
        <f>_xlfn.CONCAT(Leverancespecifikation!J329,Leverancespecifikation!K329,Leverancespecifikation!L329,Leverancespecifikation!V329:CA329)</f>
        <v>4Varslingsanlæg (VAR-anlæg)El-komponent</v>
      </c>
      <c r="F326" t="str">
        <f>Leverancespecifikation!N329</f>
        <v>-</v>
      </c>
      <c r="G326" t="str">
        <f t="shared" si="6"/>
        <v/>
      </c>
    </row>
    <row r="327" spans="1:7" x14ac:dyDescent="0.25">
      <c r="A327" t="str">
        <f>'Leverancespecifikation (LÅST)'!C330</f>
        <v>326Nødkaldeanlæg</v>
      </c>
      <c r="B327" t="str">
        <f>_xlfn.CONCAT('Leverancespecifikation (LÅST)'!J330:L330,'Leverancespecifikation (LÅST)'!V330:CA330)</f>
        <v>4NødkaldeanlægEl-komponent</v>
      </c>
      <c r="C327" t="str">
        <f>'Leverancespecifikation (LÅST)'!N330</f>
        <v>-</v>
      </c>
      <c r="D327" t="str">
        <f>VLOOKUP(Tabel4[[#This Row],[Data fra "5. Basis"]],Leverancespecifikation!C:C,1,FALSE)</f>
        <v>326Nødkaldeanlæg</v>
      </c>
      <c r="E327" t="str">
        <f>_xlfn.CONCAT(Leverancespecifikation!J330,Leverancespecifikation!K330,Leverancespecifikation!L330,Leverancespecifikation!V330:CA330)</f>
        <v>4NødkaldeanlægEl-komponent</v>
      </c>
      <c r="F327" t="str">
        <f>Leverancespecifikation!N330</f>
        <v>-</v>
      </c>
      <c r="G327" t="str">
        <f t="shared" si="6"/>
        <v/>
      </c>
    </row>
    <row r="328" spans="1:7" x14ac:dyDescent="0.25">
      <c r="A328" t="str">
        <f>'Leverancespecifikation (LÅST)'!C331</f>
        <v>327Alarmanlæg i køle- og fryserum</v>
      </c>
      <c r="B328" t="str">
        <f>_xlfn.CONCAT('Leverancespecifikation (LÅST)'!J331:L331,'Leverancespecifikation (LÅST)'!V331:CA331)</f>
        <v>4Alarmanlæg i køle- og fryserumEl-komponent</v>
      </c>
      <c r="C328" t="str">
        <f>'Leverancespecifikation (LÅST)'!N331</f>
        <v>-</v>
      </c>
      <c r="D328" t="str">
        <f>VLOOKUP(Tabel4[[#This Row],[Data fra "5. Basis"]],Leverancespecifikation!C:C,1,FALSE)</f>
        <v>327Alarmanlæg i køle- og fryserum</v>
      </c>
      <c r="E328" t="str">
        <f>_xlfn.CONCAT(Leverancespecifikation!J331,Leverancespecifikation!K331,Leverancespecifikation!L331,Leverancespecifikation!V331:CA331)</f>
        <v>4Alarmanlæg i køle- og fryserumEl-komponent</v>
      </c>
      <c r="F328" t="str">
        <f>Leverancespecifikation!N331</f>
        <v>-</v>
      </c>
      <c r="G328" t="str">
        <f t="shared" si="6"/>
        <v/>
      </c>
    </row>
    <row r="329" spans="1:7" x14ac:dyDescent="0.25">
      <c r="A329" t="str">
        <f>'Leverancespecifikation (LÅST)'!C332</f>
        <v>328Detektoranlæg for personsikring</v>
      </c>
      <c r="B329" t="str">
        <f>_xlfn.CONCAT('Leverancespecifikation (LÅST)'!J332:L332,'Leverancespecifikation (LÅST)'!V332:CA332)</f>
        <v>4Detektoranlæg for personsikringEl-komponent</v>
      </c>
      <c r="C329" t="str">
        <f>'Leverancespecifikation (LÅST)'!N332</f>
        <v>-</v>
      </c>
      <c r="D329" t="str">
        <f>VLOOKUP(Tabel4[[#This Row],[Data fra "5. Basis"]],Leverancespecifikation!C:C,1,FALSE)</f>
        <v>328Detektoranlæg for personsikring</v>
      </c>
      <c r="E329" t="str">
        <f>_xlfn.CONCAT(Leverancespecifikation!J332,Leverancespecifikation!K332,Leverancespecifikation!L332,Leverancespecifikation!V332:CA332)</f>
        <v>4Detektoranlæg for personsikringEl-komponent</v>
      </c>
      <c r="F329" t="str">
        <f>Leverancespecifikation!N332</f>
        <v>-</v>
      </c>
      <c r="G329" t="str">
        <f t="shared" si="6"/>
        <v/>
      </c>
    </row>
    <row r="330" spans="1:7" x14ac:dyDescent="0.25">
      <c r="A330" t="str">
        <f>'Leverancespecifikation (LÅST)'!C333</f>
        <v>329Overfaldsalarm</v>
      </c>
      <c r="B330" t="str">
        <f>_xlfn.CONCAT('Leverancespecifikation (LÅST)'!J333:L333,'Leverancespecifikation (LÅST)'!V333:CA333)</f>
        <v>4OverfaldsalarmEl-komponent</v>
      </c>
      <c r="C330" t="str">
        <f>'Leverancespecifikation (LÅST)'!N333</f>
        <v>-</v>
      </c>
      <c r="D330" t="str">
        <f>VLOOKUP(Tabel4[[#This Row],[Data fra "5. Basis"]],Leverancespecifikation!C:C,1,FALSE)</f>
        <v>329Overfaldsalarm</v>
      </c>
      <c r="E330" t="str">
        <f>_xlfn.CONCAT(Leverancespecifikation!J333,Leverancespecifikation!K333,Leverancespecifikation!L333,Leverancespecifikation!V333:CA333)</f>
        <v>4OverfaldsalarmEl-komponent</v>
      </c>
      <c r="F330" t="str">
        <f>Leverancespecifikation!N333</f>
        <v>-</v>
      </c>
      <c r="G330" t="str">
        <f t="shared" si="6"/>
        <v/>
      </c>
    </row>
    <row r="331" spans="1:7" x14ac:dyDescent="0.25">
      <c r="A331" t="str">
        <f>'Leverancespecifikation (LÅST)'!C334</f>
        <v>330Patientkaldeanlæg</v>
      </c>
      <c r="B331" t="str">
        <f>_xlfn.CONCAT('Leverancespecifikation (LÅST)'!J334:L334,'Leverancespecifikation (LÅST)'!V334:CA334)</f>
        <v>4PatientkaldeanlægEl-komponent</v>
      </c>
      <c r="C331" t="str">
        <f>'Leverancespecifikation (LÅST)'!N334</f>
        <v>-</v>
      </c>
      <c r="D331" t="str">
        <f>VLOOKUP(Tabel4[[#This Row],[Data fra "5. Basis"]],Leverancespecifikation!C:C,1,FALSE)</f>
        <v>330Patientkaldeanlæg</v>
      </c>
      <c r="E331" t="str">
        <f>_xlfn.CONCAT(Leverancespecifikation!J334,Leverancespecifikation!K334,Leverancespecifikation!L334,Leverancespecifikation!V334:CA334)</f>
        <v>4PatientkaldeanlægEl-komponent</v>
      </c>
      <c r="F331" t="str">
        <f>Leverancespecifikation!N334</f>
        <v>-</v>
      </c>
      <c r="G331" t="str">
        <f t="shared" si="6"/>
        <v/>
      </c>
    </row>
    <row r="332" spans="1:7" x14ac:dyDescent="0.25">
      <c r="A332" t="str">
        <f>'Leverancespecifikation (LÅST)'!C335</f>
        <v>331Monteringsmateriel for Automatikkomponenter</v>
      </c>
      <c r="B332" t="str">
        <f>_xlfn.CONCAT('Leverancespecifikation (LÅST)'!J335:L335,'Leverancespecifikation (LÅST)'!V335:CA335)</f>
        <v>3Monteringsmateriel for Automatikkomponenter</v>
      </c>
      <c r="C332" t="str">
        <f>'Leverancespecifikation (LÅST)'!N335</f>
        <v>-</v>
      </c>
      <c r="D332" t="str">
        <f>VLOOKUP(Tabel4[[#This Row],[Data fra "5. Basis"]],Leverancespecifikation!C:C,1,FALSE)</f>
        <v>331Monteringsmateriel for Automatikkomponenter</v>
      </c>
      <c r="E332" t="str">
        <f>_xlfn.CONCAT(Leverancespecifikation!J335,Leverancespecifikation!K335,Leverancespecifikation!L335,Leverancespecifikation!V335:CA335)</f>
        <v>3Monteringsmateriel for Automatikkomponenter</v>
      </c>
      <c r="F332" t="str">
        <f>Leverancespecifikation!N335</f>
        <v>-</v>
      </c>
      <c r="G332" t="str">
        <f t="shared" si="6"/>
        <v/>
      </c>
    </row>
    <row r="333" spans="1:7" x14ac:dyDescent="0.25">
      <c r="A333" t="str">
        <f>'Leverancespecifikation (LÅST)'!C336</f>
        <v>332Luft/Gas transmitter, switche mv.</v>
      </c>
      <c r="B333" t="str">
        <f>_xlfn.CONCAT('Leverancespecifikation (LÅST)'!J336:L336,'Leverancespecifikation (LÅST)'!V336:CA336)</f>
        <v>4Luft/Gas transmitter, switche mv.El-komponent</v>
      </c>
      <c r="C333" t="str">
        <f>'Leverancespecifikation (LÅST)'!N336</f>
        <v>-</v>
      </c>
      <c r="D333" t="str">
        <f>VLOOKUP(Tabel4[[#This Row],[Data fra "5. Basis"]],Leverancespecifikation!C:C,1,FALSE)</f>
        <v>332Luft/Gas transmitter, switche mv.</v>
      </c>
      <c r="E333" t="str">
        <f>_xlfn.CONCAT(Leverancespecifikation!J336,Leverancespecifikation!K336,Leverancespecifikation!L336,Leverancespecifikation!V336:CA336)</f>
        <v>4Luft/Gas transmitter, switche mv.El-komponent</v>
      </c>
      <c r="F333" t="str">
        <f>Leverancespecifikation!N336</f>
        <v>-</v>
      </c>
      <c r="G333" t="str">
        <f t="shared" si="6"/>
        <v/>
      </c>
    </row>
    <row r="334" spans="1:7" x14ac:dyDescent="0.25">
      <c r="A334" t="str">
        <f>'Leverancespecifikation (LÅST)'!C337</f>
        <v>333Væske transmitter, switche mv.</v>
      </c>
      <c r="B334" t="str">
        <f>_xlfn.CONCAT('Leverancespecifikation (LÅST)'!J337:L337,'Leverancespecifikation (LÅST)'!V337:CA337)</f>
        <v>4Væske transmitter, switche mv.El-komponent</v>
      </c>
      <c r="C334" t="str">
        <f>'Leverancespecifikation (LÅST)'!N337</f>
        <v>-</v>
      </c>
      <c r="D334" t="str">
        <f>VLOOKUP(Tabel4[[#This Row],[Data fra "5. Basis"]],Leverancespecifikation!C:C,1,FALSE)</f>
        <v>333Væske transmitter, switche mv.</v>
      </c>
      <c r="E334" t="str">
        <f>_xlfn.CONCAT(Leverancespecifikation!J337,Leverancespecifikation!K337,Leverancespecifikation!L337,Leverancespecifikation!V337:CA337)</f>
        <v>4Væske transmitter, switche mv.El-komponent</v>
      </c>
      <c r="F334" t="str">
        <f>Leverancespecifikation!N337</f>
        <v>-</v>
      </c>
      <c r="G334" t="str">
        <f t="shared" si="6"/>
        <v/>
      </c>
    </row>
    <row r="335" spans="1:7" x14ac:dyDescent="0.25">
      <c r="A335" t="str">
        <f>'Leverancespecifikation (LÅST)'!C338</f>
        <v>334Temperatur transmitter, switche mv.</v>
      </c>
      <c r="B335" t="str">
        <f>_xlfn.CONCAT('Leverancespecifikation (LÅST)'!J338:L338,'Leverancespecifikation (LÅST)'!V338:CA338)</f>
        <v>4Temperatur transmitter, switche mv.El-komponent</v>
      </c>
      <c r="C335" t="str">
        <f>'Leverancespecifikation (LÅST)'!N338</f>
        <v>-</v>
      </c>
      <c r="D335" t="str">
        <f>VLOOKUP(Tabel4[[#This Row],[Data fra "5. Basis"]],Leverancespecifikation!C:C,1,FALSE)</f>
        <v>334Temperatur transmitter, switche mv.</v>
      </c>
      <c r="E335" t="str">
        <f>_xlfn.CONCAT(Leverancespecifikation!J338,Leverancespecifikation!K338,Leverancespecifikation!L338,Leverancespecifikation!V338:CA338)</f>
        <v>4Temperatur transmitter, switche mv.El-komponent</v>
      </c>
      <c r="F335" t="str">
        <f>Leverancespecifikation!N338</f>
        <v>-</v>
      </c>
      <c r="G335" t="str">
        <f t="shared" si="6"/>
        <v/>
      </c>
    </row>
    <row r="336" spans="1:7" x14ac:dyDescent="0.25">
      <c r="A336" t="str">
        <f>'Leverancespecifikation (LÅST)'!C339</f>
        <v>335Lys/bevægelse transmitter, switche mv.</v>
      </c>
      <c r="B336" t="str">
        <f>_xlfn.CONCAT('Leverancespecifikation (LÅST)'!J339:L339,'Leverancespecifikation (LÅST)'!V339:CA339)</f>
        <v>4Lys/bevægelse transmitter, switche mv.El-komponent</v>
      </c>
      <c r="C336" t="str">
        <f>'Leverancespecifikation (LÅST)'!N339</f>
        <v>-</v>
      </c>
      <c r="D336" t="str">
        <f>VLOOKUP(Tabel4[[#This Row],[Data fra "5. Basis"]],Leverancespecifikation!C:C,1,FALSE)</f>
        <v>335Lys/bevægelse transmitter, switche mv.</v>
      </c>
      <c r="E336" t="str">
        <f>_xlfn.CONCAT(Leverancespecifikation!J339,Leverancespecifikation!K339,Leverancespecifikation!L339,Leverancespecifikation!V339:CA339)</f>
        <v>4Lys/bevægelse transmitter, switche mv.El-komponent</v>
      </c>
      <c r="F336" t="str">
        <f>Leverancespecifikation!N339</f>
        <v>-</v>
      </c>
      <c r="G336" t="str">
        <f t="shared" si="6"/>
        <v/>
      </c>
    </row>
    <row r="337" spans="1:7" x14ac:dyDescent="0.25">
      <c r="A337" t="str">
        <f>'Leverancespecifikation (LÅST)'!C340</f>
        <v>336Brand transmitter, switche mv.</v>
      </c>
      <c r="B337" t="str">
        <f>_xlfn.CONCAT('Leverancespecifikation (LÅST)'!J340:L340,'Leverancespecifikation (LÅST)'!V340:CA340)</f>
        <v>4Brand transmitter, switche mv.El-komponent</v>
      </c>
      <c r="C337" t="str">
        <f>'Leverancespecifikation (LÅST)'!N340</f>
        <v>-</v>
      </c>
      <c r="D337" t="str">
        <f>VLOOKUP(Tabel4[[#This Row],[Data fra "5. Basis"]],Leverancespecifikation!C:C,1,FALSE)</f>
        <v>336Brand transmitter, switche mv.</v>
      </c>
      <c r="E337" t="str">
        <f>_xlfn.CONCAT(Leverancespecifikation!J340,Leverancespecifikation!K340,Leverancespecifikation!L340,Leverancespecifikation!V340:CA340)</f>
        <v>4Brand transmitter, switche mv.El-komponent</v>
      </c>
      <c r="F337" t="str">
        <f>Leverancespecifikation!N340</f>
        <v>-</v>
      </c>
      <c r="G337" t="str">
        <f t="shared" si="6"/>
        <v/>
      </c>
    </row>
    <row r="338" spans="1:7" x14ac:dyDescent="0.25">
      <c r="A338" t="str">
        <f>'Leverancespecifikation (LÅST)'!C341</f>
        <v>337Person-, materiale- og servicetransport</v>
      </c>
      <c r="B338" t="str">
        <f>_xlfn.CONCAT('Leverancespecifikation (LÅST)'!J341:L341,'Leverancespecifikation (LÅST)'!V341:CA341)</f>
        <v>2Person-, materiale- og servicetransport</v>
      </c>
      <c r="C338" t="str">
        <f>'Leverancespecifikation (LÅST)'!N341</f>
        <v>-</v>
      </c>
      <c r="D338" t="str">
        <f>VLOOKUP(Tabel4[[#This Row],[Data fra "5. Basis"]],Leverancespecifikation!C:C,1,FALSE)</f>
        <v>337Person-, materiale- og servicetransport</v>
      </c>
      <c r="E338" t="str">
        <f>_xlfn.CONCAT(Leverancespecifikation!J341,Leverancespecifikation!K341,Leverancespecifikation!L341,Leverancespecifikation!V341:CA341)</f>
        <v>2Person-, materiale- og servicetransport</v>
      </c>
      <c r="F338" t="str">
        <f>Leverancespecifikation!N341</f>
        <v>-</v>
      </c>
      <c r="G338" t="str">
        <f t="shared" si="6"/>
        <v/>
      </c>
    </row>
    <row r="339" spans="1:7" x14ac:dyDescent="0.25">
      <c r="A339" t="str">
        <f>'Leverancespecifikation (LÅST)'!C342</f>
        <v>338Forsyning til Persontransport</v>
      </c>
      <c r="B339" t="str">
        <f>_xlfn.CONCAT('Leverancespecifikation (LÅST)'!J342:L342,'Leverancespecifikation (LÅST)'!V342:CA342)</f>
        <v>3Forsyning til Persontransport-</v>
      </c>
      <c r="C339" t="str">
        <f>'Leverancespecifikation (LÅST)'!N342</f>
        <v>-</v>
      </c>
      <c r="D339" t="str">
        <f>VLOOKUP(Tabel4[[#This Row],[Data fra "5. Basis"]],Leverancespecifikation!C:C,1,FALSE)</f>
        <v>338Forsyning til Persontransport</v>
      </c>
      <c r="E339" t="str">
        <f>_xlfn.CONCAT(Leverancespecifikation!J342,Leverancespecifikation!K342,Leverancespecifikation!L342,Leverancespecifikation!V342:CA342)</f>
        <v>3Forsyning til Persontransport-</v>
      </c>
      <c r="F339" t="str">
        <f>Leverancespecifikation!N342</f>
        <v>-</v>
      </c>
      <c r="G339" t="str">
        <f t="shared" si="6"/>
        <v/>
      </c>
    </row>
    <row r="340" spans="1:7" x14ac:dyDescent="0.25">
      <c r="A340" t="str">
        <f>'Leverancespecifikation (LÅST)'!C343</f>
        <v>339Forsyning til elevatorer</v>
      </c>
      <c r="B340" t="str">
        <f>_xlfn.CONCAT('Leverancespecifikation (LÅST)'!J343:L343,'Leverancespecifikation (LÅST)'!V343:CA343)</f>
        <v>4Forsyning til elevatorer-</v>
      </c>
      <c r="C340" t="str">
        <f>'Leverancespecifikation (LÅST)'!N343</f>
        <v>-</v>
      </c>
      <c r="D340" t="str">
        <f>VLOOKUP(Tabel4[[#This Row],[Data fra "5. Basis"]],Leverancespecifikation!C:C,1,FALSE)</f>
        <v>339Forsyning til elevatorer</v>
      </c>
      <c r="E340" t="str">
        <f>_xlfn.CONCAT(Leverancespecifikation!J343,Leverancespecifikation!K343,Leverancespecifikation!L343,Leverancespecifikation!V343:CA343)</f>
        <v>4Forsyning til elevatorer-</v>
      </c>
      <c r="F340" t="str">
        <f>Leverancespecifikation!N343</f>
        <v>-</v>
      </c>
      <c r="G340" t="str">
        <f t="shared" si="6"/>
        <v/>
      </c>
    </row>
    <row r="341" spans="1:7" x14ac:dyDescent="0.25">
      <c r="A341" t="str">
        <f>'Leverancespecifikation (LÅST)'!C344</f>
        <v>340Forsyning til lifte</v>
      </c>
      <c r="B341" t="str">
        <f>_xlfn.CONCAT('Leverancespecifikation (LÅST)'!J344:L344,'Leverancespecifikation (LÅST)'!V344:CA344)</f>
        <v>4Forsyning til lifte-</v>
      </c>
      <c r="C341" t="str">
        <f>'Leverancespecifikation (LÅST)'!N344</f>
        <v>-</v>
      </c>
      <c r="D341" t="str">
        <f>VLOOKUP(Tabel4[[#This Row],[Data fra "5. Basis"]],Leverancespecifikation!C:C,1,FALSE)</f>
        <v>340Forsyning til lifte</v>
      </c>
      <c r="E341" t="str">
        <f>_xlfn.CONCAT(Leverancespecifikation!J344,Leverancespecifikation!K344,Leverancespecifikation!L344,Leverancespecifikation!V344:CA344)</f>
        <v>4Forsyning til lifte-</v>
      </c>
      <c r="F341" t="str">
        <f>Leverancespecifikation!N344</f>
        <v>-</v>
      </c>
      <c r="G341" t="str">
        <f t="shared" si="6"/>
        <v/>
      </c>
    </row>
    <row r="342" spans="1:7" x14ac:dyDescent="0.25">
      <c r="A342" t="str">
        <f>'Leverancespecifikation (LÅST)'!C345</f>
        <v>341Forsyning til rullende trapper</v>
      </c>
      <c r="B342" t="str">
        <f>_xlfn.CONCAT('Leverancespecifikation (LÅST)'!J345:L345,'Leverancespecifikation (LÅST)'!V345:CA345)</f>
        <v>4Forsyning til rullende trapper-</v>
      </c>
      <c r="C342" t="str">
        <f>'Leverancespecifikation (LÅST)'!N345</f>
        <v>-</v>
      </c>
      <c r="D342" t="str">
        <f>VLOOKUP(Tabel4[[#This Row],[Data fra "5. Basis"]],Leverancespecifikation!C:C,1,FALSE)</f>
        <v>341Forsyning til rullende trapper</v>
      </c>
      <c r="E342" t="str">
        <f>_xlfn.CONCAT(Leverancespecifikation!J345,Leverancespecifikation!K345,Leverancespecifikation!L345,Leverancespecifikation!V345:CA345)</f>
        <v>4Forsyning til rullende trapper-</v>
      </c>
      <c r="F342" t="str">
        <f>Leverancespecifikation!N345</f>
        <v>-</v>
      </c>
      <c r="G342" t="str">
        <f t="shared" si="6"/>
        <v/>
      </c>
    </row>
    <row r="343" spans="1:7" x14ac:dyDescent="0.25">
      <c r="A343" t="str">
        <f>'Leverancespecifikation (LÅST)'!C346</f>
        <v>342Forsyning til rullende fortove</v>
      </c>
      <c r="B343" t="str">
        <f>_xlfn.CONCAT('Leverancespecifikation (LÅST)'!J346:L346,'Leverancespecifikation (LÅST)'!V346:CA346)</f>
        <v>4Forsyning til rullende fortove-</v>
      </c>
      <c r="C343" t="str">
        <f>'Leverancespecifikation (LÅST)'!N346</f>
        <v>-</v>
      </c>
      <c r="D343" t="str">
        <f>VLOOKUP(Tabel4[[#This Row],[Data fra "5. Basis"]],Leverancespecifikation!C:C,1,FALSE)</f>
        <v>342Forsyning til rullende fortove</v>
      </c>
      <c r="E343" t="str">
        <f>_xlfn.CONCAT(Leverancespecifikation!J346,Leverancespecifikation!K346,Leverancespecifikation!L346,Leverancespecifikation!V346:CA346)</f>
        <v>4Forsyning til rullende fortove-</v>
      </c>
      <c r="F343" t="str">
        <f>Leverancespecifikation!N346</f>
        <v>-</v>
      </c>
      <c r="G343" t="str">
        <f t="shared" si="6"/>
        <v/>
      </c>
    </row>
    <row r="344" spans="1:7" x14ac:dyDescent="0.25">
      <c r="A344" t="str">
        <f>'Leverancespecifikation (LÅST)'!C347</f>
        <v>343Forsyning til Gods- og materialetransport</v>
      </c>
      <c r="B344" t="str">
        <f>_xlfn.CONCAT('Leverancespecifikation (LÅST)'!J347:L347,'Leverancespecifikation (LÅST)'!V347:CA347)</f>
        <v>3Forsyning til Gods- og materialetransport-</v>
      </c>
      <c r="C344" t="str">
        <f>'Leverancespecifikation (LÅST)'!N347</f>
        <v>-</v>
      </c>
      <c r="D344" t="str">
        <f>VLOOKUP(Tabel4[[#This Row],[Data fra "5. Basis"]],Leverancespecifikation!C:C,1,FALSE)</f>
        <v>343Forsyning til Gods- og materialetransport</v>
      </c>
      <c r="E344" t="str">
        <f>_xlfn.CONCAT(Leverancespecifikation!J347,Leverancespecifikation!K347,Leverancespecifikation!L347,Leverancespecifikation!V347:CA347)</f>
        <v>3Forsyning til Gods- og materialetransport-</v>
      </c>
      <c r="F344" t="str">
        <f>Leverancespecifikation!N347</f>
        <v>-</v>
      </c>
      <c r="G344" t="str">
        <f t="shared" si="6"/>
        <v/>
      </c>
    </row>
    <row r="345" spans="1:7" x14ac:dyDescent="0.25">
      <c r="A345" t="str">
        <f>'Leverancespecifikation (LÅST)'!C348</f>
        <v>344Forsyning til elevatorer</v>
      </c>
      <c r="B345" t="str">
        <f>_xlfn.CONCAT('Leverancespecifikation (LÅST)'!J348:L348,'Leverancespecifikation (LÅST)'!V348:CA348)</f>
        <v>4Forsyning til elevatorer-</v>
      </c>
      <c r="C345" t="str">
        <f>'Leverancespecifikation (LÅST)'!N348</f>
        <v>-</v>
      </c>
      <c r="D345" t="str">
        <f>VLOOKUP(Tabel4[[#This Row],[Data fra "5. Basis"]],Leverancespecifikation!C:C,1,FALSE)</f>
        <v>344Forsyning til elevatorer</v>
      </c>
      <c r="E345" t="str">
        <f>_xlfn.CONCAT(Leverancespecifikation!J348,Leverancespecifikation!K348,Leverancespecifikation!L348,Leverancespecifikation!V348:CA348)</f>
        <v>4Forsyning til elevatorer-</v>
      </c>
      <c r="F345" t="str">
        <f>Leverancespecifikation!N348</f>
        <v>-</v>
      </c>
      <c r="G345" t="str">
        <f t="shared" si="6"/>
        <v/>
      </c>
    </row>
    <row r="346" spans="1:7" x14ac:dyDescent="0.25">
      <c r="A346" t="str">
        <f>'Leverancespecifikation (LÅST)'!C349</f>
        <v>345Forsyning til lifte og sakseborde</v>
      </c>
      <c r="B346" t="str">
        <f>_xlfn.CONCAT('Leverancespecifikation (LÅST)'!J349:L349,'Leverancespecifikation (LÅST)'!V349:CA349)</f>
        <v>4Forsyning til lifte og sakseborde-</v>
      </c>
      <c r="C346" t="str">
        <f>'Leverancespecifikation (LÅST)'!N349</f>
        <v>-</v>
      </c>
      <c r="D346" t="str">
        <f>VLOOKUP(Tabel4[[#This Row],[Data fra "5. Basis"]],Leverancespecifikation!C:C,1,FALSE)</f>
        <v>345Forsyning til lifte og sakseborde</v>
      </c>
      <c r="E346" t="str">
        <f>_xlfn.CONCAT(Leverancespecifikation!J349,Leverancespecifikation!K349,Leverancespecifikation!L349,Leverancespecifikation!V349:CA349)</f>
        <v>4Forsyning til lifte og sakseborde-</v>
      </c>
      <c r="F346" t="str">
        <f>Leverancespecifikation!N349</f>
        <v>-</v>
      </c>
      <c r="G346" t="str">
        <f t="shared" si="6"/>
        <v/>
      </c>
    </row>
    <row r="347" spans="1:7" x14ac:dyDescent="0.25">
      <c r="A347" t="str">
        <f>'Leverancespecifikation (LÅST)'!C350</f>
        <v>346Forsyning til transportbånd</v>
      </c>
      <c r="B347" t="str">
        <f>_xlfn.CONCAT('Leverancespecifikation (LÅST)'!J350:L350,'Leverancespecifikation (LÅST)'!V350:CA350)</f>
        <v>4Forsyning til transportbånd-</v>
      </c>
      <c r="C347" t="str">
        <f>'Leverancespecifikation (LÅST)'!N350</f>
        <v>-</v>
      </c>
      <c r="D347" t="str">
        <f>VLOOKUP(Tabel4[[#This Row],[Data fra "5. Basis"]],Leverancespecifikation!C:C,1,FALSE)</f>
        <v>346Forsyning til transportbånd</v>
      </c>
      <c r="E347" t="str">
        <f>_xlfn.CONCAT(Leverancespecifikation!J350,Leverancespecifikation!K350,Leverancespecifikation!L350,Leverancespecifikation!V350:CA350)</f>
        <v>4Forsyning til transportbånd-</v>
      </c>
      <c r="F347" t="str">
        <f>Leverancespecifikation!N350</f>
        <v>-</v>
      </c>
      <c r="G347" t="str">
        <f t="shared" si="6"/>
        <v/>
      </c>
    </row>
    <row r="348" spans="1:7" x14ac:dyDescent="0.25">
      <c r="A348" t="str">
        <f>'Leverancespecifikation (LÅST)'!C351</f>
        <v>347Forsyning til kraner og taljer</v>
      </c>
      <c r="B348" t="str">
        <f>_xlfn.CONCAT('Leverancespecifikation (LÅST)'!J351:L351,'Leverancespecifikation (LÅST)'!V351:CA351)</f>
        <v>4Forsyning til kraner og taljer-</v>
      </c>
      <c r="C348" t="str">
        <f>'Leverancespecifikation (LÅST)'!N351</f>
        <v>-</v>
      </c>
      <c r="D348" t="str">
        <f>VLOOKUP(Tabel4[[#This Row],[Data fra "5. Basis"]],Leverancespecifikation!C:C,1,FALSE)</f>
        <v>347Forsyning til kraner og taljer</v>
      </c>
      <c r="E348" t="str">
        <f>_xlfn.CONCAT(Leverancespecifikation!J351,Leverancespecifikation!K351,Leverancespecifikation!L351,Leverancespecifikation!V351:CA351)</f>
        <v>4Forsyning til kraner og taljer-</v>
      </c>
      <c r="F348" t="str">
        <f>Leverancespecifikation!N351</f>
        <v>-</v>
      </c>
      <c r="G348" t="str">
        <f t="shared" si="6"/>
        <v/>
      </c>
    </row>
    <row r="349" spans="1:7" x14ac:dyDescent="0.25">
      <c r="A349" t="str">
        <f>'Leverancespecifikation (LÅST)'!C352</f>
        <v>348Forsyning til servicetransport</v>
      </c>
      <c r="B349" t="str">
        <f>_xlfn.CONCAT('Leverancespecifikation (LÅST)'!J352:L352,'Leverancespecifikation (LÅST)'!V352:CA352)</f>
        <v>3Forsyning til servicetransport-</v>
      </c>
      <c r="C349" t="str">
        <f>'Leverancespecifikation (LÅST)'!N352</f>
        <v>-</v>
      </c>
      <c r="D349" t="str">
        <f>VLOOKUP(Tabel4[[#This Row],[Data fra "5. Basis"]],Leverancespecifikation!C:C,1,FALSE)</f>
        <v>348Forsyning til servicetransport</v>
      </c>
      <c r="E349" t="str">
        <f>_xlfn.CONCAT(Leverancespecifikation!J352,Leverancespecifikation!K352,Leverancespecifikation!L352,Leverancespecifikation!V352:CA352)</f>
        <v>3Forsyning til servicetransport-</v>
      </c>
      <c r="F349" t="str">
        <f>Leverancespecifikation!N352</f>
        <v>-</v>
      </c>
      <c r="G349" t="str">
        <f t="shared" si="6"/>
        <v/>
      </c>
    </row>
    <row r="350" spans="1:7" x14ac:dyDescent="0.25">
      <c r="A350" t="str">
        <f>'Leverancespecifikation (LÅST)'!C353</f>
        <v>349Forsyning til servicesystemer</v>
      </c>
      <c r="B350" t="str">
        <f>_xlfn.CONCAT('Leverancespecifikation (LÅST)'!J353:L353,'Leverancespecifikation (LÅST)'!V353:CA353)</f>
        <v>4Forsyning til servicesystemer-</v>
      </c>
      <c r="C350" t="str">
        <f>'Leverancespecifikation (LÅST)'!N353</f>
        <v>-</v>
      </c>
      <c r="D350" t="str">
        <f>VLOOKUP(Tabel4[[#This Row],[Data fra "5. Basis"]],Leverancespecifikation!C:C,1,FALSE)</f>
        <v>349Forsyning til servicesystemer</v>
      </c>
      <c r="E350" t="str">
        <f>_xlfn.CONCAT(Leverancespecifikation!J353,Leverancespecifikation!K353,Leverancespecifikation!L353,Leverancespecifikation!V353:CA353)</f>
        <v>4Forsyning til servicesystemer-</v>
      </c>
      <c r="F350" t="str">
        <f>Leverancespecifikation!N353</f>
        <v>-</v>
      </c>
      <c r="G350" t="str">
        <f t="shared" si="6"/>
        <v/>
      </c>
    </row>
    <row r="351" spans="1:7" x14ac:dyDescent="0.25">
      <c r="A351" t="str">
        <f>'Leverancespecifikation (LÅST)'!C354</f>
        <v>350Inventar, Teknisk-, IT- og AV-udstyr</v>
      </c>
      <c r="B351" t="str">
        <f>_xlfn.CONCAT('Leverancespecifikation (LÅST)'!J354:L354,'Leverancespecifikation (LÅST)'!V354:CA354)</f>
        <v>2Inventar, Teknisk-, IT- og AV-udstyr</v>
      </c>
      <c r="C351" t="str">
        <f>'Leverancespecifikation (LÅST)'!N354</f>
        <v>-</v>
      </c>
      <c r="D351" t="str">
        <f>VLOOKUP(Tabel4[[#This Row],[Data fra "5. Basis"]],Leverancespecifikation!C:C,1,FALSE)</f>
        <v>350Inventar, Teknisk-, IT- og AV-udstyr</v>
      </c>
      <c r="E351" t="str">
        <f>_xlfn.CONCAT(Leverancespecifikation!J354,Leverancespecifikation!K354,Leverancespecifikation!L354,Leverancespecifikation!V354:CA354)</f>
        <v>2Inventar, Teknisk-, IT- og AV-udstyr</v>
      </c>
      <c r="F351" t="str">
        <f>Leverancespecifikation!N354</f>
        <v>-</v>
      </c>
      <c r="G351" t="str">
        <f t="shared" si="6"/>
        <v/>
      </c>
    </row>
    <row r="352" spans="1:7" x14ac:dyDescent="0.25">
      <c r="A352" t="str">
        <f>'Leverancespecifikation (LÅST)'!C355</f>
        <v>351AV-udstyr</v>
      </c>
      <c r="B352" t="str">
        <f>_xlfn.CONCAT('Leverancespecifikation (LÅST)'!J355:L355,'Leverancespecifikation (LÅST)'!V355:CA355)</f>
        <v>4AV-udstyrInventar Særlig udstyr. Skal være tilvalgt i YBL18 9.40.</v>
      </c>
      <c r="C352" t="str">
        <f>'Leverancespecifikation (LÅST)'!N355</f>
        <v>-</v>
      </c>
      <c r="D352" t="str">
        <f>VLOOKUP(Tabel4[[#This Row],[Data fra "5. Basis"]],Leverancespecifikation!C:C,1,FALSE)</f>
        <v>351AV-udstyr</v>
      </c>
      <c r="E352" t="str">
        <f>_xlfn.CONCAT(Leverancespecifikation!J355,Leverancespecifikation!K355,Leverancespecifikation!L355,Leverancespecifikation!V355:CA355)</f>
        <v>4AV-udstyrInventar Særlig udstyr. Skal være tilvalgt i YBL18 9.40.</v>
      </c>
      <c r="F352" t="str">
        <f>Leverancespecifikation!N355</f>
        <v>-</v>
      </c>
      <c r="G352" t="str">
        <f t="shared" si="6"/>
        <v/>
      </c>
    </row>
    <row r="353" spans="1:7" x14ac:dyDescent="0.25">
      <c r="A353" t="str">
        <f>'Leverancespecifikation (LÅST)'!C356</f>
        <v>352IT-udstyr</v>
      </c>
      <c r="B353" t="str">
        <f>_xlfn.CONCAT('Leverancespecifikation (LÅST)'!J356:L356,'Leverancespecifikation (LÅST)'!V356:CA356)</f>
        <v>4IT-udstyrInventar Særlig udstyr. Skal være tilvalgt i YBL18 9.40.</v>
      </c>
      <c r="C353" t="str">
        <f>'Leverancespecifikation (LÅST)'!N356</f>
        <v>-</v>
      </c>
      <c r="D353" t="str">
        <f>VLOOKUP(Tabel4[[#This Row],[Data fra "5. Basis"]],Leverancespecifikation!C:C,1,FALSE)</f>
        <v>352IT-udstyr</v>
      </c>
      <c r="E353" t="str">
        <f>_xlfn.CONCAT(Leverancespecifikation!J356,Leverancespecifikation!K356,Leverancespecifikation!L356,Leverancespecifikation!V356:CA356)</f>
        <v>4IT-udstyrInventar Særlig udstyr. Skal være tilvalgt i YBL18 9.40.</v>
      </c>
      <c r="F353" t="str">
        <f>Leverancespecifikation!N356</f>
        <v>-</v>
      </c>
      <c r="G353" t="str">
        <f t="shared" si="6"/>
        <v/>
      </c>
    </row>
    <row r="354" spans="1:7" x14ac:dyDescent="0.25">
      <c r="A354" t="str">
        <f>'Leverancespecifikation (LÅST)'!C357</f>
        <v>353Løs belysning</v>
      </c>
      <c r="B354" t="str">
        <f>_xlfn.CONCAT('Leverancespecifikation (LÅST)'!J357:L357,'Leverancespecifikation (LÅST)'!V357:CA357)</f>
        <v>4Løs belysningInventar Løse belysninsganstande som en det af indretningen. Eksempel bord- og gulvlamper.</v>
      </c>
      <c r="C354" t="str">
        <f>'Leverancespecifikation (LÅST)'!N357</f>
        <v>-</v>
      </c>
      <c r="D354" t="str">
        <f>VLOOKUP(Tabel4[[#This Row],[Data fra "5. Basis"]],Leverancespecifikation!C:C,1,FALSE)</f>
        <v>353Løs belysning</v>
      </c>
      <c r="E354" t="str">
        <f>_xlfn.CONCAT(Leverancespecifikation!J357,Leverancespecifikation!K357,Leverancespecifikation!L357,Leverancespecifikation!V357:CA357)</f>
        <v>4Løs belysningInventar Løse belysninsganstande som en det af indretningen. Eksempel bord- og gulvlamper.</v>
      </c>
      <c r="F354" t="str">
        <f>Leverancespecifikation!N357</f>
        <v>-</v>
      </c>
      <c r="G354" t="str">
        <f t="shared" si="6"/>
        <v/>
      </c>
    </row>
    <row r="355" spans="1:7" x14ac:dyDescent="0.25">
      <c r="A355" t="str">
        <f>'Leverancespecifikation (LÅST)'!C358</f>
        <v>354Automater</v>
      </c>
      <c r="B355" t="str">
        <f>_xlfn.CONCAT('Leverancespecifikation (LÅST)'!J358:L358,'Leverancespecifikation (LÅST)'!V358:CA358)</f>
        <v xml:space="preserve">4AutomaterInventar </v>
      </c>
      <c r="C355" t="str">
        <f>'Leverancespecifikation (LÅST)'!N358</f>
        <v>-</v>
      </c>
      <c r="D355" t="str">
        <f>VLOOKUP(Tabel4[[#This Row],[Data fra "5. Basis"]],Leverancespecifikation!C:C,1,FALSE)</f>
        <v>354Automater</v>
      </c>
      <c r="E355" t="str">
        <f>_xlfn.CONCAT(Leverancespecifikation!J358,Leverancespecifikation!K358,Leverancespecifikation!L358,Leverancespecifikation!V358:CA358)</f>
        <v xml:space="preserve">4AutomaterInventar </v>
      </c>
      <c r="F355" t="str">
        <f>Leverancespecifikation!N358</f>
        <v>-</v>
      </c>
      <c r="G355" t="str">
        <f t="shared" si="6"/>
        <v/>
      </c>
    </row>
    <row r="356" spans="1:7" x14ac:dyDescent="0.25">
      <c r="A356" t="str">
        <f>'Leverancespecifikation (LÅST)'!C359</f>
        <v>355Brandslukningsudstyr</v>
      </c>
      <c r="B356" t="str">
        <f>_xlfn.CONCAT('Leverancespecifikation (LÅST)'!J359:L359,'Leverancespecifikation (LÅST)'!V359:CA359)</f>
        <v xml:space="preserve">4BrandslukningsudstyrInventar </v>
      </c>
      <c r="C356" t="str">
        <f>'Leverancespecifikation (LÅST)'!N359</f>
        <v>-</v>
      </c>
      <c r="D356" t="str">
        <f>VLOOKUP(Tabel4[[#This Row],[Data fra "5. Basis"]],Leverancespecifikation!C:C,1,FALSE)</f>
        <v>355Brandslukningsudstyr</v>
      </c>
      <c r="E356" t="str">
        <f>_xlfn.CONCAT(Leverancespecifikation!J359,Leverancespecifikation!K359,Leverancespecifikation!L359,Leverancespecifikation!V359:CA359)</f>
        <v xml:space="preserve">4BrandslukningsudstyrInventar </v>
      </c>
      <c r="F356" t="str">
        <f>Leverancespecifikation!N359</f>
        <v>-</v>
      </c>
      <c r="G356" t="str">
        <f t="shared" si="6"/>
        <v/>
      </c>
    </row>
    <row r="357" spans="1:7" x14ac:dyDescent="0.25">
      <c r="A357" t="str">
        <f>'Leverancespecifikation (LÅST)'!C360</f>
        <v>356Hårde hvidevarer</v>
      </c>
      <c r="B357" t="str">
        <f>_xlfn.CONCAT('Leverancespecifikation (LÅST)'!J360:L360,'Leverancespecifikation (LÅST)'!V360:CA360)</f>
        <v>2Hårde hvidevarer</v>
      </c>
      <c r="C357" t="str">
        <f>'Leverancespecifikation (LÅST)'!N360</f>
        <v>?</v>
      </c>
      <c r="D357" t="str">
        <f>VLOOKUP(Tabel4[[#This Row],[Data fra "5. Basis"]],Leverancespecifikation!C:C,1,FALSE)</f>
        <v>356Hårde hvidevarer</v>
      </c>
      <c r="E357" t="str">
        <f>_xlfn.CONCAT(Leverancespecifikation!J360,Leverancespecifikation!K360,Leverancespecifikation!L360,Leverancespecifikation!V360:CA360)</f>
        <v>2Hårde hvidevarer</v>
      </c>
      <c r="F357" t="str">
        <f>Leverancespecifikation!N360</f>
        <v>?</v>
      </c>
      <c r="G357" t="str">
        <f t="shared" si="6"/>
        <v/>
      </c>
    </row>
    <row r="358" spans="1:7" x14ac:dyDescent="0.25">
      <c r="A358" t="str">
        <f>'Leverancespecifikation (LÅST)'!C361</f>
        <v>357Ovne, kogeplader, køleskabe, frysere, opvaskemaskiner</v>
      </c>
      <c r="B358" t="str">
        <f>_xlfn.CONCAT('Leverancespecifikation (LÅST)'!J361:L361,'Leverancespecifikation (LÅST)'!V361:CA361)</f>
        <v xml:space="preserve">4Ovne, kogeplader, køleskabe, frysere, opvaskemaskinerInventar </v>
      </c>
      <c r="C358" t="str">
        <f>'Leverancespecifikation (LÅST)'!N361</f>
        <v>?</v>
      </c>
      <c r="D358" t="str">
        <f>VLOOKUP(Tabel4[[#This Row],[Data fra "5. Basis"]],Leverancespecifikation!C:C,1,FALSE)</f>
        <v>357Ovne, kogeplader, køleskabe, frysere, opvaskemaskiner</v>
      </c>
      <c r="E358" t="str">
        <f>_xlfn.CONCAT(Leverancespecifikation!J361,Leverancespecifikation!K361,Leverancespecifikation!L361,Leverancespecifikation!V361:CA361)</f>
        <v xml:space="preserve">4Ovne, kogeplader, køleskabe, frysere, opvaskemaskinerInventar </v>
      </c>
      <c r="F358" t="str">
        <f>Leverancespecifikation!N361</f>
        <v>?</v>
      </c>
      <c r="G358" t="str">
        <f t="shared" si="6"/>
        <v/>
      </c>
    </row>
    <row r="359" spans="1:7" x14ac:dyDescent="0.25">
      <c r="A359" t="str">
        <f>'Leverancespecifikation (LÅST)'!C362</f>
        <v>358Vaskemaskiner og tørretublmere</v>
      </c>
      <c r="B359" t="str">
        <f>_xlfn.CONCAT('Leverancespecifikation (LÅST)'!J362:L362,'Leverancespecifikation (LÅST)'!V362:CA362)</f>
        <v xml:space="preserve">4Vaskemaskiner og tørretublmereInventar </v>
      </c>
      <c r="C359" t="str">
        <f>'Leverancespecifikation (LÅST)'!N362</f>
        <v>?</v>
      </c>
      <c r="D359" t="str">
        <f>VLOOKUP(Tabel4[[#This Row],[Data fra "5. Basis"]],Leverancespecifikation!C:C,1,FALSE)</f>
        <v>358Vaskemaskiner og tørretublmere</v>
      </c>
      <c r="E359" t="str">
        <f>_xlfn.CONCAT(Leverancespecifikation!J362,Leverancespecifikation!K362,Leverancespecifikation!L362,Leverancespecifikation!V362:CA362)</f>
        <v xml:space="preserve">4Vaskemaskiner og tørretublmereInventar </v>
      </c>
      <c r="F359" t="str">
        <f>Leverancespecifikation!N362</f>
        <v>?</v>
      </c>
      <c r="G359" t="str">
        <f t="shared" si="6"/>
        <v/>
      </c>
    </row>
    <row r="360" spans="1:7" x14ac:dyDescent="0.25">
      <c r="A360" t="str">
        <f>'Leverancespecifikation (LÅST)'!C363</f>
        <v>359Vaskeri og betalingsautomater</v>
      </c>
      <c r="B360" t="str">
        <f>_xlfn.CONCAT('Leverancespecifikation (LÅST)'!J363:L363,'Leverancespecifikation (LÅST)'!V363:CA363)</f>
        <v xml:space="preserve">4Vaskeri og betalingsautomaterInventar </v>
      </c>
      <c r="C360" t="str">
        <f>'Leverancespecifikation (LÅST)'!N363</f>
        <v>-</v>
      </c>
      <c r="D360" t="str">
        <f>VLOOKUP(Tabel4[[#This Row],[Data fra "5. Basis"]],Leverancespecifikation!C:C,1,FALSE)</f>
        <v>359Vaskeri og betalingsautomater</v>
      </c>
      <c r="E360" t="str">
        <f>_xlfn.CONCAT(Leverancespecifikation!J363,Leverancespecifikation!K363,Leverancespecifikation!L363,Leverancespecifikation!V363:CA363)</f>
        <v xml:space="preserve">4Vaskeri og betalingsautomaterInventar </v>
      </c>
      <c r="F360" t="str">
        <f>Leverancespecifikation!N363</f>
        <v>-</v>
      </c>
      <c r="G360" t="str">
        <f t="shared" si="6"/>
        <v/>
      </c>
    </row>
    <row r="361" spans="1:7" x14ac:dyDescent="0.25">
      <c r="A361" t="str">
        <f>'Leverancespecifikation (LÅST)'!C364</f>
        <v>360Storkøkken</v>
      </c>
      <c r="B361" t="str">
        <f>_xlfn.CONCAT('Leverancespecifikation (LÅST)'!J364:L364,'Leverancespecifikation (LÅST)'!V364:CA364)</f>
        <v xml:space="preserve">4StorkøkkenInventar </v>
      </c>
      <c r="C361" t="str">
        <f>'Leverancespecifikation (LÅST)'!N364</f>
        <v>-</v>
      </c>
      <c r="D361" t="str">
        <f>VLOOKUP(Tabel4[[#This Row],[Data fra "5. Basis"]],Leverancespecifikation!C:C,1,FALSE)</f>
        <v>360Storkøkken</v>
      </c>
      <c r="E361" t="str">
        <f>_xlfn.CONCAT(Leverancespecifikation!J364,Leverancespecifikation!K364,Leverancespecifikation!L364,Leverancespecifikation!V364:CA364)</f>
        <v xml:space="preserve">4StorkøkkenInventar </v>
      </c>
      <c r="F361" t="str">
        <f>Leverancespecifikation!N364</f>
        <v>-</v>
      </c>
      <c r="G361" t="str">
        <f t="shared" si="6"/>
        <v/>
      </c>
    </row>
    <row r="362" spans="1:7" x14ac:dyDescent="0.25">
      <c r="A362" t="str">
        <f>'Leverancespecifikation (LÅST)'!C365</f>
        <v>361VVS</v>
      </c>
      <c r="B362" t="str">
        <f>_xlfn.CONCAT('Leverancespecifikation (LÅST)'!J365:L365,'Leverancespecifikation (LÅST)'!V365:CA365)</f>
        <v>1VVS</v>
      </c>
      <c r="C362" t="str">
        <f>'Leverancespecifikation (LÅST)'!N365</f>
        <v>X</v>
      </c>
      <c r="D362" t="str">
        <f>VLOOKUP(Tabel4[[#This Row],[Data fra "5. Basis"]],Leverancespecifikation!C:C,1,FALSE)</f>
        <v>361VVS</v>
      </c>
      <c r="E362" t="str">
        <f>_xlfn.CONCAT(Leverancespecifikation!J365,Leverancespecifikation!K365,Leverancespecifikation!L365,Leverancespecifikation!V365:CA365)</f>
        <v>1VVS</v>
      </c>
      <c r="F362" t="str">
        <f>Leverancespecifikation!N365</f>
        <v>X</v>
      </c>
      <c r="G362" t="str">
        <f t="shared" si="6"/>
        <v/>
      </c>
    </row>
    <row r="363" spans="1:7" x14ac:dyDescent="0.25">
      <c r="A363" t="str">
        <f>'Leverancespecifikation (LÅST)'!C366</f>
        <v>362Analytiske rum og systemer</v>
      </c>
      <c r="B363" t="str">
        <f>_xlfn.CONCAT('Leverancespecifikation (LÅST)'!J366:L366,'Leverancespecifikation (LÅST)'!V366:CA366)</f>
        <v>2Analytiske rum og systemer</v>
      </c>
      <c r="C363" t="str">
        <f>'Leverancespecifikation (LÅST)'!N366</f>
        <v>-</v>
      </c>
      <c r="D363" t="str">
        <f>VLOOKUP(Tabel4[[#This Row],[Data fra "5. Basis"]],Leverancespecifikation!C:C,1,FALSE)</f>
        <v>362Analytiske rum og systemer</v>
      </c>
      <c r="E363" t="str">
        <f>_xlfn.CONCAT(Leverancespecifikation!J366,Leverancespecifikation!K366,Leverancespecifikation!L366,Leverancespecifikation!V366:CA366)</f>
        <v>2Analytiske rum og systemer</v>
      </c>
      <c r="F363" t="str">
        <f>Leverancespecifikation!N366</f>
        <v>-</v>
      </c>
      <c r="G363" t="str">
        <f t="shared" si="6"/>
        <v/>
      </c>
    </row>
    <row r="364" spans="1:7" x14ac:dyDescent="0.25">
      <c r="A364" t="str">
        <f>'Leverancespecifikation (LÅST)'!C367</f>
        <v>363Spaces - Afløb og Sanitet</v>
      </c>
      <c r="B364" t="str">
        <f>_xlfn.CONCAT('Leverancespecifikation (LÅST)'!J367:L367,'Leverancespecifikation (LÅST)'!V367:CA367)</f>
        <v>4Spaces - Afløb og SanitetSpacesKan kombineres med andre Spaces.</v>
      </c>
      <c r="C364" t="str">
        <f>'Leverancespecifikation (LÅST)'!N367</f>
        <v>-</v>
      </c>
      <c r="D364" t="str">
        <f>VLOOKUP(Tabel4[[#This Row],[Data fra "5. Basis"]],Leverancespecifikation!C:C,1,FALSE)</f>
        <v>363Spaces - Afløb og Sanitet</v>
      </c>
      <c r="E364" t="str">
        <f>_xlfn.CONCAT(Leverancespecifikation!J367,Leverancespecifikation!K367,Leverancespecifikation!L367,Leverancespecifikation!V367:CA367)</f>
        <v>4Spaces - Afløb og SanitetSpacesKan kombineres med andre Spaces.</v>
      </c>
      <c r="F364" t="str">
        <f>Leverancespecifikation!N367</f>
        <v>-</v>
      </c>
      <c r="G364" t="str">
        <f t="shared" si="6"/>
        <v/>
      </c>
    </row>
    <row r="365" spans="1:7" x14ac:dyDescent="0.25">
      <c r="A365" t="str">
        <f>'Leverancespecifikation (LÅST)'!C368</f>
        <v>364Spaces - Vand</v>
      </c>
      <c r="B365" t="str">
        <f>_xlfn.CONCAT('Leverancespecifikation (LÅST)'!J368:L368,'Leverancespecifikation (LÅST)'!V368:CA368)</f>
        <v>4Spaces - VandSpacesKan kombineres med andre Spaces.</v>
      </c>
      <c r="C365" t="str">
        <f>'Leverancespecifikation (LÅST)'!N368</f>
        <v>-</v>
      </c>
      <c r="D365" t="str">
        <f>VLOOKUP(Tabel4[[#This Row],[Data fra "5. Basis"]],Leverancespecifikation!C:C,1,FALSE)</f>
        <v>364Spaces - Vand</v>
      </c>
      <c r="E365" t="str">
        <f>_xlfn.CONCAT(Leverancespecifikation!J368,Leverancespecifikation!K368,Leverancespecifikation!L368,Leverancespecifikation!V368:CA368)</f>
        <v>4Spaces - VandSpacesKan kombineres med andre Spaces.</v>
      </c>
      <c r="F365" t="str">
        <f>Leverancespecifikation!N368</f>
        <v>-</v>
      </c>
      <c r="G365" t="str">
        <f t="shared" si="6"/>
        <v/>
      </c>
    </row>
    <row r="366" spans="1:7" x14ac:dyDescent="0.25">
      <c r="A366" t="str">
        <f>'Leverancespecifikation (LÅST)'!C369</f>
        <v>365Spaces - Luftarter</v>
      </c>
      <c r="B366" t="str">
        <f>_xlfn.CONCAT('Leverancespecifikation (LÅST)'!J369:L369,'Leverancespecifikation (LÅST)'!V369:CA369)</f>
        <v>4Spaces - LuftarterSpacesKan kombineres med andre Spaces.</v>
      </c>
      <c r="C366" t="str">
        <f>'Leverancespecifikation (LÅST)'!N369</f>
        <v>-</v>
      </c>
      <c r="D366" t="str">
        <f>VLOOKUP(Tabel4[[#This Row],[Data fra "5. Basis"]],Leverancespecifikation!C:C,1,FALSE)</f>
        <v>365Spaces - Luftarter</v>
      </c>
      <c r="E366" t="str">
        <f>_xlfn.CONCAT(Leverancespecifikation!J369,Leverancespecifikation!K369,Leverancespecifikation!L369,Leverancespecifikation!V369:CA369)</f>
        <v>4Spaces - LuftarterSpacesKan kombineres med andre Spaces.</v>
      </c>
      <c r="F366" t="str">
        <f>Leverancespecifikation!N369</f>
        <v>-</v>
      </c>
      <c r="G366" t="str">
        <f t="shared" si="6"/>
        <v/>
      </c>
    </row>
    <row r="367" spans="1:7" x14ac:dyDescent="0.25">
      <c r="A367" t="str">
        <f>'Leverancespecifikation (LÅST)'!C370</f>
        <v>366Spaces - Køling</v>
      </c>
      <c r="B367" t="str">
        <f>_xlfn.CONCAT('Leverancespecifikation (LÅST)'!J370:L370,'Leverancespecifikation (LÅST)'!V370:CA370)</f>
        <v>4Spaces - KølingSpacesKan kombineres med andre Spaces.</v>
      </c>
      <c r="C367" t="str">
        <f>'Leverancespecifikation (LÅST)'!N370</f>
        <v>-</v>
      </c>
      <c r="D367" t="str">
        <f>VLOOKUP(Tabel4[[#This Row],[Data fra "5. Basis"]],Leverancespecifikation!C:C,1,FALSE)</f>
        <v>366Spaces - Køling</v>
      </c>
      <c r="E367" t="str">
        <f>_xlfn.CONCAT(Leverancespecifikation!J370,Leverancespecifikation!K370,Leverancespecifikation!L370,Leverancespecifikation!V370:CA370)</f>
        <v>4Spaces - KølingSpacesKan kombineres med andre Spaces.</v>
      </c>
      <c r="F367" t="str">
        <f>Leverancespecifikation!N370</f>
        <v>-</v>
      </c>
      <c r="G367" t="str">
        <f t="shared" si="6"/>
        <v/>
      </c>
    </row>
    <row r="368" spans="1:7" x14ac:dyDescent="0.25">
      <c r="A368" t="str">
        <f>'Leverancespecifikation (LÅST)'!C371</f>
        <v>367Spaces - Varme</v>
      </c>
      <c r="B368" t="str">
        <f>_xlfn.CONCAT('Leverancespecifikation (LÅST)'!J371:L371,'Leverancespecifikation (LÅST)'!V371:CA371)</f>
        <v>4Spaces - VarmeSpacesKan kombineres med andre Spaces.</v>
      </c>
      <c r="C368" t="str">
        <f>'Leverancespecifikation (LÅST)'!N371</f>
        <v>-</v>
      </c>
      <c r="D368" t="str">
        <f>VLOOKUP(Tabel4[[#This Row],[Data fra "5. Basis"]],Leverancespecifikation!C:C,1,FALSE)</f>
        <v>367Spaces - Varme</v>
      </c>
      <c r="E368" t="str">
        <f>_xlfn.CONCAT(Leverancespecifikation!J371,Leverancespecifikation!K371,Leverancespecifikation!L371,Leverancespecifikation!V371:CA371)</f>
        <v>4Spaces - VarmeSpacesKan kombineres med andre Spaces.</v>
      </c>
      <c r="F368" t="str">
        <f>Leverancespecifikation!N371</f>
        <v>-</v>
      </c>
      <c r="G368" t="str">
        <f t="shared" si="6"/>
        <v/>
      </c>
    </row>
    <row r="369" spans="1:7" x14ac:dyDescent="0.25">
      <c r="A369" t="str">
        <f>'Leverancespecifikation (LÅST)'!C372</f>
        <v>368Spaces - Ventilation</v>
      </c>
      <c r="B369" t="str">
        <f>_xlfn.CONCAT('Leverancespecifikation (LÅST)'!J372:L372,'Leverancespecifikation (LÅST)'!V372:CA372)</f>
        <v>4Spaces - VentilationSpacesKan kombineres med andre Spaces.</v>
      </c>
      <c r="C369" t="str">
        <f>'Leverancespecifikation (LÅST)'!N372</f>
        <v>-</v>
      </c>
      <c r="D369" t="str">
        <f>VLOOKUP(Tabel4[[#This Row],[Data fra "5. Basis"]],Leverancespecifikation!C:C,1,FALSE)</f>
        <v>368Spaces - Ventilation</v>
      </c>
      <c r="E369" t="str">
        <f>_xlfn.CONCAT(Leverancespecifikation!J372,Leverancespecifikation!K372,Leverancespecifikation!L372,Leverancespecifikation!V372:CA372)</f>
        <v>4Spaces - VentilationSpacesKan kombineres med andre Spaces.</v>
      </c>
      <c r="F369" t="str">
        <f>Leverancespecifikation!N372</f>
        <v>-</v>
      </c>
      <c r="G369" t="str">
        <f t="shared" si="6"/>
        <v/>
      </c>
    </row>
    <row r="370" spans="1:7" x14ac:dyDescent="0.25">
      <c r="A370" t="str">
        <f>'Leverancespecifikation (LÅST)'!C373</f>
        <v>369Spaces - Sprinkling</v>
      </c>
      <c r="B370" t="str">
        <f>_xlfn.CONCAT('Leverancespecifikation (LÅST)'!J373:L373,'Leverancespecifikation (LÅST)'!V373:CA373)</f>
        <v>4Spaces - SprinklingSpacesKan kombineres med andre Spaces.</v>
      </c>
      <c r="C370" t="str">
        <f>'Leverancespecifikation (LÅST)'!N373</f>
        <v>-</v>
      </c>
      <c r="D370" t="str">
        <f>VLOOKUP(Tabel4[[#This Row],[Data fra "5. Basis"]],Leverancespecifikation!C:C,1,FALSE)</f>
        <v>369Spaces - Sprinkling</v>
      </c>
      <c r="E370" t="str">
        <f>_xlfn.CONCAT(Leverancespecifikation!J373,Leverancespecifikation!K373,Leverancespecifikation!L373,Leverancespecifikation!V373:CA373)</f>
        <v>4Spaces - SprinklingSpacesKan kombineres med andre Spaces.</v>
      </c>
      <c r="F370" t="str">
        <f>Leverancespecifikation!N373</f>
        <v>-</v>
      </c>
      <c r="G370" t="str">
        <f t="shared" si="6"/>
        <v/>
      </c>
    </row>
    <row r="371" spans="1:7" x14ac:dyDescent="0.25">
      <c r="A371" t="str">
        <f>'Leverancespecifikation (LÅST)'!C374</f>
        <v>370Systemer - Afløb og Sanitet</v>
      </c>
      <c r="B371" t="str">
        <f>_xlfn.CONCAT('Leverancespecifikation (LÅST)'!J374:L374,'Leverancespecifikation (LÅST)'!V374:CA374)</f>
        <v>4Systemer - Afløb og Sanitet-</v>
      </c>
      <c r="C371" t="str">
        <f>'Leverancespecifikation (LÅST)'!N374</f>
        <v>-</v>
      </c>
      <c r="D371" t="str">
        <f>VLOOKUP(Tabel4[[#This Row],[Data fra "5. Basis"]],Leverancespecifikation!C:C,1,FALSE)</f>
        <v>370Systemer - Afløb og Sanitet</v>
      </c>
      <c r="E371" t="str">
        <f>_xlfn.CONCAT(Leverancespecifikation!J374,Leverancespecifikation!K374,Leverancespecifikation!L374,Leverancespecifikation!V374:CA374)</f>
        <v>4Systemer - Afløb og Sanitet-</v>
      </c>
      <c r="F371" t="str">
        <f>Leverancespecifikation!N374</f>
        <v>-</v>
      </c>
      <c r="G371" t="str">
        <f t="shared" si="6"/>
        <v/>
      </c>
    </row>
    <row r="372" spans="1:7" x14ac:dyDescent="0.25">
      <c r="A372" t="str">
        <f>'Leverancespecifikation (LÅST)'!C375</f>
        <v>371Systemer - Vand</v>
      </c>
      <c r="B372" t="str">
        <f>_xlfn.CONCAT('Leverancespecifikation (LÅST)'!J375:L375,'Leverancespecifikation (LÅST)'!V375:CA375)</f>
        <v>4Systemer - Vand-</v>
      </c>
      <c r="C372" t="str">
        <f>'Leverancespecifikation (LÅST)'!N375</f>
        <v>-</v>
      </c>
      <c r="D372" t="str">
        <f>VLOOKUP(Tabel4[[#This Row],[Data fra "5. Basis"]],Leverancespecifikation!C:C,1,FALSE)</f>
        <v>371Systemer - Vand</v>
      </c>
      <c r="E372" t="str">
        <f>_xlfn.CONCAT(Leverancespecifikation!J375,Leverancespecifikation!K375,Leverancespecifikation!L375,Leverancespecifikation!V375:CA375)</f>
        <v>4Systemer - Vand-</v>
      </c>
      <c r="F372" t="str">
        <f>Leverancespecifikation!N375</f>
        <v>-</v>
      </c>
      <c r="G372" t="str">
        <f t="shared" si="6"/>
        <v/>
      </c>
    </row>
    <row r="373" spans="1:7" x14ac:dyDescent="0.25">
      <c r="A373" t="str">
        <f>'Leverancespecifikation (LÅST)'!C376</f>
        <v>372Systemer - Luftarter</v>
      </c>
      <c r="B373" t="str">
        <f>_xlfn.CONCAT('Leverancespecifikation (LÅST)'!J376:L376,'Leverancespecifikation (LÅST)'!V376:CA376)</f>
        <v>4Systemer - Luftarter-</v>
      </c>
      <c r="C373" t="str">
        <f>'Leverancespecifikation (LÅST)'!N376</f>
        <v>-</v>
      </c>
      <c r="D373" t="str">
        <f>VLOOKUP(Tabel4[[#This Row],[Data fra "5. Basis"]],Leverancespecifikation!C:C,1,FALSE)</f>
        <v>372Systemer - Luftarter</v>
      </c>
      <c r="E373" t="str">
        <f>_xlfn.CONCAT(Leverancespecifikation!J376,Leverancespecifikation!K376,Leverancespecifikation!L376,Leverancespecifikation!V376:CA376)</f>
        <v>4Systemer - Luftarter-</v>
      </c>
      <c r="F373" t="str">
        <f>Leverancespecifikation!N376</f>
        <v>-</v>
      </c>
      <c r="G373" t="str">
        <f t="shared" si="6"/>
        <v/>
      </c>
    </row>
    <row r="374" spans="1:7" x14ac:dyDescent="0.25">
      <c r="A374" t="str">
        <f>'Leverancespecifikation (LÅST)'!C377</f>
        <v>373Systemer - Køling</v>
      </c>
      <c r="B374" t="str">
        <f>_xlfn.CONCAT('Leverancespecifikation (LÅST)'!J377:L377,'Leverancespecifikation (LÅST)'!V377:CA377)</f>
        <v>4Systemer - Køling-</v>
      </c>
      <c r="C374" t="str">
        <f>'Leverancespecifikation (LÅST)'!N377</f>
        <v>-</v>
      </c>
      <c r="D374" t="str">
        <f>VLOOKUP(Tabel4[[#This Row],[Data fra "5. Basis"]],Leverancespecifikation!C:C,1,FALSE)</f>
        <v>373Systemer - Køling</v>
      </c>
      <c r="E374" t="str">
        <f>_xlfn.CONCAT(Leverancespecifikation!J377,Leverancespecifikation!K377,Leverancespecifikation!L377,Leverancespecifikation!V377:CA377)</f>
        <v>4Systemer - Køling-</v>
      </c>
      <c r="F374" t="str">
        <f>Leverancespecifikation!N377</f>
        <v>-</v>
      </c>
      <c r="G374" t="str">
        <f t="shared" si="6"/>
        <v/>
      </c>
    </row>
    <row r="375" spans="1:7" x14ac:dyDescent="0.25">
      <c r="A375" t="str">
        <f>'Leverancespecifikation (LÅST)'!C378</f>
        <v>374Systemer - Varme</v>
      </c>
      <c r="B375" t="str">
        <f>_xlfn.CONCAT('Leverancespecifikation (LÅST)'!J378:L378,'Leverancespecifikation (LÅST)'!V378:CA378)</f>
        <v>4Systemer - Varme-</v>
      </c>
      <c r="C375" t="str">
        <f>'Leverancespecifikation (LÅST)'!N378</f>
        <v>-</v>
      </c>
      <c r="D375" t="str">
        <f>VLOOKUP(Tabel4[[#This Row],[Data fra "5. Basis"]],Leverancespecifikation!C:C,1,FALSE)</f>
        <v>374Systemer - Varme</v>
      </c>
      <c r="E375" t="str">
        <f>_xlfn.CONCAT(Leverancespecifikation!J378,Leverancespecifikation!K378,Leverancespecifikation!L378,Leverancespecifikation!V378:CA378)</f>
        <v>4Systemer - Varme-</v>
      </c>
      <c r="F375" t="str">
        <f>Leverancespecifikation!N378</f>
        <v>-</v>
      </c>
      <c r="G375" t="str">
        <f t="shared" si="6"/>
        <v/>
      </c>
    </row>
    <row r="376" spans="1:7" x14ac:dyDescent="0.25">
      <c r="A376" t="str">
        <f>'Leverancespecifikation (LÅST)'!C379</f>
        <v>375Systemer - Ventilation</v>
      </c>
      <c r="B376" t="str">
        <f>_xlfn.CONCAT('Leverancespecifikation (LÅST)'!J379:L379,'Leverancespecifikation (LÅST)'!V379:CA379)</f>
        <v>4Systemer - Ventilation-</v>
      </c>
      <c r="C376" t="str">
        <f>'Leverancespecifikation (LÅST)'!N379</f>
        <v>-</v>
      </c>
      <c r="D376" t="str">
        <f>VLOOKUP(Tabel4[[#This Row],[Data fra "5. Basis"]],Leverancespecifikation!C:C,1,FALSE)</f>
        <v>375Systemer - Ventilation</v>
      </c>
      <c r="E376" t="str">
        <f>_xlfn.CONCAT(Leverancespecifikation!J379,Leverancespecifikation!K379,Leverancespecifikation!L379,Leverancespecifikation!V379:CA379)</f>
        <v>4Systemer - Ventilation-</v>
      </c>
      <c r="F376" t="str">
        <f>Leverancespecifikation!N379</f>
        <v>-</v>
      </c>
      <c r="G376" t="str">
        <f t="shared" si="6"/>
        <v/>
      </c>
    </row>
    <row r="377" spans="1:7" x14ac:dyDescent="0.25">
      <c r="A377" t="str">
        <f>'Leverancespecifikation (LÅST)'!C380</f>
        <v>376Systemer - Sprinkling</v>
      </c>
      <c r="B377" t="str">
        <f>_xlfn.CONCAT('Leverancespecifikation (LÅST)'!J380:L380,'Leverancespecifikation (LÅST)'!V380:CA380)</f>
        <v>4Systemer - Sprinkling-</v>
      </c>
      <c r="C377" t="str">
        <f>'Leverancespecifikation (LÅST)'!N380</f>
        <v>-</v>
      </c>
      <c r="D377" t="str">
        <f>VLOOKUP(Tabel4[[#This Row],[Data fra "5. Basis"]],Leverancespecifikation!C:C,1,FALSE)</f>
        <v>376Systemer - Sprinkling</v>
      </c>
      <c r="E377" t="str">
        <f>_xlfn.CONCAT(Leverancespecifikation!J380,Leverancespecifikation!K380,Leverancespecifikation!L380,Leverancespecifikation!V380:CA380)</f>
        <v>4Systemer - Sprinkling-</v>
      </c>
      <c r="F377" t="str">
        <f>Leverancespecifikation!N380</f>
        <v>-</v>
      </c>
      <c r="G377" t="str">
        <f t="shared" si="6"/>
        <v/>
      </c>
    </row>
    <row r="378" spans="1:7" x14ac:dyDescent="0.25">
      <c r="A378" t="str">
        <f>'Leverancespecifikation (LÅST)'!C381</f>
        <v>377Føringsveje</v>
      </c>
      <c r="B378" t="str">
        <f>_xlfn.CONCAT('Leverancespecifikation (LÅST)'!J381:L381,'Leverancespecifikation (LÅST)'!V381:CA381)</f>
        <v>2Føringsveje</v>
      </c>
      <c r="C378" t="str">
        <f>'Leverancespecifikation (LÅST)'!N381</f>
        <v>X</v>
      </c>
      <c r="D378" t="str">
        <f>VLOOKUP(Tabel4[[#This Row],[Data fra "5. Basis"]],Leverancespecifikation!C:C,1,FALSE)</f>
        <v>377Føringsveje</v>
      </c>
      <c r="E378" t="str">
        <f>_xlfn.CONCAT(Leverancespecifikation!J381,Leverancespecifikation!K381,Leverancespecifikation!L381,Leverancespecifikation!V381:CA381)</f>
        <v>2Føringsveje</v>
      </c>
      <c r="F378" t="str">
        <f>Leverancespecifikation!N381</f>
        <v>X</v>
      </c>
      <c r="G378" t="str">
        <f t="shared" si="6"/>
        <v/>
      </c>
    </row>
    <row r="379" spans="1:7" x14ac:dyDescent="0.25">
      <c r="A379" t="str">
        <f>'Leverancespecifikation (LÅST)'!C382</f>
        <v xml:space="preserve">378Kloak/LAR systemer udenfor fundament </v>
      </c>
      <c r="B379" t="str">
        <f>_xlfn.CONCAT('Leverancespecifikation (LÅST)'!J382:L382,'Leverancespecifikation (LÅST)'!V382:CA382)</f>
        <v xml:space="preserve">3Kloak/LAR systemer udenfor fundament </v>
      </c>
      <c r="C379" t="str">
        <f>'Leverancespecifikation (LÅST)'!N382</f>
        <v>-</v>
      </c>
      <c r="D379" t="str">
        <f>VLOOKUP(Tabel4[[#This Row],[Data fra "5. Basis"]],Leverancespecifikation!C:C,1,FALSE)</f>
        <v xml:space="preserve">378Kloak/LAR systemer udenfor fundament </v>
      </c>
      <c r="E379" t="str">
        <f>_xlfn.CONCAT(Leverancespecifikation!J382,Leverancespecifikation!K382,Leverancespecifikation!L382,Leverancespecifikation!V382:CA382)</f>
        <v xml:space="preserve">3Kloak/LAR systemer udenfor fundament </v>
      </c>
      <c r="F379" t="str">
        <f>Leverancespecifikation!N382</f>
        <v>-</v>
      </c>
      <c r="G379" t="str">
        <f t="shared" si="6"/>
        <v/>
      </c>
    </row>
    <row r="380" spans="1:7" x14ac:dyDescent="0.25">
      <c r="A380" t="str">
        <f>'Leverancespecifikation (LÅST)'!C383</f>
        <v>379Hoved- og fordelingsføringsveje</v>
      </c>
      <c r="B380" t="str">
        <f>_xlfn.CONCAT('Leverancespecifikation (LÅST)'!J383:L383,'Leverancespecifikation (LÅST)'!V383:CA383)</f>
        <v>4Hoved- og fordelingsføringsvejeVVS-føringsvej</v>
      </c>
      <c r="C380" t="str">
        <f>'Leverancespecifikation (LÅST)'!N383</f>
        <v>-</v>
      </c>
      <c r="D380" t="str">
        <f>VLOOKUP(Tabel4[[#This Row],[Data fra "5. Basis"]],Leverancespecifikation!C:C,1,FALSE)</f>
        <v>379Hoved- og fordelingsføringsveje</v>
      </c>
      <c r="E380" t="str">
        <f>_xlfn.CONCAT(Leverancespecifikation!J383,Leverancespecifikation!K383,Leverancespecifikation!L383,Leverancespecifikation!V383:CA383)</f>
        <v>4Hoved- og fordelingsføringsvejeVVS-føringsvej</v>
      </c>
      <c r="F380" t="str">
        <f>Leverancespecifikation!N383</f>
        <v>-</v>
      </c>
      <c r="G380" t="str">
        <f t="shared" si="6"/>
        <v/>
      </c>
    </row>
    <row r="381" spans="1:7" x14ac:dyDescent="0.25">
      <c r="A381" t="str">
        <f>'Leverancespecifikation (LÅST)'!C384</f>
        <v>380Kloak/LAR systemer under bygning (Fra terrændæk og ned)</v>
      </c>
      <c r="B381" t="str">
        <f>_xlfn.CONCAT('Leverancespecifikation (LÅST)'!J384:L384,'Leverancespecifikation (LÅST)'!V384:CA384)</f>
        <v>3Kloak/LAR systemer under bygning (Fra terrændæk og ned)</v>
      </c>
      <c r="C381" t="str">
        <f>'Leverancespecifikation (LÅST)'!N384</f>
        <v>X</v>
      </c>
      <c r="D381" t="str">
        <f>VLOOKUP(Tabel4[[#This Row],[Data fra "5. Basis"]],Leverancespecifikation!C:C,1,FALSE)</f>
        <v>380Kloak/LAR systemer under bygning (Fra terrændæk og ned)</v>
      </c>
      <c r="E381" t="str">
        <f>_xlfn.CONCAT(Leverancespecifikation!J384,Leverancespecifikation!K384,Leverancespecifikation!L384,Leverancespecifikation!V384:CA384)</f>
        <v>3Kloak/LAR systemer under bygning (Fra terrændæk og ned)</v>
      </c>
      <c r="F381" t="str">
        <f>Leverancespecifikation!N384</f>
        <v>X</v>
      </c>
      <c r="G381" t="str">
        <f t="shared" si="6"/>
        <v/>
      </c>
    </row>
    <row r="382" spans="1:7" x14ac:dyDescent="0.25">
      <c r="A382" t="str">
        <f>'Leverancespecifikation (LÅST)'!C385</f>
        <v>381Hoved- og fordelingsføringsveje</v>
      </c>
      <c r="B382" t="str">
        <f>_xlfn.CONCAT('Leverancespecifikation (LÅST)'!J385:L385,'Leverancespecifikation (LÅST)'!V385:CA385)</f>
        <v>4Hoved- og fordelingsføringsvejeVVS-føringsvejVVS200VVS300VVS325VVS325</v>
      </c>
      <c r="C382" t="str">
        <f>'Leverancespecifikation (LÅST)'!N385</f>
        <v>X</v>
      </c>
      <c r="D382" t="str">
        <f>VLOOKUP(Tabel4[[#This Row],[Data fra "5. Basis"]],Leverancespecifikation!C:C,1,FALSE)</f>
        <v>381Hoved- og fordelingsføringsveje</v>
      </c>
      <c r="E382" t="str">
        <f>_xlfn.CONCAT(Leverancespecifikation!J385,Leverancespecifikation!K385,Leverancespecifikation!L385,Leverancespecifikation!V385:CA385)</f>
        <v>4Hoved- og fordelingsføringsvejeVVS-føringsvejVVS200VVS300VVS325VVS325</v>
      </c>
      <c r="F382" t="str">
        <f>Leverancespecifikation!N385</f>
        <v>X</v>
      </c>
      <c r="G382" t="str">
        <f t="shared" si="6"/>
        <v/>
      </c>
    </row>
    <row r="383" spans="1:7" x14ac:dyDescent="0.25">
      <c r="A383" t="str">
        <f>'Leverancespecifikation (LÅST)'!C386</f>
        <v>382Føring til komponenter og tilslutninger</v>
      </c>
      <c r="B383" t="str">
        <f>_xlfn.CONCAT('Leverancespecifikation (LÅST)'!J386:L386,'Leverancespecifikation (LÅST)'!V386:CA386)</f>
        <v>4Føring til komponenter og tilslutningerVVS-føringsvejVVS200VVS300VVS325VVS325</v>
      </c>
      <c r="C383" t="str">
        <f>'Leverancespecifikation (LÅST)'!N386</f>
        <v>X</v>
      </c>
      <c r="D383" t="str">
        <f>VLOOKUP(Tabel4[[#This Row],[Data fra "5. Basis"]],Leverancespecifikation!C:C,1,FALSE)</f>
        <v>382Føring til komponenter og tilslutninger</v>
      </c>
      <c r="E383" t="str">
        <f>_xlfn.CONCAT(Leverancespecifikation!J386,Leverancespecifikation!K386,Leverancespecifikation!L386,Leverancespecifikation!V386:CA386)</f>
        <v>4Føring til komponenter og tilslutningerVVS-føringsvejVVS200VVS300VVS325VVS325</v>
      </c>
      <c r="F383" t="str">
        <f>Leverancespecifikation!N386</f>
        <v>X</v>
      </c>
      <c r="G383" t="str">
        <f t="shared" si="6"/>
        <v/>
      </c>
    </row>
    <row r="384" spans="1:7" x14ac:dyDescent="0.25">
      <c r="A384" t="str">
        <f>'Leverancespecifikation (LÅST)'!C387</f>
        <v>383Afløb /Tagvand (i bygning)</v>
      </c>
      <c r="B384" t="str">
        <f>_xlfn.CONCAT('Leverancespecifikation (LÅST)'!J387:L387,'Leverancespecifikation (LÅST)'!V387:CA387)</f>
        <v>3Afløb /Tagvand (i bygning)</v>
      </c>
      <c r="C384" t="str">
        <f>'Leverancespecifikation (LÅST)'!N387</f>
        <v>X</v>
      </c>
      <c r="D384" t="str">
        <f>VLOOKUP(Tabel4[[#This Row],[Data fra "5. Basis"]],Leverancespecifikation!C:C,1,FALSE)</f>
        <v>383Afløb /Tagvand (i bygning)</v>
      </c>
      <c r="E384" t="str">
        <f>_xlfn.CONCAT(Leverancespecifikation!J387,Leverancespecifikation!K387,Leverancespecifikation!L387,Leverancespecifikation!V387:CA387)</f>
        <v>3Afløb /Tagvand (i bygning)</v>
      </c>
      <c r="F384" t="str">
        <f>Leverancespecifikation!N387</f>
        <v>X</v>
      </c>
      <c r="G384" t="str">
        <f t="shared" si="6"/>
        <v/>
      </c>
    </row>
    <row r="385" spans="1:7" x14ac:dyDescent="0.25">
      <c r="A385" t="str">
        <f>'Leverancespecifikation (LÅST)'!C388</f>
        <v>384Teknikrum/Teknikområder</v>
      </c>
      <c r="B385" t="str">
        <f>_xlfn.CONCAT('Leverancespecifikation (LÅST)'!J388:L388,'Leverancespecifikation (LÅST)'!V388:CA388)</f>
        <v>4Teknikrum/TeknikområderVVS-føringsvejVVS200VVS300VVS325VVS325</v>
      </c>
      <c r="C385" t="str">
        <f>'Leverancespecifikation (LÅST)'!N388</f>
        <v>X</v>
      </c>
      <c r="D385" t="str">
        <f>VLOOKUP(Tabel4[[#This Row],[Data fra "5. Basis"]],Leverancespecifikation!C:C,1,FALSE)</f>
        <v>384Teknikrum/Teknikområder</v>
      </c>
      <c r="E385" t="str">
        <f>_xlfn.CONCAT(Leverancespecifikation!J388,Leverancespecifikation!K388,Leverancespecifikation!L388,Leverancespecifikation!V388:CA388)</f>
        <v>4Teknikrum/TeknikområderVVS-føringsvejVVS200VVS300VVS325VVS325</v>
      </c>
      <c r="F385" t="str">
        <f>Leverancespecifikation!N388</f>
        <v>X</v>
      </c>
      <c r="G385" t="str">
        <f t="shared" si="6"/>
        <v/>
      </c>
    </row>
    <row r="386" spans="1:7" x14ac:dyDescent="0.25">
      <c r="A386" t="str">
        <f>'Leverancespecifikation (LÅST)'!C389</f>
        <v>385Skakte (lodrette hovedføringsveje)</v>
      </c>
      <c r="B386" t="str">
        <f>_xlfn.CONCAT('Leverancespecifikation (LÅST)'!J389:L389,'Leverancespecifikation (LÅST)'!V389:CA389)</f>
        <v>4Skakte (lodrette hovedføringsveje)VVS-føringsvejVVS200VVS300VVS325VVS325</v>
      </c>
      <c r="C386" t="str">
        <f>'Leverancespecifikation (LÅST)'!N389</f>
        <v>X</v>
      </c>
      <c r="D386" t="str">
        <f>VLOOKUP(Tabel4[[#This Row],[Data fra "5. Basis"]],Leverancespecifikation!C:C,1,FALSE)</f>
        <v>385Skakte (lodrette hovedføringsveje)</v>
      </c>
      <c r="E386" t="str">
        <f>_xlfn.CONCAT(Leverancespecifikation!J389,Leverancespecifikation!K389,Leverancespecifikation!L389,Leverancespecifikation!V389:CA389)</f>
        <v>4Skakte (lodrette hovedføringsveje)VVS-føringsvejVVS200VVS300VVS325VVS325</v>
      </c>
      <c r="F386" t="str">
        <f>Leverancespecifikation!N389</f>
        <v>X</v>
      </c>
      <c r="G386" t="str">
        <f t="shared" si="6"/>
        <v/>
      </c>
    </row>
    <row r="387" spans="1:7" x14ac:dyDescent="0.25">
      <c r="A387" t="str">
        <f>'Leverancespecifikation (LÅST)'!C390</f>
        <v>386Vandrette hoved- og fordelingsføringsveje</v>
      </c>
      <c r="B387" t="str">
        <f>_xlfn.CONCAT('Leverancespecifikation (LÅST)'!J390:L390,'Leverancespecifikation (LÅST)'!V390:CA390)</f>
        <v>4Vandrette hoved- og fordelingsføringsvejeVVS-føringsvejVVS200VVS300VVS325VVS325</v>
      </c>
      <c r="C387" t="str">
        <f>'Leverancespecifikation (LÅST)'!N390</f>
        <v>X</v>
      </c>
      <c r="D387" t="str">
        <f>VLOOKUP(Tabel4[[#This Row],[Data fra "5. Basis"]],Leverancespecifikation!C:C,1,FALSE)</f>
        <v>386Vandrette hoved- og fordelingsføringsveje</v>
      </c>
      <c r="E387" t="str">
        <f>_xlfn.CONCAT(Leverancespecifikation!J390,Leverancespecifikation!K390,Leverancespecifikation!L390,Leverancespecifikation!V390:CA390)</f>
        <v>4Vandrette hoved- og fordelingsføringsvejeVVS-føringsvejVVS200VVS300VVS325VVS325</v>
      </c>
      <c r="F387" t="str">
        <f>Leverancespecifikation!N390</f>
        <v>X</v>
      </c>
      <c r="G387" t="str">
        <f t="shared" ref="G387:G450" si="7">IF(B387=E387,IF(C387=F387,"","P"),"P")</f>
        <v/>
      </c>
    </row>
    <row r="388" spans="1:7" x14ac:dyDescent="0.25">
      <c r="A388" t="str">
        <f>'Leverancespecifikation (LÅST)'!C391</f>
        <v>387Føring til komponenter og tilslutninger i rum</v>
      </c>
      <c r="B388" t="str">
        <f>_xlfn.CONCAT('Leverancespecifikation (LÅST)'!J391:L391,'Leverancespecifikation (LÅST)'!V391:CA391)</f>
        <v>4Føring til komponenter og tilslutninger i rumVVS-føringsvej</v>
      </c>
      <c r="C388" t="str">
        <f>'Leverancespecifikation (LÅST)'!N391</f>
        <v>-</v>
      </c>
      <c r="D388" t="str">
        <f>VLOOKUP(Tabel4[[#This Row],[Data fra "5. Basis"]],Leverancespecifikation!C:C,1,FALSE)</f>
        <v>387Føring til komponenter og tilslutninger i rum</v>
      </c>
      <c r="E388" t="str">
        <f>_xlfn.CONCAT(Leverancespecifikation!J391,Leverancespecifikation!K391,Leverancespecifikation!L391,Leverancespecifikation!V391:CA391)</f>
        <v>4Føring til komponenter og tilslutninger i rumVVS-føringsvej</v>
      </c>
      <c r="F388" t="str">
        <f>Leverancespecifikation!N391</f>
        <v>-</v>
      </c>
      <c r="G388" t="str">
        <f t="shared" si="7"/>
        <v/>
      </c>
    </row>
    <row r="389" spans="1:7" x14ac:dyDescent="0.25">
      <c r="A389" t="str">
        <f>'Leverancespecifikation (LÅST)'!C392</f>
        <v>388Koblingsledninger (Pexrør) i gulv</v>
      </c>
      <c r="B389" t="str">
        <f>_xlfn.CONCAT('Leverancespecifikation (LÅST)'!J392:L392,'Leverancespecifikation (LÅST)'!V392:CA392)</f>
        <v>4Koblingsledninger (Pexrør) i gulvVVS-føringsvej</v>
      </c>
      <c r="C389" t="str">
        <f>'Leverancespecifikation (LÅST)'!N392</f>
        <v>-</v>
      </c>
      <c r="D389" t="str">
        <f>VLOOKUP(Tabel4[[#This Row],[Data fra "5. Basis"]],Leverancespecifikation!C:C,1,FALSE)</f>
        <v>388Koblingsledninger (Pexrør) i gulv</v>
      </c>
      <c r="E389" t="str">
        <f>_xlfn.CONCAT(Leverancespecifikation!J392,Leverancespecifikation!K392,Leverancespecifikation!L392,Leverancespecifikation!V392:CA392)</f>
        <v>4Koblingsledninger (Pexrør) i gulvVVS-føringsvej</v>
      </c>
      <c r="F389" t="str">
        <f>Leverancespecifikation!N392</f>
        <v>-</v>
      </c>
      <c r="G389" t="str">
        <f t="shared" si="7"/>
        <v/>
      </c>
    </row>
    <row r="390" spans="1:7" x14ac:dyDescent="0.25">
      <c r="A390" t="str">
        <f>'Leverancespecifikation (LÅST)'!C393</f>
        <v>389Koblingsledninger (Pexrør) i vægge</v>
      </c>
      <c r="B390" t="str">
        <f>_xlfn.CONCAT('Leverancespecifikation (LÅST)'!J393:L393,'Leverancespecifikation (LÅST)'!V393:CA393)</f>
        <v>4Koblingsledninger (Pexrør) i væggeVVS-føringsvej</v>
      </c>
      <c r="C390" t="str">
        <f>'Leverancespecifikation (LÅST)'!N393</f>
        <v>-</v>
      </c>
      <c r="D390" t="str">
        <f>VLOOKUP(Tabel4[[#This Row],[Data fra "5. Basis"]],Leverancespecifikation!C:C,1,FALSE)</f>
        <v>389Koblingsledninger (Pexrør) i vægge</v>
      </c>
      <c r="E390" t="str">
        <f>_xlfn.CONCAT(Leverancespecifikation!J393,Leverancespecifikation!K393,Leverancespecifikation!L393,Leverancespecifikation!V393:CA393)</f>
        <v>4Koblingsledninger (Pexrør) i væggeVVS-føringsvej</v>
      </c>
      <c r="F390" t="str">
        <f>Leverancespecifikation!N393</f>
        <v>-</v>
      </c>
      <c r="G390" t="str">
        <f t="shared" si="7"/>
        <v/>
      </c>
    </row>
    <row r="391" spans="1:7" x14ac:dyDescent="0.25">
      <c r="A391" t="str">
        <f>'Leverancespecifikation (LÅST)'!C394</f>
        <v>390Teknisk isolering</v>
      </c>
      <c r="B391" t="str">
        <f>_xlfn.CONCAT('Leverancespecifikation (LÅST)'!J394:L394,'Leverancespecifikation (LÅST)'!V394:CA394)</f>
        <v>4Teknisk isoleringVVS-føringsvejVVS200VVS300VVS325VVS325</v>
      </c>
      <c r="C391" t="str">
        <f>'Leverancespecifikation (LÅST)'!N394</f>
        <v>X</v>
      </c>
      <c r="D391" t="str">
        <f>VLOOKUP(Tabel4[[#This Row],[Data fra "5. Basis"]],Leverancespecifikation!C:C,1,FALSE)</f>
        <v>390Teknisk isolering</v>
      </c>
      <c r="E391" t="str">
        <f>_xlfn.CONCAT(Leverancespecifikation!J394,Leverancespecifikation!K394,Leverancespecifikation!L394,Leverancespecifikation!V394:CA394)</f>
        <v>4Teknisk isoleringVVS-føringsvejVVS200VVS300VVS325VVS325</v>
      </c>
      <c r="F391" t="str">
        <f>Leverancespecifikation!N394</f>
        <v>X</v>
      </c>
      <c r="G391" t="str">
        <f t="shared" si="7"/>
        <v/>
      </c>
    </row>
    <row r="392" spans="1:7" x14ac:dyDescent="0.25">
      <c r="A392" t="str">
        <f>'Leverancespecifikation (LÅST)'!C395</f>
        <v>391Bæringer</v>
      </c>
      <c r="B392" t="str">
        <f>_xlfn.CONCAT('Leverancespecifikation (LÅST)'!J395:L395,'Leverancespecifikation (LÅST)'!V395:CA395)</f>
        <v>4Bæringer-</v>
      </c>
      <c r="C392" t="str">
        <f>'Leverancespecifikation (LÅST)'!N395</f>
        <v>-</v>
      </c>
      <c r="D392" t="str">
        <f>VLOOKUP(Tabel4[[#This Row],[Data fra "5. Basis"]],Leverancespecifikation!C:C,1,FALSE)</f>
        <v>391Bæringer</v>
      </c>
      <c r="E392" t="str">
        <f>_xlfn.CONCAT(Leverancespecifikation!J395,Leverancespecifikation!K395,Leverancespecifikation!L395,Leverancespecifikation!V395:CA395)</f>
        <v>4Bæringer-</v>
      </c>
      <c r="F392" t="str">
        <f>Leverancespecifikation!N395</f>
        <v>-</v>
      </c>
      <c r="G392" t="str">
        <f t="shared" si="7"/>
        <v/>
      </c>
    </row>
    <row r="393" spans="1:7" x14ac:dyDescent="0.25">
      <c r="A393" t="str">
        <f>'Leverancespecifikation (LÅST)'!C396</f>
        <v>392Konsoller</v>
      </c>
      <c r="B393" t="str">
        <f>_xlfn.CONCAT('Leverancespecifikation (LÅST)'!J396:L396,'Leverancespecifikation (LÅST)'!V396:CA396)</f>
        <v>4Konsoller-</v>
      </c>
      <c r="C393" t="str">
        <f>'Leverancespecifikation (LÅST)'!N396</f>
        <v>-</v>
      </c>
      <c r="D393" t="str">
        <f>VLOOKUP(Tabel4[[#This Row],[Data fra "5. Basis"]],Leverancespecifikation!C:C,1,FALSE)</f>
        <v>392Konsoller</v>
      </c>
      <c r="E393" t="str">
        <f>_xlfn.CONCAT(Leverancespecifikation!J396,Leverancespecifikation!K396,Leverancespecifikation!L396,Leverancespecifikation!V396:CA396)</f>
        <v>4Konsoller-</v>
      </c>
      <c r="F393" t="str">
        <f>Leverancespecifikation!N396</f>
        <v>-</v>
      </c>
      <c r="G393" t="str">
        <f t="shared" si="7"/>
        <v/>
      </c>
    </row>
    <row r="394" spans="1:7" x14ac:dyDescent="0.25">
      <c r="A394" t="str">
        <f>'Leverancespecifikation (LÅST)'!C397</f>
        <v>393Stativer</v>
      </c>
      <c r="B394" t="str">
        <f>_xlfn.CONCAT('Leverancespecifikation (LÅST)'!J397:L397,'Leverancespecifikation (LÅST)'!V397:CA397)</f>
        <v>4Stativer-</v>
      </c>
      <c r="C394" t="str">
        <f>'Leverancespecifikation (LÅST)'!N397</f>
        <v>-</v>
      </c>
      <c r="D394" t="str">
        <f>VLOOKUP(Tabel4[[#This Row],[Data fra "5. Basis"]],Leverancespecifikation!C:C,1,FALSE)</f>
        <v>393Stativer</v>
      </c>
      <c r="E394" t="str">
        <f>_xlfn.CONCAT(Leverancespecifikation!J397,Leverancespecifikation!K397,Leverancespecifikation!L397,Leverancespecifikation!V397:CA397)</f>
        <v>4Stativer-</v>
      </c>
      <c r="F394" t="str">
        <f>Leverancespecifikation!N397</f>
        <v>-</v>
      </c>
      <c r="G394" t="str">
        <f t="shared" si="7"/>
        <v/>
      </c>
    </row>
    <row r="395" spans="1:7" x14ac:dyDescent="0.25">
      <c r="A395" t="str">
        <f>'Leverancespecifikation (LÅST)'!C398</f>
        <v>394Hul- og recesobjekter</v>
      </c>
      <c r="B395" t="str">
        <f>_xlfn.CONCAT('Leverancespecifikation (LÅST)'!J398:L398,'Leverancespecifikation (LÅST)'!V398:CA398)</f>
        <v>4Hul- og recesobjekterReces- og hulobjekter</v>
      </c>
      <c r="C395" t="str">
        <f>'Leverancespecifikation (LÅST)'!N398</f>
        <v>-</v>
      </c>
      <c r="D395" t="str">
        <f>VLOOKUP(Tabel4[[#This Row],[Data fra "5. Basis"]],Leverancespecifikation!C:C,1,FALSE)</f>
        <v>394Hul- og recesobjekter</v>
      </c>
      <c r="E395" t="str">
        <f>_xlfn.CONCAT(Leverancespecifikation!J398,Leverancespecifikation!K398,Leverancespecifikation!L398,Leverancespecifikation!V398:CA398)</f>
        <v>4Hul- og recesobjekterReces- og hulobjekter</v>
      </c>
      <c r="F395" t="str">
        <f>Leverancespecifikation!N398</f>
        <v>-</v>
      </c>
      <c r="G395" t="str">
        <f t="shared" si="7"/>
        <v/>
      </c>
    </row>
    <row r="396" spans="1:7" x14ac:dyDescent="0.25">
      <c r="A396" t="str">
        <f>'Leverancespecifikation (LÅST)'!C399</f>
        <v>395Hullukninger</v>
      </c>
      <c r="B396" t="str">
        <f>_xlfn.CONCAT('Leverancespecifikation (LÅST)'!J399:L399,'Leverancespecifikation (LÅST)'!V399:CA399)</f>
        <v>4Hullukninger-Gælder for bl.a. brandtætning og lydtætning.</v>
      </c>
      <c r="C396" t="str">
        <f>'Leverancespecifikation (LÅST)'!N399</f>
        <v>-</v>
      </c>
      <c r="D396" t="str">
        <f>VLOOKUP(Tabel4[[#This Row],[Data fra "5. Basis"]],Leverancespecifikation!C:C,1,FALSE)</f>
        <v>395Hullukninger</v>
      </c>
      <c r="E396" t="str">
        <f>_xlfn.CONCAT(Leverancespecifikation!J399,Leverancespecifikation!K399,Leverancespecifikation!L399,Leverancespecifikation!V399:CA399)</f>
        <v>4Hullukninger-Gælder for bl.a. brandtætning og lydtætning.</v>
      </c>
      <c r="F396" t="str">
        <f>Leverancespecifikation!N399</f>
        <v>-</v>
      </c>
      <c r="G396" t="str">
        <f t="shared" si="7"/>
        <v/>
      </c>
    </row>
    <row r="397" spans="1:7" x14ac:dyDescent="0.25">
      <c r="A397" t="str">
        <f>'Leverancespecifikation (LÅST)'!C400</f>
        <v>396Vand</v>
      </c>
      <c r="B397" t="str">
        <f>_xlfn.CONCAT('Leverancespecifikation (LÅST)'!J400:L400,'Leverancespecifikation (LÅST)'!V400:CA400)</f>
        <v>3Vand</v>
      </c>
      <c r="C397" t="str">
        <f>'Leverancespecifikation (LÅST)'!N400</f>
        <v>X</v>
      </c>
      <c r="D397" t="str">
        <f>VLOOKUP(Tabel4[[#This Row],[Data fra "5. Basis"]],Leverancespecifikation!C:C,1,FALSE)</f>
        <v>396Vand</v>
      </c>
      <c r="E397" t="str">
        <f>_xlfn.CONCAT(Leverancespecifikation!J400,Leverancespecifikation!K400,Leverancespecifikation!L400,Leverancespecifikation!V400:CA400)</f>
        <v>3Vand</v>
      </c>
      <c r="F397" t="str">
        <f>Leverancespecifikation!N400</f>
        <v>X</v>
      </c>
      <c r="G397" t="str">
        <f t="shared" si="7"/>
        <v/>
      </c>
    </row>
    <row r="398" spans="1:7" x14ac:dyDescent="0.25">
      <c r="A398" t="str">
        <f>'Leverancespecifikation (LÅST)'!C401</f>
        <v>397Teknikrum/Teknikområder</v>
      </c>
      <c r="B398" t="str">
        <f>_xlfn.CONCAT('Leverancespecifikation (LÅST)'!J401:L401,'Leverancespecifikation (LÅST)'!V401:CA401)</f>
        <v>4Teknikrum/TeknikområderVVS-føringsvejVVS200VVS300VVS325VVS325</v>
      </c>
      <c r="C398" t="str">
        <f>'Leverancespecifikation (LÅST)'!N401</f>
        <v>X</v>
      </c>
      <c r="D398" t="str">
        <f>VLOOKUP(Tabel4[[#This Row],[Data fra "5. Basis"]],Leverancespecifikation!C:C,1,FALSE)</f>
        <v>397Teknikrum/Teknikområder</v>
      </c>
      <c r="E398" t="str">
        <f>_xlfn.CONCAT(Leverancespecifikation!J401,Leverancespecifikation!K401,Leverancespecifikation!L401,Leverancespecifikation!V401:CA401)</f>
        <v>4Teknikrum/TeknikområderVVS-føringsvejVVS200VVS300VVS325VVS325</v>
      </c>
      <c r="F398" t="str">
        <f>Leverancespecifikation!N401</f>
        <v>X</v>
      </c>
      <c r="G398" t="str">
        <f t="shared" si="7"/>
        <v/>
      </c>
    </row>
    <row r="399" spans="1:7" x14ac:dyDescent="0.25">
      <c r="A399" t="str">
        <f>'Leverancespecifikation (LÅST)'!C402</f>
        <v>398Skakte (lodrette hovedføringsveje)</v>
      </c>
      <c r="B399" t="str">
        <f>_xlfn.CONCAT('Leverancespecifikation (LÅST)'!J402:L402,'Leverancespecifikation (LÅST)'!V402:CA402)</f>
        <v>4Skakte (lodrette hovedføringsveje)VVS-føringsvejVVS200VVS300VVS325VVS325</v>
      </c>
      <c r="C399" t="str">
        <f>'Leverancespecifikation (LÅST)'!N402</f>
        <v>X</v>
      </c>
      <c r="D399" t="str">
        <f>VLOOKUP(Tabel4[[#This Row],[Data fra "5. Basis"]],Leverancespecifikation!C:C,1,FALSE)</f>
        <v>398Skakte (lodrette hovedføringsveje)</v>
      </c>
      <c r="E399" t="str">
        <f>_xlfn.CONCAT(Leverancespecifikation!J402,Leverancespecifikation!K402,Leverancespecifikation!L402,Leverancespecifikation!V402:CA402)</f>
        <v>4Skakte (lodrette hovedføringsveje)VVS-føringsvejVVS200VVS300VVS325VVS325</v>
      </c>
      <c r="F399" t="str">
        <f>Leverancespecifikation!N402</f>
        <v>X</v>
      </c>
      <c r="G399" t="str">
        <f t="shared" si="7"/>
        <v/>
      </c>
    </row>
    <row r="400" spans="1:7" x14ac:dyDescent="0.25">
      <c r="A400" t="str">
        <f>'Leverancespecifikation (LÅST)'!C403</f>
        <v>399Vandrette hoved- og fordelingsføringsveje</v>
      </c>
      <c r="B400" t="str">
        <f>_xlfn.CONCAT('Leverancespecifikation (LÅST)'!J403:L403,'Leverancespecifikation (LÅST)'!V403:CA403)</f>
        <v>4Vandrette hoved- og fordelingsføringsvejeVVS-føringsvejVVS200VVS300VVS325VVS325</v>
      </c>
      <c r="C400" t="str">
        <f>'Leverancespecifikation (LÅST)'!N403</f>
        <v>X</v>
      </c>
      <c r="D400" t="str">
        <f>VLOOKUP(Tabel4[[#This Row],[Data fra "5. Basis"]],Leverancespecifikation!C:C,1,FALSE)</f>
        <v>399Vandrette hoved- og fordelingsføringsveje</v>
      </c>
      <c r="E400" t="str">
        <f>_xlfn.CONCAT(Leverancespecifikation!J403,Leverancespecifikation!K403,Leverancespecifikation!L403,Leverancespecifikation!V403:CA403)</f>
        <v>4Vandrette hoved- og fordelingsføringsvejeVVS-føringsvejVVS200VVS300VVS325VVS325</v>
      </c>
      <c r="F400" t="str">
        <f>Leverancespecifikation!N403</f>
        <v>X</v>
      </c>
      <c r="G400" t="str">
        <f t="shared" si="7"/>
        <v/>
      </c>
    </row>
    <row r="401" spans="1:7" x14ac:dyDescent="0.25">
      <c r="A401" t="str">
        <f>'Leverancespecifikation (LÅST)'!C404</f>
        <v>400Føring til Komponenter og tilslutninger i rum</v>
      </c>
      <c r="B401" t="str">
        <f>_xlfn.CONCAT('Leverancespecifikation (LÅST)'!J404:L404,'Leverancespecifikation (LÅST)'!V404:CA404)</f>
        <v>4Føring til Komponenter og tilslutninger i rumVVS-føringsvej</v>
      </c>
      <c r="C401" t="str">
        <f>'Leverancespecifikation (LÅST)'!N404</f>
        <v>-</v>
      </c>
      <c r="D401" t="str">
        <f>VLOOKUP(Tabel4[[#This Row],[Data fra "5. Basis"]],Leverancespecifikation!C:C,1,FALSE)</f>
        <v>400Føring til Komponenter og tilslutninger i rum</v>
      </c>
      <c r="E401" t="str">
        <f>_xlfn.CONCAT(Leverancespecifikation!J404,Leverancespecifikation!K404,Leverancespecifikation!L404,Leverancespecifikation!V404:CA404)</f>
        <v>4Føring til Komponenter og tilslutninger i rumVVS-føringsvej</v>
      </c>
      <c r="F401" t="str">
        <f>Leverancespecifikation!N404</f>
        <v>-</v>
      </c>
      <c r="G401" t="str">
        <f t="shared" si="7"/>
        <v/>
      </c>
    </row>
    <row r="402" spans="1:7" x14ac:dyDescent="0.25">
      <c r="A402" t="str">
        <f>'Leverancespecifikation (LÅST)'!C405</f>
        <v>401Koblingsledninger (Pexrør) i gulv</v>
      </c>
      <c r="B402" t="str">
        <f>_xlfn.CONCAT('Leverancespecifikation (LÅST)'!J405:L405,'Leverancespecifikation (LÅST)'!V405:CA405)</f>
        <v>4Koblingsledninger (Pexrør) i gulvVVS-føringsvej</v>
      </c>
      <c r="C402" t="str">
        <f>'Leverancespecifikation (LÅST)'!N405</f>
        <v>-</v>
      </c>
      <c r="D402" t="str">
        <f>VLOOKUP(Tabel4[[#This Row],[Data fra "5. Basis"]],Leverancespecifikation!C:C,1,FALSE)</f>
        <v>401Koblingsledninger (Pexrør) i gulv</v>
      </c>
      <c r="E402" t="str">
        <f>_xlfn.CONCAT(Leverancespecifikation!J405,Leverancespecifikation!K405,Leverancespecifikation!L405,Leverancespecifikation!V405:CA405)</f>
        <v>4Koblingsledninger (Pexrør) i gulvVVS-føringsvej</v>
      </c>
      <c r="F402" t="str">
        <f>Leverancespecifikation!N405</f>
        <v>-</v>
      </c>
      <c r="G402" t="str">
        <f t="shared" si="7"/>
        <v/>
      </c>
    </row>
    <row r="403" spans="1:7" x14ac:dyDescent="0.25">
      <c r="A403" t="str">
        <f>'Leverancespecifikation (LÅST)'!C406</f>
        <v>402Koblingsledninger (Pexrør) i vægge</v>
      </c>
      <c r="B403" t="str">
        <f>_xlfn.CONCAT('Leverancespecifikation (LÅST)'!J406:L406,'Leverancespecifikation (LÅST)'!V406:CA406)</f>
        <v>4Koblingsledninger (Pexrør) i væggeVVS-føringsvej</v>
      </c>
      <c r="C403" t="str">
        <f>'Leverancespecifikation (LÅST)'!N406</f>
        <v>-</v>
      </c>
      <c r="D403" t="str">
        <f>VLOOKUP(Tabel4[[#This Row],[Data fra "5. Basis"]],Leverancespecifikation!C:C,1,FALSE)</f>
        <v>402Koblingsledninger (Pexrør) i vægge</v>
      </c>
      <c r="E403" t="str">
        <f>_xlfn.CONCAT(Leverancespecifikation!J406,Leverancespecifikation!K406,Leverancespecifikation!L406,Leverancespecifikation!V406:CA406)</f>
        <v>4Koblingsledninger (Pexrør) i væggeVVS-føringsvej</v>
      </c>
      <c r="F403" t="str">
        <f>Leverancespecifikation!N406</f>
        <v>-</v>
      </c>
      <c r="G403" t="str">
        <f t="shared" si="7"/>
        <v/>
      </c>
    </row>
    <row r="404" spans="1:7" x14ac:dyDescent="0.25">
      <c r="A404" t="str">
        <f>'Leverancespecifikation (LÅST)'!C407</f>
        <v>403Teknisk isolering</v>
      </c>
      <c r="B404" t="str">
        <f>_xlfn.CONCAT('Leverancespecifikation (LÅST)'!J407:L407,'Leverancespecifikation (LÅST)'!V407:CA407)</f>
        <v>4Teknisk isoleringVVS-føringsvejVVS200VVS300VVS325VVS325</v>
      </c>
      <c r="C404" t="str">
        <f>'Leverancespecifikation (LÅST)'!N407</f>
        <v>X</v>
      </c>
      <c r="D404" t="str">
        <f>VLOOKUP(Tabel4[[#This Row],[Data fra "5. Basis"]],Leverancespecifikation!C:C,1,FALSE)</f>
        <v>403Teknisk isolering</v>
      </c>
      <c r="E404" t="str">
        <f>_xlfn.CONCAT(Leverancespecifikation!J407,Leverancespecifikation!K407,Leverancespecifikation!L407,Leverancespecifikation!V407:CA407)</f>
        <v>4Teknisk isoleringVVS-føringsvejVVS200VVS300VVS325VVS325</v>
      </c>
      <c r="F404" t="str">
        <f>Leverancespecifikation!N407</f>
        <v>X</v>
      </c>
      <c r="G404" t="str">
        <f t="shared" si="7"/>
        <v/>
      </c>
    </row>
    <row r="405" spans="1:7" x14ac:dyDescent="0.25">
      <c r="A405" t="str">
        <f>'Leverancespecifikation (LÅST)'!C408</f>
        <v>404Bæringer</v>
      </c>
      <c r="B405" t="str">
        <f>_xlfn.CONCAT('Leverancespecifikation (LÅST)'!J408:L408,'Leverancespecifikation (LÅST)'!V408:CA408)</f>
        <v>4Bæringer-</v>
      </c>
      <c r="C405" t="str">
        <f>'Leverancespecifikation (LÅST)'!N408</f>
        <v>-</v>
      </c>
      <c r="D405" t="str">
        <f>VLOOKUP(Tabel4[[#This Row],[Data fra "5. Basis"]],Leverancespecifikation!C:C,1,FALSE)</f>
        <v>404Bæringer</v>
      </c>
      <c r="E405" t="str">
        <f>_xlfn.CONCAT(Leverancespecifikation!J408,Leverancespecifikation!K408,Leverancespecifikation!L408,Leverancespecifikation!V408:CA408)</f>
        <v>4Bæringer-</v>
      </c>
      <c r="F405" t="str">
        <f>Leverancespecifikation!N408</f>
        <v>-</v>
      </c>
      <c r="G405" t="str">
        <f t="shared" si="7"/>
        <v/>
      </c>
    </row>
    <row r="406" spans="1:7" x14ac:dyDescent="0.25">
      <c r="A406" t="str">
        <f>'Leverancespecifikation (LÅST)'!C409</f>
        <v>405Konsoller</v>
      </c>
      <c r="B406" t="str">
        <f>_xlfn.CONCAT('Leverancespecifikation (LÅST)'!J409:L409,'Leverancespecifikation (LÅST)'!V409:CA409)</f>
        <v>4Konsoller-</v>
      </c>
      <c r="C406" t="str">
        <f>'Leverancespecifikation (LÅST)'!N409</f>
        <v>-</v>
      </c>
      <c r="D406" t="str">
        <f>VLOOKUP(Tabel4[[#This Row],[Data fra "5. Basis"]],Leverancespecifikation!C:C,1,FALSE)</f>
        <v>405Konsoller</v>
      </c>
      <c r="E406" t="str">
        <f>_xlfn.CONCAT(Leverancespecifikation!J409,Leverancespecifikation!K409,Leverancespecifikation!L409,Leverancespecifikation!V409:CA409)</f>
        <v>4Konsoller-</v>
      </c>
      <c r="F406" t="str">
        <f>Leverancespecifikation!N409</f>
        <v>-</v>
      </c>
      <c r="G406" t="str">
        <f t="shared" si="7"/>
        <v/>
      </c>
    </row>
    <row r="407" spans="1:7" x14ac:dyDescent="0.25">
      <c r="A407" t="str">
        <f>'Leverancespecifikation (LÅST)'!C410</f>
        <v>406Stativer</v>
      </c>
      <c r="B407" t="str">
        <f>_xlfn.CONCAT('Leverancespecifikation (LÅST)'!J410:L410,'Leverancespecifikation (LÅST)'!V410:CA410)</f>
        <v>4Stativer-</v>
      </c>
      <c r="C407" t="str">
        <f>'Leverancespecifikation (LÅST)'!N410</f>
        <v>-</v>
      </c>
      <c r="D407" t="str">
        <f>VLOOKUP(Tabel4[[#This Row],[Data fra "5. Basis"]],Leverancespecifikation!C:C,1,FALSE)</f>
        <v>406Stativer</v>
      </c>
      <c r="E407" t="str">
        <f>_xlfn.CONCAT(Leverancespecifikation!J410,Leverancespecifikation!K410,Leverancespecifikation!L410,Leverancespecifikation!V410:CA410)</f>
        <v>4Stativer-</v>
      </c>
      <c r="F407" t="str">
        <f>Leverancespecifikation!N410</f>
        <v>-</v>
      </c>
      <c r="G407" t="str">
        <f t="shared" si="7"/>
        <v/>
      </c>
    </row>
    <row r="408" spans="1:7" x14ac:dyDescent="0.25">
      <c r="A408" t="str">
        <f>'Leverancespecifikation (LÅST)'!C411</f>
        <v>407Hul- og recesobjekter</v>
      </c>
      <c r="B408" t="str">
        <f>_xlfn.CONCAT('Leverancespecifikation (LÅST)'!J411:L411,'Leverancespecifikation (LÅST)'!V411:CA411)</f>
        <v>4Hul- og recesobjekterReces- og hulobjekter</v>
      </c>
      <c r="C408" t="str">
        <f>'Leverancespecifikation (LÅST)'!N411</f>
        <v>-</v>
      </c>
      <c r="D408" t="str">
        <f>VLOOKUP(Tabel4[[#This Row],[Data fra "5. Basis"]],Leverancespecifikation!C:C,1,FALSE)</f>
        <v>407Hul- og recesobjekter</v>
      </c>
      <c r="E408" t="str">
        <f>_xlfn.CONCAT(Leverancespecifikation!J411,Leverancespecifikation!K411,Leverancespecifikation!L411,Leverancespecifikation!V411:CA411)</f>
        <v>4Hul- og recesobjekterReces- og hulobjekter</v>
      </c>
      <c r="F408" t="str">
        <f>Leverancespecifikation!N411</f>
        <v>-</v>
      </c>
      <c r="G408" t="str">
        <f t="shared" si="7"/>
        <v/>
      </c>
    </row>
    <row r="409" spans="1:7" x14ac:dyDescent="0.25">
      <c r="A409" t="str">
        <f>'Leverancespecifikation (LÅST)'!C412</f>
        <v>408Hullukninger</v>
      </c>
      <c r="B409" t="str">
        <f>_xlfn.CONCAT('Leverancespecifikation (LÅST)'!J412:L412,'Leverancespecifikation (LÅST)'!V412:CA412)</f>
        <v>4Hullukninger-Gælder for bl.a. brandtætning og lydtætning.</v>
      </c>
      <c r="C409" t="str">
        <f>'Leverancespecifikation (LÅST)'!N412</f>
        <v>-</v>
      </c>
      <c r="D409" t="str">
        <f>VLOOKUP(Tabel4[[#This Row],[Data fra "5. Basis"]],Leverancespecifikation!C:C,1,FALSE)</f>
        <v>408Hullukninger</v>
      </c>
      <c r="E409" t="str">
        <f>_xlfn.CONCAT(Leverancespecifikation!J412,Leverancespecifikation!K412,Leverancespecifikation!L412,Leverancespecifikation!V412:CA412)</f>
        <v>4Hullukninger-Gælder for bl.a. brandtætning og lydtætning.</v>
      </c>
      <c r="F409" t="str">
        <f>Leverancespecifikation!N412</f>
        <v>-</v>
      </c>
      <c r="G409" t="str">
        <f t="shared" si="7"/>
        <v/>
      </c>
    </row>
    <row r="410" spans="1:7" x14ac:dyDescent="0.25">
      <c r="A410" t="str">
        <f>'Leverancespecifikation (LÅST)'!C413</f>
        <v>409Luftarter</v>
      </c>
      <c r="B410" t="str">
        <f>_xlfn.CONCAT('Leverancespecifikation (LÅST)'!J413:L413,'Leverancespecifikation (LÅST)'!V413:CA413)</f>
        <v>3Luftarter</v>
      </c>
      <c r="C410" t="str">
        <f>'Leverancespecifikation (LÅST)'!N413</f>
        <v>X</v>
      </c>
      <c r="D410" t="str">
        <f>VLOOKUP(Tabel4[[#This Row],[Data fra "5. Basis"]],Leverancespecifikation!C:C,1,FALSE)</f>
        <v>409Luftarter</v>
      </c>
      <c r="E410" t="str">
        <f>_xlfn.CONCAT(Leverancespecifikation!J413,Leverancespecifikation!K413,Leverancespecifikation!L413,Leverancespecifikation!V413:CA413)</f>
        <v>3Luftarter</v>
      </c>
      <c r="F410" t="str">
        <f>Leverancespecifikation!N413</f>
        <v>X</v>
      </c>
      <c r="G410" t="str">
        <f t="shared" si="7"/>
        <v/>
      </c>
    </row>
    <row r="411" spans="1:7" x14ac:dyDescent="0.25">
      <c r="A411" t="str">
        <f>'Leverancespecifikation (LÅST)'!C414</f>
        <v>410Teknikrum/Teknikområder</v>
      </c>
      <c r="B411" t="str">
        <f>_xlfn.CONCAT('Leverancespecifikation (LÅST)'!J414:L414,'Leverancespecifikation (LÅST)'!V414:CA414)</f>
        <v>4Teknikrum/TeknikområderVVS-føringsvejVVS200VVS300VVS325VVS325</v>
      </c>
      <c r="C411" t="str">
        <f>'Leverancespecifikation (LÅST)'!N414</f>
        <v>X</v>
      </c>
      <c r="D411" t="str">
        <f>VLOOKUP(Tabel4[[#This Row],[Data fra "5. Basis"]],Leverancespecifikation!C:C,1,FALSE)</f>
        <v>410Teknikrum/Teknikområder</v>
      </c>
      <c r="E411" t="str">
        <f>_xlfn.CONCAT(Leverancespecifikation!J414,Leverancespecifikation!K414,Leverancespecifikation!L414,Leverancespecifikation!V414:CA414)</f>
        <v>4Teknikrum/TeknikområderVVS-føringsvejVVS200VVS300VVS325VVS325</v>
      </c>
      <c r="F411" t="str">
        <f>Leverancespecifikation!N414</f>
        <v>X</v>
      </c>
      <c r="G411" t="str">
        <f t="shared" si="7"/>
        <v/>
      </c>
    </row>
    <row r="412" spans="1:7" x14ac:dyDescent="0.25">
      <c r="A412" t="str">
        <f>'Leverancespecifikation (LÅST)'!C415</f>
        <v>411Skakte (lodrette hovedføringsveje)</v>
      </c>
      <c r="B412" t="str">
        <f>_xlfn.CONCAT('Leverancespecifikation (LÅST)'!J415:L415,'Leverancespecifikation (LÅST)'!V415:CA415)</f>
        <v>4Skakte (lodrette hovedføringsveje)VVS-føringsvejVVS200VVS300VVS325VVS325</v>
      </c>
      <c r="C412" t="str">
        <f>'Leverancespecifikation (LÅST)'!N415</f>
        <v>X</v>
      </c>
      <c r="D412" t="str">
        <f>VLOOKUP(Tabel4[[#This Row],[Data fra "5. Basis"]],Leverancespecifikation!C:C,1,FALSE)</f>
        <v>411Skakte (lodrette hovedføringsveje)</v>
      </c>
      <c r="E412" t="str">
        <f>_xlfn.CONCAT(Leverancespecifikation!J415,Leverancespecifikation!K415,Leverancespecifikation!L415,Leverancespecifikation!V415:CA415)</f>
        <v>4Skakte (lodrette hovedføringsveje)VVS-føringsvejVVS200VVS300VVS325VVS325</v>
      </c>
      <c r="F412" t="str">
        <f>Leverancespecifikation!N415</f>
        <v>X</v>
      </c>
      <c r="G412" t="str">
        <f t="shared" si="7"/>
        <v/>
      </c>
    </row>
    <row r="413" spans="1:7" x14ac:dyDescent="0.25">
      <c r="A413" t="str">
        <f>'Leverancespecifikation (LÅST)'!C416</f>
        <v>412Vandrette hoved- og fordelingsføringsveje</v>
      </c>
      <c r="B413" t="str">
        <f>_xlfn.CONCAT('Leverancespecifikation (LÅST)'!J416:L416,'Leverancespecifikation (LÅST)'!V416:CA416)</f>
        <v>4Vandrette hoved- og fordelingsføringsvejeVVS-føringsvejVVS200VVS300VVS325VVS325</v>
      </c>
      <c r="C413" t="str">
        <f>'Leverancespecifikation (LÅST)'!N416</f>
        <v>X</v>
      </c>
      <c r="D413" t="str">
        <f>VLOOKUP(Tabel4[[#This Row],[Data fra "5. Basis"]],Leverancespecifikation!C:C,1,FALSE)</f>
        <v>412Vandrette hoved- og fordelingsføringsveje</v>
      </c>
      <c r="E413" t="str">
        <f>_xlfn.CONCAT(Leverancespecifikation!J416,Leverancespecifikation!K416,Leverancespecifikation!L416,Leverancespecifikation!V416:CA416)</f>
        <v>4Vandrette hoved- og fordelingsføringsvejeVVS-føringsvejVVS200VVS300VVS325VVS325</v>
      </c>
      <c r="F413" t="str">
        <f>Leverancespecifikation!N416</f>
        <v>X</v>
      </c>
      <c r="G413" t="str">
        <f t="shared" si="7"/>
        <v/>
      </c>
    </row>
    <row r="414" spans="1:7" x14ac:dyDescent="0.25">
      <c r="A414" t="str">
        <f>'Leverancespecifikation (LÅST)'!C417</f>
        <v>413føring til Komponenter og tilslutninger i rum</v>
      </c>
      <c r="B414" t="str">
        <f>_xlfn.CONCAT('Leverancespecifikation (LÅST)'!J417:L417,'Leverancespecifikation (LÅST)'!V417:CA417)</f>
        <v>4føring til Komponenter og tilslutninger i rumVVS-føringsvej</v>
      </c>
      <c r="C414" t="str">
        <f>'Leverancespecifikation (LÅST)'!N417</f>
        <v>-</v>
      </c>
      <c r="D414" t="str">
        <f>VLOOKUP(Tabel4[[#This Row],[Data fra "5. Basis"]],Leverancespecifikation!C:C,1,FALSE)</f>
        <v>413føring til Komponenter og tilslutninger i rum</v>
      </c>
      <c r="E414" t="str">
        <f>_xlfn.CONCAT(Leverancespecifikation!J417,Leverancespecifikation!K417,Leverancespecifikation!L417,Leverancespecifikation!V417:CA417)</f>
        <v>4føring til Komponenter og tilslutninger i rumVVS-føringsvej</v>
      </c>
      <c r="F414" t="str">
        <f>Leverancespecifikation!N417</f>
        <v>-</v>
      </c>
      <c r="G414" t="str">
        <f t="shared" si="7"/>
        <v/>
      </c>
    </row>
    <row r="415" spans="1:7" x14ac:dyDescent="0.25">
      <c r="A415" t="str">
        <f>'Leverancespecifikation (LÅST)'!C418</f>
        <v>414Koblingsledninger (Pexrør) i gulv</v>
      </c>
      <c r="B415" t="str">
        <f>_xlfn.CONCAT('Leverancespecifikation (LÅST)'!J418:L418,'Leverancespecifikation (LÅST)'!V418:CA418)</f>
        <v>4Koblingsledninger (Pexrør) i gulvVVS-føringsvej</v>
      </c>
      <c r="C415" t="str">
        <f>'Leverancespecifikation (LÅST)'!N418</f>
        <v>-</v>
      </c>
      <c r="D415" t="str">
        <f>VLOOKUP(Tabel4[[#This Row],[Data fra "5. Basis"]],Leverancespecifikation!C:C,1,FALSE)</f>
        <v>414Koblingsledninger (Pexrør) i gulv</v>
      </c>
      <c r="E415" t="str">
        <f>_xlfn.CONCAT(Leverancespecifikation!J418,Leverancespecifikation!K418,Leverancespecifikation!L418,Leverancespecifikation!V418:CA418)</f>
        <v>4Koblingsledninger (Pexrør) i gulvVVS-føringsvej</v>
      </c>
      <c r="F415" t="str">
        <f>Leverancespecifikation!N418</f>
        <v>-</v>
      </c>
      <c r="G415" t="str">
        <f t="shared" si="7"/>
        <v/>
      </c>
    </row>
    <row r="416" spans="1:7" x14ac:dyDescent="0.25">
      <c r="A416" t="str">
        <f>'Leverancespecifikation (LÅST)'!C419</f>
        <v>415Koblingsledninger (Pexrør) i vægge</v>
      </c>
      <c r="B416" t="str">
        <f>_xlfn.CONCAT('Leverancespecifikation (LÅST)'!J419:L419,'Leverancespecifikation (LÅST)'!V419:CA419)</f>
        <v>4Koblingsledninger (Pexrør) i væggeVVS-føringsvej</v>
      </c>
      <c r="C416" t="str">
        <f>'Leverancespecifikation (LÅST)'!N419</f>
        <v>-</v>
      </c>
      <c r="D416" t="str">
        <f>VLOOKUP(Tabel4[[#This Row],[Data fra "5. Basis"]],Leverancespecifikation!C:C,1,FALSE)</f>
        <v>415Koblingsledninger (Pexrør) i vægge</v>
      </c>
      <c r="E416" t="str">
        <f>_xlfn.CONCAT(Leverancespecifikation!J419,Leverancespecifikation!K419,Leverancespecifikation!L419,Leverancespecifikation!V419:CA419)</f>
        <v>4Koblingsledninger (Pexrør) i væggeVVS-føringsvej</v>
      </c>
      <c r="F416" t="str">
        <f>Leverancespecifikation!N419</f>
        <v>-</v>
      </c>
      <c r="G416" t="str">
        <f t="shared" si="7"/>
        <v/>
      </c>
    </row>
    <row r="417" spans="1:7" x14ac:dyDescent="0.25">
      <c r="A417" t="str">
        <f>'Leverancespecifikation (LÅST)'!C420</f>
        <v>416Teknisk isolering</v>
      </c>
      <c r="B417" t="str">
        <f>_xlfn.CONCAT('Leverancespecifikation (LÅST)'!J420:L420,'Leverancespecifikation (LÅST)'!V420:CA420)</f>
        <v>4Teknisk isoleringVVS-føringsvejVVS200VVS300VVS325VVS325</v>
      </c>
      <c r="C417" t="str">
        <f>'Leverancespecifikation (LÅST)'!N420</f>
        <v>X</v>
      </c>
      <c r="D417" t="str">
        <f>VLOOKUP(Tabel4[[#This Row],[Data fra "5. Basis"]],Leverancespecifikation!C:C,1,FALSE)</f>
        <v>416Teknisk isolering</v>
      </c>
      <c r="E417" t="str">
        <f>_xlfn.CONCAT(Leverancespecifikation!J420,Leverancespecifikation!K420,Leverancespecifikation!L420,Leverancespecifikation!V420:CA420)</f>
        <v>4Teknisk isoleringVVS-føringsvejVVS200VVS300VVS325VVS325</v>
      </c>
      <c r="F417" t="str">
        <f>Leverancespecifikation!N420</f>
        <v>X</v>
      </c>
      <c r="G417" t="str">
        <f t="shared" si="7"/>
        <v/>
      </c>
    </row>
    <row r="418" spans="1:7" x14ac:dyDescent="0.25">
      <c r="A418" t="str">
        <f>'Leverancespecifikation (LÅST)'!C421</f>
        <v>417Bæringer</v>
      </c>
      <c r="B418" t="str">
        <f>_xlfn.CONCAT('Leverancespecifikation (LÅST)'!J421:L421,'Leverancespecifikation (LÅST)'!V421:CA421)</f>
        <v>4Bæringer-</v>
      </c>
      <c r="C418" t="str">
        <f>'Leverancespecifikation (LÅST)'!N421</f>
        <v>-</v>
      </c>
      <c r="D418" t="str">
        <f>VLOOKUP(Tabel4[[#This Row],[Data fra "5. Basis"]],Leverancespecifikation!C:C,1,FALSE)</f>
        <v>417Bæringer</v>
      </c>
      <c r="E418" t="str">
        <f>_xlfn.CONCAT(Leverancespecifikation!J421,Leverancespecifikation!K421,Leverancespecifikation!L421,Leverancespecifikation!V421:CA421)</f>
        <v>4Bæringer-</v>
      </c>
      <c r="F418" t="str">
        <f>Leverancespecifikation!N421</f>
        <v>-</v>
      </c>
      <c r="G418" t="str">
        <f t="shared" si="7"/>
        <v/>
      </c>
    </row>
    <row r="419" spans="1:7" x14ac:dyDescent="0.25">
      <c r="A419" t="str">
        <f>'Leverancespecifikation (LÅST)'!C422</f>
        <v>418Konsoller</v>
      </c>
      <c r="B419" t="str">
        <f>_xlfn.CONCAT('Leverancespecifikation (LÅST)'!J422:L422,'Leverancespecifikation (LÅST)'!V422:CA422)</f>
        <v>4Konsoller-</v>
      </c>
      <c r="C419" t="str">
        <f>'Leverancespecifikation (LÅST)'!N422</f>
        <v>-</v>
      </c>
      <c r="D419" t="str">
        <f>VLOOKUP(Tabel4[[#This Row],[Data fra "5. Basis"]],Leverancespecifikation!C:C,1,FALSE)</f>
        <v>418Konsoller</v>
      </c>
      <c r="E419" t="str">
        <f>_xlfn.CONCAT(Leverancespecifikation!J422,Leverancespecifikation!K422,Leverancespecifikation!L422,Leverancespecifikation!V422:CA422)</f>
        <v>4Konsoller-</v>
      </c>
      <c r="F419" t="str">
        <f>Leverancespecifikation!N422</f>
        <v>-</v>
      </c>
      <c r="G419" t="str">
        <f t="shared" si="7"/>
        <v/>
      </c>
    </row>
    <row r="420" spans="1:7" x14ac:dyDescent="0.25">
      <c r="A420" t="str">
        <f>'Leverancespecifikation (LÅST)'!C423</f>
        <v>419Stativer</v>
      </c>
      <c r="B420" t="str">
        <f>_xlfn.CONCAT('Leverancespecifikation (LÅST)'!J423:L423,'Leverancespecifikation (LÅST)'!V423:CA423)</f>
        <v>4Stativer-</v>
      </c>
      <c r="C420" t="str">
        <f>'Leverancespecifikation (LÅST)'!N423</f>
        <v>-</v>
      </c>
      <c r="D420" t="str">
        <f>VLOOKUP(Tabel4[[#This Row],[Data fra "5. Basis"]],Leverancespecifikation!C:C,1,FALSE)</f>
        <v>419Stativer</v>
      </c>
      <c r="E420" t="str">
        <f>_xlfn.CONCAT(Leverancespecifikation!J423,Leverancespecifikation!K423,Leverancespecifikation!L423,Leverancespecifikation!V423:CA423)</f>
        <v>4Stativer-</v>
      </c>
      <c r="F420" t="str">
        <f>Leverancespecifikation!N423</f>
        <v>-</v>
      </c>
      <c r="G420" t="str">
        <f t="shared" si="7"/>
        <v/>
      </c>
    </row>
    <row r="421" spans="1:7" x14ac:dyDescent="0.25">
      <c r="A421" t="str">
        <f>'Leverancespecifikation (LÅST)'!C424</f>
        <v>420Hul- og recesobjekter</v>
      </c>
      <c r="B421" t="str">
        <f>_xlfn.CONCAT('Leverancespecifikation (LÅST)'!J424:L424,'Leverancespecifikation (LÅST)'!V424:CA424)</f>
        <v>4Hul- og recesobjekterReces- og hulobjekter</v>
      </c>
      <c r="C421" t="str">
        <f>'Leverancespecifikation (LÅST)'!N424</f>
        <v>-</v>
      </c>
      <c r="D421" t="str">
        <f>VLOOKUP(Tabel4[[#This Row],[Data fra "5. Basis"]],Leverancespecifikation!C:C,1,FALSE)</f>
        <v>420Hul- og recesobjekter</v>
      </c>
      <c r="E421" t="str">
        <f>_xlfn.CONCAT(Leverancespecifikation!J424,Leverancespecifikation!K424,Leverancespecifikation!L424,Leverancespecifikation!V424:CA424)</f>
        <v>4Hul- og recesobjekterReces- og hulobjekter</v>
      </c>
      <c r="F421" t="str">
        <f>Leverancespecifikation!N424</f>
        <v>-</v>
      </c>
      <c r="G421" t="str">
        <f t="shared" si="7"/>
        <v/>
      </c>
    </row>
    <row r="422" spans="1:7" x14ac:dyDescent="0.25">
      <c r="A422" t="str">
        <f>'Leverancespecifikation (LÅST)'!C425</f>
        <v>421Hullukninger</v>
      </c>
      <c r="B422" t="str">
        <f>_xlfn.CONCAT('Leverancespecifikation (LÅST)'!J425:L425,'Leverancespecifikation (LÅST)'!V425:CA425)</f>
        <v>4Hullukninger-Gælder for bl.a. brandtætning og lydtætning.</v>
      </c>
      <c r="C422" t="str">
        <f>'Leverancespecifikation (LÅST)'!N425</f>
        <v>-</v>
      </c>
      <c r="D422" t="str">
        <f>VLOOKUP(Tabel4[[#This Row],[Data fra "5. Basis"]],Leverancespecifikation!C:C,1,FALSE)</f>
        <v>421Hullukninger</v>
      </c>
      <c r="E422" t="str">
        <f>_xlfn.CONCAT(Leverancespecifikation!J425,Leverancespecifikation!K425,Leverancespecifikation!L425,Leverancespecifikation!V425:CA425)</f>
        <v>4Hullukninger-Gælder for bl.a. brandtætning og lydtætning.</v>
      </c>
      <c r="F422" t="str">
        <f>Leverancespecifikation!N425</f>
        <v>-</v>
      </c>
      <c r="G422" t="str">
        <f t="shared" si="7"/>
        <v/>
      </c>
    </row>
    <row r="423" spans="1:7" x14ac:dyDescent="0.25">
      <c r="A423" t="str">
        <f>'Leverancespecifikation (LÅST)'!C426</f>
        <v>422Køling</v>
      </c>
      <c r="B423" t="str">
        <f>_xlfn.CONCAT('Leverancespecifikation (LÅST)'!J426:L426,'Leverancespecifikation (LÅST)'!V426:CA426)</f>
        <v>3Køling</v>
      </c>
      <c r="C423" t="str">
        <f>'Leverancespecifikation (LÅST)'!N426</f>
        <v>X</v>
      </c>
      <c r="D423" t="str">
        <f>VLOOKUP(Tabel4[[#This Row],[Data fra "5. Basis"]],Leverancespecifikation!C:C,1,FALSE)</f>
        <v>422Køling</v>
      </c>
      <c r="E423" t="str">
        <f>_xlfn.CONCAT(Leverancespecifikation!J426,Leverancespecifikation!K426,Leverancespecifikation!L426,Leverancespecifikation!V426:CA426)</f>
        <v>3Køling</v>
      </c>
      <c r="F423" t="str">
        <f>Leverancespecifikation!N426</f>
        <v>X</v>
      </c>
      <c r="G423" t="str">
        <f t="shared" si="7"/>
        <v/>
      </c>
    </row>
    <row r="424" spans="1:7" x14ac:dyDescent="0.25">
      <c r="A424" t="str">
        <f>'Leverancespecifikation (LÅST)'!C427</f>
        <v>423Teknikrum/Teknikområder</v>
      </c>
      <c r="B424" t="str">
        <f>_xlfn.CONCAT('Leverancespecifikation (LÅST)'!J427:L427,'Leverancespecifikation (LÅST)'!V427:CA427)</f>
        <v>4Teknikrum/TeknikområderVVS-føringsvejVVS200VVS300VVS325VVS325</v>
      </c>
      <c r="C424" t="str">
        <f>'Leverancespecifikation (LÅST)'!N427</f>
        <v>X</v>
      </c>
      <c r="D424" t="str">
        <f>VLOOKUP(Tabel4[[#This Row],[Data fra "5. Basis"]],Leverancespecifikation!C:C,1,FALSE)</f>
        <v>423Teknikrum/Teknikområder</v>
      </c>
      <c r="E424" t="str">
        <f>_xlfn.CONCAT(Leverancespecifikation!J427,Leverancespecifikation!K427,Leverancespecifikation!L427,Leverancespecifikation!V427:CA427)</f>
        <v>4Teknikrum/TeknikområderVVS-føringsvejVVS200VVS300VVS325VVS325</v>
      </c>
      <c r="F424" t="str">
        <f>Leverancespecifikation!N427</f>
        <v>X</v>
      </c>
      <c r="G424" t="str">
        <f t="shared" si="7"/>
        <v/>
      </c>
    </row>
    <row r="425" spans="1:7" x14ac:dyDescent="0.25">
      <c r="A425" t="str">
        <f>'Leverancespecifikation (LÅST)'!C428</f>
        <v>424Skakte (lodrette hovedføringsveje)</v>
      </c>
      <c r="B425" t="str">
        <f>_xlfn.CONCAT('Leverancespecifikation (LÅST)'!J428:L428,'Leverancespecifikation (LÅST)'!V428:CA428)</f>
        <v>4Skakte (lodrette hovedføringsveje)VVS-føringsvejVVS200VVS300VVS325VVS325</v>
      </c>
      <c r="C425" t="str">
        <f>'Leverancespecifikation (LÅST)'!N428</f>
        <v>X</v>
      </c>
      <c r="D425" t="str">
        <f>VLOOKUP(Tabel4[[#This Row],[Data fra "5. Basis"]],Leverancespecifikation!C:C,1,FALSE)</f>
        <v>424Skakte (lodrette hovedføringsveje)</v>
      </c>
      <c r="E425" t="str">
        <f>_xlfn.CONCAT(Leverancespecifikation!J428,Leverancespecifikation!K428,Leverancespecifikation!L428,Leverancespecifikation!V428:CA428)</f>
        <v>4Skakte (lodrette hovedføringsveje)VVS-føringsvejVVS200VVS300VVS325VVS325</v>
      </c>
      <c r="F425" t="str">
        <f>Leverancespecifikation!N428</f>
        <v>X</v>
      </c>
      <c r="G425" t="str">
        <f t="shared" si="7"/>
        <v/>
      </c>
    </row>
    <row r="426" spans="1:7" x14ac:dyDescent="0.25">
      <c r="A426" t="str">
        <f>'Leverancespecifikation (LÅST)'!C429</f>
        <v>425Vandrette hoved- og fordelingsføringsveje</v>
      </c>
      <c r="B426" t="str">
        <f>_xlfn.CONCAT('Leverancespecifikation (LÅST)'!J429:L429,'Leverancespecifikation (LÅST)'!V429:CA429)</f>
        <v>4Vandrette hoved- og fordelingsføringsvejeVVS-føringsvejVVS200VVS300VVS325VVS325</v>
      </c>
      <c r="C426" t="str">
        <f>'Leverancespecifikation (LÅST)'!N429</f>
        <v>X</v>
      </c>
      <c r="D426" t="str">
        <f>VLOOKUP(Tabel4[[#This Row],[Data fra "5. Basis"]],Leverancespecifikation!C:C,1,FALSE)</f>
        <v>425Vandrette hoved- og fordelingsføringsveje</v>
      </c>
      <c r="E426" t="str">
        <f>_xlfn.CONCAT(Leverancespecifikation!J429,Leverancespecifikation!K429,Leverancespecifikation!L429,Leverancespecifikation!V429:CA429)</f>
        <v>4Vandrette hoved- og fordelingsføringsvejeVVS-føringsvejVVS200VVS300VVS325VVS325</v>
      </c>
      <c r="F426" t="str">
        <f>Leverancespecifikation!N429</f>
        <v>X</v>
      </c>
      <c r="G426" t="str">
        <f t="shared" si="7"/>
        <v/>
      </c>
    </row>
    <row r="427" spans="1:7" x14ac:dyDescent="0.25">
      <c r="A427" t="str">
        <f>'Leverancespecifikation (LÅST)'!C430</f>
        <v>426føring til Komponenter og tilslutninger i rum</v>
      </c>
      <c r="B427" t="str">
        <f>_xlfn.CONCAT('Leverancespecifikation (LÅST)'!J430:L430,'Leverancespecifikation (LÅST)'!V430:CA430)</f>
        <v>4føring til Komponenter og tilslutninger i rumVVS-føringsvej</v>
      </c>
      <c r="C427" t="str">
        <f>'Leverancespecifikation (LÅST)'!N430</f>
        <v>-</v>
      </c>
      <c r="D427" t="str">
        <f>VLOOKUP(Tabel4[[#This Row],[Data fra "5. Basis"]],Leverancespecifikation!C:C,1,FALSE)</f>
        <v>426føring til Komponenter og tilslutninger i rum</v>
      </c>
      <c r="E427" t="str">
        <f>_xlfn.CONCAT(Leverancespecifikation!J430,Leverancespecifikation!K430,Leverancespecifikation!L430,Leverancespecifikation!V430:CA430)</f>
        <v>4føring til Komponenter og tilslutninger i rumVVS-føringsvej</v>
      </c>
      <c r="F427" t="str">
        <f>Leverancespecifikation!N430</f>
        <v>-</v>
      </c>
      <c r="G427" t="str">
        <f t="shared" si="7"/>
        <v/>
      </c>
    </row>
    <row r="428" spans="1:7" x14ac:dyDescent="0.25">
      <c r="A428" t="str">
        <f>'Leverancespecifikation (LÅST)'!C431</f>
        <v>427Koblingsledninger (Pexrør) i gulv</v>
      </c>
      <c r="B428" t="str">
        <f>_xlfn.CONCAT('Leverancespecifikation (LÅST)'!J431:L431,'Leverancespecifikation (LÅST)'!V431:CA431)</f>
        <v>4Koblingsledninger (Pexrør) i gulvVVS-føringsvej</v>
      </c>
      <c r="C428" t="str">
        <f>'Leverancespecifikation (LÅST)'!N431</f>
        <v>-</v>
      </c>
      <c r="D428" t="str">
        <f>VLOOKUP(Tabel4[[#This Row],[Data fra "5. Basis"]],Leverancespecifikation!C:C,1,FALSE)</f>
        <v>427Koblingsledninger (Pexrør) i gulv</v>
      </c>
      <c r="E428" t="str">
        <f>_xlfn.CONCAT(Leverancespecifikation!J431,Leverancespecifikation!K431,Leverancespecifikation!L431,Leverancespecifikation!V431:CA431)</f>
        <v>4Koblingsledninger (Pexrør) i gulvVVS-føringsvej</v>
      </c>
      <c r="F428" t="str">
        <f>Leverancespecifikation!N431</f>
        <v>-</v>
      </c>
      <c r="G428" t="str">
        <f t="shared" si="7"/>
        <v/>
      </c>
    </row>
    <row r="429" spans="1:7" x14ac:dyDescent="0.25">
      <c r="A429" t="str">
        <f>'Leverancespecifikation (LÅST)'!C432</f>
        <v>428Koblingsledninger (Pexrør) i vægge</v>
      </c>
      <c r="B429" t="str">
        <f>_xlfn.CONCAT('Leverancespecifikation (LÅST)'!J432:L432,'Leverancespecifikation (LÅST)'!V432:CA432)</f>
        <v>4Koblingsledninger (Pexrør) i væggeVVS-føringsvej</v>
      </c>
      <c r="C429" t="str">
        <f>'Leverancespecifikation (LÅST)'!N432</f>
        <v>-</v>
      </c>
      <c r="D429" t="str">
        <f>VLOOKUP(Tabel4[[#This Row],[Data fra "5. Basis"]],Leverancespecifikation!C:C,1,FALSE)</f>
        <v>428Koblingsledninger (Pexrør) i vægge</v>
      </c>
      <c r="E429" t="str">
        <f>_xlfn.CONCAT(Leverancespecifikation!J432,Leverancespecifikation!K432,Leverancespecifikation!L432,Leverancespecifikation!V432:CA432)</f>
        <v>4Koblingsledninger (Pexrør) i væggeVVS-føringsvej</v>
      </c>
      <c r="F429" t="str">
        <f>Leverancespecifikation!N432</f>
        <v>-</v>
      </c>
      <c r="G429" t="str">
        <f t="shared" si="7"/>
        <v/>
      </c>
    </row>
    <row r="430" spans="1:7" x14ac:dyDescent="0.25">
      <c r="A430" t="str">
        <f>'Leverancespecifikation (LÅST)'!C433</f>
        <v>429Teknisk isolering</v>
      </c>
      <c r="B430" t="str">
        <f>_xlfn.CONCAT('Leverancespecifikation (LÅST)'!J433:L433,'Leverancespecifikation (LÅST)'!V433:CA433)</f>
        <v>4Teknisk isoleringVVS-føringsvejVVS200VVS300VVS325VVS325</v>
      </c>
      <c r="C430" t="str">
        <f>'Leverancespecifikation (LÅST)'!N433</f>
        <v>X</v>
      </c>
      <c r="D430" t="str">
        <f>VLOOKUP(Tabel4[[#This Row],[Data fra "5. Basis"]],Leverancespecifikation!C:C,1,FALSE)</f>
        <v>429Teknisk isolering</v>
      </c>
      <c r="E430" t="str">
        <f>_xlfn.CONCAT(Leverancespecifikation!J433,Leverancespecifikation!K433,Leverancespecifikation!L433,Leverancespecifikation!V433:CA433)</f>
        <v>4Teknisk isoleringVVS-føringsvejVVS200VVS300VVS325VVS325</v>
      </c>
      <c r="F430" t="str">
        <f>Leverancespecifikation!N433</f>
        <v>X</v>
      </c>
      <c r="G430" t="str">
        <f t="shared" si="7"/>
        <v/>
      </c>
    </row>
    <row r="431" spans="1:7" x14ac:dyDescent="0.25">
      <c r="A431" t="str">
        <f>'Leverancespecifikation (LÅST)'!C434</f>
        <v>430Bæringer</v>
      </c>
      <c r="B431" t="str">
        <f>_xlfn.CONCAT('Leverancespecifikation (LÅST)'!J434:L434,'Leverancespecifikation (LÅST)'!V434:CA434)</f>
        <v>4Bæringer-</v>
      </c>
      <c r="C431" t="str">
        <f>'Leverancespecifikation (LÅST)'!N434</f>
        <v>-</v>
      </c>
      <c r="D431" t="str">
        <f>VLOOKUP(Tabel4[[#This Row],[Data fra "5. Basis"]],Leverancespecifikation!C:C,1,FALSE)</f>
        <v>430Bæringer</v>
      </c>
      <c r="E431" t="str">
        <f>_xlfn.CONCAT(Leverancespecifikation!J434,Leverancespecifikation!K434,Leverancespecifikation!L434,Leverancespecifikation!V434:CA434)</f>
        <v>4Bæringer-</v>
      </c>
      <c r="F431" t="str">
        <f>Leverancespecifikation!N434</f>
        <v>-</v>
      </c>
      <c r="G431" t="str">
        <f t="shared" si="7"/>
        <v/>
      </c>
    </row>
    <row r="432" spans="1:7" x14ac:dyDescent="0.25">
      <c r="A432" t="str">
        <f>'Leverancespecifikation (LÅST)'!C435</f>
        <v>431Konsoller</v>
      </c>
      <c r="B432" t="str">
        <f>_xlfn.CONCAT('Leverancespecifikation (LÅST)'!J435:L435,'Leverancespecifikation (LÅST)'!V435:CA435)</f>
        <v>4Konsoller-</v>
      </c>
      <c r="C432" t="str">
        <f>'Leverancespecifikation (LÅST)'!N435</f>
        <v>-</v>
      </c>
      <c r="D432" t="str">
        <f>VLOOKUP(Tabel4[[#This Row],[Data fra "5. Basis"]],Leverancespecifikation!C:C,1,FALSE)</f>
        <v>431Konsoller</v>
      </c>
      <c r="E432" t="str">
        <f>_xlfn.CONCAT(Leverancespecifikation!J435,Leverancespecifikation!K435,Leverancespecifikation!L435,Leverancespecifikation!V435:CA435)</f>
        <v>4Konsoller-</v>
      </c>
      <c r="F432" t="str">
        <f>Leverancespecifikation!N435</f>
        <v>-</v>
      </c>
      <c r="G432" t="str">
        <f t="shared" si="7"/>
        <v/>
      </c>
    </row>
    <row r="433" spans="1:7" x14ac:dyDescent="0.25">
      <c r="A433" t="str">
        <f>'Leverancespecifikation (LÅST)'!C436</f>
        <v>432Stativer</v>
      </c>
      <c r="B433" t="str">
        <f>_xlfn.CONCAT('Leverancespecifikation (LÅST)'!J436:L436,'Leverancespecifikation (LÅST)'!V436:CA436)</f>
        <v>4Stativer-</v>
      </c>
      <c r="C433" t="str">
        <f>'Leverancespecifikation (LÅST)'!N436</f>
        <v>-</v>
      </c>
      <c r="D433" t="str">
        <f>VLOOKUP(Tabel4[[#This Row],[Data fra "5. Basis"]],Leverancespecifikation!C:C,1,FALSE)</f>
        <v>432Stativer</v>
      </c>
      <c r="E433" t="str">
        <f>_xlfn.CONCAT(Leverancespecifikation!J436,Leverancespecifikation!K436,Leverancespecifikation!L436,Leverancespecifikation!V436:CA436)</f>
        <v>4Stativer-</v>
      </c>
      <c r="F433" t="str">
        <f>Leverancespecifikation!N436</f>
        <v>-</v>
      </c>
      <c r="G433" t="str">
        <f t="shared" si="7"/>
        <v/>
      </c>
    </row>
    <row r="434" spans="1:7" x14ac:dyDescent="0.25">
      <c r="A434" t="str">
        <f>'Leverancespecifikation (LÅST)'!C437</f>
        <v>433Hul- og recesobjekter</v>
      </c>
      <c r="B434" t="str">
        <f>_xlfn.CONCAT('Leverancespecifikation (LÅST)'!J437:L437,'Leverancespecifikation (LÅST)'!V437:CA437)</f>
        <v>4Hul- og recesobjekterReces- og hulobjekter</v>
      </c>
      <c r="C434" t="str">
        <f>'Leverancespecifikation (LÅST)'!N437</f>
        <v>-</v>
      </c>
      <c r="D434" t="str">
        <f>VLOOKUP(Tabel4[[#This Row],[Data fra "5. Basis"]],Leverancespecifikation!C:C,1,FALSE)</f>
        <v>433Hul- og recesobjekter</v>
      </c>
      <c r="E434" t="str">
        <f>_xlfn.CONCAT(Leverancespecifikation!J437,Leverancespecifikation!K437,Leverancespecifikation!L437,Leverancespecifikation!V437:CA437)</f>
        <v>4Hul- og recesobjekterReces- og hulobjekter</v>
      </c>
      <c r="F434" t="str">
        <f>Leverancespecifikation!N437</f>
        <v>-</v>
      </c>
      <c r="G434" t="str">
        <f t="shared" si="7"/>
        <v/>
      </c>
    </row>
    <row r="435" spans="1:7" x14ac:dyDescent="0.25">
      <c r="A435" t="str">
        <f>'Leverancespecifikation (LÅST)'!C438</f>
        <v>434Hullukninger</v>
      </c>
      <c r="B435" t="str">
        <f>_xlfn.CONCAT('Leverancespecifikation (LÅST)'!J438:L438,'Leverancespecifikation (LÅST)'!V438:CA438)</f>
        <v>4Hullukninger-Gælder for bl.a. brandtætning og lydtætning.</v>
      </c>
      <c r="C435" t="str">
        <f>'Leverancespecifikation (LÅST)'!N438</f>
        <v>-</v>
      </c>
      <c r="D435" t="str">
        <f>VLOOKUP(Tabel4[[#This Row],[Data fra "5. Basis"]],Leverancespecifikation!C:C,1,FALSE)</f>
        <v>434Hullukninger</v>
      </c>
      <c r="E435" t="str">
        <f>_xlfn.CONCAT(Leverancespecifikation!J438,Leverancespecifikation!K438,Leverancespecifikation!L438,Leverancespecifikation!V438:CA438)</f>
        <v>4Hullukninger-Gælder for bl.a. brandtætning og lydtætning.</v>
      </c>
      <c r="F435" t="str">
        <f>Leverancespecifikation!N438</f>
        <v>-</v>
      </c>
      <c r="G435" t="str">
        <f t="shared" si="7"/>
        <v/>
      </c>
    </row>
    <row r="436" spans="1:7" x14ac:dyDescent="0.25">
      <c r="A436" t="str">
        <f>'Leverancespecifikation (LÅST)'!C439</f>
        <v>435Varme</v>
      </c>
      <c r="B436" t="str">
        <f>_xlfn.CONCAT('Leverancespecifikation (LÅST)'!J439:L439,'Leverancespecifikation (LÅST)'!V439:CA439)</f>
        <v>3Varme</v>
      </c>
      <c r="C436" t="str">
        <f>'Leverancespecifikation (LÅST)'!N439</f>
        <v>X</v>
      </c>
      <c r="D436" t="str">
        <f>VLOOKUP(Tabel4[[#This Row],[Data fra "5. Basis"]],Leverancespecifikation!C:C,1,FALSE)</f>
        <v>435Varme</v>
      </c>
      <c r="E436" t="str">
        <f>_xlfn.CONCAT(Leverancespecifikation!J439,Leverancespecifikation!K439,Leverancespecifikation!L439,Leverancespecifikation!V439:CA439)</f>
        <v>3Varme</v>
      </c>
      <c r="F436" t="str">
        <f>Leverancespecifikation!N439</f>
        <v>X</v>
      </c>
      <c r="G436" t="str">
        <f t="shared" si="7"/>
        <v/>
      </c>
    </row>
    <row r="437" spans="1:7" x14ac:dyDescent="0.25">
      <c r="A437" t="str">
        <f>'Leverancespecifikation (LÅST)'!C440</f>
        <v>436Teknikrum/Teknikområder</v>
      </c>
      <c r="B437" t="str">
        <f>_xlfn.CONCAT('Leverancespecifikation (LÅST)'!J440:L440,'Leverancespecifikation (LÅST)'!V440:CA440)</f>
        <v>4Teknikrum/TeknikområderVVS-føringsvejVVS200VVS300VVS325VVS325</v>
      </c>
      <c r="C437" t="str">
        <f>'Leverancespecifikation (LÅST)'!N440</f>
        <v>X</v>
      </c>
      <c r="D437" t="str">
        <f>VLOOKUP(Tabel4[[#This Row],[Data fra "5. Basis"]],Leverancespecifikation!C:C,1,FALSE)</f>
        <v>436Teknikrum/Teknikområder</v>
      </c>
      <c r="E437" t="str">
        <f>_xlfn.CONCAT(Leverancespecifikation!J440,Leverancespecifikation!K440,Leverancespecifikation!L440,Leverancespecifikation!V440:CA440)</f>
        <v>4Teknikrum/TeknikområderVVS-føringsvejVVS200VVS300VVS325VVS325</v>
      </c>
      <c r="F437" t="str">
        <f>Leverancespecifikation!N440</f>
        <v>X</v>
      </c>
      <c r="G437" t="str">
        <f t="shared" si="7"/>
        <v/>
      </c>
    </row>
    <row r="438" spans="1:7" x14ac:dyDescent="0.25">
      <c r="A438" t="str">
        <f>'Leverancespecifikation (LÅST)'!C441</f>
        <v>437Skakte (lodrette hovedføringsveje)</v>
      </c>
      <c r="B438" t="str">
        <f>_xlfn.CONCAT('Leverancespecifikation (LÅST)'!J441:L441,'Leverancespecifikation (LÅST)'!V441:CA441)</f>
        <v>4Skakte (lodrette hovedføringsveje)VVS-føringsvejVVS200VVS300VVS325VVS325</v>
      </c>
      <c r="C438" t="str">
        <f>'Leverancespecifikation (LÅST)'!N441</f>
        <v>X</v>
      </c>
      <c r="D438" t="str">
        <f>VLOOKUP(Tabel4[[#This Row],[Data fra "5. Basis"]],Leverancespecifikation!C:C,1,FALSE)</f>
        <v>437Skakte (lodrette hovedføringsveje)</v>
      </c>
      <c r="E438" t="str">
        <f>_xlfn.CONCAT(Leverancespecifikation!J441,Leverancespecifikation!K441,Leverancespecifikation!L441,Leverancespecifikation!V441:CA441)</f>
        <v>4Skakte (lodrette hovedføringsveje)VVS-føringsvejVVS200VVS300VVS325VVS325</v>
      </c>
      <c r="F438" t="str">
        <f>Leverancespecifikation!N441</f>
        <v>X</v>
      </c>
      <c r="G438" t="str">
        <f t="shared" si="7"/>
        <v/>
      </c>
    </row>
    <row r="439" spans="1:7" x14ac:dyDescent="0.25">
      <c r="A439" t="str">
        <f>'Leverancespecifikation (LÅST)'!C442</f>
        <v>438Vandrette hoved- og fordelingsføringsveje</v>
      </c>
      <c r="B439" t="str">
        <f>_xlfn.CONCAT('Leverancespecifikation (LÅST)'!J442:L442,'Leverancespecifikation (LÅST)'!V442:CA442)</f>
        <v>4Vandrette hoved- og fordelingsføringsvejeVVS-føringsvejVVS200VVS300VVS325VVS325</v>
      </c>
      <c r="C439" t="str">
        <f>'Leverancespecifikation (LÅST)'!N442</f>
        <v>X</v>
      </c>
      <c r="D439" t="str">
        <f>VLOOKUP(Tabel4[[#This Row],[Data fra "5. Basis"]],Leverancespecifikation!C:C,1,FALSE)</f>
        <v>438Vandrette hoved- og fordelingsføringsveje</v>
      </c>
      <c r="E439" t="str">
        <f>_xlfn.CONCAT(Leverancespecifikation!J442,Leverancespecifikation!K442,Leverancespecifikation!L442,Leverancespecifikation!V442:CA442)</f>
        <v>4Vandrette hoved- og fordelingsføringsvejeVVS-føringsvejVVS200VVS300VVS325VVS325</v>
      </c>
      <c r="F439" t="str">
        <f>Leverancespecifikation!N442</f>
        <v>X</v>
      </c>
      <c r="G439" t="str">
        <f t="shared" si="7"/>
        <v/>
      </c>
    </row>
    <row r="440" spans="1:7" x14ac:dyDescent="0.25">
      <c r="A440" t="str">
        <f>'Leverancespecifikation (LÅST)'!C443</f>
        <v>439føring til Komponenter og tilslutninger i rum</v>
      </c>
      <c r="B440" t="str">
        <f>_xlfn.CONCAT('Leverancespecifikation (LÅST)'!J443:L443,'Leverancespecifikation (LÅST)'!V443:CA443)</f>
        <v>4føring til Komponenter og tilslutninger i rumVVS-føringsvej</v>
      </c>
      <c r="C440" t="str">
        <f>'Leverancespecifikation (LÅST)'!N443</f>
        <v>-</v>
      </c>
      <c r="D440" t="str">
        <f>VLOOKUP(Tabel4[[#This Row],[Data fra "5. Basis"]],Leverancespecifikation!C:C,1,FALSE)</f>
        <v>439føring til Komponenter og tilslutninger i rum</v>
      </c>
      <c r="E440" t="str">
        <f>_xlfn.CONCAT(Leverancespecifikation!J443,Leverancespecifikation!K443,Leverancespecifikation!L443,Leverancespecifikation!V443:CA443)</f>
        <v>4føring til Komponenter og tilslutninger i rumVVS-føringsvej</v>
      </c>
      <c r="F440" t="str">
        <f>Leverancespecifikation!N443</f>
        <v>-</v>
      </c>
      <c r="G440" t="str">
        <f t="shared" si="7"/>
        <v/>
      </c>
    </row>
    <row r="441" spans="1:7" x14ac:dyDescent="0.25">
      <c r="A441" t="str">
        <f>'Leverancespecifikation (LÅST)'!C444</f>
        <v>440Koblingsledninger (Pexrør) i gulv</v>
      </c>
      <c r="B441" t="str">
        <f>_xlfn.CONCAT('Leverancespecifikation (LÅST)'!J444:L444,'Leverancespecifikation (LÅST)'!V444:CA444)</f>
        <v>4Koblingsledninger (Pexrør) i gulvVVS-føringsvej</v>
      </c>
      <c r="C441" t="str">
        <f>'Leverancespecifikation (LÅST)'!N444</f>
        <v>-</v>
      </c>
      <c r="D441" t="str">
        <f>VLOOKUP(Tabel4[[#This Row],[Data fra "5. Basis"]],Leverancespecifikation!C:C,1,FALSE)</f>
        <v>440Koblingsledninger (Pexrør) i gulv</v>
      </c>
      <c r="E441" t="str">
        <f>_xlfn.CONCAT(Leverancespecifikation!J444,Leverancespecifikation!K444,Leverancespecifikation!L444,Leverancespecifikation!V444:CA444)</f>
        <v>4Koblingsledninger (Pexrør) i gulvVVS-føringsvej</v>
      </c>
      <c r="F441" t="str">
        <f>Leverancespecifikation!N444</f>
        <v>-</v>
      </c>
      <c r="G441" t="str">
        <f t="shared" si="7"/>
        <v/>
      </c>
    </row>
    <row r="442" spans="1:7" x14ac:dyDescent="0.25">
      <c r="A442" t="str">
        <f>'Leverancespecifikation (LÅST)'!C445</f>
        <v>441Koblingsledninger (Pexrør) i vægge</v>
      </c>
      <c r="B442" t="str">
        <f>_xlfn.CONCAT('Leverancespecifikation (LÅST)'!J445:L445,'Leverancespecifikation (LÅST)'!V445:CA445)</f>
        <v>4Koblingsledninger (Pexrør) i væggeVVS-føringsvej</v>
      </c>
      <c r="C442" t="str">
        <f>'Leverancespecifikation (LÅST)'!N445</f>
        <v>-</v>
      </c>
      <c r="D442" t="str">
        <f>VLOOKUP(Tabel4[[#This Row],[Data fra "5. Basis"]],Leverancespecifikation!C:C,1,FALSE)</f>
        <v>441Koblingsledninger (Pexrør) i vægge</v>
      </c>
      <c r="E442" t="str">
        <f>_xlfn.CONCAT(Leverancespecifikation!J445,Leverancespecifikation!K445,Leverancespecifikation!L445,Leverancespecifikation!V445:CA445)</f>
        <v>4Koblingsledninger (Pexrør) i væggeVVS-føringsvej</v>
      </c>
      <c r="F442" t="str">
        <f>Leverancespecifikation!N445</f>
        <v>-</v>
      </c>
      <c r="G442" t="str">
        <f t="shared" si="7"/>
        <v/>
      </c>
    </row>
    <row r="443" spans="1:7" x14ac:dyDescent="0.25">
      <c r="A443" t="str">
        <f>'Leverancespecifikation (LÅST)'!C446</f>
        <v>442Teknisk isolering</v>
      </c>
      <c r="B443" t="str">
        <f>_xlfn.CONCAT('Leverancespecifikation (LÅST)'!J446:L446,'Leverancespecifikation (LÅST)'!V446:CA446)</f>
        <v>4Teknisk isoleringVVS-føringsvejVVS200VVS300VVS325VVS325</v>
      </c>
      <c r="C443" t="str">
        <f>'Leverancespecifikation (LÅST)'!N446</f>
        <v>X</v>
      </c>
      <c r="D443" t="str">
        <f>VLOOKUP(Tabel4[[#This Row],[Data fra "5. Basis"]],Leverancespecifikation!C:C,1,FALSE)</f>
        <v>442Teknisk isolering</v>
      </c>
      <c r="E443" t="str">
        <f>_xlfn.CONCAT(Leverancespecifikation!J446,Leverancespecifikation!K446,Leverancespecifikation!L446,Leverancespecifikation!V446:CA446)</f>
        <v>4Teknisk isoleringVVS-føringsvejVVS200VVS300VVS325VVS325</v>
      </c>
      <c r="F443" t="str">
        <f>Leverancespecifikation!N446</f>
        <v>X</v>
      </c>
      <c r="G443" t="str">
        <f t="shared" si="7"/>
        <v/>
      </c>
    </row>
    <row r="444" spans="1:7" x14ac:dyDescent="0.25">
      <c r="A444" t="str">
        <f>'Leverancespecifikation (LÅST)'!C447</f>
        <v>443Bæringer</v>
      </c>
      <c r="B444" t="str">
        <f>_xlfn.CONCAT('Leverancespecifikation (LÅST)'!J447:L447,'Leverancespecifikation (LÅST)'!V447:CA447)</f>
        <v>4Bæringer-</v>
      </c>
      <c r="C444" t="str">
        <f>'Leverancespecifikation (LÅST)'!N447</f>
        <v>-</v>
      </c>
      <c r="D444" t="str">
        <f>VLOOKUP(Tabel4[[#This Row],[Data fra "5. Basis"]],Leverancespecifikation!C:C,1,FALSE)</f>
        <v>443Bæringer</v>
      </c>
      <c r="E444" t="str">
        <f>_xlfn.CONCAT(Leverancespecifikation!J447,Leverancespecifikation!K447,Leverancespecifikation!L447,Leverancespecifikation!V447:CA447)</f>
        <v>4Bæringer-</v>
      </c>
      <c r="F444" t="str">
        <f>Leverancespecifikation!N447</f>
        <v>-</v>
      </c>
      <c r="G444" t="str">
        <f t="shared" si="7"/>
        <v/>
      </c>
    </row>
    <row r="445" spans="1:7" x14ac:dyDescent="0.25">
      <c r="A445" t="str">
        <f>'Leverancespecifikation (LÅST)'!C448</f>
        <v>444Konsoller</v>
      </c>
      <c r="B445" t="str">
        <f>_xlfn.CONCAT('Leverancespecifikation (LÅST)'!J448:L448,'Leverancespecifikation (LÅST)'!V448:CA448)</f>
        <v>4Konsoller-</v>
      </c>
      <c r="C445" t="str">
        <f>'Leverancespecifikation (LÅST)'!N448</f>
        <v>-</v>
      </c>
      <c r="D445" t="str">
        <f>VLOOKUP(Tabel4[[#This Row],[Data fra "5. Basis"]],Leverancespecifikation!C:C,1,FALSE)</f>
        <v>444Konsoller</v>
      </c>
      <c r="E445" t="str">
        <f>_xlfn.CONCAT(Leverancespecifikation!J448,Leverancespecifikation!K448,Leverancespecifikation!L448,Leverancespecifikation!V448:CA448)</f>
        <v>4Konsoller-</v>
      </c>
      <c r="F445" t="str">
        <f>Leverancespecifikation!N448</f>
        <v>-</v>
      </c>
      <c r="G445" t="str">
        <f t="shared" si="7"/>
        <v/>
      </c>
    </row>
    <row r="446" spans="1:7" x14ac:dyDescent="0.25">
      <c r="A446" t="str">
        <f>'Leverancespecifikation (LÅST)'!C449</f>
        <v>445Stativer</v>
      </c>
      <c r="B446" t="str">
        <f>_xlfn.CONCAT('Leverancespecifikation (LÅST)'!J449:L449,'Leverancespecifikation (LÅST)'!V449:CA449)</f>
        <v>4Stativer-</v>
      </c>
      <c r="C446" t="str">
        <f>'Leverancespecifikation (LÅST)'!N449</f>
        <v>-</v>
      </c>
      <c r="D446" t="str">
        <f>VLOOKUP(Tabel4[[#This Row],[Data fra "5. Basis"]],Leverancespecifikation!C:C,1,FALSE)</f>
        <v>445Stativer</v>
      </c>
      <c r="E446" t="str">
        <f>_xlfn.CONCAT(Leverancespecifikation!J449,Leverancespecifikation!K449,Leverancespecifikation!L449,Leverancespecifikation!V449:CA449)</f>
        <v>4Stativer-</v>
      </c>
      <c r="F446" t="str">
        <f>Leverancespecifikation!N449</f>
        <v>-</v>
      </c>
      <c r="G446" t="str">
        <f t="shared" si="7"/>
        <v/>
      </c>
    </row>
    <row r="447" spans="1:7" x14ac:dyDescent="0.25">
      <c r="A447" t="str">
        <f>'Leverancespecifikation (LÅST)'!C450</f>
        <v>446Hul- og recesobjekter</v>
      </c>
      <c r="B447" t="str">
        <f>_xlfn.CONCAT('Leverancespecifikation (LÅST)'!J450:L450,'Leverancespecifikation (LÅST)'!V450:CA450)</f>
        <v>4Hul- og recesobjekterReces- og hulobjekter</v>
      </c>
      <c r="C447" t="str">
        <f>'Leverancespecifikation (LÅST)'!N450</f>
        <v>-</v>
      </c>
      <c r="D447" t="str">
        <f>VLOOKUP(Tabel4[[#This Row],[Data fra "5. Basis"]],Leverancespecifikation!C:C,1,FALSE)</f>
        <v>446Hul- og recesobjekter</v>
      </c>
      <c r="E447" t="str">
        <f>_xlfn.CONCAT(Leverancespecifikation!J450,Leverancespecifikation!K450,Leverancespecifikation!L450,Leverancespecifikation!V450:CA450)</f>
        <v>4Hul- og recesobjekterReces- og hulobjekter</v>
      </c>
      <c r="F447" t="str">
        <f>Leverancespecifikation!N450</f>
        <v>-</v>
      </c>
      <c r="G447" t="str">
        <f t="shared" si="7"/>
        <v/>
      </c>
    </row>
    <row r="448" spans="1:7" x14ac:dyDescent="0.25">
      <c r="A448" t="str">
        <f>'Leverancespecifikation (LÅST)'!C451</f>
        <v>447Hullukninger</v>
      </c>
      <c r="B448" t="str">
        <f>_xlfn.CONCAT('Leverancespecifikation (LÅST)'!J451:L451,'Leverancespecifikation (LÅST)'!V451:CA451)</f>
        <v>4Hullukninger-Gælder for bl.a. brandtætning og lydtætning.</v>
      </c>
      <c r="C448" t="str">
        <f>'Leverancespecifikation (LÅST)'!N451</f>
        <v>-</v>
      </c>
      <c r="D448" t="str">
        <f>VLOOKUP(Tabel4[[#This Row],[Data fra "5. Basis"]],Leverancespecifikation!C:C,1,FALSE)</f>
        <v>447Hullukninger</v>
      </c>
      <c r="E448" t="str">
        <f>_xlfn.CONCAT(Leverancespecifikation!J451,Leverancespecifikation!K451,Leverancespecifikation!L451,Leverancespecifikation!V451:CA451)</f>
        <v>4Hullukninger-Gælder for bl.a. brandtætning og lydtætning.</v>
      </c>
      <c r="F448" t="str">
        <f>Leverancespecifikation!N451</f>
        <v>-</v>
      </c>
      <c r="G448" t="str">
        <f t="shared" si="7"/>
        <v/>
      </c>
    </row>
    <row r="449" spans="1:7" x14ac:dyDescent="0.25">
      <c r="A449" t="str">
        <f>'Leverancespecifikation (LÅST)'!C452</f>
        <v>448Sprinkler</v>
      </c>
      <c r="B449" t="str">
        <f>_xlfn.CONCAT('Leverancespecifikation (LÅST)'!J452:L452,'Leverancespecifikation (LÅST)'!V452:CA452)</f>
        <v>3Sprinkler</v>
      </c>
      <c r="C449" t="str">
        <f>'Leverancespecifikation (LÅST)'!N452</f>
        <v>X</v>
      </c>
      <c r="D449" t="str">
        <f>VLOOKUP(Tabel4[[#This Row],[Data fra "5. Basis"]],Leverancespecifikation!C:C,1,FALSE)</f>
        <v>448Sprinkler</v>
      </c>
      <c r="E449" t="str">
        <f>_xlfn.CONCAT(Leverancespecifikation!J452,Leverancespecifikation!K452,Leverancespecifikation!L452,Leverancespecifikation!V452:CA452)</f>
        <v>3Sprinkler</v>
      </c>
      <c r="F449" t="str">
        <f>Leverancespecifikation!N452</f>
        <v>X</v>
      </c>
      <c r="G449" t="str">
        <f t="shared" si="7"/>
        <v/>
      </c>
    </row>
    <row r="450" spans="1:7" x14ac:dyDescent="0.25">
      <c r="A450" t="str">
        <f>'Leverancespecifikation (LÅST)'!C453</f>
        <v>449Teknikrum/Teknikområder</v>
      </c>
      <c r="B450" t="str">
        <f>_xlfn.CONCAT('Leverancespecifikation (LÅST)'!J453:L453,'Leverancespecifikation (LÅST)'!V453:CA453)</f>
        <v>4Teknikrum/TeknikområderVVS-føringsvejVVS200VVS300VVS300ENT325</v>
      </c>
      <c r="C450" t="str">
        <f>'Leverancespecifikation (LÅST)'!N453</f>
        <v>X</v>
      </c>
      <c r="D450" t="str">
        <f>VLOOKUP(Tabel4[[#This Row],[Data fra "5. Basis"]],Leverancespecifikation!C:C,1,FALSE)</f>
        <v>449Teknikrum/Teknikområder</v>
      </c>
      <c r="E450" t="str">
        <f>_xlfn.CONCAT(Leverancespecifikation!J453,Leverancespecifikation!K453,Leverancespecifikation!L453,Leverancespecifikation!V453:CA453)</f>
        <v>4Teknikrum/TeknikområderVVS-føringsvejVVS200VVS300VVS300ENT325</v>
      </c>
      <c r="F450" t="str">
        <f>Leverancespecifikation!N453</f>
        <v>X</v>
      </c>
      <c r="G450" t="str">
        <f t="shared" si="7"/>
        <v/>
      </c>
    </row>
    <row r="451" spans="1:7" x14ac:dyDescent="0.25">
      <c r="A451" t="str">
        <f>'Leverancespecifikation (LÅST)'!C454</f>
        <v>450Skakte (lodrette hovedføringsveje)</v>
      </c>
      <c r="B451" t="str">
        <f>_xlfn.CONCAT('Leverancespecifikation (LÅST)'!J454:L454,'Leverancespecifikation (LÅST)'!V454:CA454)</f>
        <v>4Skakte (lodrette hovedføringsveje)VVS-føringsvejVVS200VVS300VVS300ENT325</v>
      </c>
      <c r="C451" t="str">
        <f>'Leverancespecifikation (LÅST)'!N454</f>
        <v>X</v>
      </c>
      <c r="D451" t="str">
        <f>VLOOKUP(Tabel4[[#This Row],[Data fra "5. Basis"]],Leverancespecifikation!C:C,1,FALSE)</f>
        <v>450Skakte (lodrette hovedføringsveje)</v>
      </c>
      <c r="E451" t="str">
        <f>_xlfn.CONCAT(Leverancespecifikation!J454,Leverancespecifikation!K454,Leverancespecifikation!L454,Leverancespecifikation!V454:CA454)</f>
        <v>4Skakte (lodrette hovedføringsveje)VVS-føringsvejVVS200VVS300VVS300ENT325</v>
      </c>
      <c r="F451" t="str">
        <f>Leverancespecifikation!N454</f>
        <v>X</v>
      </c>
      <c r="G451" t="str">
        <f t="shared" ref="G451:G514" si="8">IF(B451=E451,IF(C451=F451,"","P"),"P")</f>
        <v/>
      </c>
    </row>
    <row r="452" spans="1:7" x14ac:dyDescent="0.25">
      <c r="A452" t="str">
        <f>'Leverancespecifikation (LÅST)'!C455</f>
        <v>451Vandrette hoved- og fordelingsføringsveje</v>
      </c>
      <c r="B452" t="str">
        <f>_xlfn.CONCAT('Leverancespecifikation (LÅST)'!J455:L455,'Leverancespecifikation (LÅST)'!V455:CA455)</f>
        <v>4Vandrette hoved- og fordelingsføringsvejeVVS-føringsvejVVS200VVS300VVS300ENT325</v>
      </c>
      <c r="C452" t="str">
        <f>'Leverancespecifikation (LÅST)'!N455</f>
        <v>X</v>
      </c>
      <c r="D452" t="str">
        <f>VLOOKUP(Tabel4[[#This Row],[Data fra "5. Basis"]],Leverancespecifikation!C:C,1,FALSE)</f>
        <v>451Vandrette hoved- og fordelingsføringsveje</v>
      </c>
      <c r="E452" t="str">
        <f>_xlfn.CONCAT(Leverancespecifikation!J455,Leverancespecifikation!K455,Leverancespecifikation!L455,Leverancespecifikation!V455:CA455)</f>
        <v>4Vandrette hoved- og fordelingsføringsvejeVVS-føringsvejVVS200VVS300VVS300ENT325</v>
      </c>
      <c r="F452" t="str">
        <f>Leverancespecifikation!N455</f>
        <v>X</v>
      </c>
      <c r="G452" t="str">
        <f t="shared" si="8"/>
        <v/>
      </c>
    </row>
    <row r="453" spans="1:7" x14ac:dyDescent="0.25">
      <c r="A453" t="str">
        <f>'Leverancespecifikation (LÅST)'!C456</f>
        <v>452føring til Komponenter og tilslutninger i rum</v>
      </c>
      <c r="B453" t="str">
        <f>_xlfn.CONCAT('Leverancespecifikation (LÅST)'!J456:L456,'Leverancespecifikation (LÅST)'!V456:CA456)</f>
        <v>4føring til Komponenter og tilslutninger i rumVVS-føringsvej</v>
      </c>
      <c r="C453" t="str">
        <f>'Leverancespecifikation (LÅST)'!N456</f>
        <v>-</v>
      </c>
      <c r="D453" t="str">
        <f>VLOOKUP(Tabel4[[#This Row],[Data fra "5. Basis"]],Leverancespecifikation!C:C,1,FALSE)</f>
        <v>452føring til Komponenter og tilslutninger i rum</v>
      </c>
      <c r="E453" t="str">
        <f>_xlfn.CONCAT(Leverancespecifikation!J456,Leverancespecifikation!K456,Leverancespecifikation!L456,Leverancespecifikation!V456:CA456)</f>
        <v>4føring til Komponenter og tilslutninger i rumVVS-føringsvej</v>
      </c>
      <c r="F453" t="str">
        <f>Leverancespecifikation!N456</f>
        <v>-</v>
      </c>
      <c r="G453" t="str">
        <f t="shared" si="8"/>
        <v/>
      </c>
    </row>
    <row r="454" spans="1:7" x14ac:dyDescent="0.25">
      <c r="A454" t="str">
        <f>'Leverancespecifikation (LÅST)'!C457</f>
        <v>453Teknisk isolering</v>
      </c>
      <c r="B454" t="str">
        <f>_xlfn.CONCAT('Leverancespecifikation (LÅST)'!J457:L457,'Leverancespecifikation (LÅST)'!V457:CA457)</f>
        <v>4Teknisk isoleringVVS-føringsvejVVS200VVS300VVS300ENT325</v>
      </c>
      <c r="C454" t="str">
        <f>'Leverancespecifikation (LÅST)'!N457</f>
        <v>X</v>
      </c>
      <c r="D454" t="str">
        <f>VLOOKUP(Tabel4[[#This Row],[Data fra "5. Basis"]],Leverancespecifikation!C:C,1,FALSE)</f>
        <v>453Teknisk isolering</v>
      </c>
      <c r="E454" t="str">
        <f>_xlfn.CONCAT(Leverancespecifikation!J457,Leverancespecifikation!K457,Leverancespecifikation!L457,Leverancespecifikation!V457:CA457)</f>
        <v>4Teknisk isoleringVVS-føringsvejVVS200VVS300VVS300ENT325</v>
      </c>
      <c r="F454" t="str">
        <f>Leverancespecifikation!N457</f>
        <v>X</v>
      </c>
      <c r="G454" t="str">
        <f t="shared" si="8"/>
        <v/>
      </c>
    </row>
    <row r="455" spans="1:7" x14ac:dyDescent="0.25">
      <c r="A455" t="str">
        <f>'Leverancespecifikation (LÅST)'!C458</f>
        <v>454Bæringer</v>
      </c>
      <c r="B455" t="str">
        <f>_xlfn.CONCAT('Leverancespecifikation (LÅST)'!J458:L458,'Leverancespecifikation (LÅST)'!V458:CA458)</f>
        <v>4Bæringer-</v>
      </c>
      <c r="C455" t="str">
        <f>'Leverancespecifikation (LÅST)'!N458</f>
        <v>-</v>
      </c>
      <c r="D455" t="str">
        <f>VLOOKUP(Tabel4[[#This Row],[Data fra "5. Basis"]],Leverancespecifikation!C:C,1,FALSE)</f>
        <v>454Bæringer</v>
      </c>
      <c r="E455" t="str">
        <f>_xlfn.CONCAT(Leverancespecifikation!J458,Leverancespecifikation!K458,Leverancespecifikation!L458,Leverancespecifikation!V458:CA458)</f>
        <v>4Bæringer-</v>
      </c>
      <c r="F455" t="str">
        <f>Leverancespecifikation!N458</f>
        <v>-</v>
      </c>
      <c r="G455" t="str">
        <f t="shared" si="8"/>
        <v/>
      </c>
    </row>
    <row r="456" spans="1:7" x14ac:dyDescent="0.25">
      <c r="A456" t="str">
        <f>'Leverancespecifikation (LÅST)'!C459</f>
        <v>455Konsoller</v>
      </c>
      <c r="B456" t="str">
        <f>_xlfn.CONCAT('Leverancespecifikation (LÅST)'!J459:L459,'Leverancespecifikation (LÅST)'!V459:CA459)</f>
        <v>4Konsoller-</v>
      </c>
      <c r="C456" t="str">
        <f>'Leverancespecifikation (LÅST)'!N459</f>
        <v>-</v>
      </c>
      <c r="D456" t="str">
        <f>VLOOKUP(Tabel4[[#This Row],[Data fra "5. Basis"]],Leverancespecifikation!C:C,1,FALSE)</f>
        <v>455Konsoller</v>
      </c>
      <c r="E456" t="str">
        <f>_xlfn.CONCAT(Leverancespecifikation!J459,Leverancespecifikation!K459,Leverancespecifikation!L459,Leverancespecifikation!V459:CA459)</f>
        <v>4Konsoller-</v>
      </c>
      <c r="F456" t="str">
        <f>Leverancespecifikation!N459</f>
        <v>-</v>
      </c>
      <c r="G456" t="str">
        <f t="shared" si="8"/>
        <v/>
      </c>
    </row>
    <row r="457" spans="1:7" x14ac:dyDescent="0.25">
      <c r="A457" t="str">
        <f>'Leverancespecifikation (LÅST)'!C460</f>
        <v>456Stativer</v>
      </c>
      <c r="B457" t="str">
        <f>_xlfn.CONCAT('Leverancespecifikation (LÅST)'!J460:L460,'Leverancespecifikation (LÅST)'!V460:CA460)</f>
        <v>4Stativer-</v>
      </c>
      <c r="C457" t="str">
        <f>'Leverancespecifikation (LÅST)'!N460</f>
        <v>-</v>
      </c>
      <c r="D457" t="str">
        <f>VLOOKUP(Tabel4[[#This Row],[Data fra "5. Basis"]],Leverancespecifikation!C:C,1,FALSE)</f>
        <v>456Stativer</v>
      </c>
      <c r="E457" t="str">
        <f>_xlfn.CONCAT(Leverancespecifikation!J460,Leverancespecifikation!K460,Leverancespecifikation!L460,Leverancespecifikation!V460:CA460)</f>
        <v>4Stativer-</v>
      </c>
      <c r="F457" t="str">
        <f>Leverancespecifikation!N460</f>
        <v>-</v>
      </c>
      <c r="G457" t="str">
        <f t="shared" si="8"/>
        <v/>
      </c>
    </row>
    <row r="458" spans="1:7" x14ac:dyDescent="0.25">
      <c r="A458" t="str">
        <f>'Leverancespecifikation (LÅST)'!C461</f>
        <v>457Hul- og recesobjekter</v>
      </c>
      <c r="B458" t="str">
        <f>_xlfn.CONCAT('Leverancespecifikation (LÅST)'!J461:L461,'Leverancespecifikation (LÅST)'!V461:CA461)</f>
        <v>4Hul- og recesobjekterReces- og hulobjekter</v>
      </c>
      <c r="C458" t="str">
        <f>'Leverancespecifikation (LÅST)'!N461</f>
        <v>-</v>
      </c>
      <c r="D458" t="str">
        <f>VLOOKUP(Tabel4[[#This Row],[Data fra "5. Basis"]],Leverancespecifikation!C:C,1,FALSE)</f>
        <v>457Hul- og recesobjekter</v>
      </c>
      <c r="E458" t="str">
        <f>_xlfn.CONCAT(Leverancespecifikation!J461,Leverancespecifikation!K461,Leverancespecifikation!L461,Leverancespecifikation!V461:CA461)</f>
        <v>4Hul- og recesobjekterReces- og hulobjekter</v>
      </c>
      <c r="F458" t="str">
        <f>Leverancespecifikation!N461</f>
        <v>-</v>
      </c>
      <c r="G458" t="str">
        <f t="shared" si="8"/>
        <v/>
      </c>
    </row>
    <row r="459" spans="1:7" x14ac:dyDescent="0.25">
      <c r="A459" t="str">
        <f>'Leverancespecifikation (LÅST)'!C462</f>
        <v>458Hullukninger</v>
      </c>
      <c r="B459" t="str">
        <f>_xlfn.CONCAT('Leverancespecifikation (LÅST)'!J462:L462,'Leverancespecifikation (LÅST)'!V462:CA462)</f>
        <v>4Hullukninger-Gælder for bl.a. brandtætning og lydtætning.</v>
      </c>
      <c r="C459" t="str">
        <f>'Leverancespecifikation (LÅST)'!N462</f>
        <v>-</v>
      </c>
      <c r="D459" t="str">
        <f>VLOOKUP(Tabel4[[#This Row],[Data fra "5. Basis"]],Leverancespecifikation!C:C,1,FALSE)</f>
        <v>458Hullukninger</v>
      </c>
      <c r="E459" t="str">
        <f>_xlfn.CONCAT(Leverancespecifikation!J462,Leverancespecifikation!K462,Leverancespecifikation!L462,Leverancespecifikation!V462:CA462)</f>
        <v>4Hullukninger-Gælder for bl.a. brandtætning og lydtætning.</v>
      </c>
      <c r="F459" t="str">
        <f>Leverancespecifikation!N462</f>
        <v>-</v>
      </c>
      <c r="G459" t="str">
        <f t="shared" si="8"/>
        <v/>
      </c>
    </row>
    <row r="460" spans="1:7" x14ac:dyDescent="0.25">
      <c r="A460" t="str">
        <f>'Leverancespecifikation (LÅST)'!C463</f>
        <v>459Mekanisk udstyr</v>
      </c>
      <c r="B460" t="str">
        <f>_xlfn.CONCAT('Leverancespecifikation (LÅST)'!J463:L463,'Leverancespecifikation (LÅST)'!V463:CA463)</f>
        <v>2Mekanisk udstyr</v>
      </c>
      <c r="C460" t="str">
        <f>'Leverancespecifikation (LÅST)'!N463</f>
        <v>X</v>
      </c>
      <c r="D460" t="str">
        <f>VLOOKUP(Tabel4[[#This Row],[Data fra "5. Basis"]],Leverancespecifikation!C:C,1,FALSE)</f>
        <v>459Mekanisk udstyr</v>
      </c>
      <c r="E460" t="str">
        <f>_xlfn.CONCAT(Leverancespecifikation!J463,Leverancespecifikation!K463,Leverancespecifikation!L463,Leverancespecifikation!V463:CA463)</f>
        <v>2Mekanisk udstyr</v>
      </c>
      <c r="F460" t="str">
        <f>Leverancespecifikation!N463</f>
        <v>X</v>
      </c>
      <c r="G460" t="str">
        <f t="shared" si="8"/>
        <v/>
      </c>
    </row>
    <row r="461" spans="1:7" x14ac:dyDescent="0.25">
      <c r="A461" t="str">
        <f>'Leverancespecifikation (LÅST)'!C464</f>
        <v>460Kloak / LAR systemer undenfor fundament</v>
      </c>
      <c r="B461" t="str">
        <f>_xlfn.CONCAT('Leverancespecifikation (LÅST)'!J464:L464,'Leverancespecifikation (LÅST)'!V464:CA464)</f>
        <v>3Kloak / LAR systemer undenfor fundament</v>
      </c>
      <c r="C461" t="str">
        <f>'Leverancespecifikation (LÅST)'!N464</f>
        <v>-</v>
      </c>
      <c r="D461" t="str">
        <f>VLOOKUP(Tabel4[[#This Row],[Data fra "5. Basis"]],Leverancespecifikation!C:C,1,FALSE)</f>
        <v>460Kloak / LAR systemer undenfor fundament</v>
      </c>
      <c r="E461" t="str">
        <f>_xlfn.CONCAT(Leverancespecifikation!J464,Leverancespecifikation!K464,Leverancespecifikation!L464,Leverancespecifikation!V464:CA464)</f>
        <v>3Kloak / LAR systemer undenfor fundament</v>
      </c>
      <c r="F461" t="str">
        <f>Leverancespecifikation!N464</f>
        <v>-</v>
      </c>
      <c r="G461" t="str">
        <f t="shared" si="8"/>
        <v/>
      </c>
    </row>
    <row r="462" spans="1:7" x14ac:dyDescent="0.25">
      <c r="A462" t="str">
        <f>'Leverancespecifikation (LÅST)'!C465</f>
        <v>461Brønde</v>
      </c>
      <c r="B462" t="str">
        <f>_xlfn.CONCAT('Leverancespecifikation (LÅST)'!J465:L465,'Leverancespecifikation (LÅST)'!V465:CA465)</f>
        <v>4BrøndeVVS-komponent</v>
      </c>
      <c r="C462" t="str">
        <f>'Leverancespecifikation (LÅST)'!N465</f>
        <v>-</v>
      </c>
      <c r="D462" t="str">
        <f>VLOOKUP(Tabel4[[#This Row],[Data fra "5. Basis"]],Leverancespecifikation!C:C,1,FALSE)</f>
        <v>461Brønde</v>
      </c>
      <c r="E462" t="str">
        <f>_xlfn.CONCAT(Leverancespecifikation!J465,Leverancespecifikation!K465,Leverancespecifikation!L465,Leverancespecifikation!V465:CA465)</f>
        <v>4BrøndeVVS-komponent</v>
      </c>
      <c r="F462" t="str">
        <f>Leverancespecifikation!N465</f>
        <v>-</v>
      </c>
      <c r="G462" t="str">
        <f t="shared" si="8"/>
        <v/>
      </c>
    </row>
    <row r="463" spans="1:7" x14ac:dyDescent="0.25">
      <c r="A463" t="str">
        <f>'Leverancespecifikation (LÅST)'!C466</f>
        <v>462Udskillere (Olie, fedt, benzin o.l.)</v>
      </c>
      <c r="B463" t="str">
        <f>_xlfn.CONCAT('Leverancespecifikation (LÅST)'!J466:L466,'Leverancespecifikation (LÅST)'!V466:CA466)</f>
        <v>4Udskillere (Olie, fedt, benzin o.l.)VVS-komponent</v>
      </c>
      <c r="C463" t="str">
        <f>'Leverancespecifikation (LÅST)'!N466</f>
        <v>-</v>
      </c>
      <c r="D463" t="str">
        <f>VLOOKUP(Tabel4[[#This Row],[Data fra "5. Basis"]],Leverancespecifikation!C:C,1,FALSE)</f>
        <v>462Udskillere (Olie, fedt, benzin o.l.)</v>
      </c>
      <c r="E463" t="str">
        <f>_xlfn.CONCAT(Leverancespecifikation!J466,Leverancespecifikation!K466,Leverancespecifikation!L466,Leverancespecifikation!V466:CA466)</f>
        <v>4Udskillere (Olie, fedt, benzin o.l.)VVS-komponent</v>
      </c>
      <c r="F463" t="str">
        <f>Leverancespecifikation!N466</f>
        <v>-</v>
      </c>
      <c r="G463" t="str">
        <f t="shared" si="8"/>
        <v/>
      </c>
    </row>
    <row r="464" spans="1:7" x14ac:dyDescent="0.25">
      <c r="A464" t="str">
        <f>'Leverancespecifikation (LÅST)'!C467</f>
        <v>463Bassiner</v>
      </c>
      <c r="B464" t="str">
        <f>_xlfn.CONCAT('Leverancespecifikation (LÅST)'!J467:L467,'Leverancespecifikation (LÅST)'!V467:CA467)</f>
        <v>4Bassiner-</v>
      </c>
      <c r="C464" t="str">
        <f>'Leverancespecifikation (LÅST)'!N467</f>
        <v>-</v>
      </c>
      <c r="D464" t="str">
        <f>VLOOKUP(Tabel4[[#This Row],[Data fra "5. Basis"]],Leverancespecifikation!C:C,1,FALSE)</f>
        <v>463Bassiner</v>
      </c>
      <c r="E464" t="str">
        <f>_xlfn.CONCAT(Leverancespecifikation!J467,Leverancespecifikation!K467,Leverancespecifikation!L467,Leverancespecifikation!V467:CA467)</f>
        <v>4Bassiner-</v>
      </c>
      <c r="F464" t="str">
        <f>Leverancespecifikation!N467</f>
        <v>-</v>
      </c>
      <c r="G464" t="str">
        <f t="shared" si="8"/>
        <v/>
      </c>
    </row>
    <row r="465" spans="1:7" x14ac:dyDescent="0.25">
      <c r="A465" t="str">
        <f>'Leverancespecifikation (LÅST)'!C468</f>
        <v>464Spejlbassiner</v>
      </c>
      <c r="B465" t="str">
        <f>_xlfn.CONCAT('Leverancespecifikation (LÅST)'!J468:L468,'Leverancespecifikation (LÅST)'!V468:CA468)</f>
        <v>4Spejlbassiner-</v>
      </c>
      <c r="C465" t="str">
        <f>'Leverancespecifikation (LÅST)'!N468</f>
        <v>-</v>
      </c>
      <c r="D465" t="str">
        <f>VLOOKUP(Tabel4[[#This Row],[Data fra "5. Basis"]],Leverancespecifikation!C:C,1,FALSE)</f>
        <v>464Spejlbassiner</v>
      </c>
      <c r="E465" t="str">
        <f>_xlfn.CONCAT(Leverancespecifikation!J468,Leverancespecifikation!K468,Leverancespecifikation!L468,Leverancespecifikation!V468:CA468)</f>
        <v>4Spejlbassiner-</v>
      </c>
      <c r="F465" t="str">
        <f>Leverancespecifikation!N468</f>
        <v>-</v>
      </c>
      <c r="G465" t="str">
        <f t="shared" si="8"/>
        <v/>
      </c>
    </row>
    <row r="466" spans="1:7" x14ac:dyDescent="0.25">
      <c r="A466" t="str">
        <f>'Leverancespecifikation (LÅST)'!C469</f>
        <v>465Overløbsbassiner</v>
      </c>
      <c r="B466" t="str">
        <f>_xlfn.CONCAT('Leverancespecifikation (LÅST)'!J469:L469,'Leverancespecifikation (LÅST)'!V469:CA469)</f>
        <v>4Overløbsbassiner-</v>
      </c>
      <c r="C466" t="str">
        <f>'Leverancespecifikation (LÅST)'!N469</f>
        <v>-</v>
      </c>
      <c r="D466" t="str">
        <f>VLOOKUP(Tabel4[[#This Row],[Data fra "5. Basis"]],Leverancespecifikation!C:C,1,FALSE)</f>
        <v>465Overløbsbassiner</v>
      </c>
      <c r="E466" t="str">
        <f>_xlfn.CONCAT(Leverancespecifikation!J469,Leverancespecifikation!K469,Leverancespecifikation!L469,Leverancespecifikation!V469:CA469)</f>
        <v>4Overløbsbassiner-</v>
      </c>
      <c r="F466" t="str">
        <f>Leverancespecifikation!N469</f>
        <v>-</v>
      </c>
      <c r="G466" t="str">
        <f t="shared" si="8"/>
        <v/>
      </c>
    </row>
    <row r="467" spans="1:7" x14ac:dyDescent="0.25">
      <c r="A467" t="str">
        <f>'Leverancespecifikation (LÅST)'!C470</f>
        <v>466Springvand</v>
      </c>
      <c r="B467" t="str">
        <f>_xlfn.CONCAT('Leverancespecifikation (LÅST)'!J470:L470,'Leverancespecifikation (LÅST)'!V470:CA470)</f>
        <v>4Springvand-</v>
      </c>
      <c r="C467" t="str">
        <f>'Leverancespecifikation (LÅST)'!N470</f>
        <v>-</v>
      </c>
      <c r="D467" t="str">
        <f>VLOOKUP(Tabel4[[#This Row],[Data fra "5. Basis"]],Leverancespecifikation!C:C,1,FALSE)</f>
        <v>466Springvand</v>
      </c>
      <c r="E467" t="str">
        <f>_xlfn.CONCAT(Leverancespecifikation!J470,Leverancespecifikation!K470,Leverancespecifikation!L470,Leverancespecifikation!V470:CA470)</f>
        <v>4Springvand-</v>
      </c>
      <c r="F467" t="str">
        <f>Leverancespecifikation!N470</f>
        <v>-</v>
      </c>
      <c r="G467" t="str">
        <f t="shared" si="8"/>
        <v/>
      </c>
    </row>
    <row r="468" spans="1:7" x14ac:dyDescent="0.25">
      <c r="A468" t="str">
        <f>'Leverancespecifikation (LÅST)'!C471</f>
        <v>467Kloak / LAR systemer under bygning (Fra terrændæk og ned)</v>
      </c>
      <c r="B468" t="str">
        <f>_xlfn.CONCAT('Leverancespecifikation (LÅST)'!J471:L471,'Leverancespecifikation (LÅST)'!V471:CA471)</f>
        <v>3Kloak / LAR systemer under bygning (Fra terrændæk og ned)</v>
      </c>
      <c r="C468" t="str">
        <f>'Leverancespecifikation (LÅST)'!N471</f>
        <v>X</v>
      </c>
      <c r="D468" t="str">
        <f>VLOOKUP(Tabel4[[#This Row],[Data fra "5. Basis"]],Leverancespecifikation!C:C,1,FALSE)</f>
        <v>467Kloak / LAR systemer under bygning (Fra terrændæk og ned)</v>
      </c>
      <c r="E468" t="str">
        <f>_xlfn.CONCAT(Leverancespecifikation!J471,Leverancespecifikation!K471,Leverancespecifikation!L471,Leverancespecifikation!V471:CA471)</f>
        <v>3Kloak / LAR systemer under bygning (Fra terrændæk og ned)</v>
      </c>
      <c r="F468" t="str">
        <f>Leverancespecifikation!N471</f>
        <v>X</v>
      </c>
      <c r="G468" t="str">
        <f t="shared" si="8"/>
        <v/>
      </c>
    </row>
    <row r="469" spans="1:7" x14ac:dyDescent="0.25">
      <c r="A469" t="str">
        <f>'Leverancespecifikation (LÅST)'!C472</f>
        <v>468Brønde</v>
      </c>
      <c r="B469" t="str">
        <f>_xlfn.CONCAT('Leverancespecifikation (LÅST)'!J472:L472,'Leverancespecifikation (LÅST)'!V472:CA472)</f>
        <v>4BrøndeVVS-komponentVVS200VVS300VVS325VVS325</v>
      </c>
      <c r="C469" t="str">
        <f>'Leverancespecifikation (LÅST)'!N472</f>
        <v>X</v>
      </c>
      <c r="D469" t="str">
        <f>VLOOKUP(Tabel4[[#This Row],[Data fra "5. Basis"]],Leverancespecifikation!C:C,1,FALSE)</f>
        <v>468Brønde</v>
      </c>
      <c r="E469" t="str">
        <f>_xlfn.CONCAT(Leverancespecifikation!J472,Leverancespecifikation!K472,Leverancespecifikation!L472,Leverancespecifikation!V472:CA472)</f>
        <v>4BrøndeVVS-komponentVVS200VVS300VVS325VVS325</v>
      </c>
      <c r="F469" t="str">
        <f>Leverancespecifikation!N472</f>
        <v>X</v>
      </c>
      <c r="G469" t="str">
        <f t="shared" si="8"/>
        <v/>
      </c>
    </row>
    <row r="470" spans="1:7" x14ac:dyDescent="0.25">
      <c r="A470" t="str">
        <f>'Leverancespecifikation (LÅST)'!C473</f>
        <v>469Udskillere (Olie, fedt, benzin o.l.)</v>
      </c>
      <c r="B470" t="str">
        <f>_xlfn.CONCAT('Leverancespecifikation (LÅST)'!J473:L473,'Leverancespecifikation (LÅST)'!V473:CA473)</f>
        <v>4Udskillere (Olie, fedt, benzin o.l.)VVS-komponentVVS200VVS300VVS325VVS325</v>
      </c>
      <c r="C470" t="str">
        <f>'Leverancespecifikation (LÅST)'!N473</f>
        <v>X</v>
      </c>
      <c r="D470" t="str">
        <f>VLOOKUP(Tabel4[[#This Row],[Data fra "5. Basis"]],Leverancespecifikation!C:C,1,FALSE)</f>
        <v>469Udskillere (Olie, fedt, benzin o.l.)</v>
      </c>
      <c r="E470" t="str">
        <f>_xlfn.CONCAT(Leverancespecifikation!J473,Leverancespecifikation!K473,Leverancespecifikation!L473,Leverancespecifikation!V473:CA473)</f>
        <v>4Udskillere (Olie, fedt, benzin o.l.)VVS-komponentVVS200VVS300VVS325VVS325</v>
      </c>
      <c r="F470" t="str">
        <f>Leverancespecifikation!N473</f>
        <v>X</v>
      </c>
      <c r="G470" t="str">
        <f t="shared" si="8"/>
        <v/>
      </c>
    </row>
    <row r="471" spans="1:7" x14ac:dyDescent="0.25">
      <c r="A471" t="str">
        <f>'Leverancespecifikation (LÅST)'!C474</f>
        <v>470Vand</v>
      </c>
      <c r="B471" t="str">
        <f>_xlfn.CONCAT('Leverancespecifikation (LÅST)'!J474:L474,'Leverancespecifikation (LÅST)'!V474:CA474)</f>
        <v>3Vand</v>
      </c>
      <c r="C471" t="str">
        <f>'Leverancespecifikation (LÅST)'!N474</f>
        <v>X</v>
      </c>
      <c r="D471" t="str">
        <f>VLOOKUP(Tabel4[[#This Row],[Data fra "5. Basis"]],Leverancespecifikation!C:C,1,FALSE)</f>
        <v>470Vand</v>
      </c>
      <c r="E471" t="str">
        <f>_xlfn.CONCAT(Leverancespecifikation!J474,Leverancespecifikation!K474,Leverancespecifikation!L474,Leverancespecifikation!V474:CA474)</f>
        <v>3Vand</v>
      </c>
      <c r="F471" t="str">
        <f>Leverancespecifikation!N474</f>
        <v>X</v>
      </c>
      <c r="G471" t="str">
        <f t="shared" si="8"/>
        <v/>
      </c>
    </row>
    <row r="472" spans="1:7" x14ac:dyDescent="0.25">
      <c r="A472" t="str">
        <f>'Leverancespecifikation (LÅST)'!C475</f>
        <v>471Målerarrangement</v>
      </c>
      <c r="B472" t="str">
        <f>_xlfn.CONCAT('Leverancespecifikation (LÅST)'!J475:L475,'Leverancespecifikation (LÅST)'!V475:CA475)</f>
        <v>4MålerarrangementVVS mekanisk udstyr og anlægVVS200VVS300VVS325VVS325</v>
      </c>
      <c r="C472" t="str">
        <f>'Leverancespecifikation (LÅST)'!N475</f>
        <v>X</v>
      </c>
      <c r="D472" t="str">
        <f>VLOOKUP(Tabel4[[#This Row],[Data fra "5. Basis"]],Leverancespecifikation!C:C,1,FALSE)</f>
        <v>471Målerarrangement</v>
      </c>
      <c r="E472" t="str">
        <f>_xlfn.CONCAT(Leverancespecifikation!J475,Leverancespecifikation!K475,Leverancespecifikation!L475,Leverancespecifikation!V475:CA475)</f>
        <v>4MålerarrangementVVS mekanisk udstyr og anlægVVS200VVS300VVS325VVS325</v>
      </c>
      <c r="F472" t="str">
        <f>Leverancespecifikation!N475</f>
        <v>X</v>
      </c>
      <c r="G472" t="str">
        <f t="shared" si="8"/>
        <v/>
      </c>
    </row>
    <row r="473" spans="1:7" x14ac:dyDescent="0.25">
      <c r="A473" t="str">
        <f>'Leverancespecifikation (LÅST)'!C476</f>
        <v>472Cirkulationspumper</v>
      </c>
      <c r="B473" t="str">
        <f>_xlfn.CONCAT('Leverancespecifikation (LÅST)'!J476:L476,'Leverancespecifikation (LÅST)'!V476:CA476)</f>
        <v>4CirkulationspumperVVS mekanisk udstyr og anlæg</v>
      </c>
      <c r="C473" t="str">
        <f>'Leverancespecifikation (LÅST)'!N476</f>
        <v>-</v>
      </c>
      <c r="D473" t="str">
        <f>VLOOKUP(Tabel4[[#This Row],[Data fra "5. Basis"]],Leverancespecifikation!C:C,1,FALSE)</f>
        <v>472Cirkulationspumper</v>
      </c>
      <c r="E473" t="str">
        <f>_xlfn.CONCAT(Leverancespecifikation!J476,Leverancespecifikation!K476,Leverancespecifikation!L476,Leverancespecifikation!V476:CA476)</f>
        <v>4CirkulationspumperVVS mekanisk udstyr og anlæg</v>
      </c>
      <c r="F473" t="str">
        <f>Leverancespecifikation!N476</f>
        <v>-</v>
      </c>
      <c r="G473" t="str">
        <f t="shared" si="8"/>
        <v/>
      </c>
    </row>
    <row r="474" spans="1:7" x14ac:dyDescent="0.25">
      <c r="A474" t="str">
        <f>'Leverancespecifikation (LÅST)'!C477</f>
        <v>473Fordelerrør til vand</v>
      </c>
      <c r="B474" t="str">
        <f>_xlfn.CONCAT('Leverancespecifikation (LÅST)'!J477:L477,'Leverancespecifikation (LÅST)'!V477:CA477)</f>
        <v>4Fordelerrør til vandVVS mekanisk udstyr og anlægVVS325VVS325</v>
      </c>
      <c r="C474" t="str">
        <f>'Leverancespecifikation (LÅST)'!N477</f>
        <v>X</v>
      </c>
      <c r="D474" t="str">
        <f>VLOOKUP(Tabel4[[#This Row],[Data fra "5. Basis"]],Leverancespecifikation!C:C,1,FALSE)</f>
        <v>473Fordelerrør til vand</v>
      </c>
      <c r="E474" t="str">
        <f>_xlfn.CONCAT(Leverancespecifikation!J477,Leverancespecifikation!K477,Leverancespecifikation!L477,Leverancespecifikation!V477:CA477)</f>
        <v>4Fordelerrør til vandVVS mekanisk udstyr og anlægVVS325VVS325</v>
      </c>
      <c r="F474" t="str">
        <f>Leverancespecifikation!N477</f>
        <v>X</v>
      </c>
      <c r="G474" t="str">
        <f t="shared" si="8"/>
        <v/>
      </c>
    </row>
    <row r="475" spans="1:7" x14ac:dyDescent="0.25">
      <c r="A475" t="str">
        <f>'Leverancespecifikation (LÅST)'!C478</f>
        <v>474Trykforøgeranlæg</v>
      </c>
      <c r="B475" t="str">
        <f>_xlfn.CONCAT('Leverancespecifikation (LÅST)'!J478:L478,'Leverancespecifikation (LÅST)'!V478:CA478)</f>
        <v>4TrykforøgeranlægVVS mekanisk udstyr og anlægVVS200VVS300VVS325VVS325</v>
      </c>
      <c r="C475" t="str">
        <f>'Leverancespecifikation (LÅST)'!N478</f>
        <v>X</v>
      </c>
      <c r="D475" t="str">
        <f>VLOOKUP(Tabel4[[#This Row],[Data fra "5. Basis"]],Leverancespecifikation!C:C,1,FALSE)</f>
        <v>474Trykforøgeranlæg</v>
      </c>
      <c r="E475" t="str">
        <f>_xlfn.CONCAT(Leverancespecifikation!J478,Leverancespecifikation!K478,Leverancespecifikation!L478,Leverancespecifikation!V478:CA478)</f>
        <v>4TrykforøgeranlægVVS mekanisk udstyr og anlægVVS200VVS300VVS325VVS325</v>
      </c>
      <c r="F475" t="str">
        <f>Leverancespecifikation!N478</f>
        <v>X</v>
      </c>
      <c r="G475" t="str">
        <f t="shared" si="8"/>
        <v/>
      </c>
    </row>
    <row r="476" spans="1:7" x14ac:dyDescent="0.25">
      <c r="A476" t="str">
        <f>'Leverancespecifikation (LÅST)'!C479</f>
        <v>475Produktionsanlæg</v>
      </c>
      <c r="B476" t="str">
        <f>_xlfn.CONCAT('Leverancespecifikation (LÅST)'!J479:L479,'Leverancespecifikation (LÅST)'!V479:CA479)</f>
        <v>4ProduktionsanlægVVS mekanisk udstyr og anlægVVS200VVS300VVS325VVS325</v>
      </c>
      <c r="C476" t="str">
        <f>'Leverancespecifikation (LÅST)'!N479</f>
        <v>X</v>
      </c>
      <c r="D476" t="str">
        <f>VLOOKUP(Tabel4[[#This Row],[Data fra "5. Basis"]],Leverancespecifikation!C:C,1,FALSE)</f>
        <v>475Produktionsanlæg</v>
      </c>
      <c r="E476" t="str">
        <f>_xlfn.CONCAT(Leverancespecifikation!J479,Leverancespecifikation!K479,Leverancespecifikation!L479,Leverancespecifikation!V479:CA479)</f>
        <v>4ProduktionsanlægVVS mekanisk udstyr og anlægVVS200VVS300VVS325VVS325</v>
      </c>
      <c r="F476" t="str">
        <f>Leverancespecifikation!N479</f>
        <v>X</v>
      </c>
      <c r="G476" t="str">
        <f t="shared" si="8"/>
        <v/>
      </c>
    </row>
    <row r="477" spans="1:7" x14ac:dyDescent="0.25">
      <c r="A477" t="str">
        <f>'Leverancespecifikation (LÅST)'!C480</f>
        <v>476Filtreringsanlæg</v>
      </c>
      <c r="B477" t="str">
        <f>_xlfn.CONCAT('Leverancespecifikation (LÅST)'!J480:L480,'Leverancespecifikation (LÅST)'!V480:CA480)</f>
        <v>4FiltreringsanlægVVS mekanisk udstyr og anlægVVS200VVS300VVS325VVS325</v>
      </c>
      <c r="C477" t="str">
        <f>'Leverancespecifikation (LÅST)'!N480</f>
        <v>X</v>
      </c>
      <c r="D477" t="str">
        <f>VLOOKUP(Tabel4[[#This Row],[Data fra "5. Basis"]],Leverancespecifikation!C:C,1,FALSE)</f>
        <v>476Filtreringsanlæg</v>
      </c>
      <c r="E477" t="str">
        <f>_xlfn.CONCAT(Leverancespecifikation!J480,Leverancespecifikation!K480,Leverancespecifikation!L480,Leverancespecifikation!V480:CA480)</f>
        <v>4FiltreringsanlægVVS mekanisk udstyr og anlægVVS200VVS300VVS325VVS325</v>
      </c>
      <c r="F477" t="str">
        <f>Leverancespecifikation!N480</f>
        <v>X</v>
      </c>
      <c r="G477" t="str">
        <f t="shared" si="8"/>
        <v/>
      </c>
    </row>
    <row r="478" spans="1:7" x14ac:dyDescent="0.25">
      <c r="A478" t="str">
        <f>'Leverancespecifikation (LÅST)'!C481</f>
        <v>477Vandbehandlingsanlæg</v>
      </c>
      <c r="B478" t="str">
        <f>_xlfn.CONCAT('Leverancespecifikation (LÅST)'!J481:L481,'Leverancespecifikation (LÅST)'!V481:CA481)</f>
        <v>4VandbehandlingsanlægVVS mekanisk udstyr og anlægVVS200VVS300VVS325VVS325</v>
      </c>
      <c r="C478" t="str">
        <f>'Leverancespecifikation (LÅST)'!N481</f>
        <v>X</v>
      </c>
      <c r="D478" t="str">
        <f>VLOOKUP(Tabel4[[#This Row],[Data fra "5. Basis"]],Leverancespecifikation!C:C,1,FALSE)</f>
        <v>477Vandbehandlingsanlæg</v>
      </c>
      <c r="E478" t="str">
        <f>_xlfn.CONCAT(Leverancespecifikation!J481,Leverancespecifikation!K481,Leverancespecifikation!L481,Leverancespecifikation!V481:CA481)</f>
        <v>4VandbehandlingsanlægVVS mekanisk udstyr og anlægVVS200VVS300VVS325VVS325</v>
      </c>
      <c r="F478" t="str">
        <f>Leverancespecifikation!N481</f>
        <v>X</v>
      </c>
      <c r="G478" t="str">
        <f t="shared" si="8"/>
        <v/>
      </c>
    </row>
    <row r="479" spans="1:7" x14ac:dyDescent="0.25">
      <c r="A479" t="str">
        <f>'Leverancespecifikation (LÅST)'!C482</f>
        <v>478Luftarter</v>
      </c>
      <c r="B479" t="str">
        <f>_xlfn.CONCAT('Leverancespecifikation (LÅST)'!J482:L482,'Leverancespecifikation (LÅST)'!V482:CA482)</f>
        <v>3Luftarter</v>
      </c>
      <c r="C479" t="str">
        <f>'Leverancespecifikation (LÅST)'!N482</f>
        <v>X</v>
      </c>
      <c r="D479" t="str">
        <f>VLOOKUP(Tabel4[[#This Row],[Data fra "5. Basis"]],Leverancespecifikation!C:C,1,FALSE)</f>
        <v>478Luftarter</v>
      </c>
      <c r="E479" t="str">
        <f>_xlfn.CONCAT(Leverancespecifikation!J482,Leverancespecifikation!K482,Leverancespecifikation!L482,Leverancespecifikation!V482:CA482)</f>
        <v>3Luftarter</v>
      </c>
      <c r="F479" t="str">
        <f>Leverancespecifikation!N482</f>
        <v>X</v>
      </c>
      <c r="G479" t="str">
        <f t="shared" si="8"/>
        <v/>
      </c>
    </row>
    <row r="480" spans="1:7" x14ac:dyDescent="0.25">
      <c r="A480" t="str">
        <f>'Leverancespecifikation (LÅST)'!C483</f>
        <v xml:space="preserve">479Overvågningsenheder </v>
      </c>
      <c r="B480" t="str">
        <f>_xlfn.CONCAT('Leverancespecifikation (LÅST)'!J483:L483,'Leverancespecifikation (LÅST)'!V483:CA483)</f>
        <v>4Overvågningsenheder VVS mekanisk udstyr og anlægVVS300VVS325VVS325</v>
      </c>
      <c r="C480" t="str">
        <f>'Leverancespecifikation (LÅST)'!N483</f>
        <v>X</v>
      </c>
      <c r="D480" t="str">
        <f>VLOOKUP(Tabel4[[#This Row],[Data fra "5. Basis"]],Leverancespecifikation!C:C,1,FALSE)</f>
        <v xml:space="preserve">479Overvågningsenheder </v>
      </c>
      <c r="E480" t="str">
        <f>_xlfn.CONCAT(Leverancespecifikation!J483,Leverancespecifikation!K483,Leverancespecifikation!L483,Leverancespecifikation!V483:CA483)</f>
        <v>4Overvågningsenheder VVS mekanisk udstyr og anlægVVS300VVS325VVS325</v>
      </c>
      <c r="F480" t="str">
        <f>Leverancespecifikation!N483</f>
        <v>X</v>
      </c>
      <c r="G480" t="str">
        <f t="shared" si="8"/>
        <v/>
      </c>
    </row>
    <row r="481" spans="1:7" x14ac:dyDescent="0.25">
      <c r="A481" t="str">
        <f>'Leverancespecifikation (LÅST)'!C484</f>
        <v xml:space="preserve">480Nødafspærringsbokse </v>
      </c>
      <c r="B481" t="str">
        <f>_xlfn.CONCAT('Leverancespecifikation (LÅST)'!J484:L484,'Leverancespecifikation (LÅST)'!V484:CA484)</f>
        <v>4Nødafspærringsbokse VVS mekanisk udstyr og anlægVVS300VVS325VVS325</v>
      </c>
      <c r="C481" t="str">
        <f>'Leverancespecifikation (LÅST)'!N484</f>
        <v>X</v>
      </c>
      <c r="D481" t="str">
        <f>VLOOKUP(Tabel4[[#This Row],[Data fra "5. Basis"]],Leverancespecifikation!C:C,1,FALSE)</f>
        <v xml:space="preserve">480Nødafspærringsbokse </v>
      </c>
      <c r="E481" t="str">
        <f>_xlfn.CONCAT(Leverancespecifikation!J484,Leverancespecifikation!K484,Leverancespecifikation!L484,Leverancespecifikation!V484:CA484)</f>
        <v>4Nødafspærringsbokse VVS mekanisk udstyr og anlægVVS300VVS325VVS325</v>
      </c>
      <c r="F481" t="str">
        <f>Leverancespecifikation!N484</f>
        <v>X</v>
      </c>
      <c r="G481" t="str">
        <f t="shared" si="8"/>
        <v/>
      </c>
    </row>
    <row r="482" spans="1:7" x14ac:dyDescent="0.25">
      <c r="A482" t="str">
        <f>'Leverancespecifikation (LÅST)'!C485</f>
        <v xml:space="preserve">481Nødforsyningsenheder </v>
      </c>
      <c r="B482" t="str">
        <f>_xlfn.CONCAT('Leverancespecifikation (LÅST)'!J485:L485,'Leverancespecifikation (LÅST)'!V485:CA485)</f>
        <v>4Nødforsyningsenheder VVS mekanisk udstyr og anlægVVS300VVS325VVS325</v>
      </c>
      <c r="C482" t="str">
        <f>'Leverancespecifikation (LÅST)'!N485</f>
        <v>X</v>
      </c>
      <c r="D482" t="str">
        <f>VLOOKUP(Tabel4[[#This Row],[Data fra "5. Basis"]],Leverancespecifikation!C:C,1,FALSE)</f>
        <v xml:space="preserve">481Nødforsyningsenheder </v>
      </c>
      <c r="E482" t="str">
        <f>_xlfn.CONCAT(Leverancespecifikation!J485,Leverancespecifikation!K485,Leverancespecifikation!L485,Leverancespecifikation!V485:CA485)</f>
        <v>4Nødforsyningsenheder VVS mekanisk udstyr og anlægVVS300VVS325VVS325</v>
      </c>
      <c r="F482" t="str">
        <f>Leverancespecifikation!N485</f>
        <v>X</v>
      </c>
      <c r="G482" t="str">
        <f t="shared" si="8"/>
        <v/>
      </c>
    </row>
    <row r="483" spans="1:7" x14ac:dyDescent="0.25">
      <c r="A483" t="str">
        <f>'Leverancespecifikation (LÅST)'!C486</f>
        <v xml:space="preserve">482Gasregulatorer </v>
      </c>
      <c r="B483" t="str">
        <f>_xlfn.CONCAT('Leverancespecifikation (LÅST)'!J486:L486,'Leverancespecifikation (LÅST)'!V486:CA486)</f>
        <v>4Gasregulatorer VVS mekanisk udstyr og anlægVVS325VVS325</v>
      </c>
      <c r="C483" t="str">
        <f>'Leverancespecifikation (LÅST)'!N486</f>
        <v>X</v>
      </c>
      <c r="D483" t="str">
        <f>VLOOKUP(Tabel4[[#This Row],[Data fra "5. Basis"]],Leverancespecifikation!C:C,1,FALSE)</f>
        <v xml:space="preserve">482Gasregulatorer </v>
      </c>
      <c r="E483" t="str">
        <f>_xlfn.CONCAT(Leverancespecifikation!J486,Leverancespecifikation!K486,Leverancespecifikation!L486,Leverancespecifikation!V486:CA486)</f>
        <v>4Gasregulatorer VVS mekanisk udstyr og anlægVVS325VVS325</v>
      </c>
      <c r="F483" t="str">
        <f>Leverancespecifikation!N486</f>
        <v>X</v>
      </c>
      <c r="G483" t="str">
        <f t="shared" si="8"/>
        <v/>
      </c>
    </row>
    <row r="484" spans="1:7" x14ac:dyDescent="0.25">
      <c r="A484" t="str">
        <f>'Leverancespecifikation (LÅST)'!C487</f>
        <v>483Målerarrangementer</v>
      </c>
      <c r="B484" t="str">
        <f>_xlfn.CONCAT('Leverancespecifikation (LÅST)'!J487:L487,'Leverancespecifikation (LÅST)'!V487:CA487)</f>
        <v>4MålerarrangementerVVS mekanisk udstyr og anlægVVS200VVS300VVS325VVS325</v>
      </c>
      <c r="C484" t="str">
        <f>'Leverancespecifikation (LÅST)'!N487</f>
        <v>X</v>
      </c>
      <c r="D484" t="str">
        <f>VLOOKUP(Tabel4[[#This Row],[Data fra "5. Basis"]],Leverancespecifikation!C:C,1,FALSE)</f>
        <v>483Målerarrangementer</v>
      </c>
      <c r="E484" t="str">
        <f>_xlfn.CONCAT(Leverancespecifikation!J487,Leverancespecifikation!K487,Leverancespecifikation!L487,Leverancespecifikation!V487:CA487)</f>
        <v>4MålerarrangementerVVS mekanisk udstyr og anlægVVS200VVS300VVS325VVS325</v>
      </c>
      <c r="F484" t="str">
        <f>Leverancespecifikation!N487</f>
        <v>X</v>
      </c>
      <c r="G484" t="str">
        <f t="shared" si="8"/>
        <v/>
      </c>
    </row>
    <row r="485" spans="1:7" x14ac:dyDescent="0.25">
      <c r="A485" t="str">
        <f>'Leverancespecifikation (LÅST)'!C488</f>
        <v xml:space="preserve">484Trykluftskompressorer </v>
      </c>
      <c r="B485" t="str">
        <f>_xlfn.CONCAT('Leverancespecifikation (LÅST)'!J488:L488,'Leverancespecifikation (LÅST)'!V488:CA488)</f>
        <v>4Trykluftskompressorer VVS mekanisk udstyr og anlægVVS200VVS300VVS325VVS325</v>
      </c>
      <c r="C485" t="str">
        <f>'Leverancespecifikation (LÅST)'!N488</f>
        <v>X</v>
      </c>
      <c r="D485" t="str">
        <f>VLOOKUP(Tabel4[[#This Row],[Data fra "5. Basis"]],Leverancespecifikation!C:C,1,FALSE)</f>
        <v xml:space="preserve">484Trykluftskompressorer </v>
      </c>
      <c r="E485" t="str">
        <f>_xlfn.CONCAT(Leverancespecifikation!J488,Leverancespecifikation!K488,Leverancespecifikation!L488,Leverancespecifikation!V488:CA488)</f>
        <v>4Trykluftskompressorer VVS mekanisk udstyr og anlægVVS200VVS300VVS325VVS325</v>
      </c>
      <c r="F485" t="str">
        <f>Leverancespecifikation!N488</f>
        <v>X</v>
      </c>
      <c r="G485" t="str">
        <f t="shared" si="8"/>
        <v/>
      </c>
    </row>
    <row r="486" spans="1:7" x14ac:dyDescent="0.25">
      <c r="A486" t="str">
        <f>'Leverancespecifikation (LÅST)'!C489</f>
        <v>485Vakumanlæg</v>
      </c>
      <c r="B486" t="str">
        <f>_xlfn.CONCAT('Leverancespecifikation (LÅST)'!J489:L489,'Leverancespecifikation (LÅST)'!V489:CA489)</f>
        <v>4VakumanlægVVS mekanisk udstyr og anlægVVS200VVS300VVS325VVS325</v>
      </c>
      <c r="C486" t="str">
        <f>'Leverancespecifikation (LÅST)'!N489</f>
        <v>X</v>
      </c>
      <c r="D486" t="str">
        <f>VLOOKUP(Tabel4[[#This Row],[Data fra "5. Basis"]],Leverancespecifikation!C:C,1,FALSE)</f>
        <v>485Vakumanlæg</v>
      </c>
      <c r="E486" t="str">
        <f>_xlfn.CONCAT(Leverancespecifikation!J489,Leverancespecifikation!K489,Leverancespecifikation!L489,Leverancespecifikation!V489:CA489)</f>
        <v>4VakumanlægVVS mekanisk udstyr og anlægVVS200VVS300VVS325VVS325</v>
      </c>
      <c r="F486" t="str">
        <f>Leverancespecifikation!N489</f>
        <v>X</v>
      </c>
      <c r="G486" t="str">
        <f t="shared" si="8"/>
        <v/>
      </c>
    </row>
    <row r="487" spans="1:7" x14ac:dyDescent="0.25">
      <c r="A487" t="str">
        <f>'Leverancespecifikation (LÅST)'!C490</f>
        <v>486Gasflasker</v>
      </c>
      <c r="B487" t="str">
        <f>_xlfn.CONCAT('Leverancespecifikation (LÅST)'!J490:L490,'Leverancespecifikation (LÅST)'!V490:CA490)</f>
        <v>4GasflaskerVVS mekanisk udstyr og anlægVVS325VVS325</v>
      </c>
      <c r="C487" t="str">
        <f>'Leverancespecifikation (LÅST)'!N490</f>
        <v>X</v>
      </c>
      <c r="D487" t="str">
        <f>VLOOKUP(Tabel4[[#This Row],[Data fra "5. Basis"]],Leverancespecifikation!C:C,1,FALSE)</f>
        <v>486Gasflasker</v>
      </c>
      <c r="E487" t="str">
        <f>_xlfn.CONCAT(Leverancespecifikation!J490,Leverancespecifikation!K490,Leverancespecifikation!L490,Leverancespecifikation!V490:CA490)</f>
        <v>4GasflaskerVVS mekanisk udstyr og anlægVVS325VVS325</v>
      </c>
      <c r="F487" t="str">
        <f>Leverancespecifikation!N490</f>
        <v>X</v>
      </c>
      <c r="G487" t="str">
        <f t="shared" si="8"/>
        <v/>
      </c>
    </row>
    <row r="488" spans="1:7" x14ac:dyDescent="0.25">
      <c r="A488" t="str">
        <f>'Leverancespecifikation (LÅST)'!C491</f>
        <v>487Tanke</v>
      </c>
      <c r="B488" t="str">
        <f>_xlfn.CONCAT('Leverancespecifikation (LÅST)'!J491:L491,'Leverancespecifikation (LÅST)'!V491:CA491)</f>
        <v>4TankeVVS mekanisk udstyr og anlægVVS200VVS300VVS325VVS325</v>
      </c>
      <c r="C488" t="str">
        <f>'Leverancespecifikation (LÅST)'!N491</f>
        <v>X</v>
      </c>
      <c r="D488" t="str">
        <f>VLOOKUP(Tabel4[[#This Row],[Data fra "5. Basis"]],Leverancespecifikation!C:C,1,FALSE)</f>
        <v>487Tanke</v>
      </c>
      <c r="E488" t="str">
        <f>_xlfn.CONCAT(Leverancespecifikation!J491,Leverancespecifikation!K491,Leverancespecifikation!L491,Leverancespecifikation!V491:CA491)</f>
        <v>4TankeVVS mekanisk udstyr og anlægVVS200VVS300VVS325VVS325</v>
      </c>
      <c r="F488" t="str">
        <f>Leverancespecifikation!N491</f>
        <v>X</v>
      </c>
      <c r="G488" t="str">
        <f t="shared" si="8"/>
        <v/>
      </c>
    </row>
    <row r="489" spans="1:7" x14ac:dyDescent="0.25">
      <c r="A489" t="str">
        <f>'Leverancespecifikation (LÅST)'!C492</f>
        <v>488Kedler</v>
      </c>
      <c r="B489" t="str">
        <f>_xlfn.CONCAT('Leverancespecifikation (LÅST)'!J492:L492,'Leverancespecifikation (LÅST)'!V492:CA492)</f>
        <v>4KedlerVVS mekanisk udstyr og anlægVVS200VVS300VVS325VVS325</v>
      </c>
      <c r="C489" t="str">
        <f>'Leverancespecifikation (LÅST)'!N492</f>
        <v>X</v>
      </c>
      <c r="D489" t="str">
        <f>VLOOKUP(Tabel4[[#This Row],[Data fra "5. Basis"]],Leverancespecifikation!C:C,1,FALSE)</f>
        <v>488Kedler</v>
      </c>
      <c r="E489" t="str">
        <f>_xlfn.CONCAT(Leverancespecifikation!J492,Leverancespecifikation!K492,Leverancespecifikation!L492,Leverancespecifikation!V492:CA492)</f>
        <v>4KedlerVVS mekanisk udstyr og anlægVVS200VVS300VVS325VVS325</v>
      </c>
      <c r="F489" t="str">
        <f>Leverancespecifikation!N492</f>
        <v>X</v>
      </c>
      <c r="G489" t="str">
        <f t="shared" si="8"/>
        <v/>
      </c>
    </row>
    <row r="490" spans="1:7" x14ac:dyDescent="0.25">
      <c r="A490" t="str">
        <f>'Leverancespecifikation (LÅST)'!C493</f>
        <v>489Kondensater</v>
      </c>
      <c r="B490" t="str">
        <f>_xlfn.CONCAT('Leverancespecifikation (LÅST)'!J493:L493,'Leverancespecifikation (LÅST)'!V493:CA493)</f>
        <v>4KondensaterVVS mekanisk udstyr og anlægVVS200VVS300VVS325VVS325</v>
      </c>
      <c r="C490" t="str">
        <f>'Leverancespecifikation (LÅST)'!N493</f>
        <v>X</v>
      </c>
      <c r="D490" t="str">
        <f>VLOOKUP(Tabel4[[#This Row],[Data fra "5. Basis"]],Leverancespecifikation!C:C,1,FALSE)</f>
        <v>489Kondensater</v>
      </c>
      <c r="E490" t="str">
        <f>_xlfn.CONCAT(Leverancespecifikation!J493,Leverancespecifikation!K493,Leverancespecifikation!L493,Leverancespecifikation!V493:CA493)</f>
        <v>4KondensaterVVS mekanisk udstyr og anlægVVS200VVS300VVS325VVS325</v>
      </c>
      <c r="F490" t="str">
        <f>Leverancespecifikation!N493</f>
        <v>X</v>
      </c>
      <c r="G490" t="str">
        <f t="shared" si="8"/>
        <v/>
      </c>
    </row>
    <row r="491" spans="1:7" x14ac:dyDescent="0.25">
      <c r="A491" t="str">
        <f>'Leverancespecifikation (LÅST)'!C494</f>
        <v>490Køling</v>
      </c>
      <c r="B491" t="str">
        <f>_xlfn.CONCAT('Leverancespecifikation (LÅST)'!J494:L494,'Leverancespecifikation (LÅST)'!V494:CA494)</f>
        <v>3Køling</v>
      </c>
      <c r="C491" t="str">
        <f>'Leverancespecifikation (LÅST)'!N494</f>
        <v>X</v>
      </c>
      <c r="D491" t="str">
        <f>VLOOKUP(Tabel4[[#This Row],[Data fra "5. Basis"]],Leverancespecifikation!C:C,1,FALSE)</f>
        <v>490Køling</v>
      </c>
      <c r="E491" t="str">
        <f>_xlfn.CONCAT(Leverancespecifikation!J494,Leverancespecifikation!K494,Leverancespecifikation!L494,Leverancespecifikation!V494:CA494)</f>
        <v>3Køling</v>
      </c>
      <c r="F491" t="str">
        <f>Leverancespecifikation!N494</f>
        <v>X</v>
      </c>
      <c r="G491" t="str">
        <f t="shared" si="8"/>
        <v/>
      </c>
    </row>
    <row r="492" spans="1:7" x14ac:dyDescent="0.25">
      <c r="A492" t="str">
        <f>'Leverancespecifikation (LÅST)'!C495</f>
        <v>491Målerarrangement</v>
      </c>
      <c r="B492" t="str">
        <f>_xlfn.CONCAT('Leverancespecifikation (LÅST)'!J495:L495,'Leverancespecifikation (LÅST)'!V495:CA495)</f>
        <v>4MålerarrangementVVS mekanisk udstyr og anlægVVS200VVS300VVS325VVS325</v>
      </c>
      <c r="C492" t="str">
        <f>'Leverancespecifikation (LÅST)'!N495</f>
        <v>X</v>
      </c>
      <c r="D492" t="str">
        <f>VLOOKUP(Tabel4[[#This Row],[Data fra "5. Basis"]],Leverancespecifikation!C:C,1,FALSE)</f>
        <v>491Målerarrangement</v>
      </c>
      <c r="E492" t="str">
        <f>_xlfn.CONCAT(Leverancespecifikation!J495,Leverancespecifikation!K495,Leverancespecifikation!L495,Leverancespecifikation!V495:CA495)</f>
        <v>4MålerarrangementVVS mekanisk udstyr og anlægVVS200VVS300VVS325VVS325</v>
      </c>
      <c r="F492" t="str">
        <f>Leverancespecifikation!N495</f>
        <v>X</v>
      </c>
      <c r="G492" t="str">
        <f t="shared" si="8"/>
        <v/>
      </c>
    </row>
    <row r="493" spans="1:7" x14ac:dyDescent="0.25">
      <c r="A493" t="str">
        <f>'Leverancespecifikation (LÅST)'!C496</f>
        <v xml:space="preserve">492Cirkulationspumper </v>
      </c>
      <c r="B493" t="str">
        <f>_xlfn.CONCAT('Leverancespecifikation (LÅST)'!J496:L496,'Leverancespecifikation (LÅST)'!V496:CA496)</f>
        <v>4Cirkulationspumper VVS mekanisk udstyr og anlæg</v>
      </c>
      <c r="C493" t="str">
        <f>'Leverancespecifikation (LÅST)'!N496</f>
        <v>-</v>
      </c>
      <c r="D493" t="str">
        <f>VLOOKUP(Tabel4[[#This Row],[Data fra "5. Basis"]],Leverancespecifikation!C:C,1,FALSE)</f>
        <v xml:space="preserve">492Cirkulationspumper </v>
      </c>
      <c r="E493" t="str">
        <f>_xlfn.CONCAT(Leverancespecifikation!J496,Leverancespecifikation!K496,Leverancespecifikation!L496,Leverancespecifikation!V496:CA496)</f>
        <v>4Cirkulationspumper VVS mekanisk udstyr og anlæg</v>
      </c>
      <c r="F493" t="str">
        <f>Leverancespecifikation!N496</f>
        <v>-</v>
      </c>
      <c r="G493" t="str">
        <f t="shared" si="8"/>
        <v/>
      </c>
    </row>
    <row r="494" spans="1:7" x14ac:dyDescent="0.25">
      <c r="A494" t="str">
        <f>'Leverancespecifikation (LÅST)'!C497</f>
        <v xml:space="preserve">493Fordelerrør til køling </v>
      </c>
      <c r="B494" t="str">
        <f>_xlfn.CONCAT('Leverancespecifikation (LÅST)'!J497:L497,'Leverancespecifikation (LÅST)'!V497:CA497)</f>
        <v>4Fordelerrør til køling VVS mekanisk udstyr og anlægVVS325VVS325</v>
      </c>
      <c r="C494" t="str">
        <f>'Leverancespecifikation (LÅST)'!N497</f>
        <v>X</v>
      </c>
      <c r="D494" t="str">
        <f>VLOOKUP(Tabel4[[#This Row],[Data fra "5. Basis"]],Leverancespecifikation!C:C,1,FALSE)</f>
        <v xml:space="preserve">493Fordelerrør til køling </v>
      </c>
      <c r="E494" t="str">
        <f>_xlfn.CONCAT(Leverancespecifikation!J497,Leverancespecifikation!K497,Leverancespecifikation!L497,Leverancespecifikation!V497:CA497)</f>
        <v>4Fordelerrør til køling VVS mekanisk udstyr og anlægVVS325VVS325</v>
      </c>
      <c r="F494" t="str">
        <f>Leverancespecifikation!N497</f>
        <v>X</v>
      </c>
      <c r="G494" t="str">
        <f t="shared" si="8"/>
        <v/>
      </c>
    </row>
    <row r="495" spans="1:7" x14ac:dyDescent="0.25">
      <c r="A495" t="str">
        <f>'Leverancespecifikation (LÅST)'!C498</f>
        <v>494Køleblandesløjfer</v>
      </c>
      <c r="B495" t="str">
        <f>_xlfn.CONCAT('Leverancespecifikation (LÅST)'!J498:L498,'Leverancespecifikation (LÅST)'!V498:CA498)</f>
        <v>4KøleblandesløjferVVS mekanisk udstyr og anlægVVS200VVS300VVS325VVS325</v>
      </c>
      <c r="C495" t="str">
        <f>'Leverancespecifikation (LÅST)'!N498</f>
        <v>X</v>
      </c>
      <c r="D495" t="str">
        <f>VLOOKUP(Tabel4[[#This Row],[Data fra "5. Basis"]],Leverancespecifikation!C:C,1,FALSE)</f>
        <v>494Køleblandesløjfer</v>
      </c>
      <c r="E495" t="str">
        <f>_xlfn.CONCAT(Leverancespecifikation!J498,Leverancespecifikation!K498,Leverancespecifikation!L498,Leverancespecifikation!V498:CA498)</f>
        <v>4KøleblandesløjferVVS mekanisk udstyr og anlægVVS200VVS300VVS325VVS325</v>
      </c>
      <c r="F495" t="str">
        <f>Leverancespecifikation!N498</f>
        <v>X</v>
      </c>
      <c r="G495" t="str">
        <f t="shared" si="8"/>
        <v/>
      </c>
    </row>
    <row r="496" spans="1:7" x14ac:dyDescent="0.25">
      <c r="A496" t="str">
        <f>'Leverancespecifikation (LÅST)'!C499</f>
        <v>495Kølevekslere</v>
      </c>
      <c r="B496" t="str">
        <f>_xlfn.CONCAT('Leverancespecifikation (LÅST)'!J499:L499,'Leverancespecifikation (LÅST)'!V499:CA499)</f>
        <v>4KølevekslereVVS mekanisk udstyr og anlægVVS200VVS300VVS325VVS325</v>
      </c>
      <c r="C496" t="str">
        <f>'Leverancespecifikation (LÅST)'!N499</f>
        <v>X</v>
      </c>
      <c r="D496" t="str">
        <f>VLOOKUP(Tabel4[[#This Row],[Data fra "5. Basis"]],Leverancespecifikation!C:C,1,FALSE)</f>
        <v>495Kølevekslere</v>
      </c>
      <c r="E496" t="str">
        <f>_xlfn.CONCAT(Leverancespecifikation!J499,Leverancespecifikation!K499,Leverancespecifikation!L499,Leverancespecifikation!V499:CA499)</f>
        <v>4KølevekslereVVS mekanisk udstyr og anlægVVS200VVS300VVS325VVS325</v>
      </c>
      <c r="F496" t="str">
        <f>Leverancespecifikation!N499</f>
        <v>X</v>
      </c>
      <c r="G496" t="str">
        <f t="shared" si="8"/>
        <v/>
      </c>
    </row>
    <row r="497" spans="1:7" x14ac:dyDescent="0.25">
      <c r="A497" t="str">
        <f>'Leverancespecifikation (LÅST)'!C500</f>
        <v>496Beholdere/Tanke</v>
      </c>
      <c r="B497" t="str">
        <f>_xlfn.CONCAT('Leverancespecifikation (LÅST)'!J500:L500,'Leverancespecifikation (LÅST)'!V500:CA500)</f>
        <v>4Beholdere/TankeVVS mekanisk udstyr og anlægVVS200VVS300VVS325VVS325</v>
      </c>
      <c r="C497" t="str">
        <f>'Leverancespecifikation (LÅST)'!N500</f>
        <v>X</v>
      </c>
      <c r="D497" t="str">
        <f>VLOOKUP(Tabel4[[#This Row],[Data fra "5. Basis"]],Leverancespecifikation!C:C,1,FALSE)</f>
        <v>496Beholdere/Tanke</v>
      </c>
      <c r="E497" t="str">
        <f>_xlfn.CONCAT(Leverancespecifikation!J500,Leverancespecifikation!K500,Leverancespecifikation!L500,Leverancespecifikation!V500:CA500)</f>
        <v>4Beholdere/TankeVVS mekanisk udstyr og anlægVVS200VVS300VVS325VVS325</v>
      </c>
      <c r="F497" t="str">
        <f>Leverancespecifikation!N500</f>
        <v>X</v>
      </c>
      <c r="G497" t="str">
        <f t="shared" si="8"/>
        <v/>
      </c>
    </row>
    <row r="498" spans="1:7" x14ac:dyDescent="0.25">
      <c r="A498" t="str">
        <f>'Leverancespecifikation (LÅST)'!C501</f>
        <v xml:space="preserve">497Kølecentraler </v>
      </c>
      <c r="B498" t="str">
        <f>_xlfn.CONCAT('Leverancespecifikation (LÅST)'!J501:L501,'Leverancespecifikation (LÅST)'!V501:CA501)</f>
        <v>4Kølecentraler VVS mekanisk udstyr og anlægVVS200VVS300VVS325VVS325</v>
      </c>
      <c r="C498" t="str">
        <f>'Leverancespecifikation (LÅST)'!N501</f>
        <v>X</v>
      </c>
      <c r="D498" t="str">
        <f>VLOOKUP(Tabel4[[#This Row],[Data fra "5. Basis"]],Leverancespecifikation!C:C,1,FALSE)</f>
        <v xml:space="preserve">497Kølecentraler </v>
      </c>
      <c r="E498" t="str">
        <f>_xlfn.CONCAT(Leverancespecifikation!J501,Leverancespecifikation!K501,Leverancespecifikation!L501,Leverancespecifikation!V501:CA501)</f>
        <v>4Kølecentraler VVS mekanisk udstyr og anlægVVS200VVS300VVS325VVS325</v>
      </c>
      <c r="F498" t="str">
        <f>Leverancespecifikation!N501</f>
        <v>X</v>
      </c>
      <c r="G498" t="str">
        <f t="shared" si="8"/>
        <v/>
      </c>
    </row>
    <row r="499" spans="1:7" x14ac:dyDescent="0.25">
      <c r="A499" t="str">
        <f>'Leverancespecifikation (LÅST)'!C502</f>
        <v>498Chillere</v>
      </c>
      <c r="B499" t="str">
        <f>_xlfn.CONCAT('Leverancespecifikation (LÅST)'!J502:L502,'Leverancespecifikation (LÅST)'!V502:CA502)</f>
        <v>4ChillereVVS mekanisk udstyr og anlægVVS200VVS300VVS325VVS325</v>
      </c>
      <c r="C499" t="str">
        <f>'Leverancespecifikation (LÅST)'!N502</f>
        <v>X</v>
      </c>
      <c r="D499" t="str">
        <f>VLOOKUP(Tabel4[[#This Row],[Data fra "5. Basis"]],Leverancespecifikation!C:C,1,FALSE)</f>
        <v>498Chillere</v>
      </c>
      <c r="E499" t="str">
        <f>_xlfn.CONCAT(Leverancespecifikation!J502,Leverancespecifikation!K502,Leverancespecifikation!L502,Leverancespecifikation!V502:CA502)</f>
        <v>4ChillereVVS mekanisk udstyr og anlægVVS200VVS300VVS325VVS325</v>
      </c>
      <c r="F499" t="str">
        <f>Leverancespecifikation!N502</f>
        <v>X</v>
      </c>
      <c r="G499" t="str">
        <f t="shared" si="8"/>
        <v/>
      </c>
    </row>
    <row r="500" spans="1:7" x14ac:dyDescent="0.25">
      <c r="A500" t="str">
        <f>'Leverancespecifikation (LÅST)'!C503</f>
        <v>499Frikølere</v>
      </c>
      <c r="B500" t="str">
        <f>_xlfn.CONCAT('Leverancespecifikation (LÅST)'!J503:L503,'Leverancespecifikation (LÅST)'!V503:CA503)</f>
        <v>4FrikølereVVS mekanisk udstyr og anlægVVS200VVS300VVS325VVS325</v>
      </c>
      <c r="C500" t="str">
        <f>'Leverancespecifikation (LÅST)'!N503</f>
        <v>X</v>
      </c>
      <c r="D500" t="str">
        <f>VLOOKUP(Tabel4[[#This Row],[Data fra "5. Basis"]],Leverancespecifikation!C:C,1,FALSE)</f>
        <v>499Frikølere</v>
      </c>
      <c r="E500" t="str">
        <f>_xlfn.CONCAT(Leverancespecifikation!J503,Leverancespecifikation!K503,Leverancespecifikation!L503,Leverancespecifikation!V503:CA503)</f>
        <v>4FrikølereVVS mekanisk udstyr og anlægVVS200VVS300VVS325VVS325</v>
      </c>
      <c r="F500" t="str">
        <f>Leverancespecifikation!N503</f>
        <v>X</v>
      </c>
      <c r="G500" t="str">
        <f t="shared" si="8"/>
        <v/>
      </c>
    </row>
    <row r="501" spans="1:7" x14ac:dyDescent="0.25">
      <c r="A501" t="str">
        <f>'Leverancespecifikation (LÅST)'!C504</f>
        <v>500Tørkølere</v>
      </c>
      <c r="B501" t="str">
        <f>_xlfn.CONCAT('Leverancespecifikation (LÅST)'!J504:L504,'Leverancespecifikation (LÅST)'!V504:CA504)</f>
        <v>4TørkølereVVS mekanisk udstyr og anlægVVS200VVS300VVS325VVS325</v>
      </c>
      <c r="C501" t="str">
        <f>'Leverancespecifikation (LÅST)'!N504</f>
        <v>X</v>
      </c>
      <c r="D501" t="str">
        <f>VLOOKUP(Tabel4[[#This Row],[Data fra "5. Basis"]],Leverancespecifikation!C:C,1,FALSE)</f>
        <v>500Tørkølere</v>
      </c>
      <c r="E501" t="str">
        <f>_xlfn.CONCAT(Leverancespecifikation!J504,Leverancespecifikation!K504,Leverancespecifikation!L504,Leverancespecifikation!V504:CA504)</f>
        <v>4TørkølereVVS mekanisk udstyr og anlægVVS200VVS300VVS325VVS325</v>
      </c>
      <c r="F501" t="str">
        <f>Leverancespecifikation!N504</f>
        <v>X</v>
      </c>
      <c r="G501" t="str">
        <f t="shared" si="8"/>
        <v/>
      </c>
    </row>
    <row r="502" spans="1:7" x14ac:dyDescent="0.25">
      <c r="A502" t="str">
        <f>'Leverancespecifikation (LÅST)'!C505</f>
        <v>501Kølekompressorer</v>
      </c>
      <c r="B502" t="str">
        <f>_xlfn.CONCAT('Leverancespecifikation (LÅST)'!J505:L505,'Leverancespecifikation (LÅST)'!V505:CA505)</f>
        <v>4KølekompressorerVVS mekanisk udstyr og anlægVVS200VVS300VVS325VVS325</v>
      </c>
      <c r="C502" t="str">
        <f>'Leverancespecifikation (LÅST)'!N505</f>
        <v>X</v>
      </c>
      <c r="D502" t="str">
        <f>VLOOKUP(Tabel4[[#This Row],[Data fra "5. Basis"]],Leverancespecifikation!C:C,1,FALSE)</f>
        <v>501Kølekompressorer</v>
      </c>
      <c r="E502" t="str">
        <f>_xlfn.CONCAT(Leverancespecifikation!J505,Leverancespecifikation!K505,Leverancespecifikation!L505,Leverancespecifikation!V505:CA505)</f>
        <v>4KølekompressorerVVS mekanisk udstyr og anlægVVS200VVS300VVS325VVS325</v>
      </c>
      <c r="F502" t="str">
        <f>Leverancespecifikation!N505</f>
        <v>X</v>
      </c>
      <c r="G502" t="str">
        <f t="shared" si="8"/>
        <v/>
      </c>
    </row>
    <row r="503" spans="1:7" x14ac:dyDescent="0.25">
      <c r="A503" t="str">
        <f>'Leverancespecifikation (LÅST)'!C506</f>
        <v>502Varme</v>
      </c>
      <c r="B503" t="str">
        <f>_xlfn.CONCAT('Leverancespecifikation (LÅST)'!J506:L506,'Leverancespecifikation (LÅST)'!V506:CA506)</f>
        <v>3Varme</v>
      </c>
      <c r="C503" t="str">
        <f>'Leverancespecifikation (LÅST)'!N506</f>
        <v>X</v>
      </c>
      <c r="D503" t="str">
        <f>VLOOKUP(Tabel4[[#This Row],[Data fra "5. Basis"]],Leverancespecifikation!C:C,1,FALSE)</f>
        <v>502Varme</v>
      </c>
      <c r="E503" t="str">
        <f>_xlfn.CONCAT(Leverancespecifikation!J506,Leverancespecifikation!K506,Leverancespecifikation!L506,Leverancespecifikation!V506:CA506)</f>
        <v>3Varme</v>
      </c>
      <c r="F503" t="str">
        <f>Leverancespecifikation!N506</f>
        <v>X</v>
      </c>
      <c r="G503" t="str">
        <f t="shared" si="8"/>
        <v/>
      </c>
    </row>
    <row r="504" spans="1:7" x14ac:dyDescent="0.25">
      <c r="A504" t="str">
        <f>'Leverancespecifikation (LÅST)'!C507</f>
        <v>503Målerarrangement</v>
      </c>
      <c r="B504" t="str">
        <f>_xlfn.CONCAT('Leverancespecifikation (LÅST)'!J507:L507,'Leverancespecifikation (LÅST)'!V507:CA507)</f>
        <v>4MålerarrangementVVS mekanisk udstyr og anlægVVS200VVS300VVS325VVS325</v>
      </c>
      <c r="C504" t="str">
        <f>'Leverancespecifikation (LÅST)'!N507</f>
        <v>X</v>
      </c>
      <c r="D504" t="str">
        <f>VLOOKUP(Tabel4[[#This Row],[Data fra "5. Basis"]],Leverancespecifikation!C:C,1,FALSE)</f>
        <v>503Målerarrangement</v>
      </c>
      <c r="E504" t="str">
        <f>_xlfn.CONCAT(Leverancespecifikation!J507,Leverancespecifikation!K507,Leverancespecifikation!L507,Leverancespecifikation!V507:CA507)</f>
        <v>4MålerarrangementVVS mekanisk udstyr og anlægVVS200VVS300VVS325VVS325</v>
      </c>
      <c r="F504" t="str">
        <f>Leverancespecifikation!N507</f>
        <v>X</v>
      </c>
      <c r="G504" t="str">
        <f t="shared" si="8"/>
        <v/>
      </c>
    </row>
    <row r="505" spans="1:7" x14ac:dyDescent="0.25">
      <c r="A505" t="str">
        <f>'Leverancespecifikation (LÅST)'!C508</f>
        <v>504Pumper</v>
      </c>
      <c r="B505" t="str">
        <f>_xlfn.CONCAT('Leverancespecifikation (LÅST)'!J508:L508,'Leverancespecifikation (LÅST)'!V508:CA508)</f>
        <v>4PumperVVS mekanisk udstyr og anlæg</v>
      </c>
      <c r="C505" t="str">
        <f>'Leverancespecifikation (LÅST)'!N508</f>
        <v>-</v>
      </c>
      <c r="D505" t="str">
        <f>VLOOKUP(Tabel4[[#This Row],[Data fra "5. Basis"]],Leverancespecifikation!C:C,1,FALSE)</f>
        <v>504Pumper</v>
      </c>
      <c r="E505" t="str">
        <f>_xlfn.CONCAT(Leverancespecifikation!J508,Leverancespecifikation!K508,Leverancespecifikation!L508,Leverancespecifikation!V508:CA508)</f>
        <v>4PumperVVS mekanisk udstyr og anlæg</v>
      </c>
      <c r="F505" t="str">
        <f>Leverancespecifikation!N508</f>
        <v>-</v>
      </c>
      <c r="G505" t="str">
        <f t="shared" si="8"/>
        <v/>
      </c>
    </row>
    <row r="506" spans="1:7" x14ac:dyDescent="0.25">
      <c r="A506" t="str">
        <f>'Leverancespecifikation (LÅST)'!C509</f>
        <v xml:space="preserve">505Fordelerrør til varme/Gulvvarmeshunt o.l. </v>
      </c>
      <c r="B506" t="str">
        <f>_xlfn.CONCAT('Leverancespecifikation (LÅST)'!J509:L509,'Leverancespecifikation (LÅST)'!V509:CA509)</f>
        <v>4Fordelerrør til varme/Gulvvarmeshunt o.l. VVS mekanisk udstyr og anlægVVS325VVS325</v>
      </c>
      <c r="C506" t="str">
        <f>'Leverancespecifikation (LÅST)'!N509</f>
        <v>X</v>
      </c>
      <c r="D506" t="str">
        <f>VLOOKUP(Tabel4[[#This Row],[Data fra "5. Basis"]],Leverancespecifikation!C:C,1,FALSE)</f>
        <v xml:space="preserve">505Fordelerrør til varme/Gulvvarmeshunt o.l. </v>
      </c>
      <c r="E506" t="str">
        <f>_xlfn.CONCAT(Leverancespecifikation!J509,Leverancespecifikation!K509,Leverancespecifikation!L509,Leverancespecifikation!V509:CA509)</f>
        <v>4Fordelerrør til varme/Gulvvarmeshunt o.l. VVS mekanisk udstyr og anlægVVS325VVS325</v>
      </c>
      <c r="F506" t="str">
        <f>Leverancespecifikation!N509</f>
        <v>X</v>
      </c>
      <c r="G506" t="str">
        <f t="shared" si="8"/>
        <v/>
      </c>
    </row>
    <row r="507" spans="1:7" x14ac:dyDescent="0.25">
      <c r="A507" t="str">
        <f>'Leverancespecifikation (LÅST)'!C510</f>
        <v>506Varmeblandesløjfer</v>
      </c>
      <c r="B507" t="str">
        <f>_xlfn.CONCAT('Leverancespecifikation (LÅST)'!J510:L510,'Leverancespecifikation (LÅST)'!V510:CA510)</f>
        <v>4VarmeblandesløjferVVS mekanisk udstyr og anlægVVS200VVS300VVS325VVS325</v>
      </c>
      <c r="C507" t="str">
        <f>'Leverancespecifikation (LÅST)'!N510</f>
        <v>X</v>
      </c>
      <c r="D507" t="str">
        <f>VLOOKUP(Tabel4[[#This Row],[Data fra "5. Basis"]],Leverancespecifikation!C:C,1,FALSE)</f>
        <v>506Varmeblandesløjfer</v>
      </c>
      <c r="E507" t="str">
        <f>_xlfn.CONCAT(Leverancespecifikation!J510,Leverancespecifikation!K510,Leverancespecifikation!L510,Leverancespecifikation!V510:CA510)</f>
        <v>4VarmeblandesløjferVVS mekanisk udstyr og anlægVVS200VVS300VVS325VVS325</v>
      </c>
      <c r="F507" t="str">
        <f>Leverancespecifikation!N510</f>
        <v>X</v>
      </c>
      <c r="G507" t="str">
        <f t="shared" si="8"/>
        <v/>
      </c>
    </row>
    <row r="508" spans="1:7" x14ac:dyDescent="0.25">
      <c r="A508" t="str">
        <f>'Leverancespecifikation (LÅST)'!C511</f>
        <v>507Varmevekslere</v>
      </c>
      <c r="B508" t="str">
        <f>_xlfn.CONCAT('Leverancespecifikation (LÅST)'!J511:L511,'Leverancespecifikation (LÅST)'!V511:CA511)</f>
        <v>4VarmevekslereVVS mekanisk udstyr og anlægVVS200VVS300VVS325VVS325</v>
      </c>
      <c r="C508" t="str">
        <f>'Leverancespecifikation (LÅST)'!N511</f>
        <v>X</v>
      </c>
      <c r="D508" t="str">
        <f>VLOOKUP(Tabel4[[#This Row],[Data fra "5. Basis"]],Leverancespecifikation!C:C,1,FALSE)</f>
        <v>507Varmevekslere</v>
      </c>
      <c r="E508" t="str">
        <f>_xlfn.CONCAT(Leverancespecifikation!J511,Leverancespecifikation!K511,Leverancespecifikation!L511,Leverancespecifikation!V511:CA511)</f>
        <v>4VarmevekslereVVS mekanisk udstyr og anlægVVS200VVS300VVS325VVS325</v>
      </c>
      <c r="F508" t="str">
        <f>Leverancespecifikation!N511</f>
        <v>X</v>
      </c>
      <c r="G508" t="str">
        <f t="shared" si="8"/>
        <v/>
      </c>
    </row>
    <row r="509" spans="1:7" x14ac:dyDescent="0.25">
      <c r="A509" t="str">
        <f>'Leverancespecifikation (LÅST)'!C512</f>
        <v>508Ekspansionsbeholdere</v>
      </c>
      <c r="B509" t="str">
        <f>_xlfn.CONCAT('Leverancespecifikation (LÅST)'!J512:L512,'Leverancespecifikation (LÅST)'!V512:CA512)</f>
        <v>4EkspansionsbeholdereVVS mekanisk udstyr og anlægVVS200VVS300VVS325VVS325</v>
      </c>
      <c r="C509" t="str">
        <f>'Leverancespecifikation (LÅST)'!N512</f>
        <v>X</v>
      </c>
      <c r="D509" t="str">
        <f>VLOOKUP(Tabel4[[#This Row],[Data fra "5. Basis"]],Leverancespecifikation!C:C,1,FALSE)</f>
        <v>508Ekspansionsbeholdere</v>
      </c>
      <c r="E509" t="str">
        <f>_xlfn.CONCAT(Leverancespecifikation!J512,Leverancespecifikation!K512,Leverancespecifikation!L512,Leverancespecifikation!V512:CA512)</f>
        <v>4EkspansionsbeholdereVVS mekanisk udstyr og anlægVVS200VVS300VVS325VVS325</v>
      </c>
      <c r="F509" t="str">
        <f>Leverancespecifikation!N512</f>
        <v>X</v>
      </c>
      <c r="G509" t="str">
        <f t="shared" si="8"/>
        <v/>
      </c>
    </row>
    <row r="510" spans="1:7" x14ac:dyDescent="0.25">
      <c r="A510" t="str">
        <f>'Leverancespecifikation (LÅST)'!C513</f>
        <v>509Brugsvandvekslere</v>
      </c>
      <c r="B510" t="str">
        <f>_xlfn.CONCAT('Leverancespecifikation (LÅST)'!J513:L513,'Leverancespecifikation (LÅST)'!V513:CA513)</f>
        <v>4BrugsvandvekslereVVS mekanisk udstyr og anlægVVS200VVS300VVS325VVS325</v>
      </c>
      <c r="C510" t="str">
        <f>'Leverancespecifikation (LÅST)'!N513</f>
        <v>X</v>
      </c>
      <c r="D510" t="str">
        <f>VLOOKUP(Tabel4[[#This Row],[Data fra "5. Basis"]],Leverancespecifikation!C:C,1,FALSE)</f>
        <v>509Brugsvandvekslere</v>
      </c>
      <c r="E510" t="str">
        <f>_xlfn.CONCAT(Leverancespecifikation!J513,Leverancespecifikation!K513,Leverancespecifikation!L513,Leverancespecifikation!V513:CA513)</f>
        <v>4BrugsvandvekslereVVS mekanisk udstyr og anlægVVS200VVS300VVS325VVS325</v>
      </c>
      <c r="F510" t="str">
        <f>Leverancespecifikation!N513</f>
        <v>X</v>
      </c>
      <c r="G510" t="str">
        <f t="shared" si="8"/>
        <v/>
      </c>
    </row>
    <row r="511" spans="1:7" x14ac:dyDescent="0.25">
      <c r="A511" t="str">
        <f>'Leverancespecifikation (LÅST)'!C514</f>
        <v>510Varmtvandsbeholdere</v>
      </c>
      <c r="B511" t="str">
        <f>_xlfn.CONCAT('Leverancespecifikation (LÅST)'!J514:L514,'Leverancespecifikation (LÅST)'!V514:CA514)</f>
        <v>4VarmtvandsbeholdereVVS mekanisk udstyr og anlægVVS200VVS300VVS325VVS325</v>
      </c>
      <c r="C511" t="str">
        <f>'Leverancespecifikation (LÅST)'!N514</f>
        <v>X</v>
      </c>
      <c r="D511" t="str">
        <f>VLOOKUP(Tabel4[[#This Row],[Data fra "5. Basis"]],Leverancespecifikation!C:C,1,FALSE)</f>
        <v>510Varmtvandsbeholdere</v>
      </c>
      <c r="E511" t="str">
        <f>_xlfn.CONCAT(Leverancespecifikation!J514,Leverancespecifikation!K514,Leverancespecifikation!L514,Leverancespecifikation!V514:CA514)</f>
        <v>4VarmtvandsbeholdereVVS mekanisk udstyr og anlægVVS200VVS300VVS325VVS325</v>
      </c>
      <c r="F511" t="str">
        <f>Leverancespecifikation!N514</f>
        <v>X</v>
      </c>
      <c r="G511" t="str">
        <f t="shared" si="8"/>
        <v/>
      </c>
    </row>
    <row r="512" spans="1:7" x14ac:dyDescent="0.25">
      <c r="A512" t="str">
        <f>'Leverancespecifikation (LÅST)'!C515</f>
        <v>511Gasfyr</v>
      </c>
      <c r="B512" t="str">
        <f>_xlfn.CONCAT('Leverancespecifikation (LÅST)'!J515:L515,'Leverancespecifikation (LÅST)'!V515:CA515)</f>
        <v>4GasfyrVVS mekanisk udstyr og anlægVVS200VVS300VVS325VVS325</v>
      </c>
      <c r="C512" t="str">
        <f>'Leverancespecifikation (LÅST)'!N515</f>
        <v>X</v>
      </c>
      <c r="D512" t="str">
        <f>VLOOKUP(Tabel4[[#This Row],[Data fra "5. Basis"]],Leverancespecifikation!C:C,1,FALSE)</f>
        <v>511Gasfyr</v>
      </c>
      <c r="E512" t="str">
        <f>_xlfn.CONCAT(Leverancespecifikation!J515,Leverancespecifikation!K515,Leverancespecifikation!L515,Leverancespecifikation!V515:CA515)</f>
        <v>4GasfyrVVS mekanisk udstyr og anlægVVS200VVS300VVS325VVS325</v>
      </c>
      <c r="F512" t="str">
        <f>Leverancespecifikation!N515</f>
        <v>X</v>
      </c>
      <c r="G512" t="str">
        <f t="shared" si="8"/>
        <v/>
      </c>
    </row>
    <row r="513" spans="1:7" x14ac:dyDescent="0.25">
      <c r="A513" t="str">
        <f>'Leverancespecifikation (LÅST)'!C516</f>
        <v>512Oliefyr</v>
      </c>
      <c r="B513" t="str">
        <f>_xlfn.CONCAT('Leverancespecifikation (LÅST)'!J516:L516,'Leverancespecifikation (LÅST)'!V516:CA516)</f>
        <v>4OliefyrVVS mekanisk udstyr og anlægVVS200VVS300VVS325VVS325</v>
      </c>
      <c r="C513" t="str">
        <f>'Leverancespecifikation (LÅST)'!N516</f>
        <v>X</v>
      </c>
      <c r="D513" t="str">
        <f>VLOOKUP(Tabel4[[#This Row],[Data fra "5. Basis"]],Leverancespecifikation!C:C,1,FALSE)</f>
        <v>512Oliefyr</v>
      </c>
      <c r="E513" t="str">
        <f>_xlfn.CONCAT(Leverancespecifikation!J516,Leverancespecifikation!K516,Leverancespecifikation!L516,Leverancespecifikation!V516:CA516)</f>
        <v>4OliefyrVVS mekanisk udstyr og anlægVVS200VVS300VVS325VVS325</v>
      </c>
      <c r="F513" t="str">
        <f>Leverancespecifikation!N516</f>
        <v>X</v>
      </c>
      <c r="G513" t="str">
        <f t="shared" si="8"/>
        <v/>
      </c>
    </row>
    <row r="514" spans="1:7" x14ac:dyDescent="0.25">
      <c r="A514" t="str">
        <f>'Leverancespecifikation (LÅST)'!C517</f>
        <v>513Pillefyr</v>
      </c>
      <c r="B514" t="str">
        <f>_xlfn.CONCAT('Leverancespecifikation (LÅST)'!J517:L517,'Leverancespecifikation (LÅST)'!V517:CA517)</f>
        <v>4PillefyrVVS mekanisk udstyr og anlægVVS200VVS300VVS325VVS325</v>
      </c>
      <c r="C514" t="str">
        <f>'Leverancespecifikation (LÅST)'!N517</f>
        <v>X</v>
      </c>
      <c r="D514" t="str">
        <f>VLOOKUP(Tabel4[[#This Row],[Data fra "5. Basis"]],Leverancespecifikation!C:C,1,FALSE)</f>
        <v>513Pillefyr</v>
      </c>
      <c r="E514" t="str">
        <f>_xlfn.CONCAT(Leverancespecifikation!J517,Leverancespecifikation!K517,Leverancespecifikation!L517,Leverancespecifikation!V517:CA517)</f>
        <v>4PillefyrVVS mekanisk udstyr og anlægVVS200VVS300VVS325VVS325</v>
      </c>
      <c r="F514" t="str">
        <f>Leverancespecifikation!N517</f>
        <v>X</v>
      </c>
      <c r="G514" t="str">
        <f t="shared" si="8"/>
        <v/>
      </c>
    </row>
    <row r="515" spans="1:7" x14ac:dyDescent="0.25">
      <c r="A515" t="str">
        <f>'Leverancespecifikation (LÅST)'!C518</f>
        <v>514Halmfyr</v>
      </c>
      <c r="B515" t="str">
        <f>_xlfn.CONCAT('Leverancespecifikation (LÅST)'!J518:L518,'Leverancespecifikation (LÅST)'!V518:CA518)</f>
        <v>4HalmfyrVVS mekanisk udstyr og anlægVVS200VVS300VVS325VVS325</v>
      </c>
      <c r="C515" t="str">
        <f>'Leverancespecifikation (LÅST)'!N518</f>
        <v>X</v>
      </c>
      <c r="D515" t="str">
        <f>VLOOKUP(Tabel4[[#This Row],[Data fra "5. Basis"]],Leverancespecifikation!C:C,1,FALSE)</f>
        <v>514Halmfyr</v>
      </c>
      <c r="E515" t="str">
        <f>_xlfn.CONCAT(Leverancespecifikation!J518,Leverancespecifikation!K518,Leverancespecifikation!L518,Leverancespecifikation!V518:CA518)</f>
        <v>4HalmfyrVVS mekanisk udstyr og anlægVVS200VVS300VVS325VVS325</v>
      </c>
      <c r="F515" t="str">
        <f>Leverancespecifikation!N518</f>
        <v>X</v>
      </c>
      <c r="G515" t="str">
        <f t="shared" ref="G515:G578" si="9">IF(B515=E515,IF(C515=F515,"","P"),"P")</f>
        <v/>
      </c>
    </row>
    <row r="516" spans="1:7" x14ac:dyDescent="0.25">
      <c r="A516" t="str">
        <f>'Leverancespecifikation (LÅST)'!C519</f>
        <v>515Varmepumper</v>
      </c>
      <c r="B516" t="str">
        <f>_xlfn.CONCAT('Leverancespecifikation (LÅST)'!J519:L519,'Leverancespecifikation (LÅST)'!V519:CA519)</f>
        <v>4VarmepumperVVS mekanisk udstyr og anlægVVS200VVS300VVS325VVS325</v>
      </c>
      <c r="C516" t="str">
        <f>'Leverancespecifikation (LÅST)'!N519</f>
        <v>X</v>
      </c>
      <c r="D516" t="str">
        <f>VLOOKUP(Tabel4[[#This Row],[Data fra "5. Basis"]],Leverancespecifikation!C:C,1,FALSE)</f>
        <v>515Varmepumper</v>
      </c>
      <c r="E516" t="str">
        <f>_xlfn.CONCAT(Leverancespecifikation!J519,Leverancespecifikation!K519,Leverancespecifikation!L519,Leverancespecifikation!V519:CA519)</f>
        <v>4VarmepumperVVS mekanisk udstyr og anlægVVS200VVS300VVS325VVS325</v>
      </c>
      <c r="F516" t="str">
        <f>Leverancespecifikation!N519</f>
        <v>X</v>
      </c>
      <c r="G516" t="str">
        <f t="shared" si="9"/>
        <v/>
      </c>
    </row>
    <row r="517" spans="1:7" x14ac:dyDescent="0.25">
      <c r="A517" t="str">
        <f>'Leverancespecifikation (LÅST)'!C520</f>
        <v>516Sprinkler</v>
      </c>
      <c r="B517" t="str">
        <f>_xlfn.CONCAT('Leverancespecifikation (LÅST)'!J520:L520,'Leverancespecifikation (LÅST)'!V520:CA520)</f>
        <v>3Sprinkler</v>
      </c>
      <c r="C517" t="str">
        <f>'Leverancespecifikation (LÅST)'!N520</f>
        <v>X</v>
      </c>
      <c r="D517" t="str">
        <f>VLOOKUP(Tabel4[[#This Row],[Data fra "5. Basis"]],Leverancespecifikation!C:C,1,FALSE)</f>
        <v>516Sprinkler</v>
      </c>
      <c r="E517" t="str">
        <f>_xlfn.CONCAT(Leverancespecifikation!J520,Leverancespecifikation!K520,Leverancespecifikation!L520,Leverancespecifikation!V520:CA520)</f>
        <v>3Sprinkler</v>
      </c>
      <c r="F517" t="str">
        <f>Leverancespecifikation!N520</f>
        <v>X</v>
      </c>
      <c r="G517" t="str">
        <f t="shared" si="9"/>
        <v/>
      </c>
    </row>
    <row r="518" spans="1:7" x14ac:dyDescent="0.25">
      <c r="A518" t="str">
        <f>'Leverancespecifikation (LÅST)'!C521</f>
        <v>517Tryktanke</v>
      </c>
      <c r="B518" t="str">
        <f>_xlfn.CONCAT('Leverancespecifikation (LÅST)'!J521:L521,'Leverancespecifikation (LÅST)'!V521:CA521)</f>
        <v>4TryktankeVVS mekanisk udstyr og anlægVVS200VVS300VVS300ENT325</v>
      </c>
      <c r="C518" t="str">
        <f>'Leverancespecifikation (LÅST)'!N521</f>
        <v>X</v>
      </c>
      <c r="D518" t="str">
        <f>VLOOKUP(Tabel4[[#This Row],[Data fra "5. Basis"]],Leverancespecifikation!C:C,1,FALSE)</f>
        <v>517Tryktanke</v>
      </c>
      <c r="E518" t="str">
        <f>_xlfn.CONCAT(Leverancespecifikation!J521,Leverancespecifikation!K521,Leverancespecifikation!L521,Leverancespecifikation!V521:CA521)</f>
        <v>4TryktankeVVS mekanisk udstyr og anlægVVS200VVS300VVS300ENT325</v>
      </c>
      <c r="F518" t="str">
        <f>Leverancespecifikation!N521</f>
        <v>X</v>
      </c>
      <c r="G518" t="str">
        <f t="shared" si="9"/>
        <v/>
      </c>
    </row>
    <row r="519" spans="1:7" x14ac:dyDescent="0.25">
      <c r="A519" t="str">
        <f>'Leverancespecifikation (LÅST)'!C522</f>
        <v>518Trykbeholderpumper</v>
      </c>
      <c r="B519" t="str">
        <f>_xlfn.CONCAT('Leverancespecifikation (LÅST)'!J522:L522,'Leverancespecifikation (LÅST)'!V522:CA522)</f>
        <v>4TrykbeholderpumperVVS mekanisk udstyr og anlægVVS300VVS300ENT325</v>
      </c>
      <c r="C519" t="str">
        <f>'Leverancespecifikation (LÅST)'!N522</f>
        <v>X</v>
      </c>
      <c r="D519" t="str">
        <f>VLOOKUP(Tabel4[[#This Row],[Data fra "5. Basis"]],Leverancespecifikation!C:C,1,FALSE)</f>
        <v>518Trykbeholderpumper</v>
      </c>
      <c r="E519" t="str">
        <f>_xlfn.CONCAT(Leverancespecifikation!J522,Leverancespecifikation!K522,Leverancespecifikation!L522,Leverancespecifikation!V522:CA522)</f>
        <v>4TrykbeholderpumperVVS mekanisk udstyr og anlægVVS300VVS300ENT325</v>
      </c>
      <c r="F519" t="str">
        <f>Leverancespecifikation!N522</f>
        <v>X</v>
      </c>
      <c r="G519" t="str">
        <f t="shared" si="9"/>
        <v/>
      </c>
    </row>
    <row r="520" spans="1:7" x14ac:dyDescent="0.25">
      <c r="A520" t="str">
        <f>'Leverancespecifikation (LÅST)'!C523</f>
        <v>519Alarmventiler</v>
      </c>
      <c r="B520" t="str">
        <f>_xlfn.CONCAT('Leverancespecifikation (LÅST)'!J523:L523,'Leverancespecifikation (LÅST)'!V523:CA523)</f>
        <v>4AlarmventilerVVS mekanisk udstyr og anlægENT325</v>
      </c>
      <c r="C520" t="str">
        <f>'Leverancespecifikation (LÅST)'!N523</f>
        <v>X</v>
      </c>
      <c r="D520" t="str">
        <f>VLOOKUP(Tabel4[[#This Row],[Data fra "5. Basis"]],Leverancespecifikation!C:C,1,FALSE)</f>
        <v>519Alarmventiler</v>
      </c>
      <c r="E520" t="str">
        <f>_xlfn.CONCAT(Leverancespecifikation!J523,Leverancespecifikation!K523,Leverancespecifikation!L523,Leverancespecifikation!V523:CA523)</f>
        <v>4AlarmventilerVVS mekanisk udstyr og anlægENT325</v>
      </c>
      <c r="F520" t="str">
        <f>Leverancespecifikation!N523</f>
        <v>X</v>
      </c>
      <c r="G520" t="str">
        <f t="shared" si="9"/>
        <v/>
      </c>
    </row>
    <row r="521" spans="1:7" x14ac:dyDescent="0.25">
      <c r="A521" t="str">
        <f>'Leverancespecifikation (LÅST)'!C524</f>
        <v>520Flowswitche</v>
      </c>
      <c r="B521" t="str">
        <f>_xlfn.CONCAT('Leverancespecifikation (LÅST)'!J524:L524,'Leverancespecifikation (LÅST)'!V524:CA524)</f>
        <v>4FlowswitcheVVS mekanisk udstyr og anlægENT325</v>
      </c>
      <c r="C521" t="str">
        <f>'Leverancespecifikation (LÅST)'!N524</f>
        <v>X</v>
      </c>
      <c r="D521" t="str">
        <f>VLOOKUP(Tabel4[[#This Row],[Data fra "5. Basis"]],Leverancespecifikation!C:C,1,FALSE)</f>
        <v>520Flowswitche</v>
      </c>
      <c r="E521" t="str">
        <f>_xlfn.CONCAT(Leverancespecifikation!J524,Leverancespecifikation!K524,Leverancespecifikation!L524,Leverancespecifikation!V524:CA524)</f>
        <v>4FlowswitcheVVS mekanisk udstyr og anlægENT325</v>
      </c>
      <c r="F521" t="str">
        <f>Leverancespecifikation!N524</f>
        <v>X</v>
      </c>
      <c r="G521" t="str">
        <f t="shared" si="9"/>
        <v/>
      </c>
    </row>
    <row r="522" spans="1:7" x14ac:dyDescent="0.25">
      <c r="A522" t="str">
        <f>'Leverancespecifikation (LÅST)'!C525</f>
        <v>521Komponenter</v>
      </c>
      <c r="B522" t="str">
        <f>_xlfn.CONCAT('Leverancespecifikation (LÅST)'!J525:L525,'Leverancespecifikation (LÅST)'!V525:CA525)</f>
        <v>2Komponenter</v>
      </c>
      <c r="C522" t="str">
        <f>'Leverancespecifikation (LÅST)'!N525</f>
        <v>X</v>
      </c>
      <c r="D522" t="str">
        <f>VLOOKUP(Tabel4[[#This Row],[Data fra "5. Basis"]],Leverancespecifikation!C:C,1,FALSE)</f>
        <v>521Komponenter</v>
      </c>
      <c r="E522" t="str">
        <f>_xlfn.CONCAT(Leverancespecifikation!J525,Leverancespecifikation!K525,Leverancespecifikation!L525,Leverancespecifikation!V525:CA525)</f>
        <v>2Komponenter</v>
      </c>
      <c r="F522" t="str">
        <f>Leverancespecifikation!N525</f>
        <v>X</v>
      </c>
      <c r="G522" t="str">
        <f t="shared" si="9"/>
        <v/>
      </c>
    </row>
    <row r="523" spans="1:7" x14ac:dyDescent="0.25">
      <c r="A523" t="str">
        <f>'Leverancespecifikation (LÅST)'!C526</f>
        <v xml:space="preserve">522Kloak / LAR systemer under bygning </v>
      </c>
      <c r="B523" t="str">
        <f>_xlfn.CONCAT('Leverancespecifikation (LÅST)'!J526:L526,'Leverancespecifikation (LÅST)'!V526:CA526)</f>
        <v xml:space="preserve">3Kloak / LAR systemer under bygning </v>
      </c>
      <c r="C523" t="str">
        <f>'Leverancespecifikation (LÅST)'!N526</f>
        <v>-</v>
      </c>
      <c r="D523" t="str">
        <f>VLOOKUP(Tabel4[[#This Row],[Data fra "5. Basis"]],Leverancespecifikation!C:C,1,FALSE)</f>
        <v xml:space="preserve">522Kloak / LAR systemer under bygning </v>
      </c>
      <c r="E523" t="str">
        <f>_xlfn.CONCAT(Leverancespecifikation!J526,Leverancespecifikation!K526,Leverancespecifikation!L526,Leverancespecifikation!V526:CA526)</f>
        <v xml:space="preserve">3Kloak / LAR systemer under bygning </v>
      </c>
      <c r="F523" t="str">
        <f>Leverancespecifikation!N526</f>
        <v>-</v>
      </c>
      <c r="G523" t="str">
        <f t="shared" si="9"/>
        <v/>
      </c>
    </row>
    <row r="524" spans="1:7" x14ac:dyDescent="0.25">
      <c r="A524" t="str">
        <f>'Leverancespecifikation (LÅST)'!C527</f>
        <v>523Vandlåse</v>
      </c>
      <c r="B524" t="str">
        <f>_xlfn.CONCAT('Leverancespecifikation (LÅST)'!J527:L527,'Leverancespecifikation (LÅST)'!V527:CA527)</f>
        <v>4VandlåseVVS-komponent</v>
      </c>
      <c r="C524" t="str">
        <f>'Leverancespecifikation (LÅST)'!N527</f>
        <v>-</v>
      </c>
      <c r="D524" t="str">
        <f>VLOOKUP(Tabel4[[#This Row],[Data fra "5. Basis"]],Leverancespecifikation!C:C,1,FALSE)</f>
        <v>523Vandlåse</v>
      </c>
      <c r="E524" t="str">
        <f>_xlfn.CONCAT(Leverancespecifikation!J527,Leverancespecifikation!K527,Leverancespecifikation!L527,Leverancespecifikation!V527:CA527)</f>
        <v>4VandlåseVVS-komponent</v>
      </c>
      <c r="F524" t="str">
        <f>Leverancespecifikation!N527</f>
        <v>-</v>
      </c>
      <c r="G524" t="str">
        <f t="shared" si="9"/>
        <v/>
      </c>
    </row>
    <row r="525" spans="1:7" x14ac:dyDescent="0.25">
      <c r="A525" t="str">
        <f>'Leverancespecifikation (LÅST)'!C528</f>
        <v>524Afløb</v>
      </c>
      <c r="B525" t="str">
        <f>_xlfn.CONCAT('Leverancespecifikation (LÅST)'!J528:L528,'Leverancespecifikation (LÅST)'!V528:CA528)</f>
        <v>3Afløb</v>
      </c>
      <c r="C525" t="str">
        <f>'Leverancespecifikation (LÅST)'!N528</f>
        <v>X</v>
      </c>
      <c r="D525" t="str">
        <f>VLOOKUP(Tabel4[[#This Row],[Data fra "5. Basis"]],Leverancespecifikation!C:C,1,FALSE)</f>
        <v>524Afløb</v>
      </c>
      <c r="E525" t="str">
        <f>_xlfn.CONCAT(Leverancespecifikation!J528,Leverancespecifikation!K528,Leverancespecifikation!L528,Leverancespecifikation!V528:CA528)</f>
        <v>3Afløb</v>
      </c>
      <c r="F525" t="str">
        <f>Leverancespecifikation!N528</f>
        <v>X</v>
      </c>
      <c r="G525" t="str">
        <f t="shared" si="9"/>
        <v/>
      </c>
    </row>
    <row r="526" spans="1:7" x14ac:dyDescent="0.25">
      <c r="A526" t="str">
        <f>'Leverancespecifikation (LÅST)'!C529</f>
        <v>525Spildevand, tilslutninger</v>
      </c>
      <c r="B526" t="str">
        <f>_xlfn.CONCAT('Leverancespecifikation (LÅST)'!J529:L529,'Leverancespecifikation (LÅST)'!V529:CA529)</f>
        <v>4Spildevand, tilslutningerSanitet- og regnvandstilslutningerVVS300VVS325VVS325</v>
      </c>
      <c r="C526" t="str">
        <f>'Leverancespecifikation (LÅST)'!N529</f>
        <v>X</v>
      </c>
      <c r="D526" t="str">
        <f>VLOOKUP(Tabel4[[#This Row],[Data fra "5. Basis"]],Leverancespecifikation!C:C,1,FALSE)</f>
        <v>525Spildevand, tilslutninger</v>
      </c>
      <c r="E526" t="str">
        <f>_xlfn.CONCAT(Leverancespecifikation!J529,Leverancespecifikation!K529,Leverancespecifikation!L529,Leverancespecifikation!V529:CA529)</f>
        <v>4Spildevand, tilslutningerSanitet- og regnvandstilslutningerVVS300VVS325VVS325</v>
      </c>
      <c r="F526" t="str">
        <f>Leverancespecifikation!N529</f>
        <v>X</v>
      </c>
      <c r="G526" t="str">
        <f t="shared" si="9"/>
        <v/>
      </c>
    </row>
    <row r="527" spans="1:7" x14ac:dyDescent="0.25">
      <c r="A527" t="str">
        <f>'Leverancespecifikation (LÅST)'!C530</f>
        <v>526Toiletter, tilslutninger</v>
      </c>
      <c r="B527" t="str">
        <f>_xlfn.CONCAT('Leverancespecifikation (LÅST)'!J530:L530,'Leverancespecifikation (LÅST)'!V530:CA530)</f>
        <v>4Toiletter, tilslutningerSanitet- og regnvandstilslutningerVVS300VVS325VVS325</v>
      </c>
      <c r="C527" t="str">
        <f>'Leverancespecifikation (LÅST)'!N530</f>
        <v>X</v>
      </c>
      <c r="D527" t="str">
        <f>VLOOKUP(Tabel4[[#This Row],[Data fra "5. Basis"]],Leverancespecifikation!C:C,1,FALSE)</f>
        <v>526Toiletter, tilslutninger</v>
      </c>
      <c r="E527" t="str">
        <f>_xlfn.CONCAT(Leverancespecifikation!J530,Leverancespecifikation!K530,Leverancespecifikation!L530,Leverancespecifikation!V530:CA530)</f>
        <v>4Toiletter, tilslutningerSanitet- og regnvandstilslutningerVVS300VVS325VVS325</v>
      </c>
      <c r="F527" t="str">
        <f>Leverancespecifikation!N530</f>
        <v>X</v>
      </c>
      <c r="G527" t="str">
        <f t="shared" si="9"/>
        <v/>
      </c>
    </row>
    <row r="528" spans="1:7" x14ac:dyDescent="0.25">
      <c r="A528" t="str">
        <f>'Leverancespecifikation (LÅST)'!C531</f>
        <v>527Vaske, tilslutninger</v>
      </c>
      <c r="B528" t="str">
        <f>_xlfn.CONCAT('Leverancespecifikation (LÅST)'!J531:L531,'Leverancespecifikation (LÅST)'!V531:CA531)</f>
        <v>4Vaske, tilslutningerSanitet- og regnvandstilslutningerVVS300VVS325VVS325</v>
      </c>
      <c r="C528" t="str">
        <f>'Leverancespecifikation (LÅST)'!N531</f>
        <v>X</v>
      </c>
      <c r="D528" t="str">
        <f>VLOOKUP(Tabel4[[#This Row],[Data fra "5. Basis"]],Leverancespecifikation!C:C,1,FALSE)</f>
        <v>527Vaske, tilslutninger</v>
      </c>
      <c r="E528" t="str">
        <f>_xlfn.CONCAT(Leverancespecifikation!J531,Leverancespecifikation!K531,Leverancespecifikation!L531,Leverancespecifikation!V531:CA531)</f>
        <v>4Vaske, tilslutningerSanitet- og regnvandstilslutningerVVS300VVS325VVS325</v>
      </c>
      <c r="F528" t="str">
        <f>Leverancespecifikation!N531</f>
        <v>X</v>
      </c>
      <c r="G528" t="str">
        <f t="shared" si="9"/>
        <v/>
      </c>
    </row>
    <row r="529" spans="1:7" x14ac:dyDescent="0.25">
      <c r="A529" t="str">
        <f>'Leverancespecifikation (LÅST)'!C532</f>
        <v>528Vand- og afløb, tilslutninger</v>
      </c>
      <c r="B529" t="str">
        <f>_xlfn.CONCAT('Leverancespecifikation (LÅST)'!J532:L532,'Leverancespecifikation (LÅST)'!V532:CA532)</f>
        <v>4Vand- og afløb, tilslutningerSanitet- og regnvandstilslutningerVVS300VVS325VVS325</v>
      </c>
      <c r="C529" t="str">
        <f>'Leverancespecifikation (LÅST)'!N532</f>
        <v>X</v>
      </c>
      <c r="D529" t="str">
        <f>VLOOKUP(Tabel4[[#This Row],[Data fra "5. Basis"]],Leverancespecifikation!C:C,1,FALSE)</f>
        <v>528Vand- og afløb, tilslutninger</v>
      </c>
      <c r="E529" t="str">
        <f>_xlfn.CONCAT(Leverancespecifikation!J532,Leverancespecifikation!K532,Leverancespecifikation!L532,Leverancespecifikation!V532:CA532)</f>
        <v>4Vand- og afløb, tilslutningerSanitet- og regnvandstilslutningerVVS300VVS325VVS325</v>
      </c>
      <c r="F529" t="str">
        <f>Leverancespecifikation!N532</f>
        <v>X</v>
      </c>
      <c r="G529" t="str">
        <f t="shared" si="9"/>
        <v/>
      </c>
    </row>
    <row r="530" spans="1:7" x14ac:dyDescent="0.25">
      <c r="A530" t="str">
        <f>'Leverancespecifikation (LÅST)'!C533</f>
        <v>529Vand- og afløb, tilslutninger til teknisk udstyr</v>
      </c>
      <c r="B530" t="str">
        <f>_xlfn.CONCAT('Leverancespecifikation (LÅST)'!J533:L533,'Leverancespecifikation (LÅST)'!V533:CA533)</f>
        <v>4Vand- og afløb, tilslutninger til teknisk udstyrSanitet- og regnvandstilslutningerVVS300VVS325VVS325</v>
      </c>
      <c r="C530" t="str">
        <f>'Leverancespecifikation (LÅST)'!N533</f>
        <v>X</v>
      </c>
      <c r="D530" t="str">
        <f>VLOOKUP(Tabel4[[#This Row],[Data fra "5. Basis"]],Leverancespecifikation!C:C,1,FALSE)</f>
        <v>529Vand- og afløb, tilslutninger til teknisk udstyr</v>
      </c>
      <c r="E530" t="str">
        <f>_xlfn.CONCAT(Leverancespecifikation!J533,Leverancespecifikation!K533,Leverancespecifikation!L533,Leverancespecifikation!V533:CA533)</f>
        <v>4Vand- og afløb, tilslutninger til teknisk udstyrSanitet- og regnvandstilslutningerVVS300VVS325VVS325</v>
      </c>
      <c r="F530" t="str">
        <f>Leverancespecifikation!N533</f>
        <v>X</v>
      </c>
      <c r="G530" t="str">
        <f t="shared" si="9"/>
        <v/>
      </c>
    </row>
    <row r="531" spans="1:7" x14ac:dyDescent="0.25">
      <c r="A531" t="str">
        <f>'Leverancespecifikation (LÅST)'!C534</f>
        <v>530Vand- og afløb, tilslutninger til lab. Udstyr</v>
      </c>
      <c r="B531" t="str">
        <f>_xlfn.CONCAT('Leverancespecifikation (LÅST)'!J534:L534,'Leverancespecifikation (LÅST)'!V534:CA534)</f>
        <v>4Vand- og afløb, tilslutninger til lab. UdstyrSanitet- og regnvandstilslutningerVVS300VVS325VVS325</v>
      </c>
      <c r="C531" t="str">
        <f>'Leverancespecifikation (LÅST)'!N534</f>
        <v>X</v>
      </c>
      <c r="D531" t="str">
        <f>VLOOKUP(Tabel4[[#This Row],[Data fra "5. Basis"]],Leverancespecifikation!C:C,1,FALSE)</f>
        <v>530Vand- og afløb, tilslutninger til lab. Udstyr</v>
      </c>
      <c r="E531" t="str">
        <f>_xlfn.CONCAT(Leverancespecifikation!J534,Leverancespecifikation!K534,Leverancespecifikation!L534,Leverancespecifikation!V534:CA534)</f>
        <v>4Vand- og afløb, tilslutninger til lab. UdstyrSanitet- og regnvandstilslutningerVVS300VVS325VVS325</v>
      </c>
      <c r="F531" t="str">
        <f>Leverancespecifikation!N534</f>
        <v>X</v>
      </c>
      <c r="G531" t="str">
        <f t="shared" si="9"/>
        <v/>
      </c>
    </row>
    <row r="532" spans="1:7" x14ac:dyDescent="0.25">
      <c r="A532" t="str">
        <f>'Leverancespecifikation (LÅST)'!C535</f>
        <v>531Regnvand, tilslutninger</v>
      </c>
      <c r="B532" t="str">
        <f>_xlfn.CONCAT('Leverancespecifikation (LÅST)'!J535:L535,'Leverancespecifikation (LÅST)'!V535:CA535)</f>
        <v>4Regnvand, tilslutningerSanitet- og regnvandstilslutningerVVS300VVS325VVS325</v>
      </c>
      <c r="C532" t="str">
        <f>'Leverancespecifikation (LÅST)'!N535</f>
        <v>X</v>
      </c>
      <c r="D532" t="str">
        <f>VLOOKUP(Tabel4[[#This Row],[Data fra "5. Basis"]],Leverancespecifikation!C:C,1,FALSE)</f>
        <v>531Regnvand, tilslutninger</v>
      </c>
      <c r="E532" t="str">
        <f>_xlfn.CONCAT(Leverancespecifikation!J535,Leverancespecifikation!K535,Leverancespecifikation!L535,Leverancespecifikation!V535:CA535)</f>
        <v>4Regnvand, tilslutningerSanitet- og regnvandstilslutningerVVS300VVS325VVS325</v>
      </c>
      <c r="F532" t="str">
        <f>Leverancespecifikation!N535</f>
        <v>X</v>
      </c>
      <c r="G532" t="str">
        <f t="shared" si="9"/>
        <v/>
      </c>
    </row>
    <row r="533" spans="1:7" x14ac:dyDescent="0.25">
      <c r="A533" t="str">
        <f>'Leverancespecifikation (LÅST)'!C536</f>
        <v>532Sanitet</v>
      </c>
      <c r="B533" t="str">
        <f>_xlfn.CONCAT('Leverancespecifikation (LÅST)'!J536:L536,'Leverancespecifikation (LÅST)'!V536:CA536)</f>
        <v>4Sanitet</v>
      </c>
      <c r="C533" t="str">
        <f>'Leverancespecifikation (LÅST)'!N536</f>
        <v>?</v>
      </c>
      <c r="D533" t="str">
        <f>VLOOKUP(Tabel4[[#This Row],[Data fra "5. Basis"]],Leverancespecifikation!C:C,1,FALSE)</f>
        <v>532Sanitet</v>
      </c>
      <c r="E533" t="str">
        <f>_xlfn.CONCAT(Leverancespecifikation!J536,Leverancespecifikation!K536,Leverancespecifikation!L536,Leverancespecifikation!V536:CA536)</f>
        <v>4Sanitet</v>
      </c>
      <c r="F533" t="str">
        <f>Leverancespecifikation!N536</f>
        <v>?</v>
      </c>
      <c r="G533" t="str">
        <f t="shared" si="9"/>
        <v/>
      </c>
    </row>
    <row r="534" spans="1:7" x14ac:dyDescent="0.25">
      <c r="A534" t="str">
        <f>'Leverancespecifikation (LÅST)'!C537</f>
        <v>533Rensestykker</v>
      </c>
      <c r="B534" t="str">
        <f>_xlfn.CONCAT('Leverancespecifikation (LÅST)'!J537:L537,'Leverancespecifikation (LÅST)'!V537:CA537)</f>
        <v>4RensestykkerVVS-komponent</v>
      </c>
      <c r="C534" t="str">
        <f>'Leverancespecifikation (LÅST)'!N537</f>
        <v>-</v>
      </c>
      <c r="D534" t="str">
        <f>VLOOKUP(Tabel4[[#This Row],[Data fra "5. Basis"]],Leverancespecifikation!C:C,1,FALSE)</f>
        <v>533Rensestykker</v>
      </c>
      <c r="E534" t="str">
        <f>_xlfn.CONCAT(Leverancespecifikation!J537,Leverancespecifikation!K537,Leverancespecifikation!L537,Leverancespecifikation!V537:CA537)</f>
        <v>4RensestykkerVVS-komponent</v>
      </c>
      <c r="F534" t="str">
        <f>Leverancespecifikation!N537</f>
        <v>-</v>
      </c>
      <c r="G534" t="str">
        <f t="shared" si="9"/>
        <v/>
      </c>
    </row>
    <row r="535" spans="1:7" x14ac:dyDescent="0.25">
      <c r="A535" t="str">
        <f>'Leverancespecifikation (LÅST)'!C538</f>
        <v>534Vandlåse</v>
      </c>
      <c r="B535" t="str">
        <f>_xlfn.CONCAT('Leverancespecifikation (LÅST)'!J538:L538,'Leverancespecifikation (LÅST)'!V538:CA538)</f>
        <v>4VandlåseVVS-komponent</v>
      </c>
      <c r="C535" t="str">
        <f>'Leverancespecifikation (LÅST)'!N538</f>
        <v>-</v>
      </c>
      <c r="D535" t="str">
        <f>VLOOKUP(Tabel4[[#This Row],[Data fra "5. Basis"]],Leverancespecifikation!C:C,1,FALSE)</f>
        <v>534Vandlåse</v>
      </c>
      <c r="E535" t="str">
        <f>_xlfn.CONCAT(Leverancespecifikation!J538,Leverancespecifikation!K538,Leverancespecifikation!L538,Leverancespecifikation!V538:CA538)</f>
        <v>4VandlåseVVS-komponent</v>
      </c>
      <c r="F535" t="str">
        <f>Leverancespecifikation!N538</f>
        <v>-</v>
      </c>
      <c r="G535" t="str">
        <f t="shared" si="9"/>
        <v/>
      </c>
    </row>
    <row r="536" spans="1:7" x14ac:dyDescent="0.25">
      <c r="A536" t="str">
        <f>'Leverancespecifikation (LÅST)'!C539</f>
        <v xml:space="preserve">535Tagrender og nedløb </v>
      </c>
      <c r="B536" t="str">
        <f>_xlfn.CONCAT('Leverancespecifikation (LÅST)'!J539:L539,'Leverancespecifikation (LÅST)'!V539:CA539)</f>
        <v xml:space="preserve">4Tagrender og nedløb ARK325ARK325Kun arbejder der falder ind under blikkenslagerarbejde, øvrig skal placers i rette kategorier under VVS. </v>
      </c>
      <c r="C536" t="str">
        <f>'Leverancespecifikation (LÅST)'!N539</f>
        <v>X</v>
      </c>
      <c r="D536" t="str">
        <f>VLOOKUP(Tabel4[[#This Row],[Data fra "5. Basis"]],Leverancespecifikation!C:C,1,FALSE)</f>
        <v xml:space="preserve">535Tagrender og nedløb </v>
      </c>
      <c r="E536" t="str">
        <f>_xlfn.CONCAT(Leverancespecifikation!J539,Leverancespecifikation!K539,Leverancespecifikation!L539,Leverancespecifikation!V539:CA539)</f>
        <v xml:space="preserve">4Tagrender og nedløb ARK325ARK325Kun arbejder der falder ind under blikkenslagerarbejde, øvrig skal placers i rette kategorier under VVS. </v>
      </c>
      <c r="F536" t="str">
        <f>Leverancespecifikation!N539</f>
        <v>X</v>
      </c>
      <c r="G536" t="str">
        <f t="shared" si="9"/>
        <v/>
      </c>
    </row>
    <row r="537" spans="1:7" x14ac:dyDescent="0.25">
      <c r="A537" t="str">
        <f>'Leverancespecifikation (LÅST)'!C540</f>
        <v>536Tagbrønde</v>
      </c>
      <c r="B537" t="str">
        <f>_xlfn.CONCAT('Leverancespecifikation (LÅST)'!J540:L540,'Leverancespecifikation (LÅST)'!V540:CA540)</f>
        <v>4Tagbrønde</v>
      </c>
      <c r="C537" t="str">
        <f>'Leverancespecifikation (LÅST)'!N540</f>
        <v>?</v>
      </c>
      <c r="D537" t="str">
        <f>VLOOKUP(Tabel4[[#This Row],[Data fra "5. Basis"]],Leverancespecifikation!C:C,1,FALSE)</f>
        <v>536Tagbrønde</v>
      </c>
      <c r="E537" t="str">
        <f>_xlfn.CONCAT(Leverancespecifikation!J540,Leverancespecifikation!K540,Leverancespecifikation!L540,Leverancespecifikation!V540:CA540)</f>
        <v>4Tagbrønde</v>
      </c>
      <c r="F537" t="str">
        <f>Leverancespecifikation!N540</f>
        <v>?</v>
      </c>
      <c r="G537" t="str">
        <f t="shared" si="9"/>
        <v/>
      </c>
    </row>
    <row r="538" spans="1:7" x14ac:dyDescent="0.25">
      <c r="A538" t="str">
        <f>'Leverancespecifikation (LÅST)'!C541</f>
        <v>537Vand</v>
      </c>
      <c r="B538" t="str">
        <f>_xlfn.CONCAT('Leverancespecifikation (LÅST)'!J541:L541,'Leverancespecifikation (LÅST)'!V541:CA541)</f>
        <v>3Vand</v>
      </c>
      <c r="C538" t="str">
        <f>'Leverancespecifikation (LÅST)'!N541</f>
        <v>X</v>
      </c>
      <c r="D538" t="str">
        <f>VLOOKUP(Tabel4[[#This Row],[Data fra "5. Basis"]],Leverancespecifikation!C:C,1,FALSE)</f>
        <v>537Vand</v>
      </c>
      <c r="E538" t="str">
        <f>_xlfn.CONCAT(Leverancespecifikation!J541,Leverancespecifikation!K541,Leverancespecifikation!L541,Leverancespecifikation!V541:CA541)</f>
        <v>3Vand</v>
      </c>
      <c r="F538" t="str">
        <f>Leverancespecifikation!N541</f>
        <v>X</v>
      </c>
      <c r="G538" t="str">
        <f t="shared" si="9"/>
        <v/>
      </c>
    </row>
    <row r="539" spans="1:7" x14ac:dyDescent="0.25">
      <c r="A539" t="str">
        <f>'Leverancespecifikation (LÅST)'!C542</f>
        <v>538Vandtilslutninger (Brusere/Spulehaner/Aftap/mv.)</v>
      </c>
      <c r="B539" t="str">
        <f>_xlfn.CONCAT('Leverancespecifikation (LÅST)'!J542:L542,'Leverancespecifikation (LÅST)'!V542:CA542)</f>
        <v>4Vandtilslutninger (Brusere/Spulehaner/Aftap/mv.)Sanitet- og regnvandstilslutningerVVS325VVS325</v>
      </c>
      <c r="C539" t="str">
        <f>'Leverancespecifikation (LÅST)'!N542</f>
        <v>X</v>
      </c>
      <c r="D539" t="str">
        <f>VLOOKUP(Tabel4[[#This Row],[Data fra "5. Basis"]],Leverancespecifikation!C:C,1,FALSE)</f>
        <v>538Vandtilslutninger (Brusere/Spulehaner/Aftap/mv.)</v>
      </c>
      <c r="E539" t="str">
        <f>_xlfn.CONCAT(Leverancespecifikation!J542,Leverancespecifikation!K542,Leverancespecifikation!L542,Leverancespecifikation!V542:CA542)</f>
        <v>4Vandtilslutninger (Brusere/Spulehaner/Aftap/mv.)Sanitet- og regnvandstilslutningerVVS325VVS325</v>
      </c>
      <c r="F539" t="str">
        <f>Leverancespecifikation!N542</f>
        <v>X</v>
      </c>
      <c r="G539" t="str">
        <f t="shared" si="9"/>
        <v/>
      </c>
    </row>
    <row r="540" spans="1:7" x14ac:dyDescent="0.25">
      <c r="A540" t="str">
        <f>'Leverancespecifikation (LÅST)'!C543</f>
        <v>539Slangevindere</v>
      </c>
      <c r="B540" t="str">
        <f>_xlfn.CONCAT('Leverancespecifikation (LÅST)'!J543:L543,'Leverancespecifikation (LÅST)'!V543:CA543)</f>
        <v>4SlangevindereVVS-komponentVVS325VVS325</v>
      </c>
      <c r="C540" t="str">
        <f>'Leverancespecifikation (LÅST)'!N543</f>
        <v>X</v>
      </c>
      <c r="D540" t="str">
        <f>VLOOKUP(Tabel4[[#This Row],[Data fra "5. Basis"]],Leverancespecifikation!C:C,1,FALSE)</f>
        <v>539Slangevindere</v>
      </c>
      <c r="E540" t="str">
        <f>_xlfn.CONCAT(Leverancespecifikation!J543,Leverancespecifikation!K543,Leverancespecifikation!L543,Leverancespecifikation!V543:CA543)</f>
        <v>4SlangevindereVVS-komponentVVS325VVS325</v>
      </c>
      <c r="F540" t="str">
        <f>Leverancespecifikation!N543</f>
        <v>X</v>
      </c>
      <c r="G540" t="str">
        <f t="shared" si="9"/>
        <v/>
      </c>
    </row>
    <row r="541" spans="1:7" x14ac:dyDescent="0.25">
      <c r="A541" t="str">
        <f>'Leverancespecifikation (LÅST)'!C544</f>
        <v>540Brandposter</v>
      </c>
      <c r="B541" t="str">
        <f>_xlfn.CONCAT('Leverancespecifikation (LÅST)'!J544:L544,'Leverancespecifikation (LÅST)'!V544:CA544)</f>
        <v>4BrandposterVVS-komponentVVS325VVS325</v>
      </c>
      <c r="C541" t="str">
        <f>'Leverancespecifikation (LÅST)'!N544</f>
        <v>X</v>
      </c>
      <c r="D541" t="str">
        <f>VLOOKUP(Tabel4[[#This Row],[Data fra "5. Basis"]],Leverancespecifikation!C:C,1,FALSE)</f>
        <v>540Brandposter</v>
      </c>
      <c r="E541" t="str">
        <f>_xlfn.CONCAT(Leverancespecifikation!J544,Leverancespecifikation!K544,Leverancespecifikation!L544,Leverancespecifikation!V544:CA544)</f>
        <v>4BrandposterVVS-komponentVVS325VVS325</v>
      </c>
      <c r="F541" t="str">
        <f>Leverancespecifikation!N544</f>
        <v>X</v>
      </c>
      <c r="G541" t="str">
        <f t="shared" si="9"/>
        <v/>
      </c>
    </row>
    <row r="542" spans="1:7" x14ac:dyDescent="0.25">
      <c r="A542" t="str">
        <f>'Leverancespecifikation (LÅST)'!C545</f>
        <v>541Storz kobling til brandstigrør</v>
      </c>
      <c r="B542" t="str">
        <f>_xlfn.CONCAT('Leverancespecifikation (LÅST)'!J545:L545,'Leverancespecifikation (LÅST)'!V545:CA545)</f>
        <v>4Storz kobling til brandstigrørVVS-komponentVVS325VVS325</v>
      </c>
      <c r="C542" t="str">
        <f>'Leverancespecifikation (LÅST)'!N545</f>
        <v>X</v>
      </c>
      <c r="D542" t="str">
        <f>VLOOKUP(Tabel4[[#This Row],[Data fra "5. Basis"]],Leverancespecifikation!C:C,1,FALSE)</f>
        <v>541Storz kobling til brandstigrør</v>
      </c>
      <c r="E542" t="str">
        <f>_xlfn.CONCAT(Leverancespecifikation!J545,Leverancespecifikation!K545,Leverancespecifikation!L545,Leverancespecifikation!V545:CA545)</f>
        <v>4Storz kobling til brandstigrørVVS-komponentVVS325VVS325</v>
      </c>
      <c r="F542" t="str">
        <f>Leverancespecifikation!N545</f>
        <v>X</v>
      </c>
      <c r="G542" t="str">
        <f t="shared" si="9"/>
        <v/>
      </c>
    </row>
    <row r="543" spans="1:7" x14ac:dyDescent="0.25">
      <c r="A543" t="str">
        <f>'Leverancespecifikation (LÅST)'!C546</f>
        <v>542Armaturer og vandgenstande (Blandingsbatterier/Haner/mv.)</v>
      </c>
      <c r="B543" t="str">
        <f>_xlfn.CONCAT('Leverancespecifikation (LÅST)'!J546:L546,'Leverancespecifikation (LÅST)'!V546:CA546)</f>
        <v>4Armaturer og vandgenstande (Blandingsbatterier/Haner/mv.)</v>
      </c>
      <c r="C543" t="str">
        <f>'Leverancespecifikation (LÅST)'!N546</f>
        <v>?</v>
      </c>
      <c r="D543" t="str">
        <f>VLOOKUP(Tabel4[[#This Row],[Data fra "5. Basis"]],Leverancespecifikation!C:C,1,FALSE)</f>
        <v>542Armaturer og vandgenstande (Blandingsbatterier/Haner/mv.)</v>
      </c>
      <c r="E543" t="str">
        <f>_xlfn.CONCAT(Leverancespecifikation!J546,Leverancespecifikation!K546,Leverancespecifikation!L546,Leverancespecifikation!V546:CA546)</f>
        <v>4Armaturer og vandgenstande (Blandingsbatterier/Haner/mv.)</v>
      </c>
      <c r="F543" t="str">
        <f>Leverancespecifikation!N546</f>
        <v>?</v>
      </c>
      <c r="G543" t="str">
        <f t="shared" si="9"/>
        <v/>
      </c>
    </row>
    <row r="544" spans="1:7" x14ac:dyDescent="0.25">
      <c r="A544" t="str">
        <f>'Leverancespecifikation (LÅST)'!C547</f>
        <v>543Afspærringsventiler</v>
      </c>
      <c r="B544" t="str">
        <f>_xlfn.CONCAT('Leverancespecifikation (LÅST)'!J547:L547,'Leverancespecifikation (LÅST)'!V547:CA547)</f>
        <v>4AfspærringsventilerVVS-komponent</v>
      </c>
      <c r="C544" t="str">
        <f>'Leverancespecifikation (LÅST)'!N547</f>
        <v>-</v>
      </c>
      <c r="D544" t="str">
        <f>VLOOKUP(Tabel4[[#This Row],[Data fra "5. Basis"]],Leverancespecifikation!C:C,1,FALSE)</f>
        <v>543Afspærringsventiler</v>
      </c>
      <c r="E544" t="str">
        <f>_xlfn.CONCAT(Leverancespecifikation!J547,Leverancespecifikation!K547,Leverancespecifikation!L547,Leverancespecifikation!V547:CA547)</f>
        <v>4AfspærringsventilerVVS-komponent</v>
      </c>
      <c r="F544" t="str">
        <f>Leverancespecifikation!N547</f>
        <v>-</v>
      </c>
      <c r="G544" t="str">
        <f t="shared" si="9"/>
        <v/>
      </c>
    </row>
    <row r="545" spans="1:7" x14ac:dyDescent="0.25">
      <c r="A545" t="str">
        <f>'Leverancespecifikation (LÅST)'!C548</f>
        <v xml:space="preserve">544Indregulerende ventiler </v>
      </c>
      <c r="B545" t="str">
        <f>_xlfn.CONCAT('Leverancespecifikation (LÅST)'!J548:L548,'Leverancespecifikation (LÅST)'!V548:CA548)</f>
        <v>4Indregulerende ventiler VVS-komponent</v>
      </c>
      <c r="C545" t="str">
        <f>'Leverancespecifikation (LÅST)'!N548</f>
        <v>-</v>
      </c>
      <c r="D545" t="str">
        <f>VLOOKUP(Tabel4[[#This Row],[Data fra "5. Basis"]],Leverancespecifikation!C:C,1,FALSE)</f>
        <v xml:space="preserve">544Indregulerende ventiler </v>
      </c>
      <c r="E545" t="str">
        <f>_xlfn.CONCAT(Leverancespecifikation!J548,Leverancespecifikation!K548,Leverancespecifikation!L548,Leverancespecifikation!V548:CA548)</f>
        <v>4Indregulerende ventiler VVS-komponent</v>
      </c>
      <c r="F545" t="str">
        <f>Leverancespecifikation!N548</f>
        <v>-</v>
      </c>
      <c r="G545" t="str">
        <f t="shared" si="9"/>
        <v/>
      </c>
    </row>
    <row r="546" spans="1:7" x14ac:dyDescent="0.25">
      <c r="A546" t="str">
        <f>'Leverancespecifikation (LÅST)'!C549</f>
        <v>545Øvrige Ventiler</v>
      </c>
      <c r="B546" t="str">
        <f>_xlfn.CONCAT('Leverancespecifikation (LÅST)'!J549:L549,'Leverancespecifikation (LÅST)'!V549:CA549)</f>
        <v>4Øvrige VentilerVVS-komponent</v>
      </c>
      <c r="C546" t="str">
        <f>'Leverancespecifikation (LÅST)'!N549</f>
        <v>-</v>
      </c>
      <c r="D546" t="str">
        <f>VLOOKUP(Tabel4[[#This Row],[Data fra "5. Basis"]],Leverancespecifikation!C:C,1,FALSE)</f>
        <v>545Øvrige Ventiler</v>
      </c>
      <c r="E546" t="str">
        <f>_xlfn.CONCAT(Leverancespecifikation!J549,Leverancespecifikation!K549,Leverancespecifikation!L549,Leverancespecifikation!V549:CA549)</f>
        <v>4Øvrige VentilerVVS-komponent</v>
      </c>
      <c r="F546" t="str">
        <f>Leverancespecifikation!N549</f>
        <v>-</v>
      </c>
      <c r="G546" t="str">
        <f t="shared" si="9"/>
        <v/>
      </c>
    </row>
    <row r="547" spans="1:7" x14ac:dyDescent="0.25">
      <c r="A547" t="str">
        <f>'Leverancespecifikation (LÅST)'!C550</f>
        <v>546Filter/Termometer/Manomenter/Kompensator/mv.</v>
      </c>
      <c r="B547" t="str">
        <f>_xlfn.CONCAT('Leverancespecifikation (LÅST)'!J550:L550,'Leverancespecifikation (LÅST)'!V550:CA550)</f>
        <v>4Filter/Termometer/Manomenter/Kompensator/mv.VVS-komponent</v>
      </c>
      <c r="C547" t="str">
        <f>'Leverancespecifikation (LÅST)'!N550</f>
        <v>-</v>
      </c>
      <c r="D547" t="str">
        <f>VLOOKUP(Tabel4[[#This Row],[Data fra "5. Basis"]],Leverancespecifikation!C:C,1,FALSE)</f>
        <v>546Filter/Termometer/Manomenter/Kompensator/mv.</v>
      </c>
      <c r="E547" t="str">
        <f>_xlfn.CONCAT(Leverancespecifikation!J550,Leverancespecifikation!K550,Leverancespecifikation!L550,Leverancespecifikation!V550:CA550)</f>
        <v>4Filter/Termometer/Manomenter/Kompensator/mv.VVS-komponent</v>
      </c>
      <c r="F547" t="str">
        <f>Leverancespecifikation!N550</f>
        <v>-</v>
      </c>
      <c r="G547" t="str">
        <f t="shared" si="9"/>
        <v/>
      </c>
    </row>
    <row r="548" spans="1:7" x14ac:dyDescent="0.25">
      <c r="A548" t="str">
        <f>'Leverancespecifikation (LÅST)'!C551</f>
        <v>547Koblingsdåser</v>
      </c>
      <c r="B548" t="str">
        <f>_xlfn.CONCAT('Leverancespecifikation (LÅST)'!J551:L551,'Leverancespecifikation (LÅST)'!V551:CA551)</f>
        <v>4KoblingsdåserVVS-komponent</v>
      </c>
      <c r="C548" t="str">
        <f>'Leverancespecifikation (LÅST)'!N551</f>
        <v>-</v>
      </c>
      <c r="D548" t="str">
        <f>VLOOKUP(Tabel4[[#This Row],[Data fra "5. Basis"]],Leverancespecifikation!C:C,1,FALSE)</f>
        <v>547Koblingsdåser</v>
      </c>
      <c r="E548" t="str">
        <f>_xlfn.CONCAT(Leverancespecifikation!J551,Leverancespecifikation!K551,Leverancespecifikation!L551,Leverancespecifikation!V551:CA551)</f>
        <v>4KoblingsdåserVVS-komponent</v>
      </c>
      <c r="F548" t="str">
        <f>Leverancespecifikation!N551</f>
        <v>-</v>
      </c>
      <c r="G548" t="str">
        <f t="shared" si="9"/>
        <v/>
      </c>
    </row>
    <row r="549" spans="1:7" x14ac:dyDescent="0.25">
      <c r="A549" t="str">
        <f>'Leverancespecifikation (LÅST)'!C552</f>
        <v>548Målere/Væskedetektorer</v>
      </c>
      <c r="B549" t="str">
        <f>_xlfn.CONCAT('Leverancespecifikation (LÅST)'!J552:L552,'Leverancespecifikation (LÅST)'!V552:CA552)</f>
        <v>4Målere/VæskedetektorerVVS-komponent</v>
      </c>
      <c r="C549" t="str">
        <f>'Leverancespecifikation (LÅST)'!N552</f>
        <v>-</v>
      </c>
      <c r="D549" t="str">
        <f>VLOOKUP(Tabel4[[#This Row],[Data fra "5. Basis"]],Leverancespecifikation!C:C,1,FALSE)</f>
        <v>548Målere/Væskedetektorer</v>
      </c>
      <c r="E549" t="str">
        <f>_xlfn.CONCAT(Leverancespecifikation!J552,Leverancespecifikation!K552,Leverancespecifikation!L552,Leverancespecifikation!V552:CA552)</f>
        <v>4Målere/VæskedetektorerVVS-komponent</v>
      </c>
      <c r="F549" t="str">
        <f>Leverancespecifikation!N552</f>
        <v>-</v>
      </c>
      <c r="G549" t="str">
        <f t="shared" si="9"/>
        <v/>
      </c>
    </row>
    <row r="550" spans="1:7" x14ac:dyDescent="0.25">
      <c r="A550" t="str">
        <f>'Leverancespecifikation (LÅST)'!C553</f>
        <v>549Luftarter</v>
      </c>
      <c r="B550" t="str">
        <f>_xlfn.CONCAT('Leverancespecifikation (LÅST)'!J553:L553,'Leverancespecifikation (LÅST)'!V553:CA553)</f>
        <v>3Luftarter</v>
      </c>
      <c r="C550" t="str">
        <f>'Leverancespecifikation (LÅST)'!N553</f>
        <v>X</v>
      </c>
      <c r="D550" t="str">
        <f>VLOOKUP(Tabel4[[#This Row],[Data fra "5. Basis"]],Leverancespecifikation!C:C,1,FALSE)</f>
        <v>549Luftarter</v>
      </c>
      <c r="E550" t="str">
        <f>_xlfn.CONCAT(Leverancespecifikation!J553,Leverancespecifikation!K553,Leverancespecifikation!L553,Leverancespecifikation!V553:CA553)</f>
        <v>3Luftarter</v>
      </c>
      <c r="F550" t="str">
        <f>Leverancespecifikation!N553</f>
        <v>X</v>
      </c>
      <c r="G550" t="str">
        <f t="shared" si="9"/>
        <v/>
      </c>
    </row>
    <row r="551" spans="1:7" x14ac:dyDescent="0.25">
      <c r="A551" t="str">
        <f>'Leverancespecifikation (LÅST)'!C554</f>
        <v>550Luftartsudtag</v>
      </c>
      <c r="B551" t="str">
        <f>_xlfn.CONCAT('Leverancespecifikation (LÅST)'!J554:L554,'Leverancespecifikation (LÅST)'!V554:CA554)</f>
        <v>4LuftartsudtagVVS-komponentVVS325VVS325</v>
      </c>
      <c r="C551" t="str">
        <f>'Leverancespecifikation (LÅST)'!N554</f>
        <v>X</v>
      </c>
      <c r="D551" t="str">
        <f>VLOOKUP(Tabel4[[#This Row],[Data fra "5. Basis"]],Leverancespecifikation!C:C,1,FALSE)</f>
        <v>550Luftartsudtag</v>
      </c>
      <c r="E551" t="str">
        <f>_xlfn.CONCAT(Leverancespecifikation!J554,Leverancespecifikation!K554,Leverancespecifikation!L554,Leverancespecifikation!V554:CA554)</f>
        <v>4LuftartsudtagVVS-komponentVVS325VVS325</v>
      </c>
      <c r="F551" t="str">
        <f>Leverancespecifikation!N554</f>
        <v>X</v>
      </c>
      <c r="G551" t="str">
        <f t="shared" si="9"/>
        <v/>
      </c>
    </row>
    <row r="552" spans="1:7" x14ac:dyDescent="0.25">
      <c r="A552" t="str">
        <f>'Leverancespecifikation (LÅST)'!C555</f>
        <v>551Afspærringsventiler</v>
      </c>
      <c r="B552" t="str">
        <f>_xlfn.CONCAT('Leverancespecifikation (LÅST)'!J555:L555,'Leverancespecifikation (LÅST)'!V555:CA555)</f>
        <v>4AfspærringsventilerVVS-komponent</v>
      </c>
      <c r="C552" t="str">
        <f>'Leverancespecifikation (LÅST)'!N555</f>
        <v>-</v>
      </c>
      <c r="D552" t="str">
        <f>VLOOKUP(Tabel4[[#This Row],[Data fra "5. Basis"]],Leverancespecifikation!C:C,1,FALSE)</f>
        <v>551Afspærringsventiler</v>
      </c>
      <c r="E552" t="str">
        <f>_xlfn.CONCAT(Leverancespecifikation!J555,Leverancespecifikation!K555,Leverancespecifikation!L555,Leverancespecifikation!V555:CA555)</f>
        <v>4AfspærringsventilerVVS-komponent</v>
      </c>
      <c r="F552" t="str">
        <f>Leverancespecifikation!N555</f>
        <v>-</v>
      </c>
      <c r="G552" t="str">
        <f t="shared" si="9"/>
        <v/>
      </c>
    </row>
    <row r="553" spans="1:7" x14ac:dyDescent="0.25">
      <c r="A553" t="str">
        <f>'Leverancespecifikation (LÅST)'!C556</f>
        <v>552Indregulerende ventiler</v>
      </c>
      <c r="B553" t="str">
        <f>_xlfn.CONCAT('Leverancespecifikation (LÅST)'!J556:L556,'Leverancespecifikation (LÅST)'!V556:CA556)</f>
        <v>4Indregulerende ventilerVVS-komponent</v>
      </c>
      <c r="C553" t="str">
        <f>'Leverancespecifikation (LÅST)'!N556</f>
        <v>-</v>
      </c>
      <c r="D553" t="str">
        <f>VLOOKUP(Tabel4[[#This Row],[Data fra "5. Basis"]],Leverancespecifikation!C:C,1,FALSE)</f>
        <v>552Indregulerende ventiler</v>
      </c>
      <c r="E553" t="str">
        <f>_xlfn.CONCAT(Leverancespecifikation!J556,Leverancespecifikation!K556,Leverancespecifikation!L556,Leverancespecifikation!V556:CA556)</f>
        <v>4Indregulerende ventilerVVS-komponent</v>
      </c>
      <c r="F553" t="str">
        <f>Leverancespecifikation!N556</f>
        <v>-</v>
      </c>
      <c r="G553" t="str">
        <f t="shared" si="9"/>
        <v/>
      </c>
    </row>
    <row r="554" spans="1:7" x14ac:dyDescent="0.25">
      <c r="A554" t="str">
        <f>'Leverancespecifikation (LÅST)'!C557</f>
        <v>553Øvrige Ventiler</v>
      </c>
      <c r="B554" t="str">
        <f>_xlfn.CONCAT('Leverancespecifikation (LÅST)'!J557:L557,'Leverancespecifikation (LÅST)'!V557:CA557)</f>
        <v>4Øvrige VentilerVVS-komponent</v>
      </c>
      <c r="C554" t="str">
        <f>'Leverancespecifikation (LÅST)'!N557</f>
        <v>-</v>
      </c>
      <c r="D554" t="str">
        <f>VLOOKUP(Tabel4[[#This Row],[Data fra "5. Basis"]],Leverancespecifikation!C:C,1,FALSE)</f>
        <v>553Øvrige Ventiler</v>
      </c>
      <c r="E554" t="str">
        <f>_xlfn.CONCAT(Leverancespecifikation!J557,Leverancespecifikation!K557,Leverancespecifikation!L557,Leverancespecifikation!V557:CA557)</f>
        <v>4Øvrige VentilerVVS-komponent</v>
      </c>
      <c r="F554" t="str">
        <f>Leverancespecifikation!N557</f>
        <v>-</v>
      </c>
      <c r="G554" t="str">
        <f t="shared" si="9"/>
        <v/>
      </c>
    </row>
    <row r="555" spans="1:7" x14ac:dyDescent="0.25">
      <c r="A555" t="str">
        <f>'Leverancespecifikation (LÅST)'!C558</f>
        <v>554Filter/Termometer/Manomenter/Kompensator/mv.</v>
      </c>
      <c r="B555" t="str">
        <f>_xlfn.CONCAT('Leverancespecifikation (LÅST)'!J558:L558,'Leverancespecifikation (LÅST)'!V558:CA558)</f>
        <v>4Filter/Termometer/Manomenter/Kompensator/mv.VVS-komponent</v>
      </c>
      <c r="C555" t="str">
        <f>'Leverancespecifikation (LÅST)'!N558</f>
        <v>-</v>
      </c>
      <c r="D555" t="str">
        <f>VLOOKUP(Tabel4[[#This Row],[Data fra "5. Basis"]],Leverancespecifikation!C:C,1,FALSE)</f>
        <v>554Filter/Termometer/Manomenter/Kompensator/mv.</v>
      </c>
      <c r="E555" t="str">
        <f>_xlfn.CONCAT(Leverancespecifikation!J558,Leverancespecifikation!K558,Leverancespecifikation!L558,Leverancespecifikation!V558:CA558)</f>
        <v>4Filter/Termometer/Manomenter/Kompensator/mv.VVS-komponent</v>
      </c>
      <c r="F555" t="str">
        <f>Leverancespecifikation!N558</f>
        <v>-</v>
      </c>
      <c r="G555" t="str">
        <f t="shared" si="9"/>
        <v/>
      </c>
    </row>
    <row r="556" spans="1:7" x14ac:dyDescent="0.25">
      <c r="A556" t="str">
        <f>'Leverancespecifikation (LÅST)'!C559</f>
        <v>555Koblingsdåser</v>
      </c>
      <c r="B556" t="str">
        <f>_xlfn.CONCAT('Leverancespecifikation (LÅST)'!J559:L559,'Leverancespecifikation (LÅST)'!V559:CA559)</f>
        <v>4KoblingsdåserVVS-komponent</v>
      </c>
      <c r="C556" t="str">
        <f>'Leverancespecifikation (LÅST)'!N559</f>
        <v>-</v>
      </c>
      <c r="D556" t="str">
        <f>VLOOKUP(Tabel4[[#This Row],[Data fra "5. Basis"]],Leverancespecifikation!C:C,1,FALSE)</f>
        <v>555Koblingsdåser</v>
      </c>
      <c r="E556" t="str">
        <f>_xlfn.CONCAT(Leverancespecifikation!J559,Leverancespecifikation!K559,Leverancespecifikation!L559,Leverancespecifikation!V559:CA559)</f>
        <v>4KoblingsdåserVVS-komponent</v>
      </c>
      <c r="F556" t="str">
        <f>Leverancespecifikation!N559</f>
        <v>-</v>
      </c>
      <c r="G556" t="str">
        <f t="shared" si="9"/>
        <v/>
      </c>
    </row>
    <row r="557" spans="1:7" x14ac:dyDescent="0.25">
      <c r="A557" t="str">
        <f>'Leverancespecifikation (LÅST)'!C560</f>
        <v>556Målere</v>
      </c>
      <c r="B557" t="str">
        <f>_xlfn.CONCAT('Leverancespecifikation (LÅST)'!J560:L560,'Leverancespecifikation (LÅST)'!V560:CA560)</f>
        <v>4MålereVVS-komponent</v>
      </c>
      <c r="C557" t="str">
        <f>'Leverancespecifikation (LÅST)'!N560</f>
        <v>-</v>
      </c>
      <c r="D557" t="str">
        <f>VLOOKUP(Tabel4[[#This Row],[Data fra "5. Basis"]],Leverancespecifikation!C:C,1,FALSE)</f>
        <v>556Målere</v>
      </c>
      <c r="E557" t="str">
        <f>_xlfn.CONCAT(Leverancespecifikation!J560,Leverancespecifikation!K560,Leverancespecifikation!L560,Leverancespecifikation!V560:CA560)</f>
        <v>4MålereVVS-komponent</v>
      </c>
      <c r="F557" t="str">
        <f>Leverancespecifikation!N560</f>
        <v>-</v>
      </c>
      <c r="G557" t="str">
        <f t="shared" si="9"/>
        <v/>
      </c>
    </row>
    <row r="558" spans="1:7" x14ac:dyDescent="0.25">
      <c r="A558" t="str">
        <f>'Leverancespecifikation (LÅST)'!C561</f>
        <v>557Køling</v>
      </c>
      <c r="B558" t="str">
        <f>_xlfn.CONCAT('Leverancespecifikation (LÅST)'!J561:L561,'Leverancespecifikation (LÅST)'!V561:CA561)</f>
        <v>3Køling</v>
      </c>
      <c r="C558" t="str">
        <f>'Leverancespecifikation (LÅST)'!N561</f>
        <v>X</v>
      </c>
      <c r="D558" t="str">
        <f>VLOOKUP(Tabel4[[#This Row],[Data fra "5. Basis"]],Leverancespecifikation!C:C,1,FALSE)</f>
        <v>557Køling</v>
      </c>
      <c r="E558" t="str">
        <f>_xlfn.CONCAT(Leverancespecifikation!J561,Leverancespecifikation!K561,Leverancespecifikation!L561,Leverancespecifikation!V561:CA561)</f>
        <v>3Køling</v>
      </c>
      <c r="F558" t="str">
        <f>Leverancespecifikation!N561</f>
        <v>X</v>
      </c>
      <c r="G558" t="str">
        <f t="shared" si="9"/>
        <v/>
      </c>
    </row>
    <row r="559" spans="1:7" x14ac:dyDescent="0.25">
      <c r="A559" t="str">
        <f>'Leverancespecifikation (LÅST)'!C562</f>
        <v xml:space="preserve">558Fordamperer </v>
      </c>
      <c r="B559" t="str">
        <f>_xlfn.CONCAT('Leverancespecifikation (LÅST)'!J562:L562,'Leverancespecifikation (LÅST)'!V562:CA562)</f>
        <v>4Fordamperer VVS-komponentVVS300VVS325VVS325</v>
      </c>
      <c r="C559" t="str">
        <f>'Leverancespecifikation (LÅST)'!N562</f>
        <v>X</v>
      </c>
      <c r="D559" t="str">
        <f>VLOOKUP(Tabel4[[#This Row],[Data fra "5. Basis"]],Leverancespecifikation!C:C,1,FALSE)</f>
        <v xml:space="preserve">558Fordamperer </v>
      </c>
      <c r="E559" t="str">
        <f>_xlfn.CONCAT(Leverancespecifikation!J562,Leverancespecifikation!K562,Leverancespecifikation!L562,Leverancespecifikation!V562:CA562)</f>
        <v>4Fordamperer VVS-komponentVVS300VVS325VVS325</v>
      </c>
      <c r="F559" t="str">
        <f>Leverancespecifikation!N562</f>
        <v>X</v>
      </c>
      <c r="G559" t="str">
        <f t="shared" si="9"/>
        <v/>
      </c>
    </row>
    <row r="560" spans="1:7" x14ac:dyDescent="0.25">
      <c r="A560" t="str">
        <f>'Leverancespecifikation (LÅST)'!C563</f>
        <v xml:space="preserve">559Køleflader </v>
      </c>
      <c r="B560" t="str">
        <f>_xlfn.CONCAT('Leverancespecifikation (LÅST)'!J563:L563,'Leverancespecifikation (LÅST)'!V563:CA563)</f>
        <v>4Køleflader VVS-komponentVVS300VVS325VVS325</v>
      </c>
      <c r="C560" t="str">
        <f>'Leverancespecifikation (LÅST)'!N563</f>
        <v>X</v>
      </c>
      <c r="D560" t="str">
        <f>VLOOKUP(Tabel4[[#This Row],[Data fra "5. Basis"]],Leverancespecifikation!C:C,1,FALSE)</f>
        <v xml:space="preserve">559Køleflader </v>
      </c>
      <c r="E560" t="str">
        <f>_xlfn.CONCAT(Leverancespecifikation!J563,Leverancespecifikation!K563,Leverancespecifikation!L563,Leverancespecifikation!V563:CA563)</f>
        <v>4Køleflader VVS-komponentVVS300VVS325VVS325</v>
      </c>
      <c r="F560" t="str">
        <f>Leverancespecifikation!N563</f>
        <v>X</v>
      </c>
      <c r="G560" t="str">
        <f t="shared" si="9"/>
        <v/>
      </c>
    </row>
    <row r="561" spans="1:7" x14ac:dyDescent="0.25">
      <c r="A561" t="str">
        <f>'Leverancespecifikation (LÅST)'!C564</f>
        <v xml:space="preserve">560Fancoils </v>
      </c>
      <c r="B561" t="str">
        <f>_xlfn.CONCAT('Leverancespecifikation (LÅST)'!J564:L564,'Leverancespecifikation (LÅST)'!V564:CA564)</f>
        <v>4Fancoils VVS-komponentVVS300VVS325VVS325</v>
      </c>
      <c r="C561" t="str">
        <f>'Leverancespecifikation (LÅST)'!N564</f>
        <v>X</v>
      </c>
      <c r="D561" t="str">
        <f>VLOOKUP(Tabel4[[#This Row],[Data fra "5. Basis"]],Leverancespecifikation!C:C,1,FALSE)</f>
        <v xml:space="preserve">560Fancoils </v>
      </c>
      <c r="E561" t="str">
        <f>_xlfn.CONCAT(Leverancespecifikation!J564,Leverancespecifikation!K564,Leverancespecifikation!L564,Leverancespecifikation!V564:CA564)</f>
        <v>4Fancoils VVS-komponentVVS300VVS325VVS325</v>
      </c>
      <c r="F561" t="str">
        <f>Leverancespecifikation!N564</f>
        <v>X</v>
      </c>
      <c r="G561" t="str">
        <f t="shared" si="9"/>
        <v/>
      </c>
    </row>
    <row r="562" spans="1:7" x14ac:dyDescent="0.25">
      <c r="A562" t="str">
        <f>'Leverancespecifikation (LÅST)'!C565</f>
        <v>561Kølebafler</v>
      </c>
      <c r="B562" t="str">
        <f>_xlfn.CONCAT('Leverancespecifikation (LÅST)'!J565:L565,'Leverancespecifikation (LÅST)'!V565:CA565)</f>
        <v>4KølebaflerVVS-komponentVVS300VVS325VVS325</v>
      </c>
      <c r="C562" t="str">
        <f>'Leverancespecifikation (LÅST)'!N565</f>
        <v>X</v>
      </c>
      <c r="D562" t="str">
        <f>VLOOKUP(Tabel4[[#This Row],[Data fra "5. Basis"]],Leverancespecifikation!C:C,1,FALSE)</f>
        <v>561Kølebafler</v>
      </c>
      <c r="E562" t="str">
        <f>_xlfn.CONCAT(Leverancespecifikation!J565,Leverancespecifikation!K565,Leverancespecifikation!L565,Leverancespecifikation!V565:CA565)</f>
        <v>4KølebaflerVVS-komponentVVS300VVS325VVS325</v>
      </c>
      <c r="F562" t="str">
        <f>Leverancespecifikation!N565</f>
        <v>X</v>
      </c>
      <c r="G562" t="str">
        <f t="shared" si="9"/>
        <v/>
      </c>
    </row>
    <row r="563" spans="1:7" x14ac:dyDescent="0.25">
      <c r="A563" t="str">
        <f>'Leverancespecifikation (LÅST)'!C566</f>
        <v>562Afspærringsventiler</v>
      </c>
      <c r="B563" t="str">
        <f>_xlfn.CONCAT('Leverancespecifikation (LÅST)'!J566:L566,'Leverancespecifikation (LÅST)'!V566:CA566)</f>
        <v>4AfspærringsventilerVVS-komponent</v>
      </c>
      <c r="C563" t="str">
        <f>'Leverancespecifikation (LÅST)'!N566</f>
        <v>-</v>
      </c>
      <c r="D563" t="str">
        <f>VLOOKUP(Tabel4[[#This Row],[Data fra "5. Basis"]],Leverancespecifikation!C:C,1,FALSE)</f>
        <v>562Afspærringsventiler</v>
      </c>
      <c r="E563" t="str">
        <f>_xlfn.CONCAT(Leverancespecifikation!J566,Leverancespecifikation!K566,Leverancespecifikation!L566,Leverancespecifikation!V566:CA566)</f>
        <v>4AfspærringsventilerVVS-komponent</v>
      </c>
      <c r="F563" t="str">
        <f>Leverancespecifikation!N566</f>
        <v>-</v>
      </c>
      <c r="G563" t="str">
        <f t="shared" si="9"/>
        <v/>
      </c>
    </row>
    <row r="564" spans="1:7" x14ac:dyDescent="0.25">
      <c r="A564" t="str">
        <f>'Leverancespecifikation (LÅST)'!C567</f>
        <v>563Indregulerende ventiler /termostatventiler</v>
      </c>
      <c r="B564" t="str">
        <f>_xlfn.CONCAT('Leverancespecifikation (LÅST)'!J567:L567,'Leverancespecifikation (LÅST)'!V567:CA567)</f>
        <v>4Indregulerende ventiler /termostatventilerVVS-komponent</v>
      </c>
      <c r="C564" t="str">
        <f>'Leverancespecifikation (LÅST)'!N567</f>
        <v>-</v>
      </c>
      <c r="D564" t="str">
        <f>VLOOKUP(Tabel4[[#This Row],[Data fra "5. Basis"]],Leverancespecifikation!C:C,1,FALSE)</f>
        <v>563Indregulerende ventiler /termostatventiler</v>
      </c>
      <c r="E564" t="str">
        <f>_xlfn.CONCAT(Leverancespecifikation!J567,Leverancespecifikation!K567,Leverancespecifikation!L567,Leverancespecifikation!V567:CA567)</f>
        <v>4Indregulerende ventiler /termostatventilerVVS-komponent</v>
      </c>
      <c r="F564" t="str">
        <f>Leverancespecifikation!N567</f>
        <v>-</v>
      </c>
      <c r="G564" t="str">
        <f t="shared" si="9"/>
        <v/>
      </c>
    </row>
    <row r="565" spans="1:7" x14ac:dyDescent="0.25">
      <c r="A565" t="str">
        <f>'Leverancespecifikation (LÅST)'!C568</f>
        <v>564Øvrige Ventiler</v>
      </c>
      <c r="B565" t="str">
        <f>_xlfn.CONCAT('Leverancespecifikation (LÅST)'!J568:L568,'Leverancespecifikation (LÅST)'!V568:CA568)</f>
        <v>4Øvrige VentilerVVS-komponent</v>
      </c>
      <c r="C565" t="str">
        <f>'Leverancespecifikation (LÅST)'!N568</f>
        <v>-</v>
      </c>
      <c r="D565" t="str">
        <f>VLOOKUP(Tabel4[[#This Row],[Data fra "5. Basis"]],Leverancespecifikation!C:C,1,FALSE)</f>
        <v>564Øvrige Ventiler</v>
      </c>
      <c r="E565" t="str">
        <f>_xlfn.CONCAT(Leverancespecifikation!J568,Leverancespecifikation!K568,Leverancespecifikation!L568,Leverancespecifikation!V568:CA568)</f>
        <v>4Øvrige VentilerVVS-komponent</v>
      </c>
      <c r="F565" t="str">
        <f>Leverancespecifikation!N568</f>
        <v>-</v>
      </c>
      <c r="G565" t="str">
        <f t="shared" si="9"/>
        <v/>
      </c>
    </row>
    <row r="566" spans="1:7" x14ac:dyDescent="0.25">
      <c r="A566" t="str">
        <f>'Leverancespecifikation (LÅST)'!C569</f>
        <v>565Filter/Termometer/Manomenter/Kompensator/mv.</v>
      </c>
      <c r="B566" t="str">
        <f>_xlfn.CONCAT('Leverancespecifikation (LÅST)'!J569:L569,'Leverancespecifikation (LÅST)'!V569:CA569)</f>
        <v>4Filter/Termometer/Manomenter/Kompensator/mv.VVS-komponent</v>
      </c>
      <c r="C566" t="str">
        <f>'Leverancespecifikation (LÅST)'!N569</f>
        <v>-</v>
      </c>
      <c r="D566" t="str">
        <f>VLOOKUP(Tabel4[[#This Row],[Data fra "5. Basis"]],Leverancespecifikation!C:C,1,FALSE)</f>
        <v>565Filter/Termometer/Manomenter/Kompensator/mv.</v>
      </c>
      <c r="E566" t="str">
        <f>_xlfn.CONCAT(Leverancespecifikation!J569,Leverancespecifikation!K569,Leverancespecifikation!L569,Leverancespecifikation!V569:CA569)</f>
        <v>4Filter/Termometer/Manomenter/Kompensator/mv.VVS-komponent</v>
      </c>
      <c r="F566" t="str">
        <f>Leverancespecifikation!N569</f>
        <v>-</v>
      </c>
      <c r="G566" t="str">
        <f t="shared" si="9"/>
        <v/>
      </c>
    </row>
    <row r="567" spans="1:7" x14ac:dyDescent="0.25">
      <c r="A567" t="str">
        <f>'Leverancespecifikation (LÅST)'!C570</f>
        <v>566Koblingsdåser</v>
      </c>
      <c r="B567" t="str">
        <f>_xlfn.CONCAT('Leverancespecifikation (LÅST)'!J570:L570,'Leverancespecifikation (LÅST)'!V570:CA570)</f>
        <v>4KoblingsdåserVVS-komponent</v>
      </c>
      <c r="C567" t="str">
        <f>'Leverancespecifikation (LÅST)'!N570</f>
        <v>-</v>
      </c>
      <c r="D567" t="str">
        <f>VLOOKUP(Tabel4[[#This Row],[Data fra "5. Basis"]],Leverancespecifikation!C:C,1,FALSE)</f>
        <v>566Koblingsdåser</v>
      </c>
      <c r="E567" t="str">
        <f>_xlfn.CONCAT(Leverancespecifikation!J570,Leverancespecifikation!K570,Leverancespecifikation!L570,Leverancespecifikation!V570:CA570)</f>
        <v>4KoblingsdåserVVS-komponent</v>
      </c>
      <c r="F567" t="str">
        <f>Leverancespecifikation!N570</f>
        <v>-</v>
      </c>
      <c r="G567" t="str">
        <f t="shared" si="9"/>
        <v/>
      </c>
    </row>
    <row r="568" spans="1:7" x14ac:dyDescent="0.25">
      <c r="A568" t="str">
        <f>'Leverancespecifikation (LÅST)'!C571</f>
        <v>567Målere</v>
      </c>
      <c r="B568" t="str">
        <f>_xlfn.CONCAT('Leverancespecifikation (LÅST)'!J571:L571,'Leverancespecifikation (LÅST)'!V571:CA571)</f>
        <v>4MålereVVS-komponent</v>
      </c>
      <c r="C568" t="str">
        <f>'Leverancespecifikation (LÅST)'!N571</f>
        <v>-</v>
      </c>
      <c r="D568" t="str">
        <f>VLOOKUP(Tabel4[[#This Row],[Data fra "5. Basis"]],Leverancespecifikation!C:C,1,FALSE)</f>
        <v>567Målere</v>
      </c>
      <c r="E568" t="str">
        <f>_xlfn.CONCAT(Leverancespecifikation!J571,Leverancespecifikation!K571,Leverancespecifikation!L571,Leverancespecifikation!V571:CA571)</f>
        <v>4MålereVVS-komponent</v>
      </c>
      <c r="F568" t="str">
        <f>Leverancespecifikation!N571</f>
        <v>-</v>
      </c>
      <c r="G568" t="str">
        <f t="shared" si="9"/>
        <v/>
      </c>
    </row>
    <row r="569" spans="1:7" x14ac:dyDescent="0.25">
      <c r="A569" t="str">
        <f>'Leverancespecifikation (LÅST)'!C572</f>
        <v>568Varme</v>
      </c>
      <c r="B569" t="str">
        <f>_xlfn.CONCAT('Leverancespecifikation (LÅST)'!J572:L572,'Leverancespecifikation (LÅST)'!V572:CA572)</f>
        <v>3Varme</v>
      </c>
      <c r="C569" t="str">
        <f>'Leverancespecifikation (LÅST)'!N572</f>
        <v>X</v>
      </c>
      <c r="D569" t="str">
        <f>VLOOKUP(Tabel4[[#This Row],[Data fra "5. Basis"]],Leverancespecifikation!C:C,1,FALSE)</f>
        <v>568Varme</v>
      </c>
      <c r="E569" t="str">
        <f>_xlfn.CONCAT(Leverancespecifikation!J572,Leverancespecifikation!K572,Leverancespecifikation!L572,Leverancespecifikation!V572:CA572)</f>
        <v>3Varme</v>
      </c>
      <c r="F569" t="str">
        <f>Leverancespecifikation!N572</f>
        <v>X</v>
      </c>
      <c r="G569" t="str">
        <f t="shared" si="9"/>
        <v/>
      </c>
    </row>
    <row r="570" spans="1:7" x14ac:dyDescent="0.25">
      <c r="A570" t="str">
        <f>'Leverancespecifikation (LÅST)'!C573</f>
        <v>569Varmeflader</v>
      </c>
      <c r="B570" t="str">
        <f>_xlfn.CONCAT('Leverancespecifikation (LÅST)'!J573:L573,'Leverancespecifikation (LÅST)'!V573:CA573)</f>
        <v>4VarmefladerVVS-komponentVVS300VVS325VVS325</v>
      </c>
      <c r="C570" t="str">
        <f>'Leverancespecifikation (LÅST)'!N573</f>
        <v>X</v>
      </c>
      <c r="D570" t="str">
        <f>VLOOKUP(Tabel4[[#This Row],[Data fra "5. Basis"]],Leverancespecifikation!C:C,1,FALSE)</f>
        <v>569Varmeflader</v>
      </c>
      <c r="E570" t="str">
        <f>_xlfn.CONCAT(Leverancespecifikation!J573,Leverancespecifikation!K573,Leverancespecifikation!L573,Leverancespecifikation!V573:CA573)</f>
        <v>4VarmefladerVVS-komponentVVS300VVS325VVS325</v>
      </c>
      <c r="F570" t="str">
        <f>Leverancespecifikation!N573</f>
        <v>X</v>
      </c>
      <c r="G570" t="str">
        <f t="shared" si="9"/>
        <v/>
      </c>
    </row>
    <row r="571" spans="1:7" x14ac:dyDescent="0.25">
      <c r="A571" t="str">
        <f>'Leverancespecifikation (LÅST)'!C574</f>
        <v>570Radiatorer</v>
      </c>
      <c r="B571" t="str">
        <f>_xlfn.CONCAT('Leverancespecifikation (LÅST)'!J574:L574,'Leverancespecifikation (LÅST)'!V574:CA574)</f>
        <v>4RadiatorerVVS-komponentVVS300VVS325VVS325</v>
      </c>
      <c r="C571" t="str">
        <f>'Leverancespecifikation (LÅST)'!N574</f>
        <v>X</v>
      </c>
      <c r="D571" t="str">
        <f>VLOOKUP(Tabel4[[#This Row],[Data fra "5. Basis"]],Leverancespecifikation!C:C,1,FALSE)</f>
        <v>570Radiatorer</v>
      </c>
      <c r="E571" t="str">
        <f>_xlfn.CONCAT(Leverancespecifikation!J574,Leverancespecifikation!K574,Leverancespecifikation!L574,Leverancespecifikation!V574:CA574)</f>
        <v>4RadiatorerVVS-komponentVVS300VVS325VVS325</v>
      </c>
      <c r="F571" t="str">
        <f>Leverancespecifikation!N574</f>
        <v>X</v>
      </c>
      <c r="G571" t="str">
        <f t="shared" si="9"/>
        <v/>
      </c>
    </row>
    <row r="572" spans="1:7" x14ac:dyDescent="0.25">
      <c r="A572" t="str">
        <f>'Leverancespecifikation (LÅST)'!C575</f>
        <v>571Gulvvarme</v>
      </c>
      <c r="B572" t="str">
        <f>_xlfn.CONCAT('Leverancespecifikation (LÅST)'!J575:L575,'Leverancespecifikation (LÅST)'!V575:CA575)</f>
        <v>4GulvvarmeVVS-komponent</v>
      </c>
      <c r="C572" t="str">
        <f>'Leverancespecifikation (LÅST)'!N575</f>
        <v>-</v>
      </c>
      <c r="D572" t="str">
        <f>VLOOKUP(Tabel4[[#This Row],[Data fra "5. Basis"]],Leverancespecifikation!C:C,1,FALSE)</f>
        <v>571Gulvvarme</v>
      </c>
      <c r="E572" t="str">
        <f>_xlfn.CONCAT(Leverancespecifikation!J575,Leverancespecifikation!K575,Leverancespecifikation!L575,Leverancespecifikation!V575:CA575)</f>
        <v>4GulvvarmeVVS-komponent</v>
      </c>
      <c r="F572" t="str">
        <f>Leverancespecifikation!N575</f>
        <v>-</v>
      </c>
      <c r="G572" t="str">
        <f t="shared" si="9"/>
        <v/>
      </c>
    </row>
    <row r="573" spans="1:7" x14ac:dyDescent="0.25">
      <c r="A573" t="str">
        <f>'Leverancespecifikation (LÅST)'!C576</f>
        <v>572Strålevarmepaneler</v>
      </c>
      <c r="B573" t="str">
        <f>_xlfn.CONCAT('Leverancespecifikation (LÅST)'!J576:L576,'Leverancespecifikation (LÅST)'!V576:CA576)</f>
        <v>4StrålevarmepanelerVVS-komponentVVS300VVS325VVS325</v>
      </c>
      <c r="C573" t="str">
        <f>'Leverancespecifikation (LÅST)'!N576</f>
        <v>X</v>
      </c>
      <c r="D573" t="str">
        <f>VLOOKUP(Tabel4[[#This Row],[Data fra "5. Basis"]],Leverancespecifikation!C:C,1,FALSE)</f>
        <v>572Strålevarmepaneler</v>
      </c>
      <c r="E573" t="str">
        <f>_xlfn.CONCAT(Leverancespecifikation!J576,Leverancespecifikation!K576,Leverancespecifikation!L576,Leverancespecifikation!V576:CA576)</f>
        <v>4StrålevarmepanelerVVS-komponentVVS300VVS325VVS325</v>
      </c>
      <c r="F573" t="str">
        <f>Leverancespecifikation!N576</f>
        <v>X</v>
      </c>
      <c r="G573" t="str">
        <f t="shared" si="9"/>
        <v/>
      </c>
    </row>
    <row r="574" spans="1:7" x14ac:dyDescent="0.25">
      <c r="A574" t="str">
        <f>'Leverancespecifikation (LÅST)'!C577</f>
        <v>573Konvektorer</v>
      </c>
      <c r="B574" t="str">
        <f>_xlfn.CONCAT('Leverancespecifikation (LÅST)'!J577:L577,'Leverancespecifikation (LÅST)'!V577:CA577)</f>
        <v>4KonvektorerVVS-komponentVVS300VVS325VVS325</v>
      </c>
      <c r="C574" t="str">
        <f>'Leverancespecifikation (LÅST)'!N577</f>
        <v>X</v>
      </c>
      <c r="D574" t="str">
        <f>VLOOKUP(Tabel4[[#This Row],[Data fra "5. Basis"]],Leverancespecifikation!C:C,1,FALSE)</f>
        <v>573Konvektorer</v>
      </c>
      <c r="E574" t="str">
        <f>_xlfn.CONCAT(Leverancespecifikation!J577,Leverancespecifikation!K577,Leverancespecifikation!L577,Leverancespecifikation!V577:CA577)</f>
        <v>4KonvektorerVVS-komponentVVS300VVS325VVS325</v>
      </c>
      <c r="F574" t="str">
        <f>Leverancespecifikation!N577</f>
        <v>X</v>
      </c>
      <c r="G574" t="str">
        <f t="shared" si="9"/>
        <v/>
      </c>
    </row>
    <row r="575" spans="1:7" x14ac:dyDescent="0.25">
      <c r="A575" t="str">
        <f>'Leverancespecifikation (LÅST)'!C578</f>
        <v>574Varmluftstæpper</v>
      </c>
      <c r="B575" t="str">
        <f>_xlfn.CONCAT('Leverancespecifikation (LÅST)'!J578:L578,'Leverancespecifikation (LÅST)'!V578:CA578)</f>
        <v>4VarmluftstæpperVVS-komponentVVS300VVS325VVS325</v>
      </c>
      <c r="C575" t="str">
        <f>'Leverancespecifikation (LÅST)'!N578</f>
        <v>X</v>
      </c>
      <c r="D575" t="str">
        <f>VLOOKUP(Tabel4[[#This Row],[Data fra "5. Basis"]],Leverancespecifikation!C:C,1,FALSE)</f>
        <v>574Varmluftstæpper</v>
      </c>
      <c r="E575" t="str">
        <f>_xlfn.CONCAT(Leverancespecifikation!J578,Leverancespecifikation!K578,Leverancespecifikation!L578,Leverancespecifikation!V578:CA578)</f>
        <v>4VarmluftstæpperVVS-komponentVVS300VVS325VVS325</v>
      </c>
      <c r="F575" t="str">
        <f>Leverancespecifikation!N578</f>
        <v>X</v>
      </c>
      <c r="G575" t="str">
        <f t="shared" si="9"/>
        <v/>
      </c>
    </row>
    <row r="576" spans="1:7" x14ac:dyDescent="0.25">
      <c r="A576" t="str">
        <f>'Leverancespecifikation (LÅST)'!C579</f>
        <v>575Varme kalorieferer</v>
      </c>
      <c r="B576" t="str">
        <f>_xlfn.CONCAT('Leverancespecifikation (LÅST)'!J579:L579,'Leverancespecifikation (LÅST)'!V579:CA579)</f>
        <v>4Varme kaloriefererVVS-komponentVVS300VVS325VVS325</v>
      </c>
      <c r="C576" t="str">
        <f>'Leverancespecifikation (LÅST)'!N579</f>
        <v>X</v>
      </c>
      <c r="D576" t="str">
        <f>VLOOKUP(Tabel4[[#This Row],[Data fra "5. Basis"]],Leverancespecifikation!C:C,1,FALSE)</f>
        <v>575Varme kalorieferer</v>
      </c>
      <c r="E576" t="str">
        <f>_xlfn.CONCAT(Leverancespecifikation!J579,Leverancespecifikation!K579,Leverancespecifikation!L579,Leverancespecifikation!V579:CA579)</f>
        <v>4Varme kaloriefererVVS-komponentVVS300VVS325VVS325</v>
      </c>
      <c r="F576" t="str">
        <f>Leverancespecifikation!N579</f>
        <v>X</v>
      </c>
      <c r="G576" t="str">
        <f t="shared" si="9"/>
        <v/>
      </c>
    </row>
    <row r="577" spans="1:7" x14ac:dyDescent="0.25">
      <c r="A577" t="str">
        <f>'Leverancespecifikation (LÅST)'!C580</f>
        <v>576Rørradiatorer</v>
      </c>
      <c r="B577" t="str">
        <f>_xlfn.CONCAT('Leverancespecifikation (LÅST)'!J580:L580,'Leverancespecifikation (LÅST)'!V580:CA580)</f>
        <v>4RørradiatorerVVS-komponentVVS300VVS325VVS325</v>
      </c>
      <c r="C577" t="str">
        <f>'Leverancespecifikation (LÅST)'!N580</f>
        <v>X</v>
      </c>
      <c r="D577" t="str">
        <f>VLOOKUP(Tabel4[[#This Row],[Data fra "5. Basis"]],Leverancespecifikation!C:C,1,FALSE)</f>
        <v>576Rørradiatorer</v>
      </c>
      <c r="E577" t="str">
        <f>_xlfn.CONCAT(Leverancespecifikation!J580,Leverancespecifikation!K580,Leverancespecifikation!L580,Leverancespecifikation!V580:CA580)</f>
        <v>4RørradiatorerVVS-komponentVVS300VVS325VVS325</v>
      </c>
      <c r="F577" t="str">
        <f>Leverancespecifikation!N580</f>
        <v>X</v>
      </c>
      <c r="G577" t="str">
        <f t="shared" si="9"/>
        <v/>
      </c>
    </row>
    <row r="578" spans="1:7" x14ac:dyDescent="0.25">
      <c r="A578" t="str">
        <f>'Leverancespecifikation (LÅST)'!C581</f>
        <v>577Afspærringsventiler</v>
      </c>
      <c r="B578" t="str">
        <f>_xlfn.CONCAT('Leverancespecifikation (LÅST)'!J581:L581,'Leverancespecifikation (LÅST)'!V581:CA581)</f>
        <v>4AfspærringsventilerVVS-komponent</v>
      </c>
      <c r="C578" t="str">
        <f>'Leverancespecifikation (LÅST)'!N581</f>
        <v>-</v>
      </c>
      <c r="D578" t="str">
        <f>VLOOKUP(Tabel4[[#This Row],[Data fra "5. Basis"]],Leverancespecifikation!C:C,1,FALSE)</f>
        <v>577Afspærringsventiler</v>
      </c>
      <c r="E578" t="str">
        <f>_xlfn.CONCAT(Leverancespecifikation!J581,Leverancespecifikation!K581,Leverancespecifikation!L581,Leverancespecifikation!V581:CA581)</f>
        <v>4AfspærringsventilerVVS-komponent</v>
      </c>
      <c r="F578" t="str">
        <f>Leverancespecifikation!N581</f>
        <v>-</v>
      </c>
      <c r="G578" t="str">
        <f t="shared" si="9"/>
        <v/>
      </c>
    </row>
    <row r="579" spans="1:7" x14ac:dyDescent="0.25">
      <c r="A579" t="str">
        <f>'Leverancespecifikation (LÅST)'!C582</f>
        <v>578Indregulerende ventiler /Radiatorventil og -termostat</v>
      </c>
      <c r="B579" t="str">
        <f>_xlfn.CONCAT('Leverancespecifikation (LÅST)'!J582:L582,'Leverancespecifikation (LÅST)'!V582:CA582)</f>
        <v>4Indregulerende ventiler /Radiatorventil og -termostatVVS-komponent</v>
      </c>
      <c r="C579" t="str">
        <f>'Leverancespecifikation (LÅST)'!N582</f>
        <v>-</v>
      </c>
      <c r="D579" t="str">
        <f>VLOOKUP(Tabel4[[#This Row],[Data fra "5. Basis"]],Leverancespecifikation!C:C,1,FALSE)</f>
        <v>578Indregulerende ventiler /Radiatorventil og -termostat</v>
      </c>
      <c r="E579" t="str">
        <f>_xlfn.CONCAT(Leverancespecifikation!J582,Leverancespecifikation!K582,Leverancespecifikation!L582,Leverancespecifikation!V582:CA582)</f>
        <v>4Indregulerende ventiler /Radiatorventil og -termostatVVS-komponent</v>
      </c>
      <c r="F579" t="str">
        <f>Leverancespecifikation!N582</f>
        <v>-</v>
      </c>
      <c r="G579" t="str">
        <f t="shared" ref="G579:G642" si="10">IF(B579=E579,IF(C579=F579,"","P"),"P")</f>
        <v/>
      </c>
    </row>
    <row r="580" spans="1:7" x14ac:dyDescent="0.25">
      <c r="A580" t="str">
        <f>'Leverancespecifikation (LÅST)'!C583</f>
        <v>579Øvrige Ventiler</v>
      </c>
      <c r="B580" t="str">
        <f>_xlfn.CONCAT('Leverancespecifikation (LÅST)'!J583:L583,'Leverancespecifikation (LÅST)'!V583:CA583)</f>
        <v>4Øvrige VentilerVVS-komponent</v>
      </c>
      <c r="C580" t="str">
        <f>'Leverancespecifikation (LÅST)'!N583</f>
        <v>-</v>
      </c>
      <c r="D580" t="str">
        <f>VLOOKUP(Tabel4[[#This Row],[Data fra "5. Basis"]],Leverancespecifikation!C:C,1,FALSE)</f>
        <v>579Øvrige Ventiler</v>
      </c>
      <c r="E580" t="str">
        <f>_xlfn.CONCAT(Leverancespecifikation!J583,Leverancespecifikation!K583,Leverancespecifikation!L583,Leverancespecifikation!V583:CA583)</f>
        <v>4Øvrige VentilerVVS-komponent</v>
      </c>
      <c r="F580" t="str">
        <f>Leverancespecifikation!N583</f>
        <v>-</v>
      </c>
      <c r="G580" t="str">
        <f t="shared" si="10"/>
        <v/>
      </c>
    </row>
    <row r="581" spans="1:7" x14ac:dyDescent="0.25">
      <c r="A581" t="str">
        <f>'Leverancespecifikation (LÅST)'!C584</f>
        <v>580Filter/Termometer/Manomenter/Kompensator/mv.</v>
      </c>
      <c r="B581" t="str">
        <f>_xlfn.CONCAT('Leverancespecifikation (LÅST)'!J584:L584,'Leverancespecifikation (LÅST)'!V584:CA584)</f>
        <v>4Filter/Termometer/Manomenter/Kompensator/mv.VVS-komponent</v>
      </c>
      <c r="C581" t="str">
        <f>'Leverancespecifikation (LÅST)'!N584</f>
        <v>-</v>
      </c>
      <c r="D581" t="str">
        <f>VLOOKUP(Tabel4[[#This Row],[Data fra "5. Basis"]],Leverancespecifikation!C:C,1,FALSE)</f>
        <v>580Filter/Termometer/Manomenter/Kompensator/mv.</v>
      </c>
      <c r="E581" t="str">
        <f>_xlfn.CONCAT(Leverancespecifikation!J584,Leverancespecifikation!K584,Leverancespecifikation!L584,Leverancespecifikation!V584:CA584)</f>
        <v>4Filter/Termometer/Manomenter/Kompensator/mv.VVS-komponent</v>
      </c>
      <c r="F581" t="str">
        <f>Leverancespecifikation!N584</f>
        <v>-</v>
      </c>
      <c r="G581" t="str">
        <f t="shared" si="10"/>
        <v/>
      </c>
    </row>
    <row r="582" spans="1:7" x14ac:dyDescent="0.25">
      <c r="A582" t="str">
        <f>'Leverancespecifikation (LÅST)'!C585</f>
        <v>581Koblingsdåser</v>
      </c>
      <c r="B582" t="str">
        <f>_xlfn.CONCAT('Leverancespecifikation (LÅST)'!J585:L585,'Leverancespecifikation (LÅST)'!V585:CA585)</f>
        <v>4KoblingsdåserVVS-komponent</v>
      </c>
      <c r="C582" t="str">
        <f>'Leverancespecifikation (LÅST)'!N585</f>
        <v>-</v>
      </c>
      <c r="D582" t="str">
        <f>VLOOKUP(Tabel4[[#This Row],[Data fra "5. Basis"]],Leverancespecifikation!C:C,1,FALSE)</f>
        <v>581Koblingsdåser</v>
      </c>
      <c r="E582" t="str">
        <f>_xlfn.CONCAT(Leverancespecifikation!J585,Leverancespecifikation!K585,Leverancespecifikation!L585,Leverancespecifikation!V585:CA585)</f>
        <v>4KoblingsdåserVVS-komponent</v>
      </c>
      <c r="F582" t="str">
        <f>Leverancespecifikation!N585</f>
        <v>-</v>
      </c>
      <c r="G582" t="str">
        <f t="shared" si="10"/>
        <v/>
      </c>
    </row>
    <row r="583" spans="1:7" x14ac:dyDescent="0.25">
      <c r="A583" t="str">
        <f>'Leverancespecifikation (LÅST)'!C586</f>
        <v>582Målere</v>
      </c>
      <c r="B583" t="str">
        <f>_xlfn.CONCAT('Leverancespecifikation (LÅST)'!J586:L586,'Leverancespecifikation (LÅST)'!V586:CA586)</f>
        <v>4MålereVVS-komponent</v>
      </c>
      <c r="C583" t="str">
        <f>'Leverancespecifikation (LÅST)'!N586</f>
        <v>-</v>
      </c>
      <c r="D583" t="str">
        <f>VLOOKUP(Tabel4[[#This Row],[Data fra "5. Basis"]],Leverancespecifikation!C:C,1,FALSE)</f>
        <v>582Målere</v>
      </c>
      <c r="E583" t="str">
        <f>_xlfn.CONCAT(Leverancespecifikation!J586,Leverancespecifikation!K586,Leverancespecifikation!L586,Leverancespecifikation!V586:CA586)</f>
        <v>4MålereVVS-komponent</v>
      </c>
      <c r="F583" t="str">
        <f>Leverancespecifikation!N586</f>
        <v>-</v>
      </c>
      <c r="G583" t="str">
        <f t="shared" si="10"/>
        <v/>
      </c>
    </row>
    <row r="584" spans="1:7" x14ac:dyDescent="0.25">
      <c r="A584" t="str">
        <f>'Leverancespecifikation (LÅST)'!C587</f>
        <v>583Sprinkler</v>
      </c>
      <c r="B584" t="str">
        <f>_xlfn.CONCAT('Leverancespecifikation (LÅST)'!J587:L587,'Leverancespecifikation (LÅST)'!V587:CA587)</f>
        <v>3Sprinkler</v>
      </c>
      <c r="C584" t="str">
        <f>'Leverancespecifikation (LÅST)'!N587</f>
        <v>X</v>
      </c>
      <c r="D584" t="str">
        <f>VLOOKUP(Tabel4[[#This Row],[Data fra "5. Basis"]],Leverancespecifikation!C:C,1,FALSE)</f>
        <v>583Sprinkler</v>
      </c>
      <c r="E584" t="str">
        <f>_xlfn.CONCAT(Leverancespecifikation!J587,Leverancespecifikation!K587,Leverancespecifikation!L587,Leverancespecifikation!V587:CA587)</f>
        <v>3Sprinkler</v>
      </c>
      <c r="F584" t="str">
        <f>Leverancespecifikation!N587</f>
        <v>X</v>
      </c>
      <c r="G584" t="str">
        <f t="shared" si="10"/>
        <v/>
      </c>
    </row>
    <row r="585" spans="1:7" x14ac:dyDescent="0.25">
      <c r="A585" t="str">
        <f>'Leverancespecifikation (LÅST)'!C588</f>
        <v>584Nedhængt sprinklerdyser</v>
      </c>
      <c r="B585" t="str">
        <f>_xlfn.CONCAT('Leverancespecifikation (LÅST)'!J588:L588,'Leverancespecifikation (LÅST)'!V588:CA588)</f>
        <v>4Nedhængt sprinklerdyserVVS-komponentVVS200ENT325</v>
      </c>
      <c r="C585" t="str">
        <f>'Leverancespecifikation (LÅST)'!N588</f>
        <v>X</v>
      </c>
      <c r="D585" t="str">
        <f>VLOOKUP(Tabel4[[#This Row],[Data fra "5. Basis"]],Leverancespecifikation!C:C,1,FALSE)</f>
        <v>584Nedhængt sprinklerdyser</v>
      </c>
      <c r="E585" t="str">
        <f>_xlfn.CONCAT(Leverancespecifikation!J588,Leverancespecifikation!K588,Leverancespecifikation!L588,Leverancespecifikation!V588:CA588)</f>
        <v>4Nedhængt sprinklerdyserVVS-komponentVVS200ENT325</v>
      </c>
      <c r="F585" t="str">
        <f>Leverancespecifikation!N588</f>
        <v>X</v>
      </c>
      <c r="G585" t="str">
        <f t="shared" si="10"/>
        <v/>
      </c>
    </row>
    <row r="586" spans="1:7" x14ac:dyDescent="0.25">
      <c r="A586" t="str">
        <f>'Leverancespecifikation (LÅST)'!C589</f>
        <v xml:space="preserve">585Skjult, nedhængt sprinklerdyser </v>
      </c>
      <c r="B586" t="str">
        <f>_xlfn.CONCAT('Leverancespecifikation (LÅST)'!J589:L589,'Leverancespecifikation (LÅST)'!V589:CA589)</f>
        <v>4Skjult, nedhængt sprinklerdyser VVS-komponentVVS200ENT325</v>
      </c>
      <c r="C586" t="str">
        <f>'Leverancespecifikation (LÅST)'!N589</f>
        <v>X</v>
      </c>
      <c r="D586" t="str">
        <f>VLOOKUP(Tabel4[[#This Row],[Data fra "5. Basis"]],Leverancespecifikation!C:C,1,FALSE)</f>
        <v xml:space="preserve">585Skjult, nedhængt sprinklerdyser </v>
      </c>
      <c r="E586" t="str">
        <f>_xlfn.CONCAT(Leverancespecifikation!J589,Leverancespecifikation!K589,Leverancespecifikation!L589,Leverancespecifikation!V589:CA589)</f>
        <v>4Skjult, nedhængt sprinklerdyser VVS-komponentVVS200ENT325</v>
      </c>
      <c r="F586" t="str">
        <f>Leverancespecifikation!N589</f>
        <v>X</v>
      </c>
      <c r="G586" t="str">
        <f t="shared" si="10"/>
        <v/>
      </c>
    </row>
    <row r="587" spans="1:7" x14ac:dyDescent="0.25">
      <c r="A587" t="str">
        <f>'Leverancespecifikation (LÅST)'!C590</f>
        <v>586Pendant sprinklerdyser</v>
      </c>
      <c r="B587" t="str">
        <f>_xlfn.CONCAT('Leverancespecifikation (LÅST)'!J590:L590,'Leverancespecifikation (LÅST)'!V590:CA590)</f>
        <v>4Pendant sprinklerdyserVVS-komponentVVS200ENT325</v>
      </c>
      <c r="C587" t="str">
        <f>'Leverancespecifikation (LÅST)'!N590</f>
        <v>X</v>
      </c>
      <c r="D587" t="str">
        <f>VLOOKUP(Tabel4[[#This Row],[Data fra "5. Basis"]],Leverancespecifikation!C:C,1,FALSE)</f>
        <v>586Pendant sprinklerdyser</v>
      </c>
      <c r="E587" t="str">
        <f>_xlfn.CONCAT(Leverancespecifikation!J590,Leverancespecifikation!K590,Leverancespecifikation!L590,Leverancespecifikation!V590:CA590)</f>
        <v>4Pendant sprinklerdyserVVS-komponentVVS200ENT325</v>
      </c>
      <c r="F587" t="str">
        <f>Leverancespecifikation!N590</f>
        <v>X</v>
      </c>
      <c r="G587" t="str">
        <f t="shared" si="10"/>
        <v/>
      </c>
    </row>
    <row r="588" spans="1:7" x14ac:dyDescent="0.25">
      <c r="A588" t="str">
        <f>'Leverancespecifikation (LÅST)'!C591</f>
        <v>587Vægmonterede sprinklerdyser</v>
      </c>
      <c r="B588" t="str">
        <f>_xlfn.CONCAT('Leverancespecifikation (LÅST)'!J591:L591,'Leverancespecifikation (LÅST)'!V591:CA591)</f>
        <v>4Vægmonterede sprinklerdyserVVS-komponentVVS200ENT325</v>
      </c>
      <c r="C588" t="str">
        <f>'Leverancespecifikation (LÅST)'!N591</f>
        <v>X</v>
      </c>
      <c r="D588" t="str">
        <f>VLOOKUP(Tabel4[[#This Row],[Data fra "5. Basis"]],Leverancespecifikation!C:C,1,FALSE)</f>
        <v>587Vægmonterede sprinklerdyser</v>
      </c>
      <c r="E588" t="str">
        <f>_xlfn.CONCAT(Leverancespecifikation!J591,Leverancespecifikation!K591,Leverancespecifikation!L591,Leverancespecifikation!V591:CA591)</f>
        <v>4Vægmonterede sprinklerdyserVVS-komponentVVS200ENT325</v>
      </c>
      <c r="F588" t="str">
        <f>Leverancespecifikation!N591</f>
        <v>X</v>
      </c>
      <c r="G588" t="str">
        <f t="shared" si="10"/>
        <v/>
      </c>
    </row>
    <row r="589" spans="1:7" x14ac:dyDescent="0.25">
      <c r="A589" t="str">
        <f>'Leverancespecifikation (LÅST)'!C592</f>
        <v>588Afspærringsventiler</v>
      </c>
      <c r="B589" t="str">
        <f>_xlfn.CONCAT('Leverancespecifikation (LÅST)'!J592:L592,'Leverancespecifikation (LÅST)'!V592:CA592)</f>
        <v>4AfspærringsventilerVVS-komponent</v>
      </c>
      <c r="C589" t="str">
        <f>'Leverancespecifikation (LÅST)'!N592</f>
        <v>-</v>
      </c>
      <c r="D589" t="str">
        <f>VLOOKUP(Tabel4[[#This Row],[Data fra "5. Basis"]],Leverancespecifikation!C:C,1,FALSE)</f>
        <v>588Afspærringsventiler</v>
      </c>
      <c r="E589" t="str">
        <f>_xlfn.CONCAT(Leverancespecifikation!J592,Leverancespecifikation!K592,Leverancespecifikation!L592,Leverancespecifikation!V592:CA592)</f>
        <v>4AfspærringsventilerVVS-komponent</v>
      </c>
      <c r="F589" t="str">
        <f>Leverancespecifikation!N592</f>
        <v>-</v>
      </c>
      <c r="G589" t="str">
        <f t="shared" si="10"/>
        <v/>
      </c>
    </row>
    <row r="590" spans="1:7" x14ac:dyDescent="0.25">
      <c r="A590" t="str">
        <f>'Leverancespecifikation (LÅST)'!C593</f>
        <v xml:space="preserve">589Ventilation </v>
      </c>
      <c r="B590" t="str">
        <f>_xlfn.CONCAT('Leverancespecifikation (LÅST)'!J593:L593,'Leverancespecifikation (LÅST)'!V593:CA593)</f>
        <v xml:space="preserve">1Ventilation </v>
      </c>
      <c r="C590" t="str">
        <f>'Leverancespecifikation (LÅST)'!N593</f>
        <v>X</v>
      </c>
      <c r="D590" t="str">
        <f>VLOOKUP(Tabel4[[#This Row],[Data fra "5. Basis"]],Leverancespecifikation!C:C,1,FALSE)</f>
        <v xml:space="preserve">589Ventilation </v>
      </c>
      <c r="E590" t="str">
        <f>_xlfn.CONCAT(Leverancespecifikation!J593,Leverancespecifikation!K593,Leverancespecifikation!L593,Leverancespecifikation!V593:CA593)</f>
        <v xml:space="preserve">1Ventilation </v>
      </c>
      <c r="F590" t="str">
        <f>Leverancespecifikation!N593</f>
        <v>X</v>
      </c>
      <c r="G590" t="str">
        <f t="shared" si="10"/>
        <v/>
      </c>
    </row>
    <row r="591" spans="1:7" x14ac:dyDescent="0.25">
      <c r="A591" t="str">
        <f>'Leverancespecifikation (LÅST)'!C594</f>
        <v>590Føringsveje</v>
      </c>
      <c r="B591" t="str">
        <f>_xlfn.CONCAT('Leverancespecifikation (LÅST)'!J594:L594,'Leverancespecifikation (LÅST)'!V594:CA594)</f>
        <v>2Føringsveje</v>
      </c>
      <c r="C591" t="str">
        <f>'Leverancespecifikation (LÅST)'!N594</f>
        <v>X</v>
      </c>
      <c r="D591" t="str">
        <f>VLOOKUP(Tabel4[[#This Row],[Data fra "5. Basis"]],Leverancespecifikation!C:C,1,FALSE)</f>
        <v>590Føringsveje</v>
      </c>
      <c r="E591" t="str">
        <f>_xlfn.CONCAT(Leverancespecifikation!J594,Leverancespecifikation!K594,Leverancespecifikation!L594,Leverancespecifikation!V594:CA594)</f>
        <v>2Føringsveje</v>
      </c>
      <c r="F591" t="str">
        <f>Leverancespecifikation!N594</f>
        <v>X</v>
      </c>
      <c r="G591" t="str">
        <f t="shared" si="10"/>
        <v/>
      </c>
    </row>
    <row r="592" spans="1:7" x14ac:dyDescent="0.25">
      <c r="A592" t="str">
        <f>'Leverancespecifikation (LÅST)'!C595</f>
        <v>591Kanaler</v>
      </c>
      <c r="B592" t="str">
        <f>_xlfn.CONCAT('Leverancespecifikation (LÅST)'!J595:L595,'Leverancespecifikation (LÅST)'!V595:CA595)</f>
        <v>3Kanaler</v>
      </c>
      <c r="C592" t="str">
        <f>'Leverancespecifikation (LÅST)'!N595</f>
        <v>X</v>
      </c>
      <c r="D592" t="str">
        <f>VLOOKUP(Tabel4[[#This Row],[Data fra "5. Basis"]],Leverancespecifikation!C:C,1,FALSE)</f>
        <v>591Kanaler</v>
      </c>
      <c r="E592" t="str">
        <f>_xlfn.CONCAT(Leverancespecifikation!J595,Leverancespecifikation!K595,Leverancespecifikation!L595,Leverancespecifikation!V595:CA595)</f>
        <v>3Kanaler</v>
      </c>
      <c r="F592" t="str">
        <f>Leverancespecifikation!N595</f>
        <v>X</v>
      </c>
      <c r="G592" t="str">
        <f t="shared" si="10"/>
        <v/>
      </c>
    </row>
    <row r="593" spans="1:7" x14ac:dyDescent="0.25">
      <c r="A593" t="str">
        <f>'Leverancespecifikation (LÅST)'!C596</f>
        <v>592Teknikrum/Teknikområder</v>
      </c>
      <c r="B593" t="str">
        <f>_xlfn.CONCAT('Leverancespecifikation (LÅST)'!J596:L596,'Leverancespecifikation (LÅST)'!V596:CA596)</f>
        <v>4Teknikrum/TeknikområderVentilationsføringsvejVEN200VEN300VEN325ENT325</v>
      </c>
      <c r="C593" t="str">
        <f>'Leverancespecifikation (LÅST)'!N596</f>
        <v>X</v>
      </c>
      <c r="D593" t="str">
        <f>VLOOKUP(Tabel4[[#This Row],[Data fra "5. Basis"]],Leverancespecifikation!C:C,1,FALSE)</f>
        <v>592Teknikrum/Teknikområder</v>
      </c>
      <c r="E593" t="str">
        <f>_xlfn.CONCAT(Leverancespecifikation!J596,Leverancespecifikation!K596,Leverancespecifikation!L596,Leverancespecifikation!V596:CA596)</f>
        <v>4Teknikrum/TeknikområderVentilationsføringsvejVEN200VEN300VEN325ENT325</v>
      </c>
      <c r="F593" t="str">
        <f>Leverancespecifikation!N596</f>
        <v>X</v>
      </c>
      <c r="G593" t="str">
        <f t="shared" si="10"/>
        <v/>
      </c>
    </row>
    <row r="594" spans="1:7" x14ac:dyDescent="0.25">
      <c r="A594" t="str">
        <f>'Leverancespecifikation (LÅST)'!C597</f>
        <v>593Skakte (lodrette hovedføringsveje)</v>
      </c>
      <c r="B594" t="str">
        <f>_xlfn.CONCAT('Leverancespecifikation (LÅST)'!J597:L597,'Leverancespecifikation (LÅST)'!V597:CA597)</f>
        <v>4Skakte (lodrette hovedføringsveje)VentilationsføringsvejVEN200VEN300VEN325ENT325</v>
      </c>
      <c r="C594" t="str">
        <f>'Leverancespecifikation (LÅST)'!N597</f>
        <v>X</v>
      </c>
      <c r="D594" t="str">
        <f>VLOOKUP(Tabel4[[#This Row],[Data fra "5. Basis"]],Leverancespecifikation!C:C,1,FALSE)</f>
        <v>593Skakte (lodrette hovedføringsveje)</v>
      </c>
      <c r="E594" t="str">
        <f>_xlfn.CONCAT(Leverancespecifikation!J597,Leverancespecifikation!K597,Leverancespecifikation!L597,Leverancespecifikation!V597:CA597)</f>
        <v>4Skakte (lodrette hovedføringsveje)VentilationsføringsvejVEN200VEN300VEN325ENT325</v>
      </c>
      <c r="F594" t="str">
        <f>Leverancespecifikation!N597</f>
        <v>X</v>
      </c>
      <c r="G594" t="str">
        <f t="shared" si="10"/>
        <v/>
      </c>
    </row>
    <row r="595" spans="1:7" x14ac:dyDescent="0.25">
      <c r="A595" t="str">
        <f>'Leverancespecifikation (LÅST)'!C598</f>
        <v>594Vandrette hovedføringsveje</v>
      </c>
      <c r="B595" t="str">
        <f>_xlfn.CONCAT('Leverancespecifikation (LÅST)'!J598:L598,'Leverancespecifikation (LÅST)'!V598:CA598)</f>
        <v>4Vandrette hovedføringsvejeVentilationsføringsvejVEN200VEN300VEN325ENT325</v>
      </c>
      <c r="C595" t="str">
        <f>'Leverancespecifikation (LÅST)'!N598</f>
        <v>X</v>
      </c>
      <c r="D595" t="str">
        <f>VLOOKUP(Tabel4[[#This Row],[Data fra "5. Basis"]],Leverancespecifikation!C:C,1,FALSE)</f>
        <v>594Vandrette hovedføringsveje</v>
      </c>
      <c r="E595" t="str">
        <f>_xlfn.CONCAT(Leverancespecifikation!J598,Leverancespecifikation!K598,Leverancespecifikation!L598,Leverancespecifikation!V598:CA598)</f>
        <v>4Vandrette hovedføringsvejeVentilationsføringsvejVEN200VEN300VEN325ENT325</v>
      </c>
      <c r="F595" t="str">
        <f>Leverancespecifikation!N598</f>
        <v>X</v>
      </c>
      <c r="G595" t="str">
        <f t="shared" si="10"/>
        <v/>
      </c>
    </row>
    <row r="596" spans="1:7" x14ac:dyDescent="0.25">
      <c r="A596" t="str">
        <f>'Leverancespecifikation (LÅST)'!C599</f>
        <v>595Vandrette fordelingsføringsveje</v>
      </c>
      <c r="B596" t="str">
        <f>_xlfn.CONCAT('Leverancespecifikation (LÅST)'!J599:L599,'Leverancespecifikation (LÅST)'!V599:CA599)</f>
        <v>4Vandrette fordelingsføringsvejeVentilationsføringsvejVEN300VEN300ENT325</v>
      </c>
      <c r="C596" t="str">
        <f>'Leverancespecifikation (LÅST)'!N599</f>
        <v>X</v>
      </c>
      <c r="D596" t="str">
        <f>VLOOKUP(Tabel4[[#This Row],[Data fra "5. Basis"]],Leverancespecifikation!C:C,1,FALSE)</f>
        <v>595Vandrette fordelingsføringsveje</v>
      </c>
      <c r="E596" t="str">
        <f>_xlfn.CONCAT(Leverancespecifikation!J599,Leverancespecifikation!K599,Leverancespecifikation!L599,Leverancespecifikation!V599:CA599)</f>
        <v>4Vandrette fordelingsføringsvejeVentilationsføringsvejVEN300VEN300ENT325</v>
      </c>
      <c r="F596" t="str">
        <f>Leverancespecifikation!N599</f>
        <v>X</v>
      </c>
      <c r="G596" t="str">
        <f t="shared" si="10"/>
        <v/>
      </c>
    </row>
    <row r="597" spans="1:7" x14ac:dyDescent="0.25">
      <c r="A597" t="str">
        <f>'Leverancespecifikation (LÅST)'!C600</f>
        <v>596Føring til Komponenter og tilslutninger i rum</v>
      </c>
      <c r="B597" t="str">
        <f>_xlfn.CONCAT('Leverancespecifikation (LÅST)'!J600:L600,'Leverancespecifikation (LÅST)'!V600:CA600)</f>
        <v>4Føring til Komponenter og tilslutninger i rumVentilationsføringsvejVEN300VEN300ENT325</v>
      </c>
      <c r="C597" t="str">
        <f>'Leverancespecifikation (LÅST)'!N600</f>
        <v>X</v>
      </c>
      <c r="D597" t="str">
        <f>VLOOKUP(Tabel4[[#This Row],[Data fra "5. Basis"]],Leverancespecifikation!C:C,1,FALSE)</f>
        <v>596Føring til Komponenter og tilslutninger i rum</v>
      </c>
      <c r="E597" t="str">
        <f>_xlfn.CONCAT(Leverancespecifikation!J600,Leverancespecifikation!K600,Leverancespecifikation!L600,Leverancespecifikation!V600:CA600)</f>
        <v>4Føring til Komponenter og tilslutninger i rumVentilationsføringsvejVEN300VEN300ENT325</v>
      </c>
      <c r="F597" t="str">
        <f>Leverancespecifikation!N600</f>
        <v>X</v>
      </c>
      <c r="G597" t="str">
        <f t="shared" si="10"/>
        <v/>
      </c>
    </row>
    <row r="598" spans="1:7" x14ac:dyDescent="0.25">
      <c r="A598" t="str">
        <f>'Leverancespecifikation (LÅST)'!C601</f>
        <v>597Flexkanalaler</v>
      </c>
      <c r="B598" t="str">
        <f>_xlfn.CONCAT('Leverancespecifikation (LÅST)'!J601:L601,'Leverancespecifikation (LÅST)'!V601:CA601)</f>
        <v>4FlexkanalalerVentilationsføringsvejENT325</v>
      </c>
      <c r="C598" t="str">
        <f>'Leverancespecifikation (LÅST)'!N601</f>
        <v>X</v>
      </c>
      <c r="D598" t="str">
        <f>VLOOKUP(Tabel4[[#This Row],[Data fra "5. Basis"]],Leverancespecifikation!C:C,1,FALSE)</f>
        <v>597Flexkanalaler</v>
      </c>
      <c r="E598" t="str">
        <f>_xlfn.CONCAT(Leverancespecifikation!J601,Leverancespecifikation!K601,Leverancespecifikation!L601,Leverancespecifikation!V601:CA601)</f>
        <v>4FlexkanalalerVentilationsføringsvejENT325</v>
      </c>
      <c r="F598" t="str">
        <f>Leverancespecifikation!N601</f>
        <v>X</v>
      </c>
      <c r="G598" t="str">
        <f t="shared" si="10"/>
        <v/>
      </c>
    </row>
    <row r="599" spans="1:7" x14ac:dyDescent="0.25">
      <c r="A599" t="str">
        <f>'Leverancespecifikation (LÅST)'!C602</f>
        <v>598Kanalisolering</v>
      </c>
      <c r="B599" t="str">
        <f>_xlfn.CONCAT('Leverancespecifikation (LÅST)'!J602:L602,'Leverancespecifikation (LÅST)'!V602:CA602)</f>
        <v>3Kanalisolering</v>
      </c>
      <c r="C599" t="str">
        <f>'Leverancespecifikation (LÅST)'!N602</f>
        <v>X</v>
      </c>
      <c r="D599" t="str">
        <f>VLOOKUP(Tabel4[[#This Row],[Data fra "5. Basis"]],Leverancespecifikation!C:C,1,FALSE)</f>
        <v>598Kanalisolering</v>
      </c>
      <c r="E599" t="str">
        <f>_xlfn.CONCAT(Leverancespecifikation!J602,Leverancespecifikation!K602,Leverancespecifikation!L602,Leverancespecifikation!V602:CA602)</f>
        <v>3Kanalisolering</v>
      </c>
      <c r="F599" t="str">
        <f>Leverancespecifikation!N602</f>
        <v>X</v>
      </c>
      <c r="G599" t="str">
        <f t="shared" si="10"/>
        <v/>
      </c>
    </row>
    <row r="600" spans="1:7" x14ac:dyDescent="0.25">
      <c r="A600" t="str">
        <f>'Leverancespecifikation (LÅST)'!C603</f>
        <v>599Isolering, Brand</v>
      </c>
      <c r="B600" t="str">
        <f>_xlfn.CONCAT('Leverancespecifikation (LÅST)'!J603:L603,'Leverancespecifikation (LÅST)'!V603:CA603)</f>
        <v>4Isolering, BrandVentilationsføringsvejVEN200VEN300VEN325ENT325</v>
      </c>
      <c r="C600" t="str">
        <f>'Leverancespecifikation (LÅST)'!N603</f>
        <v>X</v>
      </c>
      <c r="D600" t="str">
        <f>VLOOKUP(Tabel4[[#This Row],[Data fra "5. Basis"]],Leverancespecifikation!C:C,1,FALSE)</f>
        <v>599Isolering, Brand</v>
      </c>
      <c r="E600" t="str">
        <f>_xlfn.CONCAT(Leverancespecifikation!J603,Leverancespecifikation!K603,Leverancespecifikation!L603,Leverancespecifikation!V603:CA603)</f>
        <v>4Isolering, BrandVentilationsføringsvejVEN200VEN300VEN325ENT325</v>
      </c>
      <c r="F600" t="str">
        <f>Leverancespecifikation!N603</f>
        <v>X</v>
      </c>
      <c r="G600" t="str">
        <f t="shared" si="10"/>
        <v/>
      </c>
    </row>
    <row r="601" spans="1:7" x14ac:dyDescent="0.25">
      <c r="A601" t="str">
        <f>'Leverancespecifikation (LÅST)'!C604</f>
        <v>600Isolering, Varme</v>
      </c>
      <c r="B601" t="str">
        <f>_xlfn.CONCAT('Leverancespecifikation (LÅST)'!J604:L604,'Leverancespecifikation (LÅST)'!V604:CA604)</f>
        <v>4Isolering, VarmeVentilationsføringsvejVEN200VEN300VEN325ENT325</v>
      </c>
      <c r="C601" t="str">
        <f>'Leverancespecifikation (LÅST)'!N604</f>
        <v>X</v>
      </c>
      <c r="D601" t="str">
        <f>VLOOKUP(Tabel4[[#This Row],[Data fra "5. Basis"]],Leverancespecifikation!C:C,1,FALSE)</f>
        <v>600Isolering, Varme</v>
      </c>
      <c r="E601" t="str">
        <f>_xlfn.CONCAT(Leverancespecifikation!J604,Leverancespecifikation!K604,Leverancespecifikation!L604,Leverancespecifikation!V604:CA604)</f>
        <v>4Isolering, VarmeVentilationsføringsvejVEN200VEN300VEN325ENT325</v>
      </c>
      <c r="F601" t="str">
        <f>Leverancespecifikation!N604</f>
        <v>X</v>
      </c>
      <c r="G601" t="str">
        <f t="shared" si="10"/>
        <v/>
      </c>
    </row>
    <row r="602" spans="1:7" x14ac:dyDescent="0.25">
      <c r="A602" t="str">
        <f>'Leverancespecifikation (LÅST)'!C605</f>
        <v>601Isolering, Kondens</v>
      </c>
      <c r="B602" t="str">
        <f>_xlfn.CONCAT('Leverancespecifikation (LÅST)'!J605:L605,'Leverancespecifikation (LÅST)'!V605:CA605)</f>
        <v>4Isolering, KondensVentilationsføringsvejVEN200VEN300VEN325ENT325</v>
      </c>
      <c r="C602" t="str">
        <f>'Leverancespecifikation (LÅST)'!N605</f>
        <v>X</v>
      </c>
      <c r="D602" t="str">
        <f>VLOOKUP(Tabel4[[#This Row],[Data fra "5. Basis"]],Leverancespecifikation!C:C,1,FALSE)</f>
        <v>601Isolering, Kondens</v>
      </c>
      <c r="E602" t="str">
        <f>_xlfn.CONCAT(Leverancespecifikation!J605,Leverancespecifikation!K605,Leverancespecifikation!L605,Leverancespecifikation!V605:CA605)</f>
        <v>4Isolering, KondensVentilationsføringsvejVEN200VEN300VEN325ENT325</v>
      </c>
      <c r="F602" t="str">
        <f>Leverancespecifikation!N605</f>
        <v>X</v>
      </c>
      <c r="G602" t="str">
        <f t="shared" si="10"/>
        <v/>
      </c>
    </row>
    <row r="603" spans="1:7" x14ac:dyDescent="0.25">
      <c r="A603" t="str">
        <f>'Leverancespecifikation (LÅST)'!C606</f>
        <v>602Isolering, Lyd</v>
      </c>
      <c r="B603" t="str">
        <f>_xlfn.CONCAT('Leverancespecifikation (LÅST)'!J606:L606,'Leverancespecifikation (LÅST)'!V606:CA606)</f>
        <v>4Isolering, LydVentilationsføringsvejVEN200VEN300VEN325ENT325</v>
      </c>
      <c r="C603" t="str">
        <f>'Leverancespecifikation (LÅST)'!N606</f>
        <v>X</v>
      </c>
      <c r="D603" t="str">
        <f>VLOOKUP(Tabel4[[#This Row],[Data fra "5. Basis"]],Leverancespecifikation!C:C,1,FALSE)</f>
        <v>602Isolering, Lyd</v>
      </c>
      <c r="E603" t="str">
        <f>_xlfn.CONCAT(Leverancespecifikation!J606,Leverancespecifikation!K606,Leverancespecifikation!L606,Leverancespecifikation!V606:CA606)</f>
        <v>4Isolering, LydVentilationsføringsvejVEN200VEN300VEN325ENT325</v>
      </c>
      <c r="F603" t="str">
        <f>Leverancespecifikation!N606</f>
        <v>X</v>
      </c>
      <c r="G603" t="str">
        <f t="shared" si="10"/>
        <v/>
      </c>
    </row>
    <row r="604" spans="1:7" x14ac:dyDescent="0.25">
      <c r="A604" t="str">
        <f>'Leverancespecifikation (LÅST)'!C607</f>
        <v>603Øvrig, ventilation</v>
      </c>
      <c r="B604" t="str">
        <f>_xlfn.CONCAT('Leverancespecifikation (LÅST)'!J607:L607,'Leverancespecifikation (LÅST)'!V607:CA607)</f>
        <v>3Øvrig, ventilation</v>
      </c>
      <c r="C604" t="str">
        <f>'Leverancespecifikation (LÅST)'!N607</f>
        <v>-</v>
      </c>
      <c r="D604" t="str">
        <f>VLOOKUP(Tabel4[[#This Row],[Data fra "5. Basis"]],Leverancespecifikation!C:C,1,FALSE)</f>
        <v>603Øvrig, ventilation</v>
      </c>
      <c r="E604" t="str">
        <f>_xlfn.CONCAT(Leverancespecifikation!J607,Leverancespecifikation!K607,Leverancespecifikation!L607,Leverancespecifikation!V607:CA607)</f>
        <v>3Øvrig, ventilation</v>
      </c>
      <c r="F604" t="str">
        <f>Leverancespecifikation!N607</f>
        <v>-</v>
      </c>
      <c r="G604" t="str">
        <f t="shared" si="10"/>
        <v/>
      </c>
    </row>
    <row r="605" spans="1:7" x14ac:dyDescent="0.25">
      <c r="A605" t="str">
        <f>'Leverancespecifikation (LÅST)'!C608</f>
        <v>604Følere</v>
      </c>
      <c r="B605" t="str">
        <f>_xlfn.CONCAT('Leverancespecifikation (LÅST)'!J608:L608,'Leverancespecifikation (LÅST)'!V608:CA608)</f>
        <v>4FølereVentilationskomponent</v>
      </c>
      <c r="C605" t="str">
        <f>'Leverancespecifikation (LÅST)'!N608</f>
        <v>-</v>
      </c>
      <c r="D605" t="str">
        <f>VLOOKUP(Tabel4[[#This Row],[Data fra "5. Basis"]],Leverancespecifikation!C:C,1,FALSE)</f>
        <v>604Følere</v>
      </c>
      <c r="E605" t="str">
        <f>_xlfn.CONCAT(Leverancespecifikation!J608,Leverancespecifikation!K608,Leverancespecifikation!L608,Leverancespecifikation!V608:CA608)</f>
        <v>4FølereVentilationskomponent</v>
      </c>
      <c r="F605" t="str">
        <f>Leverancespecifikation!N608</f>
        <v>-</v>
      </c>
      <c r="G605" t="str">
        <f t="shared" si="10"/>
        <v/>
      </c>
    </row>
    <row r="606" spans="1:7" x14ac:dyDescent="0.25">
      <c r="A606" t="str">
        <f>'Leverancespecifikation (LÅST)'!C609</f>
        <v>605Renselemme</v>
      </c>
      <c r="B606" t="str">
        <f>_xlfn.CONCAT('Leverancespecifikation (LÅST)'!J609:L609,'Leverancespecifikation (LÅST)'!V609:CA609)</f>
        <v>4RenselemmeVentilationskomponent</v>
      </c>
      <c r="C606" t="str">
        <f>'Leverancespecifikation (LÅST)'!N609</f>
        <v>-</v>
      </c>
      <c r="D606" t="str">
        <f>VLOOKUP(Tabel4[[#This Row],[Data fra "5. Basis"]],Leverancespecifikation!C:C,1,FALSE)</f>
        <v>605Renselemme</v>
      </c>
      <c r="E606" t="str">
        <f>_xlfn.CONCAT(Leverancespecifikation!J609,Leverancespecifikation!K609,Leverancespecifikation!L609,Leverancespecifikation!V609:CA609)</f>
        <v>4RenselemmeVentilationskomponent</v>
      </c>
      <c r="F606" t="str">
        <f>Leverancespecifikation!N609</f>
        <v>-</v>
      </c>
      <c r="G606" t="str">
        <f t="shared" si="10"/>
        <v/>
      </c>
    </row>
    <row r="607" spans="1:7" x14ac:dyDescent="0.25">
      <c r="A607" t="str">
        <f>'Leverancespecifikation (LÅST)'!C610</f>
        <v>606Bæringer, udsparinger og øvrige</v>
      </c>
      <c r="B607" t="str">
        <f>_xlfn.CONCAT('Leverancespecifikation (LÅST)'!J610:L610,'Leverancespecifikation (LÅST)'!V610:CA610)</f>
        <v>3Bæringer, udsparinger og øvrige</v>
      </c>
      <c r="C607" t="str">
        <f>'Leverancespecifikation (LÅST)'!N610</f>
        <v>-</v>
      </c>
      <c r="D607" t="str">
        <f>VLOOKUP(Tabel4[[#This Row],[Data fra "5. Basis"]],Leverancespecifikation!C:C,1,FALSE)</f>
        <v>606Bæringer, udsparinger og øvrige</v>
      </c>
      <c r="E607" t="str">
        <f>_xlfn.CONCAT(Leverancespecifikation!J610,Leverancespecifikation!K610,Leverancespecifikation!L610,Leverancespecifikation!V610:CA610)</f>
        <v>3Bæringer, udsparinger og øvrige</v>
      </c>
      <c r="F607" t="str">
        <f>Leverancespecifikation!N610</f>
        <v>-</v>
      </c>
      <c r="G607" t="str">
        <f t="shared" si="10"/>
        <v/>
      </c>
    </row>
    <row r="608" spans="1:7" x14ac:dyDescent="0.25">
      <c r="A608" t="str">
        <f>'Leverancespecifikation (LÅST)'!C611</f>
        <v>607Bæringer</v>
      </c>
      <c r="B608" t="str">
        <f>_xlfn.CONCAT('Leverancespecifikation (LÅST)'!J611:L611,'Leverancespecifikation (LÅST)'!V611:CA611)</f>
        <v>4Bæringer-</v>
      </c>
      <c r="C608" t="str">
        <f>'Leverancespecifikation (LÅST)'!N611</f>
        <v>-</v>
      </c>
      <c r="D608" t="str">
        <f>VLOOKUP(Tabel4[[#This Row],[Data fra "5. Basis"]],Leverancespecifikation!C:C,1,FALSE)</f>
        <v>607Bæringer</v>
      </c>
      <c r="E608" t="str">
        <f>_xlfn.CONCAT(Leverancespecifikation!J611,Leverancespecifikation!K611,Leverancespecifikation!L611,Leverancespecifikation!V611:CA611)</f>
        <v>4Bæringer-</v>
      </c>
      <c r="F608" t="str">
        <f>Leverancespecifikation!N611</f>
        <v>-</v>
      </c>
      <c r="G608" t="str">
        <f t="shared" si="10"/>
        <v/>
      </c>
    </row>
    <row r="609" spans="1:7" x14ac:dyDescent="0.25">
      <c r="A609" t="str">
        <f>'Leverancespecifikation (LÅST)'!C612</f>
        <v>608Konsoller</v>
      </c>
      <c r="B609" t="str">
        <f>_xlfn.CONCAT('Leverancespecifikation (LÅST)'!J612:L612,'Leverancespecifikation (LÅST)'!V612:CA612)</f>
        <v>4Konsoller-</v>
      </c>
      <c r="C609" t="str">
        <f>'Leverancespecifikation (LÅST)'!N612</f>
        <v>-</v>
      </c>
      <c r="D609" t="str">
        <f>VLOOKUP(Tabel4[[#This Row],[Data fra "5. Basis"]],Leverancespecifikation!C:C,1,FALSE)</f>
        <v>608Konsoller</v>
      </c>
      <c r="E609" t="str">
        <f>_xlfn.CONCAT(Leverancespecifikation!J612,Leverancespecifikation!K612,Leverancespecifikation!L612,Leverancespecifikation!V612:CA612)</f>
        <v>4Konsoller-</v>
      </c>
      <c r="F609" t="str">
        <f>Leverancespecifikation!N612</f>
        <v>-</v>
      </c>
      <c r="G609" t="str">
        <f t="shared" si="10"/>
        <v/>
      </c>
    </row>
    <row r="610" spans="1:7" x14ac:dyDescent="0.25">
      <c r="A610" t="str">
        <f>'Leverancespecifikation (LÅST)'!C613</f>
        <v>609Stativer</v>
      </c>
      <c r="B610" t="str">
        <f>_xlfn.CONCAT('Leverancespecifikation (LÅST)'!J613:L613,'Leverancespecifikation (LÅST)'!V613:CA613)</f>
        <v>4Stativer-</v>
      </c>
      <c r="C610" t="str">
        <f>'Leverancespecifikation (LÅST)'!N613</f>
        <v>-</v>
      </c>
      <c r="D610" t="str">
        <f>VLOOKUP(Tabel4[[#This Row],[Data fra "5. Basis"]],Leverancespecifikation!C:C,1,FALSE)</f>
        <v>609Stativer</v>
      </c>
      <c r="E610" t="str">
        <f>_xlfn.CONCAT(Leverancespecifikation!J613,Leverancespecifikation!K613,Leverancespecifikation!L613,Leverancespecifikation!V613:CA613)</f>
        <v>4Stativer-</v>
      </c>
      <c r="F610" t="str">
        <f>Leverancespecifikation!N613</f>
        <v>-</v>
      </c>
      <c r="G610" t="str">
        <f t="shared" si="10"/>
        <v/>
      </c>
    </row>
    <row r="611" spans="1:7" x14ac:dyDescent="0.25">
      <c r="A611" t="str">
        <f>'Leverancespecifikation (LÅST)'!C614</f>
        <v>610Hul- og recesobjekter</v>
      </c>
      <c r="B611" t="str">
        <f>_xlfn.CONCAT('Leverancespecifikation (LÅST)'!J614:L614,'Leverancespecifikation (LÅST)'!V614:CA614)</f>
        <v>4Hul- og recesobjekterReces- og hulobjekter</v>
      </c>
      <c r="C611" t="str">
        <f>'Leverancespecifikation (LÅST)'!N614</f>
        <v>-</v>
      </c>
      <c r="D611" t="str">
        <f>VLOOKUP(Tabel4[[#This Row],[Data fra "5. Basis"]],Leverancespecifikation!C:C,1,FALSE)</f>
        <v>610Hul- og recesobjekter</v>
      </c>
      <c r="E611" t="str">
        <f>_xlfn.CONCAT(Leverancespecifikation!J614,Leverancespecifikation!K614,Leverancespecifikation!L614,Leverancespecifikation!V614:CA614)</f>
        <v>4Hul- og recesobjekterReces- og hulobjekter</v>
      </c>
      <c r="F611" t="str">
        <f>Leverancespecifikation!N614</f>
        <v>-</v>
      </c>
      <c r="G611" t="str">
        <f t="shared" si="10"/>
        <v/>
      </c>
    </row>
    <row r="612" spans="1:7" x14ac:dyDescent="0.25">
      <c r="A612" t="str">
        <f>'Leverancespecifikation (LÅST)'!C615</f>
        <v>611Hullukninger</v>
      </c>
      <c r="B612" t="str">
        <f>_xlfn.CONCAT('Leverancespecifikation (LÅST)'!J615:L615,'Leverancespecifikation (LÅST)'!V615:CA615)</f>
        <v>4Hullukninger-Gælder for bl.a. brandtætning og lydtætning.</v>
      </c>
      <c r="C612" t="str">
        <f>'Leverancespecifikation (LÅST)'!N615</f>
        <v>-</v>
      </c>
      <c r="D612" t="str">
        <f>VLOOKUP(Tabel4[[#This Row],[Data fra "5. Basis"]],Leverancespecifikation!C:C,1,FALSE)</f>
        <v>611Hullukninger</v>
      </c>
      <c r="E612" t="str">
        <f>_xlfn.CONCAT(Leverancespecifikation!J615,Leverancespecifikation!K615,Leverancespecifikation!L615,Leverancespecifikation!V615:CA615)</f>
        <v>4Hullukninger-Gælder for bl.a. brandtætning og lydtætning.</v>
      </c>
      <c r="F612" t="str">
        <f>Leverancespecifikation!N615</f>
        <v>-</v>
      </c>
      <c r="G612" t="str">
        <f t="shared" si="10"/>
        <v/>
      </c>
    </row>
    <row r="613" spans="1:7" x14ac:dyDescent="0.25">
      <c r="A613" t="str">
        <f>'Leverancespecifikation (LÅST)'!C616</f>
        <v>612Mekanisk udstyr</v>
      </c>
      <c r="B613" t="str">
        <f>_xlfn.CONCAT('Leverancespecifikation (LÅST)'!J616:L616,'Leverancespecifikation (LÅST)'!V616:CA616)</f>
        <v>2Mekanisk udstyr</v>
      </c>
      <c r="C613" t="str">
        <f>'Leverancespecifikation (LÅST)'!N616</f>
        <v>X</v>
      </c>
      <c r="D613" t="str">
        <f>VLOOKUP(Tabel4[[#This Row],[Data fra "5. Basis"]],Leverancespecifikation!C:C,1,FALSE)</f>
        <v>612Mekanisk udstyr</v>
      </c>
      <c r="E613" t="str">
        <f>_xlfn.CONCAT(Leverancespecifikation!J616,Leverancespecifikation!K616,Leverancespecifikation!L616,Leverancespecifikation!V616:CA616)</f>
        <v>2Mekanisk udstyr</v>
      </c>
      <c r="F613" t="str">
        <f>Leverancespecifikation!N616</f>
        <v>X</v>
      </c>
      <c r="G613" t="str">
        <f t="shared" si="10"/>
        <v/>
      </c>
    </row>
    <row r="614" spans="1:7" x14ac:dyDescent="0.25">
      <c r="A614" t="str">
        <f>'Leverancespecifikation (LÅST)'!C617</f>
        <v>613Anlæg, køle- og varmeflader, vekslere</v>
      </c>
      <c r="B614" t="str">
        <f>_xlfn.CONCAT('Leverancespecifikation (LÅST)'!J617:L617,'Leverancespecifikation (LÅST)'!V617:CA617)</f>
        <v>3Anlæg, køle- og varmeflader, vekslere</v>
      </c>
      <c r="C614" t="str">
        <f>'Leverancespecifikation (LÅST)'!N617</f>
        <v>X</v>
      </c>
      <c r="D614" t="str">
        <f>VLOOKUP(Tabel4[[#This Row],[Data fra "5. Basis"]],Leverancespecifikation!C:C,1,FALSE)</f>
        <v>613Anlæg, køle- og varmeflader, vekslere</v>
      </c>
      <c r="E614" t="str">
        <f>_xlfn.CONCAT(Leverancespecifikation!J617,Leverancespecifikation!K617,Leverancespecifikation!L617,Leverancespecifikation!V617:CA617)</f>
        <v>3Anlæg, køle- og varmeflader, vekslere</v>
      </c>
      <c r="F614" t="str">
        <f>Leverancespecifikation!N617</f>
        <v>X</v>
      </c>
      <c r="G614" t="str">
        <f t="shared" si="10"/>
        <v/>
      </c>
    </row>
    <row r="615" spans="1:7" x14ac:dyDescent="0.25">
      <c r="A615" t="str">
        <f>'Leverancespecifikation (LÅST)'!C618</f>
        <v xml:space="preserve">614Ventilationsanlæg </v>
      </c>
      <c r="B615" t="str">
        <f>_xlfn.CONCAT('Leverancespecifikation (LÅST)'!J618:L618,'Leverancespecifikation (LÅST)'!V618:CA618)</f>
        <v>4Ventilationsanlæg Ventilationsanlæg og ventilatorerVEN200VEN300VEN300ENT325</v>
      </c>
      <c r="C615" t="str">
        <f>'Leverancespecifikation (LÅST)'!N618</f>
        <v>X</v>
      </c>
      <c r="D615" t="str">
        <f>VLOOKUP(Tabel4[[#This Row],[Data fra "5. Basis"]],Leverancespecifikation!C:C,1,FALSE)</f>
        <v xml:space="preserve">614Ventilationsanlæg </v>
      </c>
      <c r="E615" t="str">
        <f>_xlfn.CONCAT(Leverancespecifikation!J618,Leverancespecifikation!K618,Leverancespecifikation!L618,Leverancespecifikation!V618:CA618)</f>
        <v>4Ventilationsanlæg Ventilationsanlæg og ventilatorerVEN200VEN300VEN300ENT325</v>
      </c>
      <c r="F615" t="str">
        <f>Leverancespecifikation!N618</f>
        <v>X</v>
      </c>
      <c r="G615" t="str">
        <f t="shared" si="10"/>
        <v/>
      </c>
    </row>
    <row r="616" spans="1:7" x14ac:dyDescent="0.25">
      <c r="A616" t="str">
        <f>'Leverancespecifikation (LÅST)'!C619</f>
        <v xml:space="preserve">615Varmeflader </v>
      </c>
      <c r="B616" t="str">
        <f>_xlfn.CONCAT('Leverancespecifikation (LÅST)'!J619:L619,'Leverancespecifikation (LÅST)'!V619:CA619)</f>
        <v>4Varmeflader Ventilationsanlæg og ventilatorerVEN300VEN300ENT325</v>
      </c>
      <c r="C616" t="str">
        <f>'Leverancespecifikation (LÅST)'!N619</f>
        <v>X</v>
      </c>
      <c r="D616" t="str">
        <f>VLOOKUP(Tabel4[[#This Row],[Data fra "5. Basis"]],Leverancespecifikation!C:C,1,FALSE)</f>
        <v xml:space="preserve">615Varmeflader </v>
      </c>
      <c r="E616" t="str">
        <f>_xlfn.CONCAT(Leverancespecifikation!J619,Leverancespecifikation!K619,Leverancespecifikation!L619,Leverancespecifikation!V619:CA619)</f>
        <v>4Varmeflader Ventilationsanlæg og ventilatorerVEN300VEN300ENT325</v>
      </c>
      <c r="F616" t="str">
        <f>Leverancespecifikation!N619</f>
        <v>X</v>
      </c>
      <c r="G616" t="str">
        <f t="shared" si="10"/>
        <v/>
      </c>
    </row>
    <row r="617" spans="1:7" x14ac:dyDescent="0.25">
      <c r="A617" t="str">
        <f>'Leverancespecifikation (LÅST)'!C620</f>
        <v>616Køleflader</v>
      </c>
      <c r="B617" t="str">
        <f>_xlfn.CONCAT('Leverancespecifikation (LÅST)'!J620:L620,'Leverancespecifikation (LÅST)'!V620:CA620)</f>
        <v>4KølefladerVentilationsanlæg og ventilatorerVEN300VEN300ENT325</v>
      </c>
      <c r="C617" t="str">
        <f>'Leverancespecifikation (LÅST)'!N620</f>
        <v>X</v>
      </c>
      <c r="D617" t="str">
        <f>VLOOKUP(Tabel4[[#This Row],[Data fra "5. Basis"]],Leverancespecifikation!C:C,1,FALSE)</f>
        <v>616Køleflader</v>
      </c>
      <c r="E617" t="str">
        <f>_xlfn.CONCAT(Leverancespecifikation!J620,Leverancespecifikation!K620,Leverancespecifikation!L620,Leverancespecifikation!V620:CA620)</f>
        <v>4KølefladerVentilationsanlæg og ventilatorerVEN300VEN300ENT325</v>
      </c>
      <c r="F617" t="str">
        <f>Leverancespecifikation!N620</f>
        <v>X</v>
      </c>
      <c r="G617" t="str">
        <f t="shared" si="10"/>
        <v/>
      </c>
    </row>
    <row r="618" spans="1:7" x14ac:dyDescent="0.25">
      <c r="A618" t="str">
        <f>'Leverancespecifikation (LÅST)'!C621</f>
        <v xml:space="preserve">617Væskekoblet vekslere </v>
      </c>
      <c r="B618" t="str">
        <f>_xlfn.CONCAT('Leverancespecifikation (LÅST)'!J621:L621,'Leverancespecifikation (LÅST)'!V621:CA621)</f>
        <v>4Væskekoblet vekslere Ventilationsanlæg og ventilatorerVEN300VEN300ENT325</v>
      </c>
      <c r="C618" t="str">
        <f>'Leverancespecifikation (LÅST)'!N621</f>
        <v>X</v>
      </c>
      <c r="D618" t="str">
        <f>VLOOKUP(Tabel4[[#This Row],[Data fra "5. Basis"]],Leverancespecifikation!C:C,1,FALSE)</f>
        <v xml:space="preserve">617Væskekoblet vekslere </v>
      </c>
      <c r="E618" t="str">
        <f>_xlfn.CONCAT(Leverancespecifikation!J621,Leverancespecifikation!K621,Leverancespecifikation!L621,Leverancespecifikation!V621:CA621)</f>
        <v>4Væskekoblet vekslere Ventilationsanlæg og ventilatorerVEN300VEN300ENT325</v>
      </c>
      <c r="F618" t="str">
        <f>Leverancespecifikation!N621</f>
        <v>X</v>
      </c>
      <c r="G618" t="str">
        <f t="shared" si="10"/>
        <v/>
      </c>
    </row>
    <row r="619" spans="1:7" x14ac:dyDescent="0.25">
      <c r="A619" t="str">
        <f>'Leverancespecifikation (LÅST)'!C622</f>
        <v xml:space="preserve">618Varmegenvinding </v>
      </c>
      <c r="B619" t="str">
        <f>_xlfn.CONCAT('Leverancespecifikation (LÅST)'!J622:L622,'Leverancespecifikation (LÅST)'!V622:CA622)</f>
        <v>4Varmegenvinding Ventilationsanlæg og ventilatorerVEN300VEN300ENT325</v>
      </c>
      <c r="C619" t="str">
        <f>'Leverancespecifikation (LÅST)'!N622</f>
        <v>X</v>
      </c>
      <c r="D619" t="str">
        <f>VLOOKUP(Tabel4[[#This Row],[Data fra "5. Basis"]],Leverancespecifikation!C:C,1,FALSE)</f>
        <v xml:space="preserve">618Varmegenvinding </v>
      </c>
      <c r="E619" t="str">
        <f>_xlfn.CONCAT(Leverancespecifikation!J622,Leverancespecifikation!K622,Leverancespecifikation!L622,Leverancespecifikation!V622:CA622)</f>
        <v>4Varmegenvinding Ventilationsanlæg og ventilatorerVEN300VEN300ENT325</v>
      </c>
      <c r="F619" t="str">
        <f>Leverancespecifikation!N622</f>
        <v>X</v>
      </c>
      <c r="G619" t="str">
        <f t="shared" si="10"/>
        <v/>
      </c>
    </row>
    <row r="620" spans="1:7" x14ac:dyDescent="0.25">
      <c r="A620" t="str">
        <f>'Leverancespecifikation (LÅST)'!C623</f>
        <v xml:space="preserve">619Varmevekslere </v>
      </c>
      <c r="B620" t="str">
        <f>_xlfn.CONCAT('Leverancespecifikation (LÅST)'!J623:L623,'Leverancespecifikation (LÅST)'!V623:CA623)</f>
        <v>4Varmevekslere Ventilationsanlæg og ventilatorerVEN300VEN300ENT325</v>
      </c>
      <c r="C620" t="str">
        <f>'Leverancespecifikation (LÅST)'!N623</f>
        <v>X</v>
      </c>
      <c r="D620" t="str">
        <f>VLOOKUP(Tabel4[[#This Row],[Data fra "5. Basis"]],Leverancespecifikation!C:C,1,FALSE)</f>
        <v xml:space="preserve">619Varmevekslere </v>
      </c>
      <c r="E620" t="str">
        <f>_xlfn.CONCAT(Leverancespecifikation!J623,Leverancespecifikation!K623,Leverancespecifikation!L623,Leverancespecifikation!V623:CA623)</f>
        <v>4Varmevekslere Ventilationsanlæg og ventilatorerVEN300VEN300ENT325</v>
      </c>
      <c r="F620" t="str">
        <f>Leverancespecifikation!N623</f>
        <v>X</v>
      </c>
      <c r="G620" t="str">
        <f t="shared" si="10"/>
        <v/>
      </c>
    </row>
    <row r="621" spans="1:7" x14ac:dyDescent="0.25">
      <c r="A621" t="str">
        <f>'Leverancespecifikation (LÅST)'!C624</f>
        <v>620Befugtere</v>
      </c>
      <c r="B621" t="str">
        <f>_xlfn.CONCAT('Leverancespecifikation (LÅST)'!J624:L624,'Leverancespecifikation (LÅST)'!V624:CA624)</f>
        <v>4BefugtereVentilationsanlæg og ventilatorerVEN200VEN300ENT325</v>
      </c>
      <c r="C621" t="str">
        <f>'Leverancespecifikation (LÅST)'!N624</f>
        <v>X</v>
      </c>
      <c r="D621" t="str">
        <f>VLOOKUP(Tabel4[[#This Row],[Data fra "5. Basis"]],Leverancespecifikation!C:C,1,FALSE)</f>
        <v>620Befugtere</v>
      </c>
      <c r="E621" t="str">
        <f>_xlfn.CONCAT(Leverancespecifikation!J624,Leverancespecifikation!K624,Leverancespecifikation!L624,Leverancespecifikation!V624:CA624)</f>
        <v>4BefugtereVentilationsanlæg og ventilatorerVEN200VEN300ENT325</v>
      </c>
      <c r="F621" t="str">
        <f>Leverancespecifikation!N624</f>
        <v>X</v>
      </c>
      <c r="G621" t="str">
        <f t="shared" si="10"/>
        <v/>
      </c>
    </row>
    <row r="622" spans="1:7" x14ac:dyDescent="0.25">
      <c r="A622" t="str">
        <f>'Leverancespecifikation (LÅST)'!C625</f>
        <v>621Affugtere</v>
      </c>
      <c r="B622" t="str">
        <f>_xlfn.CONCAT('Leverancespecifikation (LÅST)'!J625:L625,'Leverancespecifikation (LÅST)'!V625:CA625)</f>
        <v>4AffugtereVentilationsanlæg og ventilatorerVEN200VEN300ENT325</v>
      </c>
      <c r="C622" t="str">
        <f>'Leverancespecifikation (LÅST)'!N625</f>
        <v>X</v>
      </c>
      <c r="D622" t="str">
        <f>VLOOKUP(Tabel4[[#This Row],[Data fra "5. Basis"]],Leverancespecifikation!C:C,1,FALSE)</f>
        <v>621Affugtere</v>
      </c>
      <c r="E622" t="str">
        <f>_xlfn.CONCAT(Leverancespecifikation!J625,Leverancespecifikation!K625,Leverancespecifikation!L625,Leverancespecifikation!V625:CA625)</f>
        <v>4AffugtereVentilationsanlæg og ventilatorerVEN200VEN300ENT325</v>
      </c>
      <c r="F622" t="str">
        <f>Leverancespecifikation!N625</f>
        <v>X</v>
      </c>
      <c r="G622" t="str">
        <f t="shared" si="10"/>
        <v/>
      </c>
    </row>
    <row r="623" spans="1:7" x14ac:dyDescent="0.25">
      <c r="A623" t="str">
        <f>'Leverancespecifikation (LÅST)'!C626</f>
        <v>622Ventilatorer</v>
      </c>
      <c r="B623" t="str">
        <f>_xlfn.CONCAT('Leverancespecifikation (LÅST)'!J626:L626,'Leverancespecifikation (LÅST)'!V626:CA626)</f>
        <v>3Ventilatorer</v>
      </c>
      <c r="C623" t="str">
        <f>'Leverancespecifikation (LÅST)'!N626</f>
        <v>X</v>
      </c>
      <c r="D623" t="str">
        <f>VLOOKUP(Tabel4[[#This Row],[Data fra "5. Basis"]],Leverancespecifikation!C:C,1,FALSE)</f>
        <v>622Ventilatorer</v>
      </c>
      <c r="E623" t="str">
        <f>_xlfn.CONCAT(Leverancespecifikation!J626,Leverancespecifikation!K626,Leverancespecifikation!L626,Leverancespecifikation!V626:CA626)</f>
        <v>3Ventilatorer</v>
      </c>
      <c r="F623" t="str">
        <f>Leverancespecifikation!N626</f>
        <v>X</v>
      </c>
      <c r="G623" t="str">
        <f t="shared" si="10"/>
        <v/>
      </c>
    </row>
    <row r="624" spans="1:7" x14ac:dyDescent="0.25">
      <c r="A624" t="str">
        <f>'Leverancespecifikation (LÅST)'!C627</f>
        <v>623Impulsventilatorer</v>
      </c>
      <c r="B624" t="str">
        <f>_xlfn.CONCAT('Leverancespecifikation (LÅST)'!J627:L627,'Leverancespecifikation (LÅST)'!V627:CA627)</f>
        <v>4ImpulsventilatorerVentilationsanlæg og ventilatorerVEN300VEN300ENT325</v>
      </c>
      <c r="C624" t="str">
        <f>'Leverancespecifikation (LÅST)'!N627</f>
        <v>X</v>
      </c>
      <c r="D624" t="str">
        <f>VLOOKUP(Tabel4[[#This Row],[Data fra "5. Basis"]],Leverancespecifikation!C:C,1,FALSE)</f>
        <v>623Impulsventilatorer</v>
      </c>
      <c r="E624" t="str">
        <f>_xlfn.CONCAT(Leverancespecifikation!J627,Leverancespecifikation!K627,Leverancespecifikation!L627,Leverancespecifikation!V627:CA627)</f>
        <v>4ImpulsventilatorerVentilationsanlæg og ventilatorerVEN300VEN300ENT325</v>
      </c>
      <c r="F624" t="str">
        <f>Leverancespecifikation!N627</f>
        <v>X</v>
      </c>
      <c r="G624" t="str">
        <f t="shared" si="10"/>
        <v/>
      </c>
    </row>
    <row r="625" spans="1:7" x14ac:dyDescent="0.25">
      <c r="A625" t="str">
        <f>'Leverancespecifikation (LÅST)'!C628</f>
        <v>624Axialventilatorer</v>
      </c>
      <c r="B625" t="str">
        <f>_xlfn.CONCAT('Leverancespecifikation (LÅST)'!J628:L628,'Leverancespecifikation (LÅST)'!V628:CA628)</f>
        <v>4AxialventilatorerVentilationsanlæg og ventilatorerVEN300VEN300ENT325</v>
      </c>
      <c r="C625" t="str">
        <f>'Leverancespecifikation (LÅST)'!N628</f>
        <v>X</v>
      </c>
      <c r="D625" t="str">
        <f>VLOOKUP(Tabel4[[#This Row],[Data fra "5. Basis"]],Leverancespecifikation!C:C,1,FALSE)</f>
        <v>624Axialventilatorer</v>
      </c>
      <c r="E625" t="str">
        <f>_xlfn.CONCAT(Leverancespecifikation!J628,Leverancespecifikation!K628,Leverancespecifikation!L628,Leverancespecifikation!V628:CA628)</f>
        <v>4AxialventilatorerVentilationsanlæg og ventilatorerVEN300VEN300ENT325</v>
      </c>
      <c r="F625" t="str">
        <f>Leverancespecifikation!N628</f>
        <v>X</v>
      </c>
      <c r="G625" t="str">
        <f t="shared" si="10"/>
        <v/>
      </c>
    </row>
    <row r="626" spans="1:7" x14ac:dyDescent="0.25">
      <c r="A626" t="str">
        <f>'Leverancespecifikation (LÅST)'!C629</f>
        <v>625Boksventilatorer</v>
      </c>
      <c r="B626" t="str">
        <f>_xlfn.CONCAT('Leverancespecifikation (LÅST)'!J629:L629,'Leverancespecifikation (LÅST)'!V629:CA629)</f>
        <v>4BoksventilatorerVentilationsanlæg og ventilatorerVEN300VEN300ENT325</v>
      </c>
      <c r="C626" t="str">
        <f>'Leverancespecifikation (LÅST)'!N629</f>
        <v>X</v>
      </c>
      <c r="D626" t="str">
        <f>VLOOKUP(Tabel4[[#This Row],[Data fra "5. Basis"]],Leverancespecifikation!C:C,1,FALSE)</f>
        <v>625Boksventilatorer</v>
      </c>
      <c r="E626" t="str">
        <f>_xlfn.CONCAT(Leverancespecifikation!J629,Leverancespecifikation!K629,Leverancespecifikation!L629,Leverancespecifikation!V629:CA629)</f>
        <v>4BoksventilatorerVentilationsanlæg og ventilatorerVEN300VEN300ENT325</v>
      </c>
      <c r="F626" t="str">
        <f>Leverancespecifikation!N629</f>
        <v>X</v>
      </c>
      <c r="G626" t="str">
        <f t="shared" si="10"/>
        <v/>
      </c>
    </row>
    <row r="627" spans="1:7" x14ac:dyDescent="0.25">
      <c r="A627" t="str">
        <f>'Leverancespecifikation (LÅST)'!C630</f>
        <v>626Kanalventilatorer</v>
      </c>
      <c r="B627" t="str">
        <f>_xlfn.CONCAT('Leverancespecifikation (LÅST)'!J630:L630,'Leverancespecifikation (LÅST)'!V630:CA630)</f>
        <v>4KanalventilatorerVentilationsanlæg og ventilatorerVEN300ENT325</v>
      </c>
      <c r="C627" t="str">
        <f>'Leverancespecifikation (LÅST)'!N630</f>
        <v>X</v>
      </c>
      <c r="D627" t="str">
        <f>VLOOKUP(Tabel4[[#This Row],[Data fra "5. Basis"]],Leverancespecifikation!C:C,1,FALSE)</f>
        <v>626Kanalventilatorer</v>
      </c>
      <c r="E627" t="str">
        <f>_xlfn.CONCAT(Leverancespecifikation!J630,Leverancespecifikation!K630,Leverancespecifikation!L630,Leverancespecifikation!V630:CA630)</f>
        <v>4KanalventilatorerVentilationsanlæg og ventilatorerVEN300ENT325</v>
      </c>
      <c r="F627" t="str">
        <f>Leverancespecifikation!N630</f>
        <v>X</v>
      </c>
      <c r="G627" t="str">
        <f t="shared" si="10"/>
        <v/>
      </c>
    </row>
    <row r="628" spans="1:7" x14ac:dyDescent="0.25">
      <c r="A628" t="str">
        <f>'Leverancespecifikation (LÅST)'!C631</f>
        <v xml:space="preserve">627Procesudsugningsventilatorer </v>
      </c>
      <c r="B628" t="str">
        <f>_xlfn.CONCAT('Leverancespecifikation (LÅST)'!J631:L631,'Leverancespecifikation (LÅST)'!V631:CA631)</f>
        <v>4Procesudsugningsventilatorer Ventilationsanlæg og ventilatorerVEN300VEN300ENT325</v>
      </c>
      <c r="C628" t="str">
        <f>'Leverancespecifikation (LÅST)'!N631</f>
        <v>X</v>
      </c>
      <c r="D628" t="str">
        <f>VLOOKUP(Tabel4[[#This Row],[Data fra "5. Basis"]],Leverancespecifikation!C:C,1,FALSE)</f>
        <v xml:space="preserve">627Procesudsugningsventilatorer </v>
      </c>
      <c r="E628" t="str">
        <f>_xlfn.CONCAT(Leverancespecifikation!J631,Leverancespecifikation!K631,Leverancespecifikation!L631,Leverancespecifikation!V631:CA631)</f>
        <v>4Procesudsugningsventilatorer Ventilationsanlæg og ventilatorerVEN300VEN300ENT325</v>
      </c>
      <c r="F628" t="str">
        <f>Leverancespecifikation!N631</f>
        <v>X</v>
      </c>
      <c r="G628" t="str">
        <f t="shared" si="10"/>
        <v/>
      </c>
    </row>
    <row r="629" spans="1:7" x14ac:dyDescent="0.25">
      <c r="A629" t="str">
        <f>'Leverancespecifikation (LÅST)'!C632</f>
        <v>628Tag ventilatorer</v>
      </c>
      <c r="B629" t="str">
        <f>_xlfn.CONCAT('Leverancespecifikation (LÅST)'!J632:L632,'Leverancespecifikation (LÅST)'!V632:CA632)</f>
        <v>4Tag ventilatorerVentilationsanlæg og ventilatorerVEN300VEN300ENT325</v>
      </c>
      <c r="C629" t="str">
        <f>'Leverancespecifikation (LÅST)'!N632</f>
        <v>X</v>
      </c>
      <c r="D629" t="str">
        <f>VLOOKUP(Tabel4[[#This Row],[Data fra "5. Basis"]],Leverancespecifikation!C:C,1,FALSE)</f>
        <v>628Tag ventilatorer</v>
      </c>
      <c r="E629" t="str">
        <f>_xlfn.CONCAT(Leverancespecifikation!J632,Leverancespecifikation!K632,Leverancespecifikation!L632,Leverancespecifikation!V632:CA632)</f>
        <v>4Tag ventilatorerVentilationsanlæg og ventilatorerVEN300VEN300ENT325</v>
      </c>
      <c r="F629" t="str">
        <f>Leverancespecifikation!N632</f>
        <v>X</v>
      </c>
      <c r="G629" t="str">
        <f t="shared" si="10"/>
        <v/>
      </c>
    </row>
    <row r="630" spans="1:7" x14ac:dyDescent="0.25">
      <c r="A630" t="str">
        <f>'Leverancespecifikation (LÅST)'!C633</f>
        <v>629Vådrumsventilatorer</v>
      </c>
      <c r="B630" t="str">
        <f>_xlfn.CONCAT('Leverancespecifikation (LÅST)'!J633:L633,'Leverancespecifikation (LÅST)'!V633:CA633)</f>
        <v>4VådrumsventilatorerVentilationsanlæg og ventilatorerVEN300ENT325</v>
      </c>
      <c r="C630" t="str">
        <f>'Leverancespecifikation (LÅST)'!N633</f>
        <v>X</v>
      </c>
      <c r="D630" t="str">
        <f>VLOOKUP(Tabel4[[#This Row],[Data fra "5. Basis"]],Leverancespecifikation!C:C,1,FALSE)</f>
        <v>629Vådrumsventilatorer</v>
      </c>
      <c r="E630" t="str">
        <f>_xlfn.CONCAT(Leverancespecifikation!J633,Leverancespecifikation!K633,Leverancespecifikation!L633,Leverancespecifikation!V633:CA633)</f>
        <v>4VådrumsventilatorerVentilationsanlæg og ventilatorerVEN300ENT325</v>
      </c>
      <c r="F630" t="str">
        <f>Leverancespecifikation!N633</f>
        <v>X</v>
      </c>
      <c r="G630" t="str">
        <f t="shared" si="10"/>
        <v/>
      </c>
    </row>
    <row r="631" spans="1:7" x14ac:dyDescent="0.25">
      <c r="A631" t="str">
        <f>'Leverancespecifikation (LÅST)'!C634</f>
        <v xml:space="preserve">630Vægventilatorer </v>
      </c>
      <c r="B631" t="str">
        <f>_xlfn.CONCAT('Leverancespecifikation (LÅST)'!J634:L634,'Leverancespecifikation (LÅST)'!V634:CA634)</f>
        <v>4Vægventilatorer Ventilationsanlæg og ventilatorerVEN300ENT325</v>
      </c>
      <c r="C631" t="str">
        <f>'Leverancespecifikation (LÅST)'!N634</f>
        <v>X</v>
      </c>
      <c r="D631" t="str">
        <f>VLOOKUP(Tabel4[[#This Row],[Data fra "5. Basis"]],Leverancespecifikation!C:C,1,FALSE)</f>
        <v xml:space="preserve">630Vægventilatorer </v>
      </c>
      <c r="E631" t="str">
        <f>_xlfn.CONCAT(Leverancespecifikation!J634,Leverancespecifikation!K634,Leverancespecifikation!L634,Leverancespecifikation!V634:CA634)</f>
        <v>4Vægventilatorer Ventilationsanlæg og ventilatorerVEN300ENT325</v>
      </c>
      <c r="F631" t="str">
        <f>Leverancespecifikation!N634</f>
        <v>X</v>
      </c>
      <c r="G631" t="str">
        <f t="shared" si="10"/>
        <v/>
      </c>
    </row>
    <row r="632" spans="1:7" x14ac:dyDescent="0.25">
      <c r="A632" t="str">
        <f>'Leverancespecifikation (LÅST)'!C635</f>
        <v>631Komponenter</v>
      </c>
      <c r="B632" t="str">
        <f>_xlfn.CONCAT('Leverancespecifikation (LÅST)'!J635:L635,'Leverancespecifikation (LÅST)'!V635:CA635)</f>
        <v>2Komponenter</v>
      </c>
      <c r="C632" t="str">
        <f>'Leverancespecifikation (LÅST)'!N635</f>
        <v>X</v>
      </c>
      <c r="D632" t="str">
        <f>VLOOKUP(Tabel4[[#This Row],[Data fra "5. Basis"]],Leverancespecifikation!C:C,1,FALSE)</f>
        <v>631Komponenter</v>
      </c>
      <c r="E632" t="str">
        <f>_xlfn.CONCAT(Leverancespecifikation!J635,Leverancespecifikation!K635,Leverancespecifikation!L635,Leverancespecifikation!V635:CA635)</f>
        <v>2Komponenter</v>
      </c>
      <c r="F632" t="str">
        <f>Leverancespecifikation!N635</f>
        <v>X</v>
      </c>
      <c r="G632" t="str">
        <f t="shared" si="10"/>
        <v/>
      </c>
    </row>
    <row r="633" spans="1:7" x14ac:dyDescent="0.25">
      <c r="A633" t="str">
        <f>'Leverancespecifikation (LÅST)'!C636</f>
        <v>632Kanal tilbehør</v>
      </c>
      <c r="B633" t="str">
        <f>_xlfn.CONCAT('Leverancespecifikation (LÅST)'!J636:L636,'Leverancespecifikation (LÅST)'!V636:CA636)</f>
        <v>3Kanal tilbehør</v>
      </c>
      <c r="C633" t="str">
        <f>'Leverancespecifikation (LÅST)'!N636</f>
        <v>X</v>
      </c>
      <c r="D633" t="str">
        <f>VLOOKUP(Tabel4[[#This Row],[Data fra "5. Basis"]],Leverancespecifikation!C:C,1,FALSE)</f>
        <v>632Kanal tilbehør</v>
      </c>
      <c r="E633" t="str">
        <f>_xlfn.CONCAT(Leverancespecifikation!J636,Leverancespecifikation!K636,Leverancespecifikation!L636,Leverancespecifikation!V636:CA636)</f>
        <v>3Kanal tilbehør</v>
      </c>
      <c r="F633" t="str">
        <f>Leverancespecifikation!N636</f>
        <v>X</v>
      </c>
      <c r="G633" t="str">
        <f t="shared" si="10"/>
        <v/>
      </c>
    </row>
    <row r="634" spans="1:7" x14ac:dyDescent="0.25">
      <c r="A634" t="str">
        <f>'Leverancespecifikation (LÅST)'!C637</f>
        <v>633Lyddæmpere</v>
      </c>
      <c r="B634" t="str">
        <f>_xlfn.CONCAT('Leverancespecifikation (LÅST)'!J637:L637,'Leverancespecifikation (LÅST)'!V637:CA637)</f>
        <v>4LyddæmpereVentilationskomponentVEN300ENT325</v>
      </c>
      <c r="C634" t="str">
        <f>'Leverancespecifikation (LÅST)'!N637</f>
        <v>X</v>
      </c>
      <c r="D634" t="str">
        <f>VLOOKUP(Tabel4[[#This Row],[Data fra "5. Basis"]],Leverancespecifikation!C:C,1,FALSE)</f>
        <v>633Lyddæmpere</v>
      </c>
      <c r="E634" t="str">
        <f>_xlfn.CONCAT(Leverancespecifikation!J637,Leverancespecifikation!K637,Leverancespecifikation!L637,Leverancespecifikation!V637:CA637)</f>
        <v>4LyddæmpereVentilationskomponentVEN300ENT325</v>
      </c>
      <c r="F634" t="str">
        <f>Leverancespecifikation!N637</f>
        <v>X</v>
      </c>
      <c r="G634" t="str">
        <f t="shared" si="10"/>
        <v/>
      </c>
    </row>
    <row r="635" spans="1:7" x14ac:dyDescent="0.25">
      <c r="A635" t="str">
        <f>'Leverancespecifikation (LÅST)'!C638</f>
        <v xml:space="preserve">634Flamme- og røgspjæld </v>
      </c>
      <c r="B635" t="str">
        <f>_xlfn.CONCAT('Leverancespecifikation (LÅST)'!J638:L638,'Leverancespecifikation (LÅST)'!V638:CA638)</f>
        <v>4Flamme- og røgspjæld VentilationskomponentVEN200VEN300ENT325</v>
      </c>
      <c r="C635" t="str">
        <f>'Leverancespecifikation (LÅST)'!N638</f>
        <v>X</v>
      </c>
      <c r="D635" t="str">
        <f>VLOOKUP(Tabel4[[#This Row],[Data fra "5. Basis"]],Leverancespecifikation!C:C,1,FALSE)</f>
        <v xml:space="preserve">634Flamme- og røgspjæld </v>
      </c>
      <c r="E635" t="str">
        <f>_xlfn.CONCAT(Leverancespecifikation!J638,Leverancespecifikation!K638,Leverancespecifikation!L638,Leverancespecifikation!V638:CA638)</f>
        <v>4Flamme- og røgspjæld VentilationskomponentVEN200VEN300ENT325</v>
      </c>
      <c r="F635" t="str">
        <f>Leverancespecifikation!N638</f>
        <v>X</v>
      </c>
      <c r="G635" t="str">
        <f t="shared" si="10"/>
        <v/>
      </c>
    </row>
    <row r="636" spans="1:7" x14ac:dyDescent="0.25">
      <c r="A636" t="str">
        <f>'Leverancespecifikation (LÅST)'!C639</f>
        <v xml:space="preserve">635Brand- og røgspjæld </v>
      </c>
      <c r="B636" t="str">
        <f>_xlfn.CONCAT('Leverancespecifikation (LÅST)'!J639:L639,'Leverancespecifikation (LÅST)'!V639:CA639)</f>
        <v>4Brand- og røgspjæld VentilationskomponentVEN200VEN300ENT325</v>
      </c>
      <c r="C636" t="str">
        <f>'Leverancespecifikation (LÅST)'!N639</f>
        <v>X</v>
      </c>
      <c r="D636" t="str">
        <f>VLOOKUP(Tabel4[[#This Row],[Data fra "5. Basis"]],Leverancespecifikation!C:C,1,FALSE)</f>
        <v xml:space="preserve">635Brand- og røgspjæld </v>
      </c>
      <c r="E636" t="str">
        <f>_xlfn.CONCAT(Leverancespecifikation!J639,Leverancespecifikation!K639,Leverancespecifikation!L639,Leverancespecifikation!V639:CA639)</f>
        <v>4Brand- og røgspjæld VentilationskomponentVEN200VEN300ENT325</v>
      </c>
      <c r="F636" t="str">
        <f>Leverancespecifikation!N639</f>
        <v>X</v>
      </c>
      <c r="G636" t="str">
        <f t="shared" si="10"/>
        <v/>
      </c>
    </row>
    <row r="637" spans="1:7" x14ac:dyDescent="0.25">
      <c r="A637" t="str">
        <f>'Leverancespecifikation (LÅST)'!C640</f>
        <v>636Overtryksspjæld</v>
      </c>
      <c r="B637" t="str">
        <f>_xlfn.CONCAT('Leverancespecifikation (LÅST)'!J640:L640,'Leverancespecifikation (LÅST)'!V640:CA640)</f>
        <v>4OvertryksspjældVentilationskomponentVEN300ENT325</v>
      </c>
      <c r="C637" t="str">
        <f>'Leverancespecifikation (LÅST)'!N640</f>
        <v>X</v>
      </c>
      <c r="D637" t="str">
        <f>VLOOKUP(Tabel4[[#This Row],[Data fra "5. Basis"]],Leverancespecifikation!C:C,1,FALSE)</f>
        <v>636Overtryksspjæld</v>
      </c>
      <c r="E637" t="str">
        <f>_xlfn.CONCAT(Leverancespecifikation!J640,Leverancespecifikation!K640,Leverancespecifikation!L640,Leverancespecifikation!V640:CA640)</f>
        <v>4OvertryksspjældVentilationskomponentVEN300ENT325</v>
      </c>
      <c r="F637" t="str">
        <f>Leverancespecifikation!N640</f>
        <v>X</v>
      </c>
      <c r="G637" t="str">
        <f t="shared" si="10"/>
        <v/>
      </c>
    </row>
    <row r="638" spans="1:7" x14ac:dyDescent="0.25">
      <c r="A638" t="str">
        <f>'Leverancespecifikation (LÅST)'!C641</f>
        <v>637Røgspjæld</v>
      </c>
      <c r="B638" t="str">
        <f>_xlfn.CONCAT('Leverancespecifikation (LÅST)'!J641:L641,'Leverancespecifikation (LÅST)'!V641:CA641)</f>
        <v>4RøgspjældVentilationskomponentVEN200VEN300ENT325</v>
      </c>
      <c r="C638" t="str">
        <f>'Leverancespecifikation (LÅST)'!N641</f>
        <v>X</v>
      </c>
      <c r="D638" t="str">
        <f>VLOOKUP(Tabel4[[#This Row],[Data fra "5. Basis"]],Leverancespecifikation!C:C,1,FALSE)</f>
        <v>637Røgspjæld</v>
      </c>
      <c r="E638" t="str">
        <f>_xlfn.CONCAT(Leverancespecifikation!J641,Leverancespecifikation!K641,Leverancespecifikation!L641,Leverancespecifikation!V641:CA641)</f>
        <v>4RøgspjældVentilationskomponentVEN200VEN300ENT325</v>
      </c>
      <c r="F638" t="str">
        <f>Leverancespecifikation!N641</f>
        <v>X</v>
      </c>
      <c r="G638" t="str">
        <f t="shared" si="10"/>
        <v/>
      </c>
    </row>
    <row r="639" spans="1:7" x14ac:dyDescent="0.25">
      <c r="A639" t="str">
        <f>'Leverancespecifikation (LÅST)'!C642</f>
        <v>638Spjæld on / off</v>
      </c>
      <c r="B639" t="str">
        <f>_xlfn.CONCAT('Leverancespecifikation (LÅST)'!J642:L642,'Leverancespecifikation (LÅST)'!V642:CA642)</f>
        <v>4Spjæld on / offVentilationskomponentVEN300ENT325</v>
      </c>
      <c r="C639" t="str">
        <f>'Leverancespecifikation (LÅST)'!N642</f>
        <v>X</v>
      </c>
      <c r="D639" t="str">
        <f>VLOOKUP(Tabel4[[#This Row],[Data fra "5. Basis"]],Leverancespecifikation!C:C,1,FALSE)</f>
        <v>638Spjæld on / off</v>
      </c>
      <c r="E639" t="str">
        <f>_xlfn.CONCAT(Leverancespecifikation!J642,Leverancespecifikation!K642,Leverancespecifikation!L642,Leverancespecifikation!V642:CA642)</f>
        <v>4Spjæld on / offVentilationskomponentVEN300ENT325</v>
      </c>
      <c r="F639" t="str">
        <f>Leverancespecifikation!N642</f>
        <v>X</v>
      </c>
      <c r="G639" t="str">
        <f t="shared" si="10"/>
        <v/>
      </c>
    </row>
    <row r="640" spans="1:7" x14ac:dyDescent="0.25">
      <c r="A640" t="str">
        <f>'Leverancespecifikation (LÅST)'!C643</f>
        <v>639Volumenstrømsregulatorer</v>
      </c>
      <c r="B640" t="str">
        <f>_xlfn.CONCAT('Leverancespecifikation (LÅST)'!J643:L643,'Leverancespecifikation (LÅST)'!V643:CA643)</f>
        <v>4VolumenstrømsregulatorerVentilationskomponentVEN300ENT325</v>
      </c>
      <c r="C640" t="str">
        <f>'Leverancespecifikation (LÅST)'!N643</f>
        <v>X</v>
      </c>
      <c r="D640" t="str">
        <f>VLOOKUP(Tabel4[[#This Row],[Data fra "5. Basis"]],Leverancespecifikation!C:C,1,FALSE)</f>
        <v>639Volumenstrømsregulatorer</v>
      </c>
      <c r="E640" t="str">
        <f>_xlfn.CONCAT(Leverancespecifikation!J643,Leverancespecifikation!K643,Leverancespecifikation!L643,Leverancespecifikation!V643:CA643)</f>
        <v>4VolumenstrømsregulatorerVentilationskomponentVEN300ENT325</v>
      </c>
      <c r="F640" t="str">
        <f>Leverancespecifikation!N643</f>
        <v>X</v>
      </c>
      <c r="G640" t="str">
        <f t="shared" si="10"/>
        <v/>
      </c>
    </row>
    <row r="641" spans="1:7" x14ac:dyDescent="0.25">
      <c r="A641" t="str">
        <f>'Leverancespecifikation (LÅST)'!C644</f>
        <v xml:space="preserve">640Eksterne filterkasser </v>
      </c>
      <c r="B641" t="str">
        <f>_xlfn.CONCAT('Leverancespecifikation (LÅST)'!J644:L644,'Leverancespecifikation (LÅST)'!V644:CA644)</f>
        <v>4Eksterne filterkasser VentilationskomponentVEN300ENT325</v>
      </c>
      <c r="C641" t="str">
        <f>'Leverancespecifikation (LÅST)'!N644</f>
        <v>X</v>
      </c>
      <c r="D641" t="str">
        <f>VLOOKUP(Tabel4[[#This Row],[Data fra "5. Basis"]],Leverancespecifikation!C:C,1,FALSE)</f>
        <v xml:space="preserve">640Eksterne filterkasser </v>
      </c>
      <c r="E641" t="str">
        <f>_xlfn.CONCAT(Leverancespecifikation!J644,Leverancespecifikation!K644,Leverancespecifikation!L644,Leverancespecifikation!V644:CA644)</f>
        <v>4Eksterne filterkasser VentilationskomponentVEN300ENT325</v>
      </c>
      <c r="F641" t="str">
        <f>Leverancespecifikation!N644</f>
        <v>X</v>
      </c>
      <c r="G641" t="str">
        <f t="shared" si="10"/>
        <v/>
      </c>
    </row>
    <row r="642" spans="1:7" x14ac:dyDescent="0.25">
      <c r="A642" t="str">
        <f>'Leverancespecifikation (LÅST)'!C645</f>
        <v>641Ventilationsarmaturer</v>
      </c>
      <c r="B642" t="str">
        <f>_xlfn.CONCAT('Leverancespecifikation (LÅST)'!J645:L645,'Leverancespecifikation (LÅST)'!V645:CA645)</f>
        <v>3Ventilationsarmaturer</v>
      </c>
      <c r="C642" t="str">
        <f>'Leverancespecifikation (LÅST)'!N645</f>
        <v>X</v>
      </c>
      <c r="D642" t="str">
        <f>VLOOKUP(Tabel4[[#This Row],[Data fra "5. Basis"]],Leverancespecifikation!C:C,1,FALSE)</f>
        <v>641Ventilationsarmaturer</v>
      </c>
      <c r="E642" t="str">
        <f>_xlfn.CONCAT(Leverancespecifikation!J645,Leverancespecifikation!K645,Leverancespecifikation!L645,Leverancespecifikation!V645:CA645)</f>
        <v>3Ventilationsarmaturer</v>
      </c>
      <c r="F642" t="str">
        <f>Leverancespecifikation!N645</f>
        <v>X</v>
      </c>
      <c r="G642" t="str">
        <f t="shared" si="10"/>
        <v/>
      </c>
    </row>
    <row r="643" spans="1:7" x14ac:dyDescent="0.25">
      <c r="A643" t="str">
        <f>'Leverancespecifikation (LÅST)'!C646</f>
        <v>642Dyser</v>
      </c>
      <c r="B643" t="str">
        <f>_xlfn.CONCAT('Leverancespecifikation (LÅST)'!J646:L646,'Leverancespecifikation (LÅST)'!V646:CA646)</f>
        <v>4DyserVentilationskomponentENT325</v>
      </c>
      <c r="C643" t="str">
        <f>'Leverancespecifikation (LÅST)'!N646</f>
        <v>X</v>
      </c>
      <c r="D643" t="str">
        <f>VLOOKUP(Tabel4[[#This Row],[Data fra "5. Basis"]],Leverancespecifikation!C:C,1,FALSE)</f>
        <v>642Dyser</v>
      </c>
      <c r="E643" t="str">
        <f>_xlfn.CONCAT(Leverancespecifikation!J646,Leverancespecifikation!K646,Leverancespecifikation!L646,Leverancespecifikation!V646:CA646)</f>
        <v>4DyserVentilationskomponentENT325</v>
      </c>
      <c r="F643" t="str">
        <f>Leverancespecifikation!N646</f>
        <v>X</v>
      </c>
      <c r="G643" t="str">
        <f t="shared" ref="G643:G706" si="11">IF(B643=E643,IF(C643=F643,"","P"),"P")</f>
        <v/>
      </c>
    </row>
    <row r="644" spans="1:7" x14ac:dyDescent="0.25">
      <c r="A644" t="str">
        <f>'Leverancespecifikation (LÅST)'!C647</f>
        <v xml:space="preserve">643Fortrængningsarmaturer </v>
      </c>
      <c r="B644" t="str">
        <f>_xlfn.CONCAT('Leverancespecifikation (LÅST)'!J647:L647,'Leverancespecifikation (LÅST)'!V647:CA647)</f>
        <v>4Fortrængningsarmaturer VentilationskomponentVEN200VEN300ENT325</v>
      </c>
      <c r="C644" t="str">
        <f>'Leverancespecifikation (LÅST)'!N647</f>
        <v>X</v>
      </c>
      <c r="D644" t="str">
        <f>VLOOKUP(Tabel4[[#This Row],[Data fra "5. Basis"]],Leverancespecifikation!C:C,1,FALSE)</f>
        <v xml:space="preserve">643Fortrængningsarmaturer </v>
      </c>
      <c r="E644" t="str">
        <f>_xlfn.CONCAT(Leverancespecifikation!J647,Leverancespecifikation!K647,Leverancespecifikation!L647,Leverancespecifikation!V647:CA647)</f>
        <v>4Fortrængningsarmaturer VentilationskomponentVEN200VEN300ENT325</v>
      </c>
      <c r="F644" t="str">
        <f>Leverancespecifikation!N647</f>
        <v>X</v>
      </c>
      <c r="G644" t="str">
        <f t="shared" si="11"/>
        <v/>
      </c>
    </row>
    <row r="645" spans="1:7" x14ac:dyDescent="0.25">
      <c r="A645" t="str">
        <f>'Leverancespecifikation (LÅST)'!C648</f>
        <v>644Loftsarmaturer</v>
      </c>
      <c r="B645" t="str">
        <f>_xlfn.CONCAT('Leverancespecifikation (LÅST)'!J648:L648,'Leverancespecifikation (LÅST)'!V648:CA648)</f>
        <v>4LoftsarmaturerVentilationskomponentVEN200VEN300ENT325</v>
      </c>
      <c r="C645" t="str">
        <f>'Leverancespecifikation (LÅST)'!N648</f>
        <v>X</v>
      </c>
      <c r="D645" t="str">
        <f>VLOOKUP(Tabel4[[#This Row],[Data fra "5. Basis"]],Leverancespecifikation!C:C,1,FALSE)</f>
        <v>644Loftsarmaturer</v>
      </c>
      <c r="E645" t="str">
        <f>_xlfn.CONCAT(Leverancespecifikation!J648,Leverancespecifikation!K648,Leverancespecifikation!L648,Leverancespecifikation!V648:CA648)</f>
        <v>4LoftsarmaturerVentilationskomponentVEN200VEN300ENT325</v>
      </c>
      <c r="F645" t="str">
        <f>Leverancespecifikation!N648</f>
        <v>X</v>
      </c>
      <c r="G645" t="str">
        <f t="shared" si="11"/>
        <v/>
      </c>
    </row>
    <row r="646" spans="1:7" x14ac:dyDescent="0.25">
      <c r="A646" t="str">
        <f>'Leverancespecifikation (LÅST)'!C649</f>
        <v>645Overtryksventiler</v>
      </c>
      <c r="B646" t="str">
        <f>_xlfn.CONCAT('Leverancespecifikation (LÅST)'!J649:L649,'Leverancespecifikation (LÅST)'!V649:CA649)</f>
        <v>4OvertryksventilerVentilationskomponentVEN300ENT325</v>
      </c>
      <c r="C646" t="str">
        <f>'Leverancespecifikation (LÅST)'!N649</f>
        <v>X</v>
      </c>
      <c r="D646" t="str">
        <f>VLOOKUP(Tabel4[[#This Row],[Data fra "5. Basis"]],Leverancespecifikation!C:C,1,FALSE)</f>
        <v>645Overtryksventiler</v>
      </c>
      <c r="E646" t="str">
        <f>_xlfn.CONCAT(Leverancespecifikation!J649,Leverancespecifikation!K649,Leverancespecifikation!L649,Leverancespecifikation!V649:CA649)</f>
        <v>4OvertryksventilerVentilationskomponentVEN300ENT325</v>
      </c>
      <c r="F646" t="str">
        <f>Leverancespecifikation!N649</f>
        <v>X</v>
      </c>
      <c r="G646" t="str">
        <f t="shared" si="11"/>
        <v/>
      </c>
    </row>
    <row r="647" spans="1:7" x14ac:dyDescent="0.25">
      <c r="A647" t="str">
        <f>'Leverancespecifikation (LÅST)'!C650</f>
        <v xml:space="preserve">646Renrumsarmaturer </v>
      </c>
      <c r="B647" t="str">
        <f>_xlfn.CONCAT('Leverancespecifikation (LÅST)'!J650:L650,'Leverancespecifikation (LÅST)'!V650:CA650)</f>
        <v>4Renrumsarmaturer VentilationskomponentVEN200VEN300ENT325</v>
      </c>
      <c r="C647" t="str">
        <f>'Leverancespecifikation (LÅST)'!N650</f>
        <v>X</v>
      </c>
      <c r="D647" t="str">
        <f>VLOOKUP(Tabel4[[#This Row],[Data fra "5. Basis"]],Leverancespecifikation!C:C,1,FALSE)</f>
        <v xml:space="preserve">646Renrumsarmaturer </v>
      </c>
      <c r="E647" t="str">
        <f>_xlfn.CONCAT(Leverancespecifikation!J650,Leverancespecifikation!K650,Leverancespecifikation!L650,Leverancespecifikation!V650:CA650)</f>
        <v>4Renrumsarmaturer VentilationskomponentVEN200VEN300ENT325</v>
      </c>
      <c r="F647" t="str">
        <f>Leverancespecifikation!N650</f>
        <v>X</v>
      </c>
      <c r="G647" t="str">
        <f t="shared" si="11"/>
        <v/>
      </c>
    </row>
    <row r="648" spans="1:7" x14ac:dyDescent="0.25">
      <c r="A648" t="str">
        <f>'Leverancespecifikation (LÅST)'!C651</f>
        <v>647Riste / Vægarmarturer</v>
      </c>
      <c r="B648" t="str">
        <f>_xlfn.CONCAT('Leverancespecifikation (LÅST)'!J651:L651,'Leverancespecifikation (LÅST)'!V651:CA651)</f>
        <v>4Riste / VægarmarturerVentilationskomponentVEN200VEN300ENT325</v>
      </c>
      <c r="C648" t="str">
        <f>'Leverancespecifikation (LÅST)'!N651</f>
        <v>X</v>
      </c>
      <c r="D648" t="str">
        <f>VLOOKUP(Tabel4[[#This Row],[Data fra "5. Basis"]],Leverancespecifikation!C:C,1,FALSE)</f>
        <v>647Riste / Vægarmarturer</v>
      </c>
      <c r="E648" t="str">
        <f>_xlfn.CONCAT(Leverancespecifikation!J651,Leverancespecifikation!K651,Leverancespecifikation!L651,Leverancespecifikation!V651:CA651)</f>
        <v>4Riste / VægarmarturerVentilationskomponentVEN200VEN300ENT325</v>
      </c>
      <c r="F648" t="str">
        <f>Leverancespecifikation!N651</f>
        <v>X</v>
      </c>
      <c r="G648" t="str">
        <f t="shared" si="11"/>
        <v/>
      </c>
    </row>
    <row r="649" spans="1:7" x14ac:dyDescent="0.25">
      <c r="A649" t="str">
        <f>'Leverancespecifikation (LÅST)'!C652</f>
        <v xml:space="preserve">648Indblæsningsposer </v>
      </c>
      <c r="B649" t="str">
        <f>_xlfn.CONCAT('Leverancespecifikation (LÅST)'!J652:L652,'Leverancespecifikation (LÅST)'!V652:CA652)</f>
        <v>4Indblæsningsposer VentilationskomponentVEN200VEN300ENT325</v>
      </c>
      <c r="C649" t="str">
        <f>'Leverancespecifikation (LÅST)'!N652</f>
        <v>X</v>
      </c>
      <c r="D649" t="str">
        <f>VLOOKUP(Tabel4[[#This Row],[Data fra "5. Basis"]],Leverancespecifikation!C:C,1,FALSE)</f>
        <v xml:space="preserve">648Indblæsningsposer </v>
      </c>
      <c r="E649" t="str">
        <f>_xlfn.CONCAT(Leverancespecifikation!J652,Leverancespecifikation!K652,Leverancespecifikation!L652,Leverancespecifikation!V652:CA652)</f>
        <v>4Indblæsningsposer VentilationskomponentVEN200VEN300ENT325</v>
      </c>
      <c r="F649" t="str">
        <f>Leverancespecifikation!N652</f>
        <v>X</v>
      </c>
      <c r="G649" t="str">
        <f t="shared" si="11"/>
        <v/>
      </c>
    </row>
    <row r="650" spans="1:7" x14ac:dyDescent="0.25">
      <c r="A650" t="str">
        <f>'Leverancespecifikation (LÅST)'!C653</f>
        <v xml:space="preserve">649Kontrolventiler </v>
      </c>
      <c r="B650" t="str">
        <f>_xlfn.CONCAT('Leverancespecifikation (LÅST)'!J653:L653,'Leverancespecifikation (LÅST)'!V653:CA653)</f>
        <v>4Kontrolventiler VentilationskomponentVEN300ENT325</v>
      </c>
      <c r="C650" t="str">
        <f>'Leverancespecifikation (LÅST)'!N653</f>
        <v>X</v>
      </c>
      <c r="D650" t="str">
        <f>VLOOKUP(Tabel4[[#This Row],[Data fra "5. Basis"]],Leverancespecifikation!C:C,1,FALSE)</f>
        <v xml:space="preserve">649Kontrolventiler </v>
      </c>
      <c r="E650" t="str">
        <f>_xlfn.CONCAT(Leverancespecifikation!J653,Leverancespecifikation!K653,Leverancespecifikation!L653,Leverancespecifikation!V653:CA653)</f>
        <v>4Kontrolventiler VentilationskomponentVEN300ENT325</v>
      </c>
      <c r="F650" t="str">
        <f>Leverancespecifikation!N653</f>
        <v>X</v>
      </c>
      <c r="G650" t="str">
        <f t="shared" si="11"/>
        <v/>
      </c>
    </row>
    <row r="651" spans="1:7" x14ac:dyDescent="0.25">
      <c r="A651" t="str">
        <f>'Leverancespecifikation (LÅST)'!C654</f>
        <v>650Tilslutninger til udstyr</v>
      </c>
      <c r="B651" t="str">
        <f>_xlfn.CONCAT('Leverancespecifikation (LÅST)'!J654:L654,'Leverancespecifikation (LÅST)'!V654:CA654)</f>
        <v>3Tilslutninger til udstyr</v>
      </c>
      <c r="C651" t="str">
        <f>'Leverancespecifikation (LÅST)'!N654</f>
        <v>X</v>
      </c>
      <c r="D651" t="str">
        <f>VLOOKUP(Tabel4[[#This Row],[Data fra "5. Basis"]],Leverancespecifikation!C:C,1,FALSE)</f>
        <v>650Tilslutninger til udstyr</v>
      </c>
      <c r="E651" t="str">
        <f>_xlfn.CONCAT(Leverancespecifikation!J654,Leverancespecifikation!K654,Leverancespecifikation!L654,Leverancespecifikation!V654:CA654)</f>
        <v>3Tilslutninger til udstyr</v>
      </c>
      <c r="F651" t="str">
        <f>Leverancespecifikation!N654</f>
        <v>X</v>
      </c>
      <c r="G651" t="str">
        <f t="shared" si="11"/>
        <v/>
      </c>
    </row>
    <row r="652" spans="1:7" x14ac:dyDescent="0.25">
      <c r="A652" t="str">
        <f>'Leverancespecifikation (LÅST)'!C655</f>
        <v>651Emhætter</v>
      </c>
      <c r="B652" t="str">
        <f>_xlfn.CONCAT('Leverancespecifikation (LÅST)'!J655:L655,'Leverancespecifikation (LÅST)'!V655:CA655)</f>
        <v>4EmhætterVentilationskomponentVEN300ENT325</v>
      </c>
      <c r="C652" t="str">
        <f>'Leverancespecifikation (LÅST)'!N655</f>
        <v>X</v>
      </c>
      <c r="D652" t="str">
        <f>VLOOKUP(Tabel4[[#This Row],[Data fra "5. Basis"]],Leverancespecifikation!C:C,1,FALSE)</f>
        <v>651Emhætter</v>
      </c>
      <c r="E652" t="str">
        <f>_xlfn.CONCAT(Leverancespecifikation!J655,Leverancespecifikation!K655,Leverancespecifikation!L655,Leverancespecifikation!V655:CA655)</f>
        <v>4EmhætterVentilationskomponentVEN300ENT325</v>
      </c>
      <c r="F652" t="str">
        <f>Leverancespecifikation!N655</f>
        <v>X</v>
      </c>
      <c r="G652" t="str">
        <f t="shared" si="11"/>
        <v/>
      </c>
    </row>
    <row r="653" spans="1:7" x14ac:dyDescent="0.25">
      <c r="A653" t="str">
        <f>'Leverancespecifikation (LÅST)'!C656</f>
        <v>652Punktsug</v>
      </c>
      <c r="B653" t="str">
        <f>_xlfn.CONCAT('Leverancespecifikation (LÅST)'!J656:L656,'Leverancespecifikation (LÅST)'!V656:CA656)</f>
        <v>4PunktsugVentilationskomponentVEN300ENT325</v>
      </c>
      <c r="C653" t="str">
        <f>'Leverancespecifikation (LÅST)'!N656</f>
        <v>X</v>
      </c>
      <c r="D653" t="str">
        <f>VLOOKUP(Tabel4[[#This Row],[Data fra "5. Basis"]],Leverancespecifikation!C:C,1,FALSE)</f>
        <v>652Punktsug</v>
      </c>
      <c r="E653" t="str">
        <f>_xlfn.CONCAT(Leverancespecifikation!J656,Leverancespecifikation!K656,Leverancespecifikation!L656,Leverancespecifikation!V656:CA656)</f>
        <v>4PunktsugVentilationskomponentVEN300ENT325</v>
      </c>
      <c r="F653" t="str">
        <f>Leverancespecifikation!N656</f>
        <v>X</v>
      </c>
      <c r="G653" t="str">
        <f t="shared" si="11"/>
        <v/>
      </c>
    </row>
    <row r="654" spans="1:7" x14ac:dyDescent="0.25">
      <c r="A654" t="str">
        <f>'Leverancespecifikation (LÅST)'!C657</f>
        <v xml:space="preserve">653Kemikalieskabe </v>
      </c>
      <c r="B654" t="str">
        <f>_xlfn.CONCAT('Leverancespecifikation (LÅST)'!J657:L657,'Leverancespecifikation (LÅST)'!V657:CA657)</f>
        <v>4Kemikalieskabe VentilationskomponentVEN300ENT325</v>
      </c>
      <c r="C654" t="str">
        <f>'Leverancespecifikation (LÅST)'!N657</f>
        <v>X</v>
      </c>
      <c r="D654" t="str">
        <f>VLOOKUP(Tabel4[[#This Row],[Data fra "5. Basis"]],Leverancespecifikation!C:C,1,FALSE)</f>
        <v xml:space="preserve">653Kemikalieskabe </v>
      </c>
      <c r="E654" t="str">
        <f>_xlfn.CONCAT(Leverancespecifikation!J657,Leverancespecifikation!K657,Leverancespecifikation!L657,Leverancespecifikation!V657:CA657)</f>
        <v>4Kemikalieskabe VentilationskomponentVEN300ENT325</v>
      </c>
      <c r="F654" t="str">
        <f>Leverancespecifikation!N657</f>
        <v>X</v>
      </c>
      <c r="G654" t="str">
        <f t="shared" si="11"/>
        <v/>
      </c>
    </row>
    <row r="655" spans="1:7" x14ac:dyDescent="0.25">
      <c r="A655" t="str">
        <f>'Leverancespecifikation (LÅST)'!C658</f>
        <v>654Stinkskabe</v>
      </c>
      <c r="B655" t="str">
        <f>_xlfn.CONCAT('Leverancespecifikation (LÅST)'!J658:L658,'Leverancespecifikation (LÅST)'!V658:CA658)</f>
        <v>4StinkskabeVentilationskomponentVEN300ENT325</v>
      </c>
      <c r="C655" t="str">
        <f>'Leverancespecifikation (LÅST)'!N658</f>
        <v>X</v>
      </c>
      <c r="D655" t="str">
        <f>VLOOKUP(Tabel4[[#This Row],[Data fra "5. Basis"]],Leverancespecifikation!C:C,1,FALSE)</f>
        <v>654Stinkskabe</v>
      </c>
      <c r="E655" t="str">
        <f>_xlfn.CONCAT(Leverancespecifikation!J658,Leverancespecifikation!K658,Leverancespecifikation!L658,Leverancespecifikation!V658:CA658)</f>
        <v>4StinkskabeVentilationskomponentVEN300ENT325</v>
      </c>
      <c r="F655" t="str">
        <f>Leverancespecifikation!N658</f>
        <v>X</v>
      </c>
      <c r="G655" t="str">
        <f t="shared" si="11"/>
        <v/>
      </c>
    </row>
    <row r="656" spans="1:7" x14ac:dyDescent="0.25">
      <c r="A656" t="str">
        <f>'Leverancespecifikation (LÅST)'!C659</f>
        <v>655Lafbænke</v>
      </c>
      <c r="B656" t="str">
        <f>_xlfn.CONCAT('Leverancespecifikation (LÅST)'!J659:L659,'Leverancespecifikation (LÅST)'!V659:CA659)</f>
        <v>4LafbænkeVentilationskomponentVEN300ENT325</v>
      </c>
      <c r="C656" t="str">
        <f>'Leverancespecifikation (LÅST)'!N659</f>
        <v>X</v>
      </c>
      <c r="D656" t="str">
        <f>VLOOKUP(Tabel4[[#This Row],[Data fra "5. Basis"]],Leverancespecifikation!C:C,1,FALSE)</f>
        <v>655Lafbænke</v>
      </c>
      <c r="E656" t="str">
        <f>_xlfn.CONCAT(Leverancespecifikation!J659,Leverancespecifikation!K659,Leverancespecifikation!L659,Leverancespecifikation!V659:CA659)</f>
        <v>4LafbænkeVentilationskomponentVEN300ENT325</v>
      </c>
      <c r="F656" t="str">
        <f>Leverancespecifikation!N659</f>
        <v>X</v>
      </c>
      <c r="G656" t="str">
        <f t="shared" si="11"/>
        <v/>
      </c>
    </row>
    <row r="657" spans="1:7" x14ac:dyDescent="0.25">
      <c r="A657" t="str">
        <f>'Leverancespecifikation (LÅST)'!C660</f>
        <v>656Sluser</v>
      </c>
      <c r="B657" t="str">
        <f>_xlfn.CONCAT('Leverancespecifikation (LÅST)'!J660:L660,'Leverancespecifikation (LÅST)'!V660:CA660)</f>
        <v>4SluserVentilationskomponentVEN300ENT325</v>
      </c>
      <c r="C657" t="str">
        <f>'Leverancespecifikation (LÅST)'!N660</f>
        <v>X</v>
      </c>
      <c r="D657" t="str">
        <f>VLOOKUP(Tabel4[[#This Row],[Data fra "5. Basis"]],Leverancespecifikation!C:C,1,FALSE)</f>
        <v>656Sluser</v>
      </c>
      <c r="E657" t="str">
        <f>_xlfn.CONCAT(Leverancespecifikation!J660,Leverancespecifikation!K660,Leverancespecifikation!L660,Leverancespecifikation!V660:CA660)</f>
        <v>4SluserVentilationskomponentVEN300ENT325</v>
      </c>
      <c r="F657" t="str">
        <f>Leverancespecifikation!N660</f>
        <v>X</v>
      </c>
      <c r="G657" t="str">
        <f t="shared" si="11"/>
        <v/>
      </c>
    </row>
    <row r="658" spans="1:7" x14ac:dyDescent="0.25">
      <c r="A658" t="str">
        <f>'Leverancespecifikation (LÅST)'!C661</f>
        <v xml:space="preserve">657Aftrækskasser </v>
      </c>
      <c r="B658" t="str">
        <f>_xlfn.CONCAT('Leverancespecifikation (LÅST)'!J661:L661,'Leverancespecifikation (LÅST)'!V661:CA661)</f>
        <v>4Aftrækskasser VentilationskomponentVEN300ENT325</v>
      </c>
      <c r="C658" t="str">
        <f>'Leverancespecifikation (LÅST)'!N661</f>
        <v>X</v>
      </c>
      <c r="D658" t="str">
        <f>VLOOKUP(Tabel4[[#This Row],[Data fra "5. Basis"]],Leverancespecifikation!C:C,1,FALSE)</f>
        <v xml:space="preserve">657Aftrækskasser </v>
      </c>
      <c r="E658" t="str">
        <f>_xlfn.CONCAT(Leverancespecifikation!J661,Leverancespecifikation!K661,Leverancespecifikation!L661,Leverancespecifikation!V661:CA661)</f>
        <v>4Aftrækskasser VentilationskomponentVEN300ENT325</v>
      </c>
      <c r="F658" t="str">
        <f>Leverancespecifikation!N661</f>
        <v>X</v>
      </c>
      <c r="G658" t="str">
        <f t="shared" si="11"/>
        <v/>
      </c>
    </row>
    <row r="659" spans="1:7" x14ac:dyDescent="0.25">
      <c r="A659" t="str">
        <f>'Leverancespecifikation (LÅST)'!C662</f>
        <v>658Dekontaminatorer</v>
      </c>
      <c r="B659" t="str">
        <f>_xlfn.CONCAT('Leverancespecifikation (LÅST)'!J662:L662,'Leverancespecifikation (LÅST)'!V662:CA662)</f>
        <v>4DekontaminatorerVentilationskomponentVEN300ENT325</v>
      </c>
      <c r="C659" t="str">
        <f>'Leverancespecifikation (LÅST)'!N662</f>
        <v>X</v>
      </c>
      <c r="D659" t="str">
        <f>VLOOKUP(Tabel4[[#This Row],[Data fra "5. Basis"]],Leverancespecifikation!C:C,1,FALSE)</f>
        <v>658Dekontaminatorer</v>
      </c>
      <c r="E659" t="str">
        <f>_xlfn.CONCAT(Leverancespecifikation!J662,Leverancespecifikation!K662,Leverancespecifikation!L662,Leverancespecifikation!V662:CA662)</f>
        <v>4DekontaminatorerVentilationskomponentVEN300ENT325</v>
      </c>
      <c r="F659" t="str">
        <f>Leverancespecifikation!N662</f>
        <v>X</v>
      </c>
      <c r="G659" t="str">
        <f t="shared" si="11"/>
        <v/>
      </c>
    </row>
    <row r="660" spans="1:7" x14ac:dyDescent="0.25">
      <c r="A660" t="str">
        <f>'Leverancespecifikation (LÅST)'!C663</f>
        <v>659Taghætter/gennemføringer</v>
      </c>
      <c r="B660" t="str">
        <f>_xlfn.CONCAT('Leverancespecifikation (LÅST)'!J663:L663,'Leverancespecifikation (LÅST)'!V663:CA663)</f>
        <v>3Taghætter/gennemføringer</v>
      </c>
      <c r="C660" t="str">
        <f>'Leverancespecifikation (LÅST)'!N663</f>
        <v>X</v>
      </c>
      <c r="D660" t="str">
        <f>VLOOKUP(Tabel4[[#This Row],[Data fra "5. Basis"]],Leverancespecifikation!C:C,1,FALSE)</f>
        <v>659Taghætter/gennemføringer</v>
      </c>
      <c r="E660" t="str">
        <f>_xlfn.CONCAT(Leverancespecifikation!J663,Leverancespecifikation!K663,Leverancespecifikation!L663,Leverancespecifikation!V663:CA663)</f>
        <v>3Taghætter/gennemføringer</v>
      </c>
      <c r="F660" t="str">
        <f>Leverancespecifikation!N663</f>
        <v>X</v>
      </c>
      <c r="G660" t="str">
        <f t="shared" si="11"/>
        <v/>
      </c>
    </row>
    <row r="661" spans="1:7" x14ac:dyDescent="0.25">
      <c r="A661" t="str">
        <f>'Leverancespecifikation (LÅST)'!C664</f>
        <v>660Afkasthætter</v>
      </c>
      <c r="B661" t="str">
        <f>_xlfn.CONCAT('Leverancespecifikation (LÅST)'!J664:L664,'Leverancespecifikation (LÅST)'!V664:CA664)</f>
        <v>4AfkasthætterVentilationskomponentVEN200VEN300ENT325</v>
      </c>
      <c r="C661" t="str">
        <f>'Leverancespecifikation (LÅST)'!N664</f>
        <v>X</v>
      </c>
      <c r="D661" t="str">
        <f>VLOOKUP(Tabel4[[#This Row],[Data fra "5. Basis"]],Leverancespecifikation!C:C,1,FALSE)</f>
        <v>660Afkasthætter</v>
      </c>
      <c r="E661" t="str">
        <f>_xlfn.CONCAT(Leverancespecifikation!J664,Leverancespecifikation!K664,Leverancespecifikation!L664,Leverancespecifikation!V664:CA664)</f>
        <v>4AfkasthætterVentilationskomponentVEN200VEN300ENT325</v>
      </c>
      <c r="F661" t="str">
        <f>Leverancespecifikation!N664</f>
        <v>X</v>
      </c>
      <c r="G661" t="str">
        <f t="shared" si="11"/>
        <v/>
      </c>
    </row>
    <row r="662" spans="1:7" x14ac:dyDescent="0.25">
      <c r="A662" t="str">
        <f>'Leverancespecifikation (LÅST)'!C665</f>
        <v>661Indtagshætter</v>
      </c>
      <c r="B662" t="str">
        <f>_xlfn.CONCAT('Leverancespecifikation (LÅST)'!J665:L665,'Leverancespecifikation (LÅST)'!V665:CA665)</f>
        <v>4IndtagshætterVentilationskomponentVEN200VEN300ENT325</v>
      </c>
      <c r="C662" t="str">
        <f>'Leverancespecifikation (LÅST)'!N665</f>
        <v>X</v>
      </c>
      <c r="D662" t="str">
        <f>VLOOKUP(Tabel4[[#This Row],[Data fra "5. Basis"]],Leverancespecifikation!C:C,1,FALSE)</f>
        <v>661Indtagshætter</v>
      </c>
      <c r="E662" t="str">
        <f>_xlfn.CONCAT(Leverancespecifikation!J665,Leverancespecifikation!K665,Leverancespecifikation!L665,Leverancespecifikation!V665:CA665)</f>
        <v>4IndtagshætterVentilationskomponentVEN200VEN300ENT325</v>
      </c>
      <c r="F662" t="str">
        <f>Leverancespecifikation!N665</f>
        <v>X</v>
      </c>
      <c r="G662" t="str">
        <f t="shared" si="11"/>
        <v/>
      </c>
    </row>
    <row r="663" spans="1:7" x14ac:dyDescent="0.25">
      <c r="A663" t="str">
        <f>'Leverancespecifikation (LÅST)'!C666</f>
        <v>662Afkastsskorstene</v>
      </c>
      <c r="B663" t="str">
        <f>_xlfn.CONCAT('Leverancespecifikation (LÅST)'!J666:L666,'Leverancespecifikation (LÅST)'!V666:CA666)</f>
        <v>4AfkastsskorsteneVentilationskomponentVEN200VEN300ENT325</v>
      </c>
      <c r="C663" t="str">
        <f>'Leverancespecifikation (LÅST)'!N666</f>
        <v>X</v>
      </c>
      <c r="D663" t="str">
        <f>VLOOKUP(Tabel4[[#This Row],[Data fra "5. Basis"]],Leverancespecifikation!C:C,1,FALSE)</f>
        <v>662Afkastsskorstene</v>
      </c>
      <c r="E663" t="str">
        <f>_xlfn.CONCAT(Leverancespecifikation!J666,Leverancespecifikation!K666,Leverancespecifikation!L666,Leverancespecifikation!V666:CA666)</f>
        <v>4AfkastsskorsteneVentilationskomponentVEN200VEN300ENT325</v>
      </c>
      <c r="F663" t="str">
        <f>Leverancespecifikation!N666</f>
        <v>X</v>
      </c>
      <c r="G663" t="str">
        <f t="shared" si="11"/>
        <v/>
      </c>
    </row>
    <row r="664" spans="1:7" x14ac:dyDescent="0.25">
      <c r="A664" t="str">
        <f>'Leverancespecifikation (LÅST)'!C667</f>
        <v>663Indtagsskorstene</v>
      </c>
      <c r="B664" t="str">
        <f>_xlfn.CONCAT('Leverancespecifikation (LÅST)'!J667:L667,'Leverancespecifikation (LÅST)'!V667:CA667)</f>
        <v>4IndtagsskorsteneVentilationskomponentVEN200VEN300ENT325</v>
      </c>
      <c r="C664" t="str">
        <f>'Leverancespecifikation (LÅST)'!N667</f>
        <v>X</v>
      </c>
      <c r="D664" t="str">
        <f>VLOOKUP(Tabel4[[#This Row],[Data fra "5. Basis"]],Leverancespecifikation!C:C,1,FALSE)</f>
        <v>663Indtagsskorstene</v>
      </c>
      <c r="E664" t="str">
        <f>_xlfn.CONCAT(Leverancespecifikation!J667,Leverancespecifikation!K667,Leverancespecifikation!L667,Leverancespecifikation!V667:CA667)</f>
        <v>4IndtagsskorsteneVentilationskomponentVEN200VEN300ENT325</v>
      </c>
      <c r="F664" t="str">
        <f>Leverancespecifikation!N667</f>
        <v>X</v>
      </c>
      <c r="G664" t="str">
        <f t="shared" si="11"/>
        <v/>
      </c>
    </row>
    <row r="665" spans="1:7" x14ac:dyDescent="0.25">
      <c r="A665" t="str">
        <f>'Leverancespecifikation (LÅST)'!C668</f>
        <v>664Indtagsriste i vægge</v>
      </c>
      <c r="B665" t="str">
        <f>_xlfn.CONCAT('Leverancespecifikation (LÅST)'!J668:L668,'Leverancespecifikation (LÅST)'!V668:CA668)</f>
        <v>4Indtagsriste i væggeVentilationskomponentVEN200VEN300ENT325</v>
      </c>
      <c r="C665" t="str">
        <f>'Leverancespecifikation (LÅST)'!N668</f>
        <v>X</v>
      </c>
      <c r="D665" t="str">
        <f>VLOOKUP(Tabel4[[#This Row],[Data fra "5. Basis"]],Leverancespecifikation!C:C,1,FALSE)</f>
        <v>664Indtagsriste i vægge</v>
      </c>
      <c r="E665" t="str">
        <f>_xlfn.CONCAT(Leverancespecifikation!J668,Leverancespecifikation!K668,Leverancespecifikation!L668,Leverancespecifikation!V668:CA668)</f>
        <v>4Indtagsriste i væggeVentilationskomponentVEN200VEN300ENT325</v>
      </c>
      <c r="F665" t="str">
        <f>Leverancespecifikation!N668</f>
        <v>X</v>
      </c>
      <c r="G665" t="str">
        <f t="shared" si="11"/>
        <v/>
      </c>
    </row>
    <row r="666" spans="1:7" x14ac:dyDescent="0.25">
      <c r="A666" t="str">
        <f>'Leverancespecifikation (LÅST)'!C669</f>
        <v>665Taggennemføringer</v>
      </c>
      <c r="B666" t="str">
        <f>_xlfn.CONCAT('Leverancespecifikation (LÅST)'!J669:L669,'Leverancespecifikation (LÅST)'!V669:CA669)</f>
        <v>4TaggennemføringerVentilationskomponent</v>
      </c>
      <c r="C666" t="str">
        <f>'Leverancespecifikation (LÅST)'!N669</f>
        <v>-</v>
      </c>
      <c r="D666" t="str">
        <f>VLOOKUP(Tabel4[[#This Row],[Data fra "5. Basis"]],Leverancespecifikation!C:C,1,FALSE)</f>
        <v>665Taggennemføringer</v>
      </c>
      <c r="E666" t="str">
        <f>_xlfn.CONCAT(Leverancespecifikation!J669,Leverancespecifikation!K669,Leverancespecifikation!L669,Leverancespecifikation!V669:CA669)</f>
        <v>4TaggennemføringerVentilationskomponent</v>
      </c>
      <c r="F666" t="str">
        <f>Leverancespecifikation!N669</f>
        <v>-</v>
      </c>
      <c r="G666" t="str">
        <f t="shared" si="11"/>
        <v/>
      </c>
    </row>
    <row r="667" spans="1:7" x14ac:dyDescent="0.25">
      <c r="A667" t="str">
        <f>'Leverancespecifikation (LÅST)'!C670</f>
        <v>666Membrangennemføringer</v>
      </c>
      <c r="B667" t="str">
        <f>_xlfn.CONCAT('Leverancespecifikation (LÅST)'!J670:L670,'Leverancespecifikation (LÅST)'!V670:CA670)</f>
        <v>4MembrangennemføringerVentilationskomponent</v>
      </c>
      <c r="C667" t="str">
        <f>'Leverancespecifikation (LÅST)'!N670</f>
        <v>-</v>
      </c>
      <c r="D667" t="str">
        <f>VLOOKUP(Tabel4[[#This Row],[Data fra "5. Basis"]],Leverancespecifikation!C:C,1,FALSE)</f>
        <v>666Membrangennemføringer</v>
      </c>
      <c r="E667" t="str">
        <f>_xlfn.CONCAT(Leverancespecifikation!J670,Leverancespecifikation!K670,Leverancespecifikation!L670,Leverancespecifikation!V670:CA670)</f>
        <v>4MembrangennemføringerVentilationskomponent</v>
      </c>
      <c r="F667" t="str">
        <f>Leverancespecifikation!N670</f>
        <v>-</v>
      </c>
      <c r="G667" t="str">
        <f t="shared" si="11"/>
        <v/>
      </c>
    </row>
    <row r="668" spans="1:7" x14ac:dyDescent="0.25">
      <c r="A668" t="str">
        <f>'Leverancespecifikation (LÅST)'!C671</f>
        <v>667Inventar</v>
      </c>
      <c r="B668" t="str">
        <f>_xlfn.CONCAT('Leverancespecifikation (LÅST)'!J671:L671,'Leverancespecifikation (LÅST)'!V671:CA671)</f>
        <v>1Inventar</v>
      </c>
      <c r="C668" t="str">
        <f>'Leverancespecifikation (LÅST)'!N671</f>
        <v>X</v>
      </c>
      <c r="D668" t="str">
        <f>VLOOKUP(Tabel4[[#This Row],[Data fra "5. Basis"]],Leverancespecifikation!C:C,1,FALSE)</f>
        <v>667Inventar</v>
      </c>
      <c r="E668" t="str">
        <f>_xlfn.CONCAT(Leverancespecifikation!J671,Leverancespecifikation!K671,Leverancespecifikation!L671,Leverancespecifikation!V671:CA671)</f>
        <v>1Inventar</v>
      </c>
      <c r="F668" t="str">
        <f>Leverancespecifikation!N671</f>
        <v>X</v>
      </c>
      <c r="G668" t="str">
        <f t="shared" si="11"/>
        <v/>
      </c>
    </row>
    <row r="669" spans="1:7" x14ac:dyDescent="0.25">
      <c r="A669" t="str">
        <f>'Leverancespecifikation (LÅST)'!C672</f>
        <v>668Inventar, fast</v>
      </c>
      <c r="B669" t="str">
        <f>_xlfn.CONCAT('Leverancespecifikation (LÅST)'!J672:L672,'Leverancespecifikation (LÅST)'!V672:CA672)</f>
        <v>2Inventar, fast</v>
      </c>
      <c r="C669" t="str">
        <f>'Leverancespecifikation (LÅST)'!N672</f>
        <v>X</v>
      </c>
      <c r="D669" t="str">
        <f>VLOOKUP(Tabel4[[#This Row],[Data fra "5. Basis"]],Leverancespecifikation!C:C,1,FALSE)</f>
        <v>668Inventar, fast</v>
      </c>
      <c r="E669" t="str">
        <f>_xlfn.CONCAT(Leverancespecifikation!J672,Leverancespecifikation!K672,Leverancespecifikation!L672,Leverancespecifikation!V672:CA672)</f>
        <v>2Inventar, fast</v>
      </c>
      <c r="F669" t="str">
        <f>Leverancespecifikation!N672</f>
        <v>X</v>
      </c>
      <c r="G669" t="str">
        <f t="shared" si="11"/>
        <v/>
      </c>
    </row>
    <row r="670" spans="1:7" x14ac:dyDescent="0.25">
      <c r="A670" t="str">
        <f>'Leverancespecifikation (LÅST)'!C673</f>
        <v>669Skabe, skuffer</v>
      </c>
      <c r="B670" t="str">
        <f>_xlfn.CONCAT('Leverancespecifikation (LÅST)'!J673:L673,'Leverancespecifikation (LÅST)'!V673:CA673)</f>
        <v>4Skabe, skufferInventar ARK300ARK325ARK325</v>
      </c>
      <c r="C670" t="str">
        <f>'Leverancespecifikation (LÅST)'!N673</f>
        <v>X</v>
      </c>
      <c r="D670" t="str">
        <f>VLOOKUP(Tabel4[[#This Row],[Data fra "5. Basis"]],Leverancespecifikation!C:C,1,FALSE)</f>
        <v>669Skabe, skuffer</v>
      </c>
      <c r="E670" t="str">
        <f>_xlfn.CONCAT(Leverancespecifikation!J673,Leverancespecifikation!K673,Leverancespecifikation!L673,Leverancespecifikation!V673:CA673)</f>
        <v>4Skabe, skufferInventar ARK300ARK325ARK325</v>
      </c>
      <c r="F670" t="str">
        <f>Leverancespecifikation!N673</f>
        <v>X</v>
      </c>
      <c r="G670" t="str">
        <f t="shared" si="11"/>
        <v/>
      </c>
    </row>
    <row r="671" spans="1:7" x14ac:dyDescent="0.25">
      <c r="A671" t="str">
        <f>'Leverancespecifikation (LÅST)'!C674</f>
        <v>670Reoler, hylder</v>
      </c>
      <c r="B671" t="str">
        <f>_xlfn.CONCAT('Leverancespecifikation (LÅST)'!J674:L674,'Leverancespecifikation (LÅST)'!V674:CA674)</f>
        <v>4Reoler, hylderInventar ARK300ARK325ARK325</v>
      </c>
      <c r="C671" t="str">
        <f>'Leverancespecifikation (LÅST)'!N674</f>
        <v>X</v>
      </c>
      <c r="D671" t="str">
        <f>VLOOKUP(Tabel4[[#This Row],[Data fra "5. Basis"]],Leverancespecifikation!C:C,1,FALSE)</f>
        <v>670Reoler, hylder</v>
      </c>
      <c r="E671" t="str">
        <f>_xlfn.CONCAT(Leverancespecifikation!J674,Leverancespecifikation!K674,Leverancespecifikation!L674,Leverancespecifikation!V674:CA674)</f>
        <v>4Reoler, hylderInventar ARK300ARK325ARK325</v>
      </c>
      <c r="F671" t="str">
        <f>Leverancespecifikation!N674</f>
        <v>X</v>
      </c>
      <c r="G671" t="str">
        <f t="shared" si="11"/>
        <v/>
      </c>
    </row>
    <row r="672" spans="1:7" x14ac:dyDescent="0.25">
      <c r="A672" t="str">
        <f>'Leverancespecifikation (LÅST)'!C675</f>
        <v>671Siddemøbler, liggemøbler</v>
      </c>
      <c r="B672" t="str">
        <f>_xlfn.CONCAT('Leverancespecifikation (LÅST)'!J675:L675,'Leverancespecifikation (LÅST)'!V675:CA675)</f>
        <v>4Siddemøbler, liggemøblerInventar ARK300ARK325ARK325</v>
      </c>
      <c r="C672" t="str">
        <f>'Leverancespecifikation (LÅST)'!N675</f>
        <v>X</v>
      </c>
      <c r="D672" t="str">
        <f>VLOOKUP(Tabel4[[#This Row],[Data fra "5. Basis"]],Leverancespecifikation!C:C,1,FALSE)</f>
        <v>671Siddemøbler, liggemøbler</v>
      </c>
      <c r="E672" t="str">
        <f>_xlfn.CONCAT(Leverancespecifikation!J675,Leverancespecifikation!K675,Leverancespecifikation!L675,Leverancespecifikation!V675:CA675)</f>
        <v>4Siddemøbler, liggemøblerInventar ARK300ARK325ARK325</v>
      </c>
      <c r="F672" t="str">
        <f>Leverancespecifikation!N675</f>
        <v>X</v>
      </c>
      <c r="G672" t="str">
        <f t="shared" si="11"/>
        <v/>
      </c>
    </row>
    <row r="673" spans="1:7" x14ac:dyDescent="0.25">
      <c r="A673" t="str">
        <f>'Leverancespecifikation (LÅST)'!C676</f>
        <v>672Gardiner, persienner, skærmvægge, forhæng</v>
      </c>
      <c r="B673" t="str">
        <f>_xlfn.CONCAT('Leverancespecifikation (LÅST)'!J676:L676,'Leverancespecifikation (LÅST)'!V676:CA676)</f>
        <v xml:space="preserve">4Gardiner, persienner, skærmvægge, forhængInventar </v>
      </c>
      <c r="C673" t="str">
        <f>'Leverancespecifikation (LÅST)'!N676</f>
        <v>X</v>
      </c>
      <c r="D673" t="str">
        <f>VLOOKUP(Tabel4[[#This Row],[Data fra "5. Basis"]],Leverancespecifikation!C:C,1,FALSE)</f>
        <v>672Gardiner, persienner, skærmvægge, forhæng</v>
      </c>
      <c r="E673" t="str">
        <f>_xlfn.CONCAT(Leverancespecifikation!J676,Leverancespecifikation!K676,Leverancespecifikation!L676,Leverancespecifikation!V676:CA676)</f>
        <v xml:space="preserve">4Gardiner, persienner, skærmvægge, forhængInventar </v>
      </c>
      <c r="F673" t="str">
        <f>Leverancespecifikation!N676</f>
        <v>X</v>
      </c>
      <c r="G673" t="str">
        <f t="shared" si="11"/>
        <v/>
      </c>
    </row>
    <row r="674" spans="1:7" x14ac:dyDescent="0.25">
      <c r="A674" t="str">
        <f>'Leverancespecifikation (LÅST)'!C677</f>
        <v>673Borde, bordplader</v>
      </c>
      <c r="B674" t="str">
        <f>_xlfn.CONCAT('Leverancespecifikation (LÅST)'!J677:L677,'Leverancespecifikation (LÅST)'!V677:CA677)</f>
        <v>4Borde, bordpladerInventar ARK300ARK325ARK325</v>
      </c>
      <c r="C674" t="str">
        <f>'Leverancespecifikation (LÅST)'!N677</f>
        <v>X</v>
      </c>
      <c r="D674" t="str">
        <f>VLOOKUP(Tabel4[[#This Row],[Data fra "5. Basis"]],Leverancespecifikation!C:C,1,FALSE)</f>
        <v>673Borde, bordplader</v>
      </c>
      <c r="E674" t="str">
        <f>_xlfn.CONCAT(Leverancespecifikation!J677,Leverancespecifikation!K677,Leverancespecifikation!L677,Leverancespecifikation!V677:CA677)</f>
        <v>4Borde, bordpladerInventar ARK300ARK325ARK325</v>
      </c>
      <c r="F674" t="str">
        <f>Leverancespecifikation!N677</f>
        <v>X</v>
      </c>
      <c r="G674" t="str">
        <f t="shared" si="11"/>
        <v/>
      </c>
    </row>
    <row r="675" spans="1:7" x14ac:dyDescent="0.25">
      <c r="A675" t="str">
        <f>'Leverancespecifikation (LÅST)'!C678</f>
        <v>674Skilte, tavler</v>
      </c>
      <c r="B675" t="str">
        <f>_xlfn.CONCAT('Leverancespecifikation (LÅST)'!J678:L678,'Leverancespecifikation (LÅST)'!V678:CA678)</f>
        <v>4Skilte, tavlerInventar ARK300ARK325ARK325</v>
      </c>
      <c r="C675" t="str">
        <f>'Leverancespecifikation (LÅST)'!N678</f>
        <v>X</v>
      </c>
      <c r="D675" t="str">
        <f>VLOOKUP(Tabel4[[#This Row],[Data fra "5. Basis"]],Leverancespecifikation!C:C,1,FALSE)</f>
        <v>674Skilte, tavler</v>
      </c>
      <c r="E675" t="str">
        <f>_xlfn.CONCAT(Leverancespecifikation!J678,Leverancespecifikation!K678,Leverancespecifikation!L678,Leverancespecifikation!V678:CA678)</f>
        <v>4Skilte, tavlerInventar ARK300ARK325ARK325</v>
      </c>
      <c r="F675" t="str">
        <f>Leverancespecifikation!N678</f>
        <v>X</v>
      </c>
      <c r="G675" t="str">
        <f t="shared" si="11"/>
        <v/>
      </c>
    </row>
    <row r="676" spans="1:7" x14ac:dyDescent="0.25">
      <c r="A676" t="str">
        <f>'Leverancespecifikation (LÅST)'!C679</f>
        <v>675Garniture</v>
      </c>
      <c r="B676" t="str">
        <f>_xlfn.CONCAT('Leverancespecifikation (LÅST)'!J679:L679,'Leverancespecifikation (LÅST)'!V679:CA679)</f>
        <v>4GarnitureInventar ARK300ARK325ARK325</v>
      </c>
      <c r="C676" t="str">
        <f>'Leverancespecifikation (LÅST)'!N679</f>
        <v>X</v>
      </c>
      <c r="D676" t="str">
        <f>VLOOKUP(Tabel4[[#This Row],[Data fra "5. Basis"]],Leverancespecifikation!C:C,1,FALSE)</f>
        <v>675Garniture</v>
      </c>
      <c r="E676" t="str">
        <f>_xlfn.CONCAT(Leverancespecifikation!J679,Leverancespecifikation!K679,Leverancespecifikation!L679,Leverancespecifikation!V679:CA679)</f>
        <v>4GarnitureInventar ARK300ARK325ARK325</v>
      </c>
      <c r="F676" t="str">
        <f>Leverancespecifikation!N679</f>
        <v>X</v>
      </c>
      <c r="G676" t="str">
        <f t="shared" si="11"/>
        <v/>
      </c>
    </row>
    <row r="677" spans="1:7" x14ac:dyDescent="0.25">
      <c r="A677" t="str">
        <f>'Leverancespecifikation (LÅST)'!C680</f>
        <v>676Inventar, løst</v>
      </c>
      <c r="B677" t="str">
        <f>_xlfn.CONCAT('Leverancespecifikation (LÅST)'!J680:L680,'Leverancespecifikation (LÅST)'!V680:CA680)</f>
        <v>2Inventar, løst</v>
      </c>
      <c r="C677" t="str">
        <f>'Leverancespecifikation (LÅST)'!N680</f>
        <v>X</v>
      </c>
      <c r="D677" t="str">
        <f>VLOOKUP(Tabel4[[#This Row],[Data fra "5. Basis"]],Leverancespecifikation!C:C,1,FALSE)</f>
        <v>676Inventar, løst</v>
      </c>
      <c r="E677" t="str">
        <f>_xlfn.CONCAT(Leverancespecifikation!J680,Leverancespecifikation!K680,Leverancespecifikation!L680,Leverancespecifikation!V680:CA680)</f>
        <v>2Inventar, løst</v>
      </c>
      <c r="F677" t="str">
        <f>Leverancespecifikation!N680</f>
        <v>X</v>
      </c>
      <c r="G677" t="str">
        <f t="shared" si="11"/>
        <v/>
      </c>
    </row>
    <row r="678" spans="1:7" x14ac:dyDescent="0.25">
      <c r="A678" t="str">
        <f>'Leverancespecifikation (LÅST)'!C681</f>
        <v>677Skabe, skuffer</v>
      </c>
      <c r="B678" t="str">
        <f>_xlfn.CONCAT('Leverancespecifikation (LÅST)'!J681:L681,'Leverancespecifikation (LÅST)'!V681:CA681)</f>
        <v>4Skabe, skufferInventar ARK200</v>
      </c>
      <c r="C678" t="str">
        <f>'Leverancespecifikation (LÅST)'!N681</f>
        <v>X</v>
      </c>
      <c r="D678" t="str">
        <f>VLOOKUP(Tabel4[[#This Row],[Data fra "5. Basis"]],Leverancespecifikation!C:C,1,FALSE)</f>
        <v>677Skabe, skuffer</v>
      </c>
      <c r="E678" t="str">
        <f>_xlfn.CONCAT(Leverancespecifikation!J681,Leverancespecifikation!K681,Leverancespecifikation!L681,Leverancespecifikation!V681:CA681)</f>
        <v>4Skabe, skufferInventar ARK200</v>
      </c>
      <c r="F678" t="str">
        <f>Leverancespecifikation!N681</f>
        <v>X</v>
      </c>
      <c r="G678" t="str">
        <f t="shared" si="11"/>
        <v/>
      </c>
    </row>
    <row r="679" spans="1:7" x14ac:dyDescent="0.25">
      <c r="A679" t="str">
        <f>'Leverancespecifikation (LÅST)'!C682</f>
        <v>678Reoler</v>
      </c>
      <c r="B679" t="str">
        <f>_xlfn.CONCAT('Leverancespecifikation (LÅST)'!J682:L682,'Leverancespecifikation (LÅST)'!V682:CA682)</f>
        <v>4ReolerInventar ARK200</v>
      </c>
      <c r="C679" t="str">
        <f>'Leverancespecifikation (LÅST)'!N682</f>
        <v>X</v>
      </c>
      <c r="D679" t="str">
        <f>VLOOKUP(Tabel4[[#This Row],[Data fra "5. Basis"]],Leverancespecifikation!C:C,1,FALSE)</f>
        <v>678Reoler</v>
      </c>
      <c r="E679" t="str">
        <f>_xlfn.CONCAT(Leverancespecifikation!J682,Leverancespecifikation!K682,Leverancespecifikation!L682,Leverancespecifikation!V682:CA682)</f>
        <v>4ReolerInventar ARK200</v>
      </c>
      <c r="F679" t="str">
        <f>Leverancespecifikation!N682</f>
        <v>X</v>
      </c>
      <c r="G679" t="str">
        <f t="shared" si="11"/>
        <v/>
      </c>
    </row>
    <row r="680" spans="1:7" x14ac:dyDescent="0.25">
      <c r="A680" t="str">
        <f>'Leverancespecifikation (LÅST)'!C683</f>
        <v>679Siddemøbler, liggemøbler</v>
      </c>
      <c r="B680" t="str">
        <f>_xlfn.CONCAT('Leverancespecifikation (LÅST)'!J683:L683,'Leverancespecifikation (LÅST)'!V683:CA683)</f>
        <v>4Siddemøbler, liggemøblerInventar ARK200</v>
      </c>
      <c r="C680" t="str">
        <f>'Leverancespecifikation (LÅST)'!N683</f>
        <v>X</v>
      </c>
      <c r="D680" t="str">
        <f>VLOOKUP(Tabel4[[#This Row],[Data fra "5. Basis"]],Leverancespecifikation!C:C,1,FALSE)</f>
        <v>679Siddemøbler, liggemøbler</v>
      </c>
      <c r="E680" t="str">
        <f>_xlfn.CONCAT(Leverancespecifikation!J683,Leverancespecifikation!K683,Leverancespecifikation!L683,Leverancespecifikation!V683:CA683)</f>
        <v>4Siddemøbler, liggemøblerInventar ARK200</v>
      </c>
      <c r="F680" t="str">
        <f>Leverancespecifikation!N683</f>
        <v>X</v>
      </c>
      <c r="G680" t="str">
        <f t="shared" si="11"/>
        <v/>
      </c>
    </row>
    <row r="681" spans="1:7" x14ac:dyDescent="0.25">
      <c r="A681" t="str">
        <f>'Leverancespecifikation (LÅST)'!C684</f>
        <v>680Skærmvægge, forhæng</v>
      </c>
      <c r="B681" t="str">
        <f>_xlfn.CONCAT('Leverancespecifikation (LÅST)'!J684:L684,'Leverancespecifikation (LÅST)'!V684:CA684)</f>
        <v>4Skærmvægge, forhængInventar ARK200</v>
      </c>
      <c r="C681" t="str">
        <f>'Leverancespecifikation (LÅST)'!N684</f>
        <v>X</v>
      </c>
      <c r="D681" t="str">
        <f>VLOOKUP(Tabel4[[#This Row],[Data fra "5. Basis"]],Leverancespecifikation!C:C,1,FALSE)</f>
        <v>680Skærmvægge, forhæng</v>
      </c>
      <c r="E681" t="str">
        <f>_xlfn.CONCAT(Leverancespecifikation!J684,Leverancespecifikation!K684,Leverancespecifikation!L684,Leverancespecifikation!V684:CA684)</f>
        <v>4Skærmvægge, forhængInventar ARK200</v>
      </c>
      <c r="F681" t="str">
        <f>Leverancespecifikation!N684</f>
        <v>X</v>
      </c>
      <c r="G681" t="str">
        <f t="shared" si="11"/>
        <v/>
      </c>
    </row>
    <row r="682" spans="1:7" x14ac:dyDescent="0.25">
      <c r="A682" t="str">
        <f>'Leverancespecifikation (LÅST)'!C685</f>
        <v>681Borde</v>
      </c>
      <c r="B682" t="str">
        <f>_xlfn.CONCAT('Leverancespecifikation (LÅST)'!J685:L685,'Leverancespecifikation (LÅST)'!V685:CA685)</f>
        <v>4BordeInventar ARK200</v>
      </c>
      <c r="C682" t="str">
        <f>'Leverancespecifikation (LÅST)'!N685</f>
        <v>X</v>
      </c>
      <c r="D682" t="str">
        <f>VLOOKUP(Tabel4[[#This Row],[Data fra "5. Basis"]],Leverancespecifikation!C:C,1,FALSE)</f>
        <v>681Borde</v>
      </c>
      <c r="E682" t="str">
        <f>_xlfn.CONCAT(Leverancespecifikation!J685,Leverancespecifikation!K685,Leverancespecifikation!L685,Leverancespecifikation!V685:CA685)</f>
        <v>4BordeInventar ARK200</v>
      </c>
      <c r="F682" t="str">
        <f>Leverancespecifikation!N685</f>
        <v>X</v>
      </c>
      <c r="G682" t="str">
        <f t="shared" si="11"/>
        <v/>
      </c>
    </row>
    <row r="683" spans="1:7" x14ac:dyDescent="0.25">
      <c r="A683" t="str">
        <f>'Leverancespecifikation (LÅST)'!C686</f>
        <v>682Stativer, hylder</v>
      </c>
      <c r="B683" t="str">
        <f>_xlfn.CONCAT('Leverancespecifikation (LÅST)'!J686:L686,'Leverancespecifikation (LÅST)'!V686:CA686)</f>
        <v>4Stativer, hylderInventar ARK200</v>
      </c>
      <c r="C683" t="str">
        <f>'Leverancespecifikation (LÅST)'!N686</f>
        <v>X</v>
      </c>
      <c r="D683" t="str">
        <f>VLOOKUP(Tabel4[[#This Row],[Data fra "5. Basis"]],Leverancespecifikation!C:C,1,FALSE)</f>
        <v>682Stativer, hylder</v>
      </c>
      <c r="E683" t="str">
        <f>_xlfn.CONCAT(Leverancespecifikation!J686,Leverancespecifikation!K686,Leverancespecifikation!L686,Leverancespecifikation!V686:CA686)</f>
        <v>4Stativer, hylderInventar ARK200</v>
      </c>
      <c r="F683" t="str">
        <f>Leverancespecifikation!N686</f>
        <v>X</v>
      </c>
      <c r="G683" t="str">
        <f t="shared" si="11"/>
        <v/>
      </c>
    </row>
    <row r="684" spans="1:7" x14ac:dyDescent="0.25">
      <c r="A684" t="str">
        <f>'Leverancespecifikation (LÅST)'!C687</f>
        <v>683Måtter, tæpper, løbere</v>
      </c>
      <c r="B684" t="str">
        <f>_xlfn.CONCAT('Leverancespecifikation (LÅST)'!J687:L687,'Leverancespecifikation (LÅST)'!V687:CA687)</f>
        <v>4Måtter, tæpper, løbereInventar ARK200</v>
      </c>
      <c r="C684" t="str">
        <f>'Leverancespecifikation (LÅST)'!N687</f>
        <v>X</v>
      </c>
      <c r="D684" t="str">
        <f>VLOOKUP(Tabel4[[#This Row],[Data fra "5. Basis"]],Leverancespecifikation!C:C,1,FALSE)</f>
        <v>683Måtter, tæpper, løbere</v>
      </c>
      <c r="E684" t="str">
        <f>_xlfn.CONCAT(Leverancespecifikation!J687,Leverancespecifikation!K687,Leverancespecifikation!L687,Leverancespecifikation!V687:CA687)</f>
        <v>4Måtter, tæpper, løbereInventar ARK200</v>
      </c>
      <c r="F684" t="str">
        <f>Leverancespecifikation!N687</f>
        <v>X</v>
      </c>
      <c r="G684" t="str">
        <f t="shared" si="11"/>
        <v/>
      </c>
    </row>
    <row r="685" spans="1:7" x14ac:dyDescent="0.25">
      <c r="A685" t="str">
        <f>'Leverancespecifikation (LÅST)'!C688</f>
        <v>684Øvrige</v>
      </c>
      <c r="B685" t="str">
        <f>_xlfn.CONCAT('Leverancespecifikation (LÅST)'!J688:L688,'Leverancespecifikation (LÅST)'!V688:CA688)</f>
        <v>1Øvrige</v>
      </c>
      <c r="C685" t="str">
        <f>'Leverancespecifikation (LÅST)'!N688</f>
        <v>X</v>
      </c>
      <c r="D685" t="str">
        <f>VLOOKUP(Tabel4[[#This Row],[Data fra "5. Basis"]],Leverancespecifikation!C:C,1,FALSE)</f>
        <v>684Øvrige</v>
      </c>
      <c r="E685" t="str">
        <f>_xlfn.CONCAT(Leverancespecifikation!J688,Leverancespecifikation!K688,Leverancespecifikation!L688,Leverancespecifikation!V688:CA688)</f>
        <v>1Øvrige</v>
      </c>
      <c r="F685" t="str">
        <f>Leverancespecifikation!N688</f>
        <v>X</v>
      </c>
      <c r="G685" t="str">
        <f t="shared" si="11"/>
        <v/>
      </c>
    </row>
    <row r="686" spans="1:7" x14ac:dyDescent="0.25">
      <c r="A686" t="str">
        <f>'Leverancespecifikation (LÅST)'!C689</f>
        <v>685Rum &amp; Arealer</v>
      </c>
      <c r="B686" t="str">
        <f>_xlfn.CONCAT('Leverancespecifikation (LÅST)'!J689:L689,'Leverancespecifikation (LÅST)'!V689:CA689)</f>
        <v>2Rum &amp; Arealer</v>
      </c>
      <c r="C686" t="str">
        <f>'Leverancespecifikation (LÅST)'!N689</f>
        <v>X</v>
      </c>
      <c r="D686" t="str">
        <f>VLOOKUP(Tabel4[[#This Row],[Data fra "5. Basis"]],Leverancespecifikation!C:C,1,FALSE)</f>
        <v>685Rum &amp; Arealer</v>
      </c>
      <c r="E686" t="str">
        <f>_xlfn.CONCAT(Leverancespecifikation!J689,Leverancespecifikation!K689,Leverancespecifikation!L689,Leverancespecifikation!V689:CA689)</f>
        <v>2Rum &amp; Arealer</v>
      </c>
      <c r="F686" t="str">
        <f>Leverancespecifikation!N689</f>
        <v>X</v>
      </c>
      <c r="G686" t="str">
        <f t="shared" si="11"/>
        <v/>
      </c>
    </row>
    <row r="687" spans="1:7" x14ac:dyDescent="0.25">
      <c r="A687" t="str">
        <f>'Leverancespecifikation (LÅST)'!C690</f>
        <v>686Bygværkets Bruttoarealer</v>
      </c>
      <c r="B687" t="str">
        <f>_xlfn.CONCAT('Leverancespecifikation (LÅST)'!J690:L690,'Leverancespecifikation (LÅST)'!V690:CA690)</f>
        <v>4Bygværkets BruttoarealerBruttoarealerARK200ARK300ARK325ARK325</v>
      </c>
      <c r="C687" t="str">
        <f>'Leverancespecifikation (LÅST)'!N690</f>
        <v>X</v>
      </c>
      <c r="D687" t="str">
        <f>VLOOKUP(Tabel4[[#This Row],[Data fra "5. Basis"]],Leverancespecifikation!C:C,1,FALSE)</f>
        <v>686Bygværkets Bruttoarealer</v>
      </c>
      <c r="E687" t="str">
        <f>_xlfn.CONCAT(Leverancespecifikation!J690,Leverancespecifikation!K690,Leverancespecifikation!L690,Leverancespecifikation!V690:CA690)</f>
        <v>4Bygværkets BruttoarealerBruttoarealerARK200ARK300ARK325ARK325</v>
      </c>
      <c r="F687" t="str">
        <f>Leverancespecifikation!N690</f>
        <v>X</v>
      </c>
      <c r="G687" t="str">
        <f t="shared" si="11"/>
        <v/>
      </c>
    </row>
    <row r="688" spans="1:7" x14ac:dyDescent="0.25">
      <c r="A688" t="str">
        <f>'Leverancespecifikation (LÅST)'!C691</f>
        <v>687Rum Nettoarealer</v>
      </c>
      <c r="B688" t="str">
        <f>_xlfn.CONCAT('Leverancespecifikation (LÅST)'!J691:L691,'Leverancespecifikation (LÅST)'!V691:CA691)</f>
        <v>4Rum NettoarealerRumARK200ARK300ARK325ARK325</v>
      </c>
      <c r="C688" t="str">
        <f>'Leverancespecifikation (LÅST)'!N691</f>
        <v>X</v>
      </c>
      <c r="D688" t="str">
        <f>VLOOKUP(Tabel4[[#This Row],[Data fra "5. Basis"]],Leverancespecifikation!C:C,1,FALSE)</f>
        <v>687Rum Nettoarealer</v>
      </c>
      <c r="E688" t="str">
        <f>_xlfn.CONCAT(Leverancespecifikation!J691,Leverancespecifikation!K691,Leverancespecifikation!L691,Leverancespecifikation!V691:CA691)</f>
        <v>4Rum NettoarealerRumARK200ARK300ARK325ARK325</v>
      </c>
      <c r="F688" t="str">
        <f>Leverancespecifikation!N691</f>
        <v>X</v>
      </c>
      <c r="G688" t="str">
        <f t="shared" si="11"/>
        <v/>
      </c>
    </row>
    <row r="689" spans="1:7" x14ac:dyDescent="0.25">
      <c r="A689" t="str">
        <f>'Leverancespecifikation (LÅST)'!C692</f>
        <v>688Projektspecifikke</v>
      </c>
      <c r="B689" t="str">
        <f>_xlfn.CONCAT('Leverancespecifikation (LÅST)'!J692:L692,'Leverancespecifikation (LÅST)'!V692:CA692)</f>
        <v>1Projektspecifikke</v>
      </c>
      <c r="C689" t="str">
        <f>'Leverancespecifikation (LÅST)'!N692</f>
        <v>-</v>
      </c>
      <c r="D689" t="str">
        <f>VLOOKUP(Tabel4[[#This Row],[Data fra "5. Basis"]],Leverancespecifikation!C:C,1,FALSE)</f>
        <v>688Projektspecifikke</v>
      </c>
      <c r="E689" t="str">
        <f>_xlfn.CONCAT(Leverancespecifikation!J692,Leverancespecifikation!K692,Leverancespecifikation!L692,Leverancespecifikation!V692:CA692)</f>
        <v>1Projektspecifikke</v>
      </c>
      <c r="F689" t="str">
        <f>Leverancespecifikation!N692</f>
        <v>-</v>
      </c>
      <c r="G689" t="str">
        <f t="shared" si="11"/>
        <v/>
      </c>
    </row>
    <row r="690" spans="1:7" x14ac:dyDescent="0.25">
      <c r="A690" t="str">
        <f>'Leverancespecifikation (LÅST)'!C693</f>
        <v>689-</v>
      </c>
      <c r="B690" t="str">
        <f>_xlfn.CONCAT('Leverancespecifikation (LÅST)'!J693:L693,'Leverancespecifikation (LÅST)'!V693:CA693)</f>
        <v>--</v>
      </c>
      <c r="C690" t="str">
        <f>'Leverancespecifikation (LÅST)'!N693</f>
        <v>-</v>
      </c>
      <c r="D690" t="str">
        <f>VLOOKUP(Tabel4[[#This Row],[Data fra "5. Basis"]],Leverancespecifikation!C:C,1,FALSE)</f>
        <v>689-</v>
      </c>
      <c r="E690" t="str">
        <f>_xlfn.CONCAT(Leverancespecifikation!J693,Leverancespecifikation!K693,Leverancespecifikation!L693,Leverancespecifikation!V693:CA693)</f>
        <v>--</v>
      </c>
      <c r="F690" t="str">
        <f>Leverancespecifikation!N693</f>
        <v>-</v>
      </c>
      <c r="G690" t="str">
        <f t="shared" si="11"/>
        <v/>
      </c>
    </row>
    <row r="691" spans="1:7" x14ac:dyDescent="0.25">
      <c r="A691" t="str">
        <f>'Leverancespecifikation (LÅST)'!C694</f>
        <v>690-</v>
      </c>
      <c r="B691" t="str">
        <f>_xlfn.CONCAT('Leverancespecifikation (LÅST)'!J694:L694,'Leverancespecifikation (LÅST)'!V694:CA694)</f>
        <v>--</v>
      </c>
      <c r="C691" t="str">
        <f>'Leverancespecifikation (LÅST)'!N694</f>
        <v>-</v>
      </c>
      <c r="D691" t="str">
        <f>VLOOKUP(Tabel4[[#This Row],[Data fra "5. Basis"]],Leverancespecifikation!C:C,1,FALSE)</f>
        <v>690-</v>
      </c>
      <c r="E691" t="str">
        <f>_xlfn.CONCAT(Leverancespecifikation!J694,Leverancespecifikation!K694,Leverancespecifikation!L694,Leverancespecifikation!V694:CA694)</f>
        <v>--</v>
      </c>
      <c r="F691" t="str">
        <f>Leverancespecifikation!N694</f>
        <v>-</v>
      </c>
      <c r="G691" t="str">
        <f t="shared" si="11"/>
        <v/>
      </c>
    </row>
    <row r="692" spans="1:7" x14ac:dyDescent="0.25">
      <c r="A692" t="str">
        <f>'Leverancespecifikation (LÅST)'!C695</f>
        <v>691-</v>
      </c>
      <c r="B692" t="str">
        <f>_xlfn.CONCAT('Leverancespecifikation (LÅST)'!J695:L695,'Leverancespecifikation (LÅST)'!V695:CA695)</f>
        <v>--</v>
      </c>
      <c r="C692" t="str">
        <f>'Leverancespecifikation (LÅST)'!N695</f>
        <v>-</v>
      </c>
      <c r="D692" t="str">
        <f>VLOOKUP(Tabel4[[#This Row],[Data fra "5. Basis"]],Leverancespecifikation!C:C,1,FALSE)</f>
        <v>691-</v>
      </c>
      <c r="E692" t="str">
        <f>_xlfn.CONCAT(Leverancespecifikation!J695,Leverancespecifikation!K695,Leverancespecifikation!L695,Leverancespecifikation!V695:CA695)</f>
        <v>--</v>
      </c>
      <c r="F692" t="str">
        <f>Leverancespecifikation!N695</f>
        <v>-</v>
      </c>
      <c r="G692" t="str">
        <f t="shared" si="11"/>
        <v/>
      </c>
    </row>
    <row r="693" spans="1:7" x14ac:dyDescent="0.25">
      <c r="A693" t="str">
        <f>'Leverancespecifikation (LÅST)'!C696</f>
        <v>692-</v>
      </c>
      <c r="B693" t="str">
        <f>_xlfn.CONCAT('Leverancespecifikation (LÅST)'!J696:L696,'Leverancespecifikation (LÅST)'!V696:CA696)</f>
        <v>--</v>
      </c>
      <c r="C693" t="str">
        <f>'Leverancespecifikation (LÅST)'!N696</f>
        <v>-</v>
      </c>
      <c r="D693" t="str">
        <f>VLOOKUP(Tabel4[[#This Row],[Data fra "5. Basis"]],Leverancespecifikation!C:C,1,FALSE)</f>
        <v>692-</v>
      </c>
      <c r="E693" t="str">
        <f>_xlfn.CONCAT(Leverancespecifikation!J696,Leverancespecifikation!K696,Leverancespecifikation!L696,Leverancespecifikation!V696:CA696)</f>
        <v>--</v>
      </c>
      <c r="F693" t="str">
        <f>Leverancespecifikation!N696</f>
        <v>-</v>
      </c>
      <c r="G693" t="str">
        <f t="shared" si="11"/>
        <v/>
      </c>
    </row>
    <row r="694" spans="1:7" x14ac:dyDescent="0.25">
      <c r="A694" t="str">
        <f>'Leverancespecifikation (LÅST)'!C697</f>
        <v>693-</v>
      </c>
      <c r="B694" t="str">
        <f>_xlfn.CONCAT('Leverancespecifikation (LÅST)'!J697:L697,'Leverancespecifikation (LÅST)'!V697:CA697)</f>
        <v>--</v>
      </c>
      <c r="C694" t="str">
        <f>'Leverancespecifikation (LÅST)'!N697</f>
        <v>-</v>
      </c>
      <c r="D694" t="str">
        <f>VLOOKUP(Tabel4[[#This Row],[Data fra "5. Basis"]],Leverancespecifikation!C:C,1,FALSE)</f>
        <v>693-</v>
      </c>
      <c r="E694" t="str">
        <f>_xlfn.CONCAT(Leverancespecifikation!J697,Leverancespecifikation!K697,Leverancespecifikation!L697,Leverancespecifikation!V697:CA697)</f>
        <v>--</v>
      </c>
      <c r="F694" t="str">
        <f>Leverancespecifikation!N697</f>
        <v>-</v>
      </c>
      <c r="G694" t="str">
        <f t="shared" si="11"/>
        <v/>
      </c>
    </row>
    <row r="695" spans="1:7" x14ac:dyDescent="0.25">
      <c r="A695" t="str">
        <f>'Leverancespecifikation (LÅST)'!C698</f>
        <v>694-</v>
      </c>
      <c r="B695" t="str">
        <f>_xlfn.CONCAT('Leverancespecifikation (LÅST)'!J698:L698,'Leverancespecifikation (LÅST)'!V698:CA698)</f>
        <v>--</v>
      </c>
      <c r="C695" t="str">
        <f>'Leverancespecifikation (LÅST)'!N698</f>
        <v>-</v>
      </c>
      <c r="D695" t="str">
        <f>VLOOKUP(Tabel4[[#This Row],[Data fra "5. Basis"]],Leverancespecifikation!C:C,1,FALSE)</f>
        <v>694-</v>
      </c>
      <c r="E695" t="str">
        <f>_xlfn.CONCAT(Leverancespecifikation!J698,Leverancespecifikation!K698,Leverancespecifikation!L698,Leverancespecifikation!V698:CA698)</f>
        <v>--</v>
      </c>
      <c r="F695" t="str">
        <f>Leverancespecifikation!N698</f>
        <v>-</v>
      </c>
      <c r="G695" t="str">
        <f t="shared" si="11"/>
        <v/>
      </c>
    </row>
    <row r="696" spans="1:7" x14ac:dyDescent="0.25">
      <c r="A696" t="str">
        <f>'Leverancespecifikation (LÅST)'!C699</f>
        <v>695-</v>
      </c>
      <c r="B696" t="str">
        <f>_xlfn.CONCAT('Leverancespecifikation (LÅST)'!J699:L699,'Leverancespecifikation (LÅST)'!V699:CA699)</f>
        <v>--</v>
      </c>
      <c r="C696" t="str">
        <f>'Leverancespecifikation (LÅST)'!N699</f>
        <v>-</v>
      </c>
      <c r="D696" t="str">
        <f>VLOOKUP(Tabel4[[#This Row],[Data fra "5. Basis"]],Leverancespecifikation!C:C,1,FALSE)</f>
        <v>695-</v>
      </c>
      <c r="E696" t="str">
        <f>_xlfn.CONCAT(Leverancespecifikation!J699,Leverancespecifikation!K699,Leverancespecifikation!L699,Leverancespecifikation!V699:CA699)</f>
        <v>--</v>
      </c>
      <c r="F696" t="str">
        <f>Leverancespecifikation!N699</f>
        <v>-</v>
      </c>
      <c r="G696" t="str">
        <f t="shared" si="11"/>
        <v/>
      </c>
    </row>
    <row r="697" spans="1:7" x14ac:dyDescent="0.25">
      <c r="A697" t="str">
        <f>'Leverancespecifikation (LÅST)'!C700</f>
        <v>696-</v>
      </c>
      <c r="B697" t="str">
        <f>_xlfn.CONCAT('Leverancespecifikation (LÅST)'!J700:L700,'Leverancespecifikation (LÅST)'!V700:CA700)</f>
        <v>--</v>
      </c>
      <c r="C697" t="str">
        <f>'Leverancespecifikation (LÅST)'!N700</f>
        <v>-</v>
      </c>
      <c r="D697" t="str">
        <f>VLOOKUP(Tabel4[[#This Row],[Data fra "5. Basis"]],Leverancespecifikation!C:C,1,FALSE)</f>
        <v>696-</v>
      </c>
      <c r="E697" t="str">
        <f>_xlfn.CONCAT(Leverancespecifikation!J700,Leverancespecifikation!K700,Leverancespecifikation!L700,Leverancespecifikation!V700:CA700)</f>
        <v>--</v>
      </c>
      <c r="F697" t="str">
        <f>Leverancespecifikation!N700</f>
        <v>-</v>
      </c>
      <c r="G697" t="str">
        <f t="shared" si="11"/>
        <v/>
      </c>
    </row>
    <row r="698" spans="1:7" x14ac:dyDescent="0.25">
      <c r="A698" t="str">
        <f>'Leverancespecifikation (LÅST)'!C701</f>
        <v>697-</v>
      </c>
      <c r="B698" t="str">
        <f>_xlfn.CONCAT('Leverancespecifikation (LÅST)'!J701:L701,'Leverancespecifikation (LÅST)'!V701:CA701)</f>
        <v>--</v>
      </c>
      <c r="C698" t="str">
        <f>'Leverancespecifikation (LÅST)'!N701</f>
        <v>-</v>
      </c>
      <c r="D698" t="str">
        <f>VLOOKUP(Tabel4[[#This Row],[Data fra "5. Basis"]],Leverancespecifikation!C:C,1,FALSE)</f>
        <v>697-</v>
      </c>
      <c r="E698" t="str">
        <f>_xlfn.CONCAT(Leverancespecifikation!J701,Leverancespecifikation!K701,Leverancespecifikation!L701,Leverancespecifikation!V701:CA701)</f>
        <v>--</v>
      </c>
      <c r="F698" t="str">
        <f>Leverancespecifikation!N701</f>
        <v>-</v>
      </c>
      <c r="G698" t="str">
        <f t="shared" si="11"/>
        <v/>
      </c>
    </row>
    <row r="699" spans="1:7" x14ac:dyDescent="0.25">
      <c r="A699" t="str">
        <f>'Leverancespecifikation (LÅST)'!C702</f>
        <v>698-</v>
      </c>
      <c r="B699" t="str">
        <f>_xlfn.CONCAT('Leverancespecifikation (LÅST)'!J702:L702,'Leverancespecifikation (LÅST)'!V702:CA702)</f>
        <v>--</v>
      </c>
      <c r="C699" t="str">
        <f>'Leverancespecifikation (LÅST)'!N702</f>
        <v>-</v>
      </c>
      <c r="D699" t="str">
        <f>VLOOKUP(Tabel4[[#This Row],[Data fra "5. Basis"]],Leverancespecifikation!C:C,1,FALSE)</f>
        <v>698-</v>
      </c>
      <c r="E699" t="str">
        <f>_xlfn.CONCAT(Leverancespecifikation!J702,Leverancespecifikation!K702,Leverancespecifikation!L702,Leverancespecifikation!V702:CA702)</f>
        <v>--</v>
      </c>
      <c r="F699" t="str">
        <f>Leverancespecifikation!N702</f>
        <v>-</v>
      </c>
      <c r="G699" t="str">
        <f t="shared" si="11"/>
        <v/>
      </c>
    </row>
    <row r="700" spans="1:7" x14ac:dyDescent="0.25">
      <c r="A700" t="str">
        <f>'Leverancespecifikation (LÅST)'!C703</f>
        <v>699-</v>
      </c>
      <c r="B700" t="str">
        <f>_xlfn.CONCAT('Leverancespecifikation (LÅST)'!J703:L703,'Leverancespecifikation (LÅST)'!V703:CA703)</f>
        <v>--</v>
      </c>
      <c r="C700" t="str">
        <f>'Leverancespecifikation (LÅST)'!N703</f>
        <v>-</v>
      </c>
      <c r="D700" t="str">
        <f>VLOOKUP(Tabel4[[#This Row],[Data fra "5. Basis"]],Leverancespecifikation!C:C,1,FALSE)</f>
        <v>699-</v>
      </c>
      <c r="E700" t="str">
        <f>_xlfn.CONCAT(Leverancespecifikation!J703,Leverancespecifikation!K703,Leverancespecifikation!L703,Leverancespecifikation!V703:CA703)</f>
        <v>--</v>
      </c>
      <c r="F700" t="str">
        <f>Leverancespecifikation!N703</f>
        <v>-</v>
      </c>
      <c r="G700" t="str">
        <f t="shared" si="11"/>
        <v/>
      </c>
    </row>
    <row r="701" spans="1:7" x14ac:dyDescent="0.25">
      <c r="A701" t="str">
        <f>'Leverancespecifikation (LÅST)'!C704</f>
        <v>700-</v>
      </c>
      <c r="B701" t="str">
        <f>_xlfn.CONCAT('Leverancespecifikation (LÅST)'!J704:L704,'Leverancespecifikation (LÅST)'!V704:CA704)</f>
        <v>--</v>
      </c>
      <c r="C701" t="str">
        <f>'Leverancespecifikation (LÅST)'!N704</f>
        <v>-</v>
      </c>
      <c r="D701" t="str">
        <f>VLOOKUP(Tabel4[[#This Row],[Data fra "5. Basis"]],Leverancespecifikation!C:C,1,FALSE)</f>
        <v>700-</v>
      </c>
      <c r="E701" t="str">
        <f>_xlfn.CONCAT(Leverancespecifikation!J704,Leverancespecifikation!K704,Leverancespecifikation!L704,Leverancespecifikation!V704:CA704)</f>
        <v>--</v>
      </c>
      <c r="F701" t="str">
        <f>Leverancespecifikation!N704</f>
        <v>-</v>
      </c>
      <c r="G701" t="str">
        <f t="shared" si="11"/>
        <v/>
      </c>
    </row>
    <row r="702" spans="1:7" x14ac:dyDescent="0.25">
      <c r="A702" t="str">
        <f>'Leverancespecifikation (LÅST)'!C705</f>
        <v>701-</v>
      </c>
      <c r="B702" t="str">
        <f>_xlfn.CONCAT('Leverancespecifikation (LÅST)'!J705:L705,'Leverancespecifikation (LÅST)'!V705:CA705)</f>
        <v>--</v>
      </c>
      <c r="C702" t="str">
        <f>'Leverancespecifikation (LÅST)'!N705</f>
        <v>-</v>
      </c>
      <c r="D702" t="str">
        <f>VLOOKUP(Tabel4[[#This Row],[Data fra "5. Basis"]],Leverancespecifikation!C:C,1,FALSE)</f>
        <v>701-</v>
      </c>
      <c r="E702" t="str">
        <f>_xlfn.CONCAT(Leverancespecifikation!J705,Leverancespecifikation!K705,Leverancespecifikation!L705,Leverancespecifikation!V705:CA705)</f>
        <v>--</v>
      </c>
      <c r="F702" t="str">
        <f>Leverancespecifikation!N705</f>
        <v>-</v>
      </c>
      <c r="G702" t="str">
        <f t="shared" si="11"/>
        <v/>
      </c>
    </row>
    <row r="703" spans="1:7" x14ac:dyDescent="0.25">
      <c r="A703" t="str">
        <f>'Leverancespecifikation (LÅST)'!C706</f>
        <v>702-</v>
      </c>
      <c r="B703" t="str">
        <f>_xlfn.CONCAT('Leverancespecifikation (LÅST)'!J706:L706,'Leverancespecifikation (LÅST)'!V706:CA706)</f>
        <v>--</v>
      </c>
      <c r="C703" t="str">
        <f>'Leverancespecifikation (LÅST)'!N706</f>
        <v>-</v>
      </c>
      <c r="D703" t="str">
        <f>VLOOKUP(Tabel4[[#This Row],[Data fra "5. Basis"]],Leverancespecifikation!C:C,1,FALSE)</f>
        <v>702-</v>
      </c>
      <c r="E703" t="str">
        <f>_xlfn.CONCAT(Leverancespecifikation!J706,Leverancespecifikation!K706,Leverancespecifikation!L706,Leverancespecifikation!V706:CA706)</f>
        <v>--</v>
      </c>
      <c r="F703" t="str">
        <f>Leverancespecifikation!N706</f>
        <v>-</v>
      </c>
      <c r="G703" t="str">
        <f t="shared" si="11"/>
        <v/>
      </c>
    </row>
    <row r="704" spans="1:7" x14ac:dyDescent="0.25">
      <c r="A704" t="str">
        <f>'Leverancespecifikation (LÅST)'!C707</f>
        <v>703-</v>
      </c>
      <c r="B704" t="str">
        <f>_xlfn.CONCAT('Leverancespecifikation (LÅST)'!J707:L707,'Leverancespecifikation (LÅST)'!V707:CA707)</f>
        <v>--</v>
      </c>
      <c r="C704" t="str">
        <f>'Leverancespecifikation (LÅST)'!N707</f>
        <v>-</v>
      </c>
      <c r="D704" t="str">
        <f>VLOOKUP(Tabel4[[#This Row],[Data fra "5. Basis"]],Leverancespecifikation!C:C,1,FALSE)</f>
        <v>703-</v>
      </c>
      <c r="E704" t="str">
        <f>_xlfn.CONCAT(Leverancespecifikation!J707,Leverancespecifikation!K707,Leverancespecifikation!L707,Leverancespecifikation!V707:CA707)</f>
        <v>--</v>
      </c>
      <c r="F704" t="str">
        <f>Leverancespecifikation!N707</f>
        <v>-</v>
      </c>
      <c r="G704" t="str">
        <f t="shared" si="11"/>
        <v/>
      </c>
    </row>
    <row r="705" spans="1:7" x14ac:dyDescent="0.25">
      <c r="A705" t="str">
        <f>'Leverancespecifikation (LÅST)'!C708</f>
        <v>704-</v>
      </c>
      <c r="B705" t="str">
        <f>_xlfn.CONCAT('Leverancespecifikation (LÅST)'!J708:L708,'Leverancespecifikation (LÅST)'!V708:CA708)</f>
        <v>--</v>
      </c>
      <c r="C705" t="str">
        <f>'Leverancespecifikation (LÅST)'!N708</f>
        <v>-</v>
      </c>
      <c r="D705" t="str">
        <f>VLOOKUP(Tabel4[[#This Row],[Data fra "5. Basis"]],Leverancespecifikation!C:C,1,FALSE)</f>
        <v>704-</v>
      </c>
      <c r="E705" t="str">
        <f>_xlfn.CONCAT(Leverancespecifikation!J708,Leverancespecifikation!K708,Leverancespecifikation!L708,Leverancespecifikation!V708:CA708)</f>
        <v>--</v>
      </c>
      <c r="F705" t="str">
        <f>Leverancespecifikation!N708</f>
        <v>-</v>
      </c>
      <c r="G705" t="str">
        <f t="shared" si="11"/>
        <v/>
      </c>
    </row>
    <row r="706" spans="1:7" x14ac:dyDescent="0.25">
      <c r="A706" t="str">
        <f>'Leverancespecifikation (LÅST)'!C709</f>
        <v>705-</v>
      </c>
      <c r="B706" t="str">
        <f>_xlfn.CONCAT('Leverancespecifikation (LÅST)'!J709:L709,'Leverancespecifikation (LÅST)'!V709:CA709)</f>
        <v>--</v>
      </c>
      <c r="C706" t="str">
        <f>'Leverancespecifikation (LÅST)'!N709</f>
        <v>-</v>
      </c>
      <c r="D706" t="str">
        <f>VLOOKUP(Tabel4[[#This Row],[Data fra "5. Basis"]],Leverancespecifikation!C:C,1,FALSE)</f>
        <v>705-</v>
      </c>
      <c r="E706" t="str">
        <f>_xlfn.CONCAT(Leverancespecifikation!J709,Leverancespecifikation!K709,Leverancespecifikation!L709,Leverancespecifikation!V709:CA709)</f>
        <v>--</v>
      </c>
      <c r="F706" t="str">
        <f>Leverancespecifikation!N709</f>
        <v>-</v>
      </c>
      <c r="G706" t="str">
        <f t="shared" si="11"/>
        <v/>
      </c>
    </row>
    <row r="707" spans="1:7" x14ac:dyDescent="0.25">
      <c r="A707" t="str">
        <f>'Leverancespecifikation (LÅST)'!C710</f>
        <v>706-</v>
      </c>
      <c r="B707" t="str">
        <f>_xlfn.CONCAT('Leverancespecifikation (LÅST)'!J710:L710,'Leverancespecifikation (LÅST)'!V710:CA710)</f>
        <v>--</v>
      </c>
      <c r="C707" t="str">
        <f>'Leverancespecifikation (LÅST)'!N710</f>
        <v>-</v>
      </c>
      <c r="D707" t="str">
        <f>VLOOKUP(Tabel4[[#This Row],[Data fra "5. Basis"]],Leverancespecifikation!C:C,1,FALSE)</f>
        <v>706-</v>
      </c>
      <c r="E707" t="str">
        <f>_xlfn.CONCAT(Leverancespecifikation!J710,Leverancespecifikation!K710,Leverancespecifikation!L710,Leverancespecifikation!V710:CA710)</f>
        <v>--</v>
      </c>
      <c r="F707" t="str">
        <f>Leverancespecifikation!N710</f>
        <v>-</v>
      </c>
      <c r="G707" t="str">
        <f t="shared" ref="G707:G770" si="12">IF(B707=E707,IF(C707=F707,"","P"),"P")</f>
        <v/>
      </c>
    </row>
    <row r="708" spans="1:7" x14ac:dyDescent="0.25">
      <c r="A708" t="str">
        <f>'Leverancespecifikation (LÅST)'!C711</f>
        <v>707-</v>
      </c>
      <c r="B708" t="str">
        <f>_xlfn.CONCAT('Leverancespecifikation (LÅST)'!J711:L711,'Leverancespecifikation (LÅST)'!V711:CA711)</f>
        <v>--</v>
      </c>
      <c r="C708" t="str">
        <f>'Leverancespecifikation (LÅST)'!N711</f>
        <v>-</v>
      </c>
      <c r="D708" t="str">
        <f>VLOOKUP(Tabel4[[#This Row],[Data fra "5. Basis"]],Leverancespecifikation!C:C,1,FALSE)</f>
        <v>707-</v>
      </c>
      <c r="E708" t="str">
        <f>_xlfn.CONCAT(Leverancespecifikation!J711,Leverancespecifikation!K711,Leverancespecifikation!L711,Leverancespecifikation!V711:CA711)</f>
        <v>--</v>
      </c>
      <c r="F708" t="str">
        <f>Leverancespecifikation!N711</f>
        <v>-</v>
      </c>
      <c r="G708" t="str">
        <f t="shared" si="12"/>
        <v/>
      </c>
    </row>
    <row r="709" spans="1:7" x14ac:dyDescent="0.25">
      <c r="A709" t="str">
        <f>'Leverancespecifikation (LÅST)'!C712</f>
        <v>708-</v>
      </c>
      <c r="B709" t="str">
        <f>_xlfn.CONCAT('Leverancespecifikation (LÅST)'!J712:L712,'Leverancespecifikation (LÅST)'!V712:CA712)</f>
        <v>--</v>
      </c>
      <c r="C709" t="str">
        <f>'Leverancespecifikation (LÅST)'!N712</f>
        <v>-</v>
      </c>
      <c r="D709" t="str">
        <f>VLOOKUP(Tabel4[[#This Row],[Data fra "5. Basis"]],Leverancespecifikation!C:C,1,FALSE)</f>
        <v>708-</v>
      </c>
      <c r="E709" t="str">
        <f>_xlfn.CONCAT(Leverancespecifikation!J712,Leverancespecifikation!K712,Leverancespecifikation!L712,Leverancespecifikation!V712:CA712)</f>
        <v>--</v>
      </c>
      <c r="F709" t="str">
        <f>Leverancespecifikation!N712</f>
        <v>-</v>
      </c>
      <c r="G709" t="str">
        <f t="shared" si="12"/>
        <v/>
      </c>
    </row>
    <row r="710" spans="1:7" x14ac:dyDescent="0.25">
      <c r="A710" t="str">
        <f>'Leverancespecifikation (LÅST)'!C713</f>
        <v>709-</v>
      </c>
      <c r="B710" t="str">
        <f>_xlfn.CONCAT('Leverancespecifikation (LÅST)'!J713:L713,'Leverancespecifikation (LÅST)'!V713:CA713)</f>
        <v>--</v>
      </c>
      <c r="C710" t="str">
        <f>'Leverancespecifikation (LÅST)'!N713</f>
        <v>-</v>
      </c>
      <c r="D710" t="str">
        <f>VLOOKUP(Tabel4[[#This Row],[Data fra "5. Basis"]],Leverancespecifikation!C:C,1,FALSE)</f>
        <v>709-</v>
      </c>
      <c r="E710" t="str">
        <f>_xlfn.CONCAT(Leverancespecifikation!J713,Leverancespecifikation!K713,Leverancespecifikation!L713,Leverancespecifikation!V713:CA713)</f>
        <v>--</v>
      </c>
      <c r="F710" t="str">
        <f>Leverancespecifikation!N713</f>
        <v>-</v>
      </c>
      <c r="G710" t="str">
        <f t="shared" si="12"/>
        <v/>
      </c>
    </row>
    <row r="711" spans="1:7" x14ac:dyDescent="0.25">
      <c r="A711" t="str">
        <f>'Leverancespecifikation (LÅST)'!C714</f>
        <v>710-</v>
      </c>
      <c r="B711" t="str">
        <f>_xlfn.CONCAT('Leverancespecifikation (LÅST)'!J714:L714,'Leverancespecifikation (LÅST)'!V714:CA714)</f>
        <v>--</v>
      </c>
      <c r="C711" t="str">
        <f>'Leverancespecifikation (LÅST)'!N714</f>
        <v>-</v>
      </c>
      <c r="D711" t="str">
        <f>VLOOKUP(Tabel4[[#This Row],[Data fra "5. Basis"]],Leverancespecifikation!C:C,1,FALSE)</f>
        <v>710-</v>
      </c>
      <c r="E711" t="str">
        <f>_xlfn.CONCAT(Leverancespecifikation!J714,Leverancespecifikation!K714,Leverancespecifikation!L714,Leverancespecifikation!V714:CA714)</f>
        <v>--</v>
      </c>
      <c r="F711" t="str">
        <f>Leverancespecifikation!N714</f>
        <v>-</v>
      </c>
      <c r="G711" t="str">
        <f t="shared" si="12"/>
        <v/>
      </c>
    </row>
    <row r="712" spans="1:7" x14ac:dyDescent="0.25">
      <c r="A712" t="str">
        <f>'Leverancespecifikation (LÅST)'!C715</f>
        <v>711-</v>
      </c>
      <c r="B712" t="str">
        <f>_xlfn.CONCAT('Leverancespecifikation (LÅST)'!J715:L715,'Leverancespecifikation (LÅST)'!V715:CA715)</f>
        <v>--</v>
      </c>
      <c r="C712" t="str">
        <f>'Leverancespecifikation (LÅST)'!N715</f>
        <v>-</v>
      </c>
      <c r="D712" t="str">
        <f>VLOOKUP(Tabel4[[#This Row],[Data fra "5. Basis"]],Leverancespecifikation!C:C,1,FALSE)</f>
        <v>711-</v>
      </c>
      <c r="E712" t="str">
        <f>_xlfn.CONCAT(Leverancespecifikation!J715,Leverancespecifikation!K715,Leverancespecifikation!L715,Leverancespecifikation!V715:CA715)</f>
        <v>--</v>
      </c>
      <c r="F712" t="str">
        <f>Leverancespecifikation!N715</f>
        <v>-</v>
      </c>
      <c r="G712" t="str">
        <f t="shared" si="12"/>
        <v/>
      </c>
    </row>
    <row r="713" spans="1:7" x14ac:dyDescent="0.25">
      <c r="A713" t="str">
        <f>'Leverancespecifikation (LÅST)'!C716</f>
        <v>712-</v>
      </c>
      <c r="B713" t="str">
        <f>_xlfn.CONCAT('Leverancespecifikation (LÅST)'!J716:L716,'Leverancespecifikation (LÅST)'!V716:CA716)</f>
        <v>--</v>
      </c>
      <c r="C713" t="str">
        <f>'Leverancespecifikation (LÅST)'!N716</f>
        <v>-</v>
      </c>
      <c r="D713" t="str">
        <f>VLOOKUP(Tabel4[[#This Row],[Data fra "5. Basis"]],Leverancespecifikation!C:C,1,FALSE)</f>
        <v>712-</v>
      </c>
      <c r="E713" t="str">
        <f>_xlfn.CONCAT(Leverancespecifikation!J716,Leverancespecifikation!K716,Leverancespecifikation!L716,Leverancespecifikation!V716:CA716)</f>
        <v>--</v>
      </c>
      <c r="F713" t="str">
        <f>Leverancespecifikation!N716</f>
        <v>-</v>
      </c>
      <c r="G713" t="str">
        <f t="shared" si="12"/>
        <v/>
      </c>
    </row>
    <row r="714" spans="1:7" x14ac:dyDescent="0.25">
      <c r="A714" t="str">
        <f>'Leverancespecifikation (LÅST)'!C717</f>
        <v>713-</v>
      </c>
      <c r="B714" t="str">
        <f>_xlfn.CONCAT('Leverancespecifikation (LÅST)'!J717:L717,'Leverancespecifikation (LÅST)'!V717:CA717)</f>
        <v>--</v>
      </c>
      <c r="C714" t="str">
        <f>'Leverancespecifikation (LÅST)'!N717</f>
        <v>-</v>
      </c>
      <c r="D714" t="str">
        <f>VLOOKUP(Tabel4[[#This Row],[Data fra "5. Basis"]],Leverancespecifikation!C:C,1,FALSE)</f>
        <v>713-</v>
      </c>
      <c r="E714" t="str">
        <f>_xlfn.CONCAT(Leverancespecifikation!J717,Leverancespecifikation!K717,Leverancespecifikation!L717,Leverancespecifikation!V717:CA717)</f>
        <v>--</v>
      </c>
      <c r="F714" t="str">
        <f>Leverancespecifikation!N717</f>
        <v>-</v>
      </c>
      <c r="G714" t="str">
        <f t="shared" si="12"/>
        <v/>
      </c>
    </row>
    <row r="715" spans="1:7" x14ac:dyDescent="0.25">
      <c r="A715" t="str">
        <f>'Leverancespecifikation (LÅST)'!C718</f>
        <v>714-</v>
      </c>
      <c r="B715" t="str">
        <f>_xlfn.CONCAT('Leverancespecifikation (LÅST)'!J718:L718,'Leverancespecifikation (LÅST)'!V718:CA718)</f>
        <v>--</v>
      </c>
      <c r="C715" t="str">
        <f>'Leverancespecifikation (LÅST)'!N718</f>
        <v>-</v>
      </c>
      <c r="D715" t="str">
        <f>VLOOKUP(Tabel4[[#This Row],[Data fra "5. Basis"]],Leverancespecifikation!C:C,1,FALSE)</f>
        <v>714-</v>
      </c>
      <c r="E715" t="str">
        <f>_xlfn.CONCAT(Leverancespecifikation!J718,Leverancespecifikation!K718,Leverancespecifikation!L718,Leverancespecifikation!V718:CA718)</f>
        <v>--</v>
      </c>
      <c r="F715" t="str">
        <f>Leverancespecifikation!N718</f>
        <v>-</v>
      </c>
      <c r="G715" t="str">
        <f t="shared" si="12"/>
        <v/>
      </c>
    </row>
    <row r="716" spans="1:7" x14ac:dyDescent="0.25">
      <c r="A716" t="str">
        <f>'Leverancespecifikation (LÅST)'!C719</f>
        <v>715-</v>
      </c>
      <c r="B716" t="str">
        <f>_xlfn.CONCAT('Leverancespecifikation (LÅST)'!J719:L719,'Leverancespecifikation (LÅST)'!V719:CA719)</f>
        <v>--</v>
      </c>
      <c r="C716" t="str">
        <f>'Leverancespecifikation (LÅST)'!N719</f>
        <v>-</v>
      </c>
      <c r="D716" t="str">
        <f>VLOOKUP(Tabel4[[#This Row],[Data fra "5. Basis"]],Leverancespecifikation!C:C,1,FALSE)</f>
        <v>715-</v>
      </c>
      <c r="E716" t="str">
        <f>_xlfn.CONCAT(Leverancespecifikation!J719,Leverancespecifikation!K719,Leverancespecifikation!L719,Leverancespecifikation!V719:CA719)</f>
        <v>--</v>
      </c>
      <c r="F716" t="str">
        <f>Leverancespecifikation!N719</f>
        <v>-</v>
      </c>
      <c r="G716" t="str">
        <f t="shared" si="12"/>
        <v/>
      </c>
    </row>
    <row r="717" spans="1:7" x14ac:dyDescent="0.25">
      <c r="A717" t="str">
        <f>'Leverancespecifikation (LÅST)'!C720</f>
        <v>716-</v>
      </c>
      <c r="B717" t="str">
        <f>_xlfn.CONCAT('Leverancespecifikation (LÅST)'!J720:L720,'Leverancespecifikation (LÅST)'!V720:CA720)</f>
        <v>--</v>
      </c>
      <c r="C717" t="str">
        <f>'Leverancespecifikation (LÅST)'!N720</f>
        <v>-</v>
      </c>
      <c r="D717" t="str">
        <f>VLOOKUP(Tabel4[[#This Row],[Data fra "5. Basis"]],Leverancespecifikation!C:C,1,FALSE)</f>
        <v>716-</v>
      </c>
      <c r="E717" t="str">
        <f>_xlfn.CONCAT(Leverancespecifikation!J720,Leverancespecifikation!K720,Leverancespecifikation!L720,Leverancespecifikation!V720:CA720)</f>
        <v>--</v>
      </c>
      <c r="F717" t="str">
        <f>Leverancespecifikation!N720</f>
        <v>-</v>
      </c>
      <c r="G717" t="str">
        <f t="shared" si="12"/>
        <v/>
      </c>
    </row>
    <row r="718" spans="1:7" x14ac:dyDescent="0.25">
      <c r="A718" t="str">
        <f>'Leverancespecifikation (LÅST)'!C721</f>
        <v>717-</v>
      </c>
      <c r="B718" t="str">
        <f>_xlfn.CONCAT('Leverancespecifikation (LÅST)'!J721:L721,'Leverancespecifikation (LÅST)'!V721:CA721)</f>
        <v>--</v>
      </c>
      <c r="C718" t="str">
        <f>'Leverancespecifikation (LÅST)'!N721</f>
        <v>-</v>
      </c>
      <c r="D718" t="str">
        <f>VLOOKUP(Tabel4[[#This Row],[Data fra "5. Basis"]],Leverancespecifikation!C:C,1,FALSE)</f>
        <v>717-</v>
      </c>
      <c r="E718" t="str">
        <f>_xlfn.CONCAT(Leverancespecifikation!J721,Leverancespecifikation!K721,Leverancespecifikation!L721,Leverancespecifikation!V721:CA721)</f>
        <v>--</v>
      </c>
      <c r="F718" t="str">
        <f>Leverancespecifikation!N721</f>
        <v>-</v>
      </c>
      <c r="G718" t="str">
        <f t="shared" si="12"/>
        <v/>
      </c>
    </row>
    <row r="719" spans="1:7" x14ac:dyDescent="0.25">
      <c r="A719" t="str">
        <f>'Leverancespecifikation (LÅST)'!C722</f>
        <v>718-</v>
      </c>
      <c r="B719" t="str">
        <f>_xlfn.CONCAT('Leverancespecifikation (LÅST)'!J722:L722,'Leverancespecifikation (LÅST)'!V722:CA722)</f>
        <v>--</v>
      </c>
      <c r="C719" t="str">
        <f>'Leverancespecifikation (LÅST)'!N722</f>
        <v>-</v>
      </c>
      <c r="D719" t="str">
        <f>VLOOKUP(Tabel4[[#This Row],[Data fra "5. Basis"]],Leverancespecifikation!C:C,1,FALSE)</f>
        <v>718-</v>
      </c>
      <c r="E719" t="str">
        <f>_xlfn.CONCAT(Leverancespecifikation!J722,Leverancespecifikation!K722,Leverancespecifikation!L722,Leverancespecifikation!V722:CA722)</f>
        <v>--</v>
      </c>
      <c r="F719" t="str">
        <f>Leverancespecifikation!N722</f>
        <v>-</v>
      </c>
      <c r="G719" t="str">
        <f t="shared" si="12"/>
        <v/>
      </c>
    </row>
    <row r="720" spans="1:7" x14ac:dyDescent="0.25">
      <c r="A720" t="str">
        <f>'Leverancespecifikation (LÅST)'!C723</f>
        <v>719-</v>
      </c>
      <c r="B720" t="str">
        <f>_xlfn.CONCAT('Leverancespecifikation (LÅST)'!J723:L723,'Leverancespecifikation (LÅST)'!V723:CA723)</f>
        <v>--</v>
      </c>
      <c r="C720" t="str">
        <f>'Leverancespecifikation (LÅST)'!N723</f>
        <v>-</v>
      </c>
      <c r="D720" t="str">
        <f>VLOOKUP(Tabel4[[#This Row],[Data fra "5. Basis"]],Leverancespecifikation!C:C,1,FALSE)</f>
        <v>719-</v>
      </c>
      <c r="E720" t="str">
        <f>_xlfn.CONCAT(Leverancespecifikation!J723,Leverancespecifikation!K723,Leverancespecifikation!L723,Leverancespecifikation!V723:CA723)</f>
        <v>--</v>
      </c>
      <c r="F720" t="str">
        <f>Leverancespecifikation!N723</f>
        <v>-</v>
      </c>
      <c r="G720" t="str">
        <f t="shared" si="12"/>
        <v/>
      </c>
    </row>
    <row r="721" spans="1:7" x14ac:dyDescent="0.25">
      <c r="A721" t="str">
        <f>'Leverancespecifikation (LÅST)'!C724</f>
        <v>720-</v>
      </c>
      <c r="B721" t="str">
        <f>_xlfn.CONCAT('Leverancespecifikation (LÅST)'!J724:L724,'Leverancespecifikation (LÅST)'!V724:CA724)</f>
        <v>--</v>
      </c>
      <c r="C721" t="str">
        <f>'Leverancespecifikation (LÅST)'!N724</f>
        <v>-</v>
      </c>
      <c r="D721" t="str">
        <f>VLOOKUP(Tabel4[[#This Row],[Data fra "5. Basis"]],Leverancespecifikation!C:C,1,FALSE)</f>
        <v>720-</v>
      </c>
      <c r="E721" t="str">
        <f>_xlfn.CONCAT(Leverancespecifikation!J724,Leverancespecifikation!K724,Leverancespecifikation!L724,Leverancespecifikation!V724:CA724)</f>
        <v>--</v>
      </c>
      <c r="F721" t="str">
        <f>Leverancespecifikation!N724</f>
        <v>-</v>
      </c>
      <c r="G721" t="str">
        <f t="shared" si="12"/>
        <v/>
      </c>
    </row>
    <row r="722" spans="1:7" x14ac:dyDescent="0.25">
      <c r="A722" t="str">
        <f>'Leverancespecifikation (LÅST)'!C725</f>
        <v>721-</v>
      </c>
      <c r="B722" t="str">
        <f>_xlfn.CONCAT('Leverancespecifikation (LÅST)'!J725:L725,'Leverancespecifikation (LÅST)'!V725:CA725)</f>
        <v>--</v>
      </c>
      <c r="C722" t="str">
        <f>'Leverancespecifikation (LÅST)'!N725</f>
        <v>-</v>
      </c>
      <c r="D722" t="str">
        <f>VLOOKUP(Tabel4[[#This Row],[Data fra "5. Basis"]],Leverancespecifikation!C:C,1,FALSE)</f>
        <v>721-</v>
      </c>
      <c r="E722" t="str">
        <f>_xlfn.CONCAT(Leverancespecifikation!J725,Leverancespecifikation!K725,Leverancespecifikation!L725,Leverancespecifikation!V725:CA725)</f>
        <v>--</v>
      </c>
      <c r="F722" t="str">
        <f>Leverancespecifikation!N725</f>
        <v>-</v>
      </c>
      <c r="G722" t="str">
        <f t="shared" si="12"/>
        <v/>
      </c>
    </row>
    <row r="723" spans="1:7" x14ac:dyDescent="0.25">
      <c r="A723" t="str">
        <f>'Leverancespecifikation (LÅST)'!C726</f>
        <v>722-</v>
      </c>
      <c r="B723" t="str">
        <f>_xlfn.CONCAT('Leverancespecifikation (LÅST)'!J726:L726,'Leverancespecifikation (LÅST)'!V726:CA726)</f>
        <v>--</v>
      </c>
      <c r="C723" t="str">
        <f>'Leverancespecifikation (LÅST)'!N726</f>
        <v>-</v>
      </c>
      <c r="D723" t="str">
        <f>VLOOKUP(Tabel4[[#This Row],[Data fra "5. Basis"]],Leverancespecifikation!C:C,1,FALSE)</f>
        <v>722-</v>
      </c>
      <c r="E723" t="str">
        <f>_xlfn.CONCAT(Leverancespecifikation!J726,Leverancespecifikation!K726,Leverancespecifikation!L726,Leverancespecifikation!V726:CA726)</f>
        <v>--</v>
      </c>
      <c r="F723" t="str">
        <f>Leverancespecifikation!N726</f>
        <v>-</v>
      </c>
      <c r="G723" t="str">
        <f t="shared" si="12"/>
        <v/>
      </c>
    </row>
    <row r="724" spans="1:7" x14ac:dyDescent="0.25">
      <c r="A724" t="str">
        <f>'Leverancespecifikation (LÅST)'!C727</f>
        <v>723-</v>
      </c>
      <c r="B724" t="str">
        <f>_xlfn.CONCAT('Leverancespecifikation (LÅST)'!J727:L727,'Leverancespecifikation (LÅST)'!V727:CA727)</f>
        <v>--</v>
      </c>
      <c r="C724" t="str">
        <f>'Leverancespecifikation (LÅST)'!N727</f>
        <v>-</v>
      </c>
      <c r="D724" t="str">
        <f>VLOOKUP(Tabel4[[#This Row],[Data fra "5. Basis"]],Leverancespecifikation!C:C,1,FALSE)</f>
        <v>723-</v>
      </c>
      <c r="E724" t="str">
        <f>_xlfn.CONCAT(Leverancespecifikation!J727,Leverancespecifikation!K727,Leverancespecifikation!L727,Leverancespecifikation!V727:CA727)</f>
        <v>--</v>
      </c>
      <c r="F724" t="str">
        <f>Leverancespecifikation!N727</f>
        <v>-</v>
      </c>
      <c r="G724" t="str">
        <f t="shared" si="12"/>
        <v/>
      </c>
    </row>
    <row r="725" spans="1:7" x14ac:dyDescent="0.25">
      <c r="A725" t="str">
        <f>'Leverancespecifikation (LÅST)'!C728</f>
        <v>724-</v>
      </c>
      <c r="B725" t="str">
        <f>_xlfn.CONCAT('Leverancespecifikation (LÅST)'!J728:L728,'Leverancespecifikation (LÅST)'!V728:CA728)</f>
        <v>--</v>
      </c>
      <c r="C725" t="str">
        <f>'Leverancespecifikation (LÅST)'!N728</f>
        <v>-</v>
      </c>
      <c r="D725" t="str">
        <f>VLOOKUP(Tabel4[[#This Row],[Data fra "5. Basis"]],Leverancespecifikation!C:C,1,FALSE)</f>
        <v>724-</v>
      </c>
      <c r="E725" t="str">
        <f>_xlfn.CONCAT(Leverancespecifikation!J728,Leverancespecifikation!K728,Leverancespecifikation!L728,Leverancespecifikation!V728:CA728)</f>
        <v>--</v>
      </c>
      <c r="F725" t="str">
        <f>Leverancespecifikation!N728</f>
        <v>-</v>
      </c>
      <c r="G725" t="str">
        <f t="shared" si="12"/>
        <v/>
      </c>
    </row>
    <row r="726" spans="1:7" x14ac:dyDescent="0.25">
      <c r="A726" t="str">
        <f>'Leverancespecifikation (LÅST)'!C729</f>
        <v>725-</v>
      </c>
      <c r="B726" t="str">
        <f>_xlfn.CONCAT('Leverancespecifikation (LÅST)'!J729:L729,'Leverancespecifikation (LÅST)'!V729:CA729)</f>
        <v>--</v>
      </c>
      <c r="C726" t="str">
        <f>'Leverancespecifikation (LÅST)'!N729</f>
        <v>-</v>
      </c>
      <c r="D726" t="str">
        <f>VLOOKUP(Tabel4[[#This Row],[Data fra "5. Basis"]],Leverancespecifikation!C:C,1,FALSE)</f>
        <v>725-</v>
      </c>
      <c r="E726" t="str">
        <f>_xlfn.CONCAT(Leverancespecifikation!J729,Leverancespecifikation!K729,Leverancespecifikation!L729,Leverancespecifikation!V729:CA729)</f>
        <v>--</v>
      </c>
      <c r="F726" t="str">
        <f>Leverancespecifikation!N729</f>
        <v>-</v>
      </c>
      <c r="G726" t="str">
        <f t="shared" si="12"/>
        <v/>
      </c>
    </row>
    <row r="727" spans="1:7" x14ac:dyDescent="0.25">
      <c r="A727" t="str">
        <f>'Leverancespecifikation (LÅST)'!C730</f>
        <v>726-</v>
      </c>
      <c r="B727" t="str">
        <f>_xlfn.CONCAT('Leverancespecifikation (LÅST)'!J730:L730,'Leverancespecifikation (LÅST)'!V730:CA730)</f>
        <v>--</v>
      </c>
      <c r="C727" t="str">
        <f>'Leverancespecifikation (LÅST)'!N730</f>
        <v>-</v>
      </c>
      <c r="D727" t="str">
        <f>VLOOKUP(Tabel4[[#This Row],[Data fra "5. Basis"]],Leverancespecifikation!C:C,1,FALSE)</f>
        <v>726-</v>
      </c>
      <c r="E727" t="str">
        <f>_xlfn.CONCAT(Leverancespecifikation!J730,Leverancespecifikation!K730,Leverancespecifikation!L730,Leverancespecifikation!V730:CA730)</f>
        <v>--</v>
      </c>
      <c r="F727" t="str">
        <f>Leverancespecifikation!N730</f>
        <v>-</v>
      </c>
      <c r="G727" t="str">
        <f t="shared" si="12"/>
        <v/>
      </c>
    </row>
    <row r="728" spans="1:7" x14ac:dyDescent="0.25">
      <c r="A728" t="str">
        <f>'Leverancespecifikation (LÅST)'!C731</f>
        <v>727-</v>
      </c>
      <c r="B728" t="str">
        <f>_xlfn.CONCAT('Leverancespecifikation (LÅST)'!J731:L731,'Leverancespecifikation (LÅST)'!V731:CA731)</f>
        <v>--</v>
      </c>
      <c r="C728" t="str">
        <f>'Leverancespecifikation (LÅST)'!N731</f>
        <v>-</v>
      </c>
      <c r="D728" t="str">
        <f>VLOOKUP(Tabel4[[#This Row],[Data fra "5. Basis"]],Leverancespecifikation!C:C,1,FALSE)</f>
        <v>727-</v>
      </c>
      <c r="E728" t="str">
        <f>_xlfn.CONCAT(Leverancespecifikation!J731,Leverancespecifikation!K731,Leverancespecifikation!L731,Leverancespecifikation!V731:CA731)</f>
        <v>--</v>
      </c>
      <c r="F728" t="str">
        <f>Leverancespecifikation!N731</f>
        <v>-</v>
      </c>
      <c r="G728" t="str">
        <f t="shared" si="12"/>
        <v/>
      </c>
    </row>
    <row r="729" spans="1:7" x14ac:dyDescent="0.25">
      <c r="A729" t="str">
        <f>'Leverancespecifikation (LÅST)'!C732</f>
        <v>728-</v>
      </c>
      <c r="B729" t="str">
        <f>_xlfn.CONCAT('Leverancespecifikation (LÅST)'!J732:L732,'Leverancespecifikation (LÅST)'!V732:CA732)</f>
        <v>--</v>
      </c>
      <c r="C729" t="str">
        <f>'Leverancespecifikation (LÅST)'!N732</f>
        <v>-</v>
      </c>
      <c r="D729" t="str">
        <f>VLOOKUP(Tabel4[[#This Row],[Data fra "5. Basis"]],Leverancespecifikation!C:C,1,FALSE)</f>
        <v>728-</v>
      </c>
      <c r="E729" t="str">
        <f>_xlfn.CONCAT(Leverancespecifikation!J732,Leverancespecifikation!K732,Leverancespecifikation!L732,Leverancespecifikation!V732:CA732)</f>
        <v>--</v>
      </c>
      <c r="F729" t="str">
        <f>Leverancespecifikation!N732</f>
        <v>-</v>
      </c>
      <c r="G729" t="str">
        <f t="shared" si="12"/>
        <v/>
      </c>
    </row>
    <row r="730" spans="1:7" x14ac:dyDescent="0.25">
      <c r="A730" t="str">
        <f>'Leverancespecifikation (LÅST)'!C733</f>
        <v>729-</v>
      </c>
      <c r="B730" t="str">
        <f>_xlfn.CONCAT('Leverancespecifikation (LÅST)'!J733:L733,'Leverancespecifikation (LÅST)'!V733:CA733)</f>
        <v>--</v>
      </c>
      <c r="C730" t="str">
        <f>'Leverancespecifikation (LÅST)'!N733</f>
        <v>-</v>
      </c>
      <c r="D730" t="str">
        <f>VLOOKUP(Tabel4[[#This Row],[Data fra "5. Basis"]],Leverancespecifikation!C:C,1,FALSE)</f>
        <v>729-</v>
      </c>
      <c r="E730" t="str">
        <f>_xlfn.CONCAT(Leverancespecifikation!J733,Leverancespecifikation!K733,Leverancespecifikation!L733,Leverancespecifikation!V733:CA733)</f>
        <v>--</v>
      </c>
      <c r="F730" t="str">
        <f>Leverancespecifikation!N733</f>
        <v>-</v>
      </c>
      <c r="G730" t="str">
        <f t="shared" si="12"/>
        <v/>
      </c>
    </row>
    <row r="731" spans="1:7" x14ac:dyDescent="0.25">
      <c r="A731" t="str">
        <f>'Leverancespecifikation (LÅST)'!C734</f>
        <v>730-</v>
      </c>
      <c r="B731" t="str">
        <f>_xlfn.CONCAT('Leverancespecifikation (LÅST)'!J734:L734,'Leverancespecifikation (LÅST)'!V734:CA734)</f>
        <v>--</v>
      </c>
      <c r="C731" t="str">
        <f>'Leverancespecifikation (LÅST)'!N734</f>
        <v>-</v>
      </c>
      <c r="D731" t="str">
        <f>VLOOKUP(Tabel4[[#This Row],[Data fra "5. Basis"]],Leverancespecifikation!C:C,1,FALSE)</f>
        <v>730-</v>
      </c>
      <c r="E731" t="str">
        <f>_xlfn.CONCAT(Leverancespecifikation!J734,Leverancespecifikation!K734,Leverancespecifikation!L734,Leverancespecifikation!V734:CA734)</f>
        <v>--</v>
      </c>
      <c r="F731" t="str">
        <f>Leverancespecifikation!N734</f>
        <v>-</v>
      </c>
      <c r="G731" t="str">
        <f t="shared" si="12"/>
        <v/>
      </c>
    </row>
    <row r="732" spans="1:7" x14ac:dyDescent="0.25">
      <c r="A732" t="str">
        <f>'Leverancespecifikation (LÅST)'!C735</f>
        <v>731-</v>
      </c>
      <c r="B732" t="str">
        <f>_xlfn.CONCAT('Leverancespecifikation (LÅST)'!J735:L735,'Leverancespecifikation (LÅST)'!V735:CA735)</f>
        <v>--</v>
      </c>
      <c r="C732" t="str">
        <f>'Leverancespecifikation (LÅST)'!N735</f>
        <v>-</v>
      </c>
      <c r="D732" t="str">
        <f>VLOOKUP(Tabel4[[#This Row],[Data fra "5. Basis"]],Leverancespecifikation!C:C,1,FALSE)</f>
        <v>731-</v>
      </c>
      <c r="E732" t="str">
        <f>_xlfn.CONCAT(Leverancespecifikation!J735,Leverancespecifikation!K735,Leverancespecifikation!L735,Leverancespecifikation!V735:CA735)</f>
        <v>--</v>
      </c>
      <c r="F732" t="str">
        <f>Leverancespecifikation!N735</f>
        <v>-</v>
      </c>
      <c r="G732" t="str">
        <f t="shared" si="12"/>
        <v/>
      </c>
    </row>
    <row r="733" spans="1:7" x14ac:dyDescent="0.25">
      <c r="A733" t="str">
        <f>'Leverancespecifikation (LÅST)'!C736</f>
        <v>732-</v>
      </c>
      <c r="B733" t="str">
        <f>_xlfn.CONCAT('Leverancespecifikation (LÅST)'!J736:L736,'Leverancespecifikation (LÅST)'!V736:CA736)</f>
        <v>--</v>
      </c>
      <c r="C733" t="str">
        <f>'Leverancespecifikation (LÅST)'!N736</f>
        <v>-</v>
      </c>
      <c r="D733" t="str">
        <f>VLOOKUP(Tabel4[[#This Row],[Data fra "5. Basis"]],Leverancespecifikation!C:C,1,FALSE)</f>
        <v>732-</v>
      </c>
      <c r="E733" t="str">
        <f>_xlfn.CONCAT(Leverancespecifikation!J736,Leverancespecifikation!K736,Leverancespecifikation!L736,Leverancespecifikation!V736:CA736)</f>
        <v>--</v>
      </c>
      <c r="F733" t="str">
        <f>Leverancespecifikation!N736</f>
        <v>-</v>
      </c>
      <c r="G733" t="str">
        <f t="shared" si="12"/>
        <v/>
      </c>
    </row>
    <row r="734" spans="1:7" x14ac:dyDescent="0.25">
      <c r="A734" t="str">
        <f>'Leverancespecifikation (LÅST)'!C737</f>
        <v>733-</v>
      </c>
      <c r="B734" t="str">
        <f>_xlfn.CONCAT('Leverancespecifikation (LÅST)'!J737:L737,'Leverancespecifikation (LÅST)'!V737:CA737)</f>
        <v>--</v>
      </c>
      <c r="C734" t="str">
        <f>'Leverancespecifikation (LÅST)'!N737</f>
        <v>-</v>
      </c>
      <c r="D734" t="str">
        <f>VLOOKUP(Tabel4[[#This Row],[Data fra "5. Basis"]],Leverancespecifikation!C:C,1,FALSE)</f>
        <v>733-</v>
      </c>
      <c r="E734" t="str">
        <f>_xlfn.CONCAT(Leverancespecifikation!J737,Leverancespecifikation!K737,Leverancespecifikation!L737,Leverancespecifikation!V737:CA737)</f>
        <v>--</v>
      </c>
      <c r="F734" t="str">
        <f>Leverancespecifikation!N737</f>
        <v>-</v>
      </c>
      <c r="G734" t="str">
        <f t="shared" si="12"/>
        <v/>
      </c>
    </row>
    <row r="735" spans="1:7" x14ac:dyDescent="0.25">
      <c r="A735" t="str">
        <f>'Leverancespecifikation (LÅST)'!C738</f>
        <v>734-</v>
      </c>
      <c r="B735" t="str">
        <f>_xlfn.CONCAT('Leverancespecifikation (LÅST)'!J738:L738,'Leverancespecifikation (LÅST)'!V738:CA738)</f>
        <v>--</v>
      </c>
      <c r="C735" t="str">
        <f>'Leverancespecifikation (LÅST)'!N738</f>
        <v>-</v>
      </c>
      <c r="D735" t="str">
        <f>VLOOKUP(Tabel4[[#This Row],[Data fra "5. Basis"]],Leverancespecifikation!C:C,1,FALSE)</f>
        <v>734-</v>
      </c>
      <c r="E735" t="str">
        <f>_xlfn.CONCAT(Leverancespecifikation!J738,Leverancespecifikation!K738,Leverancespecifikation!L738,Leverancespecifikation!V738:CA738)</f>
        <v>--</v>
      </c>
      <c r="F735" t="str">
        <f>Leverancespecifikation!N738</f>
        <v>-</v>
      </c>
      <c r="G735" t="str">
        <f t="shared" si="12"/>
        <v/>
      </c>
    </row>
    <row r="736" spans="1:7" x14ac:dyDescent="0.25">
      <c r="A736" t="str">
        <f>'Leverancespecifikation (LÅST)'!C739</f>
        <v>735-</v>
      </c>
      <c r="B736" t="str">
        <f>_xlfn.CONCAT('Leverancespecifikation (LÅST)'!J739:L739,'Leverancespecifikation (LÅST)'!V739:CA739)</f>
        <v>--</v>
      </c>
      <c r="C736" t="str">
        <f>'Leverancespecifikation (LÅST)'!N739</f>
        <v>-</v>
      </c>
      <c r="D736" t="str">
        <f>VLOOKUP(Tabel4[[#This Row],[Data fra "5. Basis"]],Leverancespecifikation!C:C,1,FALSE)</f>
        <v>735-</v>
      </c>
      <c r="E736" t="str">
        <f>_xlfn.CONCAT(Leverancespecifikation!J739,Leverancespecifikation!K739,Leverancespecifikation!L739,Leverancespecifikation!V739:CA739)</f>
        <v>--</v>
      </c>
      <c r="F736" t="str">
        <f>Leverancespecifikation!N739</f>
        <v>-</v>
      </c>
      <c r="G736" t="str">
        <f t="shared" si="12"/>
        <v/>
      </c>
    </row>
    <row r="737" spans="1:7" x14ac:dyDescent="0.25">
      <c r="A737" t="str">
        <f>'Leverancespecifikation (LÅST)'!C740</f>
        <v>736-</v>
      </c>
      <c r="B737" t="str">
        <f>_xlfn.CONCAT('Leverancespecifikation (LÅST)'!J740:L740,'Leverancespecifikation (LÅST)'!V740:CA740)</f>
        <v>--</v>
      </c>
      <c r="C737" t="str">
        <f>'Leverancespecifikation (LÅST)'!N740</f>
        <v>-</v>
      </c>
      <c r="D737" t="str">
        <f>VLOOKUP(Tabel4[[#This Row],[Data fra "5. Basis"]],Leverancespecifikation!C:C,1,FALSE)</f>
        <v>736-</v>
      </c>
      <c r="E737" t="str">
        <f>_xlfn.CONCAT(Leverancespecifikation!J740,Leverancespecifikation!K740,Leverancespecifikation!L740,Leverancespecifikation!V740:CA740)</f>
        <v>--</v>
      </c>
      <c r="F737" t="str">
        <f>Leverancespecifikation!N740</f>
        <v>-</v>
      </c>
      <c r="G737" t="str">
        <f t="shared" si="12"/>
        <v/>
      </c>
    </row>
    <row r="738" spans="1:7" x14ac:dyDescent="0.25">
      <c r="A738" t="str">
        <f>'Leverancespecifikation (LÅST)'!C741</f>
        <v>737-</v>
      </c>
      <c r="B738" t="str">
        <f>_xlfn.CONCAT('Leverancespecifikation (LÅST)'!J741:L741,'Leverancespecifikation (LÅST)'!V741:CA741)</f>
        <v>--</v>
      </c>
      <c r="C738" t="str">
        <f>'Leverancespecifikation (LÅST)'!N741</f>
        <v>-</v>
      </c>
      <c r="D738" t="str">
        <f>VLOOKUP(Tabel4[[#This Row],[Data fra "5. Basis"]],Leverancespecifikation!C:C,1,FALSE)</f>
        <v>737-</v>
      </c>
      <c r="E738" t="str">
        <f>_xlfn.CONCAT(Leverancespecifikation!J741,Leverancespecifikation!K741,Leverancespecifikation!L741,Leverancespecifikation!V741:CA741)</f>
        <v>--</v>
      </c>
      <c r="F738" t="str">
        <f>Leverancespecifikation!N741</f>
        <v>-</v>
      </c>
      <c r="G738" t="str">
        <f t="shared" si="12"/>
        <v/>
      </c>
    </row>
    <row r="739" spans="1:7" x14ac:dyDescent="0.25">
      <c r="A739" t="str">
        <f>'Leverancespecifikation (LÅST)'!C742</f>
        <v>738-</v>
      </c>
      <c r="B739" t="str">
        <f>_xlfn.CONCAT('Leverancespecifikation (LÅST)'!J742:L742,'Leverancespecifikation (LÅST)'!V742:CA742)</f>
        <v>--</v>
      </c>
      <c r="C739" t="str">
        <f>'Leverancespecifikation (LÅST)'!N742</f>
        <v>-</v>
      </c>
      <c r="D739" t="str">
        <f>VLOOKUP(Tabel4[[#This Row],[Data fra "5. Basis"]],Leverancespecifikation!C:C,1,FALSE)</f>
        <v>738-</v>
      </c>
      <c r="E739" t="str">
        <f>_xlfn.CONCAT(Leverancespecifikation!J742,Leverancespecifikation!K742,Leverancespecifikation!L742,Leverancespecifikation!V742:CA742)</f>
        <v>--</v>
      </c>
      <c r="F739" t="str">
        <f>Leverancespecifikation!N742</f>
        <v>-</v>
      </c>
      <c r="G739" t="str">
        <f t="shared" si="12"/>
        <v/>
      </c>
    </row>
    <row r="740" spans="1:7" x14ac:dyDescent="0.25">
      <c r="A740" t="str">
        <f>'Leverancespecifikation (LÅST)'!C743</f>
        <v/>
      </c>
      <c r="B740" t="str">
        <f>_xlfn.CONCAT('Leverancespecifikation (LÅST)'!J743:L743,'Leverancespecifikation (LÅST)'!V743:CA743)</f>
        <v/>
      </c>
      <c r="C740">
        <f>'Leverancespecifikation (LÅST)'!N743</f>
        <v>0</v>
      </c>
      <c r="D740" t="str">
        <f>VLOOKUP(Tabel4[[#This Row],[Data fra "5. Basis"]],Leverancespecifikation!C:C,1,FALSE)</f>
        <v/>
      </c>
      <c r="E740" t="str">
        <f>_xlfn.CONCAT(Leverancespecifikation!J743,Leverancespecifikation!K743,Leverancespecifikation!L743,Leverancespecifikation!V743:CA743)</f>
        <v/>
      </c>
      <c r="F740">
        <f>Leverancespecifikation!N743</f>
        <v>0</v>
      </c>
      <c r="G740" t="str">
        <f t="shared" si="12"/>
        <v/>
      </c>
    </row>
    <row r="741" spans="1:7" x14ac:dyDescent="0.25">
      <c r="A741" t="str">
        <f>'Leverancespecifikation (LÅST)'!C744</f>
        <v/>
      </c>
      <c r="B741" t="str">
        <f>_xlfn.CONCAT('Leverancespecifikation (LÅST)'!J744:L744,'Leverancespecifikation (LÅST)'!V744:CA744)</f>
        <v/>
      </c>
      <c r="C741">
        <f>'Leverancespecifikation (LÅST)'!N744</f>
        <v>0</v>
      </c>
      <c r="D741" t="str">
        <f>VLOOKUP(Tabel4[[#This Row],[Data fra "5. Basis"]],Leverancespecifikation!C:C,1,FALSE)</f>
        <v/>
      </c>
      <c r="E741" t="str">
        <f>_xlfn.CONCAT(Leverancespecifikation!J744,Leverancespecifikation!K744,Leverancespecifikation!L744,Leverancespecifikation!V744:CA744)</f>
        <v/>
      </c>
      <c r="F741">
        <f>Leverancespecifikation!N744</f>
        <v>0</v>
      </c>
      <c r="G741" t="str">
        <f t="shared" si="12"/>
        <v/>
      </c>
    </row>
    <row r="742" spans="1:7" x14ac:dyDescent="0.25">
      <c r="A742" t="str">
        <f>'Leverancespecifikation (LÅST)'!C745</f>
        <v/>
      </c>
      <c r="B742" t="str">
        <f>_xlfn.CONCAT('Leverancespecifikation (LÅST)'!J745:L745,'Leverancespecifikation (LÅST)'!V745:CA745)</f>
        <v/>
      </c>
      <c r="C742">
        <f>'Leverancespecifikation (LÅST)'!N745</f>
        <v>0</v>
      </c>
      <c r="D742" t="str">
        <f>VLOOKUP(Tabel4[[#This Row],[Data fra "5. Basis"]],Leverancespecifikation!C:C,1,FALSE)</f>
        <v/>
      </c>
      <c r="E742" t="str">
        <f>_xlfn.CONCAT(Leverancespecifikation!J745,Leverancespecifikation!K745,Leverancespecifikation!L745,Leverancespecifikation!V745:CA745)</f>
        <v/>
      </c>
      <c r="F742">
        <f>Leverancespecifikation!N745</f>
        <v>0</v>
      </c>
      <c r="G742" t="str">
        <f t="shared" si="12"/>
        <v/>
      </c>
    </row>
    <row r="743" spans="1:7" x14ac:dyDescent="0.25">
      <c r="A743" t="str">
        <f>'Leverancespecifikation (LÅST)'!C746</f>
        <v/>
      </c>
      <c r="B743" t="str">
        <f>_xlfn.CONCAT('Leverancespecifikation (LÅST)'!J746:L746,'Leverancespecifikation (LÅST)'!V746:CA746)</f>
        <v/>
      </c>
      <c r="C743">
        <f>'Leverancespecifikation (LÅST)'!N746</f>
        <v>0</v>
      </c>
      <c r="D743" t="str">
        <f>VLOOKUP(Tabel4[[#This Row],[Data fra "5. Basis"]],Leverancespecifikation!C:C,1,FALSE)</f>
        <v/>
      </c>
      <c r="E743" t="str">
        <f>_xlfn.CONCAT(Leverancespecifikation!J746,Leverancespecifikation!K746,Leverancespecifikation!L746,Leverancespecifikation!V746:CA746)</f>
        <v/>
      </c>
      <c r="F743">
        <f>Leverancespecifikation!N746</f>
        <v>0</v>
      </c>
      <c r="G743" t="str">
        <f t="shared" si="12"/>
        <v/>
      </c>
    </row>
    <row r="744" spans="1:7" x14ac:dyDescent="0.25">
      <c r="A744" t="str">
        <f>'Leverancespecifikation (LÅST)'!C747</f>
        <v/>
      </c>
      <c r="B744" t="str">
        <f>_xlfn.CONCAT('Leverancespecifikation (LÅST)'!J747:L747,'Leverancespecifikation (LÅST)'!V747:CA747)</f>
        <v/>
      </c>
      <c r="C744">
        <f>'Leverancespecifikation (LÅST)'!N747</f>
        <v>0</v>
      </c>
      <c r="D744" t="str">
        <f>VLOOKUP(Tabel4[[#This Row],[Data fra "5. Basis"]],Leverancespecifikation!C:C,1,FALSE)</f>
        <v/>
      </c>
      <c r="E744" t="str">
        <f>_xlfn.CONCAT(Leverancespecifikation!J747,Leverancespecifikation!K747,Leverancespecifikation!L747,Leverancespecifikation!V747:CA747)</f>
        <v/>
      </c>
      <c r="F744">
        <f>Leverancespecifikation!N747</f>
        <v>0</v>
      </c>
      <c r="G744" t="str">
        <f t="shared" si="12"/>
        <v/>
      </c>
    </row>
    <row r="745" spans="1:7" x14ac:dyDescent="0.25">
      <c r="A745" t="str">
        <f>'Leverancespecifikation (LÅST)'!C748</f>
        <v/>
      </c>
      <c r="B745" t="str">
        <f>_xlfn.CONCAT('Leverancespecifikation (LÅST)'!J748:L748,'Leverancespecifikation (LÅST)'!V748:CA748)</f>
        <v/>
      </c>
      <c r="C745">
        <f>'Leverancespecifikation (LÅST)'!N748</f>
        <v>0</v>
      </c>
      <c r="D745" t="str">
        <f>VLOOKUP(Tabel4[[#This Row],[Data fra "5. Basis"]],Leverancespecifikation!C:C,1,FALSE)</f>
        <v/>
      </c>
      <c r="E745" t="str">
        <f>_xlfn.CONCAT(Leverancespecifikation!J748,Leverancespecifikation!K748,Leverancespecifikation!L748,Leverancespecifikation!V748:CA748)</f>
        <v/>
      </c>
      <c r="F745">
        <f>Leverancespecifikation!N748</f>
        <v>0</v>
      </c>
      <c r="G745" t="str">
        <f t="shared" si="12"/>
        <v/>
      </c>
    </row>
    <row r="746" spans="1:7" x14ac:dyDescent="0.25">
      <c r="A746" t="str">
        <f>'Leverancespecifikation (LÅST)'!C749</f>
        <v/>
      </c>
      <c r="B746" t="str">
        <f>_xlfn.CONCAT('Leverancespecifikation (LÅST)'!J749:L749,'Leverancespecifikation (LÅST)'!V749:CA749)</f>
        <v/>
      </c>
      <c r="C746">
        <f>'Leverancespecifikation (LÅST)'!N749</f>
        <v>0</v>
      </c>
      <c r="D746" t="str">
        <f>VLOOKUP(Tabel4[[#This Row],[Data fra "5. Basis"]],Leverancespecifikation!C:C,1,FALSE)</f>
        <v/>
      </c>
      <c r="E746" t="str">
        <f>_xlfn.CONCAT(Leverancespecifikation!J749,Leverancespecifikation!K749,Leverancespecifikation!L749,Leverancespecifikation!V749:CA749)</f>
        <v/>
      </c>
      <c r="F746">
        <f>Leverancespecifikation!N749</f>
        <v>0</v>
      </c>
      <c r="G746" t="str">
        <f t="shared" si="12"/>
        <v/>
      </c>
    </row>
    <row r="747" spans="1:7" x14ac:dyDescent="0.25">
      <c r="A747" t="str">
        <f>'Leverancespecifikation (LÅST)'!C750</f>
        <v/>
      </c>
      <c r="B747" t="str">
        <f>_xlfn.CONCAT('Leverancespecifikation (LÅST)'!J750:L750,'Leverancespecifikation (LÅST)'!V750:CA750)</f>
        <v/>
      </c>
      <c r="C747">
        <f>'Leverancespecifikation (LÅST)'!N750</f>
        <v>0</v>
      </c>
      <c r="D747" t="str">
        <f>VLOOKUP(Tabel4[[#This Row],[Data fra "5. Basis"]],Leverancespecifikation!C:C,1,FALSE)</f>
        <v/>
      </c>
      <c r="E747" t="str">
        <f>_xlfn.CONCAT(Leverancespecifikation!J750,Leverancespecifikation!K750,Leverancespecifikation!L750,Leverancespecifikation!V750:CA750)</f>
        <v/>
      </c>
      <c r="F747">
        <f>Leverancespecifikation!N750</f>
        <v>0</v>
      </c>
      <c r="G747" t="str">
        <f t="shared" si="12"/>
        <v/>
      </c>
    </row>
    <row r="748" spans="1:7" x14ac:dyDescent="0.25">
      <c r="A748" t="str">
        <f>'Leverancespecifikation (LÅST)'!C751</f>
        <v/>
      </c>
      <c r="B748" t="str">
        <f>_xlfn.CONCAT('Leverancespecifikation (LÅST)'!J751:L751,'Leverancespecifikation (LÅST)'!V751:CA751)</f>
        <v/>
      </c>
      <c r="C748">
        <f>'Leverancespecifikation (LÅST)'!N751</f>
        <v>0</v>
      </c>
      <c r="D748" t="str">
        <f>VLOOKUP(Tabel4[[#This Row],[Data fra "5. Basis"]],Leverancespecifikation!C:C,1,FALSE)</f>
        <v/>
      </c>
      <c r="E748" t="str">
        <f>_xlfn.CONCAT(Leverancespecifikation!J751,Leverancespecifikation!K751,Leverancespecifikation!L751,Leverancespecifikation!V751:CA751)</f>
        <v/>
      </c>
      <c r="F748">
        <f>Leverancespecifikation!N751</f>
        <v>0</v>
      </c>
      <c r="G748" t="str">
        <f t="shared" si="12"/>
        <v/>
      </c>
    </row>
    <row r="749" spans="1:7" x14ac:dyDescent="0.25">
      <c r="A749" t="str">
        <f>'Leverancespecifikation (LÅST)'!C752</f>
        <v/>
      </c>
      <c r="B749" t="str">
        <f>_xlfn.CONCAT('Leverancespecifikation (LÅST)'!J752:L752,'Leverancespecifikation (LÅST)'!V752:CA752)</f>
        <v/>
      </c>
      <c r="C749">
        <f>'Leverancespecifikation (LÅST)'!N752</f>
        <v>0</v>
      </c>
      <c r="D749" t="str">
        <f>VLOOKUP(Tabel4[[#This Row],[Data fra "5. Basis"]],Leverancespecifikation!C:C,1,FALSE)</f>
        <v/>
      </c>
      <c r="E749" t="str">
        <f>_xlfn.CONCAT(Leverancespecifikation!J752,Leverancespecifikation!K752,Leverancespecifikation!L752,Leverancespecifikation!V752:CA752)</f>
        <v/>
      </c>
      <c r="F749">
        <f>Leverancespecifikation!N752</f>
        <v>0</v>
      </c>
      <c r="G749" t="str">
        <f t="shared" si="12"/>
        <v/>
      </c>
    </row>
    <row r="750" spans="1:7" x14ac:dyDescent="0.25">
      <c r="A750" t="str">
        <f>'Leverancespecifikation (LÅST)'!C753</f>
        <v/>
      </c>
      <c r="B750" t="str">
        <f>_xlfn.CONCAT('Leverancespecifikation (LÅST)'!J753:L753,'Leverancespecifikation (LÅST)'!V753:CA753)</f>
        <v/>
      </c>
      <c r="C750">
        <f>'Leverancespecifikation (LÅST)'!N753</f>
        <v>0</v>
      </c>
      <c r="D750" t="str">
        <f>VLOOKUP(Tabel4[[#This Row],[Data fra "5. Basis"]],Leverancespecifikation!C:C,1,FALSE)</f>
        <v/>
      </c>
      <c r="E750" t="str">
        <f>_xlfn.CONCAT(Leverancespecifikation!J753,Leverancespecifikation!K753,Leverancespecifikation!L753,Leverancespecifikation!V753:CA753)</f>
        <v/>
      </c>
      <c r="F750">
        <f>Leverancespecifikation!N753</f>
        <v>0</v>
      </c>
      <c r="G750" t="str">
        <f t="shared" si="12"/>
        <v/>
      </c>
    </row>
    <row r="751" spans="1:7" x14ac:dyDescent="0.25">
      <c r="A751" t="str">
        <f>'Leverancespecifikation (LÅST)'!C754</f>
        <v/>
      </c>
      <c r="B751" t="str">
        <f>_xlfn.CONCAT('Leverancespecifikation (LÅST)'!J754:L754,'Leverancespecifikation (LÅST)'!V754:CA754)</f>
        <v/>
      </c>
      <c r="C751">
        <f>'Leverancespecifikation (LÅST)'!N754</f>
        <v>0</v>
      </c>
      <c r="D751" t="str">
        <f>VLOOKUP(Tabel4[[#This Row],[Data fra "5. Basis"]],Leverancespecifikation!C:C,1,FALSE)</f>
        <v/>
      </c>
      <c r="E751" t="str">
        <f>_xlfn.CONCAT(Leverancespecifikation!J754,Leverancespecifikation!K754,Leverancespecifikation!L754,Leverancespecifikation!V754:CA754)</f>
        <v/>
      </c>
      <c r="F751">
        <f>Leverancespecifikation!N754</f>
        <v>0</v>
      </c>
      <c r="G751" t="str">
        <f t="shared" si="12"/>
        <v/>
      </c>
    </row>
    <row r="752" spans="1:7" x14ac:dyDescent="0.25">
      <c r="A752" t="str">
        <f>'Leverancespecifikation (LÅST)'!C755</f>
        <v/>
      </c>
      <c r="B752" t="str">
        <f>_xlfn.CONCAT('Leverancespecifikation (LÅST)'!J755:L755,'Leverancespecifikation (LÅST)'!V755:CA755)</f>
        <v/>
      </c>
      <c r="C752">
        <f>'Leverancespecifikation (LÅST)'!N755</f>
        <v>0</v>
      </c>
      <c r="D752" t="str">
        <f>VLOOKUP(Tabel4[[#This Row],[Data fra "5. Basis"]],Leverancespecifikation!C:C,1,FALSE)</f>
        <v/>
      </c>
      <c r="E752" t="str">
        <f>_xlfn.CONCAT(Leverancespecifikation!J755,Leverancespecifikation!K755,Leverancespecifikation!L755,Leverancespecifikation!V755:CA755)</f>
        <v/>
      </c>
      <c r="F752">
        <f>Leverancespecifikation!N755</f>
        <v>0</v>
      </c>
      <c r="G752" t="str">
        <f t="shared" si="12"/>
        <v/>
      </c>
    </row>
    <row r="753" spans="1:7" x14ac:dyDescent="0.25">
      <c r="A753" t="str">
        <f>'Leverancespecifikation (LÅST)'!C756</f>
        <v/>
      </c>
      <c r="B753" t="str">
        <f>_xlfn.CONCAT('Leverancespecifikation (LÅST)'!J756:L756,'Leverancespecifikation (LÅST)'!V756:CA756)</f>
        <v/>
      </c>
      <c r="C753">
        <f>'Leverancespecifikation (LÅST)'!N756</f>
        <v>0</v>
      </c>
      <c r="D753" t="str">
        <f>VLOOKUP(Tabel4[[#This Row],[Data fra "5. Basis"]],Leverancespecifikation!C:C,1,FALSE)</f>
        <v/>
      </c>
      <c r="E753" t="str">
        <f>_xlfn.CONCAT(Leverancespecifikation!J756,Leverancespecifikation!K756,Leverancespecifikation!L756,Leverancespecifikation!V756:CA756)</f>
        <v/>
      </c>
      <c r="F753">
        <f>Leverancespecifikation!N756</f>
        <v>0</v>
      </c>
      <c r="G753" t="str">
        <f t="shared" si="12"/>
        <v/>
      </c>
    </row>
    <row r="754" spans="1:7" x14ac:dyDescent="0.25">
      <c r="A754" t="str">
        <f>'Leverancespecifikation (LÅST)'!C757</f>
        <v/>
      </c>
      <c r="B754" t="str">
        <f>_xlfn.CONCAT('Leverancespecifikation (LÅST)'!J757:L757,'Leverancespecifikation (LÅST)'!V757:CA757)</f>
        <v/>
      </c>
      <c r="C754">
        <f>'Leverancespecifikation (LÅST)'!N757</f>
        <v>0</v>
      </c>
      <c r="D754" t="str">
        <f>VLOOKUP(Tabel4[[#This Row],[Data fra "5. Basis"]],Leverancespecifikation!C:C,1,FALSE)</f>
        <v/>
      </c>
      <c r="E754" t="str">
        <f>_xlfn.CONCAT(Leverancespecifikation!J757,Leverancespecifikation!K757,Leverancespecifikation!L757,Leverancespecifikation!V757:CA757)</f>
        <v/>
      </c>
      <c r="F754">
        <f>Leverancespecifikation!N757</f>
        <v>0</v>
      </c>
      <c r="G754" t="str">
        <f t="shared" si="12"/>
        <v/>
      </c>
    </row>
    <row r="755" spans="1:7" x14ac:dyDescent="0.25">
      <c r="A755" t="str">
        <f>'Leverancespecifikation (LÅST)'!C758</f>
        <v/>
      </c>
      <c r="B755" t="str">
        <f>_xlfn.CONCAT('Leverancespecifikation (LÅST)'!J758:L758,'Leverancespecifikation (LÅST)'!V758:CA758)</f>
        <v/>
      </c>
      <c r="C755">
        <f>'Leverancespecifikation (LÅST)'!N758</f>
        <v>0</v>
      </c>
      <c r="D755" t="str">
        <f>VLOOKUP(Tabel4[[#This Row],[Data fra "5. Basis"]],Leverancespecifikation!C:C,1,FALSE)</f>
        <v/>
      </c>
      <c r="E755" t="str">
        <f>_xlfn.CONCAT(Leverancespecifikation!J758,Leverancespecifikation!K758,Leverancespecifikation!L758,Leverancespecifikation!V758:CA758)</f>
        <v/>
      </c>
      <c r="F755">
        <f>Leverancespecifikation!N758</f>
        <v>0</v>
      </c>
      <c r="G755" t="str">
        <f t="shared" si="12"/>
        <v/>
      </c>
    </row>
    <row r="756" spans="1:7" x14ac:dyDescent="0.25">
      <c r="A756" t="str">
        <f>'Leverancespecifikation (LÅST)'!C759</f>
        <v/>
      </c>
      <c r="B756" t="str">
        <f>_xlfn.CONCAT('Leverancespecifikation (LÅST)'!J759:L759,'Leverancespecifikation (LÅST)'!V759:CA759)</f>
        <v/>
      </c>
      <c r="C756">
        <f>'Leverancespecifikation (LÅST)'!N759</f>
        <v>0</v>
      </c>
      <c r="D756" t="str">
        <f>VLOOKUP(Tabel4[[#This Row],[Data fra "5. Basis"]],Leverancespecifikation!C:C,1,FALSE)</f>
        <v/>
      </c>
      <c r="E756" t="str">
        <f>_xlfn.CONCAT(Leverancespecifikation!J759,Leverancespecifikation!K759,Leverancespecifikation!L759,Leverancespecifikation!V759:CA759)</f>
        <v/>
      </c>
      <c r="F756">
        <f>Leverancespecifikation!N759</f>
        <v>0</v>
      </c>
      <c r="G756" t="str">
        <f t="shared" si="12"/>
        <v/>
      </c>
    </row>
    <row r="757" spans="1:7" x14ac:dyDescent="0.25">
      <c r="A757" t="str">
        <f>'Leverancespecifikation (LÅST)'!C760</f>
        <v/>
      </c>
      <c r="B757" t="str">
        <f>_xlfn.CONCAT('Leverancespecifikation (LÅST)'!J760:L760,'Leverancespecifikation (LÅST)'!V760:CA760)</f>
        <v/>
      </c>
      <c r="C757">
        <f>'Leverancespecifikation (LÅST)'!N760</f>
        <v>0</v>
      </c>
      <c r="D757" t="str">
        <f>VLOOKUP(Tabel4[[#This Row],[Data fra "5. Basis"]],Leverancespecifikation!C:C,1,FALSE)</f>
        <v/>
      </c>
      <c r="E757" t="str">
        <f>_xlfn.CONCAT(Leverancespecifikation!J760,Leverancespecifikation!K760,Leverancespecifikation!L760,Leverancespecifikation!V760:CA760)</f>
        <v/>
      </c>
      <c r="F757">
        <f>Leverancespecifikation!N760</f>
        <v>0</v>
      </c>
      <c r="G757" t="str">
        <f t="shared" si="12"/>
        <v/>
      </c>
    </row>
    <row r="758" spans="1:7" x14ac:dyDescent="0.25">
      <c r="A758" t="str">
        <f>'Leverancespecifikation (LÅST)'!C761</f>
        <v/>
      </c>
      <c r="B758" t="str">
        <f>_xlfn.CONCAT('Leverancespecifikation (LÅST)'!J761:L761,'Leverancespecifikation (LÅST)'!V761:CA761)</f>
        <v/>
      </c>
      <c r="C758">
        <f>'Leverancespecifikation (LÅST)'!N761</f>
        <v>0</v>
      </c>
      <c r="D758" t="str">
        <f>VLOOKUP(Tabel4[[#This Row],[Data fra "5. Basis"]],Leverancespecifikation!C:C,1,FALSE)</f>
        <v/>
      </c>
      <c r="E758" t="str">
        <f>_xlfn.CONCAT(Leverancespecifikation!J761,Leverancespecifikation!K761,Leverancespecifikation!L761,Leverancespecifikation!V761:CA761)</f>
        <v/>
      </c>
      <c r="F758">
        <f>Leverancespecifikation!N761</f>
        <v>0</v>
      </c>
      <c r="G758" t="str">
        <f t="shared" si="12"/>
        <v/>
      </c>
    </row>
    <row r="759" spans="1:7" x14ac:dyDescent="0.25">
      <c r="A759" t="str">
        <f>'Leverancespecifikation (LÅST)'!C762</f>
        <v/>
      </c>
      <c r="B759" t="str">
        <f>_xlfn.CONCAT('Leverancespecifikation (LÅST)'!J762:L762,'Leverancespecifikation (LÅST)'!V762:CA762)</f>
        <v/>
      </c>
      <c r="C759">
        <f>'Leverancespecifikation (LÅST)'!N762</f>
        <v>0</v>
      </c>
      <c r="D759" t="str">
        <f>VLOOKUP(Tabel4[[#This Row],[Data fra "5. Basis"]],Leverancespecifikation!C:C,1,FALSE)</f>
        <v/>
      </c>
      <c r="E759" t="str">
        <f>_xlfn.CONCAT(Leverancespecifikation!J762,Leverancespecifikation!K762,Leverancespecifikation!L762,Leverancespecifikation!V762:CA762)</f>
        <v/>
      </c>
      <c r="F759">
        <f>Leverancespecifikation!N762</f>
        <v>0</v>
      </c>
      <c r="G759" t="str">
        <f t="shared" si="12"/>
        <v/>
      </c>
    </row>
    <row r="760" spans="1:7" x14ac:dyDescent="0.25">
      <c r="A760" t="str">
        <f>'Leverancespecifikation (LÅST)'!C763</f>
        <v/>
      </c>
      <c r="B760" t="str">
        <f>_xlfn.CONCAT('Leverancespecifikation (LÅST)'!J763:L763,'Leverancespecifikation (LÅST)'!V763:CA763)</f>
        <v/>
      </c>
      <c r="C760">
        <f>'Leverancespecifikation (LÅST)'!N763</f>
        <v>0</v>
      </c>
      <c r="D760" t="str">
        <f>VLOOKUP(Tabel4[[#This Row],[Data fra "5. Basis"]],Leverancespecifikation!C:C,1,FALSE)</f>
        <v/>
      </c>
      <c r="E760" t="str">
        <f>_xlfn.CONCAT(Leverancespecifikation!J763,Leverancespecifikation!K763,Leverancespecifikation!L763,Leverancespecifikation!V763:CA763)</f>
        <v/>
      </c>
      <c r="F760">
        <f>Leverancespecifikation!N763</f>
        <v>0</v>
      </c>
      <c r="G760" t="str">
        <f t="shared" si="12"/>
        <v/>
      </c>
    </row>
    <row r="761" spans="1:7" x14ac:dyDescent="0.25">
      <c r="A761" t="str">
        <f>'Leverancespecifikation (LÅST)'!C764</f>
        <v/>
      </c>
      <c r="B761" t="str">
        <f>_xlfn.CONCAT('Leverancespecifikation (LÅST)'!J764:L764,'Leverancespecifikation (LÅST)'!V764:CA764)</f>
        <v/>
      </c>
      <c r="C761">
        <f>'Leverancespecifikation (LÅST)'!N764</f>
        <v>0</v>
      </c>
      <c r="D761" t="str">
        <f>VLOOKUP(Tabel4[[#This Row],[Data fra "5. Basis"]],Leverancespecifikation!C:C,1,FALSE)</f>
        <v/>
      </c>
      <c r="E761" t="str">
        <f>_xlfn.CONCAT(Leverancespecifikation!J764,Leverancespecifikation!K764,Leverancespecifikation!L764,Leverancespecifikation!V764:CA764)</f>
        <v/>
      </c>
      <c r="F761">
        <f>Leverancespecifikation!N764</f>
        <v>0</v>
      </c>
      <c r="G761" t="str">
        <f t="shared" si="12"/>
        <v/>
      </c>
    </row>
    <row r="762" spans="1:7" x14ac:dyDescent="0.25">
      <c r="A762" t="str">
        <f>'Leverancespecifikation (LÅST)'!C765</f>
        <v/>
      </c>
      <c r="B762" t="str">
        <f>_xlfn.CONCAT('Leverancespecifikation (LÅST)'!J765:L765,'Leverancespecifikation (LÅST)'!V765:CA765)</f>
        <v/>
      </c>
      <c r="C762">
        <f>'Leverancespecifikation (LÅST)'!N765</f>
        <v>0</v>
      </c>
      <c r="D762" t="str">
        <f>VLOOKUP(Tabel4[[#This Row],[Data fra "5. Basis"]],Leverancespecifikation!C:C,1,FALSE)</f>
        <v/>
      </c>
      <c r="E762" t="str">
        <f>_xlfn.CONCAT(Leverancespecifikation!J765,Leverancespecifikation!K765,Leverancespecifikation!L765,Leverancespecifikation!V765:CA765)</f>
        <v/>
      </c>
      <c r="F762">
        <f>Leverancespecifikation!N765</f>
        <v>0</v>
      </c>
      <c r="G762" t="str">
        <f t="shared" si="12"/>
        <v/>
      </c>
    </row>
    <row r="763" spans="1:7" x14ac:dyDescent="0.25">
      <c r="A763" t="str">
        <f>'Leverancespecifikation (LÅST)'!C766</f>
        <v/>
      </c>
      <c r="B763" t="str">
        <f>_xlfn.CONCAT('Leverancespecifikation (LÅST)'!J766:L766,'Leverancespecifikation (LÅST)'!V766:CA766)</f>
        <v/>
      </c>
      <c r="C763">
        <f>'Leverancespecifikation (LÅST)'!N766</f>
        <v>0</v>
      </c>
      <c r="D763" t="str">
        <f>VLOOKUP(Tabel4[[#This Row],[Data fra "5. Basis"]],Leverancespecifikation!C:C,1,FALSE)</f>
        <v/>
      </c>
      <c r="E763" t="str">
        <f>_xlfn.CONCAT(Leverancespecifikation!J766,Leverancespecifikation!K766,Leverancespecifikation!L766,Leverancespecifikation!V766:CA766)</f>
        <v/>
      </c>
      <c r="F763">
        <f>Leverancespecifikation!N766</f>
        <v>0</v>
      </c>
      <c r="G763" t="str">
        <f t="shared" si="12"/>
        <v/>
      </c>
    </row>
    <row r="764" spans="1:7" x14ac:dyDescent="0.25">
      <c r="A764" t="str">
        <f>'Leverancespecifikation (LÅST)'!C767</f>
        <v/>
      </c>
      <c r="B764" t="str">
        <f>_xlfn.CONCAT('Leverancespecifikation (LÅST)'!J767:L767,'Leverancespecifikation (LÅST)'!V767:CA767)</f>
        <v/>
      </c>
      <c r="C764">
        <f>'Leverancespecifikation (LÅST)'!N767</f>
        <v>0</v>
      </c>
      <c r="D764" t="str">
        <f>VLOOKUP(Tabel4[[#This Row],[Data fra "5. Basis"]],Leverancespecifikation!C:C,1,FALSE)</f>
        <v/>
      </c>
      <c r="E764" t="str">
        <f>_xlfn.CONCAT(Leverancespecifikation!J767,Leverancespecifikation!K767,Leverancespecifikation!L767,Leverancespecifikation!V767:CA767)</f>
        <v/>
      </c>
      <c r="F764">
        <f>Leverancespecifikation!N767</f>
        <v>0</v>
      </c>
      <c r="G764" t="str">
        <f t="shared" si="12"/>
        <v/>
      </c>
    </row>
    <row r="765" spans="1:7" x14ac:dyDescent="0.25">
      <c r="A765" t="str">
        <f>'Leverancespecifikation (LÅST)'!C768</f>
        <v/>
      </c>
      <c r="B765" t="str">
        <f>_xlfn.CONCAT('Leverancespecifikation (LÅST)'!J768:L768,'Leverancespecifikation (LÅST)'!V768:CA768)</f>
        <v/>
      </c>
      <c r="C765">
        <f>'Leverancespecifikation (LÅST)'!N768</f>
        <v>0</v>
      </c>
      <c r="D765" t="str">
        <f>VLOOKUP(Tabel4[[#This Row],[Data fra "5. Basis"]],Leverancespecifikation!C:C,1,FALSE)</f>
        <v/>
      </c>
      <c r="E765" t="str">
        <f>_xlfn.CONCAT(Leverancespecifikation!J768,Leverancespecifikation!K768,Leverancespecifikation!L768,Leverancespecifikation!V768:CA768)</f>
        <v/>
      </c>
      <c r="F765">
        <f>Leverancespecifikation!N768</f>
        <v>0</v>
      </c>
      <c r="G765" t="str">
        <f t="shared" si="12"/>
        <v/>
      </c>
    </row>
    <row r="766" spans="1:7" x14ac:dyDescent="0.25">
      <c r="A766" t="str">
        <f>'Leverancespecifikation (LÅST)'!C769</f>
        <v/>
      </c>
      <c r="B766" t="str">
        <f>_xlfn.CONCAT('Leverancespecifikation (LÅST)'!J769:L769,'Leverancespecifikation (LÅST)'!V769:CA769)</f>
        <v/>
      </c>
      <c r="C766">
        <f>'Leverancespecifikation (LÅST)'!N769</f>
        <v>0</v>
      </c>
      <c r="D766" t="str">
        <f>VLOOKUP(Tabel4[[#This Row],[Data fra "5. Basis"]],Leverancespecifikation!C:C,1,FALSE)</f>
        <v/>
      </c>
      <c r="E766" t="str">
        <f>_xlfn.CONCAT(Leverancespecifikation!J769,Leverancespecifikation!K769,Leverancespecifikation!L769,Leverancespecifikation!V769:CA769)</f>
        <v/>
      </c>
      <c r="F766">
        <f>Leverancespecifikation!N769</f>
        <v>0</v>
      </c>
      <c r="G766" t="str">
        <f t="shared" si="12"/>
        <v/>
      </c>
    </row>
    <row r="767" spans="1:7" x14ac:dyDescent="0.25">
      <c r="A767" t="str">
        <f>'Leverancespecifikation (LÅST)'!C770</f>
        <v/>
      </c>
      <c r="B767" t="str">
        <f>_xlfn.CONCAT('Leverancespecifikation (LÅST)'!J770:L770,'Leverancespecifikation (LÅST)'!V770:CA770)</f>
        <v/>
      </c>
      <c r="C767">
        <f>'Leverancespecifikation (LÅST)'!N770</f>
        <v>0</v>
      </c>
      <c r="D767" t="str">
        <f>VLOOKUP(Tabel4[[#This Row],[Data fra "5. Basis"]],Leverancespecifikation!C:C,1,FALSE)</f>
        <v/>
      </c>
      <c r="E767" t="str">
        <f>_xlfn.CONCAT(Leverancespecifikation!J770,Leverancespecifikation!K770,Leverancespecifikation!L770,Leverancespecifikation!V770:CA770)</f>
        <v/>
      </c>
      <c r="F767">
        <f>Leverancespecifikation!N770</f>
        <v>0</v>
      </c>
      <c r="G767" t="str">
        <f t="shared" si="12"/>
        <v/>
      </c>
    </row>
    <row r="768" spans="1:7" x14ac:dyDescent="0.25">
      <c r="A768" t="str">
        <f>'Leverancespecifikation (LÅST)'!C771</f>
        <v/>
      </c>
      <c r="B768" t="str">
        <f>_xlfn.CONCAT('Leverancespecifikation (LÅST)'!J771:L771,'Leverancespecifikation (LÅST)'!V771:CA771)</f>
        <v/>
      </c>
      <c r="C768">
        <f>'Leverancespecifikation (LÅST)'!N771</f>
        <v>0</v>
      </c>
      <c r="D768" t="str">
        <f>VLOOKUP(Tabel4[[#This Row],[Data fra "5. Basis"]],Leverancespecifikation!C:C,1,FALSE)</f>
        <v/>
      </c>
      <c r="E768" t="str">
        <f>_xlfn.CONCAT(Leverancespecifikation!J771,Leverancespecifikation!K771,Leverancespecifikation!L771,Leverancespecifikation!V771:CA771)</f>
        <v/>
      </c>
      <c r="F768">
        <f>Leverancespecifikation!N771</f>
        <v>0</v>
      </c>
      <c r="G768" t="str">
        <f t="shared" si="12"/>
        <v/>
      </c>
    </row>
    <row r="769" spans="1:7" x14ac:dyDescent="0.25">
      <c r="A769" t="str">
        <f>'Leverancespecifikation (LÅST)'!C772</f>
        <v/>
      </c>
      <c r="B769" t="str">
        <f>_xlfn.CONCAT('Leverancespecifikation (LÅST)'!J772:L772,'Leverancespecifikation (LÅST)'!V772:CA772)</f>
        <v/>
      </c>
      <c r="C769">
        <f>'Leverancespecifikation (LÅST)'!N772</f>
        <v>0</v>
      </c>
      <c r="D769" t="str">
        <f>VLOOKUP(Tabel4[[#This Row],[Data fra "5. Basis"]],Leverancespecifikation!C:C,1,FALSE)</f>
        <v/>
      </c>
      <c r="E769" t="str">
        <f>_xlfn.CONCAT(Leverancespecifikation!J772,Leverancespecifikation!K772,Leverancespecifikation!L772,Leverancespecifikation!V772:CA772)</f>
        <v/>
      </c>
      <c r="F769">
        <f>Leverancespecifikation!N772</f>
        <v>0</v>
      </c>
      <c r="G769" t="str">
        <f t="shared" si="12"/>
        <v/>
      </c>
    </row>
    <row r="770" spans="1:7" x14ac:dyDescent="0.25">
      <c r="A770" t="str">
        <f>'Leverancespecifikation (LÅST)'!C773</f>
        <v/>
      </c>
      <c r="B770" t="str">
        <f>_xlfn.CONCAT('Leverancespecifikation (LÅST)'!J773:L773,'Leverancespecifikation (LÅST)'!V773:CA773)</f>
        <v/>
      </c>
      <c r="C770">
        <f>'Leverancespecifikation (LÅST)'!N773</f>
        <v>0</v>
      </c>
      <c r="D770" t="str">
        <f>VLOOKUP(Tabel4[[#This Row],[Data fra "5. Basis"]],Leverancespecifikation!C:C,1,FALSE)</f>
        <v/>
      </c>
      <c r="E770" t="str">
        <f>_xlfn.CONCAT(Leverancespecifikation!J773,Leverancespecifikation!K773,Leverancespecifikation!L773,Leverancespecifikation!V773:CA773)</f>
        <v/>
      </c>
      <c r="F770">
        <f>Leverancespecifikation!N773</f>
        <v>0</v>
      </c>
      <c r="G770" t="str">
        <f t="shared" si="12"/>
        <v/>
      </c>
    </row>
    <row r="771" spans="1:7" x14ac:dyDescent="0.25">
      <c r="A771" t="str">
        <f>'Leverancespecifikation (LÅST)'!C774</f>
        <v/>
      </c>
      <c r="B771" t="str">
        <f>_xlfn.CONCAT('Leverancespecifikation (LÅST)'!J774:L774,'Leverancespecifikation (LÅST)'!V774:CA774)</f>
        <v/>
      </c>
      <c r="C771">
        <f>'Leverancespecifikation (LÅST)'!N774</f>
        <v>0</v>
      </c>
      <c r="D771" t="str">
        <f>VLOOKUP(Tabel4[[#This Row],[Data fra "5. Basis"]],Leverancespecifikation!C:C,1,FALSE)</f>
        <v/>
      </c>
      <c r="E771" t="str">
        <f>_xlfn.CONCAT(Leverancespecifikation!J774,Leverancespecifikation!K774,Leverancespecifikation!L774,Leverancespecifikation!V774:CA774)</f>
        <v/>
      </c>
      <c r="F771">
        <f>Leverancespecifikation!N774</f>
        <v>0</v>
      </c>
      <c r="G771" t="str">
        <f t="shared" ref="G771:G834" si="13">IF(B771=E771,IF(C771=F771,"","P"),"P")</f>
        <v/>
      </c>
    </row>
    <row r="772" spans="1:7" x14ac:dyDescent="0.25">
      <c r="A772" t="str">
        <f>'Leverancespecifikation (LÅST)'!C775</f>
        <v/>
      </c>
      <c r="B772" t="str">
        <f>_xlfn.CONCAT('Leverancespecifikation (LÅST)'!J775:L775,'Leverancespecifikation (LÅST)'!V775:CA775)</f>
        <v/>
      </c>
      <c r="C772">
        <f>'Leverancespecifikation (LÅST)'!N775</f>
        <v>0</v>
      </c>
      <c r="D772" t="str">
        <f>VLOOKUP(Tabel4[[#This Row],[Data fra "5. Basis"]],Leverancespecifikation!C:C,1,FALSE)</f>
        <v/>
      </c>
      <c r="E772" t="str">
        <f>_xlfn.CONCAT(Leverancespecifikation!J775,Leverancespecifikation!K775,Leverancespecifikation!L775,Leverancespecifikation!V775:CA775)</f>
        <v/>
      </c>
      <c r="F772">
        <f>Leverancespecifikation!N775</f>
        <v>0</v>
      </c>
      <c r="G772" t="str">
        <f t="shared" si="13"/>
        <v/>
      </c>
    </row>
    <row r="773" spans="1:7" x14ac:dyDescent="0.25">
      <c r="A773" t="str">
        <f>'Leverancespecifikation (LÅST)'!C776</f>
        <v/>
      </c>
      <c r="B773" t="str">
        <f>_xlfn.CONCAT('Leverancespecifikation (LÅST)'!J776:L776,'Leverancespecifikation (LÅST)'!V776:CA776)</f>
        <v/>
      </c>
      <c r="C773">
        <f>'Leverancespecifikation (LÅST)'!N776</f>
        <v>0</v>
      </c>
      <c r="D773" t="str">
        <f>VLOOKUP(Tabel4[[#This Row],[Data fra "5. Basis"]],Leverancespecifikation!C:C,1,FALSE)</f>
        <v/>
      </c>
      <c r="E773" t="str">
        <f>_xlfn.CONCAT(Leverancespecifikation!J776,Leverancespecifikation!K776,Leverancespecifikation!L776,Leverancespecifikation!V776:CA776)</f>
        <v/>
      </c>
      <c r="F773">
        <f>Leverancespecifikation!N776</f>
        <v>0</v>
      </c>
      <c r="G773" t="str">
        <f t="shared" si="13"/>
        <v/>
      </c>
    </row>
    <row r="774" spans="1:7" x14ac:dyDescent="0.25">
      <c r="A774" t="str">
        <f>'Leverancespecifikation (LÅST)'!C777</f>
        <v/>
      </c>
      <c r="B774" t="str">
        <f>_xlfn.CONCAT('Leverancespecifikation (LÅST)'!J777:L777,'Leverancespecifikation (LÅST)'!V777:CA777)</f>
        <v/>
      </c>
      <c r="C774">
        <f>'Leverancespecifikation (LÅST)'!N777</f>
        <v>0</v>
      </c>
      <c r="D774" t="str">
        <f>VLOOKUP(Tabel4[[#This Row],[Data fra "5. Basis"]],Leverancespecifikation!C:C,1,FALSE)</f>
        <v/>
      </c>
      <c r="E774" t="str">
        <f>_xlfn.CONCAT(Leverancespecifikation!J777,Leverancespecifikation!K777,Leverancespecifikation!L777,Leverancespecifikation!V777:CA777)</f>
        <v/>
      </c>
      <c r="F774">
        <f>Leverancespecifikation!N777</f>
        <v>0</v>
      </c>
      <c r="G774" t="str">
        <f t="shared" si="13"/>
        <v/>
      </c>
    </row>
    <row r="775" spans="1:7" x14ac:dyDescent="0.25">
      <c r="A775" t="str">
        <f>'Leverancespecifikation (LÅST)'!C778</f>
        <v/>
      </c>
      <c r="B775" t="str">
        <f>_xlfn.CONCAT('Leverancespecifikation (LÅST)'!J778:L778,'Leverancespecifikation (LÅST)'!V778:CA778)</f>
        <v/>
      </c>
      <c r="C775">
        <f>'Leverancespecifikation (LÅST)'!N778</f>
        <v>0</v>
      </c>
      <c r="D775" t="str">
        <f>VLOOKUP(Tabel4[[#This Row],[Data fra "5. Basis"]],Leverancespecifikation!C:C,1,FALSE)</f>
        <v/>
      </c>
      <c r="E775" t="str">
        <f>_xlfn.CONCAT(Leverancespecifikation!J778,Leverancespecifikation!K778,Leverancespecifikation!L778,Leverancespecifikation!V778:CA778)</f>
        <v/>
      </c>
      <c r="F775">
        <f>Leverancespecifikation!N778</f>
        <v>0</v>
      </c>
      <c r="G775" t="str">
        <f t="shared" si="13"/>
        <v/>
      </c>
    </row>
    <row r="776" spans="1:7" x14ac:dyDescent="0.25">
      <c r="A776" t="str">
        <f>'Leverancespecifikation (LÅST)'!C779</f>
        <v/>
      </c>
      <c r="B776" t="str">
        <f>_xlfn.CONCAT('Leverancespecifikation (LÅST)'!J779:L779,'Leverancespecifikation (LÅST)'!V779:CA779)</f>
        <v/>
      </c>
      <c r="C776">
        <f>'Leverancespecifikation (LÅST)'!N779</f>
        <v>0</v>
      </c>
      <c r="D776" t="str">
        <f>VLOOKUP(Tabel4[[#This Row],[Data fra "5. Basis"]],Leverancespecifikation!C:C,1,FALSE)</f>
        <v/>
      </c>
      <c r="E776" t="str">
        <f>_xlfn.CONCAT(Leverancespecifikation!J779,Leverancespecifikation!K779,Leverancespecifikation!L779,Leverancespecifikation!V779:CA779)</f>
        <v/>
      </c>
      <c r="F776">
        <f>Leverancespecifikation!N779</f>
        <v>0</v>
      </c>
      <c r="G776" t="str">
        <f t="shared" si="13"/>
        <v/>
      </c>
    </row>
    <row r="777" spans="1:7" x14ac:dyDescent="0.25">
      <c r="A777" t="str">
        <f>'Leverancespecifikation (LÅST)'!C780</f>
        <v/>
      </c>
      <c r="B777" t="str">
        <f>_xlfn.CONCAT('Leverancespecifikation (LÅST)'!J780:L780,'Leverancespecifikation (LÅST)'!V780:CA780)</f>
        <v/>
      </c>
      <c r="C777">
        <f>'Leverancespecifikation (LÅST)'!N780</f>
        <v>0</v>
      </c>
      <c r="D777" t="str">
        <f>VLOOKUP(Tabel4[[#This Row],[Data fra "5. Basis"]],Leverancespecifikation!C:C,1,FALSE)</f>
        <v/>
      </c>
      <c r="E777" t="str">
        <f>_xlfn.CONCAT(Leverancespecifikation!J780,Leverancespecifikation!K780,Leverancespecifikation!L780,Leverancespecifikation!V780:CA780)</f>
        <v/>
      </c>
      <c r="F777">
        <f>Leverancespecifikation!N780</f>
        <v>0</v>
      </c>
      <c r="G777" t="str">
        <f t="shared" si="13"/>
        <v/>
      </c>
    </row>
    <row r="778" spans="1:7" x14ac:dyDescent="0.25">
      <c r="A778" t="str">
        <f>'Leverancespecifikation (LÅST)'!C781</f>
        <v/>
      </c>
      <c r="B778" t="str">
        <f>_xlfn.CONCAT('Leverancespecifikation (LÅST)'!J781:L781,'Leverancespecifikation (LÅST)'!V781:CA781)</f>
        <v/>
      </c>
      <c r="C778">
        <f>'Leverancespecifikation (LÅST)'!N781</f>
        <v>0</v>
      </c>
      <c r="D778" t="str">
        <f>VLOOKUP(Tabel4[[#This Row],[Data fra "5. Basis"]],Leverancespecifikation!C:C,1,FALSE)</f>
        <v/>
      </c>
      <c r="E778" t="str">
        <f>_xlfn.CONCAT(Leverancespecifikation!J781,Leverancespecifikation!K781,Leverancespecifikation!L781,Leverancespecifikation!V781:CA781)</f>
        <v/>
      </c>
      <c r="F778">
        <f>Leverancespecifikation!N781</f>
        <v>0</v>
      </c>
      <c r="G778" t="str">
        <f t="shared" si="13"/>
        <v/>
      </c>
    </row>
    <row r="779" spans="1:7" x14ac:dyDescent="0.25">
      <c r="A779" t="str">
        <f>'Leverancespecifikation (LÅST)'!C782</f>
        <v/>
      </c>
      <c r="B779" t="str">
        <f>_xlfn.CONCAT('Leverancespecifikation (LÅST)'!J782:L782,'Leverancespecifikation (LÅST)'!V782:CA782)</f>
        <v/>
      </c>
      <c r="C779">
        <f>'Leverancespecifikation (LÅST)'!N782</f>
        <v>0</v>
      </c>
      <c r="D779" t="str">
        <f>VLOOKUP(Tabel4[[#This Row],[Data fra "5. Basis"]],Leverancespecifikation!C:C,1,FALSE)</f>
        <v/>
      </c>
      <c r="E779" t="str">
        <f>_xlfn.CONCAT(Leverancespecifikation!J782,Leverancespecifikation!K782,Leverancespecifikation!L782,Leverancespecifikation!V782:CA782)</f>
        <v/>
      </c>
      <c r="F779">
        <f>Leverancespecifikation!N782</f>
        <v>0</v>
      </c>
      <c r="G779" t="str">
        <f t="shared" si="13"/>
        <v/>
      </c>
    </row>
    <row r="780" spans="1:7" x14ac:dyDescent="0.25">
      <c r="A780" t="str">
        <f>'Leverancespecifikation (LÅST)'!C783</f>
        <v/>
      </c>
      <c r="B780" t="str">
        <f>_xlfn.CONCAT('Leverancespecifikation (LÅST)'!J783:L783,'Leverancespecifikation (LÅST)'!V783:CA783)</f>
        <v/>
      </c>
      <c r="C780">
        <f>'Leverancespecifikation (LÅST)'!N783</f>
        <v>0</v>
      </c>
      <c r="D780" t="str">
        <f>VLOOKUP(Tabel4[[#This Row],[Data fra "5. Basis"]],Leverancespecifikation!C:C,1,FALSE)</f>
        <v/>
      </c>
      <c r="E780" t="str">
        <f>_xlfn.CONCAT(Leverancespecifikation!J783,Leverancespecifikation!K783,Leverancespecifikation!L783,Leverancespecifikation!V783:CA783)</f>
        <v/>
      </c>
      <c r="F780">
        <f>Leverancespecifikation!N783</f>
        <v>0</v>
      </c>
      <c r="G780" t="str">
        <f t="shared" si="13"/>
        <v/>
      </c>
    </row>
    <row r="781" spans="1:7" x14ac:dyDescent="0.25">
      <c r="A781" t="str">
        <f>'Leverancespecifikation (LÅST)'!C784</f>
        <v/>
      </c>
      <c r="B781" t="str">
        <f>_xlfn.CONCAT('Leverancespecifikation (LÅST)'!J784:L784,'Leverancespecifikation (LÅST)'!V784:CA784)</f>
        <v/>
      </c>
      <c r="C781">
        <f>'Leverancespecifikation (LÅST)'!N784</f>
        <v>0</v>
      </c>
      <c r="D781" t="str">
        <f>VLOOKUP(Tabel4[[#This Row],[Data fra "5. Basis"]],Leverancespecifikation!C:C,1,FALSE)</f>
        <v/>
      </c>
      <c r="E781" t="str">
        <f>_xlfn.CONCAT(Leverancespecifikation!J784,Leverancespecifikation!K784,Leverancespecifikation!L784,Leverancespecifikation!V784:CA784)</f>
        <v/>
      </c>
      <c r="F781">
        <f>Leverancespecifikation!N784</f>
        <v>0</v>
      </c>
      <c r="G781" t="str">
        <f t="shared" si="13"/>
        <v/>
      </c>
    </row>
    <row r="782" spans="1:7" x14ac:dyDescent="0.25">
      <c r="A782" t="str">
        <f>'Leverancespecifikation (LÅST)'!C785</f>
        <v/>
      </c>
      <c r="B782" t="str">
        <f>_xlfn.CONCAT('Leverancespecifikation (LÅST)'!J785:L785,'Leverancespecifikation (LÅST)'!V785:CA785)</f>
        <v/>
      </c>
      <c r="C782">
        <f>'Leverancespecifikation (LÅST)'!N785</f>
        <v>0</v>
      </c>
      <c r="D782" t="str">
        <f>VLOOKUP(Tabel4[[#This Row],[Data fra "5. Basis"]],Leverancespecifikation!C:C,1,FALSE)</f>
        <v/>
      </c>
      <c r="E782" t="str">
        <f>_xlfn.CONCAT(Leverancespecifikation!J785,Leverancespecifikation!K785,Leverancespecifikation!L785,Leverancespecifikation!V785:CA785)</f>
        <v/>
      </c>
      <c r="F782">
        <f>Leverancespecifikation!N785</f>
        <v>0</v>
      </c>
      <c r="G782" t="str">
        <f t="shared" si="13"/>
        <v/>
      </c>
    </row>
    <row r="783" spans="1:7" x14ac:dyDescent="0.25">
      <c r="A783" t="str">
        <f>'Leverancespecifikation (LÅST)'!C786</f>
        <v/>
      </c>
      <c r="B783" t="str">
        <f>_xlfn.CONCAT('Leverancespecifikation (LÅST)'!J786:L786,'Leverancespecifikation (LÅST)'!V786:CA786)</f>
        <v/>
      </c>
      <c r="C783">
        <f>'Leverancespecifikation (LÅST)'!N786</f>
        <v>0</v>
      </c>
      <c r="D783" t="str">
        <f>VLOOKUP(Tabel4[[#This Row],[Data fra "5. Basis"]],Leverancespecifikation!C:C,1,FALSE)</f>
        <v/>
      </c>
      <c r="E783" t="str">
        <f>_xlfn.CONCAT(Leverancespecifikation!J786,Leverancespecifikation!K786,Leverancespecifikation!L786,Leverancespecifikation!V786:CA786)</f>
        <v/>
      </c>
      <c r="F783">
        <f>Leverancespecifikation!N786</f>
        <v>0</v>
      </c>
      <c r="G783" t="str">
        <f t="shared" si="13"/>
        <v/>
      </c>
    </row>
    <row r="784" spans="1:7" x14ac:dyDescent="0.25">
      <c r="A784" t="str">
        <f>'Leverancespecifikation (LÅST)'!C787</f>
        <v/>
      </c>
      <c r="B784" t="str">
        <f>_xlfn.CONCAT('Leverancespecifikation (LÅST)'!J787:L787,'Leverancespecifikation (LÅST)'!V787:CA787)</f>
        <v/>
      </c>
      <c r="C784">
        <f>'Leverancespecifikation (LÅST)'!N787</f>
        <v>0</v>
      </c>
      <c r="D784" t="str">
        <f>VLOOKUP(Tabel4[[#This Row],[Data fra "5. Basis"]],Leverancespecifikation!C:C,1,FALSE)</f>
        <v/>
      </c>
      <c r="E784" t="str">
        <f>_xlfn.CONCAT(Leverancespecifikation!J787,Leverancespecifikation!K787,Leverancespecifikation!L787,Leverancespecifikation!V787:CA787)</f>
        <v/>
      </c>
      <c r="F784">
        <f>Leverancespecifikation!N787</f>
        <v>0</v>
      </c>
      <c r="G784" t="str">
        <f t="shared" si="13"/>
        <v/>
      </c>
    </row>
    <row r="785" spans="1:7" x14ac:dyDescent="0.25">
      <c r="A785" t="str">
        <f>'Leverancespecifikation (LÅST)'!C788</f>
        <v/>
      </c>
      <c r="B785" t="str">
        <f>_xlfn.CONCAT('Leverancespecifikation (LÅST)'!J788:L788,'Leverancespecifikation (LÅST)'!V788:CA788)</f>
        <v/>
      </c>
      <c r="C785">
        <f>'Leverancespecifikation (LÅST)'!N788</f>
        <v>0</v>
      </c>
      <c r="D785" t="str">
        <f>VLOOKUP(Tabel4[[#This Row],[Data fra "5. Basis"]],Leverancespecifikation!C:C,1,FALSE)</f>
        <v/>
      </c>
      <c r="E785" t="str">
        <f>_xlfn.CONCAT(Leverancespecifikation!J788,Leverancespecifikation!K788,Leverancespecifikation!L788,Leverancespecifikation!V788:CA788)</f>
        <v/>
      </c>
      <c r="F785">
        <f>Leverancespecifikation!N788</f>
        <v>0</v>
      </c>
      <c r="G785" t="str">
        <f t="shared" si="13"/>
        <v/>
      </c>
    </row>
    <row r="786" spans="1:7" x14ac:dyDescent="0.25">
      <c r="A786" t="str">
        <f>'Leverancespecifikation (LÅST)'!C789</f>
        <v/>
      </c>
      <c r="B786" t="str">
        <f>_xlfn.CONCAT('Leverancespecifikation (LÅST)'!J789:L789,'Leverancespecifikation (LÅST)'!V789:CA789)</f>
        <v/>
      </c>
      <c r="C786">
        <f>'Leverancespecifikation (LÅST)'!N789</f>
        <v>0</v>
      </c>
      <c r="D786" t="str">
        <f>VLOOKUP(Tabel4[[#This Row],[Data fra "5. Basis"]],Leverancespecifikation!C:C,1,FALSE)</f>
        <v/>
      </c>
      <c r="E786" t="str">
        <f>_xlfn.CONCAT(Leverancespecifikation!J789,Leverancespecifikation!K789,Leverancespecifikation!L789,Leverancespecifikation!V789:CA789)</f>
        <v/>
      </c>
      <c r="F786">
        <f>Leverancespecifikation!N789</f>
        <v>0</v>
      </c>
      <c r="G786" t="str">
        <f t="shared" si="13"/>
        <v/>
      </c>
    </row>
    <row r="787" spans="1:7" x14ac:dyDescent="0.25">
      <c r="A787" t="str">
        <f>'Leverancespecifikation (LÅST)'!C790</f>
        <v/>
      </c>
      <c r="B787" t="str">
        <f>_xlfn.CONCAT('Leverancespecifikation (LÅST)'!J790:L790,'Leverancespecifikation (LÅST)'!V790:CA790)</f>
        <v/>
      </c>
      <c r="C787">
        <f>'Leverancespecifikation (LÅST)'!N790</f>
        <v>0</v>
      </c>
      <c r="D787" t="str">
        <f>VLOOKUP(Tabel4[[#This Row],[Data fra "5. Basis"]],Leverancespecifikation!C:C,1,FALSE)</f>
        <v/>
      </c>
      <c r="E787" t="str">
        <f>_xlfn.CONCAT(Leverancespecifikation!J790,Leverancespecifikation!K790,Leverancespecifikation!L790,Leverancespecifikation!V790:CA790)</f>
        <v/>
      </c>
      <c r="F787">
        <f>Leverancespecifikation!N790</f>
        <v>0</v>
      </c>
      <c r="G787" t="str">
        <f t="shared" si="13"/>
        <v/>
      </c>
    </row>
    <row r="788" spans="1:7" x14ac:dyDescent="0.25">
      <c r="A788" t="str">
        <f>'Leverancespecifikation (LÅST)'!C791</f>
        <v/>
      </c>
      <c r="B788" t="str">
        <f>_xlfn.CONCAT('Leverancespecifikation (LÅST)'!J791:L791,'Leverancespecifikation (LÅST)'!V791:CA791)</f>
        <v/>
      </c>
      <c r="C788">
        <f>'Leverancespecifikation (LÅST)'!N791</f>
        <v>0</v>
      </c>
      <c r="D788" t="str">
        <f>VLOOKUP(Tabel4[[#This Row],[Data fra "5. Basis"]],Leverancespecifikation!C:C,1,FALSE)</f>
        <v/>
      </c>
      <c r="E788" t="str">
        <f>_xlfn.CONCAT(Leverancespecifikation!J791,Leverancespecifikation!K791,Leverancespecifikation!L791,Leverancespecifikation!V791:CA791)</f>
        <v/>
      </c>
      <c r="F788">
        <f>Leverancespecifikation!N791</f>
        <v>0</v>
      </c>
      <c r="G788" t="str">
        <f t="shared" si="13"/>
        <v/>
      </c>
    </row>
    <row r="789" spans="1:7" x14ac:dyDescent="0.25">
      <c r="A789" t="str">
        <f>'Leverancespecifikation (LÅST)'!C792</f>
        <v/>
      </c>
      <c r="B789" t="str">
        <f>_xlfn.CONCAT('Leverancespecifikation (LÅST)'!J792:L792,'Leverancespecifikation (LÅST)'!V792:CA792)</f>
        <v/>
      </c>
      <c r="C789">
        <f>'Leverancespecifikation (LÅST)'!N792</f>
        <v>0</v>
      </c>
      <c r="D789" t="str">
        <f>VLOOKUP(Tabel4[[#This Row],[Data fra "5. Basis"]],Leverancespecifikation!C:C,1,FALSE)</f>
        <v/>
      </c>
      <c r="E789" t="str">
        <f>_xlfn.CONCAT(Leverancespecifikation!J792,Leverancespecifikation!K792,Leverancespecifikation!L792,Leverancespecifikation!V792:CA792)</f>
        <v/>
      </c>
      <c r="F789">
        <f>Leverancespecifikation!N792</f>
        <v>0</v>
      </c>
      <c r="G789" t="str">
        <f t="shared" si="13"/>
        <v/>
      </c>
    </row>
    <row r="790" spans="1:7" x14ac:dyDescent="0.25">
      <c r="A790" t="str">
        <f>'Leverancespecifikation (LÅST)'!C793</f>
        <v/>
      </c>
      <c r="B790" t="str">
        <f>_xlfn.CONCAT('Leverancespecifikation (LÅST)'!J793:L793,'Leverancespecifikation (LÅST)'!V793:CA793)</f>
        <v/>
      </c>
      <c r="C790">
        <f>'Leverancespecifikation (LÅST)'!N793</f>
        <v>0</v>
      </c>
      <c r="D790" t="str">
        <f>VLOOKUP(Tabel4[[#This Row],[Data fra "5. Basis"]],Leverancespecifikation!C:C,1,FALSE)</f>
        <v/>
      </c>
      <c r="E790" t="str">
        <f>_xlfn.CONCAT(Leverancespecifikation!J793,Leverancespecifikation!K793,Leverancespecifikation!L793,Leverancespecifikation!V793:CA793)</f>
        <v/>
      </c>
      <c r="F790">
        <f>Leverancespecifikation!N793</f>
        <v>0</v>
      </c>
      <c r="G790" t="str">
        <f t="shared" si="13"/>
        <v/>
      </c>
    </row>
    <row r="791" spans="1:7" x14ac:dyDescent="0.25">
      <c r="A791" t="str">
        <f>'Leverancespecifikation (LÅST)'!C794</f>
        <v/>
      </c>
      <c r="B791" t="str">
        <f>_xlfn.CONCAT('Leverancespecifikation (LÅST)'!J794:L794,'Leverancespecifikation (LÅST)'!V794:CA794)</f>
        <v/>
      </c>
      <c r="C791">
        <f>'Leverancespecifikation (LÅST)'!N794</f>
        <v>0</v>
      </c>
      <c r="D791" t="str">
        <f>VLOOKUP(Tabel4[[#This Row],[Data fra "5. Basis"]],Leverancespecifikation!C:C,1,FALSE)</f>
        <v/>
      </c>
      <c r="E791" t="str">
        <f>_xlfn.CONCAT(Leverancespecifikation!J794,Leverancespecifikation!K794,Leverancespecifikation!L794,Leverancespecifikation!V794:CA794)</f>
        <v/>
      </c>
      <c r="F791">
        <f>Leverancespecifikation!N794</f>
        <v>0</v>
      </c>
      <c r="G791" t="str">
        <f t="shared" si="13"/>
        <v/>
      </c>
    </row>
    <row r="792" spans="1:7" x14ac:dyDescent="0.25">
      <c r="A792" t="str">
        <f>'Leverancespecifikation (LÅST)'!C795</f>
        <v/>
      </c>
      <c r="B792" t="str">
        <f>_xlfn.CONCAT('Leverancespecifikation (LÅST)'!J795:L795,'Leverancespecifikation (LÅST)'!V795:CA795)</f>
        <v/>
      </c>
      <c r="C792">
        <f>'Leverancespecifikation (LÅST)'!N795</f>
        <v>0</v>
      </c>
      <c r="D792" t="str">
        <f>VLOOKUP(Tabel4[[#This Row],[Data fra "5. Basis"]],Leverancespecifikation!C:C,1,FALSE)</f>
        <v/>
      </c>
      <c r="E792" t="str">
        <f>_xlfn.CONCAT(Leverancespecifikation!J795,Leverancespecifikation!K795,Leverancespecifikation!L795,Leverancespecifikation!V795:CA795)</f>
        <v/>
      </c>
      <c r="F792">
        <f>Leverancespecifikation!N795</f>
        <v>0</v>
      </c>
      <c r="G792" t="str">
        <f t="shared" si="13"/>
        <v/>
      </c>
    </row>
    <row r="793" spans="1:7" x14ac:dyDescent="0.25">
      <c r="A793" t="str">
        <f>'Leverancespecifikation (LÅST)'!C796</f>
        <v/>
      </c>
      <c r="B793" t="str">
        <f>_xlfn.CONCAT('Leverancespecifikation (LÅST)'!J796:L796,'Leverancespecifikation (LÅST)'!V796:CA796)</f>
        <v/>
      </c>
      <c r="C793">
        <f>'Leverancespecifikation (LÅST)'!N796</f>
        <v>0</v>
      </c>
      <c r="D793" t="str">
        <f>VLOOKUP(Tabel4[[#This Row],[Data fra "5. Basis"]],Leverancespecifikation!C:C,1,FALSE)</f>
        <v/>
      </c>
      <c r="E793" t="str">
        <f>_xlfn.CONCAT(Leverancespecifikation!J796,Leverancespecifikation!K796,Leverancespecifikation!L796,Leverancespecifikation!V796:CA796)</f>
        <v/>
      </c>
      <c r="F793">
        <f>Leverancespecifikation!N796</f>
        <v>0</v>
      </c>
      <c r="G793" t="str">
        <f t="shared" si="13"/>
        <v/>
      </c>
    </row>
    <row r="794" spans="1:7" x14ac:dyDescent="0.25">
      <c r="A794" t="str">
        <f>'Leverancespecifikation (LÅST)'!C797</f>
        <v/>
      </c>
      <c r="B794" t="str">
        <f>_xlfn.CONCAT('Leverancespecifikation (LÅST)'!J797:L797,'Leverancespecifikation (LÅST)'!V797:CA797)</f>
        <v/>
      </c>
      <c r="C794">
        <f>'Leverancespecifikation (LÅST)'!N797</f>
        <v>0</v>
      </c>
      <c r="D794" t="str">
        <f>VLOOKUP(Tabel4[[#This Row],[Data fra "5. Basis"]],Leverancespecifikation!C:C,1,FALSE)</f>
        <v/>
      </c>
      <c r="E794" t="str">
        <f>_xlfn.CONCAT(Leverancespecifikation!J797,Leverancespecifikation!K797,Leverancespecifikation!L797,Leverancespecifikation!V797:CA797)</f>
        <v/>
      </c>
      <c r="F794">
        <f>Leverancespecifikation!N797</f>
        <v>0</v>
      </c>
      <c r="G794" t="str">
        <f t="shared" si="13"/>
        <v/>
      </c>
    </row>
    <row r="795" spans="1:7" x14ac:dyDescent="0.25">
      <c r="A795" t="str">
        <f>'Leverancespecifikation (LÅST)'!C798</f>
        <v/>
      </c>
      <c r="B795" t="str">
        <f>_xlfn.CONCAT('Leverancespecifikation (LÅST)'!J798:L798,'Leverancespecifikation (LÅST)'!V798:CA798)</f>
        <v/>
      </c>
      <c r="C795">
        <f>'Leverancespecifikation (LÅST)'!N798</f>
        <v>0</v>
      </c>
      <c r="D795" t="str">
        <f>VLOOKUP(Tabel4[[#This Row],[Data fra "5. Basis"]],Leverancespecifikation!C:C,1,FALSE)</f>
        <v/>
      </c>
      <c r="E795" t="str">
        <f>_xlfn.CONCAT(Leverancespecifikation!J798,Leverancespecifikation!K798,Leverancespecifikation!L798,Leverancespecifikation!V798:CA798)</f>
        <v/>
      </c>
      <c r="F795">
        <f>Leverancespecifikation!N798</f>
        <v>0</v>
      </c>
      <c r="G795" t="str">
        <f t="shared" si="13"/>
        <v/>
      </c>
    </row>
    <row r="796" spans="1:7" x14ac:dyDescent="0.25">
      <c r="A796" t="str">
        <f>'Leverancespecifikation (LÅST)'!C799</f>
        <v/>
      </c>
      <c r="B796" t="str">
        <f>_xlfn.CONCAT('Leverancespecifikation (LÅST)'!J799:L799,'Leverancespecifikation (LÅST)'!V799:CA799)</f>
        <v/>
      </c>
      <c r="C796">
        <f>'Leverancespecifikation (LÅST)'!N799</f>
        <v>0</v>
      </c>
      <c r="D796" t="str">
        <f>VLOOKUP(Tabel4[[#This Row],[Data fra "5. Basis"]],Leverancespecifikation!C:C,1,FALSE)</f>
        <v/>
      </c>
      <c r="E796" t="str">
        <f>_xlfn.CONCAT(Leverancespecifikation!J799,Leverancespecifikation!K799,Leverancespecifikation!L799,Leverancespecifikation!V799:CA799)</f>
        <v/>
      </c>
      <c r="F796">
        <f>Leverancespecifikation!N799</f>
        <v>0</v>
      </c>
      <c r="G796" t="str">
        <f t="shared" si="13"/>
        <v/>
      </c>
    </row>
    <row r="797" spans="1:7" x14ac:dyDescent="0.25">
      <c r="A797" t="str">
        <f>'Leverancespecifikation (LÅST)'!C800</f>
        <v/>
      </c>
      <c r="B797" t="str">
        <f>_xlfn.CONCAT('Leverancespecifikation (LÅST)'!J800:L800,'Leverancespecifikation (LÅST)'!V800:CA800)</f>
        <v/>
      </c>
      <c r="C797">
        <f>'Leverancespecifikation (LÅST)'!N800</f>
        <v>0</v>
      </c>
      <c r="D797" t="str">
        <f>VLOOKUP(Tabel4[[#This Row],[Data fra "5. Basis"]],Leverancespecifikation!C:C,1,FALSE)</f>
        <v/>
      </c>
      <c r="E797" t="str">
        <f>_xlfn.CONCAT(Leverancespecifikation!J800,Leverancespecifikation!K800,Leverancespecifikation!L800,Leverancespecifikation!V800:CA800)</f>
        <v/>
      </c>
      <c r="F797">
        <f>Leverancespecifikation!N800</f>
        <v>0</v>
      </c>
      <c r="G797" t="str">
        <f t="shared" si="13"/>
        <v/>
      </c>
    </row>
    <row r="798" spans="1:7" x14ac:dyDescent="0.25">
      <c r="A798" t="str">
        <f>'Leverancespecifikation (LÅST)'!C801</f>
        <v/>
      </c>
      <c r="B798" t="str">
        <f>_xlfn.CONCAT('Leverancespecifikation (LÅST)'!J801:L801,'Leverancespecifikation (LÅST)'!V801:CA801)</f>
        <v/>
      </c>
      <c r="C798">
        <f>'Leverancespecifikation (LÅST)'!N801</f>
        <v>0</v>
      </c>
      <c r="D798" t="str">
        <f>VLOOKUP(Tabel4[[#This Row],[Data fra "5. Basis"]],Leverancespecifikation!C:C,1,FALSE)</f>
        <v/>
      </c>
      <c r="E798" t="str">
        <f>_xlfn.CONCAT(Leverancespecifikation!J801,Leverancespecifikation!K801,Leverancespecifikation!L801,Leverancespecifikation!V801:CA801)</f>
        <v/>
      </c>
      <c r="F798">
        <f>Leverancespecifikation!N801</f>
        <v>0</v>
      </c>
      <c r="G798" t="str">
        <f t="shared" si="13"/>
        <v/>
      </c>
    </row>
    <row r="799" spans="1:7" x14ac:dyDescent="0.25">
      <c r="A799" t="str">
        <f>'Leverancespecifikation (LÅST)'!C802</f>
        <v/>
      </c>
      <c r="B799" t="str">
        <f>_xlfn.CONCAT('Leverancespecifikation (LÅST)'!J802:L802,'Leverancespecifikation (LÅST)'!V802:CA802)</f>
        <v/>
      </c>
      <c r="C799">
        <f>'Leverancespecifikation (LÅST)'!N802</f>
        <v>0</v>
      </c>
      <c r="D799" t="str">
        <f>VLOOKUP(Tabel4[[#This Row],[Data fra "5. Basis"]],Leverancespecifikation!C:C,1,FALSE)</f>
        <v/>
      </c>
      <c r="E799" t="str">
        <f>_xlfn.CONCAT(Leverancespecifikation!J802,Leverancespecifikation!K802,Leverancespecifikation!L802,Leverancespecifikation!V802:CA802)</f>
        <v/>
      </c>
      <c r="F799">
        <f>Leverancespecifikation!N802</f>
        <v>0</v>
      </c>
      <c r="G799" t="str">
        <f t="shared" si="13"/>
        <v/>
      </c>
    </row>
    <row r="800" spans="1:7" x14ac:dyDescent="0.25">
      <c r="A800" t="str">
        <f>'Leverancespecifikation (LÅST)'!C803</f>
        <v/>
      </c>
      <c r="B800" t="str">
        <f>_xlfn.CONCAT('Leverancespecifikation (LÅST)'!J803:L803,'Leverancespecifikation (LÅST)'!V803:CA803)</f>
        <v/>
      </c>
      <c r="C800">
        <f>'Leverancespecifikation (LÅST)'!N803</f>
        <v>0</v>
      </c>
      <c r="D800" t="str">
        <f>VLOOKUP(Tabel4[[#This Row],[Data fra "5. Basis"]],Leverancespecifikation!C:C,1,FALSE)</f>
        <v/>
      </c>
      <c r="E800" t="str">
        <f>_xlfn.CONCAT(Leverancespecifikation!J803,Leverancespecifikation!K803,Leverancespecifikation!L803,Leverancespecifikation!V803:CA803)</f>
        <v/>
      </c>
      <c r="F800">
        <f>Leverancespecifikation!N803</f>
        <v>0</v>
      </c>
      <c r="G800" t="str">
        <f t="shared" si="13"/>
        <v/>
      </c>
    </row>
    <row r="801" spans="1:7" x14ac:dyDescent="0.25">
      <c r="A801" t="str">
        <f>'Leverancespecifikation (LÅST)'!C804</f>
        <v/>
      </c>
      <c r="B801" t="str">
        <f>_xlfn.CONCAT('Leverancespecifikation (LÅST)'!J804:L804,'Leverancespecifikation (LÅST)'!V804:CA804)</f>
        <v/>
      </c>
      <c r="C801">
        <f>'Leverancespecifikation (LÅST)'!N804</f>
        <v>0</v>
      </c>
      <c r="D801" t="str">
        <f>VLOOKUP(Tabel4[[#This Row],[Data fra "5. Basis"]],Leverancespecifikation!C:C,1,FALSE)</f>
        <v/>
      </c>
      <c r="E801" t="str">
        <f>_xlfn.CONCAT(Leverancespecifikation!J804,Leverancespecifikation!K804,Leverancespecifikation!L804,Leverancespecifikation!V804:CA804)</f>
        <v/>
      </c>
      <c r="F801">
        <f>Leverancespecifikation!N804</f>
        <v>0</v>
      </c>
      <c r="G801" t="str">
        <f t="shared" si="13"/>
        <v/>
      </c>
    </row>
    <row r="802" spans="1:7" x14ac:dyDescent="0.25">
      <c r="A802" t="str">
        <f>'Leverancespecifikation (LÅST)'!C805</f>
        <v/>
      </c>
      <c r="B802" t="str">
        <f>_xlfn.CONCAT('Leverancespecifikation (LÅST)'!J805:L805,'Leverancespecifikation (LÅST)'!V805:CA805)</f>
        <v/>
      </c>
      <c r="C802">
        <f>'Leverancespecifikation (LÅST)'!N805</f>
        <v>0</v>
      </c>
      <c r="D802" t="str">
        <f>VLOOKUP(Tabel4[[#This Row],[Data fra "5. Basis"]],Leverancespecifikation!C:C,1,FALSE)</f>
        <v/>
      </c>
      <c r="E802" t="str">
        <f>_xlfn.CONCAT(Leverancespecifikation!J805,Leverancespecifikation!K805,Leverancespecifikation!L805,Leverancespecifikation!V805:CA805)</f>
        <v/>
      </c>
      <c r="F802">
        <f>Leverancespecifikation!N805</f>
        <v>0</v>
      </c>
      <c r="G802" t="str">
        <f t="shared" si="13"/>
        <v/>
      </c>
    </row>
    <row r="803" spans="1:7" x14ac:dyDescent="0.25">
      <c r="A803" t="str">
        <f>'Leverancespecifikation (LÅST)'!C806</f>
        <v/>
      </c>
      <c r="B803" t="str">
        <f>_xlfn.CONCAT('Leverancespecifikation (LÅST)'!J806:L806,'Leverancespecifikation (LÅST)'!V806:CA806)</f>
        <v/>
      </c>
      <c r="C803">
        <f>'Leverancespecifikation (LÅST)'!N806</f>
        <v>0</v>
      </c>
      <c r="D803" t="str">
        <f>VLOOKUP(Tabel4[[#This Row],[Data fra "5. Basis"]],Leverancespecifikation!C:C,1,FALSE)</f>
        <v/>
      </c>
      <c r="E803" t="str">
        <f>_xlfn.CONCAT(Leverancespecifikation!J806,Leverancespecifikation!K806,Leverancespecifikation!L806,Leverancespecifikation!V806:CA806)</f>
        <v/>
      </c>
      <c r="F803">
        <f>Leverancespecifikation!N806</f>
        <v>0</v>
      </c>
      <c r="G803" t="str">
        <f t="shared" si="13"/>
        <v/>
      </c>
    </row>
    <row r="804" spans="1:7" x14ac:dyDescent="0.25">
      <c r="A804" t="str">
        <f>'Leverancespecifikation (LÅST)'!C807</f>
        <v/>
      </c>
      <c r="B804" t="str">
        <f>_xlfn.CONCAT('Leverancespecifikation (LÅST)'!J807:L807,'Leverancespecifikation (LÅST)'!V807:CA807)</f>
        <v/>
      </c>
      <c r="C804">
        <f>'Leverancespecifikation (LÅST)'!N807</f>
        <v>0</v>
      </c>
      <c r="D804" t="str">
        <f>VLOOKUP(Tabel4[[#This Row],[Data fra "5. Basis"]],Leverancespecifikation!C:C,1,FALSE)</f>
        <v/>
      </c>
      <c r="E804" t="str">
        <f>_xlfn.CONCAT(Leverancespecifikation!J807,Leverancespecifikation!K807,Leverancespecifikation!L807,Leverancespecifikation!V807:CA807)</f>
        <v/>
      </c>
      <c r="F804">
        <f>Leverancespecifikation!N807</f>
        <v>0</v>
      </c>
      <c r="G804" t="str">
        <f t="shared" si="13"/>
        <v/>
      </c>
    </row>
    <row r="805" spans="1:7" x14ac:dyDescent="0.25">
      <c r="A805" t="str">
        <f>'Leverancespecifikation (LÅST)'!C808</f>
        <v/>
      </c>
      <c r="B805" t="str">
        <f>_xlfn.CONCAT('Leverancespecifikation (LÅST)'!J808:L808,'Leverancespecifikation (LÅST)'!V808:CA808)</f>
        <v/>
      </c>
      <c r="C805">
        <f>'Leverancespecifikation (LÅST)'!N808</f>
        <v>0</v>
      </c>
      <c r="D805" t="str">
        <f>VLOOKUP(Tabel4[[#This Row],[Data fra "5. Basis"]],Leverancespecifikation!C:C,1,FALSE)</f>
        <v/>
      </c>
      <c r="E805" t="str">
        <f>_xlfn.CONCAT(Leverancespecifikation!J808,Leverancespecifikation!K808,Leverancespecifikation!L808,Leverancespecifikation!V808:CA808)</f>
        <v/>
      </c>
      <c r="F805">
        <f>Leverancespecifikation!N808</f>
        <v>0</v>
      </c>
      <c r="G805" t="str">
        <f t="shared" si="13"/>
        <v/>
      </c>
    </row>
    <row r="806" spans="1:7" x14ac:dyDescent="0.25">
      <c r="A806" t="str">
        <f>'Leverancespecifikation (LÅST)'!C809</f>
        <v/>
      </c>
      <c r="B806" t="str">
        <f>_xlfn.CONCAT('Leverancespecifikation (LÅST)'!J809:L809,'Leverancespecifikation (LÅST)'!V809:CA809)</f>
        <v/>
      </c>
      <c r="C806">
        <f>'Leverancespecifikation (LÅST)'!N809</f>
        <v>0</v>
      </c>
      <c r="D806" t="str">
        <f>VLOOKUP(Tabel4[[#This Row],[Data fra "5. Basis"]],Leverancespecifikation!C:C,1,FALSE)</f>
        <v/>
      </c>
      <c r="E806" t="str">
        <f>_xlfn.CONCAT(Leverancespecifikation!J809,Leverancespecifikation!K809,Leverancespecifikation!L809,Leverancespecifikation!V809:CA809)</f>
        <v/>
      </c>
      <c r="F806">
        <f>Leverancespecifikation!N809</f>
        <v>0</v>
      </c>
      <c r="G806" t="str">
        <f t="shared" si="13"/>
        <v/>
      </c>
    </row>
    <row r="807" spans="1:7" x14ac:dyDescent="0.25">
      <c r="A807" t="str">
        <f>'Leverancespecifikation (LÅST)'!C810</f>
        <v/>
      </c>
      <c r="B807" t="str">
        <f>_xlfn.CONCAT('Leverancespecifikation (LÅST)'!J810:L810,'Leverancespecifikation (LÅST)'!V810:CA810)</f>
        <v/>
      </c>
      <c r="C807">
        <f>'Leverancespecifikation (LÅST)'!N810</f>
        <v>0</v>
      </c>
      <c r="D807" t="str">
        <f>VLOOKUP(Tabel4[[#This Row],[Data fra "5. Basis"]],Leverancespecifikation!C:C,1,FALSE)</f>
        <v/>
      </c>
      <c r="E807" t="str">
        <f>_xlfn.CONCAT(Leverancespecifikation!J810,Leverancespecifikation!K810,Leverancespecifikation!L810,Leverancespecifikation!V810:CA810)</f>
        <v/>
      </c>
      <c r="F807">
        <f>Leverancespecifikation!N810</f>
        <v>0</v>
      </c>
      <c r="G807" t="str">
        <f t="shared" si="13"/>
        <v/>
      </c>
    </row>
    <row r="808" spans="1:7" x14ac:dyDescent="0.25">
      <c r="A808" t="str">
        <f>'Leverancespecifikation (LÅST)'!C811</f>
        <v/>
      </c>
      <c r="B808" t="str">
        <f>_xlfn.CONCAT('Leverancespecifikation (LÅST)'!J811:L811,'Leverancespecifikation (LÅST)'!V811:CA811)</f>
        <v/>
      </c>
      <c r="C808">
        <f>'Leverancespecifikation (LÅST)'!N811</f>
        <v>0</v>
      </c>
      <c r="D808" t="str">
        <f>VLOOKUP(Tabel4[[#This Row],[Data fra "5. Basis"]],Leverancespecifikation!C:C,1,FALSE)</f>
        <v/>
      </c>
      <c r="E808" t="str">
        <f>_xlfn.CONCAT(Leverancespecifikation!J811,Leverancespecifikation!K811,Leverancespecifikation!L811,Leverancespecifikation!V811:CA811)</f>
        <v/>
      </c>
      <c r="F808">
        <f>Leverancespecifikation!N811</f>
        <v>0</v>
      </c>
      <c r="G808" t="str">
        <f t="shared" si="13"/>
        <v/>
      </c>
    </row>
    <row r="809" spans="1:7" x14ac:dyDescent="0.25">
      <c r="A809" t="str">
        <f>'Leverancespecifikation (LÅST)'!C812</f>
        <v/>
      </c>
      <c r="B809" t="str">
        <f>_xlfn.CONCAT('Leverancespecifikation (LÅST)'!J812:L812,'Leverancespecifikation (LÅST)'!V812:CA812)</f>
        <v/>
      </c>
      <c r="C809">
        <f>'Leverancespecifikation (LÅST)'!N812</f>
        <v>0</v>
      </c>
      <c r="D809" t="str">
        <f>VLOOKUP(Tabel4[[#This Row],[Data fra "5. Basis"]],Leverancespecifikation!C:C,1,FALSE)</f>
        <v/>
      </c>
      <c r="E809" t="str">
        <f>_xlfn.CONCAT(Leverancespecifikation!J812,Leverancespecifikation!K812,Leverancespecifikation!L812,Leverancespecifikation!V812:CA812)</f>
        <v/>
      </c>
      <c r="F809">
        <f>Leverancespecifikation!N812</f>
        <v>0</v>
      </c>
      <c r="G809" t="str">
        <f t="shared" si="13"/>
        <v/>
      </c>
    </row>
    <row r="810" spans="1:7" x14ac:dyDescent="0.25">
      <c r="A810" t="str">
        <f>'Leverancespecifikation (LÅST)'!C813</f>
        <v/>
      </c>
      <c r="B810" t="str">
        <f>_xlfn.CONCAT('Leverancespecifikation (LÅST)'!J813:L813,'Leverancespecifikation (LÅST)'!V813:CA813)</f>
        <v/>
      </c>
      <c r="C810">
        <f>'Leverancespecifikation (LÅST)'!N813</f>
        <v>0</v>
      </c>
      <c r="D810" t="str">
        <f>VLOOKUP(Tabel4[[#This Row],[Data fra "5. Basis"]],Leverancespecifikation!C:C,1,FALSE)</f>
        <v/>
      </c>
      <c r="E810" t="str">
        <f>_xlfn.CONCAT(Leverancespecifikation!J813,Leverancespecifikation!K813,Leverancespecifikation!L813,Leverancespecifikation!V813:CA813)</f>
        <v/>
      </c>
      <c r="F810">
        <f>Leverancespecifikation!N813</f>
        <v>0</v>
      </c>
      <c r="G810" t="str">
        <f t="shared" si="13"/>
        <v/>
      </c>
    </row>
    <row r="811" spans="1:7" x14ac:dyDescent="0.25">
      <c r="A811" t="str">
        <f>'Leverancespecifikation (LÅST)'!C814</f>
        <v/>
      </c>
      <c r="B811" t="str">
        <f>_xlfn.CONCAT('Leverancespecifikation (LÅST)'!J814:L814,'Leverancespecifikation (LÅST)'!V814:CA814)</f>
        <v/>
      </c>
      <c r="C811">
        <f>'Leverancespecifikation (LÅST)'!N814</f>
        <v>0</v>
      </c>
      <c r="D811" t="str">
        <f>VLOOKUP(Tabel4[[#This Row],[Data fra "5. Basis"]],Leverancespecifikation!C:C,1,FALSE)</f>
        <v/>
      </c>
      <c r="E811" t="str">
        <f>_xlfn.CONCAT(Leverancespecifikation!J814,Leverancespecifikation!K814,Leverancespecifikation!L814,Leverancespecifikation!V814:CA814)</f>
        <v/>
      </c>
      <c r="F811">
        <f>Leverancespecifikation!N814</f>
        <v>0</v>
      </c>
      <c r="G811" t="str">
        <f t="shared" si="13"/>
        <v/>
      </c>
    </row>
    <row r="812" spans="1:7" x14ac:dyDescent="0.25">
      <c r="A812" t="str">
        <f>'Leverancespecifikation (LÅST)'!C815</f>
        <v/>
      </c>
      <c r="B812" t="str">
        <f>_xlfn.CONCAT('Leverancespecifikation (LÅST)'!J815:L815,'Leverancespecifikation (LÅST)'!V815:CA815)</f>
        <v/>
      </c>
      <c r="C812">
        <f>'Leverancespecifikation (LÅST)'!N815</f>
        <v>0</v>
      </c>
      <c r="D812" t="str">
        <f>VLOOKUP(Tabel4[[#This Row],[Data fra "5. Basis"]],Leverancespecifikation!C:C,1,FALSE)</f>
        <v/>
      </c>
      <c r="E812" t="str">
        <f>_xlfn.CONCAT(Leverancespecifikation!J815,Leverancespecifikation!K815,Leverancespecifikation!L815,Leverancespecifikation!V815:CA815)</f>
        <v/>
      </c>
      <c r="F812">
        <f>Leverancespecifikation!N815</f>
        <v>0</v>
      </c>
      <c r="G812" t="str">
        <f t="shared" si="13"/>
        <v/>
      </c>
    </row>
    <row r="813" spans="1:7" x14ac:dyDescent="0.25">
      <c r="A813" t="str">
        <f>'Leverancespecifikation (LÅST)'!C816</f>
        <v/>
      </c>
      <c r="B813" t="str">
        <f>_xlfn.CONCAT('Leverancespecifikation (LÅST)'!J816:L816,'Leverancespecifikation (LÅST)'!V816:CA816)</f>
        <v/>
      </c>
      <c r="C813">
        <f>'Leverancespecifikation (LÅST)'!N816</f>
        <v>0</v>
      </c>
      <c r="D813" t="str">
        <f>VLOOKUP(Tabel4[[#This Row],[Data fra "5. Basis"]],Leverancespecifikation!C:C,1,FALSE)</f>
        <v/>
      </c>
      <c r="E813" t="str">
        <f>_xlfn.CONCAT(Leverancespecifikation!J816,Leverancespecifikation!K816,Leverancespecifikation!L816,Leverancespecifikation!V816:CA816)</f>
        <v/>
      </c>
      <c r="F813">
        <f>Leverancespecifikation!N816</f>
        <v>0</v>
      </c>
      <c r="G813" t="str">
        <f t="shared" si="13"/>
        <v/>
      </c>
    </row>
    <row r="814" spans="1:7" x14ac:dyDescent="0.25">
      <c r="A814" t="str">
        <f>'Leverancespecifikation (LÅST)'!C817</f>
        <v/>
      </c>
      <c r="B814" t="str">
        <f>_xlfn.CONCAT('Leverancespecifikation (LÅST)'!J817:L817,'Leverancespecifikation (LÅST)'!V817:CA817)</f>
        <v/>
      </c>
      <c r="C814">
        <f>'Leverancespecifikation (LÅST)'!N817</f>
        <v>0</v>
      </c>
      <c r="D814" t="str">
        <f>VLOOKUP(Tabel4[[#This Row],[Data fra "5. Basis"]],Leverancespecifikation!C:C,1,FALSE)</f>
        <v/>
      </c>
      <c r="E814" t="str">
        <f>_xlfn.CONCAT(Leverancespecifikation!J817,Leverancespecifikation!K817,Leverancespecifikation!L817,Leverancespecifikation!V817:CA817)</f>
        <v/>
      </c>
      <c r="F814">
        <f>Leverancespecifikation!N817</f>
        <v>0</v>
      </c>
      <c r="G814" t="str">
        <f t="shared" si="13"/>
        <v/>
      </c>
    </row>
    <row r="815" spans="1:7" x14ac:dyDescent="0.25">
      <c r="A815" t="str">
        <f>'Leverancespecifikation (LÅST)'!C818</f>
        <v/>
      </c>
      <c r="B815" t="str">
        <f>_xlfn.CONCAT('Leverancespecifikation (LÅST)'!J818:L818,'Leverancespecifikation (LÅST)'!V818:CA818)</f>
        <v/>
      </c>
      <c r="C815">
        <f>'Leverancespecifikation (LÅST)'!N818</f>
        <v>0</v>
      </c>
      <c r="D815" t="str">
        <f>VLOOKUP(Tabel4[[#This Row],[Data fra "5. Basis"]],Leverancespecifikation!C:C,1,FALSE)</f>
        <v/>
      </c>
      <c r="E815" t="str">
        <f>_xlfn.CONCAT(Leverancespecifikation!J818,Leverancespecifikation!K818,Leverancespecifikation!L818,Leverancespecifikation!V818:CA818)</f>
        <v/>
      </c>
      <c r="F815">
        <f>Leverancespecifikation!N818</f>
        <v>0</v>
      </c>
      <c r="G815" t="str">
        <f t="shared" si="13"/>
        <v/>
      </c>
    </row>
    <row r="816" spans="1:7" x14ac:dyDescent="0.25">
      <c r="A816" t="str">
        <f>'Leverancespecifikation (LÅST)'!C819</f>
        <v/>
      </c>
      <c r="B816" t="str">
        <f>_xlfn.CONCAT('Leverancespecifikation (LÅST)'!J819:L819,'Leverancespecifikation (LÅST)'!V819:CA819)</f>
        <v/>
      </c>
      <c r="C816">
        <f>'Leverancespecifikation (LÅST)'!N819</f>
        <v>0</v>
      </c>
      <c r="D816" t="str">
        <f>VLOOKUP(Tabel4[[#This Row],[Data fra "5. Basis"]],Leverancespecifikation!C:C,1,FALSE)</f>
        <v/>
      </c>
      <c r="E816" t="str">
        <f>_xlfn.CONCAT(Leverancespecifikation!J819,Leverancespecifikation!K819,Leverancespecifikation!L819,Leverancespecifikation!V819:CA819)</f>
        <v/>
      </c>
      <c r="F816">
        <f>Leverancespecifikation!N819</f>
        <v>0</v>
      </c>
      <c r="G816" t="str">
        <f t="shared" si="13"/>
        <v/>
      </c>
    </row>
    <row r="817" spans="1:7" x14ac:dyDescent="0.25">
      <c r="A817" t="str">
        <f>'Leverancespecifikation (LÅST)'!C820</f>
        <v/>
      </c>
      <c r="B817" t="str">
        <f>_xlfn.CONCAT('Leverancespecifikation (LÅST)'!J820:L820,'Leverancespecifikation (LÅST)'!V820:CA820)</f>
        <v/>
      </c>
      <c r="C817">
        <f>'Leverancespecifikation (LÅST)'!N820</f>
        <v>0</v>
      </c>
      <c r="D817" t="str">
        <f>VLOOKUP(Tabel4[[#This Row],[Data fra "5. Basis"]],Leverancespecifikation!C:C,1,FALSE)</f>
        <v/>
      </c>
      <c r="E817" t="str">
        <f>_xlfn.CONCAT(Leverancespecifikation!J820,Leverancespecifikation!K820,Leverancespecifikation!L820,Leverancespecifikation!V820:CA820)</f>
        <v/>
      </c>
      <c r="F817">
        <f>Leverancespecifikation!N820</f>
        <v>0</v>
      </c>
      <c r="G817" t="str">
        <f t="shared" si="13"/>
        <v/>
      </c>
    </row>
    <row r="818" spans="1:7" x14ac:dyDescent="0.25">
      <c r="A818" t="str">
        <f>'Leverancespecifikation (LÅST)'!C821</f>
        <v/>
      </c>
      <c r="B818" t="str">
        <f>_xlfn.CONCAT('Leverancespecifikation (LÅST)'!J821:L821,'Leverancespecifikation (LÅST)'!V821:CA821)</f>
        <v/>
      </c>
      <c r="C818">
        <f>'Leverancespecifikation (LÅST)'!N821</f>
        <v>0</v>
      </c>
      <c r="D818" t="str">
        <f>VLOOKUP(Tabel4[[#This Row],[Data fra "5. Basis"]],Leverancespecifikation!C:C,1,FALSE)</f>
        <v/>
      </c>
      <c r="E818" t="str">
        <f>_xlfn.CONCAT(Leverancespecifikation!J821,Leverancespecifikation!K821,Leverancespecifikation!L821,Leverancespecifikation!V821:CA821)</f>
        <v/>
      </c>
      <c r="F818">
        <f>Leverancespecifikation!N821</f>
        <v>0</v>
      </c>
      <c r="G818" t="str">
        <f t="shared" si="13"/>
        <v/>
      </c>
    </row>
    <row r="819" spans="1:7" x14ac:dyDescent="0.25">
      <c r="A819" t="str">
        <f>'Leverancespecifikation (LÅST)'!C822</f>
        <v/>
      </c>
      <c r="B819" t="str">
        <f>_xlfn.CONCAT('Leverancespecifikation (LÅST)'!J822:L822,'Leverancespecifikation (LÅST)'!V822:CA822)</f>
        <v/>
      </c>
      <c r="C819">
        <f>'Leverancespecifikation (LÅST)'!N822</f>
        <v>0</v>
      </c>
      <c r="D819" t="str">
        <f>VLOOKUP(Tabel4[[#This Row],[Data fra "5. Basis"]],Leverancespecifikation!C:C,1,FALSE)</f>
        <v/>
      </c>
      <c r="E819" t="str">
        <f>_xlfn.CONCAT(Leverancespecifikation!J822,Leverancespecifikation!K822,Leverancespecifikation!L822,Leverancespecifikation!V822:CA822)</f>
        <v/>
      </c>
      <c r="F819">
        <f>Leverancespecifikation!N822</f>
        <v>0</v>
      </c>
      <c r="G819" t="str">
        <f t="shared" si="13"/>
        <v/>
      </c>
    </row>
    <row r="820" spans="1:7" x14ac:dyDescent="0.25">
      <c r="A820" t="str">
        <f>'Leverancespecifikation (LÅST)'!C823</f>
        <v/>
      </c>
      <c r="B820" t="str">
        <f>_xlfn.CONCAT('Leverancespecifikation (LÅST)'!J823:L823,'Leverancespecifikation (LÅST)'!V823:CA823)</f>
        <v/>
      </c>
      <c r="C820">
        <f>'Leverancespecifikation (LÅST)'!N823</f>
        <v>0</v>
      </c>
      <c r="D820" t="str">
        <f>VLOOKUP(Tabel4[[#This Row],[Data fra "5. Basis"]],Leverancespecifikation!C:C,1,FALSE)</f>
        <v/>
      </c>
      <c r="E820" t="str">
        <f>_xlfn.CONCAT(Leverancespecifikation!J823,Leverancespecifikation!K823,Leverancespecifikation!L823,Leverancespecifikation!V823:CA823)</f>
        <v/>
      </c>
      <c r="F820">
        <f>Leverancespecifikation!N823</f>
        <v>0</v>
      </c>
      <c r="G820" t="str">
        <f t="shared" si="13"/>
        <v/>
      </c>
    </row>
    <row r="821" spans="1:7" x14ac:dyDescent="0.25">
      <c r="A821" t="str">
        <f>'Leverancespecifikation (LÅST)'!C824</f>
        <v/>
      </c>
      <c r="B821" t="str">
        <f>_xlfn.CONCAT('Leverancespecifikation (LÅST)'!J824:L824,'Leverancespecifikation (LÅST)'!V824:CA824)</f>
        <v/>
      </c>
      <c r="C821">
        <f>'Leverancespecifikation (LÅST)'!N824</f>
        <v>0</v>
      </c>
      <c r="D821" t="str">
        <f>VLOOKUP(Tabel4[[#This Row],[Data fra "5. Basis"]],Leverancespecifikation!C:C,1,FALSE)</f>
        <v/>
      </c>
      <c r="E821" t="str">
        <f>_xlfn.CONCAT(Leverancespecifikation!J824,Leverancespecifikation!K824,Leverancespecifikation!L824,Leverancespecifikation!V824:CA824)</f>
        <v/>
      </c>
      <c r="F821">
        <f>Leverancespecifikation!N824</f>
        <v>0</v>
      </c>
      <c r="G821" t="str">
        <f t="shared" si="13"/>
        <v/>
      </c>
    </row>
    <row r="822" spans="1:7" x14ac:dyDescent="0.25">
      <c r="A822" t="str">
        <f>'Leverancespecifikation (LÅST)'!C825</f>
        <v/>
      </c>
      <c r="B822" t="str">
        <f>_xlfn.CONCAT('Leverancespecifikation (LÅST)'!J825:L825,'Leverancespecifikation (LÅST)'!V825:CA825)</f>
        <v/>
      </c>
      <c r="C822">
        <f>'Leverancespecifikation (LÅST)'!N825</f>
        <v>0</v>
      </c>
      <c r="D822" t="str">
        <f>VLOOKUP(Tabel4[[#This Row],[Data fra "5. Basis"]],Leverancespecifikation!C:C,1,FALSE)</f>
        <v/>
      </c>
      <c r="E822" t="str">
        <f>_xlfn.CONCAT(Leverancespecifikation!J825,Leverancespecifikation!K825,Leverancespecifikation!L825,Leverancespecifikation!V825:CA825)</f>
        <v/>
      </c>
      <c r="F822">
        <f>Leverancespecifikation!N825</f>
        <v>0</v>
      </c>
      <c r="G822" t="str">
        <f t="shared" si="13"/>
        <v/>
      </c>
    </row>
    <row r="823" spans="1:7" x14ac:dyDescent="0.25">
      <c r="A823" t="str">
        <f>'Leverancespecifikation (LÅST)'!C826</f>
        <v/>
      </c>
      <c r="B823" t="str">
        <f>_xlfn.CONCAT('Leverancespecifikation (LÅST)'!J826:L826,'Leverancespecifikation (LÅST)'!V826:CA826)</f>
        <v/>
      </c>
      <c r="C823">
        <f>'Leverancespecifikation (LÅST)'!N826</f>
        <v>0</v>
      </c>
      <c r="D823" t="str">
        <f>VLOOKUP(Tabel4[[#This Row],[Data fra "5. Basis"]],Leverancespecifikation!C:C,1,FALSE)</f>
        <v/>
      </c>
      <c r="E823" t="str">
        <f>_xlfn.CONCAT(Leverancespecifikation!J826,Leverancespecifikation!K826,Leverancespecifikation!L826,Leverancespecifikation!V826:CA826)</f>
        <v/>
      </c>
      <c r="F823">
        <f>Leverancespecifikation!N826</f>
        <v>0</v>
      </c>
      <c r="G823" t="str">
        <f t="shared" si="13"/>
        <v/>
      </c>
    </row>
    <row r="824" spans="1:7" x14ac:dyDescent="0.25">
      <c r="A824" t="str">
        <f>'Leverancespecifikation (LÅST)'!C827</f>
        <v/>
      </c>
      <c r="B824" t="str">
        <f>_xlfn.CONCAT('Leverancespecifikation (LÅST)'!J827:L827,'Leverancespecifikation (LÅST)'!V827:CA827)</f>
        <v/>
      </c>
      <c r="C824">
        <f>'Leverancespecifikation (LÅST)'!N827</f>
        <v>0</v>
      </c>
      <c r="D824" t="str">
        <f>VLOOKUP(Tabel4[[#This Row],[Data fra "5. Basis"]],Leverancespecifikation!C:C,1,FALSE)</f>
        <v/>
      </c>
      <c r="E824" t="str">
        <f>_xlfn.CONCAT(Leverancespecifikation!J827,Leverancespecifikation!K827,Leverancespecifikation!L827,Leverancespecifikation!V827:CA827)</f>
        <v/>
      </c>
      <c r="F824">
        <f>Leverancespecifikation!N827</f>
        <v>0</v>
      </c>
      <c r="G824" t="str">
        <f t="shared" si="13"/>
        <v/>
      </c>
    </row>
    <row r="825" spans="1:7" x14ac:dyDescent="0.25">
      <c r="A825" t="str">
        <f>'Leverancespecifikation (LÅST)'!C828</f>
        <v/>
      </c>
      <c r="B825" t="str">
        <f>_xlfn.CONCAT('Leverancespecifikation (LÅST)'!J828:L828,'Leverancespecifikation (LÅST)'!V828:CA828)</f>
        <v/>
      </c>
      <c r="C825">
        <f>'Leverancespecifikation (LÅST)'!N828</f>
        <v>0</v>
      </c>
      <c r="D825" t="str">
        <f>VLOOKUP(Tabel4[[#This Row],[Data fra "5. Basis"]],Leverancespecifikation!C:C,1,FALSE)</f>
        <v/>
      </c>
      <c r="E825" t="str">
        <f>_xlfn.CONCAT(Leverancespecifikation!J828,Leverancespecifikation!K828,Leverancespecifikation!L828,Leverancespecifikation!V828:CA828)</f>
        <v/>
      </c>
      <c r="F825">
        <f>Leverancespecifikation!N828</f>
        <v>0</v>
      </c>
      <c r="G825" t="str">
        <f t="shared" si="13"/>
        <v/>
      </c>
    </row>
    <row r="826" spans="1:7" x14ac:dyDescent="0.25">
      <c r="A826" t="str">
        <f>'Leverancespecifikation (LÅST)'!C829</f>
        <v/>
      </c>
      <c r="B826" t="str">
        <f>_xlfn.CONCAT('Leverancespecifikation (LÅST)'!J829:L829,'Leverancespecifikation (LÅST)'!V829:CA829)</f>
        <v/>
      </c>
      <c r="C826">
        <f>'Leverancespecifikation (LÅST)'!N829</f>
        <v>0</v>
      </c>
      <c r="D826" t="str">
        <f>VLOOKUP(Tabel4[[#This Row],[Data fra "5. Basis"]],Leverancespecifikation!C:C,1,FALSE)</f>
        <v/>
      </c>
      <c r="E826" t="str">
        <f>_xlfn.CONCAT(Leverancespecifikation!J829,Leverancespecifikation!K829,Leverancespecifikation!L829,Leverancespecifikation!V829:CA829)</f>
        <v/>
      </c>
      <c r="F826">
        <f>Leverancespecifikation!N829</f>
        <v>0</v>
      </c>
      <c r="G826" t="str">
        <f t="shared" si="13"/>
        <v/>
      </c>
    </row>
    <row r="827" spans="1:7" x14ac:dyDescent="0.25">
      <c r="A827" t="str">
        <f>'Leverancespecifikation (LÅST)'!C830</f>
        <v/>
      </c>
      <c r="B827" t="str">
        <f>_xlfn.CONCAT('Leverancespecifikation (LÅST)'!J830:L830,'Leverancespecifikation (LÅST)'!V830:CA830)</f>
        <v/>
      </c>
      <c r="C827">
        <f>'Leverancespecifikation (LÅST)'!N830</f>
        <v>0</v>
      </c>
      <c r="D827" t="str">
        <f>VLOOKUP(Tabel4[[#This Row],[Data fra "5. Basis"]],Leverancespecifikation!C:C,1,FALSE)</f>
        <v/>
      </c>
      <c r="E827" t="str">
        <f>_xlfn.CONCAT(Leverancespecifikation!J830,Leverancespecifikation!K830,Leverancespecifikation!L830,Leverancespecifikation!V830:CA830)</f>
        <v/>
      </c>
      <c r="F827">
        <f>Leverancespecifikation!N830</f>
        <v>0</v>
      </c>
      <c r="G827" t="str">
        <f t="shared" si="13"/>
        <v/>
      </c>
    </row>
    <row r="828" spans="1:7" x14ac:dyDescent="0.25">
      <c r="A828" t="str">
        <f>'Leverancespecifikation (LÅST)'!C831</f>
        <v/>
      </c>
      <c r="B828" t="str">
        <f>_xlfn.CONCAT('Leverancespecifikation (LÅST)'!J831:L831,'Leverancespecifikation (LÅST)'!V831:CA831)</f>
        <v/>
      </c>
      <c r="C828">
        <f>'Leverancespecifikation (LÅST)'!N831</f>
        <v>0</v>
      </c>
      <c r="D828" t="str">
        <f>VLOOKUP(Tabel4[[#This Row],[Data fra "5. Basis"]],Leverancespecifikation!C:C,1,FALSE)</f>
        <v/>
      </c>
      <c r="E828" t="str">
        <f>_xlfn.CONCAT(Leverancespecifikation!J831,Leverancespecifikation!K831,Leverancespecifikation!L831,Leverancespecifikation!V831:CA831)</f>
        <v/>
      </c>
      <c r="F828">
        <f>Leverancespecifikation!N831</f>
        <v>0</v>
      </c>
      <c r="G828" t="str">
        <f t="shared" si="13"/>
        <v/>
      </c>
    </row>
    <row r="829" spans="1:7" x14ac:dyDescent="0.25">
      <c r="A829" t="str">
        <f>'Leverancespecifikation (LÅST)'!C832</f>
        <v/>
      </c>
      <c r="B829" t="str">
        <f>_xlfn.CONCAT('Leverancespecifikation (LÅST)'!J832:L832,'Leverancespecifikation (LÅST)'!V832:CA832)</f>
        <v/>
      </c>
      <c r="C829">
        <f>'Leverancespecifikation (LÅST)'!N832</f>
        <v>0</v>
      </c>
      <c r="D829" t="str">
        <f>VLOOKUP(Tabel4[[#This Row],[Data fra "5. Basis"]],Leverancespecifikation!C:C,1,FALSE)</f>
        <v/>
      </c>
      <c r="E829" t="str">
        <f>_xlfn.CONCAT(Leverancespecifikation!J832,Leverancespecifikation!K832,Leverancespecifikation!L832,Leverancespecifikation!V832:CA832)</f>
        <v/>
      </c>
      <c r="F829">
        <f>Leverancespecifikation!N832</f>
        <v>0</v>
      </c>
      <c r="G829" t="str">
        <f t="shared" si="13"/>
        <v/>
      </c>
    </row>
    <row r="830" spans="1:7" x14ac:dyDescent="0.25">
      <c r="A830" t="str">
        <f>'Leverancespecifikation (LÅST)'!C833</f>
        <v/>
      </c>
      <c r="B830" t="str">
        <f>_xlfn.CONCAT('Leverancespecifikation (LÅST)'!J833:L833,'Leverancespecifikation (LÅST)'!V833:CA833)</f>
        <v/>
      </c>
      <c r="C830">
        <f>'Leverancespecifikation (LÅST)'!N833</f>
        <v>0</v>
      </c>
      <c r="D830" t="str">
        <f>VLOOKUP(Tabel4[[#This Row],[Data fra "5. Basis"]],Leverancespecifikation!C:C,1,FALSE)</f>
        <v/>
      </c>
      <c r="E830" t="str">
        <f>_xlfn.CONCAT(Leverancespecifikation!J833,Leverancespecifikation!K833,Leverancespecifikation!L833,Leverancespecifikation!V833:CA833)</f>
        <v/>
      </c>
      <c r="F830">
        <f>Leverancespecifikation!N833</f>
        <v>0</v>
      </c>
      <c r="G830" t="str">
        <f t="shared" si="13"/>
        <v/>
      </c>
    </row>
    <row r="831" spans="1:7" x14ac:dyDescent="0.25">
      <c r="A831" t="str">
        <f>'Leverancespecifikation (LÅST)'!C834</f>
        <v/>
      </c>
      <c r="B831" t="str">
        <f>_xlfn.CONCAT('Leverancespecifikation (LÅST)'!J834:L834,'Leverancespecifikation (LÅST)'!V834:CA834)</f>
        <v/>
      </c>
      <c r="C831">
        <f>'Leverancespecifikation (LÅST)'!N834</f>
        <v>0</v>
      </c>
      <c r="D831" t="str">
        <f>VLOOKUP(Tabel4[[#This Row],[Data fra "5. Basis"]],Leverancespecifikation!C:C,1,FALSE)</f>
        <v/>
      </c>
      <c r="E831" t="str">
        <f>_xlfn.CONCAT(Leverancespecifikation!J834,Leverancespecifikation!K834,Leverancespecifikation!L834,Leverancespecifikation!V834:CA834)</f>
        <v/>
      </c>
      <c r="F831">
        <f>Leverancespecifikation!N834</f>
        <v>0</v>
      </c>
      <c r="G831" t="str">
        <f t="shared" si="13"/>
        <v/>
      </c>
    </row>
    <row r="832" spans="1:7" x14ac:dyDescent="0.25">
      <c r="A832" t="str">
        <f>'Leverancespecifikation (LÅST)'!C835</f>
        <v/>
      </c>
      <c r="B832" t="str">
        <f>_xlfn.CONCAT('Leverancespecifikation (LÅST)'!J835:L835,'Leverancespecifikation (LÅST)'!V835:CA835)</f>
        <v/>
      </c>
      <c r="C832">
        <f>'Leverancespecifikation (LÅST)'!N835</f>
        <v>0</v>
      </c>
      <c r="D832" t="str">
        <f>VLOOKUP(Tabel4[[#This Row],[Data fra "5. Basis"]],Leverancespecifikation!C:C,1,FALSE)</f>
        <v/>
      </c>
      <c r="E832" t="str">
        <f>_xlfn.CONCAT(Leverancespecifikation!J835,Leverancespecifikation!K835,Leverancespecifikation!L835,Leverancespecifikation!V835:CA835)</f>
        <v/>
      </c>
      <c r="F832">
        <f>Leverancespecifikation!N835</f>
        <v>0</v>
      </c>
      <c r="G832" t="str">
        <f t="shared" si="13"/>
        <v/>
      </c>
    </row>
    <row r="833" spans="1:7" x14ac:dyDescent="0.25">
      <c r="A833" t="str">
        <f>'Leverancespecifikation (LÅST)'!C836</f>
        <v/>
      </c>
      <c r="B833" t="str">
        <f>_xlfn.CONCAT('Leverancespecifikation (LÅST)'!J836:L836,'Leverancespecifikation (LÅST)'!V836:CA836)</f>
        <v/>
      </c>
      <c r="C833">
        <f>'Leverancespecifikation (LÅST)'!N836</f>
        <v>0</v>
      </c>
      <c r="D833" t="str">
        <f>VLOOKUP(Tabel4[[#This Row],[Data fra "5. Basis"]],Leverancespecifikation!C:C,1,FALSE)</f>
        <v/>
      </c>
      <c r="E833" t="str">
        <f>_xlfn.CONCAT(Leverancespecifikation!J836,Leverancespecifikation!K836,Leverancespecifikation!L836,Leverancespecifikation!V836:CA836)</f>
        <v/>
      </c>
      <c r="F833">
        <f>Leverancespecifikation!N836</f>
        <v>0</v>
      </c>
      <c r="G833" t="str">
        <f t="shared" si="13"/>
        <v/>
      </c>
    </row>
    <row r="834" spans="1:7" x14ac:dyDescent="0.25">
      <c r="A834" t="str">
        <f>'Leverancespecifikation (LÅST)'!C837</f>
        <v/>
      </c>
      <c r="B834" t="str">
        <f>_xlfn.CONCAT('Leverancespecifikation (LÅST)'!J837:L837,'Leverancespecifikation (LÅST)'!V837:CA837)</f>
        <v/>
      </c>
      <c r="C834">
        <f>'Leverancespecifikation (LÅST)'!N837</f>
        <v>0</v>
      </c>
      <c r="D834" t="str">
        <f>VLOOKUP(Tabel4[[#This Row],[Data fra "5. Basis"]],Leverancespecifikation!C:C,1,FALSE)</f>
        <v/>
      </c>
      <c r="E834" t="str">
        <f>_xlfn.CONCAT(Leverancespecifikation!J837,Leverancespecifikation!K837,Leverancespecifikation!L837,Leverancespecifikation!V837:CA837)</f>
        <v/>
      </c>
      <c r="F834">
        <f>Leverancespecifikation!N837</f>
        <v>0</v>
      </c>
      <c r="G834" t="str">
        <f t="shared" si="13"/>
        <v/>
      </c>
    </row>
    <row r="835" spans="1:7" x14ac:dyDescent="0.25">
      <c r="A835" t="str">
        <f>'Leverancespecifikation (LÅST)'!C838</f>
        <v/>
      </c>
      <c r="B835" t="str">
        <f>_xlfn.CONCAT('Leverancespecifikation (LÅST)'!J838:L838,'Leverancespecifikation (LÅST)'!V838:CA838)</f>
        <v/>
      </c>
      <c r="C835">
        <f>'Leverancespecifikation (LÅST)'!N838</f>
        <v>0</v>
      </c>
      <c r="D835" t="str">
        <f>VLOOKUP(Tabel4[[#This Row],[Data fra "5. Basis"]],Leverancespecifikation!C:C,1,FALSE)</f>
        <v/>
      </c>
      <c r="E835" t="str">
        <f>_xlfn.CONCAT(Leverancespecifikation!J838,Leverancespecifikation!K838,Leverancespecifikation!L838,Leverancespecifikation!V838:CA838)</f>
        <v/>
      </c>
      <c r="F835">
        <f>Leverancespecifikation!N838</f>
        <v>0</v>
      </c>
      <c r="G835" t="str">
        <f t="shared" ref="G835:G898" si="14">IF(B835=E835,IF(C835=F835,"","P"),"P")</f>
        <v/>
      </c>
    </row>
    <row r="836" spans="1:7" x14ac:dyDescent="0.25">
      <c r="A836" t="str">
        <f>'Leverancespecifikation (LÅST)'!C839</f>
        <v/>
      </c>
      <c r="B836" t="str">
        <f>_xlfn.CONCAT('Leverancespecifikation (LÅST)'!J839:L839,'Leverancespecifikation (LÅST)'!V839:CA839)</f>
        <v/>
      </c>
      <c r="C836">
        <f>'Leverancespecifikation (LÅST)'!N839</f>
        <v>0</v>
      </c>
      <c r="D836" t="str">
        <f>VLOOKUP(Tabel4[[#This Row],[Data fra "5. Basis"]],Leverancespecifikation!C:C,1,FALSE)</f>
        <v/>
      </c>
      <c r="E836" t="str">
        <f>_xlfn.CONCAT(Leverancespecifikation!J839,Leverancespecifikation!K839,Leverancespecifikation!L839,Leverancespecifikation!V839:CA839)</f>
        <v/>
      </c>
      <c r="F836">
        <f>Leverancespecifikation!N839</f>
        <v>0</v>
      </c>
      <c r="G836" t="str">
        <f t="shared" si="14"/>
        <v/>
      </c>
    </row>
    <row r="837" spans="1:7" x14ac:dyDescent="0.25">
      <c r="A837" t="str">
        <f>'Leverancespecifikation (LÅST)'!C840</f>
        <v/>
      </c>
      <c r="B837" t="str">
        <f>_xlfn.CONCAT('Leverancespecifikation (LÅST)'!J840:L840,'Leverancespecifikation (LÅST)'!V840:CA840)</f>
        <v/>
      </c>
      <c r="C837">
        <f>'Leverancespecifikation (LÅST)'!N840</f>
        <v>0</v>
      </c>
      <c r="D837" t="str">
        <f>VLOOKUP(Tabel4[[#This Row],[Data fra "5. Basis"]],Leverancespecifikation!C:C,1,FALSE)</f>
        <v/>
      </c>
      <c r="E837" t="str">
        <f>_xlfn.CONCAT(Leverancespecifikation!J840,Leverancespecifikation!K840,Leverancespecifikation!L840,Leverancespecifikation!V840:CA840)</f>
        <v/>
      </c>
      <c r="F837">
        <f>Leverancespecifikation!N840</f>
        <v>0</v>
      </c>
      <c r="G837" t="str">
        <f t="shared" si="14"/>
        <v/>
      </c>
    </row>
    <row r="838" spans="1:7" x14ac:dyDescent="0.25">
      <c r="A838" t="str">
        <f>'Leverancespecifikation (LÅST)'!C841</f>
        <v/>
      </c>
      <c r="B838" t="str">
        <f>_xlfn.CONCAT('Leverancespecifikation (LÅST)'!J841:L841,'Leverancespecifikation (LÅST)'!V841:CA841)</f>
        <v/>
      </c>
      <c r="C838">
        <f>'Leverancespecifikation (LÅST)'!N841</f>
        <v>0</v>
      </c>
      <c r="D838" t="str">
        <f>VLOOKUP(Tabel4[[#This Row],[Data fra "5. Basis"]],Leverancespecifikation!C:C,1,FALSE)</f>
        <v/>
      </c>
      <c r="E838" t="str">
        <f>_xlfn.CONCAT(Leverancespecifikation!J841,Leverancespecifikation!K841,Leverancespecifikation!L841,Leverancespecifikation!V841:CA841)</f>
        <v/>
      </c>
      <c r="F838">
        <f>Leverancespecifikation!N841</f>
        <v>0</v>
      </c>
      <c r="G838" t="str">
        <f t="shared" si="14"/>
        <v/>
      </c>
    </row>
    <row r="839" spans="1:7" x14ac:dyDescent="0.25">
      <c r="A839" t="str">
        <f>'Leverancespecifikation (LÅST)'!C842</f>
        <v/>
      </c>
      <c r="B839" t="str">
        <f>_xlfn.CONCAT('Leverancespecifikation (LÅST)'!J842:L842,'Leverancespecifikation (LÅST)'!V842:CA842)</f>
        <v/>
      </c>
      <c r="C839">
        <f>'Leverancespecifikation (LÅST)'!N842</f>
        <v>0</v>
      </c>
      <c r="D839" t="str">
        <f>VLOOKUP(Tabel4[[#This Row],[Data fra "5. Basis"]],Leverancespecifikation!C:C,1,FALSE)</f>
        <v/>
      </c>
      <c r="E839" t="str">
        <f>_xlfn.CONCAT(Leverancespecifikation!J842,Leverancespecifikation!K842,Leverancespecifikation!L842,Leverancespecifikation!V842:CA842)</f>
        <v/>
      </c>
      <c r="F839">
        <f>Leverancespecifikation!N842</f>
        <v>0</v>
      </c>
      <c r="G839" t="str">
        <f t="shared" si="14"/>
        <v/>
      </c>
    </row>
    <row r="840" spans="1:7" x14ac:dyDescent="0.25">
      <c r="A840" t="str">
        <f>'Leverancespecifikation (LÅST)'!C843</f>
        <v/>
      </c>
      <c r="B840" t="str">
        <f>_xlfn.CONCAT('Leverancespecifikation (LÅST)'!J843:L843,'Leverancespecifikation (LÅST)'!V843:CA843)</f>
        <v/>
      </c>
      <c r="C840">
        <f>'Leverancespecifikation (LÅST)'!N843</f>
        <v>0</v>
      </c>
      <c r="D840" t="str">
        <f>VLOOKUP(Tabel4[[#This Row],[Data fra "5. Basis"]],Leverancespecifikation!C:C,1,FALSE)</f>
        <v/>
      </c>
      <c r="E840" t="str">
        <f>_xlfn.CONCAT(Leverancespecifikation!J843,Leverancespecifikation!K843,Leverancespecifikation!L843,Leverancespecifikation!V843:CA843)</f>
        <v/>
      </c>
      <c r="F840">
        <f>Leverancespecifikation!N843</f>
        <v>0</v>
      </c>
      <c r="G840" t="str">
        <f t="shared" si="14"/>
        <v/>
      </c>
    </row>
    <row r="841" spans="1:7" x14ac:dyDescent="0.25">
      <c r="A841" t="str">
        <f>'Leverancespecifikation (LÅST)'!C844</f>
        <v/>
      </c>
      <c r="B841" t="str">
        <f>_xlfn.CONCAT('Leverancespecifikation (LÅST)'!J844:L844,'Leverancespecifikation (LÅST)'!V844:CA844)</f>
        <v/>
      </c>
      <c r="C841">
        <f>'Leverancespecifikation (LÅST)'!N844</f>
        <v>0</v>
      </c>
      <c r="D841" t="str">
        <f>VLOOKUP(Tabel4[[#This Row],[Data fra "5. Basis"]],Leverancespecifikation!C:C,1,FALSE)</f>
        <v/>
      </c>
      <c r="E841" t="str">
        <f>_xlfn.CONCAT(Leverancespecifikation!J844,Leverancespecifikation!K844,Leverancespecifikation!L844,Leverancespecifikation!V844:CA844)</f>
        <v/>
      </c>
      <c r="F841">
        <f>Leverancespecifikation!N844</f>
        <v>0</v>
      </c>
      <c r="G841" t="str">
        <f t="shared" si="14"/>
        <v/>
      </c>
    </row>
    <row r="842" spans="1:7" x14ac:dyDescent="0.25">
      <c r="A842" t="str">
        <f>'Leverancespecifikation (LÅST)'!C845</f>
        <v/>
      </c>
      <c r="B842" t="str">
        <f>_xlfn.CONCAT('Leverancespecifikation (LÅST)'!J845:L845,'Leverancespecifikation (LÅST)'!V845:CA845)</f>
        <v/>
      </c>
      <c r="C842">
        <f>'Leverancespecifikation (LÅST)'!N845</f>
        <v>0</v>
      </c>
      <c r="D842" t="str">
        <f>VLOOKUP(Tabel4[[#This Row],[Data fra "5. Basis"]],Leverancespecifikation!C:C,1,FALSE)</f>
        <v/>
      </c>
      <c r="E842" t="str">
        <f>_xlfn.CONCAT(Leverancespecifikation!J845,Leverancespecifikation!K845,Leverancespecifikation!L845,Leverancespecifikation!V845:CA845)</f>
        <v/>
      </c>
      <c r="F842">
        <f>Leverancespecifikation!N845</f>
        <v>0</v>
      </c>
      <c r="G842" t="str">
        <f t="shared" si="14"/>
        <v/>
      </c>
    </row>
    <row r="843" spans="1:7" x14ac:dyDescent="0.25">
      <c r="A843" t="str">
        <f>'Leverancespecifikation (LÅST)'!C846</f>
        <v/>
      </c>
      <c r="B843" t="str">
        <f>_xlfn.CONCAT('Leverancespecifikation (LÅST)'!J846:L846,'Leverancespecifikation (LÅST)'!V846:CA846)</f>
        <v/>
      </c>
      <c r="C843">
        <f>'Leverancespecifikation (LÅST)'!N846</f>
        <v>0</v>
      </c>
      <c r="D843" t="str">
        <f>VLOOKUP(Tabel4[[#This Row],[Data fra "5. Basis"]],Leverancespecifikation!C:C,1,FALSE)</f>
        <v/>
      </c>
      <c r="E843" t="str">
        <f>_xlfn.CONCAT(Leverancespecifikation!J846,Leverancespecifikation!K846,Leverancespecifikation!L846,Leverancespecifikation!V846:CA846)</f>
        <v/>
      </c>
      <c r="F843">
        <f>Leverancespecifikation!N846</f>
        <v>0</v>
      </c>
      <c r="G843" t="str">
        <f t="shared" si="14"/>
        <v/>
      </c>
    </row>
    <row r="844" spans="1:7" x14ac:dyDescent="0.25">
      <c r="A844" t="str">
        <f>'Leverancespecifikation (LÅST)'!C847</f>
        <v/>
      </c>
      <c r="B844" t="str">
        <f>_xlfn.CONCAT('Leverancespecifikation (LÅST)'!J847:L847,'Leverancespecifikation (LÅST)'!V847:CA847)</f>
        <v/>
      </c>
      <c r="C844">
        <f>'Leverancespecifikation (LÅST)'!N847</f>
        <v>0</v>
      </c>
      <c r="D844" t="str">
        <f>VLOOKUP(Tabel4[[#This Row],[Data fra "5. Basis"]],Leverancespecifikation!C:C,1,FALSE)</f>
        <v/>
      </c>
      <c r="E844" t="str">
        <f>_xlfn.CONCAT(Leverancespecifikation!J847,Leverancespecifikation!K847,Leverancespecifikation!L847,Leverancespecifikation!V847:CA847)</f>
        <v/>
      </c>
      <c r="F844">
        <f>Leverancespecifikation!N847</f>
        <v>0</v>
      </c>
      <c r="G844" t="str">
        <f t="shared" si="14"/>
        <v/>
      </c>
    </row>
    <row r="845" spans="1:7" x14ac:dyDescent="0.25">
      <c r="A845" t="str">
        <f>'Leverancespecifikation (LÅST)'!C848</f>
        <v/>
      </c>
      <c r="B845" t="str">
        <f>_xlfn.CONCAT('Leverancespecifikation (LÅST)'!J848:L848,'Leverancespecifikation (LÅST)'!V848:CA848)</f>
        <v/>
      </c>
      <c r="C845">
        <f>'Leverancespecifikation (LÅST)'!N848</f>
        <v>0</v>
      </c>
      <c r="D845" t="str">
        <f>VLOOKUP(Tabel4[[#This Row],[Data fra "5. Basis"]],Leverancespecifikation!C:C,1,FALSE)</f>
        <v/>
      </c>
      <c r="E845" t="str">
        <f>_xlfn.CONCAT(Leverancespecifikation!J848,Leverancespecifikation!K848,Leverancespecifikation!L848,Leverancespecifikation!V848:CA848)</f>
        <v/>
      </c>
      <c r="F845">
        <f>Leverancespecifikation!N848</f>
        <v>0</v>
      </c>
      <c r="G845" t="str">
        <f t="shared" si="14"/>
        <v/>
      </c>
    </row>
    <row r="846" spans="1:7" x14ac:dyDescent="0.25">
      <c r="A846" t="str">
        <f>'Leverancespecifikation (LÅST)'!C849</f>
        <v/>
      </c>
      <c r="B846" t="str">
        <f>_xlfn.CONCAT('Leverancespecifikation (LÅST)'!J849:L849,'Leverancespecifikation (LÅST)'!V849:CA849)</f>
        <v/>
      </c>
      <c r="C846">
        <f>'Leverancespecifikation (LÅST)'!N849</f>
        <v>0</v>
      </c>
      <c r="D846" t="str">
        <f>VLOOKUP(Tabel4[[#This Row],[Data fra "5. Basis"]],Leverancespecifikation!C:C,1,FALSE)</f>
        <v/>
      </c>
      <c r="E846" t="str">
        <f>_xlfn.CONCAT(Leverancespecifikation!J849,Leverancespecifikation!K849,Leverancespecifikation!L849,Leverancespecifikation!V849:CA849)</f>
        <v/>
      </c>
      <c r="F846">
        <f>Leverancespecifikation!N849</f>
        <v>0</v>
      </c>
      <c r="G846" t="str">
        <f t="shared" si="14"/>
        <v/>
      </c>
    </row>
    <row r="847" spans="1:7" x14ac:dyDescent="0.25">
      <c r="A847" t="str">
        <f>'Leverancespecifikation (LÅST)'!C850</f>
        <v/>
      </c>
      <c r="B847" t="str">
        <f>_xlfn.CONCAT('Leverancespecifikation (LÅST)'!J850:L850,'Leverancespecifikation (LÅST)'!V850:CA850)</f>
        <v/>
      </c>
      <c r="C847">
        <f>'Leverancespecifikation (LÅST)'!N850</f>
        <v>0</v>
      </c>
      <c r="D847" t="str">
        <f>VLOOKUP(Tabel4[[#This Row],[Data fra "5. Basis"]],Leverancespecifikation!C:C,1,FALSE)</f>
        <v/>
      </c>
      <c r="E847" t="str">
        <f>_xlfn.CONCAT(Leverancespecifikation!J850,Leverancespecifikation!K850,Leverancespecifikation!L850,Leverancespecifikation!V850:CA850)</f>
        <v/>
      </c>
      <c r="F847">
        <f>Leverancespecifikation!N850</f>
        <v>0</v>
      </c>
      <c r="G847" t="str">
        <f t="shared" si="14"/>
        <v/>
      </c>
    </row>
    <row r="848" spans="1:7" x14ac:dyDescent="0.25">
      <c r="A848" t="str">
        <f>'Leverancespecifikation (LÅST)'!C851</f>
        <v/>
      </c>
      <c r="B848" t="str">
        <f>_xlfn.CONCAT('Leverancespecifikation (LÅST)'!J851:L851,'Leverancespecifikation (LÅST)'!V851:CA851)</f>
        <v/>
      </c>
      <c r="C848">
        <f>'Leverancespecifikation (LÅST)'!N851</f>
        <v>0</v>
      </c>
      <c r="D848" t="str">
        <f>VLOOKUP(Tabel4[[#This Row],[Data fra "5. Basis"]],Leverancespecifikation!C:C,1,FALSE)</f>
        <v/>
      </c>
      <c r="E848" t="str">
        <f>_xlfn.CONCAT(Leverancespecifikation!J851,Leverancespecifikation!K851,Leverancespecifikation!L851,Leverancespecifikation!V851:CA851)</f>
        <v/>
      </c>
      <c r="F848">
        <f>Leverancespecifikation!N851</f>
        <v>0</v>
      </c>
      <c r="G848" t="str">
        <f t="shared" si="14"/>
        <v/>
      </c>
    </row>
    <row r="849" spans="1:7" x14ac:dyDescent="0.25">
      <c r="A849" t="str">
        <f>'Leverancespecifikation (LÅST)'!C852</f>
        <v/>
      </c>
      <c r="B849" t="str">
        <f>_xlfn.CONCAT('Leverancespecifikation (LÅST)'!J852:L852,'Leverancespecifikation (LÅST)'!V852:CA852)</f>
        <v/>
      </c>
      <c r="C849">
        <f>'Leverancespecifikation (LÅST)'!N852</f>
        <v>0</v>
      </c>
      <c r="D849" t="str">
        <f>VLOOKUP(Tabel4[[#This Row],[Data fra "5. Basis"]],Leverancespecifikation!C:C,1,FALSE)</f>
        <v/>
      </c>
      <c r="E849" t="str">
        <f>_xlfn.CONCAT(Leverancespecifikation!J852,Leverancespecifikation!K852,Leverancespecifikation!L852,Leverancespecifikation!V852:CA852)</f>
        <v/>
      </c>
      <c r="F849">
        <f>Leverancespecifikation!N852</f>
        <v>0</v>
      </c>
      <c r="G849" t="str">
        <f t="shared" si="14"/>
        <v/>
      </c>
    </row>
    <row r="850" spans="1:7" x14ac:dyDescent="0.25">
      <c r="A850" t="str">
        <f>'Leverancespecifikation (LÅST)'!C853</f>
        <v/>
      </c>
      <c r="B850" t="str">
        <f>_xlfn.CONCAT('Leverancespecifikation (LÅST)'!J853:L853,'Leverancespecifikation (LÅST)'!V853:CA853)</f>
        <v/>
      </c>
      <c r="C850">
        <f>'Leverancespecifikation (LÅST)'!N853</f>
        <v>0</v>
      </c>
      <c r="D850" t="str">
        <f>VLOOKUP(Tabel4[[#This Row],[Data fra "5. Basis"]],Leverancespecifikation!C:C,1,FALSE)</f>
        <v/>
      </c>
      <c r="E850" t="str">
        <f>_xlfn.CONCAT(Leverancespecifikation!J853,Leverancespecifikation!K853,Leverancespecifikation!L853,Leverancespecifikation!V853:CA853)</f>
        <v/>
      </c>
      <c r="F850">
        <f>Leverancespecifikation!N853</f>
        <v>0</v>
      </c>
      <c r="G850" t="str">
        <f t="shared" si="14"/>
        <v/>
      </c>
    </row>
    <row r="851" spans="1:7" x14ac:dyDescent="0.25">
      <c r="A851" t="str">
        <f>'Leverancespecifikation (LÅST)'!C854</f>
        <v/>
      </c>
      <c r="B851" t="str">
        <f>_xlfn.CONCAT('Leverancespecifikation (LÅST)'!J854:L854,'Leverancespecifikation (LÅST)'!V854:CA854)</f>
        <v/>
      </c>
      <c r="C851">
        <f>'Leverancespecifikation (LÅST)'!N854</f>
        <v>0</v>
      </c>
      <c r="D851" t="str">
        <f>VLOOKUP(Tabel4[[#This Row],[Data fra "5. Basis"]],Leverancespecifikation!C:C,1,FALSE)</f>
        <v/>
      </c>
      <c r="E851" t="str">
        <f>_xlfn.CONCAT(Leverancespecifikation!J854,Leverancespecifikation!K854,Leverancespecifikation!L854,Leverancespecifikation!V854:CA854)</f>
        <v/>
      </c>
      <c r="F851">
        <f>Leverancespecifikation!N854</f>
        <v>0</v>
      </c>
      <c r="G851" t="str">
        <f t="shared" si="14"/>
        <v/>
      </c>
    </row>
    <row r="852" spans="1:7" x14ac:dyDescent="0.25">
      <c r="A852" t="str">
        <f>'Leverancespecifikation (LÅST)'!C855</f>
        <v/>
      </c>
      <c r="B852" t="str">
        <f>_xlfn.CONCAT('Leverancespecifikation (LÅST)'!J855:L855,'Leverancespecifikation (LÅST)'!V855:CA855)</f>
        <v/>
      </c>
      <c r="C852">
        <f>'Leverancespecifikation (LÅST)'!N855</f>
        <v>0</v>
      </c>
      <c r="D852" t="str">
        <f>VLOOKUP(Tabel4[[#This Row],[Data fra "5. Basis"]],Leverancespecifikation!C:C,1,FALSE)</f>
        <v/>
      </c>
      <c r="E852" t="str">
        <f>_xlfn.CONCAT(Leverancespecifikation!J855,Leverancespecifikation!K855,Leverancespecifikation!L855,Leverancespecifikation!V855:CA855)</f>
        <v/>
      </c>
      <c r="F852">
        <f>Leverancespecifikation!N855</f>
        <v>0</v>
      </c>
      <c r="G852" t="str">
        <f t="shared" si="14"/>
        <v/>
      </c>
    </row>
    <row r="853" spans="1:7" x14ac:dyDescent="0.25">
      <c r="A853" t="str">
        <f>'Leverancespecifikation (LÅST)'!C856</f>
        <v/>
      </c>
      <c r="B853" t="str">
        <f>_xlfn.CONCAT('Leverancespecifikation (LÅST)'!J856:L856,'Leverancespecifikation (LÅST)'!V856:CA856)</f>
        <v/>
      </c>
      <c r="C853">
        <f>'Leverancespecifikation (LÅST)'!N856</f>
        <v>0</v>
      </c>
      <c r="D853" t="str">
        <f>VLOOKUP(Tabel4[[#This Row],[Data fra "5. Basis"]],Leverancespecifikation!C:C,1,FALSE)</f>
        <v/>
      </c>
      <c r="E853" t="str">
        <f>_xlfn.CONCAT(Leverancespecifikation!J856,Leverancespecifikation!K856,Leverancespecifikation!L856,Leverancespecifikation!V856:CA856)</f>
        <v/>
      </c>
      <c r="F853">
        <f>Leverancespecifikation!N856</f>
        <v>0</v>
      </c>
      <c r="G853" t="str">
        <f t="shared" si="14"/>
        <v/>
      </c>
    </row>
    <row r="854" spans="1:7" x14ac:dyDescent="0.25">
      <c r="A854" t="str">
        <f>'Leverancespecifikation (LÅST)'!C857</f>
        <v/>
      </c>
      <c r="B854" t="str">
        <f>_xlfn.CONCAT('Leverancespecifikation (LÅST)'!J857:L857,'Leverancespecifikation (LÅST)'!V857:CA857)</f>
        <v/>
      </c>
      <c r="C854">
        <f>'Leverancespecifikation (LÅST)'!N857</f>
        <v>0</v>
      </c>
      <c r="D854" t="str">
        <f>VLOOKUP(Tabel4[[#This Row],[Data fra "5. Basis"]],Leverancespecifikation!C:C,1,FALSE)</f>
        <v/>
      </c>
      <c r="E854" t="str">
        <f>_xlfn.CONCAT(Leverancespecifikation!J857,Leverancespecifikation!K857,Leverancespecifikation!L857,Leverancespecifikation!V857:CA857)</f>
        <v/>
      </c>
      <c r="F854">
        <f>Leverancespecifikation!N857</f>
        <v>0</v>
      </c>
      <c r="G854" t="str">
        <f t="shared" si="14"/>
        <v/>
      </c>
    </row>
    <row r="855" spans="1:7" x14ac:dyDescent="0.25">
      <c r="A855" t="str">
        <f>'Leverancespecifikation (LÅST)'!C858</f>
        <v/>
      </c>
      <c r="B855" t="str">
        <f>_xlfn.CONCAT('Leverancespecifikation (LÅST)'!J858:L858,'Leverancespecifikation (LÅST)'!V858:CA858)</f>
        <v/>
      </c>
      <c r="C855">
        <f>'Leverancespecifikation (LÅST)'!N858</f>
        <v>0</v>
      </c>
      <c r="D855" t="str">
        <f>VLOOKUP(Tabel4[[#This Row],[Data fra "5. Basis"]],Leverancespecifikation!C:C,1,FALSE)</f>
        <v/>
      </c>
      <c r="E855" t="str">
        <f>_xlfn.CONCAT(Leverancespecifikation!J858,Leverancespecifikation!K858,Leverancespecifikation!L858,Leverancespecifikation!V858:CA858)</f>
        <v/>
      </c>
      <c r="F855">
        <f>Leverancespecifikation!N858</f>
        <v>0</v>
      </c>
      <c r="G855" t="str">
        <f t="shared" si="14"/>
        <v/>
      </c>
    </row>
    <row r="856" spans="1:7" x14ac:dyDescent="0.25">
      <c r="A856" t="str">
        <f>'Leverancespecifikation (LÅST)'!C859</f>
        <v/>
      </c>
      <c r="B856" t="str">
        <f>_xlfn.CONCAT('Leverancespecifikation (LÅST)'!J859:L859,'Leverancespecifikation (LÅST)'!V859:CA859)</f>
        <v/>
      </c>
      <c r="C856">
        <f>'Leverancespecifikation (LÅST)'!N859</f>
        <v>0</v>
      </c>
      <c r="D856" t="str">
        <f>VLOOKUP(Tabel4[[#This Row],[Data fra "5. Basis"]],Leverancespecifikation!C:C,1,FALSE)</f>
        <v/>
      </c>
      <c r="E856" t="str">
        <f>_xlfn.CONCAT(Leverancespecifikation!J859,Leverancespecifikation!K859,Leverancespecifikation!L859,Leverancespecifikation!V859:CA859)</f>
        <v/>
      </c>
      <c r="F856">
        <f>Leverancespecifikation!N859</f>
        <v>0</v>
      </c>
      <c r="G856" t="str">
        <f t="shared" si="14"/>
        <v/>
      </c>
    </row>
    <row r="857" spans="1:7" x14ac:dyDescent="0.25">
      <c r="A857" t="str">
        <f>'Leverancespecifikation (LÅST)'!C860</f>
        <v/>
      </c>
      <c r="B857" t="str">
        <f>_xlfn.CONCAT('Leverancespecifikation (LÅST)'!J860:L860,'Leverancespecifikation (LÅST)'!V860:CA860)</f>
        <v/>
      </c>
      <c r="C857">
        <f>'Leverancespecifikation (LÅST)'!N860</f>
        <v>0</v>
      </c>
      <c r="D857" t="str">
        <f>VLOOKUP(Tabel4[[#This Row],[Data fra "5. Basis"]],Leverancespecifikation!C:C,1,FALSE)</f>
        <v/>
      </c>
      <c r="E857" t="str">
        <f>_xlfn.CONCAT(Leverancespecifikation!J860,Leverancespecifikation!K860,Leverancespecifikation!L860,Leverancespecifikation!V860:CA860)</f>
        <v/>
      </c>
      <c r="F857">
        <f>Leverancespecifikation!N860</f>
        <v>0</v>
      </c>
      <c r="G857" t="str">
        <f t="shared" si="14"/>
        <v/>
      </c>
    </row>
    <row r="858" spans="1:7" x14ac:dyDescent="0.25">
      <c r="A858" t="str">
        <f>'Leverancespecifikation (LÅST)'!C861</f>
        <v/>
      </c>
      <c r="B858" t="str">
        <f>_xlfn.CONCAT('Leverancespecifikation (LÅST)'!J861:L861,'Leverancespecifikation (LÅST)'!V861:CA861)</f>
        <v/>
      </c>
      <c r="C858">
        <f>'Leverancespecifikation (LÅST)'!N861</f>
        <v>0</v>
      </c>
      <c r="D858" t="str">
        <f>VLOOKUP(Tabel4[[#This Row],[Data fra "5. Basis"]],Leverancespecifikation!C:C,1,FALSE)</f>
        <v/>
      </c>
      <c r="E858" t="str">
        <f>_xlfn.CONCAT(Leverancespecifikation!J861,Leverancespecifikation!K861,Leverancespecifikation!L861,Leverancespecifikation!V861:CA861)</f>
        <v/>
      </c>
      <c r="F858">
        <f>Leverancespecifikation!N861</f>
        <v>0</v>
      </c>
      <c r="G858" t="str">
        <f t="shared" si="14"/>
        <v/>
      </c>
    </row>
    <row r="859" spans="1:7" x14ac:dyDescent="0.25">
      <c r="A859" t="str">
        <f>'Leverancespecifikation (LÅST)'!C862</f>
        <v/>
      </c>
      <c r="B859" t="str">
        <f>_xlfn.CONCAT('Leverancespecifikation (LÅST)'!J862:L862,'Leverancespecifikation (LÅST)'!V862:CA862)</f>
        <v/>
      </c>
      <c r="C859">
        <f>'Leverancespecifikation (LÅST)'!N862</f>
        <v>0</v>
      </c>
      <c r="D859" t="str">
        <f>VLOOKUP(Tabel4[[#This Row],[Data fra "5. Basis"]],Leverancespecifikation!C:C,1,FALSE)</f>
        <v/>
      </c>
      <c r="E859" t="str">
        <f>_xlfn.CONCAT(Leverancespecifikation!J862,Leverancespecifikation!K862,Leverancespecifikation!L862,Leverancespecifikation!V862:CA862)</f>
        <v/>
      </c>
      <c r="F859">
        <f>Leverancespecifikation!N862</f>
        <v>0</v>
      </c>
      <c r="G859" t="str">
        <f t="shared" si="14"/>
        <v/>
      </c>
    </row>
    <row r="860" spans="1:7" x14ac:dyDescent="0.25">
      <c r="A860" t="str">
        <f>'Leverancespecifikation (LÅST)'!C863</f>
        <v/>
      </c>
      <c r="B860" t="str">
        <f>_xlfn.CONCAT('Leverancespecifikation (LÅST)'!J863:L863,'Leverancespecifikation (LÅST)'!V863:CA863)</f>
        <v/>
      </c>
      <c r="C860">
        <f>'Leverancespecifikation (LÅST)'!N863</f>
        <v>0</v>
      </c>
      <c r="D860" t="str">
        <f>VLOOKUP(Tabel4[[#This Row],[Data fra "5. Basis"]],Leverancespecifikation!C:C,1,FALSE)</f>
        <v/>
      </c>
      <c r="E860" t="str">
        <f>_xlfn.CONCAT(Leverancespecifikation!J863,Leverancespecifikation!K863,Leverancespecifikation!L863,Leverancespecifikation!V863:CA863)</f>
        <v/>
      </c>
      <c r="F860">
        <f>Leverancespecifikation!N863</f>
        <v>0</v>
      </c>
      <c r="G860" t="str">
        <f t="shared" si="14"/>
        <v/>
      </c>
    </row>
    <row r="861" spans="1:7" x14ac:dyDescent="0.25">
      <c r="A861" t="str">
        <f>'Leverancespecifikation (LÅST)'!C864</f>
        <v/>
      </c>
      <c r="B861" t="str">
        <f>_xlfn.CONCAT('Leverancespecifikation (LÅST)'!J864:L864,'Leverancespecifikation (LÅST)'!V864:CA864)</f>
        <v/>
      </c>
      <c r="C861">
        <f>'Leverancespecifikation (LÅST)'!N864</f>
        <v>0</v>
      </c>
      <c r="D861" t="str">
        <f>VLOOKUP(Tabel4[[#This Row],[Data fra "5. Basis"]],Leverancespecifikation!C:C,1,FALSE)</f>
        <v/>
      </c>
      <c r="E861" t="str">
        <f>_xlfn.CONCAT(Leverancespecifikation!J864,Leverancespecifikation!K864,Leverancespecifikation!L864,Leverancespecifikation!V864:CA864)</f>
        <v/>
      </c>
      <c r="F861">
        <f>Leverancespecifikation!N864</f>
        <v>0</v>
      </c>
      <c r="G861" t="str">
        <f t="shared" si="14"/>
        <v/>
      </c>
    </row>
    <row r="862" spans="1:7" x14ac:dyDescent="0.25">
      <c r="A862" t="str">
        <f>'Leverancespecifikation (LÅST)'!C865</f>
        <v/>
      </c>
      <c r="B862" t="str">
        <f>_xlfn.CONCAT('Leverancespecifikation (LÅST)'!J865:L865,'Leverancespecifikation (LÅST)'!V865:CA865)</f>
        <v/>
      </c>
      <c r="C862">
        <f>'Leverancespecifikation (LÅST)'!N865</f>
        <v>0</v>
      </c>
      <c r="D862" t="str">
        <f>VLOOKUP(Tabel4[[#This Row],[Data fra "5. Basis"]],Leverancespecifikation!C:C,1,FALSE)</f>
        <v/>
      </c>
      <c r="E862" t="str">
        <f>_xlfn.CONCAT(Leverancespecifikation!J865,Leverancespecifikation!K865,Leverancespecifikation!L865,Leverancespecifikation!V865:CA865)</f>
        <v/>
      </c>
      <c r="F862">
        <f>Leverancespecifikation!N865</f>
        <v>0</v>
      </c>
      <c r="G862" t="str">
        <f t="shared" si="14"/>
        <v/>
      </c>
    </row>
    <row r="863" spans="1:7" x14ac:dyDescent="0.25">
      <c r="A863" t="str">
        <f>'Leverancespecifikation (LÅST)'!C866</f>
        <v/>
      </c>
      <c r="B863" t="str">
        <f>_xlfn.CONCAT('Leverancespecifikation (LÅST)'!J866:L866,'Leverancespecifikation (LÅST)'!V866:CA866)</f>
        <v/>
      </c>
      <c r="C863">
        <f>'Leverancespecifikation (LÅST)'!N866</f>
        <v>0</v>
      </c>
      <c r="D863" t="str">
        <f>VLOOKUP(Tabel4[[#This Row],[Data fra "5. Basis"]],Leverancespecifikation!C:C,1,FALSE)</f>
        <v/>
      </c>
      <c r="E863" t="str">
        <f>_xlfn.CONCAT(Leverancespecifikation!J866,Leverancespecifikation!K866,Leverancespecifikation!L866,Leverancespecifikation!V866:CA866)</f>
        <v/>
      </c>
      <c r="F863">
        <f>Leverancespecifikation!N866</f>
        <v>0</v>
      </c>
      <c r="G863" t="str">
        <f t="shared" si="14"/>
        <v/>
      </c>
    </row>
    <row r="864" spans="1:7" x14ac:dyDescent="0.25">
      <c r="A864" t="str">
        <f>'Leverancespecifikation (LÅST)'!C867</f>
        <v/>
      </c>
      <c r="B864" t="str">
        <f>_xlfn.CONCAT('Leverancespecifikation (LÅST)'!J867:L867,'Leverancespecifikation (LÅST)'!V867:CA867)</f>
        <v/>
      </c>
      <c r="C864">
        <f>'Leverancespecifikation (LÅST)'!N867</f>
        <v>0</v>
      </c>
      <c r="D864" t="str">
        <f>VLOOKUP(Tabel4[[#This Row],[Data fra "5. Basis"]],Leverancespecifikation!C:C,1,FALSE)</f>
        <v/>
      </c>
      <c r="E864" t="str">
        <f>_xlfn.CONCAT(Leverancespecifikation!J867,Leverancespecifikation!K867,Leverancespecifikation!L867,Leverancespecifikation!V867:CA867)</f>
        <v/>
      </c>
      <c r="F864">
        <f>Leverancespecifikation!N867</f>
        <v>0</v>
      </c>
      <c r="G864" t="str">
        <f t="shared" si="14"/>
        <v/>
      </c>
    </row>
    <row r="865" spans="1:7" x14ac:dyDescent="0.25">
      <c r="A865" t="str">
        <f>'Leverancespecifikation (LÅST)'!C868</f>
        <v/>
      </c>
      <c r="B865" t="str">
        <f>_xlfn.CONCAT('Leverancespecifikation (LÅST)'!J868:L868,'Leverancespecifikation (LÅST)'!V868:CA868)</f>
        <v/>
      </c>
      <c r="C865">
        <f>'Leverancespecifikation (LÅST)'!N868</f>
        <v>0</v>
      </c>
      <c r="D865" t="str">
        <f>VLOOKUP(Tabel4[[#This Row],[Data fra "5. Basis"]],Leverancespecifikation!C:C,1,FALSE)</f>
        <v/>
      </c>
      <c r="E865" t="str">
        <f>_xlfn.CONCAT(Leverancespecifikation!J868,Leverancespecifikation!K868,Leverancespecifikation!L868,Leverancespecifikation!V868:CA868)</f>
        <v/>
      </c>
      <c r="F865">
        <f>Leverancespecifikation!N868</f>
        <v>0</v>
      </c>
      <c r="G865" t="str">
        <f t="shared" si="14"/>
        <v/>
      </c>
    </row>
    <row r="866" spans="1:7" x14ac:dyDescent="0.25">
      <c r="A866" t="str">
        <f>'Leverancespecifikation (LÅST)'!C869</f>
        <v/>
      </c>
      <c r="B866" t="str">
        <f>_xlfn.CONCAT('Leverancespecifikation (LÅST)'!J869:L869,'Leverancespecifikation (LÅST)'!V869:CA869)</f>
        <v/>
      </c>
      <c r="C866">
        <f>'Leverancespecifikation (LÅST)'!N869</f>
        <v>0</v>
      </c>
      <c r="D866" t="str">
        <f>VLOOKUP(Tabel4[[#This Row],[Data fra "5. Basis"]],Leverancespecifikation!C:C,1,FALSE)</f>
        <v/>
      </c>
      <c r="E866" t="str">
        <f>_xlfn.CONCAT(Leverancespecifikation!J869,Leverancespecifikation!K869,Leverancespecifikation!L869,Leverancespecifikation!V869:CA869)</f>
        <v/>
      </c>
      <c r="F866">
        <f>Leverancespecifikation!N869</f>
        <v>0</v>
      </c>
      <c r="G866" t="str">
        <f t="shared" si="14"/>
        <v/>
      </c>
    </row>
    <row r="867" spans="1:7" x14ac:dyDescent="0.25">
      <c r="A867" t="str">
        <f>'Leverancespecifikation (LÅST)'!C870</f>
        <v/>
      </c>
      <c r="B867" t="str">
        <f>_xlfn.CONCAT('Leverancespecifikation (LÅST)'!J870:L870,'Leverancespecifikation (LÅST)'!V870:CA870)</f>
        <v/>
      </c>
      <c r="C867">
        <f>'Leverancespecifikation (LÅST)'!N870</f>
        <v>0</v>
      </c>
      <c r="D867" t="str">
        <f>VLOOKUP(Tabel4[[#This Row],[Data fra "5. Basis"]],Leverancespecifikation!C:C,1,FALSE)</f>
        <v/>
      </c>
      <c r="E867" t="str">
        <f>_xlfn.CONCAT(Leverancespecifikation!J870,Leverancespecifikation!K870,Leverancespecifikation!L870,Leverancespecifikation!V870:CA870)</f>
        <v/>
      </c>
      <c r="F867">
        <f>Leverancespecifikation!N870</f>
        <v>0</v>
      </c>
      <c r="G867" t="str">
        <f t="shared" si="14"/>
        <v/>
      </c>
    </row>
    <row r="868" spans="1:7" x14ac:dyDescent="0.25">
      <c r="A868" t="str">
        <f>'Leverancespecifikation (LÅST)'!C871</f>
        <v/>
      </c>
      <c r="B868" t="str">
        <f>_xlfn.CONCAT('Leverancespecifikation (LÅST)'!J871:L871,'Leverancespecifikation (LÅST)'!V871:CA871)</f>
        <v/>
      </c>
      <c r="C868">
        <f>'Leverancespecifikation (LÅST)'!N871</f>
        <v>0</v>
      </c>
      <c r="D868" t="str">
        <f>VLOOKUP(Tabel4[[#This Row],[Data fra "5. Basis"]],Leverancespecifikation!C:C,1,FALSE)</f>
        <v/>
      </c>
      <c r="E868" t="str">
        <f>_xlfn.CONCAT(Leverancespecifikation!J871,Leverancespecifikation!K871,Leverancespecifikation!L871,Leverancespecifikation!V871:CA871)</f>
        <v/>
      </c>
      <c r="F868">
        <f>Leverancespecifikation!N871</f>
        <v>0</v>
      </c>
      <c r="G868" t="str">
        <f t="shared" si="14"/>
        <v/>
      </c>
    </row>
    <row r="869" spans="1:7" x14ac:dyDescent="0.25">
      <c r="A869" t="str">
        <f>'Leverancespecifikation (LÅST)'!C872</f>
        <v/>
      </c>
      <c r="B869" t="str">
        <f>_xlfn.CONCAT('Leverancespecifikation (LÅST)'!J872:L872,'Leverancespecifikation (LÅST)'!V872:CA872)</f>
        <v/>
      </c>
      <c r="C869">
        <f>'Leverancespecifikation (LÅST)'!N872</f>
        <v>0</v>
      </c>
      <c r="D869" t="str">
        <f>VLOOKUP(Tabel4[[#This Row],[Data fra "5. Basis"]],Leverancespecifikation!C:C,1,FALSE)</f>
        <v/>
      </c>
      <c r="E869" t="str">
        <f>_xlfn.CONCAT(Leverancespecifikation!J872,Leverancespecifikation!K872,Leverancespecifikation!L872,Leverancespecifikation!V872:CA872)</f>
        <v/>
      </c>
      <c r="F869">
        <f>Leverancespecifikation!N872</f>
        <v>0</v>
      </c>
      <c r="G869" t="str">
        <f t="shared" si="14"/>
        <v/>
      </c>
    </row>
    <row r="870" spans="1:7" x14ac:dyDescent="0.25">
      <c r="A870" t="str">
        <f>'Leverancespecifikation (LÅST)'!C873</f>
        <v/>
      </c>
      <c r="B870" t="str">
        <f>_xlfn.CONCAT('Leverancespecifikation (LÅST)'!J873:L873,'Leverancespecifikation (LÅST)'!V873:CA873)</f>
        <v/>
      </c>
      <c r="C870">
        <f>'Leverancespecifikation (LÅST)'!N873</f>
        <v>0</v>
      </c>
      <c r="D870" t="str">
        <f>VLOOKUP(Tabel4[[#This Row],[Data fra "5. Basis"]],Leverancespecifikation!C:C,1,FALSE)</f>
        <v/>
      </c>
      <c r="E870" t="str">
        <f>_xlfn.CONCAT(Leverancespecifikation!J873,Leverancespecifikation!K873,Leverancespecifikation!L873,Leverancespecifikation!V873:CA873)</f>
        <v/>
      </c>
      <c r="F870">
        <f>Leverancespecifikation!N873</f>
        <v>0</v>
      </c>
      <c r="G870" t="str">
        <f t="shared" si="14"/>
        <v/>
      </c>
    </row>
    <row r="871" spans="1:7" x14ac:dyDescent="0.25">
      <c r="A871" t="str">
        <f>'Leverancespecifikation (LÅST)'!C874</f>
        <v/>
      </c>
      <c r="B871" t="str">
        <f>_xlfn.CONCAT('Leverancespecifikation (LÅST)'!J874:L874,'Leverancespecifikation (LÅST)'!V874:CA874)</f>
        <v/>
      </c>
      <c r="C871">
        <f>'Leverancespecifikation (LÅST)'!N874</f>
        <v>0</v>
      </c>
      <c r="D871" t="str">
        <f>VLOOKUP(Tabel4[[#This Row],[Data fra "5. Basis"]],Leverancespecifikation!C:C,1,FALSE)</f>
        <v/>
      </c>
      <c r="E871" t="str">
        <f>_xlfn.CONCAT(Leverancespecifikation!J874,Leverancespecifikation!K874,Leverancespecifikation!L874,Leverancespecifikation!V874:CA874)</f>
        <v/>
      </c>
      <c r="F871">
        <f>Leverancespecifikation!N874</f>
        <v>0</v>
      </c>
      <c r="G871" t="str">
        <f t="shared" si="14"/>
        <v/>
      </c>
    </row>
    <row r="872" spans="1:7" x14ac:dyDescent="0.25">
      <c r="A872">
        <f>'Leverancespecifikation (LÅST)'!C875</f>
        <v>0</v>
      </c>
      <c r="B872" t="str">
        <f>_xlfn.CONCAT('Leverancespecifikation (LÅST)'!J875:L875,'Leverancespecifikation (LÅST)'!V875:CA875)</f>
        <v/>
      </c>
      <c r="C872">
        <f>'Leverancespecifikation (LÅST)'!N875</f>
        <v>0</v>
      </c>
      <c r="D872" t="e">
        <f>VLOOKUP(Tabel4[[#This Row],[Data fra "5. Basis"]],Leverancespecifikation!C:C,1,FALSE)</f>
        <v>#N/A</v>
      </c>
      <c r="E872" t="str">
        <f>_xlfn.CONCAT(Leverancespecifikation!J875,Leverancespecifikation!K875,Leverancespecifikation!L875,Leverancespecifikation!V875:CA875)</f>
        <v/>
      </c>
      <c r="F872">
        <f>Leverancespecifikation!N875</f>
        <v>0</v>
      </c>
      <c r="G872" t="str">
        <f t="shared" si="14"/>
        <v/>
      </c>
    </row>
    <row r="873" spans="1:7" x14ac:dyDescent="0.25">
      <c r="A873">
        <f>'Leverancespecifikation (LÅST)'!C876</f>
        <v>0</v>
      </c>
      <c r="B873" t="str">
        <f>_xlfn.CONCAT('Leverancespecifikation (LÅST)'!J876:L876,'Leverancespecifikation (LÅST)'!V876:CA876)</f>
        <v/>
      </c>
      <c r="C873">
        <f>'Leverancespecifikation (LÅST)'!N876</f>
        <v>0</v>
      </c>
      <c r="D873" t="e">
        <f>VLOOKUP(Tabel4[[#This Row],[Data fra "5. Basis"]],Leverancespecifikation!C:C,1,FALSE)</f>
        <v>#N/A</v>
      </c>
      <c r="E873" t="str">
        <f>_xlfn.CONCAT(Leverancespecifikation!J876,Leverancespecifikation!K876,Leverancespecifikation!L876,Leverancespecifikation!V876:CA876)</f>
        <v/>
      </c>
      <c r="F873">
        <f>Leverancespecifikation!N876</f>
        <v>0</v>
      </c>
      <c r="G873" t="str">
        <f t="shared" si="14"/>
        <v/>
      </c>
    </row>
    <row r="874" spans="1:7" x14ac:dyDescent="0.25">
      <c r="A874">
        <f>'Leverancespecifikation (LÅST)'!C877</f>
        <v>0</v>
      </c>
      <c r="B874" t="str">
        <f>_xlfn.CONCAT('Leverancespecifikation (LÅST)'!J877:L877,'Leverancespecifikation (LÅST)'!V877:CA877)</f>
        <v/>
      </c>
      <c r="C874">
        <f>'Leverancespecifikation (LÅST)'!N877</f>
        <v>0</v>
      </c>
      <c r="D874" t="e">
        <f>VLOOKUP(Tabel4[[#This Row],[Data fra "5. Basis"]],Leverancespecifikation!C:C,1,FALSE)</f>
        <v>#N/A</v>
      </c>
      <c r="E874" t="str">
        <f>_xlfn.CONCAT(Leverancespecifikation!J877,Leverancespecifikation!K877,Leverancespecifikation!L877,Leverancespecifikation!V877:CA877)</f>
        <v/>
      </c>
      <c r="F874">
        <f>Leverancespecifikation!N877</f>
        <v>0</v>
      </c>
      <c r="G874" t="str">
        <f t="shared" si="14"/>
        <v/>
      </c>
    </row>
    <row r="875" spans="1:7" x14ac:dyDescent="0.25">
      <c r="A875">
        <f>'Leverancespecifikation (LÅST)'!C878</f>
        <v>0</v>
      </c>
      <c r="B875" t="str">
        <f>_xlfn.CONCAT('Leverancespecifikation (LÅST)'!J878:L878,'Leverancespecifikation (LÅST)'!V878:CA878)</f>
        <v/>
      </c>
      <c r="C875">
        <f>'Leverancespecifikation (LÅST)'!N878</f>
        <v>0</v>
      </c>
      <c r="D875" t="e">
        <f>VLOOKUP(Tabel4[[#This Row],[Data fra "5. Basis"]],Leverancespecifikation!C:C,1,FALSE)</f>
        <v>#N/A</v>
      </c>
      <c r="E875" t="str">
        <f>_xlfn.CONCAT(Leverancespecifikation!J878,Leverancespecifikation!K878,Leverancespecifikation!L878,Leverancespecifikation!V878:CA878)</f>
        <v/>
      </c>
      <c r="F875">
        <f>Leverancespecifikation!N878</f>
        <v>0</v>
      </c>
      <c r="G875" t="str">
        <f t="shared" si="14"/>
        <v/>
      </c>
    </row>
    <row r="876" spans="1:7" x14ac:dyDescent="0.25">
      <c r="A876">
        <f>'Leverancespecifikation (LÅST)'!C879</f>
        <v>0</v>
      </c>
      <c r="B876" t="str">
        <f>_xlfn.CONCAT('Leverancespecifikation (LÅST)'!J879:L879,'Leverancespecifikation (LÅST)'!V879:CA879)</f>
        <v/>
      </c>
      <c r="C876">
        <f>'Leverancespecifikation (LÅST)'!N879</f>
        <v>0</v>
      </c>
      <c r="D876" t="e">
        <f>VLOOKUP(Tabel4[[#This Row],[Data fra "5. Basis"]],Leverancespecifikation!C:C,1,FALSE)</f>
        <v>#N/A</v>
      </c>
      <c r="E876" t="str">
        <f>_xlfn.CONCAT(Leverancespecifikation!J879,Leverancespecifikation!K879,Leverancespecifikation!L879,Leverancespecifikation!V879:CA879)</f>
        <v/>
      </c>
      <c r="F876">
        <f>Leverancespecifikation!N879</f>
        <v>0</v>
      </c>
      <c r="G876" t="str">
        <f t="shared" si="14"/>
        <v/>
      </c>
    </row>
    <row r="877" spans="1:7" x14ac:dyDescent="0.25">
      <c r="A877">
        <f>'Leverancespecifikation (LÅST)'!C880</f>
        <v>0</v>
      </c>
      <c r="B877" t="str">
        <f>_xlfn.CONCAT('Leverancespecifikation (LÅST)'!J880:L880,'Leverancespecifikation (LÅST)'!V880:CA880)</f>
        <v/>
      </c>
      <c r="C877">
        <f>'Leverancespecifikation (LÅST)'!N880</f>
        <v>0</v>
      </c>
      <c r="D877" t="e">
        <f>VLOOKUP(Tabel4[[#This Row],[Data fra "5. Basis"]],Leverancespecifikation!C:C,1,FALSE)</f>
        <v>#N/A</v>
      </c>
      <c r="E877" t="str">
        <f>_xlfn.CONCAT(Leverancespecifikation!J880,Leverancespecifikation!K880,Leverancespecifikation!L880,Leverancespecifikation!V880:CA880)</f>
        <v/>
      </c>
      <c r="F877">
        <f>Leverancespecifikation!N880</f>
        <v>0</v>
      </c>
      <c r="G877" t="str">
        <f t="shared" si="14"/>
        <v/>
      </c>
    </row>
    <row r="878" spans="1:7" x14ac:dyDescent="0.25">
      <c r="A878">
        <f>'Leverancespecifikation (LÅST)'!C881</f>
        <v>0</v>
      </c>
      <c r="B878" t="str">
        <f>_xlfn.CONCAT('Leverancespecifikation (LÅST)'!J881:L881,'Leverancespecifikation (LÅST)'!V881:CA881)</f>
        <v/>
      </c>
      <c r="C878">
        <f>'Leverancespecifikation (LÅST)'!N881</f>
        <v>0</v>
      </c>
      <c r="D878" t="e">
        <f>VLOOKUP(Tabel4[[#This Row],[Data fra "5. Basis"]],Leverancespecifikation!C:C,1,FALSE)</f>
        <v>#N/A</v>
      </c>
      <c r="E878" t="str">
        <f>_xlfn.CONCAT(Leverancespecifikation!J881,Leverancespecifikation!K881,Leverancespecifikation!L881,Leverancespecifikation!V881:CA881)</f>
        <v/>
      </c>
      <c r="F878">
        <f>Leverancespecifikation!N881</f>
        <v>0</v>
      </c>
      <c r="G878" t="str">
        <f t="shared" si="14"/>
        <v/>
      </c>
    </row>
    <row r="879" spans="1:7" x14ac:dyDescent="0.25">
      <c r="A879">
        <f>'Leverancespecifikation (LÅST)'!C882</f>
        <v>0</v>
      </c>
      <c r="B879" t="str">
        <f>_xlfn.CONCAT('Leverancespecifikation (LÅST)'!J882:L882,'Leverancespecifikation (LÅST)'!V882:CA882)</f>
        <v/>
      </c>
      <c r="C879">
        <f>'Leverancespecifikation (LÅST)'!N882</f>
        <v>0</v>
      </c>
      <c r="D879" t="e">
        <f>VLOOKUP(Tabel4[[#This Row],[Data fra "5. Basis"]],Leverancespecifikation!C:C,1,FALSE)</f>
        <v>#N/A</v>
      </c>
      <c r="E879" t="str">
        <f>_xlfn.CONCAT(Leverancespecifikation!J882,Leverancespecifikation!K882,Leverancespecifikation!L882,Leverancespecifikation!V882:CA882)</f>
        <v/>
      </c>
      <c r="F879">
        <f>Leverancespecifikation!N882</f>
        <v>0</v>
      </c>
      <c r="G879" t="str">
        <f t="shared" si="14"/>
        <v/>
      </c>
    </row>
    <row r="880" spans="1:7" x14ac:dyDescent="0.25">
      <c r="A880">
        <f>'Leverancespecifikation (LÅST)'!C883</f>
        <v>0</v>
      </c>
      <c r="B880" t="str">
        <f>_xlfn.CONCAT('Leverancespecifikation (LÅST)'!J883:L883,'Leverancespecifikation (LÅST)'!V883:CA883)</f>
        <v/>
      </c>
      <c r="C880">
        <f>'Leverancespecifikation (LÅST)'!N883</f>
        <v>0</v>
      </c>
      <c r="D880" t="e">
        <f>VLOOKUP(Tabel4[[#This Row],[Data fra "5. Basis"]],Leverancespecifikation!C:C,1,FALSE)</f>
        <v>#N/A</v>
      </c>
      <c r="E880" t="str">
        <f>_xlfn.CONCAT(Leverancespecifikation!J883,Leverancespecifikation!K883,Leverancespecifikation!L883,Leverancespecifikation!V883:CA883)</f>
        <v/>
      </c>
      <c r="F880">
        <f>Leverancespecifikation!N883</f>
        <v>0</v>
      </c>
      <c r="G880" t="str">
        <f t="shared" si="14"/>
        <v/>
      </c>
    </row>
    <row r="881" spans="1:7" x14ac:dyDescent="0.25">
      <c r="A881">
        <f>'Leverancespecifikation (LÅST)'!C884</f>
        <v>0</v>
      </c>
      <c r="B881" t="str">
        <f>_xlfn.CONCAT('Leverancespecifikation (LÅST)'!J884:L884,'Leverancespecifikation (LÅST)'!V884:CA884)</f>
        <v/>
      </c>
      <c r="C881">
        <f>'Leverancespecifikation (LÅST)'!N884</f>
        <v>0</v>
      </c>
      <c r="D881" t="e">
        <f>VLOOKUP(Tabel4[[#This Row],[Data fra "5. Basis"]],Leverancespecifikation!C:C,1,FALSE)</f>
        <v>#N/A</v>
      </c>
      <c r="E881" t="str">
        <f>_xlfn.CONCAT(Leverancespecifikation!J884,Leverancespecifikation!K884,Leverancespecifikation!L884,Leverancespecifikation!V884:CA884)</f>
        <v/>
      </c>
      <c r="F881">
        <f>Leverancespecifikation!N884</f>
        <v>0</v>
      </c>
      <c r="G881" t="str">
        <f t="shared" si="14"/>
        <v/>
      </c>
    </row>
    <row r="882" spans="1:7" x14ac:dyDescent="0.25">
      <c r="A882">
        <f>'Leverancespecifikation (LÅST)'!C885</f>
        <v>0</v>
      </c>
      <c r="B882" t="str">
        <f>_xlfn.CONCAT('Leverancespecifikation (LÅST)'!J885:L885,'Leverancespecifikation (LÅST)'!V885:CA885)</f>
        <v/>
      </c>
      <c r="C882">
        <f>'Leverancespecifikation (LÅST)'!N885</f>
        <v>0</v>
      </c>
      <c r="D882" t="e">
        <f>VLOOKUP(Tabel4[[#This Row],[Data fra "5. Basis"]],Leverancespecifikation!C:C,1,FALSE)</f>
        <v>#N/A</v>
      </c>
      <c r="E882" t="str">
        <f>_xlfn.CONCAT(Leverancespecifikation!J885,Leverancespecifikation!K885,Leverancespecifikation!L885,Leverancespecifikation!V885:CA885)</f>
        <v/>
      </c>
      <c r="F882">
        <f>Leverancespecifikation!N885</f>
        <v>0</v>
      </c>
      <c r="G882" t="str">
        <f t="shared" si="14"/>
        <v/>
      </c>
    </row>
    <row r="883" spans="1:7" x14ac:dyDescent="0.25">
      <c r="A883">
        <f>'Leverancespecifikation (LÅST)'!C886</f>
        <v>0</v>
      </c>
      <c r="B883" t="str">
        <f>_xlfn.CONCAT('Leverancespecifikation (LÅST)'!J886:L886,'Leverancespecifikation (LÅST)'!V886:CA886)</f>
        <v/>
      </c>
      <c r="C883">
        <f>'Leverancespecifikation (LÅST)'!N886</f>
        <v>0</v>
      </c>
      <c r="D883" t="e">
        <f>VLOOKUP(Tabel4[[#This Row],[Data fra "5. Basis"]],Leverancespecifikation!C:C,1,FALSE)</f>
        <v>#N/A</v>
      </c>
      <c r="E883" t="str">
        <f>_xlfn.CONCAT(Leverancespecifikation!J886,Leverancespecifikation!K886,Leverancespecifikation!L886,Leverancespecifikation!V886:CA886)</f>
        <v/>
      </c>
      <c r="F883">
        <f>Leverancespecifikation!N886</f>
        <v>0</v>
      </c>
      <c r="G883" t="str">
        <f t="shared" si="14"/>
        <v/>
      </c>
    </row>
    <row r="884" spans="1:7" x14ac:dyDescent="0.25">
      <c r="A884">
        <f>'Leverancespecifikation (LÅST)'!C887</f>
        <v>0</v>
      </c>
      <c r="B884" t="str">
        <f>_xlfn.CONCAT('Leverancespecifikation (LÅST)'!J887:L887,'Leverancespecifikation (LÅST)'!V887:CA887)</f>
        <v/>
      </c>
      <c r="C884">
        <f>'Leverancespecifikation (LÅST)'!N887</f>
        <v>0</v>
      </c>
      <c r="D884" t="e">
        <f>VLOOKUP(Tabel4[[#This Row],[Data fra "5. Basis"]],Leverancespecifikation!C:C,1,FALSE)</f>
        <v>#N/A</v>
      </c>
      <c r="E884" t="str">
        <f>_xlfn.CONCAT(Leverancespecifikation!J887,Leverancespecifikation!K887,Leverancespecifikation!L887,Leverancespecifikation!V887:CA887)</f>
        <v/>
      </c>
      <c r="F884">
        <f>Leverancespecifikation!N887</f>
        <v>0</v>
      </c>
      <c r="G884" t="str">
        <f t="shared" si="14"/>
        <v/>
      </c>
    </row>
    <row r="885" spans="1:7" x14ac:dyDescent="0.25">
      <c r="A885">
        <f>'Leverancespecifikation (LÅST)'!C888</f>
        <v>0</v>
      </c>
      <c r="B885" t="str">
        <f>_xlfn.CONCAT('Leverancespecifikation (LÅST)'!J888:L888,'Leverancespecifikation (LÅST)'!V888:CA888)</f>
        <v/>
      </c>
      <c r="C885">
        <f>'Leverancespecifikation (LÅST)'!N888</f>
        <v>0</v>
      </c>
      <c r="D885" t="e">
        <f>VLOOKUP(Tabel4[[#This Row],[Data fra "5. Basis"]],Leverancespecifikation!C:C,1,FALSE)</f>
        <v>#N/A</v>
      </c>
      <c r="E885" t="str">
        <f>_xlfn.CONCAT(Leverancespecifikation!J888,Leverancespecifikation!K888,Leverancespecifikation!L888,Leverancespecifikation!V888:CA888)</f>
        <v/>
      </c>
      <c r="F885">
        <f>Leverancespecifikation!N888</f>
        <v>0</v>
      </c>
      <c r="G885" t="str">
        <f t="shared" si="14"/>
        <v/>
      </c>
    </row>
    <row r="886" spans="1:7" x14ac:dyDescent="0.25">
      <c r="A886">
        <f>'Leverancespecifikation (LÅST)'!C889</f>
        <v>0</v>
      </c>
      <c r="B886" t="str">
        <f>_xlfn.CONCAT('Leverancespecifikation (LÅST)'!J889:L889,'Leverancespecifikation (LÅST)'!V889:CA889)</f>
        <v/>
      </c>
      <c r="C886">
        <f>'Leverancespecifikation (LÅST)'!N889</f>
        <v>0</v>
      </c>
      <c r="D886" t="e">
        <f>VLOOKUP(Tabel4[[#This Row],[Data fra "5. Basis"]],Leverancespecifikation!C:C,1,FALSE)</f>
        <v>#N/A</v>
      </c>
      <c r="E886" t="str">
        <f>_xlfn.CONCAT(Leverancespecifikation!J889,Leverancespecifikation!K889,Leverancespecifikation!L889,Leverancespecifikation!V889:CA889)</f>
        <v/>
      </c>
      <c r="F886">
        <f>Leverancespecifikation!N889</f>
        <v>0</v>
      </c>
      <c r="G886" t="str">
        <f t="shared" si="14"/>
        <v/>
      </c>
    </row>
    <row r="887" spans="1:7" x14ac:dyDescent="0.25">
      <c r="A887">
        <f>'Leverancespecifikation (LÅST)'!C890</f>
        <v>0</v>
      </c>
      <c r="B887" t="str">
        <f>_xlfn.CONCAT('Leverancespecifikation (LÅST)'!J890:L890,'Leverancespecifikation (LÅST)'!V890:CA890)</f>
        <v/>
      </c>
      <c r="C887">
        <f>'Leverancespecifikation (LÅST)'!N890</f>
        <v>0</v>
      </c>
      <c r="D887" t="e">
        <f>VLOOKUP(Tabel4[[#This Row],[Data fra "5. Basis"]],Leverancespecifikation!C:C,1,FALSE)</f>
        <v>#N/A</v>
      </c>
      <c r="E887" t="str">
        <f>_xlfn.CONCAT(Leverancespecifikation!J890,Leverancespecifikation!K890,Leverancespecifikation!L890,Leverancespecifikation!V890:CA890)</f>
        <v/>
      </c>
      <c r="F887">
        <f>Leverancespecifikation!N890</f>
        <v>0</v>
      </c>
      <c r="G887" t="str">
        <f t="shared" si="14"/>
        <v/>
      </c>
    </row>
    <row r="888" spans="1:7" x14ac:dyDescent="0.25">
      <c r="A888">
        <f>'Leverancespecifikation (LÅST)'!C891</f>
        <v>0</v>
      </c>
      <c r="B888" t="str">
        <f>_xlfn.CONCAT('Leverancespecifikation (LÅST)'!J891:L891,'Leverancespecifikation (LÅST)'!V891:CA891)</f>
        <v/>
      </c>
      <c r="C888">
        <f>'Leverancespecifikation (LÅST)'!N891</f>
        <v>0</v>
      </c>
      <c r="D888" t="e">
        <f>VLOOKUP(Tabel4[[#This Row],[Data fra "5. Basis"]],Leverancespecifikation!C:C,1,FALSE)</f>
        <v>#N/A</v>
      </c>
      <c r="E888" t="str">
        <f>_xlfn.CONCAT(Leverancespecifikation!J891,Leverancespecifikation!K891,Leverancespecifikation!L891,Leverancespecifikation!V891:CA891)</f>
        <v/>
      </c>
      <c r="F888">
        <f>Leverancespecifikation!N891</f>
        <v>0</v>
      </c>
      <c r="G888" t="str">
        <f t="shared" si="14"/>
        <v/>
      </c>
    </row>
    <row r="889" spans="1:7" x14ac:dyDescent="0.25">
      <c r="A889">
        <f>'Leverancespecifikation (LÅST)'!C892</f>
        <v>0</v>
      </c>
      <c r="B889" t="str">
        <f>_xlfn.CONCAT('Leverancespecifikation (LÅST)'!J892:L892,'Leverancespecifikation (LÅST)'!V892:CA892)</f>
        <v/>
      </c>
      <c r="C889">
        <f>'Leverancespecifikation (LÅST)'!N892</f>
        <v>0</v>
      </c>
      <c r="D889" t="e">
        <f>VLOOKUP(Tabel4[[#This Row],[Data fra "5. Basis"]],Leverancespecifikation!C:C,1,FALSE)</f>
        <v>#N/A</v>
      </c>
      <c r="E889" t="str">
        <f>_xlfn.CONCAT(Leverancespecifikation!J892,Leverancespecifikation!K892,Leverancespecifikation!L892,Leverancespecifikation!V892:CA892)</f>
        <v/>
      </c>
      <c r="F889">
        <f>Leverancespecifikation!N892</f>
        <v>0</v>
      </c>
      <c r="G889" t="str">
        <f t="shared" si="14"/>
        <v/>
      </c>
    </row>
    <row r="890" spans="1:7" x14ac:dyDescent="0.25">
      <c r="A890">
        <f>'Leverancespecifikation (LÅST)'!C893</f>
        <v>0</v>
      </c>
      <c r="B890" t="str">
        <f>_xlfn.CONCAT('Leverancespecifikation (LÅST)'!J893:L893,'Leverancespecifikation (LÅST)'!V893:CA893)</f>
        <v/>
      </c>
      <c r="C890">
        <f>'Leverancespecifikation (LÅST)'!N893</f>
        <v>0</v>
      </c>
      <c r="D890" t="e">
        <f>VLOOKUP(Tabel4[[#This Row],[Data fra "5. Basis"]],Leverancespecifikation!C:C,1,FALSE)</f>
        <v>#N/A</v>
      </c>
      <c r="E890" t="str">
        <f>_xlfn.CONCAT(Leverancespecifikation!J893,Leverancespecifikation!K893,Leverancespecifikation!L893,Leverancespecifikation!V893:CA893)</f>
        <v/>
      </c>
      <c r="F890">
        <f>Leverancespecifikation!N893</f>
        <v>0</v>
      </c>
      <c r="G890" t="str">
        <f t="shared" si="14"/>
        <v/>
      </c>
    </row>
    <row r="891" spans="1:7" x14ac:dyDescent="0.25">
      <c r="A891">
        <f>'Leverancespecifikation (LÅST)'!C894</f>
        <v>0</v>
      </c>
      <c r="B891" t="str">
        <f>_xlfn.CONCAT('Leverancespecifikation (LÅST)'!J894:L894,'Leverancespecifikation (LÅST)'!V894:CA894)</f>
        <v/>
      </c>
      <c r="C891">
        <f>'Leverancespecifikation (LÅST)'!N894</f>
        <v>0</v>
      </c>
      <c r="D891" t="e">
        <f>VLOOKUP(Tabel4[[#This Row],[Data fra "5. Basis"]],Leverancespecifikation!C:C,1,FALSE)</f>
        <v>#N/A</v>
      </c>
      <c r="E891" t="str">
        <f>_xlfn.CONCAT(Leverancespecifikation!J894,Leverancespecifikation!K894,Leverancespecifikation!L894,Leverancespecifikation!V894:CA894)</f>
        <v/>
      </c>
      <c r="F891">
        <f>Leverancespecifikation!N894</f>
        <v>0</v>
      </c>
      <c r="G891" t="str">
        <f t="shared" si="14"/>
        <v/>
      </c>
    </row>
    <row r="892" spans="1:7" x14ac:dyDescent="0.25">
      <c r="A892">
        <f>'Leverancespecifikation (LÅST)'!C895</f>
        <v>0</v>
      </c>
      <c r="B892" t="str">
        <f>_xlfn.CONCAT('Leverancespecifikation (LÅST)'!J895:L895,'Leverancespecifikation (LÅST)'!V895:CA895)</f>
        <v/>
      </c>
      <c r="C892">
        <f>'Leverancespecifikation (LÅST)'!N895</f>
        <v>0</v>
      </c>
      <c r="D892" t="e">
        <f>VLOOKUP(Tabel4[[#This Row],[Data fra "5. Basis"]],Leverancespecifikation!C:C,1,FALSE)</f>
        <v>#N/A</v>
      </c>
      <c r="E892" t="str">
        <f>_xlfn.CONCAT(Leverancespecifikation!J895,Leverancespecifikation!K895,Leverancespecifikation!L895,Leverancespecifikation!V895:CA895)</f>
        <v/>
      </c>
      <c r="F892">
        <f>Leverancespecifikation!N895</f>
        <v>0</v>
      </c>
      <c r="G892" t="str">
        <f t="shared" si="14"/>
        <v/>
      </c>
    </row>
    <row r="893" spans="1:7" x14ac:dyDescent="0.25">
      <c r="A893">
        <f>'Leverancespecifikation (LÅST)'!C896</f>
        <v>0</v>
      </c>
      <c r="B893" t="str">
        <f>_xlfn.CONCAT('Leverancespecifikation (LÅST)'!J896:L896,'Leverancespecifikation (LÅST)'!V896:CA896)</f>
        <v/>
      </c>
      <c r="C893">
        <f>'Leverancespecifikation (LÅST)'!N896</f>
        <v>0</v>
      </c>
      <c r="D893" t="e">
        <f>VLOOKUP(Tabel4[[#This Row],[Data fra "5. Basis"]],Leverancespecifikation!C:C,1,FALSE)</f>
        <v>#N/A</v>
      </c>
      <c r="E893" t="str">
        <f>_xlfn.CONCAT(Leverancespecifikation!J896,Leverancespecifikation!K896,Leverancespecifikation!L896,Leverancespecifikation!V896:CA896)</f>
        <v/>
      </c>
      <c r="F893">
        <f>Leverancespecifikation!N896</f>
        <v>0</v>
      </c>
      <c r="G893" t="str">
        <f t="shared" si="14"/>
        <v/>
      </c>
    </row>
    <row r="894" spans="1:7" x14ac:dyDescent="0.25">
      <c r="A894">
        <f>'Leverancespecifikation (LÅST)'!C897</f>
        <v>0</v>
      </c>
      <c r="B894" t="str">
        <f>_xlfn.CONCAT('Leverancespecifikation (LÅST)'!J897:L897,'Leverancespecifikation (LÅST)'!V897:CA897)</f>
        <v/>
      </c>
      <c r="C894">
        <f>'Leverancespecifikation (LÅST)'!N897</f>
        <v>0</v>
      </c>
      <c r="D894" t="e">
        <f>VLOOKUP(Tabel4[[#This Row],[Data fra "5. Basis"]],Leverancespecifikation!C:C,1,FALSE)</f>
        <v>#N/A</v>
      </c>
      <c r="E894" t="str">
        <f>_xlfn.CONCAT(Leverancespecifikation!J897,Leverancespecifikation!K897,Leverancespecifikation!L897,Leverancespecifikation!V897:CA897)</f>
        <v/>
      </c>
      <c r="F894">
        <f>Leverancespecifikation!N897</f>
        <v>0</v>
      </c>
      <c r="G894" t="str">
        <f t="shared" si="14"/>
        <v/>
      </c>
    </row>
    <row r="895" spans="1:7" x14ac:dyDescent="0.25">
      <c r="A895">
        <f>'Leverancespecifikation (LÅST)'!C898</f>
        <v>0</v>
      </c>
      <c r="B895" t="str">
        <f>_xlfn.CONCAT('Leverancespecifikation (LÅST)'!J898:L898,'Leverancespecifikation (LÅST)'!V898:CA898)</f>
        <v/>
      </c>
      <c r="C895">
        <f>'Leverancespecifikation (LÅST)'!N898</f>
        <v>0</v>
      </c>
      <c r="D895" t="e">
        <f>VLOOKUP(Tabel4[[#This Row],[Data fra "5. Basis"]],Leverancespecifikation!C:C,1,FALSE)</f>
        <v>#N/A</v>
      </c>
      <c r="E895" t="str">
        <f>_xlfn.CONCAT(Leverancespecifikation!J898,Leverancespecifikation!K898,Leverancespecifikation!L898,Leverancespecifikation!V898:CA898)</f>
        <v/>
      </c>
      <c r="F895">
        <f>Leverancespecifikation!N898</f>
        <v>0</v>
      </c>
      <c r="G895" t="str">
        <f t="shared" si="14"/>
        <v/>
      </c>
    </row>
    <row r="896" spans="1:7" x14ac:dyDescent="0.25">
      <c r="A896">
        <f>'Leverancespecifikation (LÅST)'!C899</f>
        <v>0</v>
      </c>
      <c r="B896" t="str">
        <f>_xlfn.CONCAT('Leverancespecifikation (LÅST)'!J899:L899,'Leverancespecifikation (LÅST)'!V899:CA899)</f>
        <v/>
      </c>
      <c r="C896">
        <f>'Leverancespecifikation (LÅST)'!N899</f>
        <v>0</v>
      </c>
      <c r="D896" t="e">
        <f>VLOOKUP(Tabel4[[#This Row],[Data fra "5. Basis"]],Leverancespecifikation!C:C,1,FALSE)</f>
        <v>#N/A</v>
      </c>
      <c r="E896" t="str">
        <f>_xlfn.CONCAT(Leverancespecifikation!J899,Leverancespecifikation!K899,Leverancespecifikation!L899,Leverancespecifikation!V899:CA899)</f>
        <v/>
      </c>
      <c r="F896">
        <f>Leverancespecifikation!N899</f>
        <v>0</v>
      </c>
      <c r="G896" t="str">
        <f t="shared" si="14"/>
        <v/>
      </c>
    </row>
    <row r="897" spans="1:7" x14ac:dyDescent="0.25">
      <c r="A897">
        <f>'Leverancespecifikation (LÅST)'!C900</f>
        <v>0</v>
      </c>
      <c r="B897" t="str">
        <f>_xlfn.CONCAT('Leverancespecifikation (LÅST)'!J900:L900,'Leverancespecifikation (LÅST)'!V900:CA900)</f>
        <v/>
      </c>
      <c r="C897">
        <f>'Leverancespecifikation (LÅST)'!N900</f>
        <v>0</v>
      </c>
      <c r="D897" t="e">
        <f>VLOOKUP(Tabel4[[#This Row],[Data fra "5. Basis"]],Leverancespecifikation!C:C,1,FALSE)</f>
        <v>#N/A</v>
      </c>
      <c r="E897" t="str">
        <f>_xlfn.CONCAT(Leverancespecifikation!J900,Leverancespecifikation!K900,Leverancespecifikation!L900,Leverancespecifikation!V900:CA900)</f>
        <v/>
      </c>
      <c r="F897">
        <f>Leverancespecifikation!N900</f>
        <v>0</v>
      </c>
      <c r="G897" t="str">
        <f t="shared" si="14"/>
        <v/>
      </c>
    </row>
    <row r="898" spans="1:7" x14ac:dyDescent="0.25">
      <c r="A898">
        <f>'Leverancespecifikation (LÅST)'!C901</f>
        <v>0</v>
      </c>
      <c r="B898" t="str">
        <f>_xlfn.CONCAT('Leverancespecifikation (LÅST)'!J901:L901,'Leverancespecifikation (LÅST)'!V901:CA901)</f>
        <v/>
      </c>
      <c r="C898">
        <f>'Leverancespecifikation (LÅST)'!N901</f>
        <v>0</v>
      </c>
      <c r="D898" t="e">
        <f>VLOOKUP(Tabel4[[#This Row],[Data fra "5. Basis"]],Leverancespecifikation!C:C,1,FALSE)</f>
        <v>#N/A</v>
      </c>
      <c r="E898" t="str">
        <f>_xlfn.CONCAT(Leverancespecifikation!J901,Leverancespecifikation!K901,Leverancespecifikation!L901,Leverancespecifikation!V901:CA901)</f>
        <v/>
      </c>
      <c r="F898">
        <f>Leverancespecifikation!N901</f>
        <v>0</v>
      </c>
      <c r="G898" t="str">
        <f t="shared" si="14"/>
        <v/>
      </c>
    </row>
    <row r="899" spans="1:7" x14ac:dyDescent="0.25">
      <c r="A899">
        <f>'Leverancespecifikation (LÅST)'!C902</f>
        <v>0</v>
      </c>
      <c r="B899" t="str">
        <f>_xlfn.CONCAT('Leverancespecifikation (LÅST)'!J902:L902,'Leverancespecifikation (LÅST)'!V902:CA902)</f>
        <v/>
      </c>
      <c r="C899">
        <f>'Leverancespecifikation (LÅST)'!N902</f>
        <v>0</v>
      </c>
      <c r="D899" t="e">
        <f>VLOOKUP(Tabel4[[#This Row],[Data fra "5. Basis"]],Leverancespecifikation!C:C,1,FALSE)</f>
        <v>#N/A</v>
      </c>
      <c r="E899" t="str">
        <f>_xlfn.CONCAT(Leverancespecifikation!J902,Leverancespecifikation!K902,Leverancespecifikation!L902,Leverancespecifikation!V902:CA902)</f>
        <v/>
      </c>
      <c r="F899">
        <f>Leverancespecifikation!N902</f>
        <v>0</v>
      </c>
      <c r="G899" t="str">
        <f t="shared" ref="G899" si="15">IF(B899=E899,IF(C899=F899,"","P"),"P")</f>
        <v/>
      </c>
    </row>
  </sheetData>
  <sheetProtection sheet="1" selectLockedCells="1" selectUnlockedCells="1"/>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F1E41-640B-478C-97F7-9FCA433F4962}">
  <sheetPr codeName="Ark2"/>
  <dimension ref="A1:L901"/>
  <sheetViews>
    <sheetView topLeftCell="A843" zoomScale="70" zoomScaleNormal="70" workbookViewId="0">
      <selection activeCell="A2" sqref="A2:J901"/>
    </sheetView>
  </sheetViews>
  <sheetFormatPr defaultRowHeight="15" x14ac:dyDescent="0.25"/>
  <cols>
    <col min="1" max="1" width="92" bestFit="1" customWidth="1"/>
    <col min="2" max="9" width="4.7109375" customWidth="1"/>
    <col min="10" max="10" width="209.140625" customWidth="1"/>
  </cols>
  <sheetData>
    <row r="1" spans="1:12" ht="86.25" customHeight="1" x14ac:dyDescent="0.7">
      <c r="A1" s="64" t="s">
        <v>1491</v>
      </c>
      <c r="B1" s="57" t="s">
        <v>33</v>
      </c>
      <c r="C1" s="58" t="s">
        <v>34</v>
      </c>
      <c r="D1" s="59" t="s">
        <v>35</v>
      </c>
      <c r="E1" s="60" t="s">
        <v>36</v>
      </c>
      <c r="F1" s="61" t="s">
        <v>37</v>
      </c>
      <c r="G1" s="62" t="s">
        <v>38</v>
      </c>
      <c r="H1" s="63" t="s">
        <v>39</v>
      </c>
      <c r="I1" s="34" t="s">
        <v>177</v>
      </c>
      <c r="J1" s="64" t="s">
        <v>1492</v>
      </c>
    </row>
    <row r="2" spans="1:12" x14ac:dyDescent="0.25">
      <c r="A2" t="str">
        <f>Leverancespecifikation!C5</f>
        <v>001</v>
      </c>
      <c r="B2" t="str">
        <f>IF(ISNUMBER(FIND("_ARK",Tabel2[[#This Row],[Kilde: 3. Leverancespecifikation
Sammenkædning af kolonnerne (Vxx:BJxx) &amp; (BNxx:BZxx)]],1)),"X","")</f>
        <v/>
      </c>
      <c r="C2" t="str">
        <f>IF(ISNUMBER(FIND("KON",J2,1)),"X","")</f>
        <v/>
      </c>
      <c r="D2" t="str">
        <f>IF(ISNUMBER(FIND("EL",J2,1)),"X","")</f>
        <v/>
      </c>
      <c r="E2" t="str">
        <f>IF(ISNUMBER(FIND("VVS",J2,1)),"X","")</f>
        <v/>
      </c>
      <c r="F2" t="str">
        <f>IF(ISNUMBER(FIND("VEN",J2,1)),"X","")</f>
        <v/>
      </c>
      <c r="G2" t="str">
        <f>IF(ISNUMBER(FIND("ENT",J2,1)),"X","")</f>
        <v/>
      </c>
      <c r="H2" t="str">
        <f t="shared" ref="H2" si="0">IF(ISNUMBER(FIND("LAN",J2,1)),"X","")</f>
        <v/>
      </c>
      <c r="J2" t="str">
        <f>"_"&amp;_xlfn.CONCAT(Leverancespecifikation!V5:BJ5,Leverancespecifikation!BN5:BZ5)</f>
        <v>_</v>
      </c>
    </row>
    <row r="3" spans="1:12" x14ac:dyDescent="0.25">
      <c r="A3" t="str">
        <f>Leverancespecifikation!C6</f>
        <v>002</v>
      </c>
      <c r="B3" t="str">
        <f>IF(ISNUMBER(FIND("_ARK",Tabel2[[#This Row],[Kilde: 3. Leverancespecifikation
Sammenkædning af kolonnerne (Vxx:BJxx) &amp; (BNxx:BZxx)]],1)),"X","")</f>
        <v/>
      </c>
      <c r="C3" t="str">
        <f t="shared" ref="C3:C66" si="1">IF(ISNUMBER(FIND("KON",J3,1)),"X","")</f>
        <v/>
      </c>
      <c r="D3" t="str">
        <f t="shared" ref="D3:D66" si="2">IF(ISNUMBER(FIND("EL",J3,1)),"X","")</f>
        <v/>
      </c>
      <c r="E3" t="str">
        <f t="shared" ref="E3:E66" si="3">IF(ISNUMBER(FIND("VVS",J3,1)),"X","")</f>
        <v/>
      </c>
      <c r="F3" t="str">
        <f t="shared" ref="F3:F66" si="4">IF(ISNUMBER(FIND("VEN",J3,1)),"X","")</f>
        <v/>
      </c>
      <c r="G3" t="str">
        <f t="shared" ref="G3:G66" si="5">IF(ISNUMBER(FIND("ENT",J3,1)),"X","")</f>
        <v/>
      </c>
      <c r="H3" t="str">
        <f t="shared" ref="H3:H66" si="6">IF(ISNUMBER(FIND("LAN",J3,1)),"X","")</f>
        <v/>
      </c>
      <c r="J3" t="str">
        <f>"_"&amp;_xlfn.CONCAT(Leverancespecifikation!V6:BJ6,Leverancespecifikation!BN6:BZ6)</f>
        <v>_</v>
      </c>
    </row>
    <row r="4" spans="1:12" x14ac:dyDescent="0.25">
      <c r="A4" t="str">
        <f>Leverancespecifikation!C7</f>
        <v>003-</v>
      </c>
      <c r="B4" t="str">
        <f>IF(ISNUMBER(FIND("_ARK",Tabel2[[#This Row],[Kilde: 3. Leverancespecifikation
Sammenkædning af kolonnerne (Vxx:BJxx) &amp; (BNxx:BZxx)]],1)),"X","")</f>
        <v/>
      </c>
      <c r="C4" t="str">
        <f t="shared" si="1"/>
        <v/>
      </c>
      <c r="D4" t="str">
        <f t="shared" si="2"/>
        <v/>
      </c>
      <c r="E4" t="str">
        <f t="shared" si="3"/>
        <v/>
      </c>
      <c r="F4" t="str">
        <f t="shared" si="4"/>
        <v/>
      </c>
      <c r="G4" t="str">
        <f t="shared" si="5"/>
        <v/>
      </c>
      <c r="H4" t="str">
        <f t="shared" si="6"/>
        <v/>
      </c>
      <c r="J4" t="str">
        <f>"_"&amp;_xlfn.CONCAT(Leverancespecifikation!V7:BJ7,Leverancespecifikation!BN7:BZ7)</f>
        <v>_</v>
      </c>
      <c r="L4" s="29"/>
    </row>
    <row r="5" spans="1:12" x14ac:dyDescent="0.25">
      <c r="A5" t="str">
        <f>Leverancespecifikation!C8</f>
        <v>004Forberedt grund</v>
      </c>
      <c r="B5" t="str">
        <f>IF(ISNUMBER(FIND("_ARK",Tabel2[[#This Row],[Kilde: 3. Leverancespecifikation
Sammenkædning af kolonnerne (Vxx:BJxx) &amp; (BNxx:BZxx)]],1)),"X","")</f>
        <v/>
      </c>
      <c r="C5" t="str">
        <f t="shared" si="1"/>
        <v/>
      </c>
      <c r="D5" t="str">
        <f t="shared" si="2"/>
        <v/>
      </c>
      <c r="E5" t="str">
        <f t="shared" si="3"/>
        <v/>
      </c>
      <c r="F5" t="str">
        <f t="shared" si="4"/>
        <v/>
      </c>
      <c r="G5" t="str">
        <f t="shared" si="5"/>
        <v/>
      </c>
      <c r="H5" t="str">
        <f t="shared" si="6"/>
        <v/>
      </c>
      <c r="J5" t="str">
        <f>"_"&amp;_xlfn.CONCAT(Leverancespecifikation!V8:BJ8,Leverancespecifikation!BN8:BZ8)</f>
        <v>_</v>
      </c>
      <c r="L5" s="29"/>
    </row>
    <row r="6" spans="1:12" x14ac:dyDescent="0.25">
      <c r="A6" t="str">
        <f>Leverancespecifikation!C9</f>
        <v>005-</v>
      </c>
      <c r="B6" t="str">
        <f>IF(ISNUMBER(FIND("_ARK",Tabel2[[#This Row],[Kilde: 3. Leverancespecifikation
Sammenkædning af kolonnerne (Vxx:BJxx) &amp; (BNxx:BZxx)]],1)),"X","")</f>
        <v/>
      </c>
      <c r="C6" t="str">
        <f t="shared" si="1"/>
        <v/>
      </c>
      <c r="D6" t="str">
        <f t="shared" si="2"/>
        <v/>
      </c>
      <c r="E6" t="str">
        <f t="shared" si="3"/>
        <v/>
      </c>
      <c r="F6" t="str">
        <f t="shared" si="4"/>
        <v/>
      </c>
      <c r="G6" t="str">
        <f t="shared" si="5"/>
        <v/>
      </c>
      <c r="H6" t="str">
        <f t="shared" si="6"/>
        <v/>
      </c>
      <c r="J6" t="str">
        <f>"_"&amp;_xlfn.CONCAT(Leverancespecifikation!V9:BJ9,Leverancespecifikation!BN9:BZ9)</f>
        <v>_</v>
      </c>
      <c r="L6" s="29"/>
    </row>
    <row r="7" spans="1:12" x14ac:dyDescent="0.25">
      <c r="A7" t="str">
        <f>Leverancespecifikation!C10</f>
        <v>006Byggegrube</v>
      </c>
      <c r="B7" t="str">
        <f>IF(ISNUMBER(FIND("_ARK",Tabel2[[#This Row],[Kilde: 3. Leverancespecifikation
Sammenkædning af kolonnerne (Vxx:BJxx) &amp; (BNxx:BZxx)]],1)),"X","")</f>
        <v/>
      </c>
      <c r="C7" t="str">
        <f t="shared" si="1"/>
        <v/>
      </c>
      <c r="D7" t="str">
        <f t="shared" si="2"/>
        <v/>
      </c>
      <c r="E7" t="str">
        <f t="shared" si="3"/>
        <v/>
      </c>
      <c r="F7" t="str">
        <f t="shared" si="4"/>
        <v/>
      </c>
      <c r="G7" t="str">
        <f t="shared" si="5"/>
        <v/>
      </c>
      <c r="H7" t="str">
        <f t="shared" si="6"/>
        <v/>
      </c>
      <c r="J7" t="str">
        <f>"_"&amp;_xlfn.CONCAT(Leverancespecifikation!V10:BJ10,Leverancespecifikation!BN10:BZ10)</f>
        <v>_</v>
      </c>
      <c r="L7" s="29"/>
    </row>
    <row r="8" spans="1:12" x14ac:dyDescent="0.25">
      <c r="A8" t="str">
        <f>Leverancespecifikation!C11</f>
        <v>007Spunsvægge</v>
      </c>
      <c r="B8" t="str">
        <f>IF(ISNUMBER(FIND("_ARK",Tabel2[[#This Row],[Kilde: 3. Leverancespecifikation
Sammenkædning af kolonnerne (Vxx:BJxx) &amp; (BNxx:BZxx)]],1)),"X","")</f>
        <v/>
      </c>
      <c r="C8" t="str">
        <f t="shared" si="1"/>
        <v>X</v>
      </c>
      <c r="D8" t="str">
        <f t="shared" si="2"/>
        <v/>
      </c>
      <c r="E8" t="str">
        <f t="shared" si="3"/>
        <v/>
      </c>
      <c r="F8" t="str">
        <f t="shared" si="4"/>
        <v/>
      </c>
      <c r="G8" t="str">
        <f t="shared" si="5"/>
        <v/>
      </c>
      <c r="H8" t="str">
        <f t="shared" si="6"/>
        <v/>
      </c>
      <c r="J8" t="str">
        <f>"_"&amp;_xlfn.CONCAT(Leverancespecifikation!V11:BJ11,Leverancespecifikation!BN11:BZ11)</f>
        <v>_KON300KON325KON325</v>
      </c>
      <c r="L8" s="29"/>
    </row>
    <row r="9" spans="1:12" x14ac:dyDescent="0.25">
      <c r="A9" t="str">
        <f>Leverancespecifikation!C12</f>
        <v>008Sekantpælevægge</v>
      </c>
      <c r="B9" t="str">
        <f>IF(ISNUMBER(FIND("_ARK",Tabel2[[#This Row],[Kilde: 3. Leverancespecifikation
Sammenkædning af kolonnerne (Vxx:BJxx) &amp; (BNxx:BZxx)]],1)),"X","")</f>
        <v/>
      </c>
      <c r="C9" t="str">
        <f t="shared" si="1"/>
        <v>X</v>
      </c>
      <c r="D9" t="str">
        <f t="shared" si="2"/>
        <v/>
      </c>
      <c r="E9" t="str">
        <f t="shared" si="3"/>
        <v/>
      </c>
      <c r="F9" t="str">
        <f t="shared" si="4"/>
        <v/>
      </c>
      <c r="G9" t="str">
        <f t="shared" si="5"/>
        <v/>
      </c>
      <c r="H9" t="str">
        <f t="shared" si="6"/>
        <v/>
      </c>
      <c r="J9" t="str">
        <f>"_"&amp;_xlfn.CONCAT(Leverancespecifikation!V12:BJ12,Leverancespecifikation!BN12:BZ12)</f>
        <v>_KON300KON325KON325</v>
      </c>
      <c r="L9" s="29"/>
    </row>
    <row r="10" spans="1:12" x14ac:dyDescent="0.25">
      <c r="A10" t="str">
        <f>Leverancespecifikation!C13</f>
        <v>009Udgravning</v>
      </c>
      <c r="B10" t="str">
        <f>IF(ISNUMBER(FIND("_ARK",Tabel2[[#This Row],[Kilde: 3. Leverancespecifikation
Sammenkædning af kolonnerne (Vxx:BJxx) &amp; (BNxx:BZxx)]],1)),"X","")</f>
        <v/>
      </c>
      <c r="C10" t="str">
        <f t="shared" si="1"/>
        <v/>
      </c>
      <c r="D10" t="str">
        <f t="shared" si="2"/>
        <v/>
      </c>
      <c r="E10" t="str">
        <f t="shared" si="3"/>
        <v/>
      </c>
      <c r="F10" t="str">
        <f t="shared" si="4"/>
        <v/>
      </c>
      <c r="G10" t="str">
        <f t="shared" si="5"/>
        <v/>
      </c>
      <c r="H10" t="str">
        <f t="shared" si="6"/>
        <v/>
      </c>
      <c r="J10" t="str">
        <f>"_"&amp;_xlfn.CONCAT(Leverancespecifikation!V13:BJ13,Leverancespecifikation!BN13:BZ13)</f>
        <v>_</v>
      </c>
      <c r="L10" s="29"/>
    </row>
    <row r="11" spans="1:12" x14ac:dyDescent="0.25">
      <c r="A11" t="str">
        <f>Leverancespecifikation!C14</f>
        <v>010Drænsystem</v>
      </c>
      <c r="B11" t="str">
        <f>IF(ISNUMBER(FIND("_ARK",Tabel2[[#This Row],[Kilde: 3. Leverancespecifikation
Sammenkædning af kolonnerne (Vxx:BJxx) &amp; (BNxx:BZxx)]],1)),"X","")</f>
        <v/>
      </c>
      <c r="C11" t="str">
        <f t="shared" si="1"/>
        <v/>
      </c>
      <c r="D11" t="str">
        <f t="shared" si="2"/>
        <v/>
      </c>
      <c r="E11" t="str">
        <f t="shared" si="3"/>
        <v/>
      </c>
      <c r="F11" t="str">
        <f t="shared" si="4"/>
        <v/>
      </c>
      <c r="G11" t="str">
        <f t="shared" si="5"/>
        <v/>
      </c>
      <c r="H11" t="str">
        <f t="shared" si="6"/>
        <v/>
      </c>
      <c r="J11" t="str">
        <f>"_"&amp;_xlfn.CONCAT(Leverancespecifikation!V14:BJ14,Leverancespecifikation!BN14:BZ14)</f>
        <v>_</v>
      </c>
    </row>
    <row r="12" spans="1:12" x14ac:dyDescent="0.25">
      <c r="A12" t="str">
        <f>Leverancespecifikation!C15</f>
        <v>011Byggeplads</v>
      </c>
      <c r="B12" t="str">
        <f>IF(ISNUMBER(FIND("_ARK",Tabel2[[#This Row],[Kilde: 3. Leverancespecifikation
Sammenkædning af kolonnerne (Vxx:BJxx) &amp; (BNxx:BZxx)]],1)),"X","")</f>
        <v/>
      </c>
      <c r="C12" t="str">
        <f t="shared" si="1"/>
        <v/>
      </c>
      <c r="D12" t="str">
        <f t="shared" si="2"/>
        <v/>
      </c>
      <c r="E12" t="str">
        <f t="shared" si="3"/>
        <v/>
      </c>
      <c r="F12" t="str">
        <f t="shared" si="4"/>
        <v/>
      </c>
      <c r="G12" t="str">
        <f t="shared" si="5"/>
        <v/>
      </c>
      <c r="H12" t="str">
        <f t="shared" si="6"/>
        <v/>
      </c>
      <c r="J12" t="str">
        <f>"_"&amp;_xlfn.CONCAT(Leverancespecifikation!V15:BJ15,Leverancespecifikation!BN15:BZ15)</f>
        <v>_</v>
      </c>
    </row>
    <row r="13" spans="1:12" x14ac:dyDescent="0.25">
      <c r="A13" t="str">
        <f>Leverancespecifikation!C16</f>
        <v>012Forsyninger</v>
      </c>
      <c r="B13" t="str">
        <f>IF(ISNUMBER(FIND("_ARK",Tabel2[[#This Row],[Kilde: 3. Leverancespecifikation
Sammenkædning af kolonnerne (Vxx:BJxx) &amp; (BNxx:BZxx)]],1)),"X","")</f>
        <v/>
      </c>
      <c r="C13" t="str">
        <f t="shared" si="1"/>
        <v/>
      </c>
      <c r="D13" t="str">
        <f t="shared" si="2"/>
        <v/>
      </c>
      <c r="E13" t="str">
        <f t="shared" si="3"/>
        <v/>
      </c>
      <c r="F13" t="str">
        <f t="shared" si="4"/>
        <v/>
      </c>
      <c r="G13" t="str">
        <f t="shared" si="5"/>
        <v/>
      </c>
      <c r="H13" t="str">
        <f t="shared" si="6"/>
        <v/>
      </c>
      <c r="J13" t="str">
        <f>"_"&amp;_xlfn.CONCAT(Leverancespecifikation!V16:BJ16,Leverancespecifikation!BN16:BZ16)</f>
        <v>_</v>
      </c>
    </row>
    <row r="14" spans="1:12" x14ac:dyDescent="0.25">
      <c r="A14" t="str">
        <f>Leverancespecifikation!C17</f>
        <v>013Adgangsveje</v>
      </c>
      <c r="B14" t="str">
        <f>IF(ISNUMBER(FIND("_ARK",Tabel2[[#This Row],[Kilde: 3. Leverancespecifikation
Sammenkædning af kolonnerne (Vxx:BJxx) &amp; (BNxx:BZxx)]],1)),"X","")</f>
        <v/>
      </c>
      <c r="C14" t="str">
        <f t="shared" si="1"/>
        <v/>
      </c>
      <c r="D14" t="str">
        <f t="shared" si="2"/>
        <v/>
      </c>
      <c r="E14" t="str">
        <f t="shared" si="3"/>
        <v/>
      </c>
      <c r="F14" t="str">
        <f t="shared" si="4"/>
        <v/>
      </c>
      <c r="G14" t="str">
        <f t="shared" si="5"/>
        <v/>
      </c>
      <c r="H14" t="str">
        <f t="shared" si="6"/>
        <v/>
      </c>
      <c r="J14" t="str">
        <f>"_"&amp;_xlfn.CONCAT(Leverancespecifikation!V17:BJ17,Leverancespecifikation!BN17:BZ17)</f>
        <v>_</v>
      </c>
    </row>
    <row r="15" spans="1:12" x14ac:dyDescent="0.25">
      <c r="A15" t="str">
        <f>Leverancespecifikation!C18</f>
        <v>014Kraner</v>
      </c>
      <c r="B15" t="str">
        <f>IF(ISNUMBER(FIND("_ARK",Tabel2[[#This Row],[Kilde: 3. Leverancespecifikation
Sammenkædning af kolonnerne (Vxx:BJxx) &amp; (BNxx:BZxx)]],1)),"X","")</f>
        <v/>
      </c>
      <c r="C15" t="str">
        <f t="shared" si="1"/>
        <v/>
      </c>
      <c r="D15" t="str">
        <f t="shared" si="2"/>
        <v/>
      </c>
      <c r="E15" t="str">
        <f t="shared" si="3"/>
        <v/>
      </c>
      <c r="F15" t="str">
        <f t="shared" si="4"/>
        <v/>
      </c>
      <c r="G15" t="str">
        <f t="shared" si="5"/>
        <v/>
      </c>
      <c r="H15" t="str">
        <f t="shared" si="6"/>
        <v/>
      </c>
      <c r="J15" t="str">
        <f>"_"&amp;_xlfn.CONCAT(Leverancespecifikation!V18:BJ18,Leverancespecifikation!BN18:BZ18)</f>
        <v>_</v>
      </c>
    </row>
    <row r="16" spans="1:12" x14ac:dyDescent="0.25">
      <c r="A16" t="str">
        <f>Leverancespecifikation!C19</f>
        <v>015Lifte</v>
      </c>
      <c r="B16" t="str">
        <f>IF(ISNUMBER(FIND("_ARK",Tabel2[[#This Row],[Kilde: 3. Leverancespecifikation
Sammenkædning af kolonnerne (Vxx:BJxx) &amp; (BNxx:BZxx)]],1)),"X","")</f>
        <v/>
      </c>
      <c r="C16" t="str">
        <f t="shared" si="1"/>
        <v/>
      </c>
      <c r="D16" t="str">
        <f t="shared" si="2"/>
        <v/>
      </c>
      <c r="E16" t="str">
        <f t="shared" si="3"/>
        <v/>
      </c>
      <c r="F16" t="str">
        <f t="shared" si="4"/>
        <v/>
      </c>
      <c r="G16" t="str">
        <f t="shared" si="5"/>
        <v/>
      </c>
      <c r="H16" t="str">
        <f t="shared" si="6"/>
        <v/>
      </c>
      <c r="J16" t="str">
        <f>"_"&amp;_xlfn.CONCAT(Leverancespecifikation!V19:BJ19,Leverancespecifikation!BN19:BZ19)</f>
        <v>_</v>
      </c>
    </row>
    <row r="17" spans="1:10" x14ac:dyDescent="0.25">
      <c r="A17" t="str">
        <f>Leverancespecifikation!C20</f>
        <v>016Interrimslukninger</v>
      </c>
      <c r="B17" t="str">
        <f>IF(ISNUMBER(FIND("_ARK",Tabel2[[#This Row],[Kilde: 3. Leverancespecifikation
Sammenkædning af kolonnerne (Vxx:BJxx) &amp; (BNxx:BZxx)]],1)),"X","")</f>
        <v/>
      </c>
      <c r="C17" t="str">
        <f t="shared" si="1"/>
        <v/>
      </c>
      <c r="D17" t="str">
        <f t="shared" si="2"/>
        <v/>
      </c>
      <c r="E17" t="str">
        <f t="shared" si="3"/>
        <v/>
      </c>
      <c r="F17" t="str">
        <f t="shared" si="4"/>
        <v/>
      </c>
      <c r="G17" t="str">
        <f t="shared" si="5"/>
        <v/>
      </c>
      <c r="H17" t="str">
        <f t="shared" si="6"/>
        <v/>
      </c>
      <c r="J17" t="str">
        <f>"_"&amp;_xlfn.CONCAT(Leverancespecifikation!V20:BJ20,Leverancespecifikation!BN20:BZ20)</f>
        <v>_</v>
      </c>
    </row>
    <row r="18" spans="1:10" x14ac:dyDescent="0.25">
      <c r="A18" t="str">
        <f>Leverancespecifikation!C21</f>
        <v>017Stilladser</v>
      </c>
      <c r="B18" t="str">
        <f>IF(ISNUMBER(FIND("_ARK",Tabel2[[#This Row],[Kilde: 3. Leverancespecifikation
Sammenkædning af kolonnerne (Vxx:BJxx) &amp; (BNxx:BZxx)]],1)),"X","")</f>
        <v/>
      </c>
      <c r="C18" t="str">
        <f t="shared" si="1"/>
        <v/>
      </c>
      <c r="D18" t="str">
        <f t="shared" si="2"/>
        <v/>
      </c>
      <c r="E18" t="str">
        <f t="shared" si="3"/>
        <v/>
      </c>
      <c r="F18" t="str">
        <f t="shared" si="4"/>
        <v/>
      </c>
      <c r="G18" t="str">
        <f t="shared" si="5"/>
        <v/>
      </c>
      <c r="H18" t="str">
        <f t="shared" si="6"/>
        <v/>
      </c>
      <c r="J18" t="str">
        <f>"_"&amp;_xlfn.CONCAT(Leverancespecifikation!V21:BJ21,Leverancespecifikation!BN21:BZ21)</f>
        <v>_</v>
      </c>
    </row>
    <row r="19" spans="1:10" x14ac:dyDescent="0.25">
      <c r="A19" t="str">
        <f>Leverancespecifikation!C22</f>
        <v>018Totaloverdækninger</v>
      </c>
      <c r="B19" t="str">
        <f>IF(ISNUMBER(FIND("_ARK",Tabel2[[#This Row],[Kilde: 3. Leverancespecifikation
Sammenkædning af kolonnerne (Vxx:BJxx) &amp; (BNxx:BZxx)]],1)),"X","")</f>
        <v/>
      </c>
      <c r="C19" t="str">
        <f t="shared" si="1"/>
        <v/>
      </c>
      <c r="D19" t="str">
        <f t="shared" si="2"/>
        <v/>
      </c>
      <c r="E19" t="str">
        <f t="shared" si="3"/>
        <v/>
      </c>
      <c r="F19" t="str">
        <f t="shared" si="4"/>
        <v/>
      </c>
      <c r="G19" t="str">
        <f t="shared" si="5"/>
        <v/>
      </c>
      <c r="H19" t="str">
        <f t="shared" si="6"/>
        <v/>
      </c>
      <c r="J19" t="str">
        <f>"_"&amp;_xlfn.CONCAT(Leverancespecifikation!V22:BJ22,Leverancespecifikation!BN22:BZ22)</f>
        <v>_</v>
      </c>
    </row>
    <row r="20" spans="1:10" x14ac:dyDescent="0.25">
      <c r="A20" t="str">
        <f>Leverancespecifikation!C23</f>
        <v>019Skurby</v>
      </c>
      <c r="B20" t="str">
        <f>IF(ISNUMBER(FIND("_ARK",Tabel2[[#This Row],[Kilde: 3. Leverancespecifikation
Sammenkædning af kolonnerne (Vxx:BJxx) &amp; (BNxx:BZxx)]],1)),"X","")</f>
        <v/>
      </c>
      <c r="C20" t="str">
        <f t="shared" si="1"/>
        <v/>
      </c>
      <c r="D20" t="str">
        <f t="shared" si="2"/>
        <v/>
      </c>
      <c r="E20" t="str">
        <f t="shared" si="3"/>
        <v/>
      </c>
      <c r="F20" t="str">
        <f t="shared" si="4"/>
        <v/>
      </c>
      <c r="G20" t="str">
        <f t="shared" si="5"/>
        <v/>
      </c>
      <c r="H20" t="str">
        <f t="shared" si="6"/>
        <v/>
      </c>
      <c r="J20" t="str">
        <f>"_"&amp;_xlfn.CONCAT(Leverancespecifikation!V23:BJ23,Leverancespecifikation!BN23:BZ23)</f>
        <v>_</v>
      </c>
    </row>
    <row r="21" spans="1:10" x14ac:dyDescent="0.25">
      <c r="A21" t="str">
        <f>Leverancespecifikation!C24</f>
        <v>020Primære bygningsdele</v>
      </c>
      <c r="B21" t="str">
        <f>IF(ISNUMBER(FIND("_ARK",Tabel2[[#This Row],[Kilde: 3. Leverancespecifikation
Sammenkædning af kolonnerne (Vxx:BJxx) &amp; (BNxx:BZxx)]],1)),"X","")</f>
        <v/>
      </c>
      <c r="C21" t="str">
        <f t="shared" si="1"/>
        <v/>
      </c>
      <c r="D21" t="str">
        <f t="shared" si="2"/>
        <v/>
      </c>
      <c r="E21" t="str">
        <f t="shared" si="3"/>
        <v/>
      </c>
      <c r="F21" t="str">
        <f t="shared" si="4"/>
        <v/>
      </c>
      <c r="G21" t="str">
        <f t="shared" si="5"/>
        <v/>
      </c>
      <c r="H21" t="str">
        <f t="shared" si="6"/>
        <v/>
      </c>
      <c r="J21" t="str">
        <f>"_"&amp;_xlfn.CONCAT(Leverancespecifikation!V24:BJ24,Leverancespecifikation!BN24:BZ24)</f>
        <v>_</v>
      </c>
    </row>
    <row r="22" spans="1:10" x14ac:dyDescent="0.25">
      <c r="A22" t="str">
        <f>Leverancespecifikation!C25</f>
        <v>021Fundament</v>
      </c>
      <c r="B22" t="str">
        <f>IF(ISNUMBER(FIND("_ARK",Tabel2[[#This Row],[Kilde: 3. Leverancespecifikation
Sammenkædning af kolonnerne (Vxx:BJxx) &amp; (BNxx:BZxx)]],1)),"X","")</f>
        <v/>
      </c>
      <c r="C22" t="str">
        <f t="shared" si="1"/>
        <v/>
      </c>
      <c r="D22" t="str">
        <f t="shared" si="2"/>
        <v/>
      </c>
      <c r="E22" t="str">
        <f t="shared" si="3"/>
        <v/>
      </c>
      <c r="F22" t="str">
        <f t="shared" si="4"/>
        <v/>
      </c>
      <c r="G22" t="str">
        <f t="shared" si="5"/>
        <v/>
      </c>
      <c r="H22" t="str">
        <f t="shared" si="6"/>
        <v/>
      </c>
      <c r="J22" t="str">
        <f>"_"&amp;_xlfn.CONCAT(Leverancespecifikation!V25:BJ25,Leverancespecifikation!BN25:BZ25)</f>
        <v>_</v>
      </c>
    </row>
    <row r="23" spans="1:10" x14ac:dyDescent="0.25">
      <c r="A23" t="str">
        <f>Leverancespecifikation!C26</f>
        <v>022Stribefundamenter</v>
      </c>
      <c r="B23" t="str">
        <f>IF(ISNUMBER(FIND("_ARK",Tabel2[[#This Row],[Kilde: 3. Leverancespecifikation
Sammenkædning af kolonnerne (Vxx:BJxx) &amp; (BNxx:BZxx)]],1)),"X","")</f>
        <v/>
      </c>
      <c r="C23" t="str">
        <f t="shared" si="1"/>
        <v>X</v>
      </c>
      <c r="D23" t="str">
        <f t="shared" si="2"/>
        <v/>
      </c>
      <c r="E23" t="str">
        <f t="shared" si="3"/>
        <v/>
      </c>
      <c r="F23" t="str">
        <f t="shared" si="4"/>
        <v/>
      </c>
      <c r="G23" t="str">
        <f t="shared" si="5"/>
        <v/>
      </c>
      <c r="H23" t="str">
        <f t="shared" si="6"/>
        <v/>
      </c>
      <c r="J23" t="str">
        <f>"_"&amp;_xlfn.CONCAT(Leverancespecifikation!V26:BJ26,Leverancespecifikation!BN26:BZ26)</f>
        <v>_KON300KON325KON325</v>
      </c>
    </row>
    <row r="24" spans="1:10" x14ac:dyDescent="0.25">
      <c r="A24" t="str">
        <f>Leverancespecifikation!C27</f>
        <v>023Punktfundamenter</v>
      </c>
      <c r="B24" t="str">
        <f>IF(ISNUMBER(FIND("_ARK",Tabel2[[#This Row],[Kilde: 3. Leverancespecifikation
Sammenkædning af kolonnerne (Vxx:BJxx) &amp; (BNxx:BZxx)]],1)),"X","")</f>
        <v/>
      </c>
      <c r="C24" t="str">
        <f t="shared" si="1"/>
        <v>X</v>
      </c>
      <c r="D24" t="str">
        <f t="shared" si="2"/>
        <v/>
      </c>
      <c r="E24" t="str">
        <f t="shared" si="3"/>
        <v/>
      </c>
      <c r="F24" t="str">
        <f t="shared" si="4"/>
        <v/>
      </c>
      <c r="G24" t="str">
        <f t="shared" si="5"/>
        <v/>
      </c>
      <c r="H24" t="str">
        <f t="shared" si="6"/>
        <v/>
      </c>
      <c r="J24" t="str">
        <f>"_"&amp;_xlfn.CONCAT(Leverancespecifikation!V27:BJ27,Leverancespecifikation!BN27:BZ27)</f>
        <v>_KON300KON325KON325</v>
      </c>
    </row>
    <row r="25" spans="1:10" x14ac:dyDescent="0.25">
      <c r="A25" t="str">
        <f>Leverancespecifikation!C28</f>
        <v>024Pladefundamenter</v>
      </c>
      <c r="B25" t="str">
        <f>IF(ISNUMBER(FIND("_ARK",Tabel2[[#This Row],[Kilde: 3. Leverancespecifikation
Sammenkædning af kolonnerne (Vxx:BJxx) &amp; (BNxx:BZxx)]],1)),"X","")</f>
        <v/>
      </c>
      <c r="C25" t="str">
        <f t="shared" si="1"/>
        <v>X</v>
      </c>
      <c r="D25" t="str">
        <f t="shared" si="2"/>
        <v/>
      </c>
      <c r="E25" t="str">
        <f t="shared" si="3"/>
        <v/>
      </c>
      <c r="F25" t="str">
        <f t="shared" si="4"/>
        <v/>
      </c>
      <c r="G25" t="str">
        <f t="shared" si="5"/>
        <v/>
      </c>
      <c r="H25" t="str">
        <f t="shared" si="6"/>
        <v/>
      </c>
      <c r="J25" t="str">
        <f>"_"&amp;_xlfn.CONCAT(Leverancespecifikation!V28:BJ28,Leverancespecifikation!BN28:BZ28)</f>
        <v>_KON300KON325KON325</v>
      </c>
    </row>
    <row r="26" spans="1:10" x14ac:dyDescent="0.25">
      <c r="A26" t="str">
        <f>Leverancespecifikation!C29</f>
        <v>025Brøndfundamenter</v>
      </c>
      <c r="B26" t="str">
        <f>IF(ISNUMBER(FIND("_ARK",Tabel2[[#This Row],[Kilde: 3. Leverancespecifikation
Sammenkædning af kolonnerne (Vxx:BJxx) &amp; (BNxx:BZxx)]],1)),"X","")</f>
        <v/>
      </c>
      <c r="C26" t="str">
        <f t="shared" si="1"/>
        <v>X</v>
      </c>
      <c r="D26" t="str">
        <f t="shared" si="2"/>
        <v/>
      </c>
      <c r="E26" t="str">
        <f t="shared" si="3"/>
        <v/>
      </c>
      <c r="F26" t="str">
        <f t="shared" si="4"/>
        <v/>
      </c>
      <c r="G26" t="str">
        <f t="shared" si="5"/>
        <v/>
      </c>
      <c r="H26" t="str">
        <f t="shared" si="6"/>
        <v/>
      </c>
      <c r="J26" t="str">
        <f>"_"&amp;_xlfn.CONCAT(Leverancespecifikation!V29:BJ29,Leverancespecifikation!BN29:BZ29)</f>
        <v>_KON300KON325KON325</v>
      </c>
    </row>
    <row r="27" spans="1:10" x14ac:dyDescent="0.25">
      <c r="A27" t="str">
        <f>Leverancespecifikation!C30</f>
        <v>026Grovbeton</v>
      </c>
      <c r="B27" t="str">
        <f>IF(ISNUMBER(FIND("_ARK",Tabel2[[#This Row],[Kilde: 3. Leverancespecifikation
Sammenkædning af kolonnerne (Vxx:BJxx) &amp; (BNxx:BZxx)]],1)),"X","")</f>
        <v/>
      </c>
      <c r="C27" t="str">
        <f t="shared" si="1"/>
        <v>X</v>
      </c>
      <c r="D27" t="str">
        <f t="shared" si="2"/>
        <v/>
      </c>
      <c r="E27" t="str">
        <f t="shared" si="3"/>
        <v/>
      </c>
      <c r="F27" t="str">
        <f t="shared" si="4"/>
        <v/>
      </c>
      <c r="G27" t="str">
        <f t="shared" si="5"/>
        <v/>
      </c>
      <c r="H27" t="str">
        <f t="shared" si="6"/>
        <v/>
      </c>
      <c r="J27" t="str">
        <f>"_"&amp;_xlfn.CONCAT(Leverancespecifikation!V30:BJ30,Leverancespecifikation!BN30:BZ30)</f>
        <v>_KON300KON325KON325</v>
      </c>
    </row>
    <row r="28" spans="1:10" x14ac:dyDescent="0.25">
      <c r="A28" t="str">
        <f>Leverancespecifikation!C31</f>
        <v>027Fundamenter, isolering</v>
      </c>
      <c r="B28" t="str">
        <f>IF(ISNUMBER(FIND("_ARK",Tabel2[[#This Row],[Kilde: 3. Leverancespecifikation
Sammenkædning af kolonnerne (Vxx:BJxx) &amp; (BNxx:BZxx)]],1)),"X","")</f>
        <v/>
      </c>
      <c r="C28" t="str">
        <f t="shared" si="1"/>
        <v>X</v>
      </c>
      <c r="D28" t="str">
        <f t="shared" si="2"/>
        <v/>
      </c>
      <c r="E28" t="str">
        <f t="shared" si="3"/>
        <v/>
      </c>
      <c r="F28" t="str">
        <f t="shared" si="4"/>
        <v/>
      </c>
      <c r="G28" t="str">
        <f t="shared" si="5"/>
        <v/>
      </c>
      <c r="H28" t="str">
        <f t="shared" si="6"/>
        <v/>
      </c>
      <c r="J28" t="str">
        <f>"_"&amp;_xlfn.CONCAT(Leverancespecifikation!V31:BJ31,Leverancespecifikation!BN31:BZ31)</f>
        <v>_KON325KON325</v>
      </c>
    </row>
    <row r="29" spans="1:10" x14ac:dyDescent="0.25">
      <c r="A29" t="str">
        <f>Leverancespecifikation!C32</f>
        <v>028Opmurede sokler</v>
      </c>
      <c r="B29" t="str">
        <f>IF(ISNUMBER(FIND("_ARK",Tabel2[[#This Row],[Kilde: 3. Leverancespecifikation
Sammenkædning af kolonnerne (Vxx:BJxx) &amp; (BNxx:BZxx)]],1)),"X","")</f>
        <v>X</v>
      </c>
      <c r="C29" t="str">
        <f t="shared" si="1"/>
        <v/>
      </c>
      <c r="D29" t="str">
        <f t="shared" si="2"/>
        <v/>
      </c>
      <c r="E29" t="str">
        <f t="shared" si="3"/>
        <v/>
      </c>
      <c r="F29" t="str">
        <f t="shared" si="4"/>
        <v/>
      </c>
      <c r="G29" t="str">
        <f t="shared" si="5"/>
        <v/>
      </c>
      <c r="H29" t="str">
        <f t="shared" si="6"/>
        <v/>
      </c>
      <c r="J29" t="str">
        <f>"_"&amp;_xlfn.CONCAT(Leverancespecifikation!V32:BJ32,Leverancespecifikation!BN32:BZ32)</f>
        <v>_ARK300ARK325ARK325</v>
      </c>
    </row>
    <row r="30" spans="1:10" x14ac:dyDescent="0.25">
      <c r="A30" t="str">
        <f>Leverancespecifikation!C33</f>
        <v>029Borede pæle</v>
      </c>
      <c r="B30" t="str">
        <f>IF(ISNUMBER(FIND("_ARK",Tabel2[[#This Row],[Kilde: 3. Leverancespecifikation
Sammenkædning af kolonnerne (Vxx:BJxx) &amp; (BNxx:BZxx)]],1)),"X","")</f>
        <v/>
      </c>
      <c r="C30" t="str">
        <f t="shared" si="1"/>
        <v>X</v>
      </c>
      <c r="D30" t="str">
        <f t="shared" si="2"/>
        <v/>
      </c>
      <c r="E30" t="str">
        <f t="shared" si="3"/>
        <v/>
      </c>
      <c r="F30" t="str">
        <f t="shared" si="4"/>
        <v/>
      </c>
      <c r="G30" t="str">
        <f t="shared" si="5"/>
        <v/>
      </c>
      <c r="H30" t="str">
        <f t="shared" si="6"/>
        <v/>
      </c>
      <c r="J30" t="str">
        <f>"_"&amp;_xlfn.CONCAT(Leverancespecifikation!V33:BJ33,Leverancespecifikation!BN33:BZ33)</f>
        <v>_KON300KON325KON325</v>
      </c>
    </row>
    <row r="31" spans="1:10" x14ac:dyDescent="0.25">
      <c r="A31" t="str">
        <f>Leverancespecifikation!C34</f>
        <v>030Rammede pæle</v>
      </c>
      <c r="B31" t="str">
        <f>IF(ISNUMBER(FIND("_ARK",Tabel2[[#This Row],[Kilde: 3. Leverancespecifikation
Sammenkædning af kolonnerne (Vxx:BJxx) &amp; (BNxx:BZxx)]],1)),"X","")</f>
        <v/>
      </c>
      <c r="C31" t="str">
        <f t="shared" si="1"/>
        <v>X</v>
      </c>
      <c r="D31" t="str">
        <f t="shared" si="2"/>
        <v/>
      </c>
      <c r="E31" t="str">
        <f t="shared" si="3"/>
        <v/>
      </c>
      <c r="F31" t="str">
        <f t="shared" si="4"/>
        <v/>
      </c>
      <c r="G31" t="str">
        <f t="shared" si="5"/>
        <v/>
      </c>
      <c r="H31" t="str">
        <f t="shared" si="6"/>
        <v/>
      </c>
      <c r="J31" t="str">
        <f>"_"&amp;_xlfn.CONCAT(Leverancespecifikation!V34:BJ34,Leverancespecifikation!BN34:BZ34)</f>
        <v>_KON300KON325KON325</v>
      </c>
    </row>
    <row r="32" spans="1:10" x14ac:dyDescent="0.25">
      <c r="A32" t="str">
        <f>Leverancespecifikation!C35</f>
        <v>031Jordankre</v>
      </c>
      <c r="B32" t="str">
        <f>IF(ISNUMBER(FIND("_ARK",Tabel2[[#This Row],[Kilde: 3. Leverancespecifikation
Sammenkædning af kolonnerne (Vxx:BJxx) &amp; (BNxx:BZxx)]],1)),"X","")</f>
        <v/>
      </c>
      <c r="C32" t="str">
        <f t="shared" si="1"/>
        <v>X</v>
      </c>
      <c r="D32" t="str">
        <f t="shared" si="2"/>
        <v/>
      </c>
      <c r="E32" t="str">
        <f t="shared" si="3"/>
        <v/>
      </c>
      <c r="F32" t="str">
        <f t="shared" si="4"/>
        <v/>
      </c>
      <c r="G32" t="str">
        <f t="shared" si="5"/>
        <v/>
      </c>
      <c r="H32" t="str">
        <f t="shared" si="6"/>
        <v/>
      </c>
      <c r="J32" t="str">
        <f>"_"&amp;_xlfn.CONCAT(Leverancespecifikation!V35:BJ35,Leverancespecifikation!BN35:BZ35)</f>
        <v>_KON300KON325KON325</v>
      </c>
    </row>
    <row r="33" spans="1:10" x14ac:dyDescent="0.25">
      <c r="A33" t="str">
        <f>Leverancespecifikation!C36</f>
        <v>032Vægge</v>
      </c>
      <c r="B33" t="str">
        <f>IF(ISNUMBER(FIND("_ARK",Tabel2[[#This Row],[Kilde: 3. Leverancespecifikation
Sammenkædning af kolonnerne (Vxx:BJxx) &amp; (BNxx:BZxx)]],1)),"X","")</f>
        <v/>
      </c>
      <c r="C33" t="str">
        <f t="shared" si="1"/>
        <v/>
      </c>
      <c r="D33" t="str">
        <f t="shared" si="2"/>
        <v/>
      </c>
      <c r="E33" t="str">
        <f t="shared" si="3"/>
        <v/>
      </c>
      <c r="F33" t="str">
        <f t="shared" si="4"/>
        <v/>
      </c>
      <c r="G33" t="str">
        <f t="shared" si="5"/>
        <v/>
      </c>
      <c r="H33" t="str">
        <f t="shared" si="6"/>
        <v/>
      </c>
      <c r="J33" t="str">
        <f>"_"&amp;_xlfn.CONCAT(Leverancespecifikation!V36:BJ36,Leverancespecifikation!BN36:BZ36)</f>
        <v>_</v>
      </c>
    </row>
    <row r="34" spans="1:10" x14ac:dyDescent="0.25">
      <c r="A34" t="str">
        <f>Leverancespecifikation!C37</f>
        <v>033Generiske vægge</v>
      </c>
      <c r="B34" t="str">
        <f>IF(ISNUMBER(FIND("_ARK",Tabel2[[#This Row],[Kilde: 3. Leverancespecifikation
Sammenkædning af kolonnerne (Vxx:BJxx) &amp; (BNxx:BZxx)]],1)),"X","")</f>
        <v>X</v>
      </c>
      <c r="C34" t="str">
        <f t="shared" si="1"/>
        <v/>
      </c>
      <c r="D34" t="str">
        <f t="shared" si="2"/>
        <v/>
      </c>
      <c r="E34" t="str">
        <f t="shared" si="3"/>
        <v/>
      </c>
      <c r="F34" t="str">
        <f t="shared" si="4"/>
        <v/>
      </c>
      <c r="G34" t="str">
        <f t="shared" si="5"/>
        <v/>
      </c>
      <c r="H34" t="str">
        <f t="shared" si="6"/>
        <v/>
      </c>
      <c r="J34" t="str">
        <f>"_"&amp;_xlfn.CONCAT(Leverancespecifikation!V37:BJ37,Leverancespecifikation!BN37:BZ37)</f>
        <v>_ARK200</v>
      </c>
    </row>
    <row r="35" spans="1:10" x14ac:dyDescent="0.25">
      <c r="A35" t="str">
        <f>Leverancespecifikation!C38</f>
        <v>034Betonvægge, pladsstøbte</v>
      </c>
      <c r="B35" t="str">
        <f>IF(ISNUMBER(FIND("_ARK",Tabel2[[#This Row],[Kilde: 3. Leverancespecifikation
Sammenkædning af kolonnerne (Vxx:BJxx) &amp; (BNxx:BZxx)]],1)),"X","")</f>
        <v/>
      </c>
      <c r="C35" t="str">
        <f t="shared" si="1"/>
        <v>X</v>
      </c>
      <c r="D35" t="str">
        <f t="shared" si="2"/>
        <v/>
      </c>
      <c r="E35" t="str">
        <f t="shared" si="3"/>
        <v/>
      </c>
      <c r="F35" t="str">
        <f t="shared" si="4"/>
        <v/>
      </c>
      <c r="G35" t="str">
        <f t="shared" si="5"/>
        <v/>
      </c>
      <c r="H35" t="str">
        <f t="shared" si="6"/>
        <v/>
      </c>
      <c r="J35" t="str">
        <f>"_"&amp;_xlfn.CONCAT(Leverancespecifikation!V38:BJ38,Leverancespecifikation!BN38:BZ38)</f>
        <v>_KON300KON325KON325</v>
      </c>
    </row>
    <row r="36" spans="1:10" x14ac:dyDescent="0.25">
      <c r="A36" t="str">
        <f>Leverancespecifikation!C39</f>
        <v>035Betonvægge, præfabrikerede</v>
      </c>
      <c r="B36" t="str">
        <f>IF(ISNUMBER(FIND("_ARK",Tabel2[[#This Row],[Kilde: 3. Leverancespecifikation
Sammenkædning af kolonnerne (Vxx:BJxx) &amp; (BNxx:BZxx)]],1)),"X","")</f>
        <v/>
      </c>
      <c r="C36" t="str">
        <f t="shared" si="1"/>
        <v>X</v>
      </c>
      <c r="D36" t="str">
        <f t="shared" si="2"/>
        <v/>
      </c>
      <c r="E36" t="str">
        <f t="shared" si="3"/>
        <v/>
      </c>
      <c r="F36" t="str">
        <f t="shared" si="4"/>
        <v/>
      </c>
      <c r="G36" t="str">
        <f t="shared" si="5"/>
        <v/>
      </c>
      <c r="H36" t="str">
        <f t="shared" si="6"/>
        <v/>
      </c>
      <c r="J36" t="str">
        <f>"_"&amp;_xlfn.CONCAT(Leverancespecifikation!V39:BJ39,Leverancespecifikation!BN39:BZ39)</f>
        <v>_KON300KON325KON325</v>
      </c>
    </row>
    <row r="37" spans="1:10" x14ac:dyDescent="0.25">
      <c r="A37" t="str">
        <f>Leverancespecifikation!C40</f>
        <v>036Betonvægge, præfabrikerede A113, 3R</v>
      </c>
      <c r="B37" t="str">
        <f>IF(ISNUMBER(FIND("_ARK",Tabel2[[#This Row],[Kilde: 3. Leverancespecifikation
Sammenkædning af kolonnerne (Vxx:BJxx) &amp; (BNxx:BZxx)]],1)),"X","")</f>
        <v/>
      </c>
      <c r="C37" t="str">
        <f t="shared" si="1"/>
        <v>X</v>
      </c>
      <c r="D37" t="str">
        <f t="shared" si="2"/>
        <v/>
      </c>
      <c r="E37" t="str">
        <f t="shared" si="3"/>
        <v/>
      </c>
      <c r="F37" t="str">
        <f t="shared" si="4"/>
        <v/>
      </c>
      <c r="G37" t="str">
        <f t="shared" si="5"/>
        <v/>
      </c>
      <c r="H37" t="str">
        <f t="shared" si="6"/>
        <v/>
      </c>
      <c r="J37" t="str">
        <f>"_"&amp;_xlfn.CONCAT(Leverancespecifikation!V40:BJ40,Leverancespecifikation!BN40:BZ40)</f>
        <v>_KON300KON325KON325</v>
      </c>
    </row>
    <row r="38" spans="1:10" x14ac:dyDescent="0.25">
      <c r="A38" t="str">
        <f>Leverancespecifikation!C41</f>
        <v>037Betonvægge, præfabrikerede A113, 4LK (DP=Ent.)</v>
      </c>
      <c r="B38" t="str">
        <f>IF(ISNUMBER(FIND("_ARK",Tabel2[[#This Row],[Kilde: 3. Leverancespecifikation
Sammenkædning af kolonnerne (Vxx:BJxx) &amp; (BNxx:BZxx)]],1)),"X","")</f>
        <v/>
      </c>
      <c r="C38" t="str">
        <f t="shared" si="1"/>
        <v>X</v>
      </c>
      <c r="D38" t="str">
        <f t="shared" si="2"/>
        <v/>
      </c>
      <c r="E38" t="str">
        <f t="shared" si="3"/>
        <v/>
      </c>
      <c r="F38" t="str">
        <f t="shared" si="4"/>
        <v/>
      </c>
      <c r="G38" t="str">
        <f t="shared" si="5"/>
        <v>X</v>
      </c>
      <c r="H38" t="str">
        <f t="shared" si="6"/>
        <v/>
      </c>
      <c r="J38" t="str">
        <f>"_"&amp;_xlfn.CONCAT(Leverancespecifikation!V41:BJ41,Leverancespecifikation!BN41:BZ41)</f>
        <v>_KON300KON300ENT325</v>
      </c>
    </row>
    <row r="39" spans="1:10" x14ac:dyDescent="0.25">
      <c r="A39" t="str">
        <f>Leverancespecifikation!C42</f>
        <v>038Betonvægge, præfabrikerede A113, 4LK (DP=Rådg.)</v>
      </c>
      <c r="B39" t="str">
        <f>IF(ISNUMBER(FIND("_ARK",Tabel2[[#This Row],[Kilde: 3. Leverancespecifikation
Sammenkædning af kolonnerne (Vxx:BJxx) &amp; (BNxx:BZxx)]],1)),"X","")</f>
        <v/>
      </c>
      <c r="C39" t="str">
        <f t="shared" si="1"/>
        <v>X</v>
      </c>
      <c r="D39" t="str">
        <f t="shared" si="2"/>
        <v/>
      </c>
      <c r="E39" t="str">
        <f t="shared" si="3"/>
        <v/>
      </c>
      <c r="F39" t="str">
        <f t="shared" si="4"/>
        <v/>
      </c>
      <c r="G39" t="str">
        <f t="shared" si="5"/>
        <v/>
      </c>
      <c r="H39" t="str">
        <f t="shared" si="6"/>
        <v/>
      </c>
      <c r="J39" t="str">
        <f>"_"&amp;_xlfn.CONCAT(Leverancespecifikation!V42:BJ42,Leverancespecifikation!BN42:BZ42)</f>
        <v>_KON300KON300KON325</v>
      </c>
    </row>
    <row r="40" spans="1:10" x14ac:dyDescent="0.25">
      <c r="A40" t="str">
        <f>Leverancespecifikation!C43</f>
        <v>039Filigranvægge</v>
      </c>
      <c r="B40" t="str">
        <f>IF(ISNUMBER(FIND("_ARK",Tabel2[[#This Row],[Kilde: 3. Leverancespecifikation
Sammenkædning af kolonnerne (Vxx:BJxx) &amp; (BNxx:BZxx)]],1)),"X","")</f>
        <v/>
      </c>
      <c r="C40" t="str">
        <f t="shared" si="1"/>
        <v>X</v>
      </c>
      <c r="D40" t="str">
        <f t="shared" si="2"/>
        <v/>
      </c>
      <c r="E40" t="str">
        <f t="shared" si="3"/>
        <v/>
      </c>
      <c r="F40" t="str">
        <f t="shared" si="4"/>
        <v/>
      </c>
      <c r="G40" t="str">
        <f t="shared" si="5"/>
        <v/>
      </c>
      <c r="H40" t="str">
        <f t="shared" si="6"/>
        <v/>
      </c>
      <c r="J40" t="str">
        <f>"_"&amp;_xlfn.CONCAT(Leverancespecifikation!V43:BJ43,Leverancespecifikation!BN43:BZ43)</f>
        <v>_KON300KON325KON325</v>
      </c>
    </row>
    <row r="41" spans="1:10" x14ac:dyDescent="0.25">
      <c r="A41" t="str">
        <f>Leverancespecifikation!C44</f>
        <v>040Filigranvægge A113, 3R</v>
      </c>
      <c r="B41" t="str">
        <f>IF(ISNUMBER(FIND("_ARK",Tabel2[[#This Row],[Kilde: 3. Leverancespecifikation
Sammenkædning af kolonnerne (Vxx:BJxx) &amp; (BNxx:BZxx)]],1)),"X","")</f>
        <v/>
      </c>
      <c r="C41" t="str">
        <f t="shared" si="1"/>
        <v>X</v>
      </c>
      <c r="D41" t="str">
        <f t="shared" si="2"/>
        <v/>
      </c>
      <c r="E41" t="str">
        <f t="shared" si="3"/>
        <v/>
      </c>
      <c r="F41" t="str">
        <f t="shared" si="4"/>
        <v/>
      </c>
      <c r="G41" t="str">
        <f t="shared" si="5"/>
        <v/>
      </c>
      <c r="H41" t="str">
        <f t="shared" si="6"/>
        <v/>
      </c>
      <c r="J41" t="str">
        <f>"_"&amp;_xlfn.CONCAT(Leverancespecifikation!V44:BJ44,Leverancespecifikation!BN44:BZ44)</f>
        <v>_KON300KON325KON325</v>
      </c>
    </row>
    <row r="42" spans="1:10" x14ac:dyDescent="0.25">
      <c r="A42" t="str">
        <f>Leverancespecifikation!C45</f>
        <v>041Filigranvægge A113, 4LK (DP=Ent.)</v>
      </c>
      <c r="B42" t="str">
        <f>IF(ISNUMBER(FIND("_ARK",Tabel2[[#This Row],[Kilde: 3. Leverancespecifikation
Sammenkædning af kolonnerne (Vxx:BJxx) &amp; (BNxx:BZxx)]],1)),"X","")</f>
        <v/>
      </c>
      <c r="C42" t="str">
        <f t="shared" si="1"/>
        <v>X</v>
      </c>
      <c r="D42" t="str">
        <f t="shared" si="2"/>
        <v/>
      </c>
      <c r="E42" t="str">
        <f t="shared" si="3"/>
        <v/>
      </c>
      <c r="F42" t="str">
        <f t="shared" si="4"/>
        <v/>
      </c>
      <c r="G42" t="str">
        <f t="shared" si="5"/>
        <v>X</v>
      </c>
      <c r="H42" t="str">
        <f t="shared" si="6"/>
        <v/>
      </c>
      <c r="J42" t="str">
        <f>"_"&amp;_xlfn.CONCAT(Leverancespecifikation!V45:BJ45,Leverancespecifikation!BN45:BZ45)</f>
        <v>_KON300KON300ENT325</v>
      </c>
    </row>
    <row r="43" spans="1:10" x14ac:dyDescent="0.25">
      <c r="A43" t="str">
        <f>Leverancespecifikation!C46</f>
        <v>042Filigranvægge A113, 4LK (DP=Rådg.)</v>
      </c>
      <c r="B43" t="str">
        <f>IF(ISNUMBER(FIND("_ARK",Tabel2[[#This Row],[Kilde: 3. Leverancespecifikation
Sammenkædning af kolonnerne (Vxx:BJxx) &amp; (BNxx:BZxx)]],1)),"X","")</f>
        <v/>
      </c>
      <c r="C43" t="str">
        <f t="shared" si="1"/>
        <v>X</v>
      </c>
      <c r="D43" t="str">
        <f t="shared" si="2"/>
        <v/>
      </c>
      <c r="E43" t="str">
        <f t="shared" si="3"/>
        <v/>
      </c>
      <c r="F43" t="str">
        <f t="shared" si="4"/>
        <v/>
      </c>
      <c r="G43" t="str">
        <f t="shared" si="5"/>
        <v/>
      </c>
      <c r="H43" t="str">
        <f t="shared" si="6"/>
        <v/>
      </c>
      <c r="J43" t="str">
        <f>"_"&amp;_xlfn.CONCAT(Leverancespecifikation!V46:BJ46,Leverancespecifikation!BN46:BZ46)</f>
        <v>_KON300KON300KON325</v>
      </c>
    </row>
    <row r="44" spans="1:10" x14ac:dyDescent="0.25">
      <c r="A44" t="str">
        <f>Leverancespecifikation!C47</f>
        <v>043Opmurede vægge</v>
      </c>
      <c r="B44" t="str">
        <f>IF(ISNUMBER(FIND("_ARK",Tabel2[[#This Row],[Kilde: 3. Leverancespecifikation
Sammenkædning af kolonnerne (Vxx:BJxx) &amp; (BNxx:BZxx)]],1)),"X","")</f>
        <v>X</v>
      </c>
      <c r="C44" t="str">
        <f t="shared" si="1"/>
        <v/>
      </c>
      <c r="D44" t="str">
        <f t="shared" si="2"/>
        <v/>
      </c>
      <c r="E44" t="str">
        <f t="shared" si="3"/>
        <v/>
      </c>
      <c r="F44" t="str">
        <f t="shared" si="4"/>
        <v/>
      </c>
      <c r="G44" t="str">
        <f t="shared" si="5"/>
        <v/>
      </c>
      <c r="H44" t="str">
        <f t="shared" si="6"/>
        <v/>
      </c>
      <c r="J44" t="str">
        <f>"_"&amp;_xlfn.CONCAT(Leverancespecifikation!V47:BJ47,Leverancespecifikation!BN47:BZ47)</f>
        <v>_ARK300ARK325ARK325</v>
      </c>
    </row>
    <row r="45" spans="1:10" x14ac:dyDescent="0.25">
      <c r="A45" t="str">
        <f>Leverancespecifikation!C48</f>
        <v>044Skeletkonstruerede vægge</v>
      </c>
      <c r="B45" t="str">
        <f>IF(ISNUMBER(FIND("_ARK",Tabel2[[#This Row],[Kilde: 3. Leverancespecifikation
Sammenkædning af kolonnerne (Vxx:BJxx) &amp; (BNxx:BZxx)]],1)),"X","")</f>
        <v>X</v>
      </c>
      <c r="C45" t="str">
        <f t="shared" si="1"/>
        <v/>
      </c>
      <c r="D45" t="str">
        <f t="shared" si="2"/>
        <v/>
      </c>
      <c r="E45" t="str">
        <f t="shared" si="3"/>
        <v/>
      </c>
      <c r="F45" t="str">
        <f t="shared" si="4"/>
        <v/>
      </c>
      <c r="G45" t="str">
        <f t="shared" si="5"/>
        <v/>
      </c>
      <c r="H45" t="str">
        <f t="shared" si="6"/>
        <v/>
      </c>
      <c r="J45" t="str">
        <f>"_"&amp;_xlfn.CONCAT(Leverancespecifikation!V48:BJ48,Leverancespecifikation!BN48:BZ48)</f>
        <v>_ARK300ARK325ARK325</v>
      </c>
    </row>
    <row r="46" spans="1:10" x14ac:dyDescent="0.25">
      <c r="A46" t="str">
        <f>Leverancespecifikation!C49</f>
        <v>045Trævægge, bærende</v>
      </c>
      <c r="B46" t="str">
        <f>IF(ISNUMBER(FIND("_ARK",Tabel2[[#This Row],[Kilde: 3. Leverancespecifikation
Sammenkædning af kolonnerne (Vxx:BJxx) &amp; (BNxx:BZxx)]],1)),"X","")</f>
        <v/>
      </c>
      <c r="C46" t="str">
        <f t="shared" si="1"/>
        <v>X</v>
      </c>
      <c r="D46" t="str">
        <f t="shared" si="2"/>
        <v/>
      </c>
      <c r="E46" t="str">
        <f t="shared" si="3"/>
        <v/>
      </c>
      <c r="F46" t="str">
        <f t="shared" si="4"/>
        <v/>
      </c>
      <c r="G46" t="str">
        <f t="shared" si="5"/>
        <v/>
      </c>
      <c r="H46" t="str">
        <f t="shared" si="6"/>
        <v/>
      </c>
      <c r="J46" t="str">
        <f>"_"&amp;_xlfn.CONCAT(Leverancespecifikation!V49:BJ49,Leverancespecifikation!BN49:BZ49)</f>
        <v>_KON300KON325KON325</v>
      </c>
    </row>
    <row r="47" spans="1:10" x14ac:dyDescent="0.25">
      <c r="A47" t="str">
        <f>Leverancespecifikation!C50</f>
        <v>046Glasvægge</v>
      </c>
      <c r="B47" t="str">
        <f>IF(ISNUMBER(FIND("_ARK",Tabel2[[#This Row],[Kilde: 3. Leverancespecifikation
Sammenkædning af kolonnerne (Vxx:BJxx) &amp; (BNxx:BZxx)]],1)),"X","")</f>
        <v>X</v>
      </c>
      <c r="C47" t="str">
        <f t="shared" si="1"/>
        <v/>
      </c>
      <c r="D47" t="str">
        <f t="shared" si="2"/>
        <v/>
      </c>
      <c r="E47" t="str">
        <f t="shared" si="3"/>
        <v/>
      </c>
      <c r="F47" t="str">
        <f t="shared" si="4"/>
        <v/>
      </c>
      <c r="G47" t="str">
        <f t="shared" si="5"/>
        <v/>
      </c>
      <c r="H47" t="str">
        <f t="shared" si="6"/>
        <v/>
      </c>
      <c r="J47" t="str">
        <f>"_"&amp;_xlfn.CONCAT(Leverancespecifikation!V50:BJ50,Leverancespecifikation!BN50:BZ50)</f>
        <v>_ARK300ARK325ARK325</v>
      </c>
    </row>
    <row r="48" spans="1:10" x14ac:dyDescent="0.25">
      <c r="A48" t="str">
        <f>Leverancespecifikation!C51</f>
        <v>047Mobilvægge</v>
      </c>
      <c r="B48" t="str">
        <f>IF(ISNUMBER(FIND("_ARK",Tabel2[[#This Row],[Kilde: 3. Leverancespecifikation
Sammenkædning af kolonnerne (Vxx:BJxx) &amp; (BNxx:BZxx)]],1)),"X","")</f>
        <v>X</v>
      </c>
      <c r="C48" t="str">
        <f t="shared" si="1"/>
        <v/>
      </c>
      <c r="D48" t="str">
        <f t="shared" si="2"/>
        <v/>
      </c>
      <c r="E48" t="str">
        <f t="shared" si="3"/>
        <v/>
      </c>
      <c r="F48" t="str">
        <f t="shared" si="4"/>
        <v/>
      </c>
      <c r="G48" t="str">
        <f t="shared" si="5"/>
        <v/>
      </c>
      <c r="H48" t="str">
        <f t="shared" si="6"/>
        <v/>
      </c>
      <c r="J48" t="str">
        <f>"_"&amp;_xlfn.CONCAT(Leverancespecifikation!V51:BJ51,Leverancespecifikation!BN51:BZ51)</f>
        <v>_ARK300ARK325ARK325</v>
      </c>
    </row>
    <row r="49" spans="1:10" x14ac:dyDescent="0.25">
      <c r="A49" t="str">
        <f>Leverancespecifikation!C52</f>
        <v>048Vægge, isolering, under terræn</v>
      </c>
      <c r="B49" t="str">
        <f>IF(ISNUMBER(FIND("_ARK",Tabel2[[#This Row],[Kilde: 3. Leverancespecifikation
Sammenkædning af kolonnerne (Vxx:BJxx) &amp; (BNxx:BZxx)]],1)),"X","")</f>
        <v/>
      </c>
      <c r="C49" t="str">
        <f t="shared" si="1"/>
        <v>X</v>
      </c>
      <c r="D49" t="str">
        <f t="shared" si="2"/>
        <v/>
      </c>
      <c r="E49" t="str">
        <f t="shared" si="3"/>
        <v/>
      </c>
      <c r="F49" t="str">
        <f t="shared" si="4"/>
        <v/>
      </c>
      <c r="G49" t="str">
        <f t="shared" si="5"/>
        <v/>
      </c>
      <c r="H49" t="str">
        <f t="shared" si="6"/>
        <v/>
      </c>
      <c r="J49" t="str">
        <f>"_"&amp;_xlfn.CONCAT(Leverancespecifikation!V52:BJ52,Leverancespecifikation!BN52:BZ52)</f>
        <v>_KON300KON325KON325</v>
      </c>
    </row>
    <row r="50" spans="1:10" x14ac:dyDescent="0.25">
      <c r="A50" t="str">
        <f>Leverancespecifikation!C53</f>
        <v>049Vægge, isolering, over terræn</v>
      </c>
      <c r="B50" t="str">
        <f>IF(ISNUMBER(FIND("_ARK",Tabel2[[#This Row],[Kilde: 3. Leverancespecifikation
Sammenkædning af kolonnerne (Vxx:BJxx) &amp; (BNxx:BZxx)]],1)),"X","")</f>
        <v>X</v>
      </c>
      <c r="C50" t="str">
        <f t="shared" si="1"/>
        <v/>
      </c>
      <c r="D50" t="str">
        <f t="shared" si="2"/>
        <v/>
      </c>
      <c r="E50" t="str">
        <f t="shared" si="3"/>
        <v/>
      </c>
      <c r="F50" t="str">
        <f t="shared" si="4"/>
        <v/>
      </c>
      <c r="G50" t="str">
        <f t="shared" si="5"/>
        <v/>
      </c>
      <c r="H50" t="str">
        <f t="shared" si="6"/>
        <v/>
      </c>
      <c r="J50" t="str">
        <f>"_"&amp;_xlfn.CONCAT(Leverancespecifikation!V53:BJ53,Leverancespecifikation!BN53:BZ53)</f>
        <v>_ARK300ARK325ARK325</v>
      </c>
    </row>
    <row r="51" spans="1:10" x14ac:dyDescent="0.25">
      <c r="A51" t="str">
        <f>Leverancespecifikation!C54</f>
        <v>050Facader</v>
      </c>
      <c r="B51" t="str">
        <f>IF(ISNUMBER(FIND("_ARK",Tabel2[[#This Row],[Kilde: 3. Leverancespecifikation
Sammenkædning af kolonnerne (Vxx:BJxx) &amp; (BNxx:BZxx)]],1)),"X","")</f>
        <v/>
      </c>
      <c r="C51" t="str">
        <f t="shared" si="1"/>
        <v/>
      </c>
      <c r="D51" t="str">
        <f t="shared" si="2"/>
        <v/>
      </c>
      <c r="E51" t="str">
        <f t="shared" si="3"/>
        <v/>
      </c>
      <c r="F51" t="str">
        <f t="shared" si="4"/>
        <v/>
      </c>
      <c r="G51" t="str">
        <f t="shared" si="5"/>
        <v/>
      </c>
      <c r="H51" t="str">
        <f t="shared" si="6"/>
        <v/>
      </c>
      <c r="J51" t="str">
        <f>"_"&amp;_xlfn.CONCAT(Leverancespecifikation!V54:BJ54,Leverancespecifikation!BN54:BZ54)</f>
        <v>_</v>
      </c>
    </row>
    <row r="52" spans="1:10" x14ac:dyDescent="0.25">
      <c r="A52" t="str">
        <f>Leverancespecifikation!C55</f>
        <v>051Generiske facader</v>
      </c>
      <c r="B52" t="str">
        <f>IF(ISNUMBER(FIND("_ARK",Tabel2[[#This Row],[Kilde: 3. Leverancespecifikation
Sammenkædning af kolonnerne (Vxx:BJxx) &amp; (BNxx:BZxx)]],1)),"X","")</f>
        <v>X</v>
      </c>
      <c r="C52" t="str">
        <f t="shared" si="1"/>
        <v/>
      </c>
      <c r="D52" t="str">
        <f t="shared" si="2"/>
        <v/>
      </c>
      <c r="E52" t="str">
        <f t="shared" si="3"/>
        <v/>
      </c>
      <c r="F52" t="str">
        <f t="shared" si="4"/>
        <v/>
      </c>
      <c r="G52" t="str">
        <f t="shared" si="5"/>
        <v/>
      </c>
      <c r="H52" t="str">
        <f t="shared" si="6"/>
        <v/>
      </c>
      <c r="J52" t="str">
        <f>"_"&amp;_xlfn.CONCAT(Leverancespecifikation!V55:BJ55,Leverancespecifikation!BN55:BZ55)</f>
        <v>_ARK200</v>
      </c>
    </row>
    <row r="53" spans="1:10" x14ac:dyDescent="0.25">
      <c r="A53" t="str">
        <f>Leverancespecifikation!C56</f>
        <v>052Sandwichelementer, beton, 
Bagvægge A113, 3R</v>
      </c>
      <c r="B53" t="str">
        <f>IF(ISNUMBER(FIND("_ARK",Tabel2[[#This Row],[Kilde: 3. Leverancespecifikation
Sammenkædning af kolonnerne (Vxx:BJxx) &amp; (BNxx:BZxx)]],1)),"X","")</f>
        <v/>
      </c>
      <c r="C53" t="str">
        <f t="shared" si="1"/>
        <v>X</v>
      </c>
      <c r="D53" t="str">
        <f t="shared" si="2"/>
        <v/>
      </c>
      <c r="E53" t="str">
        <f t="shared" si="3"/>
        <v/>
      </c>
      <c r="F53" t="str">
        <f t="shared" si="4"/>
        <v/>
      </c>
      <c r="G53" t="str">
        <f t="shared" si="5"/>
        <v/>
      </c>
      <c r="H53" t="str">
        <f t="shared" si="6"/>
        <v/>
      </c>
      <c r="J53" t="str">
        <f>"_"&amp;_xlfn.CONCAT(Leverancespecifikation!V56:BJ56,Leverancespecifikation!BN56:BZ56)</f>
        <v>_KON300KON325KON325</v>
      </c>
    </row>
    <row r="54" spans="1:10" x14ac:dyDescent="0.25">
      <c r="A54" t="str">
        <f>Leverancespecifikation!C57</f>
        <v>053Sandwichelementer, beton, 
Bagvægge A113, 4LK (DP=Ent.)</v>
      </c>
      <c r="B54" t="str">
        <f>IF(ISNUMBER(FIND("_ARK",Tabel2[[#This Row],[Kilde: 3. Leverancespecifikation
Sammenkædning af kolonnerne (Vxx:BJxx) &amp; (BNxx:BZxx)]],1)),"X","")</f>
        <v/>
      </c>
      <c r="C54" t="str">
        <f t="shared" si="1"/>
        <v>X</v>
      </c>
      <c r="D54" t="str">
        <f t="shared" si="2"/>
        <v/>
      </c>
      <c r="E54" t="str">
        <f t="shared" si="3"/>
        <v/>
      </c>
      <c r="F54" t="str">
        <f t="shared" si="4"/>
        <v/>
      </c>
      <c r="G54" t="str">
        <f t="shared" si="5"/>
        <v>X</v>
      </c>
      <c r="H54" t="str">
        <f t="shared" si="6"/>
        <v/>
      </c>
      <c r="J54" t="str">
        <f>"_"&amp;_xlfn.CONCAT(Leverancespecifikation!V57:BJ57,Leverancespecifikation!BN57:BZ57)</f>
        <v>_KON300KON300ENT325</v>
      </c>
    </row>
    <row r="55" spans="1:10" x14ac:dyDescent="0.25">
      <c r="A55" t="str">
        <f>Leverancespecifikation!C58</f>
        <v>054Sandwichelementer, beton, 
Bagvægge A113, 4LK (DP=Rådg.)</v>
      </c>
      <c r="B55" t="str">
        <f>IF(ISNUMBER(FIND("_ARK",Tabel2[[#This Row],[Kilde: 3. Leverancespecifikation
Sammenkædning af kolonnerne (Vxx:BJxx) &amp; (BNxx:BZxx)]],1)),"X","")</f>
        <v/>
      </c>
      <c r="C55" t="str">
        <f t="shared" si="1"/>
        <v>X</v>
      </c>
      <c r="D55" t="str">
        <f t="shared" si="2"/>
        <v/>
      </c>
      <c r="E55" t="str">
        <f t="shared" si="3"/>
        <v/>
      </c>
      <c r="F55" t="str">
        <f t="shared" si="4"/>
        <v/>
      </c>
      <c r="G55" t="str">
        <f t="shared" si="5"/>
        <v/>
      </c>
      <c r="H55" t="str">
        <f t="shared" si="6"/>
        <v/>
      </c>
      <c r="J55" t="str">
        <f>"_"&amp;_xlfn.CONCAT(Leverancespecifikation!V58:BJ58,Leverancespecifikation!BN58:BZ58)</f>
        <v>_KON300KON300KON325</v>
      </c>
    </row>
    <row r="56" spans="1:10" x14ac:dyDescent="0.25">
      <c r="A56" t="str">
        <f>Leverancespecifikation!C59</f>
        <v>055Sandwichelementer, beton, 
Bagvægge</v>
      </c>
      <c r="B56" t="str">
        <f>IF(ISNUMBER(FIND("_ARK",Tabel2[[#This Row],[Kilde: 3. Leverancespecifikation
Sammenkædning af kolonnerne (Vxx:BJxx) &amp; (BNxx:BZxx)]],1)),"X","")</f>
        <v/>
      </c>
      <c r="C56" t="str">
        <f t="shared" si="1"/>
        <v>X</v>
      </c>
      <c r="D56" t="str">
        <f t="shared" si="2"/>
        <v/>
      </c>
      <c r="E56" t="str">
        <f t="shared" si="3"/>
        <v/>
      </c>
      <c r="F56" t="str">
        <f t="shared" si="4"/>
        <v/>
      </c>
      <c r="G56" t="str">
        <f t="shared" si="5"/>
        <v/>
      </c>
      <c r="H56" t="str">
        <f t="shared" si="6"/>
        <v/>
      </c>
      <c r="J56" t="str">
        <f>"_"&amp;_xlfn.CONCAT(Leverancespecifikation!V59:BJ59,Leverancespecifikation!BN59:BZ59)</f>
        <v>_KON300KON300KON325</v>
      </c>
    </row>
    <row r="57" spans="1:10" x14ac:dyDescent="0.25">
      <c r="A57" t="str">
        <f>Leverancespecifikation!C60</f>
        <v>056Sandwichelementer, beton, 
Formure/plade og isolering</v>
      </c>
      <c r="B57" t="str">
        <f>IF(ISNUMBER(FIND("_ARK",Tabel2[[#This Row],[Kilde: 3. Leverancespecifikation
Sammenkædning af kolonnerne (Vxx:BJxx) &amp; (BNxx:BZxx)]],1)),"X","")</f>
        <v/>
      </c>
      <c r="C57" t="str">
        <f t="shared" si="1"/>
        <v/>
      </c>
      <c r="D57" t="str">
        <f t="shared" si="2"/>
        <v/>
      </c>
      <c r="E57" t="str">
        <f t="shared" si="3"/>
        <v/>
      </c>
      <c r="F57" t="str">
        <f t="shared" si="4"/>
        <v/>
      </c>
      <c r="G57" t="str">
        <f t="shared" si="5"/>
        <v/>
      </c>
      <c r="H57" t="str">
        <f t="shared" si="6"/>
        <v/>
      </c>
      <c r="J57" t="str">
        <f>"_"&amp;_xlfn.CONCAT(Leverancespecifikation!V60:BJ60,Leverancespecifikation!BN60:BZ60)</f>
        <v>_</v>
      </c>
    </row>
    <row r="58" spans="1:10" x14ac:dyDescent="0.25">
      <c r="A58" t="str">
        <f>Leverancespecifikation!C61</f>
        <v>057Opmurede facader</v>
      </c>
      <c r="B58" t="str">
        <f>IF(ISNUMBER(FIND("_ARK",Tabel2[[#This Row],[Kilde: 3. Leverancespecifikation
Sammenkædning af kolonnerne (Vxx:BJxx) &amp; (BNxx:BZxx)]],1)),"X","")</f>
        <v>X</v>
      </c>
      <c r="C58" t="str">
        <f t="shared" si="1"/>
        <v/>
      </c>
      <c r="D58" t="str">
        <f t="shared" si="2"/>
        <v/>
      </c>
      <c r="E58" t="str">
        <f t="shared" si="3"/>
        <v/>
      </c>
      <c r="F58" t="str">
        <f t="shared" si="4"/>
        <v/>
      </c>
      <c r="G58" t="str">
        <f t="shared" si="5"/>
        <v/>
      </c>
      <c r="H58" t="str">
        <f t="shared" si="6"/>
        <v/>
      </c>
      <c r="J58" t="str">
        <f>"_"&amp;_xlfn.CONCAT(Leverancespecifikation!V61:BJ61,Leverancespecifikation!BN61:BZ61)</f>
        <v>_ARK300ARK325ARK325</v>
      </c>
    </row>
    <row r="59" spans="1:10" x14ac:dyDescent="0.25">
      <c r="A59" t="str">
        <f>Leverancespecifikation!C62</f>
        <v>058Skeletkonstruerede facader</v>
      </c>
      <c r="B59" t="str">
        <f>IF(ISNUMBER(FIND("_ARK",Tabel2[[#This Row],[Kilde: 3. Leverancespecifikation
Sammenkædning af kolonnerne (Vxx:BJxx) &amp; (BNxx:BZxx)]],1)),"X","")</f>
        <v>X</v>
      </c>
      <c r="C59" t="str">
        <f t="shared" si="1"/>
        <v/>
      </c>
      <c r="D59" t="str">
        <f t="shared" si="2"/>
        <v/>
      </c>
      <c r="E59" t="str">
        <f t="shared" si="3"/>
        <v/>
      </c>
      <c r="F59" t="str">
        <f t="shared" si="4"/>
        <v/>
      </c>
      <c r="G59" t="str">
        <f t="shared" si="5"/>
        <v/>
      </c>
      <c r="H59" t="str">
        <f t="shared" si="6"/>
        <v/>
      </c>
      <c r="J59" t="str">
        <f>"_"&amp;_xlfn.CONCAT(Leverancespecifikation!V62:BJ62,Leverancespecifikation!BN62:BZ62)</f>
        <v>_ARK300ARK325ARK325</v>
      </c>
    </row>
    <row r="60" spans="1:10" x14ac:dyDescent="0.25">
      <c r="A60" t="str">
        <f>Leverancespecifikation!C63</f>
        <v>059Glasfacadesystem</v>
      </c>
      <c r="B60" t="str">
        <f>IF(ISNUMBER(FIND("_ARK",Tabel2[[#This Row],[Kilde: 3. Leverancespecifikation
Sammenkædning af kolonnerne (Vxx:BJxx) &amp; (BNxx:BZxx)]],1)),"X","")</f>
        <v>X</v>
      </c>
      <c r="C60" t="str">
        <f t="shared" si="1"/>
        <v/>
      </c>
      <c r="D60" t="str">
        <f t="shared" si="2"/>
        <v/>
      </c>
      <c r="E60" t="str">
        <f t="shared" si="3"/>
        <v/>
      </c>
      <c r="F60" t="str">
        <f t="shared" si="4"/>
        <v/>
      </c>
      <c r="G60" t="str">
        <f t="shared" si="5"/>
        <v/>
      </c>
      <c r="H60" t="str">
        <f t="shared" si="6"/>
        <v/>
      </c>
      <c r="J60" t="str">
        <f>"_"&amp;_xlfn.CONCAT(Leverancespecifikation!V63:BJ63,Leverancespecifikation!BN63:BZ63)</f>
        <v>_ARK300ARK325ARK325</v>
      </c>
    </row>
    <row r="61" spans="1:10" x14ac:dyDescent="0.25">
      <c r="A61" t="str">
        <f>Leverancespecifikation!C64</f>
        <v>060Isoleringsvægssystemer</v>
      </c>
      <c r="B61" t="str">
        <f>IF(ISNUMBER(FIND("_ARK",Tabel2[[#This Row],[Kilde: 3. Leverancespecifikation
Sammenkædning af kolonnerne (Vxx:BJxx) &amp; (BNxx:BZxx)]],1)),"X","")</f>
        <v>X</v>
      </c>
      <c r="C61" t="str">
        <f t="shared" si="1"/>
        <v/>
      </c>
      <c r="D61" t="str">
        <f t="shared" si="2"/>
        <v/>
      </c>
      <c r="E61" t="str">
        <f t="shared" si="3"/>
        <v/>
      </c>
      <c r="F61" t="str">
        <f t="shared" si="4"/>
        <v/>
      </c>
      <c r="G61" t="str">
        <f t="shared" si="5"/>
        <v/>
      </c>
      <c r="H61" t="str">
        <f t="shared" si="6"/>
        <v/>
      </c>
      <c r="J61" t="str">
        <f>"_"&amp;_xlfn.CONCAT(Leverancespecifikation!V64:BJ64,Leverancespecifikation!BN64:BZ64)</f>
        <v>_ARK300ARK325ARK325</v>
      </c>
    </row>
    <row r="62" spans="1:10" x14ac:dyDescent="0.25">
      <c r="A62" t="str">
        <f>Leverancespecifikation!C65</f>
        <v>061Bjælker</v>
      </c>
      <c r="B62" t="str">
        <f>IF(ISNUMBER(FIND("_ARK",Tabel2[[#This Row],[Kilde: 3. Leverancespecifikation
Sammenkædning af kolonnerne (Vxx:BJxx) &amp; (BNxx:BZxx)]],1)),"X","")</f>
        <v/>
      </c>
      <c r="C62" t="str">
        <f t="shared" si="1"/>
        <v/>
      </c>
      <c r="D62" t="str">
        <f t="shared" si="2"/>
        <v/>
      </c>
      <c r="E62" t="str">
        <f t="shared" si="3"/>
        <v/>
      </c>
      <c r="F62" t="str">
        <f t="shared" si="4"/>
        <v/>
      </c>
      <c r="G62" t="str">
        <f t="shared" si="5"/>
        <v/>
      </c>
      <c r="H62" t="str">
        <f t="shared" si="6"/>
        <v/>
      </c>
      <c r="J62" t="str">
        <f>"_"&amp;_xlfn.CONCAT(Leverancespecifikation!V65:BJ65,Leverancespecifikation!BN65:BZ65)</f>
        <v>_</v>
      </c>
    </row>
    <row r="63" spans="1:10" x14ac:dyDescent="0.25">
      <c r="A63" t="str">
        <f>Leverancespecifikation!C66</f>
        <v>062Betonbjælke, pladsstøbt</v>
      </c>
      <c r="B63" t="str">
        <f>IF(ISNUMBER(FIND("_ARK",Tabel2[[#This Row],[Kilde: 3. Leverancespecifikation
Sammenkædning af kolonnerne (Vxx:BJxx) &amp; (BNxx:BZxx)]],1)),"X","")</f>
        <v/>
      </c>
      <c r="C63" t="str">
        <f t="shared" si="1"/>
        <v>X</v>
      </c>
      <c r="D63" t="str">
        <f t="shared" si="2"/>
        <v/>
      </c>
      <c r="E63" t="str">
        <f t="shared" si="3"/>
        <v/>
      </c>
      <c r="F63" t="str">
        <f t="shared" si="4"/>
        <v/>
      </c>
      <c r="G63" t="str">
        <f t="shared" si="5"/>
        <v/>
      </c>
      <c r="H63" t="str">
        <f t="shared" si="6"/>
        <v/>
      </c>
      <c r="J63" t="str">
        <f>"_"&amp;_xlfn.CONCAT(Leverancespecifikation!V66:BJ66,Leverancespecifikation!BN66:BZ66)</f>
        <v>_KON300KON325KON325</v>
      </c>
    </row>
    <row r="64" spans="1:10" x14ac:dyDescent="0.25">
      <c r="A64" t="str">
        <f>Leverancespecifikation!C67</f>
        <v>063Betonelementbjælker</v>
      </c>
      <c r="B64" t="str">
        <f>IF(ISNUMBER(FIND("_ARK",Tabel2[[#This Row],[Kilde: 3. Leverancespecifikation
Sammenkædning af kolonnerne (Vxx:BJxx) &amp; (BNxx:BZxx)]],1)),"X","")</f>
        <v/>
      </c>
      <c r="C64" t="str">
        <f t="shared" si="1"/>
        <v>X</v>
      </c>
      <c r="D64" t="str">
        <f t="shared" si="2"/>
        <v/>
      </c>
      <c r="E64" t="str">
        <f t="shared" si="3"/>
        <v/>
      </c>
      <c r="F64" t="str">
        <f t="shared" si="4"/>
        <v/>
      </c>
      <c r="G64" t="str">
        <f t="shared" si="5"/>
        <v/>
      </c>
      <c r="H64" t="str">
        <f t="shared" si="6"/>
        <v/>
      </c>
      <c r="J64" t="str">
        <f>"_"&amp;_xlfn.CONCAT(Leverancespecifikation!V67:BJ67,Leverancespecifikation!BN67:BZ67)</f>
        <v>_KON300KON325KON325</v>
      </c>
    </row>
    <row r="65" spans="1:10" x14ac:dyDescent="0.25">
      <c r="A65" t="str">
        <f>Leverancespecifikation!C68</f>
        <v>064Betonelementbjælker A113, 3R</v>
      </c>
      <c r="B65" t="str">
        <f>IF(ISNUMBER(FIND("_ARK",Tabel2[[#This Row],[Kilde: 3. Leverancespecifikation
Sammenkædning af kolonnerne (Vxx:BJxx) &amp; (BNxx:BZxx)]],1)),"X","")</f>
        <v/>
      </c>
      <c r="C65" t="str">
        <f t="shared" si="1"/>
        <v>X</v>
      </c>
      <c r="D65" t="str">
        <f t="shared" si="2"/>
        <v/>
      </c>
      <c r="E65" t="str">
        <f t="shared" si="3"/>
        <v/>
      </c>
      <c r="F65" t="str">
        <f t="shared" si="4"/>
        <v/>
      </c>
      <c r="G65" t="str">
        <f t="shared" si="5"/>
        <v/>
      </c>
      <c r="H65" t="str">
        <f t="shared" si="6"/>
        <v/>
      </c>
      <c r="J65" t="str">
        <f>"_"&amp;_xlfn.CONCAT(Leverancespecifikation!V68:BJ68,Leverancespecifikation!BN68:BZ68)</f>
        <v>_KON300KON325KON325</v>
      </c>
    </row>
    <row r="66" spans="1:10" x14ac:dyDescent="0.25">
      <c r="A66" t="str">
        <f>Leverancespecifikation!C69</f>
        <v>065Betonelementbjælker A113, 4LK (DP=Ent.)</v>
      </c>
      <c r="B66" t="str">
        <f>IF(ISNUMBER(FIND("_ARK",Tabel2[[#This Row],[Kilde: 3. Leverancespecifikation
Sammenkædning af kolonnerne (Vxx:BJxx) &amp; (BNxx:BZxx)]],1)),"X","")</f>
        <v/>
      </c>
      <c r="C66" t="str">
        <f t="shared" si="1"/>
        <v>X</v>
      </c>
      <c r="D66" t="str">
        <f t="shared" si="2"/>
        <v/>
      </c>
      <c r="E66" t="str">
        <f t="shared" si="3"/>
        <v/>
      </c>
      <c r="F66" t="str">
        <f t="shared" si="4"/>
        <v/>
      </c>
      <c r="G66" t="str">
        <f t="shared" si="5"/>
        <v>X</v>
      </c>
      <c r="H66" t="str">
        <f t="shared" si="6"/>
        <v/>
      </c>
      <c r="J66" t="str">
        <f>"_"&amp;_xlfn.CONCAT(Leverancespecifikation!V69:BJ69,Leverancespecifikation!BN69:BZ69)</f>
        <v>_KON300KON300ENT325</v>
      </c>
    </row>
    <row r="67" spans="1:10" x14ac:dyDescent="0.25">
      <c r="A67" t="str">
        <f>Leverancespecifikation!C70</f>
        <v>066Betonelementbjælker A113, 4LK (DP=Rådg.)</v>
      </c>
      <c r="B67" t="str">
        <f>IF(ISNUMBER(FIND("_ARK",Tabel2[[#This Row],[Kilde: 3. Leverancespecifikation
Sammenkædning af kolonnerne (Vxx:BJxx) &amp; (BNxx:BZxx)]],1)),"X","")</f>
        <v/>
      </c>
      <c r="C67" t="str">
        <f t="shared" ref="C67:C130" si="7">IF(ISNUMBER(FIND("KON",J67,1)),"X","")</f>
        <v>X</v>
      </c>
      <c r="D67" t="str">
        <f t="shared" ref="D67:D130" si="8">IF(ISNUMBER(FIND("EL",J67,1)),"X","")</f>
        <v/>
      </c>
      <c r="E67" t="str">
        <f t="shared" ref="E67:E130" si="9">IF(ISNUMBER(FIND("VVS",J67,1)),"X","")</f>
        <v/>
      </c>
      <c r="F67" t="str">
        <f t="shared" ref="F67:F130" si="10">IF(ISNUMBER(FIND("VEN",J67,1)),"X","")</f>
        <v/>
      </c>
      <c r="G67" t="str">
        <f t="shared" ref="G67:G130" si="11">IF(ISNUMBER(FIND("ENT",J67,1)),"X","")</f>
        <v/>
      </c>
      <c r="H67" t="str">
        <f t="shared" ref="H67:H130" si="12">IF(ISNUMBER(FIND("LAN",J67,1)),"X","")</f>
        <v/>
      </c>
      <c r="J67" t="str">
        <f>"_"&amp;_xlfn.CONCAT(Leverancespecifikation!V70:BJ70,Leverancespecifikation!BN70:BZ70)</f>
        <v>_KON300KON300KON325</v>
      </c>
    </row>
    <row r="68" spans="1:10" x14ac:dyDescent="0.25">
      <c r="A68" t="str">
        <f>Leverancespecifikation!C71</f>
        <v>067Stålbjælker</v>
      </c>
      <c r="B68" t="str">
        <f>IF(ISNUMBER(FIND("_ARK",Tabel2[[#This Row],[Kilde: 3. Leverancespecifikation
Sammenkædning af kolonnerne (Vxx:BJxx) &amp; (BNxx:BZxx)]],1)),"X","")</f>
        <v/>
      </c>
      <c r="C68" t="str">
        <f t="shared" si="7"/>
        <v>X</v>
      </c>
      <c r="D68" t="str">
        <f t="shared" si="8"/>
        <v/>
      </c>
      <c r="E68" t="str">
        <f t="shared" si="9"/>
        <v/>
      </c>
      <c r="F68" t="str">
        <f t="shared" si="10"/>
        <v/>
      </c>
      <c r="G68" t="str">
        <f t="shared" si="11"/>
        <v/>
      </c>
      <c r="H68" t="str">
        <f t="shared" si="12"/>
        <v/>
      </c>
      <c r="J68" t="str">
        <f>"_"&amp;_xlfn.CONCAT(Leverancespecifikation!V71:BJ71,Leverancespecifikation!BN71:BZ71)</f>
        <v>_KON300KON325KON325</v>
      </c>
    </row>
    <row r="69" spans="1:10" x14ac:dyDescent="0.25">
      <c r="A69" t="str">
        <f>Leverancespecifikation!C72</f>
        <v>068Kompositbjælker, Stål-beton</v>
      </c>
      <c r="B69" t="str">
        <f>IF(ISNUMBER(FIND("_ARK",Tabel2[[#This Row],[Kilde: 3. Leverancespecifikation
Sammenkædning af kolonnerne (Vxx:BJxx) &amp; (BNxx:BZxx)]],1)),"X","")</f>
        <v/>
      </c>
      <c r="C69" t="str">
        <f t="shared" si="7"/>
        <v>X</v>
      </c>
      <c r="D69" t="str">
        <f t="shared" si="8"/>
        <v/>
      </c>
      <c r="E69" t="str">
        <f t="shared" si="9"/>
        <v/>
      </c>
      <c r="F69" t="str">
        <f t="shared" si="10"/>
        <v/>
      </c>
      <c r="G69" t="str">
        <f t="shared" si="11"/>
        <v>X</v>
      </c>
      <c r="H69" t="str">
        <f t="shared" si="12"/>
        <v/>
      </c>
      <c r="J69" t="str">
        <f>"_"&amp;_xlfn.CONCAT(Leverancespecifikation!V72:BJ72,Leverancespecifikation!BN72:BZ72)</f>
        <v>_KON300KON325ENT325</v>
      </c>
    </row>
    <row r="70" spans="1:10" x14ac:dyDescent="0.25">
      <c r="A70" t="str">
        <f>Leverancespecifikation!C73</f>
        <v>069Kompositbjælker, Stål-beton</v>
      </c>
      <c r="B70" t="str">
        <f>IF(ISNUMBER(FIND("_ARK",Tabel2[[#This Row],[Kilde: 3. Leverancespecifikation
Sammenkædning af kolonnerne (Vxx:BJxx) &amp; (BNxx:BZxx)]],1)),"X","")</f>
        <v/>
      </c>
      <c r="C70" t="str">
        <f t="shared" si="7"/>
        <v>X</v>
      </c>
      <c r="D70" t="str">
        <f t="shared" si="8"/>
        <v/>
      </c>
      <c r="E70" t="str">
        <f t="shared" si="9"/>
        <v/>
      </c>
      <c r="F70" t="str">
        <f t="shared" si="10"/>
        <v/>
      </c>
      <c r="G70" t="str">
        <f t="shared" si="11"/>
        <v/>
      </c>
      <c r="H70" t="str">
        <f t="shared" si="12"/>
        <v/>
      </c>
      <c r="J70" t="str">
        <f>"_"&amp;_xlfn.CONCAT(Leverancespecifikation!V73:BJ73,Leverancespecifikation!BN73:BZ73)</f>
        <v>_KON300KON325KON325</v>
      </c>
    </row>
    <row r="71" spans="1:10" x14ac:dyDescent="0.25">
      <c r="A71" t="str">
        <f>Leverancespecifikation!C74</f>
        <v>070Træbjælker, Bærende</v>
      </c>
      <c r="B71" t="str">
        <f>IF(ISNUMBER(FIND("_ARK",Tabel2[[#This Row],[Kilde: 3. Leverancespecifikation
Sammenkædning af kolonnerne (Vxx:BJxx) &amp; (BNxx:BZxx)]],1)),"X","")</f>
        <v/>
      </c>
      <c r="C71" t="str">
        <f t="shared" si="7"/>
        <v>X</v>
      </c>
      <c r="D71" t="str">
        <f t="shared" si="8"/>
        <v/>
      </c>
      <c r="E71" t="str">
        <f t="shared" si="9"/>
        <v/>
      </c>
      <c r="F71" t="str">
        <f t="shared" si="10"/>
        <v/>
      </c>
      <c r="G71" t="str">
        <f t="shared" si="11"/>
        <v/>
      </c>
      <c r="H71" t="str">
        <f t="shared" si="12"/>
        <v/>
      </c>
      <c r="J71" t="str">
        <f>"_"&amp;_xlfn.CONCAT(Leverancespecifikation!V74:BJ74,Leverancespecifikation!BN74:BZ74)</f>
        <v>_KON300KON325KON325</v>
      </c>
    </row>
    <row r="72" spans="1:10" x14ac:dyDescent="0.25">
      <c r="A72" t="str">
        <f>Leverancespecifikation!C75</f>
        <v>071Træbjælker, Ikke bærende</v>
      </c>
      <c r="B72" t="str">
        <f>IF(ISNUMBER(FIND("_ARK",Tabel2[[#This Row],[Kilde: 3. Leverancespecifikation
Sammenkædning af kolonnerne (Vxx:BJxx) &amp; (BNxx:BZxx)]],1)),"X","")</f>
        <v>X</v>
      </c>
      <c r="C72" t="str">
        <f t="shared" si="7"/>
        <v/>
      </c>
      <c r="D72" t="str">
        <f t="shared" si="8"/>
        <v/>
      </c>
      <c r="E72" t="str">
        <f t="shared" si="9"/>
        <v/>
      </c>
      <c r="F72" t="str">
        <f t="shared" si="10"/>
        <v/>
      </c>
      <c r="G72" t="str">
        <f t="shared" si="11"/>
        <v/>
      </c>
      <c r="H72" t="str">
        <f t="shared" si="12"/>
        <v/>
      </c>
      <c r="J72" t="str">
        <f>"_"&amp;_xlfn.CONCAT(Leverancespecifikation!V75:BJ75,Leverancespecifikation!BN75:BZ75)</f>
        <v>_ARK300ARK325ARK325</v>
      </c>
    </row>
    <row r="73" spans="1:10" x14ac:dyDescent="0.25">
      <c r="A73" t="str">
        <f>Leverancespecifikation!C76</f>
        <v>072Søjler</v>
      </c>
      <c r="B73" t="str">
        <f>IF(ISNUMBER(FIND("_ARK",Tabel2[[#This Row],[Kilde: 3. Leverancespecifikation
Sammenkædning af kolonnerne (Vxx:BJxx) &amp; (BNxx:BZxx)]],1)),"X","")</f>
        <v/>
      </c>
      <c r="C73" t="str">
        <f t="shared" si="7"/>
        <v/>
      </c>
      <c r="D73" t="str">
        <f t="shared" si="8"/>
        <v/>
      </c>
      <c r="E73" t="str">
        <f t="shared" si="9"/>
        <v/>
      </c>
      <c r="F73" t="str">
        <f t="shared" si="10"/>
        <v/>
      </c>
      <c r="G73" t="str">
        <f t="shared" si="11"/>
        <v/>
      </c>
      <c r="H73" t="str">
        <f t="shared" si="12"/>
        <v/>
      </c>
      <c r="J73" t="str">
        <f>"_"&amp;_xlfn.CONCAT(Leverancespecifikation!V76:BJ76,Leverancespecifikation!BN76:BZ76)</f>
        <v>_</v>
      </c>
    </row>
    <row r="74" spans="1:10" x14ac:dyDescent="0.25">
      <c r="A74" t="str">
        <f>Leverancespecifikation!C77</f>
        <v>073Generiske søjler</v>
      </c>
      <c r="B74" t="str">
        <f>IF(ISNUMBER(FIND("_ARK",Tabel2[[#This Row],[Kilde: 3. Leverancespecifikation
Sammenkædning af kolonnerne (Vxx:BJxx) &amp; (BNxx:BZxx)]],1)),"X","")</f>
        <v>X</v>
      </c>
      <c r="C74" t="str">
        <f t="shared" si="7"/>
        <v/>
      </c>
      <c r="D74" t="str">
        <f t="shared" si="8"/>
        <v/>
      </c>
      <c r="E74" t="str">
        <f t="shared" si="9"/>
        <v/>
      </c>
      <c r="F74" t="str">
        <f t="shared" si="10"/>
        <v/>
      </c>
      <c r="G74" t="str">
        <f t="shared" si="11"/>
        <v/>
      </c>
      <c r="H74" t="str">
        <f t="shared" si="12"/>
        <v/>
      </c>
      <c r="J74" t="str">
        <f>"_"&amp;_xlfn.CONCAT(Leverancespecifikation!V77:BJ77,Leverancespecifikation!BN77:BZ77)</f>
        <v>_ARK200</v>
      </c>
    </row>
    <row r="75" spans="1:10" x14ac:dyDescent="0.25">
      <c r="A75" t="str">
        <f>Leverancespecifikation!C78</f>
        <v>074Betonsøjle, pladsstøbt</v>
      </c>
      <c r="B75" t="str">
        <f>IF(ISNUMBER(FIND("_ARK",Tabel2[[#This Row],[Kilde: 3. Leverancespecifikation
Sammenkædning af kolonnerne (Vxx:BJxx) &amp; (BNxx:BZxx)]],1)),"X","")</f>
        <v/>
      </c>
      <c r="C75" t="str">
        <f t="shared" si="7"/>
        <v>X</v>
      </c>
      <c r="D75" t="str">
        <f t="shared" si="8"/>
        <v/>
      </c>
      <c r="E75" t="str">
        <f t="shared" si="9"/>
        <v/>
      </c>
      <c r="F75" t="str">
        <f t="shared" si="10"/>
        <v/>
      </c>
      <c r="G75" t="str">
        <f t="shared" si="11"/>
        <v/>
      </c>
      <c r="H75" t="str">
        <f t="shared" si="12"/>
        <v/>
      </c>
      <c r="J75" t="str">
        <f>"_"&amp;_xlfn.CONCAT(Leverancespecifikation!V78:BJ78,Leverancespecifikation!BN78:BZ78)</f>
        <v>_KON300KON325KON325</v>
      </c>
    </row>
    <row r="76" spans="1:10" x14ac:dyDescent="0.25">
      <c r="A76" t="str">
        <f>Leverancespecifikation!C79</f>
        <v>075Betonsøjler, præfabrikerede</v>
      </c>
      <c r="B76" t="str">
        <f>IF(ISNUMBER(FIND("_ARK",Tabel2[[#This Row],[Kilde: 3. Leverancespecifikation
Sammenkædning af kolonnerne (Vxx:BJxx) &amp; (BNxx:BZxx)]],1)),"X","")</f>
        <v/>
      </c>
      <c r="C76" t="str">
        <f t="shared" si="7"/>
        <v>X</v>
      </c>
      <c r="D76" t="str">
        <f t="shared" si="8"/>
        <v/>
      </c>
      <c r="E76" t="str">
        <f t="shared" si="9"/>
        <v/>
      </c>
      <c r="F76" t="str">
        <f t="shared" si="10"/>
        <v/>
      </c>
      <c r="G76" t="str">
        <f t="shared" si="11"/>
        <v/>
      </c>
      <c r="H76" t="str">
        <f t="shared" si="12"/>
        <v/>
      </c>
      <c r="J76" t="str">
        <f>"_"&amp;_xlfn.CONCAT(Leverancespecifikation!V79:BJ79,Leverancespecifikation!BN79:BZ79)</f>
        <v>_KON300KON325KON325</v>
      </c>
    </row>
    <row r="77" spans="1:10" x14ac:dyDescent="0.25">
      <c r="A77" t="str">
        <f>Leverancespecifikation!C80</f>
        <v>076Betonsøjler, præfabrikerede A113, 3R</v>
      </c>
      <c r="B77" t="str">
        <f>IF(ISNUMBER(FIND("_ARK",Tabel2[[#This Row],[Kilde: 3. Leverancespecifikation
Sammenkædning af kolonnerne (Vxx:BJxx) &amp; (BNxx:BZxx)]],1)),"X","")</f>
        <v/>
      </c>
      <c r="C77" t="str">
        <f t="shared" si="7"/>
        <v>X</v>
      </c>
      <c r="D77" t="str">
        <f t="shared" si="8"/>
        <v/>
      </c>
      <c r="E77" t="str">
        <f t="shared" si="9"/>
        <v/>
      </c>
      <c r="F77" t="str">
        <f t="shared" si="10"/>
        <v/>
      </c>
      <c r="G77" t="str">
        <f t="shared" si="11"/>
        <v/>
      </c>
      <c r="H77" t="str">
        <f t="shared" si="12"/>
        <v/>
      </c>
      <c r="J77" t="str">
        <f>"_"&amp;_xlfn.CONCAT(Leverancespecifikation!V80:BJ80,Leverancespecifikation!BN80:BZ80)</f>
        <v>_KON300KON325KON325</v>
      </c>
    </row>
    <row r="78" spans="1:10" x14ac:dyDescent="0.25">
      <c r="A78" t="str">
        <f>Leverancespecifikation!C81</f>
        <v>077Betonsøjler, præfabrikerede A113, 4LK (DP=Ent.)</v>
      </c>
      <c r="B78" t="str">
        <f>IF(ISNUMBER(FIND("_ARK",Tabel2[[#This Row],[Kilde: 3. Leverancespecifikation
Sammenkædning af kolonnerne (Vxx:BJxx) &amp; (BNxx:BZxx)]],1)),"X","")</f>
        <v/>
      </c>
      <c r="C78" t="str">
        <f t="shared" si="7"/>
        <v>X</v>
      </c>
      <c r="D78" t="str">
        <f t="shared" si="8"/>
        <v/>
      </c>
      <c r="E78" t="str">
        <f t="shared" si="9"/>
        <v/>
      </c>
      <c r="F78" t="str">
        <f t="shared" si="10"/>
        <v/>
      </c>
      <c r="G78" t="str">
        <f t="shared" si="11"/>
        <v>X</v>
      </c>
      <c r="H78" t="str">
        <f t="shared" si="12"/>
        <v/>
      </c>
      <c r="J78" t="str">
        <f>"_"&amp;_xlfn.CONCAT(Leverancespecifikation!V81:BJ81,Leverancespecifikation!BN81:BZ81)</f>
        <v>_KON300KON300ENT325</v>
      </c>
    </row>
    <row r="79" spans="1:10" x14ac:dyDescent="0.25">
      <c r="A79" t="str">
        <f>Leverancespecifikation!C82</f>
        <v>078Betonsøjler, præfabrikerede A113, 4LK (DP=Rådg.)</v>
      </c>
      <c r="B79" t="str">
        <f>IF(ISNUMBER(FIND("_ARK",Tabel2[[#This Row],[Kilde: 3. Leverancespecifikation
Sammenkædning af kolonnerne (Vxx:BJxx) &amp; (BNxx:BZxx)]],1)),"X","")</f>
        <v/>
      </c>
      <c r="C79" t="str">
        <f t="shared" si="7"/>
        <v>X</v>
      </c>
      <c r="D79" t="str">
        <f t="shared" si="8"/>
        <v/>
      </c>
      <c r="E79" t="str">
        <f t="shared" si="9"/>
        <v/>
      </c>
      <c r="F79" t="str">
        <f t="shared" si="10"/>
        <v/>
      </c>
      <c r="G79" t="str">
        <f t="shared" si="11"/>
        <v/>
      </c>
      <c r="H79" t="str">
        <f t="shared" si="12"/>
        <v/>
      </c>
      <c r="J79" t="str">
        <f>"_"&amp;_xlfn.CONCAT(Leverancespecifikation!V82:BJ82,Leverancespecifikation!BN82:BZ82)</f>
        <v>_KON300KON300KON325</v>
      </c>
    </row>
    <row r="80" spans="1:10" x14ac:dyDescent="0.25">
      <c r="A80" t="str">
        <f>Leverancespecifikation!C83</f>
        <v>079Stålsøjler</v>
      </c>
      <c r="B80" t="str">
        <f>IF(ISNUMBER(FIND("_ARK",Tabel2[[#This Row],[Kilde: 3. Leverancespecifikation
Sammenkædning af kolonnerne (Vxx:BJxx) &amp; (BNxx:BZxx)]],1)),"X","")</f>
        <v/>
      </c>
      <c r="C80" t="str">
        <f t="shared" si="7"/>
        <v>X</v>
      </c>
      <c r="D80" t="str">
        <f t="shared" si="8"/>
        <v/>
      </c>
      <c r="E80" t="str">
        <f t="shared" si="9"/>
        <v/>
      </c>
      <c r="F80" t="str">
        <f t="shared" si="10"/>
        <v/>
      </c>
      <c r="G80" t="str">
        <f t="shared" si="11"/>
        <v/>
      </c>
      <c r="H80" t="str">
        <f t="shared" si="12"/>
        <v/>
      </c>
      <c r="J80" t="str">
        <f>"_"&amp;_xlfn.CONCAT(Leverancespecifikation!V83:BJ83,Leverancespecifikation!BN83:BZ83)</f>
        <v>_KON300KON325KON325</v>
      </c>
    </row>
    <row r="81" spans="1:10" x14ac:dyDescent="0.25">
      <c r="A81" t="str">
        <f>Leverancespecifikation!C84</f>
        <v>080Kompositsøjler, Stål-beton</v>
      </c>
      <c r="B81" t="str">
        <f>IF(ISNUMBER(FIND("_ARK",Tabel2[[#This Row],[Kilde: 3. Leverancespecifikation
Sammenkædning af kolonnerne (Vxx:BJxx) &amp; (BNxx:BZxx)]],1)),"X","")</f>
        <v/>
      </c>
      <c r="C81" t="str">
        <f t="shared" si="7"/>
        <v>X</v>
      </c>
      <c r="D81" t="str">
        <f t="shared" si="8"/>
        <v/>
      </c>
      <c r="E81" t="str">
        <f t="shared" si="9"/>
        <v/>
      </c>
      <c r="F81" t="str">
        <f t="shared" si="10"/>
        <v/>
      </c>
      <c r="G81" t="str">
        <f t="shared" si="11"/>
        <v>X</v>
      </c>
      <c r="H81" t="str">
        <f t="shared" si="12"/>
        <v/>
      </c>
      <c r="J81" t="str">
        <f>"_"&amp;_xlfn.CONCAT(Leverancespecifikation!V84:BJ84,Leverancespecifikation!BN84:BZ84)</f>
        <v>_KON300KON300ENT325</v>
      </c>
    </row>
    <row r="82" spans="1:10" x14ac:dyDescent="0.25">
      <c r="A82" t="str">
        <f>Leverancespecifikation!C85</f>
        <v>081Kompositsøjler, Stål-beton</v>
      </c>
      <c r="B82" t="str">
        <f>IF(ISNUMBER(FIND("_ARK",Tabel2[[#This Row],[Kilde: 3. Leverancespecifikation
Sammenkædning af kolonnerne (Vxx:BJxx) &amp; (BNxx:BZxx)]],1)),"X","")</f>
        <v/>
      </c>
      <c r="C82" t="str">
        <f t="shared" si="7"/>
        <v>X</v>
      </c>
      <c r="D82" t="str">
        <f t="shared" si="8"/>
        <v/>
      </c>
      <c r="E82" t="str">
        <f t="shared" si="9"/>
        <v/>
      </c>
      <c r="F82" t="str">
        <f t="shared" si="10"/>
        <v/>
      </c>
      <c r="G82" t="str">
        <f t="shared" si="11"/>
        <v/>
      </c>
      <c r="H82" t="str">
        <f t="shared" si="12"/>
        <v/>
      </c>
      <c r="J82" t="str">
        <f>"_"&amp;_xlfn.CONCAT(Leverancespecifikation!V85:BJ85,Leverancespecifikation!BN85:BZ85)</f>
        <v>_KON300KON300KON325</v>
      </c>
    </row>
    <row r="83" spans="1:10" x14ac:dyDescent="0.25">
      <c r="A83" t="str">
        <f>Leverancespecifikation!C86</f>
        <v>082Træsøjler, Bærende</v>
      </c>
      <c r="B83" t="str">
        <f>IF(ISNUMBER(FIND("_ARK",Tabel2[[#This Row],[Kilde: 3. Leverancespecifikation
Sammenkædning af kolonnerne (Vxx:BJxx) &amp; (BNxx:BZxx)]],1)),"X","")</f>
        <v/>
      </c>
      <c r="C83" t="str">
        <f t="shared" si="7"/>
        <v>X</v>
      </c>
      <c r="D83" t="str">
        <f t="shared" si="8"/>
        <v/>
      </c>
      <c r="E83" t="str">
        <f t="shared" si="9"/>
        <v/>
      </c>
      <c r="F83" t="str">
        <f t="shared" si="10"/>
        <v/>
      </c>
      <c r="G83" t="str">
        <f t="shared" si="11"/>
        <v/>
      </c>
      <c r="H83" t="str">
        <f t="shared" si="12"/>
        <v/>
      </c>
      <c r="J83" t="str">
        <f>"_"&amp;_xlfn.CONCAT(Leverancespecifikation!V86:BJ86,Leverancespecifikation!BN86:BZ86)</f>
        <v>_KON300KON325KON325</v>
      </c>
    </row>
    <row r="84" spans="1:10" x14ac:dyDescent="0.25">
      <c r="A84" t="str">
        <f>Leverancespecifikation!C87</f>
        <v>083Træsøjler, Ikke bærende</v>
      </c>
      <c r="B84" t="str">
        <f>IF(ISNUMBER(FIND("_ARK",Tabel2[[#This Row],[Kilde: 3. Leverancespecifikation
Sammenkædning af kolonnerne (Vxx:BJxx) &amp; (BNxx:BZxx)]],1)),"X","")</f>
        <v>X</v>
      </c>
      <c r="C84" t="str">
        <f t="shared" si="7"/>
        <v/>
      </c>
      <c r="D84" t="str">
        <f t="shared" si="8"/>
        <v/>
      </c>
      <c r="E84" t="str">
        <f t="shared" si="9"/>
        <v/>
      </c>
      <c r="F84" t="str">
        <f t="shared" si="10"/>
        <v/>
      </c>
      <c r="G84" t="str">
        <f t="shared" si="11"/>
        <v/>
      </c>
      <c r="H84" t="str">
        <f t="shared" si="12"/>
        <v/>
      </c>
      <c r="J84" t="str">
        <f>"_"&amp;_xlfn.CONCAT(Leverancespecifikation!V87:BJ87,Leverancespecifikation!BN87:BZ87)</f>
        <v>_ARK300ARK325ARK325</v>
      </c>
    </row>
    <row r="85" spans="1:10" x14ac:dyDescent="0.25">
      <c r="A85" t="str">
        <f>Leverancespecifikation!C88</f>
        <v xml:space="preserve">084Dæk </v>
      </c>
      <c r="B85" t="str">
        <f>IF(ISNUMBER(FIND("_ARK",Tabel2[[#This Row],[Kilde: 3. Leverancespecifikation
Sammenkædning af kolonnerne (Vxx:BJxx) &amp; (BNxx:BZxx)]],1)),"X","")</f>
        <v/>
      </c>
      <c r="C85" t="str">
        <f t="shared" si="7"/>
        <v/>
      </c>
      <c r="D85" t="str">
        <f t="shared" si="8"/>
        <v/>
      </c>
      <c r="E85" t="str">
        <f t="shared" si="9"/>
        <v/>
      </c>
      <c r="F85" t="str">
        <f t="shared" si="10"/>
        <v/>
      </c>
      <c r="G85" t="str">
        <f t="shared" si="11"/>
        <v/>
      </c>
      <c r="H85" t="str">
        <f t="shared" si="12"/>
        <v/>
      </c>
      <c r="J85" t="str">
        <f>"_"&amp;_xlfn.CONCAT(Leverancespecifikation!V88:BJ88,Leverancespecifikation!BN88:BZ88)</f>
        <v>_</v>
      </c>
    </row>
    <row r="86" spans="1:10" x14ac:dyDescent="0.25">
      <c r="A86" t="str">
        <f>Leverancespecifikation!C89</f>
        <v>085Generisk dæk/etageadskillelse</v>
      </c>
      <c r="B86" t="str">
        <f>IF(ISNUMBER(FIND("_ARK",Tabel2[[#This Row],[Kilde: 3. Leverancespecifikation
Sammenkædning af kolonnerne (Vxx:BJxx) &amp; (BNxx:BZxx)]],1)),"X","")</f>
        <v>X</v>
      </c>
      <c r="C86" t="str">
        <f t="shared" si="7"/>
        <v/>
      </c>
      <c r="D86" t="str">
        <f t="shared" si="8"/>
        <v/>
      </c>
      <c r="E86" t="str">
        <f t="shared" si="9"/>
        <v/>
      </c>
      <c r="F86" t="str">
        <f t="shared" si="10"/>
        <v/>
      </c>
      <c r="G86" t="str">
        <f t="shared" si="11"/>
        <v/>
      </c>
      <c r="H86" t="str">
        <f t="shared" si="12"/>
        <v/>
      </c>
      <c r="J86" t="str">
        <f>"_"&amp;_xlfn.CONCAT(Leverancespecifikation!V89:BJ89,Leverancespecifikation!BN89:BZ89)</f>
        <v>_ARK200</v>
      </c>
    </row>
    <row r="87" spans="1:10" x14ac:dyDescent="0.25">
      <c r="A87" t="str">
        <f>Leverancespecifikation!C90</f>
        <v>086Terrændæk</v>
      </c>
      <c r="B87" t="str">
        <f>IF(ISNUMBER(FIND("_ARK",Tabel2[[#This Row],[Kilde: 3. Leverancespecifikation
Sammenkædning af kolonnerne (Vxx:BJxx) &amp; (BNxx:BZxx)]],1)),"X","")</f>
        <v/>
      </c>
      <c r="C87" t="str">
        <f t="shared" si="7"/>
        <v>X</v>
      </c>
      <c r="D87" t="str">
        <f t="shared" si="8"/>
        <v/>
      </c>
      <c r="E87" t="str">
        <f t="shared" si="9"/>
        <v/>
      </c>
      <c r="F87" t="str">
        <f t="shared" si="10"/>
        <v/>
      </c>
      <c r="G87" t="str">
        <f t="shared" si="11"/>
        <v/>
      </c>
      <c r="H87" t="str">
        <f t="shared" si="12"/>
        <v/>
      </c>
      <c r="J87" t="str">
        <f>"_"&amp;_xlfn.CONCAT(Leverancespecifikation!V90:BJ90,Leverancespecifikation!BN90:BZ90)</f>
        <v>_KON300KON325KON325</v>
      </c>
    </row>
    <row r="88" spans="1:10" x14ac:dyDescent="0.25">
      <c r="A88" t="str">
        <f>Leverancespecifikation!C91</f>
        <v xml:space="preserve">087Betondæk, Pladsstøbt </v>
      </c>
      <c r="B88" t="str">
        <f>IF(ISNUMBER(FIND("_ARK",Tabel2[[#This Row],[Kilde: 3. Leverancespecifikation
Sammenkædning af kolonnerne (Vxx:BJxx) &amp; (BNxx:BZxx)]],1)),"X","")</f>
        <v/>
      </c>
      <c r="C88" t="str">
        <f t="shared" si="7"/>
        <v>X</v>
      </c>
      <c r="D88" t="str">
        <f t="shared" si="8"/>
        <v/>
      </c>
      <c r="E88" t="str">
        <f t="shared" si="9"/>
        <v/>
      </c>
      <c r="F88" t="str">
        <f t="shared" si="10"/>
        <v/>
      </c>
      <c r="G88" t="str">
        <f t="shared" si="11"/>
        <v/>
      </c>
      <c r="H88" t="str">
        <f t="shared" si="12"/>
        <v/>
      </c>
      <c r="J88" t="str">
        <f>"_"&amp;_xlfn.CONCAT(Leverancespecifikation!V91:BJ91,Leverancespecifikation!BN91:BZ91)</f>
        <v>_KON300KON325KON325</v>
      </c>
    </row>
    <row r="89" spans="1:10" x14ac:dyDescent="0.25">
      <c r="A89" t="str">
        <f>Leverancespecifikation!C92</f>
        <v>088Betondæk, Elementer</v>
      </c>
      <c r="B89" t="str">
        <f>IF(ISNUMBER(FIND("_ARK",Tabel2[[#This Row],[Kilde: 3. Leverancespecifikation
Sammenkædning af kolonnerne (Vxx:BJxx) &amp; (BNxx:BZxx)]],1)),"X","")</f>
        <v/>
      </c>
      <c r="C89" t="str">
        <f t="shared" si="7"/>
        <v>X</v>
      </c>
      <c r="D89" t="str">
        <f t="shared" si="8"/>
        <v/>
      </c>
      <c r="E89" t="str">
        <f t="shared" si="9"/>
        <v/>
      </c>
      <c r="F89" t="str">
        <f t="shared" si="10"/>
        <v/>
      </c>
      <c r="G89" t="str">
        <f t="shared" si="11"/>
        <v/>
      </c>
      <c r="H89" t="str">
        <f t="shared" si="12"/>
        <v/>
      </c>
      <c r="J89" t="str">
        <f>"_"&amp;_xlfn.CONCAT(Leverancespecifikation!V92:BJ92,Leverancespecifikation!BN92:BZ92)</f>
        <v>_KON300KON325KON325</v>
      </c>
    </row>
    <row r="90" spans="1:10" x14ac:dyDescent="0.25">
      <c r="A90" t="str">
        <f>Leverancespecifikation!C93</f>
        <v>089Massive dæk, Elementer, A113, 4LK (DP=Ent.)</v>
      </c>
      <c r="B90" t="str">
        <f>IF(ISNUMBER(FIND("_ARK",Tabel2[[#This Row],[Kilde: 3. Leverancespecifikation
Sammenkædning af kolonnerne (Vxx:BJxx) &amp; (BNxx:BZxx)]],1)),"X","")</f>
        <v/>
      </c>
      <c r="C90" t="str">
        <f t="shared" si="7"/>
        <v>X</v>
      </c>
      <c r="D90" t="str">
        <f t="shared" si="8"/>
        <v/>
      </c>
      <c r="E90" t="str">
        <f t="shared" si="9"/>
        <v/>
      </c>
      <c r="F90" t="str">
        <f t="shared" si="10"/>
        <v/>
      </c>
      <c r="G90" t="str">
        <f t="shared" si="11"/>
        <v>X</v>
      </c>
      <c r="H90" t="str">
        <f t="shared" si="12"/>
        <v/>
      </c>
      <c r="J90" t="str">
        <f>"_"&amp;_xlfn.CONCAT(Leverancespecifikation!V93:BJ93,Leverancespecifikation!BN93:BZ93)</f>
        <v>_KON300KON300ENT325</v>
      </c>
    </row>
    <row r="91" spans="1:10" x14ac:dyDescent="0.25">
      <c r="A91" t="str">
        <f>Leverancespecifikation!C94</f>
        <v>090Massive dæk, Elementer, A113, 4LK (DP=Rådg.)</v>
      </c>
      <c r="B91" t="str">
        <f>IF(ISNUMBER(FIND("_ARK",Tabel2[[#This Row],[Kilde: 3. Leverancespecifikation
Sammenkædning af kolonnerne (Vxx:BJxx) &amp; (BNxx:BZxx)]],1)),"X","")</f>
        <v/>
      </c>
      <c r="C91" t="str">
        <f t="shared" si="7"/>
        <v>X</v>
      </c>
      <c r="D91" t="str">
        <f t="shared" si="8"/>
        <v/>
      </c>
      <c r="E91" t="str">
        <f t="shared" si="9"/>
        <v/>
      </c>
      <c r="F91" t="str">
        <f t="shared" si="10"/>
        <v/>
      </c>
      <c r="G91" t="str">
        <f t="shared" si="11"/>
        <v/>
      </c>
      <c r="H91" t="str">
        <f t="shared" si="12"/>
        <v/>
      </c>
      <c r="J91" t="str">
        <f>"_"&amp;_xlfn.CONCAT(Leverancespecifikation!V94:BJ94,Leverancespecifikation!BN94:BZ94)</f>
        <v>_KON300KON300KON325</v>
      </c>
    </row>
    <row r="92" spans="1:10" x14ac:dyDescent="0.25">
      <c r="A92" t="str">
        <f>Leverancespecifikation!C95</f>
        <v>091Huldæk A113, 4LK (DP=Ent.)</v>
      </c>
      <c r="B92" t="str">
        <f>IF(ISNUMBER(FIND("_ARK",Tabel2[[#This Row],[Kilde: 3. Leverancespecifikation
Sammenkædning af kolonnerne (Vxx:BJxx) &amp; (BNxx:BZxx)]],1)),"X","")</f>
        <v/>
      </c>
      <c r="C92" t="str">
        <f t="shared" si="7"/>
        <v>X</v>
      </c>
      <c r="D92" t="str">
        <f t="shared" si="8"/>
        <v/>
      </c>
      <c r="E92" t="str">
        <f t="shared" si="9"/>
        <v/>
      </c>
      <c r="F92" t="str">
        <f t="shared" si="10"/>
        <v/>
      </c>
      <c r="G92" t="str">
        <f t="shared" si="11"/>
        <v>X</v>
      </c>
      <c r="H92" t="str">
        <f t="shared" si="12"/>
        <v/>
      </c>
      <c r="J92" t="str">
        <f>"_"&amp;_xlfn.CONCAT(Leverancespecifikation!V95:BJ95,Leverancespecifikation!BN95:BZ95)</f>
        <v>_KON300KON300ENT325</v>
      </c>
    </row>
    <row r="93" spans="1:10" x14ac:dyDescent="0.25">
      <c r="A93" t="str">
        <f>Leverancespecifikation!C96</f>
        <v>092Huldæk A113, 4LK (DP=Rådg.)</v>
      </c>
      <c r="B93" t="str">
        <f>IF(ISNUMBER(FIND("_ARK",Tabel2[[#This Row],[Kilde: 3. Leverancespecifikation
Sammenkædning af kolonnerne (Vxx:BJxx) &amp; (BNxx:BZxx)]],1)),"X","")</f>
        <v/>
      </c>
      <c r="C93" t="str">
        <f t="shared" si="7"/>
        <v>X</v>
      </c>
      <c r="D93" t="str">
        <f t="shared" si="8"/>
        <v/>
      </c>
      <c r="E93" t="str">
        <f t="shared" si="9"/>
        <v/>
      </c>
      <c r="F93" t="str">
        <f t="shared" si="10"/>
        <v/>
      </c>
      <c r="G93" t="str">
        <f t="shared" si="11"/>
        <v/>
      </c>
      <c r="H93" t="str">
        <f t="shared" si="12"/>
        <v/>
      </c>
      <c r="J93" t="str">
        <f>"_"&amp;_xlfn.CONCAT(Leverancespecifikation!V96:BJ96,Leverancespecifikation!BN96:BZ96)</f>
        <v>_KON300KON300KON325</v>
      </c>
    </row>
    <row r="94" spans="1:10" x14ac:dyDescent="0.25">
      <c r="A94" t="str">
        <f>Leverancespecifikation!C97</f>
        <v>093Filigrandæk A113, 4LK (DP=Ent.)</v>
      </c>
      <c r="B94" t="str">
        <f>IF(ISNUMBER(FIND("_ARK",Tabel2[[#This Row],[Kilde: 3. Leverancespecifikation
Sammenkædning af kolonnerne (Vxx:BJxx) &amp; (BNxx:BZxx)]],1)),"X","")</f>
        <v/>
      </c>
      <c r="C94" t="str">
        <f t="shared" si="7"/>
        <v>X</v>
      </c>
      <c r="D94" t="str">
        <f t="shared" si="8"/>
        <v/>
      </c>
      <c r="E94" t="str">
        <f t="shared" si="9"/>
        <v/>
      </c>
      <c r="F94" t="str">
        <f t="shared" si="10"/>
        <v/>
      </c>
      <c r="G94" t="str">
        <f t="shared" si="11"/>
        <v>X</v>
      </c>
      <c r="H94" t="str">
        <f t="shared" si="12"/>
        <v/>
      </c>
      <c r="J94" t="str">
        <f>"_"&amp;_xlfn.CONCAT(Leverancespecifikation!V97:BJ97,Leverancespecifikation!BN97:BZ97)</f>
        <v>_KON300KON300ENT325</v>
      </c>
    </row>
    <row r="95" spans="1:10" x14ac:dyDescent="0.25">
      <c r="A95" t="str">
        <f>Leverancespecifikation!C98</f>
        <v>094Filigrandæk A113, 4LK (DP=Rådg.)</v>
      </c>
      <c r="B95" t="str">
        <f>IF(ISNUMBER(FIND("_ARK",Tabel2[[#This Row],[Kilde: 3. Leverancespecifikation
Sammenkædning af kolonnerne (Vxx:BJxx) &amp; (BNxx:BZxx)]],1)),"X","")</f>
        <v/>
      </c>
      <c r="C95" t="str">
        <f t="shared" si="7"/>
        <v>X</v>
      </c>
      <c r="D95" t="str">
        <f t="shared" si="8"/>
        <v/>
      </c>
      <c r="E95" t="str">
        <f t="shared" si="9"/>
        <v/>
      </c>
      <c r="F95" t="str">
        <f t="shared" si="10"/>
        <v/>
      </c>
      <c r="G95" t="str">
        <f t="shared" si="11"/>
        <v/>
      </c>
      <c r="H95" t="str">
        <f t="shared" si="12"/>
        <v/>
      </c>
      <c r="J95" t="str">
        <f>"_"&amp;_xlfn.CONCAT(Leverancespecifikation!V98:BJ98,Leverancespecifikation!BN98:BZ98)</f>
        <v>_KON300KON300KON325</v>
      </c>
    </row>
    <row r="96" spans="1:10" x14ac:dyDescent="0.25">
      <c r="A96" t="str">
        <f>Leverancespecifikation!C99</f>
        <v>095Konstruktiv overbeton</v>
      </c>
      <c r="B96" t="str">
        <f>IF(ISNUMBER(FIND("_ARK",Tabel2[[#This Row],[Kilde: 3. Leverancespecifikation
Sammenkædning af kolonnerne (Vxx:BJxx) &amp; (BNxx:BZxx)]],1)),"X","")</f>
        <v/>
      </c>
      <c r="C96" t="str">
        <f t="shared" si="7"/>
        <v>X</v>
      </c>
      <c r="D96" t="str">
        <f t="shared" si="8"/>
        <v/>
      </c>
      <c r="E96" t="str">
        <f t="shared" si="9"/>
        <v/>
      </c>
      <c r="F96" t="str">
        <f t="shared" si="10"/>
        <v/>
      </c>
      <c r="G96" t="str">
        <f t="shared" si="11"/>
        <v/>
      </c>
      <c r="H96" t="str">
        <f t="shared" si="12"/>
        <v/>
      </c>
      <c r="J96" t="str">
        <f>"_"&amp;_xlfn.CONCAT(Leverancespecifikation!V99:BJ99,Leverancespecifikation!BN99:BZ99)</f>
        <v>_KON325KON325</v>
      </c>
    </row>
    <row r="97" spans="1:10" x14ac:dyDescent="0.25">
      <c r="A97" t="str">
        <f>Leverancespecifikation!C100</f>
        <v>096Stabiliserende trædæk</v>
      </c>
      <c r="B97" t="str">
        <f>IF(ISNUMBER(FIND("_ARK",Tabel2[[#This Row],[Kilde: 3. Leverancespecifikation
Sammenkædning af kolonnerne (Vxx:BJxx) &amp; (BNxx:BZxx)]],1)),"X","")</f>
        <v/>
      </c>
      <c r="C97" t="str">
        <f t="shared" si="7"/>
        <v>X</v>
      </c>
      <c r="D97" t="str">
        <f t="shared" si="8"/>
        <v/>
      </c>
      <c r="E97" t="str">
        <f t="shared" si="9"/>
        <v/>
      </c>
      <c r="F97" t="str">
        <f t="shared" si="10"/>
        <v/>
      </c>
      <c r="G97" t="str">
        <f t="shared" si="11"/>
        <v/>
      </c>
      <c r="H97" t="str">
        <f t="shared" si="12"/>
        <v/>
      </c>
      <c r="J97" t="str">
        <f>"_"&amp;_xlfn.CONCAT(Leverancespecifikation!V100:BJ100,Leverancespecifikation!BN100:BZ100)</f>
        <v>_KON300KON325KON325</v>
      </c>
    </row>
    <row r="98" spans="1:10" x14ac:dyDescent="0.25">
      <c r="A98" t="str">
        <f>Leverancespecifikation!C101</f>
        <v>097Afretning</v>
      </c>
      <c r="B98" t="str">
        <f>IF(ISNUMBER(FIND("_ARK",Tabel2[[#This Row],[Kilde: 3. Leverancespecifikation
Sammenkædning af kolonnerne (Vxx:BJxx) &amp; (BNxx:BZxx)]],1)),"X","")</f>
        <v/>
      </c>
      <c r="C98" t="str">
        <f t="shared" si="7"/>
        <v/>
      </c>
      <c r="D98" t="str">
        <f t="shared" si="8"/>
        <v/>
      </c>
      <c r="E98" t="str">
        <f t="shared" si="9"/>
        <v/>
      </c>
      <c r="F98" t="str">
        <f t="shared" si="10"/>
        <v/>
      </c>
      <c r="G98" t="str">
        <f t="shared" si="11"/>
        <v/>
      </c>
      <c r="H98" t="str">
        <f t="shared" si="12"/>
        <v/>
      </c>
      <c r="J98" t="str">
        <f>"_"&amp;_xlfn.CONCAT(Leverancespecifikation!V101:BJ101,Leverancespecifikation!BN101:BZ101)</f>
        <v>_</v>
      </c>
    </row>
    <row r="99" spans="1:10" x14ac:dyDescent="0.25">
      <c r="A99" t="str">
        <f>Leverancespecifikation!C102</f>
        <v>098Trapezplader, Bærende eller stabiliserende</v>
      </c>
      <c r="B99" t="str">
        <f>IF(ISNUMBER(FIND("_ARK",Tabel2[[#This Row],[Kilde: 3. Leverancespecifikation
Sammenkædning af kolonnerne (Vxx:BJxx) &amp; (BNxx:BZxx)]],1)),"X","")</f>
        <v/>
      </c>
      <c r="C99" t="str">
        <f t="shared" si="7"/>
        <v>X</v>
      </c>
      <c r="D99" t="str">
        <f t="shared" si="8"/>
        <v/>
      </c>
      <c r="E99" t="str">
        <f t="shared" si="9"/>
        <v/>
      </c>
      <c r="F99" t="str">
        <f t="shared" si="10"/>
        <v/>
      </c>
      <c r="G99" t="str">
        <f t="shared" si="11"/>
        <v/>
      </c>
      <c r="H99" t="str">
        <f t="shared" si="12"/>
        <v/>
      </c>
      <c r="J99" t="str">
        <f>"_"&amp;_xlfn.CONCAT(Leverancespecifikation!V102:BJ102,Leverancespecifikation!BN102:BZ102)</f>
        <v>_KON300KON325KON325</v>
      </c>
    </row>
    <row r="100" spans="1:10" x14ac:dyDescent="0.25">
      <c r="A100" t="str">
        <f>Leverancespecifikation!C103</f>
        <v>099Skeletkonstruerede dæk</v>
      </c>
      <c r="B100" t="str">
        <f>IF(ISNUMBER(FIND("_ARK",Tabel2[[#This Row],[Kilde: 3. Leverancespecifikation
Sammenkædning af kolonnerne (Vxx:BJxx) &amp; (BNxx:BZxx)]],1)),"X","")</f>
        <v>X</v>
      </c>
      <c r="C100" t="str">
        <f t="shared" si="7"/>
        <v/>
      </c>
      <c r="D100" t="str">
        <f t="shared" si="8"/>
        <v/>
      </c>
      <c r="E100" t="str">
        <f t="shared" si="9"/>
        <v/>
      </c>
      <c r="F100" t="str">
        <f t="shared" si="10"/>
        <v/>
      </c>
      <c r="G100" t="str">
        <f t="shared" si="11"/>
        <v/>
      </c>
      <c r="H100" t="str">
        <f t="shared" si="12"/>
        <v/>
      </c>
      <c r="J100" t="str">
        <f>"_"&amp;_xlfn.CONCAT(Leverancespecifikation!V103:BJ103,Leverancespecifikation!BN103:BZ103)</f>
        <v>_ARK300ARK325ARK325</v>
      </c>
    </row>
    <row r="101" spans="1:10" x14ac:dyDescent="0.25">
      <c r="A101" t="str">
        <f>Leverancespecifikation!C104</f>
        <v>100Membraner ved dæk under terræn</v>
      </c>
      <c r="B101" t="str">
        <f>IF(ISNUMBER(FIND("_ARK",Tabel2[[#This Row],[Kilde: 3. Leverancespecifikation
Sammenkædning af kolonnerne (Vxx:BJxx) &amp; (BNxx:BZxx)]],1)),"X","")</f>
        <v/>
      </c>
      <c r="C101" t="str">
        <f t="shared" si="7"/>
        <v/>
      </c>
      <c r="D101" t="str">
        <f t="shared" si="8"/>
        <v/>
      </c>
      <c r="E101" t="str">
        <f t="shared" si="9"/>
        <v/>
      </c>
      <c r="F101" t="str">
        <f t="shared" si="10"/>
        <v/>
      </c>
      <c r="G101" t="str">
        <f t="shared" si="11"/>
        <v/>
      </c>
      <c r="H101" t="str">
        <f t="shared" si="12"/>
        <v/>
      </c>
      <c r="J101" t="str">
        <f>"_"&amp;_xlfn.CONCAT(Leverancespecifikation!V104:BJ104,Leverancespecifikation!BN104:BZ104)</f>
        <v>_</v>
      </c>
    </row>
    <row r="102" spans="1:10" x14ac:dyDescent="0.25">
      <c r="A102" t="str">
        <f>Leverancespecifikation!C105</f>
        <v>101Membraner ved dæk over terræn</v>
      </c>
      <c r="B102" t="str">
        <f>IF(ISNUMBER(FIND("_ARK",Tabel2[[#This Row],[Kilde: 3. Leverancespecifikation
Sammenkædning af kolonnerne (Vxx:BJxx) &amp; (BNxx:BZxx)]],1)),"X","")</f>
        <v/>
      </c>
      <c r="C102" t="str">
        <f t="shared" si="7"/>
        <v/>
      </c>
      <c r="D102" t="str">
        <f t="shared" si="8"/>
        <v/>
      </c>
      <c r="E102" t="str">
        <f t="shared" si="9"/>
        <v/>
      </c>
      <c r="F102" t="str">
        <f t="shared" si="10"/>
        <v/>
      </c>
      <c r="G102" t="str">
        <f t="shared" si="11"/>
        <v/>
      </c>
      <c r="H102" t="str">
        <f t="shared" si="12"/>
        <v/>
      </c>
      <c r="J102" t="str">
        <f>"_"&amp;_xlfn.CONCAT(Leverancespecifikation!V105:BJ105,Leverancespecifikation!BN105:BZ105)</f>
        <v>_</v>
      </c>
    </row>
    <row r="103" spans="1:10" x14ac:dyDescent="0.25">
      <c r="A103" t="str">
        <f>Leverancespecifikation!C106</f>
        <v>102Tage</v>
      </c>
      <c r="B103" t="str">
        <f>IF(ISNUMBER(FIND("_ARK",Tabel2[[#This Row],[Kilde: 3. Leverancespecifikation
Sammenkædning af kolonnerne (Vxx:BJxx) &amp; (BNxx:BZxx)]],1)),"X","")</f>
        <v/>
      </c>
      <c r="C103" t="str">
        <f t="shared" si="7"/>
        <v/>
      </c>
      <c r="D103" t="str">
        <f t="shared" si="8"/>
        <v/>
      </c>
      <c r="E103" t="str">
        <f t="shared" si="9"/>
        <v/>
      </c>
      <c r="F103" t="str">
        <f t="shared" si="10"/>
        <v/>
      </c>
      <c r="G103" t="str">
        <f t="shared" si="11"/>
        <v/>
      </c>
      <c r="H103" t="str">
        <f t="shared" si="12"/>
        <v/>
      </c>
      <c r="J103" t="str">
        <f>"_"&amp;_xlfn.CONCAT(Leverancespecifikation!V106:BJ106,Leverancespecifikation!BN106:BZ106)</f>
        <v>_</v>
      </c>
    </row>
    <row r="104" spans="1:10" x14ac:dyDescent="0.25">
      <c r="A104" t="str">
        <f>Leverancespecifikation!C107</f>
        <v>103Generiske Tage</v>
      </c>
      <c r="B104" t="str">
        <f>IF(ISNUMBER(FIND("_ARK",Tabel2[[#This Row],[Kilde: 3. Leverancespecifikation
Sammenkædning af kolonnerne (Vxx:BJxx) &amp; (BNxx:BZxx)]],1)),"X","")</f>
        <v>X</v>
      </c>
      <c r="C104" t="str">
        <f t="shared" si="7"/>
        <v/>
      </c>
      <c r="D104" t="str">
        <f t="shared" si="8"/>
        <v/>
      </c>
      <c r="E104" t="str">
        <f t="shared" si="9"/>
        <v/>
      </c>
      <c r="F104" t="str">
        <f t="shared" si="10"/>
        <v/>
      </c>
      <c r="G104" t="str">
        <f t="shared" si="11"/>
        <v/>
      </c>
      <c r="H104" t="str">
        <f t="shared" si="12"/>
        <v/>
      </c>
      <c r="J104" t="str">
        <f>"_"&amp;_xlfn.CONCAT(Leverancespecifikation!V107:BJ107,Leverancespecifikation!BN107:BZ107)</f>
        <v>_ARK200</v>
      </c>
    </row>
    <row r="105" spans="1:10" x14ac:dyDescent="0.25">
      <c r="A105" t="str">
        <f>Leverancespecifikation!C108</f>
        <v>104Spærtage</v>
      </c>
      <c r="B105" t="str">
        <f>IF(ISNUMBER(FIND("_ARK",Tabel2[[#This Row],[Kilde: 3. Leverancespecifikation
Sammenkædning af kolonnerne (Vxx:BJxx) &amp; (BNxx:BZxx)]],1)),"X","")</f>
        <v>X</v>
      </c>
      <c r="C105" t="str">
        <f t="shared" si="7"/>
        <v/>
      </c>
      <c r="D105" t="str">
        <f t="shared" si="8"/>
        <v/>
      </c>
      <c r="E105" t="str">
        <f t="shared" si="9"/>
        <v/>
      </c>
      <c r="F105" t="str">
        <f t="shared" si="10"/>
        <v/>
      </c>
      <c r="G105" t="str">
        <f t="shared" si="11"/>
        <v/>
      </c>
      <c r="H105" t="str">
        <f t="shared" si="12"/>
        <v/>
      </c>
      <c r="J105" t="str">
        <f>"_"&amp;_xlfn.CONCAT(Leverancespecifikation!V108:BJ108,Leverancespecifikation!BN108:BZ108)</f>
        <v>_ARK300ARK325ARK325</v>
      </c>
    </row>
    <row r="106" spans="1:10" x14ac:dyDescent="0.25">
      <c r="A106" t="str">
        <f>Leverancespecifikation!C109</f>
        <v>105Tagkassetter</v>
      </c>
      <c r="B106" t="str">
        <f>IF(ISNUMBER(FIND("_ARK",Tabel2[[#This Row],[Kilde: 3. Leverancespecifikation
Sammenkædning af kolonnerne (Vxx:BJxx) &amp; (BNxx:BZxx)]],1)),"X","")</f>
        <v>X</v>
      </c>
      <c r="C106" t="str">
        <f t="shared" si="7"/>
        <v/>
      </c>
      <c r="D106" t="str">
        <f t="shared" si="8"/>
        <v/>
      </c>
      <c r="E106" t="str">
        <f t="shared" si="9"/>
        <v/>
      </c>
      <c r="F106" t="str">
        <f t="shared" si="10"/>
        <v/>
      </c>
      <c r="G106" t="str">
        <f t="shared" si="11"/>
        <v/>
      </c>
      <c r="H106" t="str">
        <f t="shared" si="12"/>
        <v/>
      </c>
      <c r="J106" t="str">
        <f>"_"&amp;_xlfn.CONCAT(Leverancespecifikation!V109:BJ109,Leverancespecifikation!BN109:BZ109)</f>
        <v>_ARK300ARK325ARK325</v>
      </c>
    </row>
    <row r="107" spans="1:10" x14ac:dyDescent="0.25">
      <c r="A107" t="str">
        <f>Leverancespecifikation!C110</f>
        <v>106Varme tage</v>
      </c>
      <c r="B107" t="str">
        <f>IF(ISNUMBER(FIND("_ARK",Tabel2[[#This Row],[Kilde: 3. Leverancespecifikation
Sammenkædning af kolonnerne (Vxx:BJxx) &amp; (BNxx:BZxx)]],1)),"X","")</f>
        <v>X</v>
      </c>
      <c r="C107" t="str">
        <f t="shared" si="7"/>
        <v/>
      </c>
      <c r="D107" t="str">
        <f t="shared" si="8"/>
        <v/>
      </c>
      <c r="E107" t="str">
        <f t="shared" si="9"/>
        <v/>
      </c>
      <c r="F107" t="str">
        <f t="shared" si="10"/>
        <v/>
      </c>
      <c r="G107" t="str">
        <f t="shared" si="11"/>
        <v/>
      </c>
      <c r="H107" t="str">
        <f t="shared" si="12"/>
        <v/>
      </c>
      <c r="J107" t="str">
        <f>"_"&amp;_xlfn.CONCAT(Leverancespecifikation!V110:BJ110,Leverancespecifikation!BN110:BZ110)</f>
        <v>_ARK300ARK325ARK325</v>
      </c>
    </row>
    <row r="108" spans="1:10" x14ac:dyDescent="0.25">
      <c r="A108" t="str">
        <f>Leverancespecifikation!C111</f>
        <v>107Glastagssystemer</v>
      </c>
      <c r="B108" t="str">
        <f>IF(ISNUMBER(FIND("_ARK",Tabel2[[#This Row],[Kilde: 3. Leverancespecifikation
Sammenkædning af kolonnerne (Vxx:BJxx) &amp; (BNxx:BZxx)]],1)),"X","")</f>
        <v>X</v>
      </c>
      <c r="C108" t="str">
        <f t="shared" si="7"/>
        <v/>
      </c>
      <c r="D108" t="str">
        <f t="shared" si="8"/>
        <v/>
      </c>
      <c r="E108" t="str">
        <f t="shared" si="9"/>
        <v/>
      </c>
      <c r="F108" t="str">
        <f t="shared" si="10"/>
        <v/>
      </c>
      <c r="G108" t="str">
        <f t="shared" si="11"/>
        <v/>
      </c>
      <c r="H108" t="str">
        <f t="shared" si="12"/>
        <v/>
      </c>
      <c r="J108" t="str">
        <f>"_"&amp;_xlfn.CONCAT(Leverancespecifikation!V111:BJ111,Leverancespecifikation!BN111:BZ111)</f>
        <v>_ARK300ARK325ARK325</v>
      </c>
    </row>
    <row r="109" spans="1:10" x14ac:dyDescent="0.25">
      <c r="A109" t="str">
        <f>Leverancespecifikation!C112</f>
        <v>108Mobile tage</v>
      </c>
      <c r="B109" t="str">
        <f>IF(ISNUMBER(FIND("_ARK",Tabel2[[#This Row],[Kilde: 3. Leverancespecifikation
Sammenkædning af kolonnerne (Vxx:BJxx) &amp; (BNxx:BZxx)]],1)),"X","")</f>
        <v>X</v>
      </c>
      <c r="C109" t="str">
        <f t="shared" si="7"/>
        <v/>
      </c>
      <c r="D109" t="str">
        <f t="shared" si="8"/>
        <v/>
      </c>
      <c r="E109" t="str">
        <f t="shared" si="9"/>
        <v/>
      </c>
      <c r="F109" t="str">
        <f t="shared" si="10"/>
        <v/>
      </c>
      <c r="G109" t="str">
        <f t="shared" si="11"/>
        <v/>
      </c>
      <c r="H109" t="str">
        <f t="shared" si="12"/>
        <v/>
      </c>
      <c r="J109" t="str">
        <f>"_"&amp;_xlfn.CONCAT(Leverancespecifikation!V112:BJ112,Leverancespecifikation!BN112:BZ112)</f>
        <v>_ARK300ARK325ARK325</v>
      </c>
    </row>
    <row r="110" spans="1:10" x14ac:dyDescent="0.25">
      <c r="A110" t="str">
        <f>Leverancespecifikation!C113</f>
        <v>109Baldakiner og overdækninger</v>
      </c>
      <c r="B110" t="str">
        <f>IF(ISNUMBER(FIND("_ARK",Tabel2[[#This Row],[Kilde: 3. Leverancespecifikation
Sammenkædning af kolonnerne (Vxx:BJxx) &amp; (BNxx:BZxx)]],1)),"X","")</f>
        <v>X</v>
      </c>
      <c r="C110" t="str">
        <f t="shared" si="7"/>
        <v/>
      </c>
      <c r="D110" t="str">
        <f t="shared" si="8"/>
        <v/>
      </c>
      <c r="E110" t="str">
        <f t="shared" si="9"/>
        <v/>
      </c>
      <c r="F110" t="str">
        <f t="shared" si="10"/>
        <v/>
      </c>
      <c r="G110" t="str">
        <f t="shared" si="11"/>
        <v/>
      </c>
      <c r="H110" t="str">
        <f t="shared" si="12"/>
        <v/>
      </c>
      <c r="J110" t="str">
        <f>"_"&amp;_xlfn.CONCAT(Leverancespecifikation!V113:BJ113,Leverancespecifikation!BN113:BZ113)</f>
        <v>_ARK300ARK325ARK325</v>
      </c>
    </row>
    <row r="111" spans="1:10" x14ac:dyDescent="0.25">
      <c r="A111" t="str">
        <f>Leverancespecifikation!C114</f>
        <v>110Altaner og altangange</v>
      </c>
      <c r="B111" t="str">
        <f>IF(ISNUMBER(FIND("_ARK",Tabel2[[#This Row],[Kilde: 3. Leverancespecifikation
Sammenkædning af kolonnerne (Vxx:BJxx) &amp; (BNxx:BZxx)]],1)),"X","")</f>
        <v/>
      </c>
      <c r="C111" t="str">
        <f t="shared" si="7"/>
        <v/>
      </c>
      <c r="D111" t="str">
        <f t="shared" si="8"/>
        <v/>
      </c>
      <c r="E111" t="str">
        <f t="shared" si="9"/>
        <v/>
      </c>
      <c r="F111" t="str">
        <f t="shared" si="10"/>
        <v/>
      </c>
      <c r="G111" t="str">
        <f t="shared" si="11"/>
        <v/>
      </c>
      <c r="H111" t="str">
        <f t="shared" si="12"/>
        <v/>
      </c>
      <c r="J111" t="str">
        <f>"_"&amp;_xlfn.CONCAT(Leverancespecifikation!V114:BJ114,Leverancespecifikation!BN114:BZ114)</f>
        <v>_</v>
      </c>
    </row>
    <row r="112" spans="1:10" x14ac:dyDescent="0.25">
      <c r="A112" t="str">
        <f>Leverancespecifikation!C115</f>
        <v>111Generiske Altaner/Svalegange</v>
      </c>
      <c r="B112" t="str">
        <f>IF(ISNUMBER(FIND("_ARK",Tabel2[[#This Row],[Kilde: 3. Leverancespecifikation
Sammenkædning af kolonnerne (Vxx:BJxx) &amp; (BNxx:BZxx)]],1)),"X","")</f>
        <v>X</v>
      </c>
      <c r="C112" t="str">
        <f t="shared" si="7"/>
        <v/>
      </c>
      <c r="D112" t="str">
        <f t="shared" si="8"/>
        <v/>
      </c>
      <c r="E112" t="str">
        <f t="shared" si="9"/>
        <v/>
      </c>
      <c r="F112" t="str">
        <f t="shared" si="10"/>
        <v/>
      </c>
      <c r="G112" t="str">
        <f t="shared" si="11"/>
        <v/>
      </c>
      <c r="H112" t="str">
        <f t="shared" si="12"/>
        <v/>
      </c>
      <c r="J112" t="str">
        <f>"_"&amp;_xlfn.CONCAT(Leverancespecifikation!V115:BJ115,Leverancespecifikation!BN115:BZ115)</f>
        <v>_ARK200</v>
      </c>
    </row>
    <row r="113" spans="1:10" x14ac:dyDescent="0.25">
      <c r="A113" t="str">
        <f>Leverancespecifikation!C116</f>
        <v>112Altaner</v>
      </c>
      <c r="B113" t="str">
        <f>IF(ISNUMBER(FIND("_ARK",Tabel2[[#This Row],[Kilde: 3. Leverancespecifikation
Sammenkædning af kolonnerne (Vxx:BJxx) &amp; (BNxx:BZxx)]],1)),"X","")</f>
        <v/>
      </c>
      <c r="C113" t="str">
        <f t="shared" si="7"/>
        <v/>
      </c>
      <c r="D113" t="str">
        <f t="shared" si="8"/>
        <v/>
      </c>
      <c r="E113" t="str">
        <f t="shared" si="9"/>
        <v/>
      </c>
      <c r="F113" t="str">
        <f t="shared" si="10"/>
        <v/>
      </c>
      <c r="G113" t="str">
        <f t="shared" si="11"/>
        <v/>
      </c>
      <c r="H113" t="str">
        <f t="shared" si="12"/>
        <v/>
      </c>
      <c r="J113" t="str">
        <f>"_"&amp;_xlfn.CONCAT(Leverancespecifikation!V116:BJ116,Leverancespecifikation!BN116:BZ116)</f>
        <v>_</v>
      </c>
    </row>
    <row r="114" spans="1:10" x14ac:dyDescent="0.25">
      <c r="A114" t="str">
        <f>Leverancespecifikation!C117</f>
        <v>113Svalegang</v>
      </c>
      <c r="B114" t="str">
        <f>IF(ISNUMBER(FIND("_ARK",Tabel2[[#This Row],[Kilde: 3. Leverancespecifikation
Sammenkædning af kolonnerne (Vxx:BJxx) &amp; (BNxx:BZxx)]],1)),"X","")</f>
        <v/>
      </c>
      <c r="C114" t="str">
        <f t="shared" si="7"/>
        <v/>
      </c>
      <c r="D114" t="str">
        <f t="shared" si="8"/>
        <v/>
      </c>
      <c r="E114" t="str">
        <f t="shared" si="9"/>
        <v/>
      </c>
      <c r="F114" t="str">
        <f t="shared" si="10"/>
        <v/>
      </c>
      <c r="G114" t="str">
        <f t="shared" si="11"/>
        <v/>
      </c>
      <c r="H114" t="str">
        <f t="shared" si="12"/>
        <v/>
      </c>
      <c r="J114" t="str">
        <f>"_"&amp;_xlfn.CONCAT(Leverancespecifikation!V117:BJ117,Leverancespecifikation!BN117:BZ117)</f>
        <v>_</v>
      </c>
    </row>
    <row r="115" spans="1:10" x14ac:dyDescent="0.25">
      <c r="A115" t="str">
        <f>Leverancespecifikation!C118</f>
        <v>114Trapper og ramper</v>
      </c>
      <c r="B115" t="str">
        <f>IF(ISNUMBER(FIND("_ARK",Tabel2[[#This Row],[Kilde: 3. Leverancespecifikation
Sammenkædning af kolonnerne (Vxx:BJxx) &amp; (BNxx:BZxx)]],1)),"X","")</f>
        <v/>
      </c>
      <c r="C115" t="str">
        <f t="shared" si="7"/>
        <v/>
      </c>
      <c r="D115" t="str">
        <f t="shared" si="8"/>
        <v/>
      </c>
      <c r="E115" t="str">
        <f t="shared" si="9"/>
        <v/>
      </c>
      <c r="F115" t="str">
        <f t="shared" si="10"/>
        <v/>
      </c>
      <c r="G115" t="str">
        <f t="shared" si="11"/>
        <v/>
      </c>
      <c r="H115" t="str">
        <f t="shared" si="12"/>
        <v/>
      </c>
      <c r="J115" t="str">
        <f>"_"&amp;_xlfn.CONCAT(Leverancespecifikation!V118:BJ118,Leverancespecifikation!BN118:BZ118)</f>
        <v>_</v>
      </c>
    </row>
    <row r="116" spans="1:10" x14ac:dyDescent="0.25">
      <c r="A116" t="str">
        <f>Leverancespecifikation!C119</f>
        <v>115Pladsstøbte betontrapper</v>
      </c>
      <c r="B116" t="str">
        <f>IF(ISNUMBER(FIND("_ARK",Tabel2[[#This Row],[Kilde: 3. Leverancespecifikation
Sammenkædning af kolonnerne (Vxx:BJxx) &amp; (BNxx:BZxx)]],1)),"X","")</f>
        <v>X</v>
      </c>
      <c r="C116" t="str">
        <f t="shared" si="7"/>
        <v>X</v>
      </c>
      <c r="D116" t="str">
        <f t="shared" si="8"/>
        <v/>
      </c>
      <c r="E116" t="str">
        <f t="shared" si="9"/>
        <v/>
      </c>
      <c r="F116" t="str">
        <f t="shared" si="10"/>
        <v/>
      </c>
      <c r="G116" t="str">
        <f t="shared" si="11"/>
        <v/>
      </c>
      <c r="H116" t="str">
        <f t="shared" si="12"/>
        <v/>
      </c>
      <c r="J116" t="str">
        <f>"_"&amp;_xlfn.CONCAT(Leverancespecifikation!V119:BJ119,Leverancespecifikation!BN119:BZ119)</f>
        <v>_ARK200ARK300KON325KON325</v>
      </c>
    </row>
    <row r="117" spans="1:10" x14ac:dyDescent="0.25">
      <c r="A117" t="str">
        <f>Leverancespecifikation!C120</f>
        <v>116Elementtrapper, Beton A113, 5 (DP=Ent.)</v>
      </c>
      <c r="B117" t="str">
        <f>IF(ISNUMBER(FIND("_ARK",Tabel2[[#This Row],[Kilde: 3. Leverancespecifikation
Sammenkædning af kolonnerne (Vxx:BJxx) &amp; (BNxx:BZxx)]],1)),"X","")</f>
        <v>X</v>
      </c>
      <c r="C117" t="str">
        <f t="shared" si="7"/>
        <v/>
      </c>
      <c r="D117" t="str">
        <f t="shared" si="8"/>
        <v/>
      </c>
      <c r="E117" t="str">
        <f t="shared" si="9"/>
        <v/>
      </c>
      <c r="F117" t="str">
        <f t="shared" si="10"/>
        <v/>
      </c>
      <c r="G117" t="str">
        <f t="shared" si="11"/>
        <v>X</v>
      </c>
      <c r="H117" t="str">
        <f t="shared" si="12"/>
        <v/>
      </c>
      <c r="J117" t="str">
        <f>"_"&amp;_xlfn.CONCAT(Leverancespecifikation!V120:BJ120,Leverancespecifikation!BN120:BZ120)</f>
        <v>_ARK300ARK300ENT325</v>
      </c>
    </row>
    <row r="118" spans="1:10" x14ac:dyDescent="0.25">
      <c r="A118" t="str">
        <f>Leverancespecifikation!C121</f>
        <v>117Elementtrapper, Beton A113, 5 (DP=Rådg.)</v>
      </c>
      <c r="B118" t="str">
        <f>IF(ISNUMBER(FIND("_ARK",Tabel2[[#This Row],[Kilde: 3. Leverancespecifikation
Sammenkædning af kolonnerne (Vxx:BJxx) &amp; (BNxx:BZxx)]],1)),"X","")</f>
        <v>X</v>
      </c>
      <c r="C118" t="str">
        <f t="shared" si="7"/>
        <v/>
      </c>
      <c r="D118" t="str">
        <f t="shared" si="8"/>
        <v/>
      </c>
      <c r="E118" t="str">
        <f t="shared" si="9"/>
        <v/>
      </c>
      <c r="F118" t="str">
        <f t="shared" si="10"/>
        <v/>
      </c>
      <c r="G118" t="str">
        <f t="shared" si="11"/>
        <v/>
      </c>
      <c r="H118" t="str">
        <f t="shared" si="12"/>
        <v/>
      </c>
      <c r="J118" t="str">
        <f>"_"&amp;_xlfn.CONCAT(Leverancespecifikation!V121:BJ121,Leverancespecifikation!BN121:BZ121)</f>
        <v>_ARK300ARK300ARK325</v>
      </c>
    </row>
    <row r="119" spans="1:10" x14ac:dyDescent="0.25">
      <c r="A119" t="str">
        <f>Leverancespecifikation!C122</f>
        <v>118Ståltrapper</v>
      </c>
      <c r="B119" t="str">
        <f>IF(ISNUMBER(FIND("_ARK",Tabel2[[#This Row],[Kilde: 3. Leverancespecifikation
Sammenkædning af kolonnerne (Vxx:BJxx) &amp; (BNxx:BZxx)]],1)),"X","")</f>
        <v>X</v>
      </c>
      <c r="C119" t="str">
        <f t="shared" si="7"/>
        <v/>
      </c>
      <c r="D119" t="str">
        <f t="shared" si="8"/>
        <v/>
      </c>
      <c r="E119" t="str">
        <f t="shared" si="9"/>
        <v/>
      </c>
      <c r="F119" t="str">
        <f t="shared" si="10"/>
        <v/>
      </c>
      <c r="G119" t="str">
        <f t="shared" si="11"/>
        <v/>
      </c>
      <c r="H119" t="str">
        <f t="shared" si="12"/>
        <v/>
      </c>
      <c r="J119" t="str">
        <f>"_"&amp;_xlfn.CONCAT(Leverancespecifikation!V122:BJ122,Leverancespecifikation!BN122:BZ122)</f>
        <v>_ARK300ARK325ARK325</v>
      </c>
    </row>
    <row r="120" spans="1:10" x14ac:dyDescent="0.25">
      <c r="A120" t="str">
        <f>Leverancespecifikation!C123</f>
        <v>119Trætrapper</v>
      </c>
      <c r="B120" t="str">
        <f>IF(ISNUMBER(FIND("_ARK",Tabel2[[#This Row],[Kilde: 3. Leverancespecifikation
Sammenkædning af kolonnerne (Vxx:BJxx) &amp; (BNxx:BZxx)]],1)),"X","")</f>
        <v>X</v>
      </c>
      <c r="C120" t="str">
        <f t="shared" si="7"/>
        <v/>
      </c>
      <c r="D120" t="str">
        <f t="shared" si="8"/>
        <v/>
      </c>
      <c r="E120" t="str">
        <f t="shared" si="9"/>
        <v/>
      </c>
      <c r="F120" t="str">
        <f t="shared" si="10"/>
        <v/>
      </c>
      <c r="G120" t="str">
        <f t="shared" si="11"/>
        <v/>
      </c>
      <c r="H120" t="str">
        <f t="shared" si="12"/>
        <v/>
      </c>
      <c r="J120" t="str">
        <f>"_"&amp;_xlfn.CONCAT(Leverancespecifikation!V123:BJ123,Leverancespecifikation!BN123:BZ123)</f>
        <v>_ARK300ARK325ARK325</v>
      </c>
    </row>
    <row r="121" spans="1:10" x14ac:dyDescent="0.25">
      <c r="A121" t="str">
        <f>Leverancespecifikation!C124</f>
        <v>120Stiger og lejdere</v>
      </c>
      <c r="B121" t="str">
        <f>IF(ISNUMBER(FIND("_ARK",Tabel2[[#This Row],[Kilde: 3. Leverancespecifikation
Sammenkædning af kolonnerne (Vxx:BJxx) &amp; (BNxx:BZxx)]],1)),"X","")</f>
        <v>X</v>
      </c>
      <c r="C121" t="str">
        <f t="shared" si="7"/>
        <v/>
      </c>
      <c r="D121" t="str">
        <f t="shared" si="8"/>
        <v/>
      </c>
      <c r="E121" t="str">
        <f t="shared" si="9"/>
        <v/>
      </c>
      <c r="F121" t="str">
        <f t="shared" si="10"/>
        <v/>
      </c>
      <c r="G121" t="str">
        <f t="shared" si="11"/>
        <v/>
      </c>
      <c r="H121" t="str">
        <f t="shared" si="12"/>
        <v/>
      </c>
      <c r="J121" t="str">
        <f>"_"&amp;_xlfn.CONCAT(Leverancespecifikation!V124:BJ124,Leverancespecifikation!BN124:BZ124)</f>
        <v>_ARK325ARK325</v>
      </c>
    </row>
    <row r="122" spans="1:10" x14ac:dyDescent="0.25">
      <c r="A122" t="str">
        <f>Leverancespecifikation!C125</f>
        <v>121Ramper, Beton, Pladsstøbt</v>
      </c>
      <c r="B122" t="str">
        <f>IF(ISNUMBER(FIND("_ARK",Tabel2[[#This Row],[Kilde: 3. Leverancespecifikation
Sammenkædning af kolonnerne (Vxx:BJxx) &amp; (BNxx:BZxx)]],1)),"X","")</f>
        <v/>
      </c>
      <c r="C122" t="str">
        <f t="shared" si="7"/>
        <v>X</v>
      </c>
      <c r="D122" t="str">
        <f t="shared" si="8"/>
        <v/>
      </c>
      <c r="E122" t="str">
        <f t="shared" si="9"/>
        <v/>
      </c>
      <c r="F122" t="str">
        <f t="shared" si="10"/>
        <v/>
      </c>
      <c r="G122" t="str">
        <f t="shared" si="11"/>
        <v/>
      </c>
      <c r="H122" t="str">
        <f t="shared" si="12"/>
        <v/>
      </c>
      <c r="J122" t="str">
        <f>"_"&amp;_xlfn.CONCAT(Leverancespecifikation!V125:BJ125,Leverancespecifikation!BN125:BZ125)</f>
        <v>_KON300KON325KON325</v>
      </c>
    </row>
    <row r="123" spans="1:10" x14ac:dyDescent="0.25">
      <c r="A123" t="str">
        <f>Leverancespecifikation!C126</f>
        <v>122Ramper, Beton, Prefabrikeret A113, 3R</v>
      </c>
      <c r="B123" t="str">
        <f>IF(ISNUMBER(FIND("_ARK",Tabel2[[#This Row],[Kilde: 3. Leverancespecifikation
Sammenkædning af kolonnerne (Vxx:BJxx) &amp; (BNxx:BZxx)]],1)),"X","")</f>
        <v/>
      </c>
      <c r="C123" t="str">
        <f t="shared" si="7"/>
        <v>X</v>
      </c>
      <c r="D123" t="str">
        <f t="shared" si="8"/>
        <v/>
      </c>
      <c r="E123" t="str">
        <f t="shared" si="9"/>
        <v/>
      </c>
      <c r="F123" t="str">
        <f t="shared" si="10"/>
        <v/>
      </c>
      <c r="G123" t="str">
        <f t="shared" si="11"/>
        <v/>
      </c>
      <c r="H123" t="str">
        <f t="shared" si="12"/>
        <v/>
      </c>
      <c r="J123" t="str">
        <f>"_"&amp;_xlfn.CONCAT(Leverancespecifikation!V126:BJ126,Leverancespecifikation!BN126:BZ126)</f>
        <v>_KON300KON325KON325</v>
      </c>
    </row>
    <row r="124" spans="1:10" x14ac:dyDescent="0.25">
      <c r="A124" t="str">
        <f>Leverancespecifikation!C127</f>
        <v>123Ramper, Stål, Alu, Sammensatte</v>
      </c>
      <c r="B124" t="str">
        <f>IF(ISNUMBER(FIND("_ARK",Tabel2[[#This Row],[Kilde: 3. Leverancespecifikation
Sammenkædning af kolonnerne (Vxx:BJxx) &amp; (BNxx:BZxx)]],1)),"X","")</f>
        <v>X</v>
      </c>
      <c r="C124" t="str">
        <f t="shared" si="7"/>
        <v/>
      </c>
      <c r="D124" t="str">
        <f t="shared" si="8"/>
        <v/>
      </c>
      <c r="E124" t="str">
        <f t="shared" si="9"/>
        <v/>
      </c>
      <c r="F124" t="str">
        <f t="shared" si="10"/>
        <v/>
      </c>
      <c r="G124" t="str">
        <f t="shared" si="11"/>
        <v/>
      </c>
      <c r="H124" t="str">
        <f t="shared" si="12"/>
        <v/>
      </c>
      <c r="J124" t="str">
        <f>"_"&amp;_xlfn.CONCAT(Leverancespecifikation!V127:BJ127,Leverancespecifikation!BN127:BZ127)</f>
        <v>_ARK300ARK325ARK325</v>
      </c>
    </row>
    <row r="125" spans="1:10" x14ac:dyDescent="0.25">
      <c r="A125" t="str">
        <f>Leverancespecifikation!C128</f>
        <v>124Sammensatte bygningsdele</v>
      </c>
      <c r="B125" t="str">
        <f>IF(ISNUMBER(FIND("_ARK",Tabel2[[#This Row],[Kilde: 3. Leverancespecifikation
Sammenkædning af kolonnerne (Vxx:BJxx) &amp; (BNxx:BZxx)]],1)),"X","")</f>
        <v/>
      </c>
      <c r="C125" t="str">
        <f t="shared" si="7"/>
        <v/>
      </c>
      <c r="D125" t="str">
        <f t="shared" si="8"/>
        <v/>
      </c>
      <c r="E125" t="str">
        <f t="shared" si="9"/>
        <v/>
      </c>
      <c r="F125" t="str">
        <f t="shared" si="10"/>
        <v/>
      </c>
      <c r="G125" t="str">
        <f t="shared" si="11"/>
        <v/>
      </c>
      <c r="H125" t="str">
        <f t="shared" si="12"/>
        <v/>
      </c>
      <c r="J125" t="str">
        <f>"_"&amp;_xlfn.CONCAT(Leverancespecifikation!V128:BJ128,Leverancespecifikation!BN128:BZ128)</f>
        <v>_</v>
      </c>
    </row>
    <row r="126" spans="1:10" x14ac:dyDescent="0.25">
      <c r="A126" t="str">
        <f>Leverancespecifikation!C129</f>
        <v>125Badekabiner</v>
      </c>
      <c r="B126" t="str">
        <f>IF(ISNUMBER(FIND("_ARK",Tabel2[[#This Row],[Kilde: 3. Leverancespecifikation
Sammenkædning af kolonnerne (Vxx:BJxx) &amp; (BNxx:BZxx)]],1)),"X","")</f>
        <v/>
      </c>
      <c r="C126" t="str">
        <f t="shared" si="7"/>
        <v/>
      </c>
      <c r="D126" t="str">
        <f t="shared" si="8"/>
        <v/>
      </c>
      <c r="E126" t="str">
        <f t="shared" si="9"/>
        <v/>
      </c>
      <c r="F126" t="str">
        <f t="shared" si="10"/>
        <v/>
      </c>
      <c r="G126" t="str">
        <f t="shared" si="11"/>
        <v/>
      </c>
      <c r="H126" t="str">
        <f t="shared" si="12"/>
        <v/>
      </c>
      <c r="J126" t="str">
        <f>"_"&amp;_xlfn.CONCAT(Leverancespecifikation!V129:BJ129,Leverancespecifikation!BN129:BZ129)</f>
        <v>_</v>
      </c>
    </row>
    <row r="127" spans="1:10" x14ac:dyDescent="0.25">
      <c r="A127" t="str">
        <f>Leverancespecifikation!C130</f>
        <v>126Elevatorer, lifte og eskalatorer</v>
      </c>
      <c r="B127" t="str">
        <f>IF(ISNUMBER(FIND("_ARK",Tabel2[[#This Row],[Kilde: 3. Leverancespecifikation
Sammenkædning af kolonnerne (Vxx:BJxx) &amp; (BNxx:BZxx)]],1)),"X","")</f>
        <v/>
      </c>
      <c r="C127" t="str">
        <f t="shared" si="7"/>
        <v/>
      </c>
      <c r="D127" t="str">
        <f t="shared" si="8"/>
        <v/>
      </c>
      <c r="E127" t="str">
        <f t="shared" si="9"/>
        <v/>
      </c>
      <c r="F127" t="str">
        <f t="shared" si="10"/>
        <v/>
      </c>
      <c r="G127" t="str">
        <f t="shared" si="11"/>
        <v/>
      </c>
      <c r="H127" t="str">
        <f t="shared" si="12"/>
        <v/>
      </c>
      <c r="J127" t="str">
        <f>"_"&amp;_xlfn.CONCAT(Leverancespecifikation!V130:BJ130,Leverancespecifikation!BN130:BZ130)</f>
        <v>_</v>
      </c>
    </row>
    <row r="128" spans="1:10" x14ac:dyDescent="0.25">
      <c r="A128" t="str">
        <f>Leverancespecifikation!C131</f>
        <v>127Elevator</v>
      </c>
      <c r="B128" t="str">
        <f>IF(ISNUMBER(FIND("_ARK",Tabel2[[#This Row],[Kilde: 3. Leverancespecifikation
Sammenkædning af kolonnerne (Vxx:BJxx) &amp; (BNxx:BZxx)]],1)),"X","")</f>
        <v/>
      </c>
      <c r="C128" t="str">
        <f t="shared" si="7"/>
        <v/>
      </c>
      <c r="D128" t="str">
        <f t="shared" si="8"/>
        <v/>
      </c>
      <c r="E128" t="str">
        <f t="shared" si="9"/>
        <v/>
      </c>
      <c r="F128" t="str">
        <f t="shared" si="10"/>
        <v/>
      </c>
      <c r="G128" t="str">
        <f t="shared" si="11"/>
        <v/>
      </c>
      <c r="H128" t="str">
        <f t="shared" si="12"/>
        <v/>
      </c>
      <c r="J128" t="str">
        <f>"_"&amp;_xlfn.CONCAT(Leverancespecifikation!V131:BJ131,Leverancespecifikation!BN131:BZ131)</f>
        <v>_</v>
      </c>
    </row>
    <row r="129" spans="1:10" x14ac:dyDescent="0.25">
      <c r="A129" t="str">
        <f>Leverancespecifikation!C132</f>
        <v>128Lift</v>
      </c>
      <c r="B129" t="str">
        <f>IF(ISNUMBER(FIND("_ARK",Tabel2[[#This Row],[Kilde: 3. Leverancespecifikation
Sammenkædning af kolonnerne (Vxx:BJxx) &amp; (BNxx:BZxx)]],1)),"X","")</f>
        <v/>
      </c>
      <c r="C129" t="str">
        <f t="shared" si="7"/>
        <v/>
      </c>
      <c r="D129" t="str">
        <f t="shared" si="8"/>
        <v/>
      </c>
      <c r="E129" t="str">
        <f t="shared" si="9"/>
        <v/>
      </c>
      <c r="F129" t="str">
        <f t="shared" si="10"/>
        <v/>
      </c>
      <c r="G129" t="str">
        <f t="shared" si="11"/>
        <v/>
      </c>
      <c r="H129" t="str">
        <f t="shared" si="12"/>
        <v/>
      </c>
      <c r="J129" t="str">
        <f>"_"&amp;_xlfn.CONCAT(Leverancespecifikation!V132:BJ132,Leverancespecifikation!BN132:BZ132)</f>
        <v>_</v>
      </c>
    </row>
    <row r="130" spans="1:10" x14ac:dyDescent="0.25">
      <c r="A130" t="str">
        <f>Leverancespecifikation!C133</f>
        <v>129Eskalator</v>
      </c>
      <c r="B130" t="str">
        <f>IF(ISNUMBER(FIND("_ARK",Tabel2[[#This Row],[Kilde: 3. Leverancespecifikation
Sammenkædning af kolonnerne (Vxx:BJxx) &amp; (BNxx:BZxx)]],1)),"X","")</f>
        <v/>
      </c>
      <c r="C130" t="str">
        <f t="shared" si="7"/>
        <v/>
      </c>
      <c r="D130" t="str">
        <f t="shared" si="8"/>
        <v/>
      </c>
      <c r="E130" t="str">
        <f t="shared" si="9"/>
        <v/>
      </c>
      <c r="F130" t="str">
        <f t="shared" si="10"/>
        <v/>
      </c>
      <c r="G130" t="str">
        <f t="shared" si="11"/>
        <v/>
      </c>
      <c r="H130" t="str">
        <f t="shared" si="12"/>
        <v/>
      </c>
      <c r="J130" t="str">
        <f>"_"&amp;_xlfn.CONCAT(Leverancespecifikation!V133:BJ133,Leverancespecifikation!BN133:BZ133)</f>
        <v>_</v>
      </c>
    </row>
    <row r="131" spans="1:10" x14ac:dyDescent="0.25">
      <c r="A131" t="str">
        <f>Leverancespecifikation!C134</f>
        <v>130Øvrige Konstruktionsobjekter</v>
      </c>
      <c r="B131" t="str">
        <f>IF(ISNUMBER(FIND("_ARK",Tabel2[[#This Row],[Kilde: 3. Leverancespecifikation
Sammenkædning af kolonnerne (Vxx:BJxx) &amp; (BNxx:BZxx)]],1)),"X","")</f>
        <v/>
      </c>
      <c r="C131" t="str">
        <f t="shared" ref="C131:C194" si="13">IF(ISNUMBER(FIND("KON",J131,1)),"X","")</f>
        <v/>
      </c>
      <c r="D131" t="str">
        <f t="shared" ref="D131:D194" si="14">IF(ISNUMBER(FIND("EL",J131,1)),"X","")</f>
        <v/>
      </c>
      <c r="E131" t="str">
        <f t="shared" ref="E131:E194" si="15">IF(ISNUMBER(FIND("VVS",J131,1)),"X","")</f>
        <v/>
      </c>
      <c r="F131" t="str">
        <f t="shared" ref="F131:F194" si="16">IF(ISNUMBER(FIND("VEN",J131,1)),"X","")</f>
        <v/>
      </c>
      <c r="G131" t="str">
        <f t="shared" ref="G131:G194" si="17">IF(ISNUMBER(FIND("ENT",J131,1)),"X","")</f>
        <v/>
      </c>
      <c r="H131" t="str">
        <f t="shared" ref="H131:H194" si="18">IF(ISNUMBER(FIND("LAN",J131,1)),"X","")</f>
        <v/>
      </c>
      <c r="J131" t="str">
        <f>"_"&amp;_xlfn.CONCAT(Leverancespecifikation!V134:BJ134,Leverancespecifikation!BN134:BZ134)</f>
        <v>_</v>
      </c>
    </row>
    <row r="132" spans="1:10" x14ac:dyDescent="0.25">
      <c r="A132" t="str">
        <f>Leverancespecifikation!C135</f>
        <v>131Trækforbindelser</v>
      </c>
      <c r="B132" t="str">
        <f>IF(ISNUMBER(FIND("_ARK",Tabel2[[#This Row],[Kilde: 3. Leverancespecifikation
Sammenkædning af kolonnerne (Vxx:BJxx) &amp; (BNxx:BZxx)]],1)),"X","")</f>
        <v/>
      </c>
      <c r="C132" t="str">
        <f t="shared" si="13"/>
        <v/>
      </c>
      <c r="D132" t="str">
        <f t="shared" si="14"/>
        <v/>
      </c>
      <c r="E132" t="str">
        <f t="shared" si="15"/>
        <v/>
      </c>
      <c r="F132" t="str">
        <f t="shared" si="16"/>
        <v/>
      </c>
      <c r="G132" t="str">
        <f t="shared" si="17"/>
        <v/>
      </c>
      <c r="H132" t="str">
        <f t="shared" si="18"/>
        <v/>
      </c>
      <c r="J132" t="str">
        <f>"_"&amp;_xlfn.CONCAT(Leverancespecifikation!V135:BJ135,Leverancespecifikation!BN135:BZ135)</f>
        <v>_</v>
      </c>
    </row>
    <row r="133" spans="1:10" x14ac:dyDescent="0.25">
      <c r="A133" t="str">
        <f>Leverancespecifikation!C136</f>
        <v>132Korrugerede rør og trækforbindelser i betonelementer</v>
      </c>
      <c r="B133" t="str">
        <f>IF(ISNUMBER(FIND("_ARK",Tabel2[[#This Row],[Kilde: 3. Leverancespecifikation
Sammenkædning af kolonnerne (Vxx:BJxx) &amp; (BNxx:BZxx)]],1)),"X","")</f>
        <v/>
      </c>
      <c r="C133" t="str">
        <f t="shared" si="13"/>
        <v>X</v>
      </c>
      <c r="D133" t="str">
        <f t="shared" si="14"/>
        <v/>
      </c>
      <c r="E133" t="str">
        <f t="shared" si="15"/>
        <v/>
      </c>
      <c r="F133" t="str">
        <f t="shared" si="16"/>
        <v/>
      </c>
      <c r="G133" t="str">
        <f t="shared" si="17"/>
        <v/>
      </c>
      <c r="H133" t="str">
        <f t="shared" si="18"/>
        <v/>
      </c>
      <c r="J133" t="str">
        <f>"_"&amp;_xlfn.CONCAT(Leverancespecifikation!V136:BJ136,Leverancespecifikation!BN136:BZ136)</f>
        <v>_KONKONKON</v>
      </c>
    </row>
    <row r="134" spans="1:10" x14ac:dyDescent="0.25">
      <c r="A134" t="str">
        <f>Leverancespecifikation!C137</f>
        <v xml:space="preserve">133Korrugerede rør inkl. armering og trækforbindelser i betonelementer </v>
      </c>
      <c r="B134" t="str">
        <f>IF(ISNUMBER(FIND("_ARK",Tabel2[[#This Row],[Kilde: 3. Leverancespecifikation
Sammenkædning af kolonnerne (Vxx:BJxx) &amp; (BNxx:BZxx)]],1)),"X","")</f>
        <v/>
      </c>
      <c r="C134" t="str">
        <f t="shared" si="13"/>
        <v>X</v>
      </c>
      <c r="D134" t="str">
        <f t="shared" si="14"/>
        <v/>
      </c>
      <c r="E134" t="str">
        <f t="shared" si="15"/>
        <v/>
      </c>
      <c r="F134" t="str">
        <f t="shared" si="16"/>
        <v/>
      </c>
      <c r="G134" t="str">
        <f t="shared" si="17"/>
        <v/>
      </c>
      <c r="H134" t="str">
        <f t="shared" si="18"/>
        <v/>
      </c>
      <c r="J134" t="str">
        <f>"_"&amp;_xlfn.CONCAT(Leverancespecifikation!V137:BJ137,Leverancespecifikation!BN137:BZ137)</f>
        <v>_KONKONKON</v>
      </c>
    </row>
    <row r="135" spans="1:10" x14ac:dyDescent="0.25">
      <c r="A135" t="str">
        <f>Leverancespecifikation!C138</f>
        <v>134Fugelåse</v>
      </c>
      <c r="B135" t="str">
        <f>IF(ISNUMBER(FIND("_ARK",Tabel2[[#This Row],[Kilde: 3. Leverancespecifikation
Sammenkædning af kolonnerne (Vxx:BJxx) &amp; (BNxx:BZxx)]],1)),"X","")</f>
        <v/>
      </c>
      <c r="C135" t="str">
        <f t="shared" si="13"/>
        <v/>
      </c>
      <c r="D135" t="str">
        <f t="shared" si="14"/>
        <v/>
      </c>
      <c r="E135" t="str">
        <f t="shared" si="15"/>
        <v/>
      </c>
      <c r="F135" t="str">
        <f t="shared" si="16"/>
        <v/>
      </c>
      <c r="G135" t="str">
        <f t="shared" si="17"/>
        <v/>
      </c>
      <c r="H135" t="str">
        <f t="shared" si="18"/>
        <v/>
      </c>
      <c r="J135" t="str">
        <f>"_"&amp;_xlfn.CONCAT(Leverancespecifikation!V138:BJ138,Leverancespecifikation!BN138:BZ138)</f>
        <v>_</v>
      </c>
    </row>
    <row r="136" spans="1:10" x14ac:dyDescent="0.25">
      <c r="A136" t="str">
        <f>Leverancespecifikation!C139</f>
        <v>135Fugelåse - Hovedgeometri med udsparinger og fugebredder</v>
      </c>
      <c r="B136" t="str">
        <f>IF(ISNUMBER(FIND("_ARK",Tabel2[[#This Row],[Kilde: 3. Leverancespecifikation
Sammenkædning af kolonnerne (Vxx:BJxx) &amp; (BNxx:BZxx)]],1)),"X","")</f>
        <v/>
      </c>
      <c r="C136" t="str">
        <f t="shared" si="13"/>
        <v>X</v>
      </c>
      <c r="D136" t="str">
        <f t="shared" si="14"/>
        <v/>
      </c>
      <c r="E136" t="str">
        <f t="shared" si="15"/>
        <v/>
      </c>
      <c r="F136" t="str">
        <f t="shared" si="16"/>
        <v/>
      </c>
      <c r="G136" t="str">
        <f t="shared" si="17"/>
        <v/>
      </c>
      <c r="H136" t="str">
        <f t="shared" si="18"/>
        <v/>
      </c>
      <c r="J136" t="str">
        <f>"_"&amp;_xlfn.CONCAT(Leverancespecifikation!V139:BJ139,Leverancespecifikation!BN139:BZ139)</f>
        <v>_KONKONKON</v>
      </c>
    </row>
    <row r="137" spans="1:10" x14ac:dyDescent="0.25">
      <c r="A137" t="str">
        <f>Leverancespecifikation!C140</f>
        <v xml:space="preserve">136Fugelåse - Hovedgeometri med udsparinger og fugebredder inkl. wirebokse, wireløkker og U-bøjler </v>
      </c>
      <c r="B137" t="str">
        <f>IF(ISNUMBER(FIND("_ARK",Tabel2[[#This Row],[Kilde: 3. Leverancespecifikation
Sammenkædning af kolonnerne (Vxx:BJxx) &amp; (BNxx:BZxx)]],1)),"X","")</f>
        <v/>
      </c>
      <c r="C137" t="str">
        <f t="shared" si="13"/>
        <v>X</v>
      </c>
      <c r="D137" t="str">
        <f t="shared" si="14"/>
        <v/>
      </c>
      <c r="E137" t="str">
        <f t="shared" si="15"/>
        <v/>
      </c>
      <c r="F137" t="str">
        <f t="shared" si="16"/>
        <v/>
      </c>
      <c r="G137" t="str">
        <f t="shared" si="17"/>
        <v/>
      </c>
      <c r="H137" t="str">
        <f t="shared" si="18"/>
        <v/>
      </c>
      <c r="J137" t="str">
        <f>"_"&amp;_xlfn.CONCAT(Leverancespecifikation!V140:BJ140,Leverancespecifikation!BN140:BZ140)</f>
        <v>_KONKONKON</v>
      </c>
    </row>
    <row r="138" spans="1:10" x14ac:dyDescent="0.25">
      <c r="A138" t="str">
        <f>Leverancespecifikation!C141</f>
        <v>137Understøbninger under betonelementer</v>
      </c>
      <c r="B138" t="str">
        <f>IF(ISNUMBER(FIND("_ARK",Tabel2[[#This Row],[Kilde: 3. Leverancespecifikation
Sammenkædning af kolonnerne (Vxx:BJxx) &amp; (BNxx:BZxx)]],1)),"X","")</f>
        <v/>
      </c>
      <c r="C138" t="str">
        <f t="shared" si="13"/>
        <v>X</v>
      </c>
      <c r="D138" t="str">
        <f t="shared" si="14"/>
        <v/>
      </c>
      <c r="E138" t="str">
        <f t="shared" si="15"/>
        <v/>
      </c>
      <c r="F138" t="str">
        <f t="shared" si="16"/>
        <v/>
      </c>
      <c r="G138" t="str">
        <f t="shared" si="17"/>
        <v/>
      </c>
      <c r="H138" t="str">
        <f t="shared" si="18"/>
        <v/>
      </c>
      <c r="J138" t="str">
        <f>"_"&amp;_xlfn.CONCAT(Leverancespecifikation!V141:BJ141,Leverancespecifikation!BN141:BZ141)</f>
        <v>_KONKONKON</v>
      </c>
    </row>
    <row r="139" spans="1:10" x14ac:dyDescent="0.25">
      <c r="A139" t="str">
        <f>Leverancespecifikation!C142</f>
        <v>138Kant- og dækudstøbninger</v>
      </c>
      <c r="B139" t="str">
        <f>IF(ISNUMBER(FIND("_ARK",Tabel2[[#This Row],[Kilde: 3. Leverancespecifikation
Sammenkædning af kolonnerne (Vxx:BJxx) &amp; (BNxx:BZxx)]],1)),"X","")</f>
        <v/>
      </c>
      <c r="C139" t="str">
        <f t="shared" si="13"/>
        <v>X</v>
      </c>
      <c r="D139" t="str">
        <f t="shared" si="14"/>
        <v/>
      </c>
      <c r="E139" t="str">
        <f t="shared" si="15"/>
        <v/>
      </c>
      <c r="F139" t="str">
        <f t="shared" si="16"/>
        <v/>
      </c>
      <c r="G139" t="str">
        <f t="shared" si="17"/>
        <v/>
      </c>
      <c r="H139" t="str">
        <f t="shared" si="18"/>
        <v/>
      </c>
      <c r="J139" t="str">
        <f>"_"&amp;_xlfn.CONCAT(Leverancespecifikation!V142:BJ142,Leverancespecifikation!BN142:BZ142)</f>
        <v>_KONKONKON</v>
      </c>
    </row>
    <row r="140" spans="1:10" x14ac:dyDescent="0.25">
      <c r="A140" t="str">
        <f>Leverancespecifikation!C143</f>
        <v>139Dorne til trapper, reposser og ramper</v>
      </c>
      <c r="B140" t="str">
        <f>IF(ISNUMBER(FIND("_ARK",Tabel2[[#This Row],[Kilde: 3. Leverancespecifikation
Sammenkædning af kolonnerne (Vxx:BJxx) &amp; (BNxx:BZxx)]],1)),"X","")</f>
        <v/>
      </c>
      <c r="C140" t="str">
        <f t="shared" si="13"/>
        <v>X</v>
      </c>
      <c r="D140" t="str">
        <f t="shared" si="14"/>
        <v/>
      </c>
      <c r="E140" t="str">
        <f t="shared" si="15"/>
        <v/>
      </c>
      <c r="F140" t="str">
        <f t="shared" si="16"/>
        <v/>
      </c>
      <c r="G140" t="str">
        <f t="shared" si="17"/>
        <v/>
      </c>
      <c r="H140" t="str">
        <f t="shared" si="18"/>
        <v/>
      </c>
      <c r="J140" t="str">
        <f>"_"&amp;_xlfn.CONCAT(Leverancespecifikation!V143:BJ143,Leverancespecifikation!BN143:BZ143)</f>
        <v>_KONKONKON</v>
      </c>
    </row>
    <row r="141" spans="1:10" x14ac:dyDescent="0.25">
      <c r="A141" t="str">
        <f>Leverancespecifikation!C144</f>
        <v>140Dilatationsfuger i dæk og vægge</v>
      </c>
      <c r="B141" t="str">
        <f>IF(ISNUMBER(FIND("_ARK",Tabel2[[#This Row],[Kilde: 3. Leverancespecifikation
Sammenkædning af kolonnerne (Vxx:BJxx) &amp; (BNxx:BZxx)]],1)),"X","")</f>
        <v/>
      </c>
      <c r="C141" t="str">
        <f t="shared" si="13"/>
        <v>X</v>
      </c>
      <c r="D141" t="str">
        <f t="shared" si="14"/>
        <v/>
      </c>
      <c r="E141" t="str">
        <f t="shared" si="15"/>
        <v/>
      </c>
      <c r="F141" t="str">
        <f t="shared" si="16"/>
        <v/>
      </c>
      <c r="G141" t="str">
        <f t="shared" si="17"/>
        <v/>
      </c>
      <c r="H141" t="str">
        <f t="shared" si="18"/>
        <v/>
      </c>
      <c r="J141" t="str">
        <f>"_"&amp;_xlfn.CONCAT(Leverancespecifikation!V144:BJ144,Leverancespecifikation!BN144:BZ144)</f>
        <v>_KONKONKON</v>
      </c>
    </row>
    <row r="142" spans="1:10" x14ac:dyDescent="0.25">
      <c r="A142" t="str">
        <f>Leverancespecifikation!C145</f>
        <v>141Lejer- og lejeplader</v>
      </c>
      <c r="B142" t="str">
        <f>IF(ISNUMBER(FIND("_ARK",Tabel2[[#This Row],[Kilde: 3. Leverancespecifikation
Sammenkædning af kolonnerne (Vxx:BJxx) &amp; (BNxx:BZxx)]],1)),"X","")</f>
        <v/>
      </c>
      <c r="C142" t="str">
        <f t="shared" si="13"/>
        <v>X</v>
      </c>
      <c r="D142" t="str">
        <f t="shared" si="14"/>
        <v/>
      </c>
      <c r="E142" t="str">
        <f t="shared" si="15"/>
        <v/>
      </c>
      <c r="F142" t="str">
        <f t="shared" si="16"/>
        <v/>
      </c>
      <c r="G142" t="str">
        <f t="shared" si="17"/>
        <v/>
      </c>
      <c r="H142" t="str">
        <f t="shared" si="18"/>
        <v/>
      </c>
      <c r="J142" t="str">
        <f>"_"&amp;_xlfn.CONCAT(Leverancespecifikation!V145:BJ145,Leverancespecifikation!BN145:BZ145)</f>
        <v>_KONKONKON</v>
      </c>
    </row>
    <row r="143" spans="1:10" x14ac:dyDescent="0.25">
      <c r="A143" t="str">
        <f>Leverancespecifikation!C146</f>
        <v>142Komplettering</v>
      </c>
      <c r="B143" t="str">
        <f>IF(ISNUMBER(FIND("_ARK",Tabel2[[#This Row],[Kilde: 3. Leverancespecifikation
Sammenkædning af kolonnerne (Vxx:BJxx) &amp; (BNxx:BZxx)]],1)),"X","")</f>
        <v/>
      </c>
      <c r="C143" t="str">
        <f t="shared" si="13"/>
        <v/>
      </c>
      <c r="D143" t="str">
        <f t="shared" si="14"/>
        <v/>
      </c>
      <c r="E143" t="str">
        <f t="shared" si="15"/>
        <v/>
      </c>
      <c r="F143" t="str">
        <f t="shared" si="16"/>
        <v/>
      </c>
      <c r="G143" t="str">
        <f t="shared" si="17"/>
        <v/>
      </c>
      <c r="H143" t="str">
        <f t="shared" si="18"/>
        <v/>
      </c>
      <c r="J143" t="str">
        <f>"_"&amp;_xlfn.CONCAT(Leverancespecifikation!V146:BJ146,Leverancespecifikation!BN146:BZ146)</f>
        <v>_</v>
      </c>
    </row>
    <row r="144" spans="1:10" x14ac:dyDescent="0.25">
      <c r="A144" t="str">
        <f>Leverancespecifikation!C147</f>
        <v>143Døre, vinduer og Porte</v>
      </c>
      <c r="B144" t="str">
        <f>IF(ISNUMBER(FIND("_ARK",Tabel2[[#This Row],[Kilde: 3. Leverancespecifikation
Sammenkædning af kolonnerne (Vxx:BJxx) &amp; (BNxx:BZxx)]],1)),"X","")</f>
        <v/>
      </c>
      <c r="C144" t="str">
        <f t="shared" si="13"/>
        <v/>
      </c>
      <c r="D144" t="str">
        <f t="shared" si="14"/>
        <v/>
      </c>
      <c r="E144" t="str">
        <f t="shared" si="15"/>
        <v/>
      </c>
      <c r="F144" t="str">
        <f t="shared" si="16"/>
        <v/>
      </c>
      <c r="G144" t="str">
        <f t="shared" si="17"/>
        <v/>
      </c>
      <c r="H144" t="str">
        <f t="shared" si="18"/>
        <v/>
      </c>
      <c r="J144" t="str">
        <f>"_"&amp;_xlfn.CONCAT(Leverancespecifikation!V147:BJ147,Leverancespecifikation!BN147:BZ147)</f>
        <v>_</v>
      </c>
    </row>
    <row r="145" spans="1:10" x14ac:dyDescent="0.25">
      <c r="A145" t="str">
        <f>Leverancespecifikation!C148</f>
        <v>144Vinduer</v>
      </c>
      <c r="B145" t="str">
        <f>IF(ISNUMBER(FIND("_ARK",Tabel2[[#This Row],[Kilde: 3. Leverancespecifikation
Sammenkædning af kolonnerne (Vxx:BJxx) &amp; (BNxx:BZxx)]],1)),"X","")</f>
        <v>X</v>
      </c>
      <c r="C145" t="str">
        <f t="shared" si="13"/>
        <v/>
      </c>
      <c r="D145" t="str">
        <f t="shared" si="14"/>
        <v/>
      </c>
      <c r="E145" t="str">
        <f t="shared" si="15"/>
        <v/>
      </c>
      <c r="F145" t="str">
        <f t="shared" si="16"/>
        <v/>
      </c>
      <c r="G145" t="str">
        <f t="shared" si="17"/>
        <v/>
      </c>
      <c r="H145" t="str">
        <f t="shared" si="18"/>
        <v/>
      </c>
      <c r="J145" t="str">
        <f>"_"&amp;_xlfn.CONCAT(Leverancespecifikation!V148:BJ148,Leverancespecifikation!BN148:BZ148)</f>
        <v>_ARK200ARK300ARK325ARK325</v>
      </c>
    </row>
    <row r="146" spans="1:10" x14ac:dyDescent="0.25">
      <c r="A146" t="str">
        <f>Leverancespecifikation!C149</f>
        <v>145Ovenlys, røg- og taglemme</v>
      </c>
      <c r="B146" t="str">
        <f>IF(ISNUMBER(FIND("_ARK",Tabel2[[#This Row],[Kilde: 3. Leverancespecifikation
Sammenkædning af kolonnerne (Vxx:BJxx) &amp; (BNxx:BZxx)]],1)),"X","")</f>
        <v>X</v>
      </c>
      <c r="C146" t="str">
        <f t="shared" si="13"/>
        <v/>
      </c>
      <c r="D146" t="str">
        <f t="shared" si="14"/>
        <v/>
      </c>
      <c r="E146" t="str">
        <f t="shared" si="15"/>
        <v/>
      </c>
      <c r="F146" t="str">
        <f t="shared" si="16"/>
        <v/>
      </c>
      <c r="G146" t="str">
        <f t="shared" si="17"/>
        <v/>
      </c>
      <c r="H146" t="str">
        <f t="shared" si="18"/>
        <v/>
      </c>
      <c r="J146" t="str">
        <f>"_"&amp;_xlfn.CONCAT(Leverancespecifikation!V149:BJ149,Leverancespecifikation!BN149:BZ149)</f>
        <v>_ARK300ARK325ARK325</v>
      </c>
    </row>
    <row r="147" spans="1:10" x14ac:dyDescent="0.25">
      <c r="A147" t="str">
        <f>Leverancespecifikation!C150</f>
        <v>146Døre</v>
      </c>
      <c r="B147" t="str">
        <f>IF(ISNUMBER(FIND("_ARK",Tabel2[[#This Row],[Kilde: 3. Leverancespecifikation
Sammenkædning af kolonnerne (Vxx:BJxx) &amp; (BNxx:BZxx)]],1)),"X","")</f>
        <v>X</v>
      </c>
      <c r="C147" t="str">
        <f t="shared" si="13"/>
        <v/>
      </c>
      <c r="D147" t="str">
        <f t="shared" si="14"/>
        <v/>
      </c>
      <c r="E147" t="str">
        <f t="shared" si="15"/>
        <v/>
      </c>
      <c r="F147" t="str">
        <f t="shared" si="16"/>
        <v/>
      </c>
      <c r="G147" t="str">
        <f t="shared" si="17"/>
        <v/>
      </c>
      <c r="H147" t="str">
        <f t="shared" si="18"/>
        <v/>
      </c>
      <c r="J147" t="str">
        <f>"_"&amp;_xlfn.CONCAT(Leverancespecifikation!V150:BJ150,Leverancespecifikation!BN150:BZ150)</f>
        <v>_ARK200ARK300ARK325ARK325</v>
      </c>
    </row>
    <row r="148" spans="1:10" x14ac:dyDescent="0.25">
      <c r="A148" t="str">
        <f>Leverancespecifikation!C151</f>
        <v>147Karruseldøre</v>
      </c>
      <c r="B148" t="str">
        <f>IF(ISNUMBER(FIND("_ARK",Tabel2[[#This Row],[Kilde: 3. Leverancespecifikation
Sammenkædning af kolonnerne (Vxx:BJxx) &amp; (BNxx:BZxx)]],1)),"X","")</f>
        <v>X</v>
      </c>
      <c r="C148" t="str">
        <f t="shared" si="13"/>
        <v/>
      </c>
      <c r="D148" t="str">
        <f t="shared" si="14"/>
        <v/>
      </c>
      <c r="E148" t="str">
        <f t="shared" si="15"/>
        <v/>
      </c>
      <c r="F148" t="str">
        <f t="shared" si="16"/>
        <v/>
      </c>
      <c r="G148" t="str">
        <f t="shared" si="17"/>
        <v/>
      </c>
      <c r="H148" t="str">
        <f t="shared" si="18"/>
        <v/>
      </c>
      <c r="J148" t="str">
        <f>"_"&amp;_xlfn.CONCAT(Leverancespecifikation!V151:BJ151,Leverancespecifikation!BN151:BZ151)</f>
        <v>_ARK300ARK325ARK325</v>
      </c>
    </row>
    <row r="149" spans="1:10" x14ac:dyDescent="0.25">
      <c r="A149" t="str">
        <f>Leverancespecifikation!C152</f>
        <v>148Porte</v>
      </c>
      <c r="B149" t="str">
        <f>IF(ISNUMBER(FIND("_ARK",Tabel2[[#This Row],[Kilde: 3. Leverancespecifikation
Sammenkædning af kolonnerne (Vxx:BJxx) &amp; (BNxx:BZxx)]],1)),"X","")</f>
        <v>X</v>
      </c>
      <c r="C149" t="str">
        <f t="shared" si="13"/>
        <v/>
      </c>
      <c r="D149" t="str">
        <f t="shared" si="14"/>
        <v/>
      </c>
      <c r="E149" t="str">
        <f t="shared" si="15"/>
        <v/>
      </c>
      <c r="F149" t="str">
        <f t="shared" si="16"/>
        <v/>
      </c>
      <c r="G149" t="str">
        <f t="shared" si="17"/>
        <v/>
      </c>
      <c r="H149" t="str">
        <f t="shared" si="18"/>
        <v/>
      </c>
      <c r="J149" t="str">
        <f>"_"&amp;_xlfn.CONCAT(Leverancespecifikation!V152:BJ152,Leverancespecifikation!BN152:BZ152)</f>
        <v>_ARK300ARK325ARK325</v>
      </c>
    </row>
    <row r="150" spans="1:10" x14ac:dyDescent="0.25">
      <c r="A150" t="str">
        <f>Leverancespecifikation!C153</f>
        <v>149Jalousier og gitre</v>
      </c>
      <c r="B150" t="str">
        <f>IF(ISNUMBER(FIND("_ARK",Tabel2[[#This Row],[Kilde: 3. Leverancespecifikation
Sammenkædning af kolonnerne (Vxx:BJxx) &amp; (BNxx:BZxx)]],1)),"X","")</f>
        <v>X</v>
      </c>
      <c r="C150" t="str">
        <f t="shared" si="13"/>
        <v/>
      </c>
      <c r="D150" t="str">
        <f t="shared" si="14"/>
        <v/>
      </c>
      <c r="E150" t="str">
        <f t="shared" si="15"/>
        <v/>
      </c>
      <c r="F150" t="str">
        <f t="shared" si="16"/>
        <v/>
      </c>
      <c r="G150" t="str">
        <f t="shared" si="17"/>
        <v/>
      </c>
      <c r="H150" t="str">
        <f t="shared" si="18"/>
        <v/>
      </c>
      <c r="J150" t="str">
        <f>"_"&amp;_xlfn.CONCAT(Leverancespecifikation!V153:BJ153,Leverancespecifikation!BN153:BZ153)</f>
        <v>_ARK300ARK325ARK325</v>
      </c>
    </row>
    <row r="151" spans="1:10" x14ac:dyDescent="0.25">
      <c r="A151" t="str">
        <f>Leverancespecifikation!C154</f>
        <v>150Facadekomplettering</v>
      </c>
      <c r="B151" t="str">
        <f>IF(ISNUMBER(FIND("_ARK",Tabel2[[#This Row],[Kilde: 3. Leverancespecifikation
Sammenkædning af kolonnerne (Vxx:BJxx) &amp; (BNxx:BZxx)]],1)),"X","")</f>
        <v/>
      </c>
      <c r="C151" t="str">
        <f t="shared" si="13"/>
        <v/>
      </c>
      <c r="D151" t="str">
        <f t="shared" si="14"/>
        <v/>
      </c>
      <c r="E151" t="str">
        <f t="shared" si="15"/>
        <v/>
      </c>
      <c r="F151" t="str">
        <f t="shared" si="16"/>
        <v/>
      </c>
      <c r="G151" t="str">
        <f t="shared" si="17"/>
        <v/>
      </c>
      <c r="H151" t="str">
        <f t="shared" si="18"/>
        <v/>
      </c>
      <c r="J151" t="str">
        <f>"_"&amp;_xlfn.CONCAT(Leverancespecifikation!V154:BJ154,Leverancespecifikation!BN154:BZ154)</f>
        <v>_</v>
      </c>
    </row>
    <row r="152" spans="1:10" x14ac:dyDescent="0.25">
      <c r="A152" t="str">
        <f>Leverancespecifikation!C155</f>
        <v>151Solafkærmning</v>
      </c>
      <c r="B152" t="str">
        <f>IF(ISNUMBER(FIND("_ARK",Tabel2[[#This Row],[Kilde: 3. Leverancespecifikation
Sammenkædning af kolonnerne (Vxx:BJxx) &amp; (BNxx:BZxx)]],1)),"X","")</f>
        <v>X</v>
      </c>
      <c r="C152" t="str">
        <f t="shared" si="13"/>
        <v/>
      </c>
      <c r="D152" t="str">
        <f t="shared" si="14"/>
        <v/>
      </c>
      <c r="E152" t="str">
        <f t="shared" si="15"/>
        <v/>
      </c>
      <c r="F152" t="str">
        <f t="shared" si="16"/>
        <v/>
      </c>
      <c r="G152" t="str">
        <f t="shared" si="17"/>
        <v/>
      </c>
      <c r="H152" t="str">
        <f t="shared" si="18"/>
        <v/>
      </c>
      <c r="J152" t="str">
        <f>"_"&amp;_xlfn.CONCAT(Leverancespecifikation!V155:BJ155,Leverancespecifikation!BN155:BZ155)</f>
        <v>_ARK300ARK325ARK325</v>
      </c>
    </row>
    <row r="153" spans="1:10" x14ac:dyDescent="0.25">
      <c r="A153" t="str">
        <f>Leverancespecifikation!C156</f>
        <v>152Staffage som Rammer, absorbenter, effekter.</v>
      </c>
      <c r="B153" t="str">
        <f>IF(ISNUMBER(FIND("_ARK",Tabel2[[#This Row],[Kilde: 3. Leverancespecifikation
Sammenkædning af kolonnerne (Vxx:BJxx) &amp; (BNxx:BZxx)]],1)),"X","")</f>
        <v>X</v>
      </c>
      <c r="C153" t="str">
        <f t="shared" si="13"/>
        <v/>
      </c>
      <c r="D153" t="str">
        <f t="shared" si="14"/>
        <v/>
      </c>
      <c r="E153" t="str">
        <f t="shared" si="15"/>
        <v/>
      </c>
      <c r="F153" t="str">
        <f t="shared" si="16"/>
        <v/>
      </c>
      <c r="G153" t="str">
        <f t="shared" si="17"/>
        <v/>
      </c>
      <c r="H153" t="str">
        <f t="shared" si="18"/>
        <v/>
      </c>
      <c r="J153" t="str">
        <f>"_"&amp;_xlfn.CONCAT(Leverancespecifikation!V156:BJ156,Leverancespecifikation!BN156:BZ156)</f>
        <v>_ARK300ARK300ARK300</v>
      </c>
    </row>
    <row r="154" spans="1:10" x14ac:dyDescent="0.25">
      <c r="A154" t="str">
        <f>Leverancespecifikation!C157</f>
        <v>153Tage, komplementering</v>
      </c>
      <c r="B154" t="str">
        <f>IF(ISNUMBER(FIND("_ARK",Tabel2[[#This Row],[Kilde: 3. Leverancespecifikation
Sammenkædning af kolonnerne (Vxx:BJxx) &amp; (BNxx:BZxx)]],1)),"X","")</f>
        <v/>
      </c>
      <c r="C154" t="str">
        <f t="shared" si="13"/>
        <v/>
      </c>
      <c r="D154" t="str">
        <f t="shared" si="14"/>
        <v/>
      </c>
      <c r="E154" t="str">
        <f t="shared" si="15"/>
        <v/>
      </c>
      <c r="F154" t="str">
        <f t="shared" si="16"/>
        <v/>
      </c>
      <c r="G154" t="str">
        <f t="shared" si="17"/>
        <v/>
      </c>
      <c r="H154" t="str">
        <f t="shared" si="18"/>
        <v/>
      </c>
      <c r="J154" t="str">
        <f>"_"&amp;_xlfn.CONCAT(Leverancespecifikation!V157:BJ157,Leverancespecifikation!BN157:BZ157)</f>
        <v>_</v>
      </c>
    </row>
    <row r="155" spans="1:10" x14ac:dyDescent="0.25">
      <c r="A155" t="str">
        <f>Leverancespecifikation!C158</f>
        <v>154Kviste</v>
      </c>
      <c r="B155" t="str">
        <f>IF(ISNUMBER(FIND("_ARK",Tabel2[[#This Row],[Kilde: 3. Leverancespecifikation
Sammenkædning af kolonnerne (Vxx:BJxx) &amp; (BNxx:BZxx)]],1)),"X","")</f>
        <v>X</v>
      </c>
      <c r="C155" t="str">
        <f t="shared" si="13"/>
        <v/>
      </c>
      <c r="D155" t="str">
        <f t="shared" si="14"/>
        <v/>
      </c>
      <c r="E155" t="str">
        <f t="shared" si="15"/>
        <v/>
      </c>
      <c r="F155" t="str">
        <f t="shared" si="16"/>
        <v/>
      </c>
      <c r="G155" t="str">
        <f t="shared" si="17"/>
        <v/>
      </c>
      <c r="H155" t="str">
        <f t="shared" si="18"/>
        <v/>
      </c>
      <c r="J155" t="str">
        <f>"_"&amp;_xlfn.CONCAT(Leverancespecifikation!V158:BJ158,Leverancespecifikation!BN158:BZ158)</f>
        <v>_ARK300ARK325ARK325</v>
      </c>
    </row>
    <row r="156" spans="1:10" x14ac:dyDescent="0.25">
      <c r="A156" t="str">
        <f>Leverancespecifikation!C159</f>
        <v>155Faldsikring</v>
      </c>
      <c r="B156" t="str">
        <f>IF(ISNUMBER(FIND("_ARK",Tabel2[[#This Row],[Kilde: 3. Leverancespecifikation
Sammenkædning af kolonnerne (Vxx:BJxx) &amp; (BNxx:BZxx)]],1)),"X","")</f>
        <v>X</v>
      </c>
      <c r="C156" t="str">
        <f t="shared" si="13"/>
        <v/>
      </c>
      <c r="D156" t="str">
        <f t="shared" si="14"/>
        <v/>
      </c>
      <c r="E156" t="str">
        <f t="shared" si="15"/>
        <v/>
      </c>
      <c r="F156" t="str">
        <f t="shared" si="16"/>
        <v/>
      </c>
      <c r="G156" t="str">
        <f t="shared" si="17"/>
        <v/>
      </c>
      <c r="H156" t="str">
        <f t="shared" si="18"/>
        <v/>
      </c>
      <c r="J156" t="str">
        <f>"_"&amp;_xlfn.CONCAT(Leverancespecifikation!V159:BJ159,Leverancespecifikation!BN159:BZ159)</f>
        <v>_ARK325ARK325</v>
      </c>
    </row>
    <row r="157" spans="1:10" x14ac:dyDescent="0.25">
      <c r="A157" t="str">
        <f>Leverancespecifikation!C160</f>
        <v>156Inddækninger</v>
      </c>
      <c r="B157" t="str">
        <f>IF(ISNUMBER(FIND("_ARK",Tabel2[[#This Row],[Kilde: 3. Leverancespecifikation
Sammenkædning af kolonnerne (Vxx:BJxx) &amp; (BNxx:BZxx)]],1)),"X","")</f>
        <v/>
      </c>
      <c r="C157" t="str">
        <f t="shared" si="13"/>
        <v/>
      </c>
      <c r="D157" t="str">
        <f t="shared" si="14"/>
        <v/>
      </c>
      <c r="E157" t="str">
        <f t="shared" si="15"/>
        <v/>
      </c>
      <c r="F157" t="str">
        <f t="shared" si="16"/>
        <v/>
      </c>
      <c r="G157" t="str">
        <f t="shared" si="17"/>
        <v/>
      </c>
      <c r="H157" t="str">
        <f t="shared" si="18"/>
        <v/>
      </c>
      <c r="J157" t="str">
        <f>"_"&amp;_xlfn.CONCAT(Leverancespecifikation!V160:BJ160,Leverancespecifikation!BN160:BZ160)</f>
        <v>_</v>
      </c>
    </row>
    <row r="158" spans="1:10" x14ac:dyDescent="0.25">
      <c r="A158" t="str">
        <f>Leverancespecifikation!C161</f>
        <v>157Værn, afskærmninger og riste</v>
      </c>
      <c r="B158" t="str">
        <f>IF(ISNUMBER(FIND("_ARK",Tabel2[[#This Row],[Kilde: 3. Leverancespecifikation
Sammenkædning af kolonnerne (Vxx:BJxx) &amp; (BNxx:BZxx)]],1)),"X","")</f>
        <v/>
      </c>
      <c r="C158" t="str">
        <f t="shared" si="13"/>
        <v/>
      </c>
      <c r="D158" t="str">
        <f t="shared" si="14"/>
        <v/>
      </c>
      <c r="E158" t="str">
        <f t="shared" si="15"/>
        <v/>
      </c>
      <c r="F158" t="str">
        <f t="shared" si="16"/>
        <v/>
      </c>
      <c r="G158" t="str">
        <f t="shared" si="17"/>
        <v/>
      </c>
      <c r="H158" t="str">
        <f t="shared" si="18"/>
        <v/>
      </c>
      <c r="J158" t="str">
        <f>"_"&amp;_xlfn.CONCAT(Leverancespecifikation!V161:BJ161,Leverancespecifikation!BN161:BZ161)</f>
        <v>_</v>
      </c>
    </row>
    <row r="159" spans="1:10" x14ac:dyDescent="0.25">
      <c r="A159" t="str">
        <f>Leverancespecifikation!C162</f>
        <v xml:space="preserve">158Værn og håndlister </v>
      </c>
      <c r="B159" t="str">
        <f>IF(ISNUMBER(FIND("_ARK",Tabel2[[#This Row],[Kilde: 3. Leverancespecifikation
Sammenkædning af kolonnerne (Vxx:BJxx) &amp; (BNxx:BZxx)]],1)),"X","")</f>
        <v>X</v>
      </c>
      <c r="C159" t="str">
        <f t="shared" si="13"/>
        <v/>
      </c>
      <c r="D159" t="str">
        <f t="shared" si="14"/>
        <v/>
      </c>
      <c r="E159" t="str">
        <f t="shared" si="15"/>
        <v/>
      </c>
      <c r="F159" t="str">
        <f t="shared" si="16"/>
        <v/>
      </c>
      <c r="G159" t="str">
        <f t="shared" si="17"/>
        <v/>
      </c>
      <c r="H159" t="str">
        <f t="shared" si="18"/>
        <v/>
      </c>
      <c r="J159" t="str">
        <f>"_"&amp;_xlfn.CONCAT(Leverancespecifikation!V162:BJ162,Leverancespecifikation!BN162:BZ162)</f>
        <v>_ARK300ARK325ARK325</v>
      </c>
    </row>
    <row r="160" spans="1:10" x14ac:dyDescent="0.25">
      <c r="A160" t="str">
        <f>Leverancespecifikation!C163</f>
        <v>159Lofter</v>
      </c>
      <c r="B160" t="str">
        <f>IF(ISNUMBER(FIND("_ARK",Tabel2[[#This Row],[Kilde: 3. Leverancespecifikation
Sammenkædning af kolonnerne (Vxx:BJxx) &amp; (BNxx:BZxx)]],1)),"X","")</f>
        <v/>
      </c>
      <c r="C160" t="str">
        <f t="shared" si="13"/>
        <v/>
      </c>
      <c r="D160" t="str">
        <f t="shared" si="14"/>
        <v/>
      </c>
      <c r="E160" t="str">
        <f t="shared" si="15"/>
        <v/>
      </c>
      <c r="F160" t="str">
        <f t="shared" si="16"/>
        <v/>
      </c>
      <c r="G160" t="str">
        <f t="shared" si="17"/>
        <v/>
      </c>
      <c r="H160" t="str">
        <f t="shared" si="18"/>
        <v/>
      </c>
      <c r="J160" t="str">
        <f>"_"&amp;_xlfn.CONCAT(Leverancespecifikation!V163:BJ163,Leverancespecifikation!BN163:BZ163)</f>
        <v>_</v>
      </c>
    </row>
    <row r="161" spans="1:10" x14ac:dyDescent="0.25">
      <c r="A161" t="str">
        <f>Leverancespecifikation!C164</f>
        <v>160Faste lofter</v>
      </c>
      <c r="B161" t="str">
        <f>IF(ISNUMBER(FIND("_ARK",Tabel2[[#This Row],[Kilde: 3. Leverancespecifikation
Sammenkædning af kolonnerne (Vxx:BJxx) &amp; (BNxx:BZxx)]],1)),"X","")</f>
        <v>X</v>
      </c>
      <c r="C161" t="str">
        <f t="shared" si="13"/>
        <v/>
      </c>
      <c r="D161" t="str">
        <f t="shared" si="14"/>
        <v/>
      </c>
      <c r="E161" t="str">
        <f t="shared" si="15"/>
        <v/>
      </c>
      <c r="F161" t="str">
        <f t="shared" si="16"/>
        <v/>
      </c>
      <c r="G161" t="str">
        <f t="shared" si="17"/>
        <v/>
      </c>
      <c r="H161" t="str">
        <f t="shared" si="18"/>
        <v/>
      </c>
      <c r="J161" t="str">
        <f>"_"&amp;_xlfn.CONCAT(Leverancespecifikation!V164:BJ164,Leverancespecifikation!BN164:BZ164)</f>
        <v>_ARK300ARK325ARK325</v>
      </c>
    </row>
    <row r="162" spans="1:10" x14ac:dyDescent="0.25">
      <c r="A162" t="str">
        <f>Leverancespecifikation!C165</f>
        <v>161Nedhængte lofter</v>
      </c>
      <c r="B162" t="str">
        <f>IF(ISNUMBER(FIND("_ARK",Tabel2[[#This Row],[Kilde: 3. Leverancespecifikation
Sammenkædning af kolonnerne (Vxx:BJxx) &amp; (BNxx:BZxx)]],1)),"X","")</f>
        <v>X</v>
      </c>
      <c r="C162" t="str">
        <f t="shared" si="13"/>
        <v/>
      </c>
      <c r="D162" t="str">
        <f t="shared" si="14"/>
        <v/>
      </c>
      <c r="E162" t="str">
        <f t="shared" si="15"/>
        <v/>
      </c>
      <c r="F162" t="str">
        <f t="shared" si="16"/>
        <v/>
      </c>
      <c r="G162" t="str">
        <f t="shared" si="17"/>
        <v/>
      </c>
      <c r="H162" t="str">
        <f t="shared" si="18"/>
        <v/>
      </c>
      <c r="J162" t="str">
        <f>"_"&amp;_xlfn.CONCAT(Leverancespecifikation!V165:BJ165,Leverancespecifikation!BN165:BZ165)</f>
        <v>_ARK300ARK325ARK325</v>
      </c>
    </row>
    <row r="163" spans="1:10" x14ac:dyDescent="0.25">
      <c r="A163" t="str">
        <f>Leverancespecifikation!C166</f>
        <v>162Gulve</v>
      </c>
      <c r="B163" t="str">
        <f>IF(ISNUMBER(FIND("_ARK",Tabel2[[#This Row],[Kilde: 3. Leverancespecifikation
Sammenkædning af kolonnerne (Vxx:BJxx) &amp; (BNxx:BZxx)]],1)),"X","")</f>
        <v/>
      </c>
      <c r="C163" t="str">
        <f t="shared" si="13"/>
        <v/>
      </c>
      <c r="D163" t="str">
        <f t="shared" si="14"/>
        <v/>
      </c>
      <c r="E163" t="str">
        <f t="shared" si="15"/>
        <v/>
      </c>
      <c r="F163" t="str">
        <f t="shared" si="16"/>
        <v/>
      </c>
      <c r="G163" t="str">
        <f t="shared" si="17"/>
        <v/>
      </c>
      <c r="H163" t="str">
        <f t="shared" si="18"/>
        <v/>
      </c>
      <c r="J163" t="str">
        <f>"_"&amp;_xlfn.CONCAT(Leverancespecifikation!V166:BJ166,Leverancespecifikation!BN166:BZ166)</f>
        <v>_</v>
      </c>
    </row>
    <row r="164" spans="1:10" x14ac:dyDescent="0.25">
      <c r="A164" t="str">
        <f>Leverancespecifikation!C167</f>
        <v>163Opbyggede gulve</v>
      </c>
      <c r="B164" t="str">
        <f>IF(ISNUMBER(FIND("_ARK",Tabel2[[#This Row],[Kilde: 3. Leverancespecifikation
Sammenkædning af kolonnerne (Vxx:BJxx) &amp; (BNxx:BZxx)]],1)),"X","")</f>
        <v>X</v>
      </c>
      <c r="C164" t="str">
        <f t="shared" si="13"/>
        <v/>
      </c>
      <c r="D164" t="str">
        <f t="shared" si="14"/>
        <v/>
      </c>
      <c r="E164" t="str">
        <f t="shared" si="15"/>
        <v/>
      </c>
      <c r="F164" t="str">
        <f t="shared" si="16"/>
        <v/>
      </c>
      <c r="G164" t="str">
        <f t="shared" si="17"/>
        <v/>
      </c>
      <c r="H164" t="str">
        <f t="shared" si="18"/>
        <v/>
      </c>
      <c r="J164" t="str">
        <f>"_"&amp;_xlfn.CONCAT(Leverancespecifikation!V167:BJ167,Leverancespecifikation!BN167:BZ167)</f>
        <v>_ARK300ARK325ARK325</v>
      </c>
    </row>
    <row r="165" spans="1:10" x14ac:dyDescent="0.25">
      <c r="A165" t="str">
        <f>Leverancespecifikation!C168</f>
        <v>164Svømmende gulve</v>
      </c>
      <c r="B165" t="str">
        <f>IF(ISNUMBER(FIND("_ARK",Tabel2[[#This Row],[Kilde: 3. Leverancespecifikation
Sammenkædning af kolonnerne (Vxx:BJxx) &amp; (BNxx:BZxx)]],1)),"X","")</f>
        <v>X</v>
      </c>
      <c r="C165" t="str">
        <f t="shared" si="13"/>
        <v/>
      </c>
      <c r="D165" t="str">
        <f t="shared" si="14"/>
        <v/>
      </c>
      <c r="E165" t="str">
        <f t="shared" si="15"/>
        <v/>
      </c>
      <c r="F165" t="str">
        <f t="shared" si="16"/>
        <v/>
      </c>
      <c r="G165" t="str">
        <f t="shared" si="17"/>
        <v/>
      </c>
      <c r="H165" t="str">
        <f t="shared" si="18"/>
        <v/>
      </c>
      <c r="J165" t="str">
        <f>"_"&amp;_xlfn.CONCAT(Leverancespecifikation!V168:BJ168,Leverancespecifikation!BN168:BZ168)</f>
        <v>_ARK300ARK325ARK325</v>
      </c>
    </row>
    <row r="166" spans="1:10" x14ac:dyDescent="0.25">
      <c r="A166" t="str">
        <f>Leverancespecifikation!C169</f>
        <v>165Riste, måtterammer</v>
      </c>
      <c r="B166" t="str">
        <f>IF(ISNUMBER(FIND("_ARK",Tabel2[[#This Row],[Kilde: 3. Leverancespecifikation
Sammenkædning af kolonnerne (Vxx:BJxx) &amp; (BNxx:BZxx)]],1)),"X","")</f>
        <v>X</v>
      </c>
      <c r="C166" t="str">
        <f t="shared" si="13"/>
        <v/>
      </c>
      <c r="D166" t="str">
        <f t="shared" si="14"/>
        <v/>
      </c>
      <c r="E166" t="str">
        <f t="shared" si="15"/>
        <v/>
      </c>
      <c r="F166" t="str">
        <f t="shared" si="16"/>
        <v/>
      </c>
      <c r="G166" t="str">
        <f t="shared" si="17"/>
        <v/>
      </c>
      <c r="H166" t="str">
        <f t="shared" si="18"/>
        <v/>
      </c>
      <c r="J166" t="str">
        <f>"_"&amp;_xlfn.CONCAT(Leverancespecifikation!V169:BJ169,Leverancespecifikation!BN169:BZ169)</f>
        <v>_ARK325ARK325</v>
      </c>
    </row>
    <row r="167" spans="1:10" x14ac:dyDescent="0.25">
      <c r="A167" t="str">
        <f>Leverancespecifikation!C170</f>
        <v>166Støbte- og flydende gulve</v>
      </c>
      <c r="B167" t="str">
        <f>IF(ISNUMBER(FIND("_ARK",Tabel2[[#This Row],[Kilde: 3. Leverancespecifikation
Sammenkædning af kolonnerne (Vxx:BJxx) &amp; (BNxx:BZxx)]],1)),"X","")</f>
        <v/>
      </c>
      <c r="C167" t="str">
        <f t="shared" si="13"/>
        <v/>
      </c>
      <c r="D167" t="str">
        <f t="shared" si="14"/>
        <v/>
      </c>
      <c r="E167" t="str">
        <f t="shared" si="15"/>
        <v/>
      </c>
      <c r="F167" t="str">
        <f t="shared" si="16"/>
        <v/>
      </c>
      <c r="G167" t="str">
        <f t="shared" si="17"/>
        <v/>
      </c>
      <c r="H167" t="str">
        <f t="shared" si="18"/>
        <v/>
      </c>
      <c r="J167" t="str">
        <f>"_"&amp;_xlfn.CONCAT(Leverancespecifikation!V170:BJ170,Leverancespecifikation!BN170:BZ170)</f>
        <v>_</v>
      </c>
    </row>
    <row r="168" spans="1:10" x14ac:dyDescent="0.25">
      <c r="A168" t="str">
        <f>Leverancespecifikation!C171</f>
        <v>167Systemgulve</v>
      </c>
      <c r="B168" t="str">
        <f>IF(ISNUMBER(FIND("_ARK",Tabel2[[#This Row],[Kilde: 3. Leverancespecifikation
Sammenkædning af kolonnerne (Vxx:BJxx) &amp; (BNxx:BZxx)]],1)),"X","")</f>
        <v>X</v>
      </c>
      <c r="C168" t="str">
        <f t="shared" si="13"/>
        <v/>
      </c>
      <c r="D168" t="str">
        <f t="shared" si="14"/>
        <v/>
      </c>
      <c r="E168" t="str">
        <f t="shared" si="15"/>
        <v/>
      </c>
      <c r="F168" t="str">
        <f t="shared" si="16"/>
        <v/>
      </c>
      <c r="G168" t="str">
        <f t="shared" si="17"/>
        <v/>
      </c>
      <c r="H168" t="str">
        <f t="shared" si="18"/>
        <v/>
      </c>
      <c r="J168" t="str">
        <f>"_"&amp;_xlfn.CONCAT(Leverancespecifikation!V171:BJ171,Leverancespecifikation!BN171:BZ171)</f>
        <v>_ARK300ARK325ARK325</v>
      </c>
    </row>
    <row r="169" spans="1:10" x14ac:dyDescent="0.25">
      <c r="A169" t="str">
        <f>Leverancespecifikation!C172</f>
        <v>168Overflader</v>
      </c>
      <c r="B169" t="str">
        <f>IF(ISNUMBER(FIND("_ARK",Tabel2[[#This Row],[Kilde: 3. Leverancespecifikation
Sammenkædning af kolonnerne (Vxx:BJxx) &amp; (BNxx:BZxx)]],1)),"X","")</f>
        <v/>
      </c>
      <c r="C169" t="str">
        <f t="shared" si="13"/>
        <v/>
      </c>
      <c r="D169" t="str">
        <f t="shared" si="14"/>
        <v/>
      </c>
      <c r="E169" t="str">
        <f t="shared" si="15"/>
        <v/>
      </c>
      <c r="F169" t="str">
        <f t="shared" si="16"/>
        <v/>
      </c>
      <c r="G169" t="str">
        <f t="shared" si="17"/>
        <v/>
      </c>
      <c r="H169" t="str">
        <f t="shared" si="18"/>
        <v/>
      </c>
      <c r="J169" t="str">
        <f>"_"&amp;_xlfn.CONCAT(Leverancespecifikation!V172:BJ172,Leverancespecifikation!BN172:BZ172)</f>
        <v>_</v>
      </c>
    </row>
    <row r="170" spans="1:10" x14ac:dyDescent="0.25">
      <c r="A170" t="str">
        <f>Leverancespecifikation!C173</f>
        <v>169Påmurede/påklædte overflader</v>
      </c>
      <c r="B170" t="str">
        <f>IF(ISNUMBER(FIND("_ARK",Tabel2[[#This Row],[Kilde: 3. Leverancespecifikation
Sammenkædning af kolonnerne (Vxx:BJxx) &amp; (BNxx:BZxx)]],1)),"X","")</f>
        <v>X</v>
      </c>
      <c r="C170" t="str">
        <f t="shared" si="13"/>
        <v/>
      </c>
      <c r="D170" t="str">
        <f t="shared" si="14"/>
        <v/>
      </c>
      <c r="E170" t="str">
        <f t="shared" si="15"/>
        <v/>
      </c>
      <c r="F170" t="str">
        <f t="shared" si="16"/>
        <v/>
      </c>
      <c r="G170" t="str">
        <f t="shared" si="17"/>
        <v/>
      </c>
      <c r="H170" t="str">
        <f t="shared" si="18"/>
        <v/>
      </c>
      <c r="J170" t="str">
        <f>"_"&amp;_xlfn.CONCAT(Leverancespecifikation!V173:BJ173,Leverancespecifikation!BN173:BZ173)</f>
        <v>_ARK300ARK325ARK325</v>
      </c>
    </row>
    <row r="171" spans="1:10" x14ac:dyDescent="0.25">
      <c r="A171" t="str">
        <f>Leverancespecifikation!C174</f>
        <v>170Beklædninger, monteret</v>
      </c>
      <c r="B171" t="str">
        <f>IF(ISNUMBER(FIND("_ARK",Tabel2[[#This Row],[Kilde: 3. Leverancespecifikation
Sammenkædning af kolonnerne (Vxx:BJxx) &amp; (BNxx:BZxx)]],1)),"X","")</f>
        <v>X</v>
      </c>
      <c r="C171" t="str">
        <f t="shared" si="13"/>
        <v/>
      </c>
      <c r="D171" t="str">
        <f t="shared" si="14"/>
        <v/>
      </c>
      <c r="E171" t="str">
        <f t="shared" si="15"/>
        <v/>
      </c>
      <c r="F171" t="str">
        <f t="shared" si="16"/>
        <v/>
      </c>
      <c r="G171" t="str">
        <f t="shared" si="17"/>
        <v/>
      </c>
      <c r="H171" t="str">
        <f t="shared" si="18"/>
        <v/>
      </c>
      <c r="J171" t="str">
        <f>"_"&amp;_xlfn.CONCAT(Leverancespecifikation!V174:BJ174,Leverancespecifikation!BN174:BZ174)</f>
        <v>_ARK300ARK325ARK325</v>
      </c>
    </row>
    <row r="172" spans="1:10" x14ac:dyDescent="0.25">
      <c r="A172" t="str">
        <f>Leverancespecifikation!C175</f>
        <v>171Landskab</v>
      </c>
      <c r="B172" t="str">
        <f>IF(ISNUMBER(FIND("_ARK",Tabel2[[#This Row],[Kilde: 3. Leverancespecifikation
Sammenkædning af kolonnerne (Vxx:BJxx) &amp; (BNxx:BZxx)]],1)),"X","")</f>
        <v/>
      </c>
      <c r="C172" t="str">
        <f t="shared" si="13"/>
        <v/>
      </c>
      <c r="D172" t="str">
        <f t="shared" si="14"/>
        <v/>
      </c>
      <c r="E172" t="str">
        <f t="shared" si="15"/>
        <v/>
      </c>
      <c r="F172" t="str">
        <f t="shared" si="16"/>
        <v/>
      </c>
      <c r="G172" t="str">
        <f t="shared" si="17"/>
        <v/>
      </c>
      <c r="H172" t="str">
        <f t="shared" si="18"/>
        <v/>
      </c>
      <c r="J172" t="str">
        <f>"_"&amp;_xlfn.CONCAT(Leverancespecifikation!V175:BJ175,Leverancespecifikation!BN175:BZ175)</f>
        <v>_</v>
      </c>
    </row>
    <row r="173" spans="1:10" x14ac:dyDescent="0.25">
      <c r="A173" t="str">
        <f>Leverancespecifikation!C176</f>
        <v>172Overflader i terræn</v>
      </c>
      <c r="B173" t="str">
        <f>IF(ISNUMBER(FIND("_ARK",Tabel2[[#This Row],[Kilde: 3. Leverancespecifikation
Sammenkædning af kolonnerne (Vxx:BJxx) &amp; (BNxx:BZxx)]],1)),"X","")</f>
        <v/>
      </c>
      <c r="C173" t="str">
        <f t="shared" si="13"/>
        <v/>
      </c>
      <c r="D173" t="str">
        <f t="shared" si="14"/>
        <v/>
      </c>
      <c r="E173" t="str">
        <f t="shared" si="15"/>
        <v/>
      </c>
      <c r="F173" t="str">
        <f t="shared" si="16"/>
        <v/>
      </c>
      <c r="G173" t="str">
        <f t="shared" si="17"/>
        <v/>
      </c>
      <c r="H173" t="str">
        <f t="shared" si="18"/>
        <v/>
      </c>
      <c r="J173" t="str">
        <f>"_"&amp;_xlfn.CONCAT(Leverancespecifikation!V176:BJ176,Leverancespecifikation!BN176:BZ176)</f>
        <v>_</v>
      </c>
    </row>
    <row r="174" spans="1:10" x14ac:dyDescent="0.25">
      <c r="A174" t="str">
        <f>Leverancespecifikation!C177</f>
        <v>173Generiske overflader</v>
      </c>
      <c r="B174" t="str">
        <f>IF(ISNUMBER(FIND("_ARK",Tabel2[[#This Row],[Kilde: 3. Leverancespecifikation
Sammenkædning af kolonnerne (Vxx:BJxx) &amp; (BNxx:BZxx)]],1)),"X","")</f>
        <v/>
      </c>
      <c r="C174" t="str">
        <f t="shared" si="13"/>
        <v/>
      </c>
      <c r="D174" t="str">
        <f t="shared" si="14"/>
        <v/>
      </c>
      <c r="E174" t="str">
        <f t="shared" si="15"/>
        <v/>
      </c>
      <c r="F174" t="str">
        <f t="shared" si="16"/>
        <v/>
      </c>
      <c r="G174" t="str">
        <f t="shared" si="17"/>
        <v/>
      </c>
      <c r="H174" t="str">
        <f t="shared" si="18"/>
        <v>X</v>
      </c>
      <c r="J174" t="str">
        <f>"_"&amp;_xlfn.CONCAT(Leverancespecifikation!V177:BJ177,Leverancespecifikation!BN177:BZ177)</f>
        <v>_LAN200</v>
      </c>
    </row>
    <row r="175" spans="1:10" x14ac:dyDescent="0.25">
      <c r="A175" t="str">
        <f>Leverancespecifikation!C178</f>
        <v>174Asfalt belægninger</v>
      </c>
      <c r="B175" t="str">
        <f>IF(ISNUMBER(FIND("_ARK",Tabel2[[#This Row],[Kilde: 3. Leverancespecifikation
Sammenkædning af kolonnerne (Vxx:BJxx) &amp; (BNxx:BZxx)]],1)),"X","")</f>
        <v/>
      </c>
      <c r="C175" t="str">
        <f t="shared" si="13"/>
        <v/>
      </c>
      <c r="D175" t="str">
        <f t="shared" si="14"/>
        <v/>
      </c>
      <c r="E175" t="str">
        <f t="shared" si="15"/>
        <v/>
      </c>
      <c r="F175" t="str">
        <f t="shared" si="16"/>
        <v/>
      </c>
      <c r="G175" t="str">
        <f t="shared" si="17"/>
        <v/>
      </c>
      <c r="H175" t="str">
        <f t="shared" si="18"/>
        <v>X</v>
      </c>
      <c r="J175" t="str">
        <f>"_"&amp;_xlfn.CONCAT(Leverancespecifikation!V178:BJ178,Leverancespecifikation!BN178:BZ178)</f>
        <v>_LAN300LAN325LAN325</v>
      </c>
    </row>
    <row r="176" spans="1:10" x14ac:dyDescent="0.25">
      <c r="A176" t="str">
        <f>Leverancespecifikation!C179</f>
        <v>175Betonstøbte belægninger</v>
      </c>
      <c r="B176" t="str">
        <f>IF(ISNUMBER(FIND("_ARK",Tabel2[[#This Row],[Kilde: 3. Leverancespecifikation
Sammenkædning af kolonnerne (Vxx:BJxx) &amp; (BNxx:BZxx)]],1)),"X","")</f>
        <v/>
      </c>
      <c r="C176" t="str">
        <f t="shared" si="13"/>
        <v/>
      </c>
      <c r="D176" t="str">
        <f t="shared" si="14"/>
        <v/>
      </c>
      <c r="E176" t="str">
        <f t="shared" si="15"/>
        <v/>
      </c>
      <c r="F176" t="str">
        <f t="shared" si="16"/>
        <v/>
      </c>
      <c r="G176" t="str">
        <f t="shared" si="17"/>
        <v/>
      </c>
      <c r="H176" t="str">
        <f t="shared" si="18"/>
        <v>X</v>
      </c>
      <c r="J176" t="str">
        <f>"_"&amp;_xlfn.CONCAT(Leverancespecifikation!V179:BJ179,Leverancespecifikation!BN179:BZ179)</f>
        <v>_LAN300LAN325LAN325</v>
      </c>
    </row>
    <row r="177" spans="1:10" x14ac:dyDescent="0.25">
      <c r="A177" t="str">
        <f>Leverancespecifikation!C180</f>
        <v>176Belægninger på dæk inkl opbygning</v>
      </c>
      <c r="B177" t="str">
        <f>IF(ISNUMBER(FIND("_ARK",Tabel2[[#This Row],[Kilde: 3. Leverancespecifikation
Sammenkædning af kolonnerne (Vxx:BJxx) &amp; (BNxx:BZxx)]],1)),"X","")</f>
        <v/>
      </c>
      <c r="C177" t="str">
        <f t="shared" si="13"/>
        <v/>
      </c>
      <c r="D177" t="str">
        <f t="shared" si="14"/>
        <v/>
      </c>
      <c r="E177" t="str">
        <f t="shared" si="15"/>
        <v/>
      </c>
      <c r="F177" t="str">
        <f t="shared" si="16"/>
        <v/>
      </c>
      <c r="G177" t="str">
        <f t="shared" si="17"/>
        <v/>
      </c>
      <c r="H177" t="str">
        <f t="shared" si="18"/>
        <v>X</v>
      </c>
      <c r="J177" t="str">
        <f>"_"&amp;_xlfn.CONCAT(Leverancespecifikation!V180:BJ180,Leverancespecifikation!BN180:BZ180)</f>
        <v>_LAN300LAN325LAN325</v>
      </c>
    </row>
    <row r="178" spans="1:10" x14ac:dyDescent="0.25">
      <c r="A178" t="str">
        <f>Leverancespecifikation!C181</f>
        <v>177Øvrige belægninger</v>
      </c>
      <c r="B178" t="str">
        <f>IF(ISNUMBER(FIND("_ARK",Tabel2[[#This Row],[Kilde: 3. Leverancespecifikation
Sammenkædning af kolonnerne (Vxx:BJxx) &amp; (BNxx:BZxx)]],1)),"X","")</f>
        <v/>
      </c>
      <c r="C178" t="str">
        <f t="shared" si="13"/>
        <v/>
      </c>
      <c r="D178" t="str">
        <f t="shared" si="14"/>
        <v/>
      </c>
      <c r="E178" t="str">
        <f t="shared" si="15"/>
        <v/>
      </c>
      <c r="F178" t="str">
        <f t="shared" si="16"/>
        <v/>
      </c>
      <c r="G178" t="str">
        <f t="shared" si="17"/>
        <v/>
      </c>
      <c r="H178" t="str">
        <f t="shared" si="18"/>
        <v>X</v>
      </c>
      <c r="J178" t="str">
        <f>"_"&amp;_xlfn.CONCAT(Leverancespecifikation!V181:BJ181,Leverancespecifikation!BN181:BZ181)</f>
        <v>_LAN200LAN325LAN325</v>
      </c>
    </row>
    <row r="179" spans="1:10" x14ac:dyDescent="0.25">
      <c r="A179" t="str">
        <f>Leverancespecifikation!C182</f>
        <v>178Flise -og stenbelægninger</v>
      </c>
      <c r="B179" t="str">
        <f>IF(ISNUMBER(FIND("_ARK",Tabel2[[#This Row],[Kilde: 3. Leverancespecifikation
Sammenkædning af kolonnerne (Vxx:BJxx) &amp; (BNxx:BZxx)]],1)),"X","")</f>
        <v/>
      </c>
      <c r="C179" t="str">
        <f t="shared" si="13"/>
        <v/>
      </c>
      <c r="D179" t="str">
        <f t="shared" si="14"/>
        <v/>
      </c>
      <c r="E179" t="str">
        <f t="shared" si="15"/>
        <v/>
      </c>
      <c r="F179" t="str">
        <f t="shared" si="16"/>
        <v/>
      </c>
      <c r="G179" t="str">
        <f t="shared" si="17"/>
        <v/>
      </c>
      <c r="H179" t="str">
        <f t="shared" si="18"/>
        <v>X</v>
      </c>
      <c r="J179" t="str">
        <f>"_"&amp;_xlfn.CONCAT(Leverancespecifikation!V182:BJ182,Leverancespecifikation!BN182:BZ182)</f>
        <v>_LAN300LAN325LAN325</v>
      </c>
    </row>
    <row r="180" spans="1:10" x14ac:dyDescent="0.25">
      <c r="A180" t="str">
        <f>Leverancespecifikation!C183</f>
        <v>179Skærver og grus</v>
      </c>
      <c r="B180" t="str">
        <f>IF(ISNUMBER(FIND("_ARK",Tabel2[[#This Row],[Kilde: 3. Leverancespecifikation
Sammenkædning af kolonnerne (Vxx:BJxx) &amp; (BNxx:BZxx)]],1)),"X","")</f>
        <v/>
      </c>
      <c r="C180" t="str">
        <f t="shared" si="13"/>
        <v/>
      </c>
      <c r="D180" t="str">
        <f t="shared" si="14"/>
        <v/>
      </c>
      <c r="E180" t="str">
        <f t="shared" si="15"/>
        <v/>
      </c>
      <c r="F180" t="str">
        <f t="shared" si="16"/>
        <v/>
      </c>
      <c r="G180" t="str">
        <f t="shared" si="17"/>
        <v/>
      </c>
      <c r="H180" t="str">
        <f t="shared" si="18"/>
        <v>X</v>
      </c>
      <c r="J180" t="str">
        <f>"_"&amp;_xlfn.CONCAT(Leverancespecifikation!V183:BJ183,Leverancespecifikation!BN183:BZ183)</f>
        <v>_LAN300LAN325LAN325</v>
      </c>
    </row>
    <row r="181" spans="1:10" x14ac:dyDescent="0.25">
      <c r="A181" t="str">
        <f>Leverancespecifikation!C184</f>
        <v>180Vandelementer i terræn</v>
      </c>
      <c r="B181" t="str">
        <f>IF(ISNUMBER(FIND("_ARK",Tabel2[[#This Row],[Kilde: 3. Leverancespecifikation
Sammenkædning af kolonnerne (Vxx:BJxx) &amp; (BNxx:BZxx)]],1)),"X","")</f>
        <v/>
      </c>
      <c r="C181" t="str">
        <f t="shared" si="13"/>
        <v/>
      </c>
      <c r="D181" t="str">
        <f t="shared" si="14"/>
        <v/>
      </c>
      <c r="E181" t="str">
        <f t="shared" si="15"/>
        <v/>
      </c>
      <c r="F181" t="str">
        <f t="shared" si="16"/>
        <v/>
      </c>
      <c r="G181" t="str">
        <f t="shared" si="17"/>
        <v/>
      </c>
      <c r="H181" t="str">
        <f t="shared" si="18"/>
        <v>X</v>
      </c>
      <c r="J181" t="str">
        <f>"_"&amp;_xlfn.CONCAT(Leverancespecifikation!V184:BJ184,Leverancespecifikation!BN184:BZ184)</f>
        <v>_LAN200LAN325LAN325</v>
      </c>
    </row>
    <row r="182" spans="1:10" x14ac:dyDescent="0.25">
      <c r="A182" t="str">
        <f>Leverancespecifikation!C185</f>
        <v>181Bundopbygning / bundsikring og bærelag</v>
      </c>
      <c r="B182" t="str">
        <f>IF(ISNUMBER(FIND("_ARK",Tabel2[[#This Row],[Kilde: 3. Leverancespecifikation
Sammenkædning af kolonnerne (Vxx:BJxx) &amp; (BNxx:BZxx)]],1)),"X","")</f>
        <v/>
      </c>
      <c r="C182" t="str">
        <f t="shared" si="13"/>
        <v/>
      </c>
      <c r="D182" t="str">
        <f t="shared" si="14"/>
        <v/>
      </c>
      <c r="E182" t="str">
        <f t="shared" si="15"/>
        <v/>
      </c>
      <c r="F182" t="str">
        <f t="shared" si="16"/>
        <v/>
      </c>
      <c r="G182" t="str">
        <f t="shared" si="17"/>
        <v/>
      </c>
      <c r="H182" t="str">
        <f t="shared" si="18"/>
        <v>X</v>
      </c>
      <c r="J182" t="str">
        <f>"_"&amp;_xlfn.CONCAT(Leverancespecifikation!V185:BJ185,Leverancespecifikation!BN185:BZ185)</f>
        <v>_LAN300LAN325LAN325</v>
      </c>
    </row>
    <row r="183" spans="1:10" x14ac:dyDescent="0.25">
      <c r="A183" t="str">
        <f>Leverancespecifikation!C186</f>
        <v>182Muld-,vækstlag</v>
      </c>
      <c r="B183" t="str">
        <f>IF(ISNUMBER(FIND("_ARK",Tabel2[[#This Row],[Kilde: 3. Leverancespecifikation
Sammenkædning af kolonnerne (Vxx:BJxx) &amp; (BNxx:BZxx)]],1)),"X","")</f>
        <v/>
      </c>
      <c r="C183" t="str">
        <f t="shared" si="13"/>
        <v/>
      </c>
      <c r="D183" t="str">
        <f t="shared" si="14"/>
        <v/>
      </c>
      <c r="E183" t="str">
        <f t="shared" si="15"/>
        <v/>
      </c>
      <c r="F183" t="str">
        <f t="shared" si="16"/>
        <v/>
      </c>
      <c r="G183" t="str">
        <f t="shared" si="17"/>
        <v/>
      </c>
      <c r="H183" t="str">
        <f t="shared" si="18"/>
        <v>X</v>
      </c>
      <c r="J183" t="str">
        <f>"_"&amp;_xlfn.CONCAT(Leverancespecifikation!V186:BJ186,Leverancespecifikation!BN186:BZ186)</f>
        <v>_LAN300LAN325LAN325</v>
      </c>
    </row>
    <row r="184" spans="1:10" x14ac:dyDescent="0.25">
      <c r="A184" t="str">
        <f>Leverancespecifikation!C187</f>
        <v>183Kantbegrænsninger</v>
      </c>
      <c r="B184" t="str">
        <f>IF(ISNUMBER(FIND("_ARK",Tabel2[[#This Row],[Kilde: 3. Leverancespecifikation
Sammenkædning af kolonnerne (Vxx:BJxx) &amp; (BNxx:BZxx)]],1)),"X","")</f>
        <v/>
      </c>
      <c r="C184" t="str">
        <f t="shared" si="13"/>
        <v/>
      </c>
      <c r="D184" t="str">
        <f t="shared" si="14"/>
        <v/>
      </c>
      <c r="E184" t="str">
        <f t="shared" si="15"/>
        <v/>
      </c>
      <c r="F184" t="str">
        <f t="shared" si="16"/>
        <v/>
      </c>
      <c r="G184" t="str">
        <f t="shared" si="17"/>
        <v/>
      </c>
      <c r="H184" t="str">
        <f t="shared" si="18"/>
        <v>X</v>
      </c>
      <c r="J184" t="str">
        <f>"_"&amp;_xlfn.CONCAT(Leverancespecifikation!V187:BJ187,Leverancespecifikation!BN187:BZ187)</f>
        <v>_LAN200LAN325LAN325</v>
      </c>
    </row>
    <row r="185" spans="1:10" x14ac:dyDescent="0.25">
      <c r="A185" t="str">
        <f>Leverancespecifikation!C188</f>
        <v>184Afstribninger og markeringer</v>
      </c>
      <c r="B185" t="str">
        <f>IF(ISNUMBER(FIND("_ARK",Tabel2[[#This Row],[Kilde: 3. Leverancespecifikation
Sammenkædning af kolonnerne (Vxx:BJxx) &amp; (BNxx:BZxx)]],1)),"X","")</f>
        <v/>
      </c>
      <c r="C185" t="str">
        <f t="shared" si="13"/>
        <v/>
      </c>
      <c r="D185" t="str">
        <f t="shared" si="14"/>
        <v/>
      </c>
      <c r="E185" t="str">
        <f t="shared" si="15"/>
        <v/>
      </c>
      <c r="F185" t="str">
        <f t="shared" si="16"/>
        <v/>
      </c>
      <c r="G185" t="str">
        <f t="shared" si="17"/>
        <v/>
      </c>
      <c r="H185" t="str">
        <f t="shared" si="18"/>
        <v>X</v>
      </c>
      <c r="J185" t="str">
        <f>"_"&amp;_xlfn.CONCAT(Leverancespecifikation!V188:BJ188,Leverancespecifikation!BN188:BZ188)</f>
        <v>_LAN200LAN325LAN325</v>
      </c>
    </row>
    <row r="186" spans="1:10" x14ac:dyDescent="0.25">
      <c r="A186" t="str">
        <f>Leverancespecifikation!C189</f>
        <v>185Riste/Liniedræn/Sokkelaffugter med tilslutning</v>
      </c>
      <c r="B186" t="str">
        <f>IF(ISNUMBER(FIND("_ARK",Tabel2[[#This Row],[Kilde: 3. Leverancespecifikation
Sammenkædning af kolonnerne (Vxx:BJxx) &amp; (BNxx:BZxx)]],1)),"X","")</f>
        <v/>
      </c>
      <c r="C186" t="str">
        <f t="shared" si="13"/>
        <v/>
      </c>
      <c r="D186" t="str">
        <f t="shared" si="14"/>
        <v/>
      </c>
      <c r="E186" t="str">
        <f t="shared" si="15"/>
        <v/>
      </c>
      <c r="F186" t="str">
        <f t="shared" si="16"/>
        <v/>
      </c>
      <c r="G186" t="str">
        <f t="shared" si="17"/>
        <v/>
      </c>
      <c r="H186" t="str">
        <f t="shared" si="18"/>
        <v>X</v>
      </c>
      <c r="J186" t="str">
        <f>"_"&amp;_xlfn.CONCAT(Leverancespecifikation!V189:BJ189,Leverancespecifikation!BN189:BZ189)</f>
        <v>_LAN200LAN325LAN325</v>
      </c>
    </row>
    <row r="187" spans="1:10" x14ac:dyDescent="0.25">
      <c r="A187" t="str">
        <f>Leverancespecifikation!C190</f>
        <v>186Riste/Liniedræn/Sokkelaffugter uden tilslutning</v>
      </c>
      <c r="B187" t="str">
        <f>IF(ISNUMBER(FIND("_ARK",Tabel2[[#This Row],[Kilde: 3. Leverancespecifikation
Sammenkædning af kolonnerne (Vxx:BJxx) &amp; (BNxx:BZxx)]],1)),"X","")</f>
        <v/>
      </c>
      <c r="C187" t="str">
        <f t="shared" si="13"/>
        <v/>
      </c>
      <c r="D187" t="str">
        <f t="shared" si="14"/>
        <v/>
      </c>
      <c r="E187" t="str">
        <f t="shared" si="15"/>
        <v/>
      </c>
      <c r="F187" t="str">
        <f t="shared" si="16"/>
        <v/>
      </c>
      <c r="G187" t="str">
        <f t="shared" si="17"/>
        <v/>
      </c>
      <c r="H187" t="str">
        <f t="shared" si="18"/>
        <v>X</v>
      </c>
      <c r="J187" t="str">
        <f>"_"&amp;_xlfn.CONCAT(Leverancespecifikation!V190:BJ190,Leverancespecifikation!BN190:BZ190)</f>
        <v>_LAN200LAN325LAN325</v>
      </c>
    </row>
    <row r="188" spans="1:10" x14ac:dyDescent="0.25">
      <c r="A188" t="str">
        <f>Leverancespecifikation!C191</f>
        <v>187Planter</v>
      </c>
      <c r="B188" t="str">
        <f>IF(ISNUMBER(FIND("_ARK",Tabel2[[#This Row],[Kilde: 3. Leverancespecifikation
Sammenkædning af kolonnerne (Vxx:BJxx) &amp; (BNxx:BZxx)]],1)),"X","")</f>
        <v/>
      </c>
      <c r="C188" t="str">
        <f t="shared" si="13"/>
        <v/>
      </c>
      <c r="D188" t="str">
        <f t="shared" si="14"/>
        <v/>
      </c>
      <c r="E188" t="str">
        <f t="shared" si="15"/>
        <v/>
      </c>
      <c r="F188" t="str">
        <f t="shared" si="16"/>
        <v/>
      </c>
      <c r="G188" t="str">
        <f t="shared" si="17"/>
        <v/>
      </c>
      <c r="H188" t="str">
        <f t="shared" si="18"/>
        <v/>
      </c>
      <c r="J188" t="str">
        <f>"_"&amp;_xlfn.CONCAT(Leverancespecifikation!V191:BJ191,Leverancespecifikation!BN191:BZ191)</f>
        <v>_</v>
      </c>
    </row>
    <row r="189" spans="1:10" x14ac:dyDescent="0.25">
      <c r="A189" t="str">
        <f>Leverancespecifikation!C192</f>
        <v>188Træer</v>
      </c>
      <c r="B189" t="str">
        <f>IF(ISNUMBER(FIND("_ARK",Tabel2[[#This Row],[Kilde: 3. Leverancespecifikation
Sammenkædning af kolonnerne (Vxx:BJxx) &amp; (BNxx:BZxx)]],1)),"X","")</f>
        <v/>
      </c>
      <c r="C189" t="str">
        <f t="shared" si="13"/>
        <v/>
      </c>
      <c r="D189" t="str">
        <f t="shared" si="14"/>
        <v/>
      </c>
      <c r="E189" t="str">
        <f t="shared" si="15"/>
        <v/>
      </c>
      <c r="F189" t="str">
        <f t="shared" si="16"/>
        <v/>
      </c>
      <c r="G189" t="str">
        <f t="shared" si="17"/>
        <v/>
      </c>
      <c r="H189" t="str">
        <f t="shared" si="18"/>
        <v>X</v>
      </c>
      <c r="J189" t="str">
        <f>"_"&amp;_xlfn.CONCAT(Leverancespecifikation!V192:BJ192,Leverancespecifikation!BN192:BZ192)</f>
        <v>_LAN200LAN300LAN325LAN325</v>
      </c>
    </row>
    <row r="190" spans="1:10" x14ac:dyDescent="0.25">
      <c r="A190" t="str">
        <f>Leverancespecifikation!C193</f>
        <v>189Buske og hække</v>
      </c>
      <c r="B190" t="str">
        <f>IF(ISNUMBER(FIND("_ARK",Tabel2[[#This Row],[Kilde: 3. Leverancespecifikation
Sammenkædning af kolonnerne (Vxx:BJxx) &amp; (BNxx:BZxx)]],1)),"X","")</f>
        <v/>
      </c>
      <c r="C190" t="str">
        <f t="shared" si="13"/>
        <v/>
      </c>
      <c r="D190" t="str">
        <f t="shared" si="14"/>
        <v/>
      </c>
      <c r="E190" t="str">
        <f t="shared" si="15"/>
        <v/>
      </c>
      <c r="F190" t="str">
        <f t="shared" si="16"/>
        <v/>
      </c>
      <c r="G190" t="str">
        <f t="shared" si="17"/>
        <v/>
      </c>
      <c r="H190" t="str">
        <f t="shared" si="18"/>
        <v>X</v>
      </c>
      <c r="J190" t="str">
        <f>"_"&amp;_xlfn.CONCAT(Leverancespecifikation!V193:BJ193,Leverancespecifikation!BN193:BZ193)</f>
        <v>_LAN200LAN325LAN325</v>
      </c>
    </row>
    <row r="191" spans="1:10" x14ac:dyDescent="0.25">
      <c r="A191" t="str">
        <f>Leverancespecifikation!C194</f>
        <v>190BeplantningsTypologier</v>
      </c>
      <c r="B191" t="str">
        <f>IF(ISNUMBER(FIND("_ARK",Tabel2[[#This Row],[Kilde: 3. Leverancespecifikation
Sammenkædning af kolonnerne (Vxx:BJxx) &amp; (BNxx:BZxx)]],1)),"X","")</f>
        <v/>
      </c>
      <c r="C191" t="str">
        <f t="shared" si="13"/>
        <v/>
      </c>
      <c r="D191" t="str">
        <f t="shared" si="14"/>
        <v/>
      </c>
      <c r="E191" t="str">
        <f t="shared" si="15"/>
        <v/>
      </c>
      <c r="F191" t="str">
        <f t="shared" si="16"/>
        <v/>
      </c>
      <c r="G191" t="str">
        <f t="shared" si="17"/>
        <v/>
      </c>
      <c r="H191" t="str">
        <f t="shared" si="18"/>
        <v>X</v>
      </c>
      <c r="J191" t="str">
        <f>"_"&amp;_xlfn.CONCAT(Leverancespecifikation!V194:BJ194,Leverancespecifikation!BN194:BZ194)</f>
        <v>_LAN200LAN300LAN325</v>
      </c>
    </row>
    <row r="192" spans="1:10" x14ac:dyDescent="0.25">
      <c r="A192" t="str">
        <f>Leverancespecifikation!C195</f>
        <v>191Konstruktionselementer i terræn</v>
      </c>
      <c r="B192" t="str">
        <f>IF(ISNUMBER(FIND("_ARK",Tabel2[[#This Row],[Kilde: 3. Leverancespecifikation
Sammenkædning af kolonnerne (Vxx:BJxx) &amp; (BNxx:BZxx)]],1)),"X","")</f>
        <v/>
      </c>
      <c r="C192" t="str">
        <f t="shared" si="13"/>
        <v/>
      </c>
      <c r="D192" t="str">
        <f t="shared" si="14"/>
        <v/>
      </c>
      <c r="E192" t="str">
        <f t="shared" si="15"/>
        <v/>
      </c>
      <c r="F192" t="str">
        <f t="shared" si="16"/>
        <v/>
      </c>
      <c r="G192" t="str">
        <f t="shared" si="17"/>
        <v/>
      </c>
      <c r="H192" t="str">
        <f t="shared" si="18"/>
        <v/>
      </c>
      <c r="J192" t="str">
        <f>"_"&amp;_xlfn.CONCAT(Leverancespecifikation!V195:BJ195,Leverancespecifikation!BN195:BZ195)</f>
        <v>_</v>
      </c>
    </row>
    <row r="193" spans="1:10" x14ac:dyDescent="0.25">
      <c r="A193" t="str">
        <f>Leverancespecifikation!C196</f>
        <v>192Støttemure</v>
      </c>
      <c r="B193" t="str">
        <f>IF(ISNUMBER(FIND("_ARK",Tabel2[[#This Row],[Kilde: 3. Leverancespecifikation
Sammenkædning af kolonnerne (Vxx:BJxx) &amp; (BNxx:BZxx)]],1)),"X","")</f>
        <v/>
      </c>
      <c r="C193" t="str">
        <f t="shared" si="13"/>
        <v>X</v>
      </c>
      <c r="D193" t="str">
        <f t="shared" si="14"/>
        <v/>
      </c>
      <c r="E193" t="str">
        <f t="shared" si="15"/>
        <v/>
      </c>
      <c r="F193" t="str">
        <f t="shared" si="16"/>
        <v/>
      </c>
      <c r="G193" t="str">
        <f t="shared" si="17"/>
        <v/>
      </c>
      <c r="H193" t="str">
        <f t="shared" si="18"/>
        <v>X</v>
      </c>
      <c r="J193" t="str">
        <f>"_"&amp;_xlfn.CONCAT(Leverancespecifikation!V196:BJ196,Leverancespecifikation!BN196:BZ196)</f>
        <v>_LAN300KON325KON325</v>
      </c>
    </row>
    <row r="194" spans="1:10" x14ac:dyDescent="0.25">
      <c r="A194" t="str">
        <f>Leverancespecifikation!C197</f>
        <v>193Opmurede elementer</v>
      </c>
      <c r="B194" t="str">
        <f>IF(ISNUMBER(FIND("_ARK",Tabel2[[#This Row],[Kilde: 3. Leverancespecifikation
Sammenkædning af kolonnerne (Vxx:BJxx) &amp; (BNxx:BZxx)]],1)),"X","")</f>
        <v/>
      </c>
      <c r="C194" t="str">
        <f t="shared" si="13"/>
        <v/>
      </c>
      <c r="D194" t="str">
        <f t="shared" si="14"/>
        <v/>
      </c>
      <c r="E194" t="str">
        <f t="shared" si="15"/>
        <v/>
      </c>
      <c r="F194" t="str">
        <f t="shared" si="16"/>
        <v/>
      </c>
      <c r="G194" t="str">
        <f t="shared" si="17"/>
        <v/>
      </c>
      <c r="H194" t="str">
        <f t="shared" si="18"/>
        <v>X</v>
      </c>
      <c r="J194" t="str">
        <f>"_"&amp;_xlfn.CONCAT(Leverancespecifikation!V197:BJ197,Leverancespecifikation!BN197:BZ197)</f>
        <v>_LAN300LAN325LAN325</v>
      </c>
    </row>
    <row r="195" spans="1:10" x14ac:dyDescent="0.25">
      <c r="A195" t="str">
        <f>Leverancespecifikation!C198</f>
        <v>194Insitustøbt elementer</v>
      </c>
      <c r="B195" t="str">
        <f>IF(ISNUMBER(FIND("_ARK",Tabel2[[#This Row],[Kilde: 3. Leverancespecifikation
Sammenkædning af kolonnerne (Vxx:BJxx) &amp; (BNxx:BZxx)]],1)),"X","")</f>
        <v/>
      </c>
      <c r="C195" t="str">
        <f t="shared" ref="C195:C258" si="19">IF(ISNUMBER(FIND("KON",J195,1)),"X","")</f>
        <v>X</v>
      </c>
      <c r="D195" t="str">
        <f t="shared" ref="D195:D258" si="20">IF(ISNUMBER(FIND("EL",J195,1)),"X","")</f>
        <v/>
      </c>
      <c r="E195" t="str">
        <f t="shared" ref="E195:E258" si="21">IF(ISNUMBER(FIND("VVS",J195,1)),"X","")</f>
        <v/>
      </c>
      <c r="F195" t="str">
        <f t="shared" ref="F195:F258" si="22">IF(ISNUMBER(FIND("VEN",J195,1)),"X","")</f>
        <v/>
      </c>
      <c r="G195" t="str">
        <f t="shared" ref="G195:G258" si="23">IF(ISNUMBER(FIND("ENT",J195,1)),"X","")</f>
        <v/>
      </c>
      <c r="H195" t="str">
        <f t="shared" ref="H195:H258" si="24">IF(ISNUMBER(FIND("LAN",J195,1)),"X","")</f>
        <v>X</v>
      </c>
      <c r="J195" t="str">
        <f>"_"&amp;_xlfn.CONCAT(Leverancespecifikation!V198:BJ198,Leverancespecifikation!BN198:BZ198)</f>
        <v>_LAN300KON325KON325</v>
      </c>
    </row>
    <row r="196" spans="1:10" x14ac:dyDescent="0.25">
      <c r="A196" t="str">
        <f>Leverancespecifikation!C199</f>
        <v>195Hegn og afskærmninger</v>
      </c>
      <c r="B196" t="str">
        <f>IF(ISNUMBER(FIND("_ARK",Tabel2[[#This Row],[Kilde: 3. Leverancespecifikation
Sammenkædning af kolonnerne (Vxx:BJxx) &amp; (BNxx:BZxx)]],1)),"X","")</f>
        <v/>
      </c>
      <c r="C196" t="str">
        <f t="shared" si="19"/>
        <v/>
      </c>
      <c r="D196" t="str">
        <f t="shared" si="20"/>
        <v/>
      </c>
      <c r="E196" t="str">
        <f t="shared" si="21"/>
        <v/>
      </c>
      <c r="F196" t="str">
        <f t="shared" si="22"/>
        <v/>
      </c>
      <c r="G196" t="str">
        <f t="shared" si="23"/>
        <v/>
      </c>
      <c r="H196" t="str">
        <f t="shared" si="24"/>
        <v>X</v>
      </c>
      <c r="J196" t="str">
        <f>"_"&amp;_xlfn.CONCAT(Leverancespecifikation!V199:BJ199,Leverancespecifikation!BN199:BZ199)</f>
        <v>_LAN200LAN325LAN325</v>
      </c>
    </row>
    <row r="197" spans="1:10" x14ac:dyDescent="0.25">
      <c r="A197" t="str">
        <f>Leverancespecifikation!C200</f>
        <v>196Trapper og ramper i terræn</v>
      </c>
      <c r="B197" t="str">
        <f>IF(ISNUMBER(FIND("_ARK",Tabel2[[#This Row],[Kilde: 3. Leverancespecifikation
Sammenkædning af kolonnerne (Vxx:BJxx) &amp; (BNxx:BZxx)]],1)),"X","")</f>
        <v/>
      </c>
      <c r="C197" t="str">
        <f t="shared" si="19"/>
        <v/>
      </c>
      <c r="D197" t="str">
        <f t="shared" si="20"/>
        <v/>
      </c>
      <c r="E197" t="str">
        <f t="shared" si="21"/>
        <v/>
      </c>
      <c r="F197" t="str">
        <f t="shared" si="22"/>
        <v/>
      </c>
      <c r="G197" t="str">
        <f t="shared" si="23"/>
        <v/>
      </c>
      <c r="H197" t="str">
        <f t="shared" si="24"/>
        <v>X</v>
      </c>
      <c r="J197" t="str">
        <f>"_"&amp;_xlfn.CONCAT(Leverancespecifikation!V200:BJ200,Leverancespecifikation!BN200:BZ200)</f>
        <v>_LAN300LAN325LAN325</v>
      </c>
    </row>
    <row r="198" spans="1:10" x14ac:dyDescent="0.25">
      <c r="A198" t="str">
        <f>Leverancespecifikation!C201</f>
        <v>197Uisolerede bygværker i terræn</v>
      </c>
      <c r="B198" t="str">
        <f>IF(ISNUMBER(FIND("_ARK",Tabel2[[#This Row],[Kilde: 3. Leverancespecifikation
Sammenkædning af kolonnerne (Vxx:BJxx) &amp; (BNxx:BZxx)]],1)),"X","")</f>
        <v/>
      </c>
      <c r="C198" t="str">
        <f t="shared" si="19"/>
        <v/>
      </c>
      <c r="D198" t="str">
        <f t="shared" si="20"/>
        <v/>
      </c>
      <c r="E198" t="str">
        <f t="shared" si="21"/>
        <v/>
      </c>
      <c r="F198" t="str">
        <f t="shared" si="22"/>
        <v/>
      </c>
      <c r="G198" t="str">
        <f t="shared" si="23"/>
        <v/>
      </c>
      <c r="H198" t="str">
        <f t="shared" si="24"/>
        <v>X</v>
      </c>
      <c r="J198" t="str">
        <f>"_"&amp;_xlfn.CONCAT(Leverancespecifikation!V201:BJ201,Leverancespecifikation!BN201:BZ201)</f>
        <v>_LAN300LAN325LAN325</v>
      </c>
    </row>
    <row r="199" spans="1:10" x14ac:dyDescent="0.25">
      <c r="A199" t="str">
        <f>Leverancespecifikation!C202</f>
        <v>198Inventar i terræn</v>
      </c>
      <c r="B199" t="str">
        <f>IF(ISNUMBER(FIND("_ARK",Tabel2[[#This Row],[Kilde: 3. Leverancespecifikation
Sammenkædning af kolonnerne (Vxx:BJxx) &amp; (BNxx:BZxx)]],1)),"X","")</f>
        <v/>
      </c>
      <c r="C199" t="str">
        <f t="shared" si="19"/>
        <v/>
      </c>
      <c r="D199" t="str">
        <f t="shared" si="20"/>
        <v/>
      </c>
      <c r="E199" t="str">
        <f t="shared" si="21"/>
        <v/>
      </c>
      <c r="F199" t="str">
        <f t="shared" si="22"/>
        <v/>
      </c>
      <c r="G199" t="str">
        <f t="shared" si="23"/>
        <v/>
      </c>
      <c r="H199" t="str">
        <f t="shared" si="24"/>
        <v/>
      </c>
      <c r="J199" t="str">
        <f>"_"&amp;_xlfn.CONCAT(Leverancespecifikation!V202:BJ202,Leverancespecifikation!BN202:BZ202)</f>
        <v>_</v>
      </c>
    </row>
    <row r="200" spans="1:10" x14ac:dyDescent="0.25">
      <c r="A200" t="str">
        <f>Leverancespecifikation!C203</f>
        <v>199Installationer i terræn</v>
      </c>
      <c r="B200" t="str">
        <f>IF(ISNUMBER(FIND("_ARK",Tabel2[[#This Row],[Kilde: 3. Leverancespecifikation
Sammenkædning af kolonnerne (Vxx:BJxx) &amp; (BNxx:BZxx)]],1)),"X","")</f>
        <v/>
      </c>
      <c r="C200" t="str">
        <f t="shared" si="19"/>
        <v/>
      </c>
      <c r="D200" t="str">
        <f t="shared" si="20"/>
        <v/>
      </c>
      <c r="E200" t="str">
        <f t="shared" si="21"/>
        <v/>
      </c>
      <c r="F200" t="str">
        <f t="shared" si="22"/>
        <v/>
      </c>
      <c r="G200" t="str">
        <f t="shared" si="23"/>
        <v/>
      </c>
      <c r="H200" t="str">
        <f t="shared" si="24"/>
        <v>X</v>
      </c>
      <c r="J200" t="str">
        <f>"_"&amp;_xlfn.CONCAT(Leverancespecifikation!V203:BJ203,Leverancespecifikation!BN203:BZ203)</f>
        <v>_LAN300LAN325LAN325</v>
      </c>
    </row>
    <row r="201" spans="1:10" x14ac:dyDescent="0.25">
      <c r="A201" t="str">
        <f>Leverancespecifikation!C204</f>
        <v>200Fast inventar</v>
      </c>
      <c r="B201" t="str">
        <f>IF(ISNUMBER(FIND("_ARK",Tabel2[[#This Row],[Kilde: 3. Leverancespecifikation
Sammenkædning af kolonnerne (Vxx:BJxx) &amp; (BNxx:BZxx)]],1)),"X","")</f>
        <v/>
      </c>
      <c r="C201" t="str">
        <f t="shared" si="19"/>
        <v/>
      </c>
      <c r="D201" t="str">
        <f t="shared" si="20"/>
        <v/>
      </c>
      <c r="E201" t="str">
        <f t="shared" si="21"/>
        <v/>
      </c>
      <c r="F201" t="str">
        <f t="shared" si="22"/>
        <v/>
      </c>
      <c r="G201" t="str">
        <f t="shared" si="23"/>
        <v/>
      </c>
      <c r="H201" t="str">
        <f t="shared" si="24"/>
        <v>X</v>
      </c>
      <c r="J201" t="str">
        <f>"_"&amp;_xlfn.CONCAT(Leverancespecifikation!V204:BJ204,Leverancespecifikation!BN204:BZ204)</f>
        <v>_LAN300LAN325LAN325</v>
      </c>
    </row>
    <row r="202" spans="1:10" x14ac:dyDescent="0.25">
      <c r="A202" t="str">
        <f>Leverancespecifikation!C205</f>
        <v>201Løst inventar</v>
      </c>
      <c r="B202" t="str">
        <f>IF(ISNUMBER(FIND("_ARK",Tabel2[[#This Row],[Kilde: 3. Leverancespecifikation
Sammenkædning af kolonnerne (Vxx:BJxx) &amp; (BNxx:BZxx)]],1)),"X","")</f>
        <v/>
      </c>
      <c r="C202" t="str">
        <f t="shared" si="19"/>
        <v/>
      </c>
      <c r="D202" t="str">
        <f t="shared" si="20"/>
        <v/>
      </c>
      <c r="E202" t="str">
        <f t="shared" si="21"/>
        <v/>
      </c>
      <c r="F202" t="str">
        <f t="shared" si="22"/>
        <v/>
      </c>
      <c r="G202" t="str">
        <f t="shared" si="23"/>
        <v/>
      </c>
      <c r="H202" t="str">
        <f t="shared" si="24"/>
        <v>X</v>
      </c>
      <c r="J202" t="str">
        <f>"_"&amp;_xlfn.CONCAT(Leverancespecifikation!V205:BJ205,Leverancespecifikation!BN205:BZ205)</f>
        <v>_LAN300LAN325LAN325</v>
      </c>
    </row>
    <row r="203" spans="1:10" x14ac:dyDescent="0.25">
      <c r="A203" t="str">
        <f>Leverancespecifikation!C206</f>
        <v>202Belysning i terræn</v>
      </c>
      <c r="B203" t="str">
        <f>IF(ISNUMBER(FIND("_ARK",Tabel2[[#This Row],[Kilde: 3. Leverancespecifikation
Sammenkædning af kolonnerne (Vxx:BJxx) &amp; (BNxx:BZxx)]],1)),"X","")</f>
        <v/>
      </c>
      <c r="C203" t="str">
        <f t="shared" si="19"/>
        <v/>
      </c>
      <c r="D203" t="str">
        <f t="shared" si="20"/>
        <v/>
      </c>
      <c r="E203" t="str">
        <f t="shared" si="21"/>
        <v/>
      </c>
      <c r="F203" t="str">
        <f t="shared" si="22"/>
        <v/>
      </c>
      <c r="G203" t="str">
        <f t="shared" si="23"/>
        <v/>
      </c>
      <c r="H203" t="str">
        <f t="shared" si="24"/>
        <v>X</v>
      </c>
      <c r="J203" t="str">
        <f>"_"&amp;_xlfn.CONCAT(Leverancespecifikation!V206:BJ206,Leverancespecifikation!BN206:BZ206)</f>
        <v>_LAN200LAN325LAN325</v>
      </c>
    </row>
    <row r="204" spans="1:10" x14ac:dyDescent="0.25">
      <c r="A204" t="str">
        <f>Leverancespecifikation!C207</f>
        <v>203Håndlister/værn i terræn</v>
      </c>
      <c r="B204" t="str">
        <f>IF(ISNUMBER(FIND("_ARK",Tabel2[[#This Row],[Kilde: 3. Leverancespecifikation
Sammenkædning af kolonnerne (Vxx:BJxx) &amp; (BNxx:BZxx)]],1)),"X","")</f>
        <v/>
      </c>
      <c r="C204" t="str">
        <f t="shared" si="19"/>
        <v/>
      </c>
      <c r="D204" t="str">
        <f t="shared" si="20"/>
        <v/>
      </c>
      <c r="E204" t="str">
        <f t="shared" si="21"/>
        <v/>
      </c>
      <c r="F204" t="str">
        <f t="shared" si="22"/>
        <v/>
      </c>
      <c r="G204" t="str">
        <f t="shared" si="23"/>
        <v/>
      </c>
      <c r="H204" t="str">
        <f t="shared" si="24"/>
        <v>X</v>
      </c>
      <c r="J204" t="str">
        <f>"_"&amp;_xlfn.CONCAT(Leverancespecifikation!V207:BJ207,Leverancespecifikation!BN207:BZ207)</f>
        <v>_LAN200LAN325LAN325</v>
      </c>
    </row>
    <row r="205" spans="1:10" x14ac:dyDescent="0.25">
      <c r="A205" t="str">
        <f>Leverancespecifikation!C208</f>
        <v>204El</v>
      </c>
      <c r="B205" t="str">
        <f>IF(ISNUMBER(FIND("_ARK",Tabel2[[#This Row],[Kilde: 3. Leverancespecifikation
Sammenkædning af kolonnerne (Vxx:BJxx) &amp; (BNxx:BZxx)]],1)),"X","")</f>
        <v/>
      </c>
      <c r="C205" t="str">
        <f t="shared" si="19"/>
        <v/>
      </c>
      <c r="D205" t="str">
        <f t="shared" si="20"/>
        <v/>
      </c>
      <c r="E205" t="str">
        <f t="shared" si="21"/>
        <v/>
      </c>
      <c r="F205" t="str">
        <f t="shared" si="22"/>
        <v/>
      </c>
      <c r="G205" t="str">
        <f t="shared" si="23"/>
        <v/>
      </c>
      <c r="H205" t="str">
        <f t="shared" si="24"/>
        <v/>
      </c>
      <c r="J205" t="str">
        <f>"_"&amp;_xlfn.CONCAT(Leverancespecifikation!V208:BJ208,Leverancespecifikation!BN208:BZ208)</f>
        <v>_</v>
      </c>
    </row>
    <row r="206" spans="1:10" x14ac:dyDescent="0.25">
      <c r="A206" t="str">
        <f>Leverancespecifikation!C209</f>
        <v>205Analytiske rum og systemer</v>
      </c>
      <c r="B206" t="str">
        <f>IF(ISNUMBER(FIND("_ARK",Tabel2[[#This Row],[Kilde: 3. Leverancespecifikation
Sammenkædning af kolonnerne (Vxx:BJxx) &amp; (BNxx:BZxx)]],1)),"X","")</f>
        <v/>
      </c>
      <c r="C206" t="str">
        <f t="shared" si="19"/>
        <v/>
      </c>
      <c r="D206" t="str">
        <f t="shared" si="20"/>
        <v/>
      </c>
      <c r="E206" t="str">
        <f t="shared" si="21"/>
        <v/>
      </c>
      <c r="F206" t="str">
        <f t="shared" si="22"/>
        <v/>
      </c>
      <c r="G206" t="str">
        <f t="shared" si="23"/>
        <v/>
      </c>
      <c r="H206" t="str">
        <f t="shared" si="24"/>
        <v/>
      </c>
      <c r="J206" t="str">
        <f>"_"&amp;_xlfn.CONCAT(Leverancespecifikation!V209:BJ209,Leverancespecifikation!BN209:BZ209)</f>
        <v>_</v>
      </c>
    </row>
    <row r="207" spans="1:10" x14ac:dyDescent="0.25">
      <c r="A207" t="str">
        <f>Leverancespecifikation!C210</f>
        <v>206Spaces -  EL-Installationer</v>
      </c>
      <c r="B207" t="str">
        <f>IF(ISNUMBER(FIND("_ARK",Tabel2[[#This Row],[Kilde: 3. Leverancespecifikation
Sammenkædning af kolonnerne (Vxx:BJxx) &amp; (BNxx:BZxx)]],1)),"X","")</f>
        <v/>
      </c>
      <c r="C207" t="str">
        <f t="shared" si="19"/>
        <v/>
      </c>
      <c r="D207" t="str">
        <f t="shared" si="20"/>
        <v/>
      </c>
      <c r="E207" t="str">
        <f t="shared" si="21"/>
        <v/>
      </c>
      <c r="F207" t="str">
        <f t="shared" si="22"/>
        <v/>
      </c>
      <c r="G207" t="str">
        <f t="shared" si="23"/>
        <v/>
      </c>
      <c r="H207" t="str">
        <f t="shared" si="24"/>
        <v/>
      </c>
      <c r="J207" t="str">
        <f>"_"&amp;_xlfn.CONCAT(Leverancespecifikation!V210:BJ210,Leverancespecifikation!BN210:BZ210)</f>
        <v>_</v>
      </c>
    </row>
    <row r="208" spans="1:10" x14ac:dyDescent="0.25">
      <c r="A208" t="str">
        <f>Leverancespecifikation!C211</f>
        <v>207Systemer - EL-Installationer</v>
      </c>
      <c r="B208" t="str">
        <f>IF(ISNUMBER(FIND("_ARK",Tabel2[[#This Row],[Kilde: 3. Leverancespecifikation
Sammenkædning af kolonnerne (Vxx:BJxx) &amp; (BNxx:BZxx)]],1)),"X","")</f>
        <v/>
      </c>
      <c r="C208" t="str">
        <f t="shared" si="19"/>
        <v/>
      </c>
      <c r="D208" t="str">
        <f t="shared" si="20"/>
        <v/>
      </c>
      <c r="E208" t="str">
        <f t="shared" si="21"/>
        <v/>
      </c>
      <c r="F208" t="str">
        <f t="shared" si="22"/>
        <v/>
      </c>
      <c r="G208" t="str">
        <f t="shared" si="23"/>
        <v/>
      </c>
      <c r="H208" t="str">
        <f t="shared" si="24"/>
        <v/>
      </c>
      <c r="J208" t="str">
        <f>"_"&amp;_xlfn.CONCAT(Leverancespecifikation!V211:BJ211,Leverancespecifikation!BN211:BZ211)</f>
        <v>_</v>
      </c>
    </row>
    <row r="209" spans="1:10" x14ac:dyDescent="0.25">
      <c r="A209" t="str">
        <f>Leverancespecifikation!C212</f>
        <v>208Føringsveje</v>
      </c>
      <c r="B209" t="str">
        <f>IF(ISNUMBER(FIND("_ARK",Tabel2[[#This Row],[Kilde: 3. Leverancespecifikation
Sammenkædning af kolonnerne (Vxx:BJxx) &amp; (BNxx:BZxx)]],1)),"X","")</f>
        <v/>
      </c>
      <c r="C209" t="str">
        <f t="shared" si="19"/>
        <v/>
      </c>
      <c r="D209" t="str">
        <f t="shared" si="20"/>
        <v/>
      </c>
      <c r="E209" t="str">
        <f t="shared" si="21"/>
        <v/>
      </c>
      <c r="F209" t="str">
        <f t="shared" si="22"/>
        <v/>
      </c>
      <c r="G209" t="str">
        <f t="shared" si="23"/>
        <v/>
      </c>
      <c r="H209" t="str">
        <f t="shared" si="24"/>
        <v/>
      </c>
      <c r="J209" t="str">
        <f>"_"&amp;_xlfn.CONCAT(Leverancespecifikation!V212:BJ212,Leverancespecifikation!BN212:BZ212)</f>
        <v>_</v>
      </c>
    </row>
    <row r="210" spans="1:10" x14ac:dyDescent="0.25">
      <c r="A210" t="str">
        <f>Leverancespecifikation!C213</f>
        <v>209Bakker/stiger/Kanaler/Kabler/Trækrør</v>
      </c>
      <c r="B210" t="str">
        <f>IF(ISNUMBER(FIND("_ARK",Tabel2[[#This Row],[Kilde: 3. Leverancespecifikation
Sammenkædning af kolonnerne (Vxx:BJxx) &amp; (BNxx:BZxx)]],1)),"X","")</f>
        <v/>
      </c>
      <c r="C210" t="str">
        <f t="shared" si="19"/>
        <v/>
      </c>
      <c r="D210" t="str">
        <f t="shared" si="20"/>
        <v/>
      </c>
      <c r="E210" t="str">
        <f t="shared" si="21"/>
        <v/>
      </c>
      <c r="F210" t="str">
        <f t="shared" si="22"/>
        <v/>
      </c>
      <c r="G210" t="str">
        <f t="shared" si="23"/>
        <v/>
      </c>
      <c r="H210" t="str">
        <f t="shared" si="24"/>
        <v/>
      </c>
      <c r="J210" t="str">
        <f>"_"&amp;_xlfn.CONCAT(Leverancespecifikation!V213:BJ213,Leverancespecifikation!BN213:BZ213)</f>
        <v>_</v>
      </c>
    </row>
    <row r="211" spans="1:10" x14ac:dyDescent="0.25">
      <c r="A211" t="str">
        <f>Leverancespecifikation!C214</f>
        <v>210Teknikrum/Teknikområder</v>
      </c>
      <c r="B211" t="str">
        <f>IF(ISNUMBER(FIND("_ARK",Tabel2[[#This Row],[Kilde: 3. Leverancespecifikation
Sammenkædning af kolonnerne (Vxx:BJxx) &amp; (BNxx:BZxx)]],1)),"X","")</f>
        <v/>
      </c>
      <c r="C211" t="str">
        <f t="shared" si="19"/>
        <v/>
      </c>
      <c r="D211" t="str">
        <f t="shared" si="20"/>
        <v>X</v>
      </c>
      <c r="E211" t="str">
        <f t="shared" si="21"/>
        <v/>
      </c>
      <c r="F211" t="str">
        <f t="shared" si="22"/>
        <v/>
      </c>
      <c r="G211" t="str">
        <f t="shared" si="23"/>
        <v/>
      </c>
      <c r="H211" t="str">
        <f t="shared" si="24"/>
        <v/>
      </c>
      <c r="J211" t="str">
        <f>"_"&amp;_xlfn.CONCAT(Leverancespecifikation!V214:BJ214,Leverancespecifikation!BN214:BZ214)</f>
        <v>_EL200EL300EL325EL325</v>
      </c>
    </row>
    <row r="212" spans="1:10" x14ac:dyDescent="0.25">
      <c r="A212" t="str">
        <f>Leverancespecifikation!C215</f>
        <v>211Skakte (lodrette hovedføringsveje)</v>
      </c>
      <c r="B212" t="str">
        <f>IF(ISNUMBER(FIND("_ARK",Tabel2[[#This Row],[Kilde: 3. Leverancespecifikation
Sammenkædning af kolonnerne (Vxx:BJxx) &amp; (BNxx:BZxx)]],1)),"X","")</f>
        <v/>
      </c>
      <c r="C212" t="str">
        <f t="shared" si="19"/>
        <v/>
      </c>
      <c r="D212" t="str">
        <f t="shared" si="20"/>
        <v>X</v>
      </c>
      <c r="E212" t="str">
        <f t="shared" si="21"/>
        <v/>
      </c>
      <c r="F212" t="str">
        <f t="shared" si="22"/>
        <v/>
      </c>
      <c r="G212" t="str">
        <f t="shared" si="23"/>
        <v/>
      </c>
      <c r="H212" t="str">
        <f t="shared" si="24"/>
        <v/>
      </c>
      <c r="J212" t="str">
        <f>"_"&amp;_xlfn.CONCAT(Leverancespecifikation!V215:BJ215,Leverancespecifikation!BN215:BZ215)</f>
        <v>_EL300EL325EL325</v>
      </c>
    </row>
    <row r="213" spans="1:10" x14ac:dyDescent="0.25">
      <c r="A213" t="str">
        <f>Leverancespecifikation!C216</f>
        <v>212Vandrette hoved- og fordelingsføringsveje</v>
      </c>
      <c r="B213" t="str">
        <f>IF(ISNUMBER(FIND("_ARK",Tabel2[[#This Row],[Kilde: 3. Leverancespecifikation
Sammenkædning af kolonnerne (Vxx:BJxx) &amp; (BNxx:BZxx)]],1)),"X","")</f>
        <v/>
      </c>
      <c r="C213" t="str">
        <f t="shared" si="19"/>
        <v/>
      </c>
      <c r="D213" t="str">
        <f t="shared" si="20"/>
        <v>X</v>
      </c>
      <c r="E213" t="str">
        <f t="shared" si="21"/>
        <v/>
      </c>
      <c r="F213" t="str">
        <f t="shared" si="22"/>
        <v/>
      </c>
      <c r="G213" t="str">
        <f t="shared" si="23"/>
        <v/>
      </c>
      <c r="H213" t="str">
        <f t="shared" si="24"/>
        <v/>
      </c>
      <c r="J213" t="str">
        <f>"_"&amp;_xlfn.CONCAT(Leverancespecifikation!V216:BJ216,Leverancespecifikation!BN216:BZ216)</f>
        <v>_EL300EL325EL325</v>
      </c>
    </row>
    <row r="214" spans="1:10" x14ac:dyDescent="0.25">
      <c r="A214" t="str">
        <f>Leverancespecifikation!C217</f>
        <v>213Føring til Komponenter og tilslutninger i rum</v>
      </c>
      <c r="B214" t="str">
        <f>IF(ISNUMBER(FIND("_ARK",Tabel2[[#This Row],[Kilde: 3. Leverancespecifikation
Sammenkædning af kolonnerne (Vxx:BJxx) &amp; (BNxx:BZxx)]],1)),"X","")</f>
        <v/>
      </c>
      <c r="C214" t="str">
        <f t="shared" si="19"/>
        <v/>
      </c>
      <c r="D214" t="str">
        <f t="shared" si="20"/>
        <v>X</v>
      </c>
      <c r="E214" t="str">
        <f t="shared" si="21"/>
        <v/>
      </c>
      <c r="F214" t="str">
        <f t="shared" si="22"/>
        <v/>
      </c>
      <c r="G214" t="str">
        <f t="shared" si="23"/>
        <v/>
      </c>
      <c r="H214" t="str">
        <f t="shared" si="24"/>
        <v/>
      </c>
      <c r="J214" t="str">
        <f>"_"&amp;_xlfn.CONCAT(Leverancespecifikation!V217:BJ217,Leverancespecifikation!BN217:BZ217)</f>
        <v>_EL300EL325EL325</v>
      </c>
    </row>
    <row r="215" spans="1:10" x14ac:dyDescent="0.25">
      <c r="A215" t="str">
        <f>Leverancespecifikation!C218</f>
        <v>214Kabelrør/trækrør &lt; 50 mm</v>
      </c>
      <c r="B215" t="str">
        <f>IF(ISNUMBER(FIND("_ARK",Tabel2[[#This Row],[Kilde: 3. Leverancespecifikation
Sammenkædning af kolonnerne (Vxx:BJxx) &amp; (BNxx:BZxx)]],1)),"X","")</f>
        <v/>
      </c>
      <c r="C215" t="str">
        <f t="shared" si="19"/>
        <v/>
      </c>
      <c r="D215" t="str">
        <f t="shared" si="20"/>
        <v/>
      </c>
      <c r="E215" t="str">
        <f t="shared" si="21"/>
        <v/>
      </c>
      <c r="F215" t="str">
        <f t="shared" si="22"/>
        <v/>
      </c>
      <c r="G215" t="str">
        <f t="shared" si="23"/>
        <v/>
      </c>
      <c r="H215" t="str">
        <f t="shared" si="24"/>
        <v/>
      </c>
      <c r="J215" t="str">
        <f>"_"&amp;_xlfn.CONCAT(Leverancespecifikation!V218:BJ218,Leverancespecifikation!BN218:BZ218)</f>
        <v>_</v>
      </c>
    </row>
    <row r="216" spans="1:10" x14ac:dyDescent="0.25">
      <c r="A216" t="str">
        <f>Leverancespecifikation!C219</f>
        <v>215Kabelrør/trækrør ≥ 50 mm</v>
      </c>
      <c r="B216" t="str">
        <f>IF(ISNUMBER(FIND("_ARK",Tabel2[[#This Row],[Kilde: 3. Leverancespecifikation
Sammenkædning af kolonnerne (Vxx:BJxx) &amp; (BNxx:BZxx)]],1)),"X","")</f>
        <v/>
      </c>
      <c r="C216" t="str">
        <f t="shared" si="19"/>
        <v/>
      </c>
      <c r="D216" t="str">
        <f t="shared" si="20"/>
        <v>X</v>
      </c>
      <c r="E216" t="str">
        <f t="shared" si="21"/>
        <v/>
      </c>
      <c r="F216" t="str">
        <f t="shared" si="22"/>
        <v/>
      </c>
      <c r="G216" t="str">
        <f t="shared" si="23"/>
        <v/>
      </c>
      <c r="H216" t="str">
        <f t="shared" si="24"/>
        <v/>
      </c>
      <c r="J216" t="str">
        <f>"_"&amp;_xlfn.CONCAT(Leverancespecifikation!V219:BJ219,Leverancespecifikation!BN219:BZ219)</f>
        <v>_EL300EL325EL325</v>
      </c>
    </row>
    <row r="217" spans="1:10" x14ac:dyDescent="0.25">
      <c r="A217" t="str">
        <f>Leverancespecifikation!C220</f>
        <v>216Bæringer</v>
      </c>
      <c r="B217" t="str">
        <f>IF(ISNUMBER(FIND("_ARK",Tabel2[[#This Row],[Kilde: 3. Leverancespecifikation
Sammenkædning af kolonnerne (Vxx:BJxx) &amp; (BNxx:BZxx)]],1)),"X","")</f>
        <v/>
      </c>
      <c r="C217" t="str">
        <f t="shared" si="19"/>
        <v/>
      </c>
      <c r="D217" t="str">
        <f t="shared" si="20"/>
        <v/>
      </c>
      <c r="E217" t="str">
        <f t="shared" si="21"/>
        <v/>
      </c>
      <c r="F217" t="str">
        <f t="shared" si="22"/>
        <v/>
      </c>
      <c r="G217" t="str">
        <f t="shared" si="23"/>
        <v/>
      </c>
      <c r="H217" t="str">
        <f t="shared" si="24"/>
        <v/>
      </c>
      <c r="J217" t="str">
        <f>"_"&amp;_xlfn.CONCAT(Leverancespecifikation!V220:BJ220,Leverancespecifikation!BN220:BZ220)</f>
        <v>_</v>
      </c>
    </row>
    <row r="218" spans="1:10" x14ac:dyDescent="0.25">
      <c r="A218" t="str">
        <f>Leverancespecifikation!C221</f>
        <v>217Konsoller</v>
      </c>
      <c r="B218" t="str">
        <f>IF(ISNUMBER(FIND("_ARK",Tabel2[[#This Row],[Kilde: 3. Leverancespecifikation
Sammenkædning af kolonnerne (Vxx:BJxx) &amp; (BNxx:BZxx)]],1)),"X","")</f>
        <v/>
      </c>
      <c r="C218" t="str">
        <f t="shared" si="19"/>
        <v/>
      </c>
      <c r="D218" t="str">
        <f t="shared" si="20"/>
        <v/>
      </c>
      <c r="E218" t="str">
        <f t="shared" si="21"/>
        <v/>
      </c>
      <c r="F218" t="str">
        <f t="shared" si="22"/>
        <v/>
      </c>
      <c r="G218" t="str">
        <f t="shared" si="23"/>
        <v/>
      </c>
      <c r="H218" t="str">
        <f t="shared" si="24"/>
        <v/>
      </c>
      <c r="J218" t="str">
        <f>"_"&amp;_xlfn.CONCAT(Leverancespecifikation!V221:BJ221,Leverancespecifikation!BN221:BZ221)</f>
        <v>_</v>
      </c>
    </row>
    <row r="219" spans="1:10" x14ac:dyDescent="0.25">
      <c r="A219" t="str">
        <f>Leverancespecifikation!C222</f>
        <v>218Stativer</v>
      </c>
      <c r="B219" t="str">
        <f>IF(ISNUMBER(FIND("_ARK",Tabel2[[#This Row],[Kilde: 3. Leverancespecifikation
Sammenkædning af kolonnerne (Vxx:BJxx) &amp; (BNxx:BZxx)]],1)),"X","")</f>
        <v/>
      </c>
      <c r="C219" t="str">
        <f t="shared" si="19"/>
        <v/>
      </c>
      <c r="D219" t="str">
        <f t="shared" si="20"/>
        <v/>
      </c>
      <c r="E219" t="str">
        <f t="shared" si="21"/>
        <v/>
      </c>
      <c r="F219" t="str">
        <f t="shared" si="22"/>
        <v/>
      </c>
      <c r="G219" t="str">
        <f t="shared" si="23"/>
        <v/>
      </c>
      <c r="H219" t="str">
        <f t="shared" si="24"/>
        <v/>
      </c>
      <c r="J219" t="str">
        <f>"_"&amp;_xlfn.CONCAT(Leverancespecifikation!V222:BJ222,Leverancespecifikation!BN222:BZ222)</f>
        <v>_</v>
      </c>
    </row>
    <row r="220" spans="1:10" x14ac:dyDescent="0.25">
      <c r="A220" t="str">
        <f>Leverancespecifikation!C223</f>
        <v>219Hul- og recesobjekter</v>
      </c>
      <c r="B220" t="str">
        <f>IF(ISNUMBER(FIND("_ARK",Tabel2[[#This Row],[Kilde: 3. Leverancespecifikation
Sammenkædning af kolonnerne (Vxx:BJxx) &amp; (BNxx:BZxx)]],1)),"X","")</f>
        <v/>
      </c>
      <c r="C220" t="str">
        <f t="shared" si="19"/>
        <v/>
      </c>
      <c r="D220" t="str">
        <f t="shared" si="20"/>
        <v/>
      </c>
      <c r="E220" t="str">
        <f t="shared" si="21"/>
        <v/>
      </c>
      <c r="F220" t="str">
        <f t="shared" si="22"/>
        <v/>
      </c>
      <c r="G220" t="str">
        <f t="shared" si="23"/>
        <v/>
      </c>
      <c r="H220" t="str">
        <f t="shared" si="24"/>
        <v/>
      </c>
      <c r="J220" t="str">
        <f>"_"&amp;_xlfn.CONCAT(Leverancespecifikation!V223:BJ223,Leverancespecifikation!BN223:BZ223)</f>
        <v>_</v>
      </c>
    </row>
    <row r="221" spans="1:10" x14ac:dyDescent="0.25">
      <c r="A221" t="str">
        <f>Leverancespecifikation!C224</f>
        <v>220Hullukninger</v>
      </c>
      <c r="B221" t="str">
        <f>IF(ISNUMBER(FIND("_ARK",Tabel2[[#This Row],[Kilde: 3. Leverancespecifikation
Sammenkædning af kolonnerne (Vxx:BJxx) &amp; (BNxx:BZxx)]],1)),"X","")</f>
        <v/>
      </c>
      <c r="C221" t="str">
        <f t="shared" si="19"/>
        <v/>
      </c>
      <c r="D221" t="str">
        <f t="shared" si="20"/>
        <v/>
      </c>
      <c r="E221" t="str">
        <f t="shared" si="21"/>
        <v/>
      </c>
      <c r="F221" t="str">
        <f t="shared" si="22"/>
        <v/>
      </c>
      <c r="G221" t="str">
        <f t="shared" si="23"/>
        <v/>
      </c>
      <c r="H221" t="str">
        <f t="shared" si="24"/>
        <v/>
      </c>
      <c r="J221" t="str">
        <f>"_"&amp;_xlfn.CONCAT(Leverancespecifikation!V224:BJ224,Leverancespecifikation!BN224:BZ224)</f>
        <v>_</v>
      </c>
    </row>
    <row r="222" spans="1:10" x14ac:dyDescent="0.25">
      <c r="A222" t="str">
        <f>Leverancespecifikation!C225</f>
        <v>221Kabling</v>
      </c>
      <c r="B222" t="str">
        <f>IF(ISNUMBER(FIND("_ARK",Tabel2[[#This Row],[Kilde: 3. Leverancespecifikation
Sammenkædning af kolonnerne (Vxx:BJxx) &amp; (BNxx:BZxx)]],1)),"X","")</f>
        <v/>
      </c>
      <c r="C222" t="str">
        <f t="shared" si="19"/>
        <v/>
      </c>
      <c r="D222" t="str">
        <f t="shared" si="20"/>
        <v/>
      </c>
      <c r="E222" t="str">
        <f t="shared" si="21"/>
        <v/>
      </c>
      <c r="F222" t="str">
        <f t="shared" si="22"/>
        <v/>
      </c>
      <c r="G222" t="str">
        <f t="shared" si="23"/>
        <v/>
      </c>
      <c r="H222" t="str">
        <f t="shared" si="24"/>
        <v/>
      </c>
      <c r="J222" t="str">
        <f>"_"&amp;_xlfn.CONCAT(Leverancespecifikation!V225:BJ225,Leverancespecifikation!BN225:BZ225)</f>
        <v>_</v>
      </c>
    </row>
    <row r="223" spans="1:10" x14ac:dyDescent="0.25">
      <c r="A223" t="str">
        <f>Leverancespecifikation!C226</f>
        <v>222Ledninger i terræn</v>
      </c>
      <c r="B223" t="str">
        <f>IF(ISNUMBER(FIND("_ARK",Tabel2[[#This Row],[Kilde: 3. Leverancespecifikation
Sammenkædning af kolonnerne (Vxx:BJxx) &amp; (BNxx:BZxx)]],1)),"X","")</f>
        <v/>
      </c>
      <c r="C223" t="str">
        <f t="shared" si="19"/>
        <v/>
      </c>
      <c r="D223" t="str">
        <f t="shared" si="20"/>
        <v/>
      </c>
      <c r="E223" t="str">
        <f t="shared" si="21"/>
        <v/>
      </c>
      <c r="F223" t="str">
        <f t="shared" si="22"/>
        <v/>
      </c>
      <c r="G223" t="str">
        <f t="shared" si="23"/>
        <v/>
      </c>
      <c r="H223" t="str">
        <f t="shared" si="24"/>
        <v/>
      </c>
      <c r="J223" t="str">
        <f>"_"&amp;_xlfn.CONCAT(Leverancespecifikation!V226:BJ226,Leverancespecifikation!BN226:BZ226)</f>
        <v>_</v>
      </c>
    </row>
    <row r="224" spans="1:10" x14ac:dyDescent="0.25">
      <c r="A224" t="str">
        <f>Leverancespecifikation!C227</f>
        <v>223Luftledninger for højspændingsanlæg</v>
      </c>
      <c r="B224" t="str">
        <f>IF(ISNUMBER(FIND("_ARK",Tabel2[[#This Row],[Kilde: 3. Leverancespecifikation
Sammenkædning af kolonnerne (Vxx:BJxx) &amp; (BNxx:BZxx)]],1)),"X","")</f>
        <v/>
      </c>
      <c r="C224" t="str">
        <f t="shared" si="19"/>
        <v/>
      </c>
      <c r="D224" t="str">
        <f t="shared" si="20"/>
        <v/>
      </c>
      <c r="E224" t="str">
        <f t="shared" si="21"/>
        <v/>
      </c>
      <c r="F224" t="str">
        <f t="shared" si="22"/>
        <v/>
      </c>
      <c r="G224" t="str">
        <f t="shared" si="23"/>
        <v/>
      </c>
      <c r="H224" t="str">
        <f t="shared" si="24"/>
        <v/>
      </c>
      <c r="J224" t="str">
        <f>"_"&amp;_xlfn.CONCAT(Leverancespecifikation!V227:BJ227,Leverancespecifikation!BN227:BZ227)</f>
        <v>_</v>
      </c>
    </row>
    <row r="225" spans="1:10" x14ac:dyDescent="0.25">
      <c r="A225" t="str">
        <f>Leverancespecifikation!C228</f>
        <v>224Ledninger i jord for højspændingsanlæg</v>
      </c>
      <c r="B225" t="str">
        <f>IF(ISNUMBER(FIND("_ARK",Tabel2[[#This Row],[Kilde: 3. Leverancespecifikation
Sammenkædning af kolonnerne (Vxx:BJxx) &amp; (BNxx:BZxx)]],1)),"X","")</f>
        <v/>
      </c>
      <c r="C225" t="str">
        <f t="shared" si="19"/>
        <v/>
      </c>
      <c r="D225" t="str">
        <f t="shared" si="20"/>
        <v/>
      </c>
      <c r="E225" t="str">
        <f t="shared" si="21"/>
        <v/>
      </c>
      <c r="F225" t="str">
        <f t="shared" si="22"/>
        <v/>
      </c>
      <c r="G225" t="str">
        <f t="shared" si="23"/>
        <v/>
      </c>
      <c r="H225" t="str">
        <f t="shared" si="24"/>
        <v/>
      </c>
      <c r="J225" t="str">
        <f>"_"&amp;_xlfn.CONCAT(Leverancespecifikation!V228:BJ228,Leverancespecifikation!BN228:BZ228)</f>
        <v>_</v>
      </c>
    </row>
    <row r="226" spans="1:10" x14ac:dyDescent="0.25">
      <c r="A226" t="str">
        <f>Leverancespecifikation!C229</f>
        <v>225Luftledninger for lavspændingsanlæg</v>
      </c>
      <c r="B226" t="str">
        <f>IF(ISNUMBER(FIND("_ARK",Tabel2[[#This Row],[Kilde: 3. Leverancespecifikation
Sammenkædning af kolonnerne (Vxx:BJxx) &amp; (BNxx:BZxx)]],1)),"X","")</f>
        <v/>
      </c>
      <c r="C226" t="str">
        <f t="shared" si="19"/>
        <v/>
      </c>
      <c r="D226" t="str">
        <f t="shared" si="20"/>
        <v/>
      </c>
      <c r="E226" t="str">
        <f t="shared" si="21"/>
        <v/>
      </c>
      <c r="F226" t="str">
        <f t="shared" si="22"/>
        <v/>
      </c>
      <c r="G226" t="str">
        <f t="shared" si="23"/>
        <v/>
      </c>
      <c r="H226" t="str">
        <f t="shared" si="24"/>
        <v/>
      </c>
      <c r="J226" t="str">
        <f>"_"&amp;_xlfn.CONCAT(Leverancespecifikation!V229:BJ229,Leverancespecifikation!BN229:BZ229)</f>
        <v>_</v>
      </c>
    </row>
    <row r="227" spans="1:10" x14ac:dyDescent="0.25">
      <c r="A227" t="str">
        <f>Leverancespecifikation!C230</f>
        <v>226Ledninger i jord for lavspændingsanlæg</v>
      </c>
      <c r="B227" t="str">
        <f>IF(ISNUMBER(FIND("_ARK",Tabel2[[#This Row],[Kilde: 3. Leverancespecifikation
Sammenkædning af kolonnerne (Vxx:BJxx) &amp; (BNxx:BZxx)]],1)),"X","")</f>
        <v/>
      </c>
      <c r="C227" t="str">
        <f t="shared" si="19"/>
        <v/>
      </c>
      <c r="D227" t="str">
        <f t="shared" si="20"/>
        <v/>
      </c>
      <c r="E227" t="str">
        <f t="shared" si="21"/>
        <v/>
      </c>
      <c r="F227" t="str">
        <f t="shared" si="22"/>
        <v/>
      </c>
      <c r="G227" t="str">
        <f t="shared" si="23"/>
        <v/>
      </c>
      <c r="H227" t="str">
        <f t="shared" si="24"/>
        <v/>
      </c>
      <c r="J227" t="str">
        <f>"_"&amp;_xlfn.CONCAT(Leverancespecifikation!V230:BJ230,Leverancespecifikation!BN230:BZ230)</f>
        <v>_</v>
      </c>
    </row>
    <row r="228" spans="1:10" x14ac:dyDescent="0.25">
      <c r="A228" t="str">
        <f>Leverancespecifikation!C231</f>
        <v>227Ledninger for elektronik- og svagstrømsanlæg</v>
      </c>
      <c r="B228" t="str">
        <f>IF(ISNUMBER(FIND("_ARK",Tabel2[[#This Row],[Kilde: 3. Leverancespecifikation
Sammenkædning af kolonnerne (Vxx:BJxx) &amp; (BNxx:BZxx)]],1)),"X","")</f>
        <v/>
      </c>
      <c r="C228" t="str">
        <f t="shared" si="19"/>
        <v/>
      </c>
      <c r="D228" t="str">
        <f t="shared" si="20"/>
        <v/>
      </c>
      <c r="E228" t="str">
        <f t="shared" si="21"/>
        <v/>
      </c>
      <c r="F228" t="str">
        <f t="shared" si="22"/>
        <v/>
      </c>
      <c r="G228" t="str">
        <f t="shared" si="23"/>
        <v/>
      </c>
      <c r="H228" t="str">
        <f t="shared" si="24"/>
        <v/>
      </c>
      <c r="J228" t="str">
        <f>"_"&amp;_xlfn.CONCAT(Leverancespecifikation!V231:BJ231,Leverancespecifikation!BN231:BZ231)</f>
        <v>_</v>
      </c>
    </row>
    <row r="229" spans="1:10" x14ac:dyDescent="0.25">
      <c r="A229" t="str">
        <f>Leverancespecifikation!C232</f>
        <v>228Kommunikation</v>
      </c>
      <c r="B229" t="str">
        <f>IF(ISNUMBER(FIND("_ARK",Tabel2[[#This Row],[Kilde: 3. Leverancespecifikation
Sammenkædning af kolonnerne (Vxx:BJxx) &amp; (BNxx:BZxx)]],1)),"X","")</f>
        <v/>
      </c>
      <c r="C229" t="str">
        <f t="shared" si="19"/>
        <v/>
      </c>
      <c r="D229" t="str">
        <f t="shared" si="20"/>
        <v/>
      </c>
      <c r="E229" t="str">
        <f t="shared" si="21"/>
        <v/>
      </c>
      <c r="F229" t="str">
        <f t="shared" si="22"/>
        <v/>
      </c>
      <c r="G229" t="str">
        <f t="shared" si="23"/>
        <v/>
      </c>
      <c r="H229" t="str">
        <f t="shared" si="24"/>
        <v/>
      </c>
      <c r="J229" t="str">
        <f>"_"&amp;_xlfn.CONCAT(Leverancespecifikation!V232:BJ232,Leverancespecifikation!BN232:BZ232)</f>
        <v>_</v>
      </c>
    </row>
    <row r="230" spans="1:10" x14ac:dyDescent="0.25">
      <c r="A230" t="str">
        <f>Leverancespecifikation!C233</f>
        <v>229Information</v>
      </c>
      <c r="B230" t="str">
        <f>IF(ISNUMBER(FIND("_ARK",Tabel2[[#This Row],[Kilde: 3. Leverancespecifikation
Sammenkædning af kolonnerne (Vxx:BJxx) &amp; (BNxx:BZxx)]],1)),"X","")</f>
        <v/>
      </c>
      <c r="C230" t="str">
        <f t="shared" si="19"/>
        <v/>
      </c>
      <c r="D230" t="str">
        <f t="shared" si="20"/>
        <v/>
      </c>
      <c r="E230" t="str">
        <f t="shared" si="21"/>
        <v/>
      </c>
      <c r="F230" t="str">
        <f t="shared" si="22"/>
        <v/>
      </c>
      <c r="G230" t="str">
        <f t="shared" si="23"/>
        <v/>
      </c>
      <c r="H230" t="str">
        <f t="shared" si="24"/>
        <v/>
      </c>
      <c r="J230" t="str">
        <f>"_"&amp;_xlfn.CONCAT(Leverancespecifikation!V233:BJ233,Leverancespecifikation!BN233:BZ233)</f>
        <v>_</v>
      </c>
    </row>
    <row r="231" spans="1:10" x14ac:dyDescent="0.25">
      <c r="A231" t="str">
        <f>Leverancespecifikation!C234</f>
        <v>230Audio, video og antenner</v>
      </c>
      <c r="B231" t="str">
        <f>IF(ISNUMBER(FIND("_ARK",Tabel2[[#This Row],[Kilde: 3. Leverancespecifikation
Sammenkædning af kolonnerne (Vxx:BJxx) &amp; (BNxx:BZxx)]],1)),"X","")</f>
        <v/>
      </c>
      <c r="C231" t="str">
        <f t="shared" si="19"/>
        <v/>
      </c>
      <c r="D231" t="str">
        <f t="shared" si="20"/>
        <v/>
      </c>
      <c r="E231" t="str">
        <f t="shared" si="21"/>
        <v/>
      </c>
      <c r="F231" t="str">
        <f t="shared" si="22"/>
        <v/>
      </c>
      <c r="G231" t="str">
        <f t="shared" si="23"/>
        <v/>
      </c>
      <c r="H231" t="str">
        <f t="shared" si="24"/>
        <v/>
      </c>
      <c r="J231" t="str">
        <f>"_"&amp;_xlfn.CONCAT(Leverancespecifikation!V234:BJ234,Leverancespecifikation!BN234:BZ234)</f>
        <v>_</v>
      </c>
    </row>
    <row r="232" spans="1:10" x14ac:dyDescent="0.25">
      <c r="A232" t="str">
        <f>Leverancespecifikation!C235</f>
        <v>231IT-infrastrukturer</v>
      </c>
      <c r="B232" t="str">
        <f>IF(ISNUMBER(FIND("_ARK",Tabel2[[#This Row],[Kilde: 3. Leverancespecifikation
Sammenkædning af kolonnerne (Vxx:BJxx) &amp; (BNxx:BZxx)]],1)),"X","")</f>
        <v/>
      </c>
      <c r="C232" t="str">
        <f t="shared" si="19"/>
        <v/>
      </c>
      <c r="D232" t="str">
        <f t="shared" si="20"/>
        <v/>
      </c>
      <c r="E232" t="str">
        <f t="shared" si="21"/>
        <v/>
      </c>
      <c r="F232" t="str">
        <f t="shared" si="22"/>
        <v/>
      </c>
      <c r="G232" t="str">
        <f t="shared" si="23"/>
        <v/>
      </c>
      <c r="H232" t="str">
        <f t="shared" si="24"/>
        <v/>
      </c>
      <c r="J232" t="str">
        <f>"_"&amp;_xlfn.CONCAT(Leverancespecifikation!V235:BJ235,Leverancespecifikation!BN235:BZ235)</f>
        <v>_</v>
      </c>
    </row>
    <row r="233" spans="1:10" x14ac:dyDescent="0.25">
      <c r="A233" t="str">
        <f>Leverancespecifikation!C236</f>
        <v>232Adgangssikringer (AIA/ADK/ITV)</v>
      </c>
      <c r="B233" t="str">
        <f>IF(ISNUMBER(FIND("_ARK",Tabel2[[#This Row],[Kilde: 3. Leverancespecifikation
Sammenkædning af kolonnerne (Vxx:BJxx) &amp; (BNxx:BZxx)]],1)),"X","")</f>
        <v/>
      </c>
      <c r="C233" t="str">
        <f t="shared" si="19"/>
        <v/>
      </c>
      <c r="D233" t="str">
        <f t="shared" si="20"/>
        <v/>
      </c>
      <c r="E233" t="str">
        <f t="shared" si="21"/>
        <v/>
      </c>
      <c r="F233" t="str">
        <f t="shared" si="22"/>
        <v/>
      </c>
      <c r="G233" t="str">
        <f t="shared" si="23"/>
        <v/>
      </c>
      <c r="H233" t="str">
        <f t="shared" si="24"/>
        <v/>
      </c>
      <c r="J233" t="str">
        <f>"_"&amp;_xlfn.CONCAT(Leverancespecifikation!V236:BJ236,Leverancespecifikation!BN236:BZ236)</f>
        <v>_</v>
      </c>
    </row>
    <row r="234" spans="1:10" x14ac:dyDescent="0.25">
      <c r="A234" t="str">
        <f>Leverancespecifikation!C237</f>
        <v>233Sikringsanlæg (ABA/AGA/ABDL/ARS/AVS/ABV)</v>
      </c>
      <c r="B234" t="str">
        <f>IF(ISNUMBER(FIND("_ARK",Tabel2[[#This Row],[Kilde: 3. Leverancespecifikation
Sammenkædning af kolonnerne (Vxx:BJxx) &amp; (BNxx:BZxx)]],1)),"X","")</f>
        <v/>
      </c>
      <c r="C234" t="str">
        <f t="shared" si="19"/>
        <v/>
      </c>
      <c r="D234" t="str">
        <f t="shared" si="20"/>
        <v/>
      </c>
      <c r="E234" t="str">
        <f t="shared" si="21"/>
        <v/>
      </c>
      <c r="F234" t="str">
        <f t="shared" si="22"/>
        <v/>
      </c>
      <c r="G234" t="str">
        <f t="shared" si="23"/>
        <v/>
      </c>
      <c r="H234" t="str">
        <f t="shared" si="24"/>
        <v/>
      </c>
      <c r="J234" t="str">
        <f>"_"&amp;_xlfn.CONCAT(Leverancespecifikation!V237:BJ237,Leverancespecifikation!BN237:BZ237)</f>
        <v>_</v>
      </c>
    </row>
    <row r="235" spans="1:10" x14ac:dyDescent="0.25">
      <c r="A235" t="str">
        <f>Leverancespecifikation!C238</f>
        <v>234Personsikringer (VAR)</v>
      </c>
      <c r="B235" t="str">
        <f>IF(ISNUMBER(FIND("_ARK",Tabel2[[#This Row],[Kilde: 3. Leverancespecifikation
Sammenkædning af kolonnerne (Vxx:BJxx) &amp; (BNxx:BZxx)]],1)),"X","")</f>
        <v/>
      </c>
      <c r="C235" t="str">
        <f t="shared" si="19"/>
        <v/>
      </c>
      <c r="D235" t="str">
        <f t="shared" si="20"/>
        <v/>
      </c>
      <c r="E235" t="str">
        <f t="shared" si="21"/>
        <v/>
      </c>
      <c r="F235" t="str">
        <f t="shared" si="22"/>
        <v/>
      </c>
      <c r="G235" t="str">
        <f t="shared" si="23"/>
        <v/>
      </c>
      <c r="H235" t="str">
        <f t="shared" si="24"/>
        <v/>
      </c>
      <c r="J235" t="str">
        <f>"_"&amp;_xlfn.CONCAT(Leverancespecifikation!V238:BJ238,Leverancespecifikation!BN238:BZ238)</f>
        <v>_</v>
      </c>
    </row>
    <row r="236" spans="1:10" x14ac:dyDescent="0.25">
      <c r="A236" t="str">
        <f>Leverancespecifikation!C239</f>
        <v>235Bygningsautomation (BMS/CTS/IBI)</v>
      </c>
      <c r="B236" t="str">
        <f>IF(ISNUMBER(FIND("_ARK",Tabel2[[#This Row],[Kilde: 3. Leverancespecifikation
Sammenkædning af kolonnerne (Vxx:BJxx) &amp; (BNxx:BZxx)]],1)),"X","")</f>
        <v/>
      </c>
      <c r="C236" t="str">
        <f t="shared" si="19"/>
        <v/>
      </c>
      <c r="D236" t="str">
        <f t="shared" si="20"/>
        <v/>
      </c>
      <c r="E236" t="str">
        <f t="shared" si="21"/>
        <v/>
      </c>
      <c r="F236" t="str">
        <f t="shared" si="22"/>
        <v/>
      </c>
      <c r="G236" t="str">
        <f t="shared" si="23"/>
        <v/>
      </c>
      <c r="H236" t="str">
        <f t="shared" si="24"/>
        <v/>
      </c>
      <c r="J236" t="str">
        <f>"_"&amp;_xlfn.CONCAT(Leverancespecifikation!V239:BJ239,Leverancespecifikation!BN239:BZ239)</f>
        <v>_</v>
      </c>
    </row>
    <row r="237" spans="1:10" x14ac:dyDescent="0.25">
      <c r="A237" t="str">
        <f>Leverancespecifikation!C240</f>
        <v>236Kabling, Øvrige</v>
      </c>
      <c r="B237" t="str">
        <f>IF(ISNUMBER(FIND("_ARK",Tabel2[[#This Row],[Kilde: 3. Leverancespecifikation
Sammenkædning af kolonnerne (Vxx:BJxx) &amp; (BNxx:BZxx)]],1)),"X","")</f>
        <v/>
      </c>
      <c r="C237" t="str">
        <f t="shared" si="19"/>
        <v/>
      </c>
      <c r="D237" t="str">
        <f t="shared" si="20"/>
        <v/>
      </c>
      <c r="E237" t="str">
        <f t="shared" si="21"/>
        <v/>
      </c>
      <c r="F237" t="str">
        <f t="shared" si="22"/>
        <v/>
      </c>
      <c r="G237" t="str">
        <f t="shared" si="23"/>
        <v/>
      </c>
      <c r="H237" t="str">
        <f t="shared" si="24"/>
        <v/>
      </c>
      <c r="J237" t="str">
        <f>"_"&amp;_xlfn.CONCAT(Leverancespecifikation!V240:BJ240,Leverancespecifikation!BN240:BZ240)</f>
        <v>_</v>
      </c>
    </row>
    <row r="238" spans="1:10" x14ac:dyDescent="0.25">
      <c r="A238" t="str">
        <f>Leverancespecifikation!C241</f>
        <v>237Lynbeskyttelser</v>
      </c>
      <c r="B238" t="str">
        <f>IF(ISNUMBER(FIND("_ARK",Tabel2[[#This Row],[Kilde: 3. Leverancespecifikation
Sammenkædning af kolonnerne (Vxx:BJxx) &amp; (BNxx:BZxx)]],1)),"X","")</f>
        <v/>
      </c>
      <c r="C238" t="str">
        <f t="shared" si="19"/>
        <v/>
      </c>
      <c r="D238" t="str">
        <f t="shared" si="20"/>
        <v/>
      </c>
      <c r="E238" t="str">
        <f t="shared" si="21"/>
        <v/>
      </c>
      <c r="F238" t="str">
        <f t="shared" si="22"/>
        <v/>
      </c>
      <c r="G238" t="str">
        <f t="shared" si="23"/>
        <v/>
      </c>
      <c r="H238" t="str">
        <f t="shared" si="24"/>
        <v/>
      </c>
      <c r="J238" t="str">
        <f>"_"&amp;_xlfn.CONCAT(Leverancespecifikation!V241:BJ241,Leverancespecifikation!BN241:BZ241)</f>
        <v>_</v>
      </c>
    </row>
    <row r="239" spans="1:10" x14ac:dyDescent="0.25">
      <c r="A239" t="str">
        <f>Leverancespecifikation!C242</f>
        <v>238Udligningsforbindelser</v>
      </c>
      <c r="B239" t="str">
        <f>IF(ISNUMBER(FIND("_ARK",Tabel2[[#This Row],[Kilde: 3. Leverancespecifikation
Sammenkædning af kolonnerne (Vxx:BJxx) &amp; (BNxx:BZxx)]],1)),"X","")</f>
        <v/>
      </c>
      <c r="C239" t="str">
        <f t="shared" si="19"/>
        <v/>
      </c>
      <c r="D239" t="str">
        <f t="shared" si="20"/>
        <v/>
      </c>
      <c r="E239" t="str">
        <f t="shared" si="21"/>
        <v/>
      </c>
      <c r="F239" t="str">
        <f t="shared" si="22"/>
        <v/>
      </c>
      <c r="G239" t="str">
        <f t="shared" si="23"/>
        <v/>
      </c>
      <c r="H239" t="str">
        <f t="shared" si="24"/>
        <v/>
      </c>
      <c r="J239" t="str">
        <f>"_"&amp;_xlfn.CONCAT(Leverancespecifikation!V242:BJ242,Leverancespecifikation!BN242:BZ242)</f>
        <v>_</v>
      </c>
    </row>
    <row r="240" spans="1:10" x14ac:dyDescent="0.25">
      <c r="A240" t="str">
        <f>Leverancespecifikation!C243</f>
        <v>239Hovedudligningsforbindelser</v>
      </c>
      <c r="B240" t="str">
        <f>IF(ISNUMBER(FIND("_ARK",Tabel2[[#This Row],[Kilde: 3. Leverancespecifikation
Sammenkædning af kolonnerne (Vxx:BJxx) &amp; (BNxx:BZxx)]],1)),"X","")</f>
        <v/>
      </c>
      <c r="C240" t="str">
        <f t="shared" si="19"/>
        <v/>
      </c>
      <c r="D240" t="str">
        <f t="shared" si="20"/>
        <v/>
      </c>
      <c r="E240" t="str">
        <f t="shared" si="21"/>
        <v/>
      </c>
      <c r="F240" t="str">
        <f t="shared" si="22"/>
        <v/>
      </c>
      <c r="G240" t="str">
        <f t="shared" si="23"/>
        <v/>
      </c>
      <c r="H240" t="str">
        <f t="shared" si="24"/>
        <v/>
      </c>
      <c r="J240" t="str">
        <f>"_"&amp;_xlfn.CONCAT(Leverancespecifikation!V243:BJ243,Leverancespecifikation!BN243:BZ243)</f>
        <v>_</v>
      </c>
    </row>
    <row r="241" spans="1:10" x14ac:dyDescent="0.25">
      <c r="A241" t="str">
        <f>Leverancespecifikation!C244</f>
        <v>240Lokal udligningsforbindelse uden jordforbindelser</v>
      </c>
      <c r="B241" t="str">
        <f>IF(ISNUMBER(FIND("_ARK",Tabel2[[#This Row],[Kilde: 3. Leverancespecifikation
Sammenkædning af kolonnerne (Vxx:BJxx) &amp; (BNxx:BZxx)]],1)),"X","")</f>
        <v/>
      </c>
      <c r="C241" t="str">
        <f t="shared" si="19"/>
        <v/>
      </c>
      <c r="D241" t="str">
        <f t="shared" si="20"/>
        <v/>
      </c>
      <c r="E241" t="str">
        <f t="shared" si="21"/>
        <v/>
      </c>
      <c r="F241" t="str">
        <f t="shared" si="22"/>
        <v/>
      </c>
      <c r="G241" t="str">
        <f t="shared" si="23"/>
        <v/>
      </c>
      <c r="H241" t="str">
        <f t="shared" si="24"/>
        <v/>
      </c>
      <c r="J241" t="str">
        <f>"_"&amp;_xlfn.CONCAT(Leverancespecifikation!V244:BJ244,Leverancespecifikation!BN244:BZ244)</f>
        <v>_</v>
      </c>
    </row>
    <row r="242" spans="1:10" x14ac:dyDescent="0.25">
      <c r="A242" t="str">
        <f>Leverancespecifikation!C245</f>
        <v>241Supplerende udligningsforbindelser</v>
      </c>
      <c r="B242" t="str">
        <f>IF(ISNUMBER(FIND("_ARK",Tabel2[[#This Row],[Kilde: 3. Leverancespecifikation
Sammenkædning af kolonnerne (Vxx:BJxx) &amp; (BNxx:BZxx)]],1)),"X","")</f>
        <v/>
      </c>
      <c r="C242" t="str">
        <f t="shared" si="19"/>
        <v/>
      </c>
      <c r="D242" t="str">
        <f t="shared" si="20"/>
        <v/>
      </c>
      <c r="E242" t="str">
        <f t="shared" si="21"/>
        <v/>
      </c>
      <c r="F242" t="str">
        <f t="shared" si="22"/>
        <v/>
      </c>
      <c r="G242" t="str">
        <f t="shared" si="23"/>
        <v/>
      </c>
      <c r="H242" t="str">
        <f t="shared" si="24"/>
        <v/>
      </c>
      <c r="J242" t="str">
        <f>"_"&amp;_xlfn.CONCAT(Leverancespecifikation!V245:BJ245,Leverancespecifikation!BN245:BZ245)</f>
        <v>_</v>
      </c>
    </row>
    <row r="243" spans="1:10" x14ac:dyDescent="0.25">
      <c r="A243" t="str">
        <f>Leverancespecifikation!C246</f>
        <v>242Fundamentsjording</v>
      </c>
      <c r="B243" t="str">
        <f>IF(ISNUMBER(FIND("_ARK",Tabel2[[#This Row],[Kilde: 3. Leverancespecifikation
Sammenkædning af kolonnerne (Vxx:BJxx) &amp; (BNxx:BZxx)]],1)),"X","")</f>
        <v/>
      </c>
      <c r="C243" t="str">
        <f t="shared" si="19"/>
        <v/>
      </c>
      <c r="D243" t="str">
        <f t="shared" si="20"/>
        <v/>
      </c>
      <c r="E243" t="str">
        <f t="shared" si="21"/>
        <v/>
      </c>
      <c r="F243" t="str">
        <f t="shared" si="22"/>
        <v/>
      </c>
      <c r="G243" t="str">
        <f t="shared" si="23"/>
        <v/>
      </c>
      <c r="H243" t="str">
        <f t="shared" si="24"/>
        <v/>
      </c>
      <c r="J243" t="str">
        <f>"_"&amp;_xlfn.CONCAT(Leverancespecifikation!V246:BJ246,Leverancespecifikation!BN246:BZ246)</f>
        <v>_</v>
      </c>
    </row>
    <row r="244" spans="1:10" x14ac:dyDescent="0.25">
      <c r="A244" t="str">
        <f>Leverancespecifikation!C247</f>
        <v>243Eltracing</v>
      </c>
      <c r="B244" t="str">
        <f>IF(ISNUMBER(FIND("_ARK",Tabel2[[#This Row],[Kilde: 3. Leverancespecifikation
Sammenkædning af kolonnerne (Vxx:BJxx) &amp; (BNxx:BZxx)]],1)),"X","")</f>
        <v/>
      </c>
      <c r="C244" t="str">
        <f t="shared" si="19"/>
        <v/>
      </c>
      <c r="D244" t="str">
        <f t="shared" si="20"/>
        <v/>
      </c>
      <c r="E244" t="str">
        <f t="shared" si="21"/>
        <v/>
      </c>
      <c r="F244" t="str">
        <f t="shared" si="22"/>
        <v/>
      </c>
      <c r="G244" t="str">
        <f t="shared" si="23"/>
        <v/>
      </c>
      <c r="H244" t="str">
        <f t="shared" si="24"/>
        <v/>
      </c>
      <c r="J244" t="str">
        <f>"_"&amp;_xlfn.CONCAT(Leverancespecifikation!V247:BJ247,Leverancespecifikation!BN247:BZ247)</f>
        <v>_</v>
      </c>
    </row>
    <row r="245" spans="1:10" x14ac:dyDescent="0.25">
      <c r="A245" t="str">
        <f>Leverancespecifikation!C248</f>
        <v>244Central- og tavle Anlæg</v>
      </c>
      <c r="B245" t="str">
        <f>IF(ISNUMBER(FIND("_ARK",Tabel2[[#This Row],[Kilde: 3. Leverancespecifikation
Sammenkædning af kolonnerne (Vxx:BJxx) &amp; (BNxx:BZxx)]],1)),"X","")</f>
        <v/>
      </c>
      <c r="C245" t="str">
        <f t="shared" si="19"/>
        <v/>
      </c>
      <c r="D245" t="str">
        <f t="shared" si="20"/>
        <v/>
      </c>
      <c r="E245" t="str">
        <f t="shared" si="21"/>
        <v/>
      </c>
      <c r="F245" t="str">
        <f t="shared" si="22"/>
        <v/>
      </c>
      <c r="G245" t="str">
        <f t="shared" si="23"/>
        <v/>
      </c>
      <c r="H245" t="str">
        <f t="shared" si="24"/>
        <v/>
      </c>
      <c r="J245" t="str">
        <f>"_"&amp;_xlfn.CONCAT(Leverancespecifikation!V248:BJ248,Leverancespecifikation!BN248:BZ248)</f>
        <v>_</v>
      </c>
    </row>
    <row r="246" spans="1:10" x14ac:dyDescent="0.25">
      <c r="A246" t="str">
        <f>Leverancespecifikation!C249</f>
        <v>245Forsyninger - ekstern</v>
      </c>
      <c r="B246" t="str">
        <f>IF(ISNUMBER(FIND("_ARK",Tabel2[[#This Row],[Kilde: 3. Leverancespecifikation
Sammenkædning af kolonnerne (Vxx:BJxx) &amp; (BNxx:BZxx)]],1)),"X","")</f>
        <v/>
      </c>
      <c r="C246" t="str">
        <f t="shared" si="19"/>
        <v/>
      </c>
      <c r="D246" t="str">
        <f t="shared" si="20"/>
        <v/>
      </c>
      <c r="E246" t="str">
        <f t="shared" si="21"/>
        <v/>
      </c>
      <c r="F246" t="str">
        <f t="shared" si="22"/>
        <v/>
      </c>
      <c r="G246" t="str">
        <f t="shared" si="23"/>
        <v/>
      </c>
      <c r="H246" t="str">
        <f t="shared" si="24"/>
        <v/>
      </c>
      <c r="J246" t="str">
        <f>"_"&amp;_xlfn.CONCAT(Leverancespecifikation!V249:BJ249,Leverancespecifikation!BN249:BZ249)</f>
        <v>_</v>
      </c>
    </row>
    <row r="247" spans="1:10" x14ac:dyDescent="0.25">
      <c r="A247" t="str">
        <f>Leverancespecifikation!C250</f>
        <v>246Stikledninger / Kanalskinner</v>
      </c>
      <c r="B247" t="str">
        <f>IF(ISNUMBER(FIND("_ARK",Tabel2[[#This Row],[Kilde: 3. Leverancespecifikation
Sammenkædning af kolonnerne (Vxx:BJxx) &amp; (BNxx:BZxx)]],1)),"X","")</f>
        <v/>
      </c>
      <c r="C247" t="str">
        <f t="shared" si="19"/>
        <v/>
      </c>
      <c r="D247" t="str">
        <f t="shared" si="20"/>
        <v>X</v>
      </c>
      <c r="E247" t="str">
        <f t="shared" si="21"/>
        <v/>
      </c>
      <c r="F247" t="str">
        <f t="shared" si="22"/>
        <v/>
      </c>
      <c r="G247" t="str">
        <f t="shared" si="23"/>
        <v/>
      </c>
      <c r="H247" t="str">
        <f t="shared" si="24"/>
        <v/>
      </c>
      <c r="J247" t="str">
        <f>"_"&amp;_xlfn.CONCAT(Leverancespecifikation!V250:BJ250,Leverancespecifikation!BN250:BZ250)</f>
        <v>_EL200EL300EL325EL325</v>
      </c>
    </row>
    <row r="248" spans="1:10" x14ac:dyDescent="0.25">
      <c r="A248" t="str">
        <f>Leverancespecifikation!C251</f>
        <v>247Transformeranlæg</v>
      </c>
      <c r="B248" t="str">
        <f>IF(ISNUMBER(FIND("_ARK",Tabel2[[#This Row],[Kilde: 3. Leverancespecifikation
Sammenkædning af kolonnerne (Vxx:BJxx) &amp; (BNxx:BZxx)]],1)),"X","")</f>
        <v/>
      </c>
      <c r="C248" t="str">
        <f t="shared" si="19"/>
        <v/>
      </c>
      <c r="D248" t="str">
        <f t="shared" si="20"/>
        <v>X</v>
      </c>
      <c r="E248" t="str">
        <f t="shared" si="21"/>
        <v/>
      </c>
      <c r="F248" t="str">
        <f t="shared" si="22"/>
        <v/>
      </c>
      <c r="G248" t="str">
        <f t="shared" si="23"/>
        <v/>
      </c>
      <c r="H248" t="str">
        <f t="shared" si="24"/>
        <v/>
      </c>
      <c r="J248" t="str">
        <f>"_"&amp;_xlfn.CONCAT(Leverancespecifikation!V251:BJ251,Leverancespecifikation!BN251:BZ251)</f>
        <v>_EL200EL300EL325EL325</v>
      </c>
    </row>
    <row r="249" spans="1:10" x14ac:dyDescent="0.25">
      <c r="A249" t="str">
        <f>Leverancespecifikation!C252</f>
        <v>248Stationstavler</v>
      </c>
      <c r="B249" t="str">
        <f>IF(ISNUMBER(FIND("_ARK",Tabel2[[#This Row],[Kilde: 3. Leverancespecifikation
Sammenkædning af kolonnerne (Vxx:BJxx) &amp; (BNxx:BZxx)]],1)),"X","")</f>
        <v/>
      </c>
      <c r="C249" t="str">
        <f t="shared" si="19"/>
        <v/>
      </c>
      <c r="D249" t="str">
        <f t="shared" si="20"/>
        <v>X</v>
      </c>
      <c r="E249" t="str">
        <f t="shared" si="21"/>
        <v/>
      </c>
      <c r="F249" t="str">
        <f t="shared" si="22"/>
        <v/>
      </c>
      <c r="G249" t="str">
        <f t="shared" si="23"/>
        <v/>
      </c>
      <c r="H249" t="str">
        <f t="shared" si="24"/>
        <v/>
      </c>
      <c r="J249" t="str">
        <f>"_"&amp;_xlfn.CONCAT(Leverancespecifikation!V252:BJ252,Leverancespecifikation!BN252:BZ252)</f>
        <v>_EL200EL300EL325EL325</v>
      </c>
    </row>
    <row r="250" spans="1:10" x14ac:dyDescent="0.25">
      <c r="A250" t="str">
        <f>Leverancespecifikation!C253</f>
        <v>249Nød- og reserveforsyningsanlæg/UPS</v>
      </c>
      <c r="B250" t="str">
        <f>IF(ISNUMBER(FIND("_ARK",Tabel2[[#This Row],[Kilde: 3. Leverancespecifikation
Sammenkædning af kolonnerne (Vxx:BJxx) &amp; (BNxx:BZxx)]],1)),"X","")</f>
        <v/>
      </c>
      <c r="C250" t="str">
        <f t="shared" si="19"/>
        <v/>
      </c>
      <c r="D250" t="str">
        <f t="shared" si="20"/>
        <v>X</v>
      </c>
      <c r="E250" t="str">
        <f t="shared" si="21"/>
        <v/>
      </c>
      <c r="F250" t="str">
        <f t="shared" si="22"/>
        <v/>
      </c>
      <c r="G250" t="str">
        <f t="shared" si="23"/>
        <v/>
      </c>
      <c r="H250" t="str">
        <f t="shared" si="24"/>
        <v/>
      </c>
      <c r="J250" t="str">
        <f>"_"&amp;_xlfn.CONCAT(Leverancespecifikation!V253:BJ253,Leverancespecifikation!BN253:BZ253)</f>
        <v>_EL200EL300EL325EL325</v>
      </c>
    </row>
    <row r="251" spans="1:10" x14ac:dyDescent="0.25">
      <c r="A251" t="str">
        <f>Leverancespecifikation!C254</f>
        <v>250Fasekompenseringsanlæg</v>
      </c>
      <c r="B251" t="str">
        <f>IF(ISNUMBER(FIND("_ARK",Tabel2[[#This Row],[Kilde: 3. Leverancespecifikation
Sammenkædning af kolonnerne (Vxx:BJxx) &amp; (BNxx:BZxx)]],1)),"X","")</f>
        <v/>
      </c>
      <c r="C251" t="str">
        <f t="shared" si="19"/>
        <v/>
      </c>
      <c r="D251" t="str">
        <f t="shared" si="20"/>
        <v>X</v>
      </c>
      <c r="E251" t="str">
        <f t="shared" si="21"/>
        <v/>
      </c>
      <c r="F251" t="str">
        <f t="shared" si="22"/>
        <v/>
      </c>
      <c r="G251" t="str">
        <f t="shared" si="23"/>
        <v/>
      </c>
      <c r="H251" t="str">
        <f t="shared" si="24"/>
        <v/>
      </c>
      <c r="J251" t="str">
        <f>"_"&amp;_xlfn.CONCAT(Leverancespecifikation!V254:BJ254,Leverancespecifikation!BN254:BZ254)</f>
        <v>_EL200EL300EL325EL325</v>
      </c>
    </row>
    <row r="252" spans="1:10" x14ac:dyDescent="0.25">
      <c r="A252" t="str">
        <f>Leverancespecifikation!C255</f>
        <v>251Frekvensomformeranlæg</v>
      </c>
      <c r="B252" t="str">
        <f>IF(ISNUMBER(FIND("_ARK",Tabel2[[#This Row],[Kilde: 3. Leverancespecifikation
Sammenkædning af kolonnerne (Vxx:BJxx) &amp; (BNxx:BZxx)]],1)),"X","")</f>
        <v/>
      </c>
      <c r="C252" t="str">
        <f t="shared" si="19"/>
        <v/>
      </c>
      <c r="D252" t="str">
        <f t="shared" si="20"/>
        <v>X</v>
      </c>
      <c r="E252" t="str">
        <f t="shared" si="21"/>
        <v/>
      </c>
      <c r="F252" t="str">
        <f t="shared" si="22"/>
        <v/>
      </c>
      <c r="G252" t="str">
        <f t="shared" si="23"/>
        <v/>
      </c>
      <c r="H252" t="str">
        <f t="shared" si="24"/>
        <v/>
      </c>
      <c r="J252" t="str">
        <f>"_"&amp;_xlfn.CONCAT(Leverancespecifikation!V255:BJ255,Leverancespecifikation!BN255:BZ255)</f>
        <v>_EL200EL300EL325EL325</v>
      </c>
    </row>
    <row r="253" spans="1:10" x14ac:dyDescent="0.25">
      <c r="A253" t="str">
        <f>Leverancespecifikation!C256</f>
        <v>252Fordeling</v>
      </c>
      <c r="B253" t="str">
        <f>IF(ISNUMBER(FIND("_ARK",Tabel2[[#This Row],[Kilde: 3. Leverancespecifikation
Sammenkædning af kolonnerne (Vxx:BJxx) &amp; (BNxx:BZxx)]],1)),"X","")</f>
        <v/>
      </c>
      <c r="C253" t="str">
        <f t="shared" si="19"/>
        <v/>
      </c>
      <c r="D253" t="str">
        <f t="shared" si="20"/>
        <v/>
      </c>
      <c r="E253" t="str">
        <f t="shared" si="21"/>
        <v/>
      </c>
      <c r="F253" t="str">
        <f t="shared" si="22"/>
        <v/>
      </c>
      <c r="G253" t="str">
        <f t="shared" si="23"/>
        <v/>
      </c>
      <c r="H253" t="str">
        <f t="shared" si="24"/>
        <v/>
      </c>
      <c r="J253" t="str">
        <f>"_"&amp;_xlfn.CONCAT(Leverancespecifikation!V256:BJ256,Leverancespecifikation!BN256:BZ256)</f>
        <v>_</v>
      </c>
    </row>
    <row r="254" spans="1:10" x14ac:dyDescent="0.25">
      <c r="A254" t="str">
        <f>Leverancespecifikation!C257</f>
        <v>253Hovedledninger / Kanalskinner</v>
      </c>
      <c r="B254" t="str">
        <f>IF(ISNUMBER(FIND("_ARK",Tabel2[[#This Row],[Kilde: 3. Leverancespecifikation
Sammenkædning af kolonnerne (Vxx:BJxx) &amp; (BNxx:BZxx)]],1)),"X","")</f>
        <v/>
      </c>
      <c r="C254" t="str">
        <f t="shared" si="19"/>
        <v/>
      </c>
      <c r="D254" t="str">
        <f t="shared" si="20"/>
        <v>X</v>
      </c>
      <c r="E254" t="str">
        <f t="shared" si="21"/>
        <v/>
      </c>
      <c r="F254" t="str">
        <f t="shared" si="22"/>
        <v/>
      </c>
      <c r="G254" t="str">
        <f t="shared" si="23"/>
        <v/>
      </c>
      <c r="H254" t="str">
        <f t="shared" si="24"/>
        <v/>
      </c>
      <c r="J254" t="str">
        <f>"_"&amp;_xlfn.CONCAT(Leverancespecifikation!V257:BJ257,Leverancespecifikation!BN257:BZ257)</f>
        <v>_EL200EL300EL325EL325</v>
      </c>
    </row>
    <row r="255" spans="1:10" x14ac:dyDescent="0.25">
      <c r="A255" t="str">
        <f>Leverancespecifikation!C258</f>
        <v>254Hovedtavler</v>
      </c>
      <c r="B255" t="str">
        <f>IF(ISNUMBER(FIND("_ARK",Tabel2[[#This Row],[Kilde: 3. Leverancespecifikation
Sammenkædning af kolonnerne (Vxx:BJxx) &amp; (BNxx:BZxx)]],1)),"X","")</f>
        <v/>
      </c>
      <c r="C255" t="str">
        <f t="shared" si="19"/>
        <v/>
      </c>
      <c r="D255" t="str">
        <f t="shared" si="20"/>
        <v>X</v>
      </c>
      <c r="E255" t="str">
        <f t="shared" si="21"/>
        <v/>
      </c>
      <c r="F255" t="str">
        <f t="shared" si="22"/>
        <v/>
      </c>
      <c r="G255" t="str">
        <f t="shared" si="23"/>
        <v/>
      </c>
      <c r="H255" t="str">
        <f t="shared" si="24"/>
        <v/>
      </c>
      <c r="J255" t="str">
        <f>"_"&amp;_xlfn.CONCAT(Leverancespecifikation!V258:BJ258,Leverancespecifikation!BN258:BZ258)</f>
        <v>_EL200EL300EL325EL325</v>
      </c>
    </row>
    <row r="256" spans="1:10" x14ac:dyDescent="0.25">
      <c r="A256" t="str">
        <f>Leverancespecifikation!C259</f>
        <v>255Fordelingstavler</v>
      </c>
      <c r="B256" t="str">
        <f>IF(ISNUMBER(FIND("_ARK",Tabel2[[#This Row],[Kilde: 3. Leverancespecifikation
Sammenkædning af kolonnerne (Vxx:BJxx) &amp; (BNxx:BZxx)]],1)),"X","")</f>
        <v/>
      </c>
      <c r="C256" t="str">
        <f t="shared" si="19"/>
        <v/>
      </c>
      <c r="D256" t="str">
        <f t="shared" si="20"/>
        <v>X</v>
      </c>
      <c r="E256" t="str">
        <f t="shared" si="21"/>
        <v/>
      </c>
      <c r="F256" t="str">
        <f t="shared" si="22"/>
        <v/>
      </c>
      <c r="G256" t="str">
        <f t="shared" si="23"/>
        <v/>
      </c>
      <c r="H256" t="str">
        <f t="shared" si="24"/>
        <v/>
      </c>
      <c r="J256" t="str">
        <f>"_"&amp;_xlfn.CONCAT(Leverancespecifikation!V259:BJ259,Leverancespecifikation!BN259:BZ259)</f>
        <v>_EL200EL300EL325EL325</v>
      </c>
    </row>
    <row r="257" spans="1:10" x14ac:dyDescent="0.25">
      <c r="A257" t="str">
        <f>Leverancespecifikation!C260</f>
        <v>256Undertavler</v>
      </c>
      <c r="B257" t="str">
        <f>IF(ISNUMBER(FIND("_ARK",Tabel2[[#This Row],[Kilde: 3. Leverancespecifikation
Sammenkædning af kolonnerne (Vxx:BJxx) &amp; (BNxx:BZxx)]],1)),"X","")</f>
        <v/>
      </c>
      <c r="C257" t="str">
        <f t="shared" si="19"/>
        <v/>
      </c>
      <c r="D257" t="str">
        <f t="shared" si="20"/>
        <v>X</v>
      </c>
      <c r="E257" t="str">
        <f t="shared" si="21"/>
        <v/>
      </c>
      <c r="F257" t="str">
        <f t="shared" si="22"/>
        <v/>
      </c>
      <c r="G257" t="str">
        <f t="shared" si="23"/>
        <v/>
      </c>
      <c r="H257" t="str">
        <f t="shared" si="24"/>
        <v/>
      </c>
      <c r="J257" t="str">
        <f>"_"&amp;_xlfn.CONCAT(Leverancespecifikation!V260:BJ260,Leverancespecifikation!BN260:BZ260)</f>
        <v>_EL300EL325EL325</v>
      </c>
    </row>
    <row r="258" spans="1:10" x14ac:dyDescent="0.25">
      <c r="A258" t="str">
        <f>Leverancespecifikation!C261</f>
        <v>257Gruppetavler</v>
      </c>
      <c r="B258" t="str">
        <f>IF(ISNUMBER(FIND("_ARK",Tabel2[[#This Row],[Kilde: 3. Leverancespecifikation
Sammenkædning af kolonnerne (Vxx:BJxx) &amp; (BNxx:BZxx)]],1)),"X","")</f>
        <v/>
      </c>
      <c r="C258" t="str">
        <f t="shared" si="19"/>
        <v/>
      </c>
      <c r="D258" t="str">
        <f t="shared" si="20"/>
        <v>X</v>
      </c>
      <c r="E258" t="str">
        <f t="shared" si="21"/>
        <v/>
      </c>
      <c r="F258" t="str">
        <f t="shared" si="22"/>
        <v/>
      </c>
      <c r="G258" t="str">
        <f t="shared" si="23"/>
        <v/>
      </c>
      <c r="H258" t="str">
        <f t="shared" si="24"/>
        <v/>
      </c>
      <c r="J258" t="str">
        <f>"_"&amp;_xlfn.CONCAT(Leverancespecifikation!V261:BJ261,Leverancespecifikation!BN261:BZ261)</f>
        <v>_EL300EL325EL325</v>
      </c>
    </row>
    <row r="259" spans="1:10" x14ac:dyDescent="0.25">
      <c r="A259" t="str">
        <f>Leverancespecifikation!C262</f>
        <v>258Målertavler</v>
      </c>
      <c r="B259" t="str">
        <f>IF(ISNUMBER(FIND("_ARK",Tabel2[[#This Row],[Kilde: 3. Leverancespecifikation
Sammenkædning af kolonnerne (Vxx:BJxx) &amp; (BNxx:BZxx)]],1)),"X","")</f>
        <v/>
      </c>
      <c r="C259" t="str">
        <f t="shared" ref="C259:C322" si="25">IF(ISNUMBER(FIND("KON",J259,1)),"X","")</f>
        <v/>
      </c>
      <c r="D259" t="str">
        <f t="shared" ref="D259:D322" si="26">IF(ISNUMBER(FIND("EL",J259,1)),"X","")</f>
        <v>X</v>
      </c>
      <c r="E259" t="str">
        <f t="shared" ref="E259:E322" si="27">IF(ISNUMBER(FIND("VVS",J259,1)),"X","")</f>
        <v/>
      </c>
      <c r="F259" t="str">
        <f t="shared" ref="F259:F322" si="28">IF(ISNUMBER(FIND("VEN",J259,1)),"X","")</f>
        <v/>
      </c>
      <c r="G259" t="str">
        <f t="shared" ref="G259:G322" si="29">IF(ISNUMBER(FIND("ENT",J259,1)),"X","")</f>
        <v/>
      </c>
      <c r="H259" t="str">
        <f t="shared" ref="H259:H322" si="30">IF(ISNUMBER(FIND("LAN",J259,1)),"X","")</f>
        <v/>
      </c>
      <c r="J259" t="str">
        <f>"_"&amp;_xlfn.CONCAT(Leverancespecifikation!V262:BJ262,Leverancespecifikation!BN262:BZ262)</f>
        <v>_EL300EL325EL325</v>
      </c>
    </row>
    <row r="260" spans="1:10" x14ac:dyDescent="0.25">
      <c r="A260" t="str">
        <f>Leverancespecifikation!C263</f>
        <v>259IT-tavler</v>
      </c>
      <c r="B260" t="str">
        <f>IF(ISNUMBER(FIND("_ARK",Tabel2[[#This Row],[Kilde: 3. Leverancespecifikation
Sammenkædning af kolonnerne (Vxx:BJxx) &amp; (BNxx:BZxx)]],1)),"X","")</f>
        <v/>
      </c>
      <c r="C260" t="str">
        <f t="shared" si="25"/>
        <v/>
      </c>
      <c r="D260" t="str">
        <f t="shared" si="26"/>
        <v>X</v>
      </c>
      <c r="E260" t="str">
        <f t="shared" si="27"/>
        <v/>
      </c>
      <c r="F260" t="str">
        <f t="shared" si="28"/>
        <v/>
      </c>
      <c r="G260" t="str">
        <f t="shared" si="29"/>
        <v/>
      </c>
      <c r="H260" t="str">
        <f t="shared" si="30"/>
        <v/>
      </c>
      <c r="J260" t="str">
        <f>"_"&amp;_xlfn.CONCAT(Leverancespecifikation!V263:BJ263,Leverancespecifikation!BN263:BZ263)</f>
        <v>_EL200EL300EL325EL325</v>
      </c>
    </row>
    <row r="261" spans="1:10" x14ac:dyDescent="0.25">
      <c r="A261" t="str">
        <f>Leverancespecifikation!C264</f>
        <v>260Afgangstavler</v>
      </c>
      <c r="B261" t="str">
        <f>IF(ISNUMBER(FIND("_ARK",Tabel2[[#This Row],[Kilde: 3. Leverancespecifikation
Sammenkædning af kolonnerne (Vxx:BJxx) &amp; (BNxx:BZxx)]],1)),"X","")</f>
        <v/>
      </c>
      <c r="C261" t="str">
        <f t="shared" si="25"/>
        <v/>
      </c>
      <c r="D261" t="str">
        <f t="shared" si="26"/>
        <v>X</v>
      </c>
      <c r="E261" t="str">
        <f t="shared" si="27"/>
        <v/>
      </c>
      <c r="F261" t="str">
        <f t="shared" si="28"/>
        <v/>
      </c>
      <c r="G261" t="str">
        <f t="shared" si="29"/>
        <v/>
      </c>
      <c r="H261" t="str">
        <f t="shared" si="30"/>
        <v/>
      </c>
      <c r="J261" t="str">
        <f>"_"&amp;_xlfn.CONCAT(Leverancespecifikation!V264:BJ264,Leverancespecifikation!BN264:BZ264)</f>
        <v>_EL200EL300EL325EL325</v>
      </c>
    </row>
    <row r="262" spans="1:10" x14ac:dyDescent="0.25">
      <c r="A262" t="str">
        <f>Leverancespecifikation!C265</f>
        <v>261Øvrige tavler</v>
      </c>
      <c r="B262" t="str">
        <f>IF(ISNUMBER(FIND("_ARK",Tabel2[[#This Row],[Kilde: 3. Leverancespecifikation
Sammenkædning af kolonnerne (Vxx:BJxx) &amp; (BNxx:BZxx)]],1)),"X","")</f>
        <v/>
      </c>
      <c r="C262" t="str">
        <f t="shared" si="25"/>
        <v/>
      </c>
      <c r="D262" t="str">
        <f t="shared" si="26"/>
        <v>X</v>
      </c>
      <c r="E262" t="str">
        <f t="shared" si="27"/>
        <v/>
      </c>
      <c r="F262" t="str">
        <f t="shared" si="28"/>
        <v/>
      </c>
      <c r="G262" t="str">
        <f t="shared" si="29"/>
        <v/>
      </c>
      <c r="H262" t="str">
        <f t="shared" si="30"/>
        <v/>
      </c>
      <c r="J262" t="str">
        <f>"_"&amp;_xlfn.CONCAT(Leverancespecifikation!V265:BJ265,Leverancespecifikation!BN265:BZ265)</f>
        <v>_EL200EL300EL325EL325</v>
      </c>
    </row>
    <row r="263" spans="1:10" x14ac:dyDescent="0.25">
      <c r="A263" t="str">
        <f>Leverancespecifikation!C266</f>
        <v>262Vedvarende energi</v>
      </c>
      <c r="B263" t="str">
        <f>IF(ISNUMBER(FIND("_ARK",Tabel2[[#This Row],[Kilde: 3. Leverancespecifikation
Sammenkædning af kolonnerne (Vxx:BJxx) &amp; (BNxx:BZxx)]],1)),"X","")</f>
        <v/>
      </c>
      <c r="C263" t="str">
        <f t="shared" si="25"/>
        <v/>
      </c>
      <c r="D263" t="str">
        <f t="shared" si="26"/>
        <v/>
      </c>
      <c r="E263" t="str">
        <f t="shared" si="27"/>
        <v/>
      </c>
      <c r="F263" t="str">
        <f t="shared" si="28"/>
        <v/>
      </c>
      <c r="G263" t="str">
        <f t="shared" si="29"/>
        <v/>
      </c>
      <c r="H263" t="str">
        <f t="shared" si="30"/>
        <v/>
      </c>
      <c r="J263" t="str">
        <f>"_"&amp;_xlfn.CONCAT(Leverancespecifikation!V266:BJ266,Leverancespecifikation!BN266:BZ266)</f>
        <v>_</v>
      </c>
    </row>
    <row r="264" spans="1:10" x14ac:dyDescent="0.25">
      <c r="A264" t="str">
        <f>Leverancespecifikation!C267</f>
        <v>263Solceller</v>
      </c>
      <c r="B264" t="str">
        <f>IF(ISNUMBER(FIND("_ARK",Tabel2[[#This Row],[Kilde: 3. Leverancespecifikation
Sammenkædning af kolonnerne (Vxx:BJxx) &amp; (BNxx:BZxx)]],1)),"X","")</f>
        <v/>
      </c>
      <c r="C264" t="str">
        <f t="shared" si="25"/>
        <v/>
      </c>
      <c r="D264" t="str">
        <f t="shared" si="26"/>
        <v>X</v>
      </c>
      <c r="E264" t="str">
        <f t="shared" si="27"/>
        <v/>
      </c>
      <c r="F264" t="str">
        <f t="shared" si="28"/>
        <v/>
      </c>
      <c r="G264" t="str">
        <f t="shared" si="29"/>
        <v/>
      </c>
      <c r="H264" t="str">
        <f t="shared" si="30"/>
        <v/>
      </c>
      <c r="J264" t="str">
        <f>"_"&amp;_xlfn.CONCAT(Leverancespecifikation!V267:BJ267,Leverancespecifikation!BN267:BZ267)</f>
        <v>_EL325EL325</v>
      </c>
    </row>
    <row r="265" spans="1:10" x14ac:dyDescent="0.25">
      <c r="A265" t="str">
        <f>Leverancespecifikation!C268</f>
        <v>264Invertere</v>
      </c>
      <c r="B265" t="str">
        <f>IF(ISNUMBER(FIND("_ARK",Tabel2[[#This Row],[Kilde: 3. Leverancespecifikation
Sammenkædning af kolonnerne (Vxx:BJxx) &amp; (BNxx:BZxx)]],1)),"X","")</f>
        <v/>
      </c>
      <c r="C265" t="str">
        <f t="shared" si="25"/>
        <v/>
      </c>
      <c r="D265" t="str">
        <f t="shared" si="26"/>
        <v>X</v>
      </c>
      <c r="E265" t="str">
        <f t="shared" si="27"/>
        <v/>
      </c>
      <c r="F265" t="str">
        <f t="shared" si="28"/>
        <v/>
      </c>
      <c r="G265" t="str">
        <f t="shared" si="29"/>
        <v/>
      </c>
      <c r="H265" t="str">
        <f t="shared" si="30"/>
        <v/>
      </c>
      <c r="J265" t="str">
        <f>"_"&amp;_xlfn.CONCAT(Leverancespecifikation!V268:BJ268,Leverancespecifikation!BN268:BZ268)</f>
        <v>_EL325EL325</v>
      </c>
    </row>
    <row r="266" spans="1:10" x14ac:dyDescent="0.25">
      <c r="A266" t="str">
        <f>Leverancespecifikation!C269</f>
        <v>265IT-infrastrukturer</v>
      </c>
      <c r="B266" t="str">
        <f>IF(ISNUMBER(FIND("_ARK",Tabel2[[#This Row],[Kilde: 3. Leverancespecifikation
Sammenkædning af kolonnerne (Vxx:BJxx) &amp; (BNxx:BZxx)]],1)),"X","")</f>
        <v/>
      </c>
      <c r="C266" t="str">
        <f t="shared" si="25"/>
        <v/>
      </c>
      <c r="D266" t="str">
        <f t="shared" si="26"/>
        <v/>
      </c>
      <c r="E266" t="str">
        <f t="shared" si="27"/>
        <v/>
      </c>
      <c r="F266" t="str">
        <f t="shared" si="28"/>
        <v/>
      </c>
      <c r="G266" t="str">
        <f t="shared" si="29"/>
        <v/>
      </c>
      <c r="H266" t="str">
        <f t="shared" si="30"/>
        <v/>
      </c>
      <c r="J266" t="str">
        <f>"_"&amp;_xlfn.CONCAT(Leverancespecifikation!V269:BJ269,Leverancespecifikation!BN269:BZ269)</f>
        <v>_</v>
      </c>
    </row>
    <row r="267" spans="1:10" x14ac:dyDescent="0.25">
      <c r="A267" t="str">
        <f>Leverancespecifikation!C270</f>
        <v>266X-felter</v>
      </c>
      <c r="B267" t="str">
        <f>IF(ISNUMBER(FIND("_ARK",Tabel2[[#This Row],[Kilde: 3. Leverancespecifikation
Sammenkædning af kolonnerne (Vxx:BJxx) &amp; (BNxx:BZxx)]],1)),"X","")</f>
        <v/>
      </c>
      <c r="C267" t="str">
        <f t="shared" si="25"/>
        <v/>
      </c>
      <c r="D267" t="str">
        <f t="shared" si="26"/>
        <v>X</v>
      </c>
      <c r="E267" t="str">
        <f t="shared" si="27"/>
        <v/>
      </c>
      <c r="F267" t="str">
        <f t="shared" si="28"/>
        <v/>
      </c>
      <c r="G267" t="str">
        <f t="shared" si="29"/>
        <v/>
      </c>
      <c r="H267" t="str">
        <f t="shared" si="30"/>
        <v/>
      </c>
      <c r="J267" t="str">
        <f>"_"&amp;_xlfn.CONCAT(Leverancespecifikation!V270:BJ270,Leverancespecifikation!BN270:BZ270)</f>
        <v>_EL200EL300EL325EL325</v>
      </c>
    </row>
    <row r="268" spans="1:10" x14ac:dyDescent="0.25">
      <c r="A268" t="str">
        <f>Leverancespecifikation!C271</f>
        <v>267Managementsystemer</v>
      </c>
      <c r="B268" t="str">
        <f>IF(ISNUMBER(FIND("_ARK",Tabel2[[#This Row],[Kilde: 3. Leverancespecifikation
Sammenkædning af kolonnerne (Vxx:BJxx) &amp; (BNxx:BZxx)]],1)),"X","")</f>
        <v/>
      </c>
      <c r="C268" t="str">
        <f t="shared" si="25"/>
        <v/>
      </c>
      <c r="D268" t="str">
        <f t="shared" si="26"/>
        <v/>
      </c>
      <c r="E268" t="str">
        <f t="shared" si="27"/>
        <v/>
      </c>
      <c r="F268" t="str">
        <f t="shared" si="28"/>
        <v/>
      </c>
      <c r="G268" t="str">
        <f t="shared" si="29"/>
        <v/>
      </c>
      <c r="H268" t="str">
        <f t="shared" si="30"/>
        <v/>
      </c>
      <c r="J268" t="str">
        <f>"_"&amp;_xlfn.CONCAT(Leverancespecifikation!V271:BJ271,Leverancespecifikation!BN271:BZ271)</f>
        <v>_</v>
      </c>
    </row>
    <row r="269" spans="1:10" x14ac:dyDescent="0.25">
      <c r="A269" t="str">
        <f>Leverancespecifikation!C272</f>
        <v>268BMS-Anlæg</v>
      </c>
      <c r="B269" t="str">
        <f>IF(ISNUMBER(FIND("_ARK",Tabel2[[#This Row],[Kilde: 3. Leverancespecifikation
Sammenkædning af kolonnerne (Vxx:BJxx) &amp; (BNxx:BZxx)]],1)),"X","")</f>
        <v/>
      </c>
      <c r="C269" t="str">
        <f t="shared" si="25"/>
        <v/>
      </c>
      <c r="D269" t="str">
        <f t="shared" si="26"/>
        <v>X</v>
      </c>
      <c r="E269" t="str">
        <f t="shared" si="27"/>
        <v/>
      </c>
      <c r="F269" t="str">
        <f t="shared" si="28"/>
        <v/>
      </c>
      <c r="G269" t="str">
        <f t="shared" si="29"/>
        <v/>
      </c>
      <c r="H269" t="str">
        <f t="shared" si="30"/>
        <v/>
      </c>
      <c r="J269" t="str">
        <f>"_"&amp;_xlfn.CONCAT(Leverancespecifikation!V272:BJ272,Leverancespecifikation!BN272:BZ272)</f>
        <v>_EL300EL325EL325</v>
      </c>
    </row>
    <row r="270" spans="1:10" x14ac:dyDescent="0.25">
      <c r="A270" t="str">
        <f>Leverancespecifikation!C273</f>
        <v>269Central tilstandsstyring</v>
      </c>
      <c r="B270" t="str">
        <f>IF(ISNUMBER(FIND("_ARK",Tabel2[[#This Row],[Kilde: 3. Leverancespecifikation
Sammenkædning af kolonnerne (Vxx:BJxx) &amp; (BNxx:BZxx)]],1)),"X","")</f>
        <v/>
      </c>
      <c r="C270" t="str">
        <f t="shared" si="25"/>
        <v/>
      </c>
      <c r="D270" t="str">
        <f t="shared" si="26"/>
        <v/>
      </c>
      <c r="E270" t="str">
        <f t="shared" si="27"/>
        <v/>
      </c>
      <c r="F270" t="str">
        <f t="shared" si="28"/>
        <v/>
      </c>
      <c r="G270" t="str">
        <f t="shared" si="29"/>
        <v/>
      </c>
      <c r="H270" t="str">
        <f t="shared" si="30"/>
        <v/>
      </c>
      <c r="J270" t="str">
        <f>"_"&amp;_xlfn.CONCAT(Leverancespecifikation!V273:BJ273,Leverancespecifikation!BN273:BZ273)</f>
        <v>_</v>
      </c>
    </row>
    <row r="271" spans="1:10" x14ac:dyDescent="0.25">
      <c r="A271" t="str">
        <f>Leverancespecifikation!C274</f>
        <v>270CTS-anlæg</v>
      </c>
      <c r="B271" t="str">
        <f>IF(ISNUMBER(FIND("_ARK",Tabel2[[#This Row],[Kilde: 3. Leverancespecifikation
Sammenkædning af kolonnerne (Vxx:BJxx) &amp; (BNxx:BZxx)]],1)),"X","")</f>
        <v/>
      </c>
      <c r="C271" t="str">
        <f t="shared" si="25"/>
        <v/>
      </c>
      <c r="D271" t="str">
        <f t="shared" si="26"/>
        <v>X</v>
      </c>
      <c r="E271" t="str">
        <f t="shared" si="27"/>
        <v/>
      </c>
      <c r="F271" t="str">
        <f t="shared" si="28"/>
        <v/>
      </c>
      <c r="G271" t="str">
        <f t="shared" si="29"/>
        <v/>
      </c>
      <c r="H271" t="str">
        <f t="shared" si="30"/>
        <v/>
      </c>
      <c r="J271" t="str">
        <f>"_"&amp;_xlfn.CONCAT(Leverancespecifikation!V274:BJ274,Leverancespecifikation!BN274:BZ274)</f>
        <v>_EL300EL325EL325</v>
      </c>
    </row>
    <row r="272" spans="1:10" x14ac:dyDescent="0.25">
      <c r="A272" t="str">
        <f>Leverancespecifikation!C275</f>
        <v>271IBI-anlæg med central styring</v>
      </c>
      <c r="B272" t="str">
        <f>IF(ISNUMBER(FIND("_ARK",Tabel2[[#This Row],[Kilde: 3. Leverancespecifikation
Sammenkædning af kolonnerne (Vxx:BJxx) &amp; (BNxx:BZxx)]],1)),"X","")</f>
        <v/>
      </c>
      <c r="C272" t="str">
        <f t="shared" si="25"/>
        <v/>
      </c>
      <c r="D272" t="str">
        <f t="shared" si="26"/>
        <v>X</v>
      </c>
      <c r="E272" t="str">
        <f t="shared" si="27"/>
        <v/>
      </c>
      <c r="F272" t="str">
        <f t="shared" si="28"/>
        <v/>
      </c>
      <c r="G272" t="str">
        <f t="shared" si="29"/>
        <v/>
      </c>
      <c r="H272" t="str">
        <f t="shared" si="30"/>
        <v/>
      </c>
      <c r="J272" t="str">
        <f>"_"&amp;_xlfn.CONCAT(Leverancespecifikation!V275:BJ275,Leverancespecifikation!BN275:BZ275)</f>
        <v>_EL300EL325EL325</v>
      </c>
    </row>
    <row r="273" spans="1:10" x14ac:dyDescent="0.25">
      <c r="A273" t="str">
        <f>Leverancespecifikation!C276</f>
        <v>272Decentral tilstandsstyring</v>
      </c>
      <c r="B273" t="str">
        <f>IF(ISNUMBER(FIND("_ARK",Tabel2[[#This Row],[Kilde: 3. Leverancespecifikation
Sammenkædning af kolonnerne (Vxx:BJxx) &amp; (BNxx:BZxx)]],1)),"X","")</f>
        <v/>
      </c>
      <c r="C273" t="str">
        <f t="shared" si="25"/>
        <v/>
      </c>
      <c r="D273" t="str">
        <f t="shared" si="26"/>
        <v/>
      </c>
      <c r="E273" t="str">
        <f t="shared" si="27"/>
        <v/>
      </c>
      <c r="F273" t="str">
        <f t="shared" si="28"/>
        <v/>
      </c>
      <c r="G273" t="str">
        <f t="shared" si="29"/>
        <v/>
      </c>
      <c r="H273" t="str">
        <f t="shared" si="30"/>
        <v/>
      </c>
      <c r="J273" t="str">
        <f>"_"&amp;_xlfn.CONCAT(Leverancespecifikation!V276:BJ276,Leverancespecifikation!BN276:BZ276)</f>
        <v>_</v>
      </c>
    </row>
    <row r="274" spans="1:10" x14ac:dyDescent="0.25">
      <c r="A274" t="str">
        <f>Leverancespecifikation!C277</f>
        <v>273IBI-anlæg med distribueret styring</v>
      </c>
      <c r="B274" t="str">
        <f>IF(ISNUMBER(FIND("_ARK",Tabel2[[#This Row],[Kilde: 3. Leverancespecifikation
Sammenkædning af kolonnerne (Vxx:BJxx) &amp; (BNxx:BZxx)]],1)),"X","")</f>
        <v/>
      </c>
      <c r="C274" t="str">
        <f t="shared" si="25"/>
        <v/>
      </c>
      <c r="D274" t="str">
        <f t="shared" si="26"/>
        <v>X</v>
      </c>
      <c r="E274" t="str">
        <f t="shared" si="27"/>
        <v/>
      </c>
      <c r="F274" t="str">
        <f t="shared" si="28"/>
        <v/>
      </c>
      <c r="G274" t="str">
        <f t="shared" si="29"/>
        <v/>
      </c>
      <c r="H274" t="str">
        <f t="shared" si="30"/>
        <v/>
      </c>
      <c r="J274" t="str">
        <f>"_"&amp;_xlfn.CONCAT(Leverancespecifikation!V277:BJ277,Leverancespecifikation!BN277:BZ277)</f>
        <v>_EL325EL325</v>
      </c>
    </row>
    <row r="275" spans="1:10" x14ac:dyDescent="0.25">
      <c r="A275" t="str">
        <f>Leverancespecifikation!C278</f>
        <v>274Komponenter/armaturer</v>
      </c>
      <c r="B275" t="str">
        <f>IF(ISNUMBER(FIND("_ARK",Tabel2[[#This Row],[Kilde: 3. Leverancespecifikation
Sammenkædning af kolonnerne (Vxx:BJxx) &amp; (BNxx:BZxx)]],1)),"X","")</f>
        <v/>
      </c>
      <c r="C275" t="str">
        <f t="shared" si="25"/>
        <v/>
      </c>
      <c r="D275" t="str">
        <f t="shared" si="26"/>
        <v/>
      </c>
      <c r="E275" t="str">
        <f t="shared" si="27"/>
        <v/>
      </c>
      <c r="F275" t="str">
        <f t="shared" si="28"/>
        <v/>
      </c>
      <c r="G275" t="str">
        <f t="shared" si="29"/>
        <v/>
      </c>
      <c r="H275" t="str">
        <f t="shared" si="30"/>
        <v/>
      </c>
      <c r="J275" t="str">
        <f>"_"&amp;_xlfn.CONCAT(Leverancespecifikation!V278:BJ278,Leverancespecifikation!BN278:BZ278)</f>
        <v>_</v>
      </c>
    </row>
    <row r="276" spans="1:10" x14ac:dyDescent="0.25">
      <c r="A276" t="str">
        <f>Leverancespecifikation!C279</f>
        <v>275Installationer for apparater og maskiner</v>
      </c>
      <c r="B276" t="str">
        <f>IF(ISNUMBER(FIND("_ARK",Tabel2[[#This Row],[Kilde: 3. Leverancespecifikation
Sammenkædning af kolonnerne (Vxx:BJxx) &amp; (BNxx:BZxx)]],1)),"X","")</f>
        <v/>
      </c>
      <c r="C276" t="str">
        <f t="shared" si="25"/>
        <v/>
      </c>
      <c r="D276" t="str">
        <f t="shared" si="26"/>
        <v>X</v>
      </c>
      <c r="E276" t="str">
        <f t="shared" si="27"/>
        <v/>
      </c>
      <c r="F276" t="str">
        <f t="shared" si="28"/>
        <v/>
      </c>
      <c r="G276" t="str">
        <f t="shared" si="29"/>
        <v/>
      </c>
      <c r="H276" t="str">
        <f t="shared" si="30"/>
        <v/>
      </c>
      <c r="J276" t="str">
        <f>"_"&amp;_xlfn.CONCAT(Leverancespecifikation!V279:BJ279,Leverancespecifikation!BN279:BZ279)</f>
        <v>_EL325EL325</v>
      </c>
    </row>
    <row r="277" spans="1:10" x14ac:dyDescent="0.25">
      <c r="A277" t="str">
        <f>Leverancespecifikation!C280</f>
        <v>276Installationer for termiske anlæg</v>
      </c>
      <c r="B277" t="str">
        <f>IF(ISNUMBER(FIND("_ARK",Tabel2[[#This Row],[Kilde: 3. Leverancespecifikation
Sammenkædning af kolonnerne (Vxx:BJxx) &amp; (BNxx:BZxx)]],1)),"X","")</f>
        <v/>
      </c>
      <c r="C277" t="str">
        <f t="shared" si="25"/>
        <v/>
      </c>
      <c r="D277" t="str">
        <f t="shared" si="26"/>
        <v>X</v>
      </c>
      <c r="E277" t="str">
        <f t="shared" si="27"/>
        <v/>
      </c>
      <c r="F277" t="str">
        <f t="shared" si="28"/>
        <v/>
      </c>
      <c r="G277" t="str">
        <f t="shared" si="29"/>
        <v/>
      </c>
      <c r="H277" t="str">
        <f t="shared" si="30"/>
        <v/>
      </c>
      <c r="J277" t="str">
        <f>"_"&amp;_xlfn.CONCAT(Leverancespecifikation!V280:BJ280,Leverancespecifikation!BN280:BZ280)</f>
        <v>_EL325EL325</v>
      </c>
    </row>
    <row r="278" spans="1:10" x14ac:dyDescent="0.25">
      <c r="A278" t="str">
        <f>Leverancespecifikation!C281</f>
        <v>277Installationer for belysning</v>
      </c>
      <c r="B278" t="str">
        <f>IF(ISNUMBER(FIND("_ARK",Tabel2[[#This Row],[Kilde: 3. Leverancespecifikation
Sammenkædning af kolonnerne (Vxx:BJxx) &amp; (BNxx:BZxx)]],1)),"X","")</f>
        <v/>
      </c>
      <c r="C278" t="str">
        <f t="shared" si="25"/>
        <v/>
      </c>
      <c r="D278" t="str">
        <f t="shared" si="26"/>
        <v/>
      </c>
      <c r="E278" t="str">
        <f t="shared" si="27"/>
        <v/>
      </c>
      <c r="F278" t="str">
        <f t="shared" si="28"/>
        <v/>
      </c>
      <c r="G278" t="str">
        <f t="shared" si="29"/>
        <v/>
      </c>
      <c r="H278" t="str">
        <f t="shared" si="30"/>
        <v/>
      </c>
      <c r="J278" t="str">
        <f>"_"&amp;_xlfn.CONCAT(Leverancespecifikation!V281:BJ281,Leverancespecifikation!BN281:BZ281)</f>
        <v>_</v>
      </c>
    </row>
    <row r="279" spans="1:10" x14ac:dyDescent="0.25">
      <c r="A279" t="str">
        <f>Leverancespecifikation!C282</f>
        <v xml:space="preserve">278Anlæg for almen belysning </v>
      </c>
      <c r="B279" t="str">
        <f>IF(ISNUMBER(FIND("_ARK",Tabel2[[#This Row],[Kilde: 3. Leverancespecifikation
Sammenkædning af kolonnerne (Vxx:BJxx) &amp; (BNxx:BZxx)]],1)),"X","")</f>
        <v/>
      </c>
      <c r="C279" t="str">
        <f t="shared" si="25"/>
        <v/>
      </c>
      <c r="D279" t="str">
        <f t="shared" si="26"/>
        <v>X</v>
      </c>
      <c r="E279" t="str">
        <f t="shared" si="27"/>
        <v/>
      </c>
      <c r="F279" t="str">
        <f t="shared" si="28"/>
        <v/>
      </c>
      <c r="G279" t="str">
        <f t="shared" si="29"/>
        <v/>
      </c>
      <c r="H279" t="str">
        <f t="shared" si="30"/>
        <v/>
      </c>
      <c r="J279" t="str">
        <f>"_"&amp;_xlfn.CONCAT(Leverancespecifikation!V282:BJ282,Leverancespecifikation!BN282:BZ282)</f>
        <v>_EL300EL325EL325</v>
      </c>
    </row>
    <row r="280" spans="1:10" x14ac:dyDescent="0.25">
      <c r="A280" t="str">
        <f>Leverancespecifikation!C283</f>
        <v>279Anlæg for lavvoltsbelysning</v>
      </c>
      <c r="B280" t="str">
        <f>IF(ISNUMBER(FIND("_ARK",Tabel2[[#This Row],[Kilde: 3. Leverancespecifikation
Sammenkædning af kolonnerne (Vxx:BJxx) &amp; (BNxx:BZxx)]],1)),"X","")</f>
        <v/>
      </c>
      <c r="C280" t="str">
        <f t="shared" si="25"/>
        <v/>
      </c>
      <c r="D280" t="str">
        <f t="shared" si="26"/>
        <v>X</v>
      </c>
      <c r="E280" t="str">
        <f t="shared" si="27"/>
        <v/>
      </c>
      <c r="F280" t="str">
        <f t="shared" si="28"/>
        <v/>
      </c>
      <c r="G280" t="str">
        <f t="shared" si="29"/>
        <v/>
      </c>
      <c r="H280" t="str">
        <f t="shared" si="30"/>
        <v/>
      </c>
      <c r="J280" t="str">
        <f>"_"&amp;_xlfn.CONCAT(Leverancespecifikation!V283:BJ283,Leverancespecifikation!BN283:BZ283)</f>
        <v>_EL325EL325</v>
      </c>
    </row>
    <row r="281" spans="1:10" x14ac:dyDescent="0.25">
      <c r="A281" t="str">
        <f>Leverancespecifikation!C284</f>
        <v xml:space="preserve">280Anlæg for sikkerhedsbelysning </v>
      </c>
      <c r="B281" t="str">
        <f>IF(ISNUMBER(FIND("_ARK",Tabel2[[#This Row],[Kilde: 3. Leverancespecifikation
Sammenkædning af kolonnerne (Vxx:BJxx) &amp; (BNxx:BZxx)]],1)),"X","")</f>
        <v/>
      </c>
      <c r="C281" t="str">
        <f t="shared" si="25"/>
        <v/>
      </c>
      <c r="D281" t="str">
        <f t="shared" si="26"/>
        <v>X</v>
      </c>
      <c r="E281" t="str">
        <f t="shared" si="27"/>
        <v/>
      </c>
      <c r="F281" t="str">
        <f t="shared" si="28"/>
        <v/>
      </c>
      <c r="G281" t="str">
        <f t="shared" si="29"/>
        <v/>
      </c>
      <c r="H281" t="str">
        <f t="shared" si="30"/>
        <v/>
      </c>
      <c r="J281" t="str">
        <f>"_"&amp;_xlfn.CONCAT(Leverancespecifikation!V284:BJ284,Leverancespecifikation!BN284:BZ284)</f>
        <v>_EL325EL325</v>
      </c>
    </row>
    <row r="282" spans="1:10" x14ac:dyDescent="0.25">
      <c r="A282" t="str">
        <f>Leverancespecifikation!C285</f>
        <v xml:space="preserve">281Anlæg for særbelysning </v>
      </c>
      <c r="B282" t="str">
        <f>IF(ISNUMBER(FIND("_ARK",Tabel2[[#This Row],[Kilde: 3. Leverancespecifikation
Sammenkædning af kolonnerne (Vxx:BJxx) &amp; (BNxx:BZxx)]],1)),"X","")</f>
        <v/>
      </c>
      <c r="C282" t="str">
        <f t="shared" si="25"/>
        <v/>
      </c>
      <c r="D282" t="str">
        <f t="shared" si="26"/>
        <v>X</v>
      </c>
      <c r="E282" t="str">
        <f t="shared" si="27"/>
        <v/>
      </c>
      <c r="F282" t="str">
        <f t="shared" si="28"/>
        <v/>
      </c>
      <c r="G282" t="str">
        <f t="shared" si="29"/>
        <v/>
      </c>
      <c r="H282" t="str">
        <f t="shared" si="30"/>
        <v/>
      </c>
      <c r="J282" t="str">
        <f>"_"&amp;_xlfn.CONCAT(Leverancespecifikation!V285:BJ285,Leverancespecifikation!BN285:BZ285)</f>
        <v>_EL325EL325</v>
      </c>
    </row>
    <row r="283" spans="1:10" x14ac:dyDescent="0.25">
      <c r="A283" t="str">
        <f>Leverancespecifikation!C286</f>
        <v>282Lysstyringsanlæg</v>
      </c>
      <c r="B283" t="str">
        <f>IF(ISNUMBER(FIND("_ARK",Tabel2[[#This Row],[Kilde: 3. Leverancespecifikation
Sammenkædning af kolonnerne (Vxx:BJxx) &amp; (BNxx:BZxx)]],1)),"X","")</f>
        <v/>
      </c>
      <c r="C283" t="str">
        <f t="shared" si="25"/>
        <v/>
      </c>
      <c r="D283" t="str">
        <f t="shared" si="26"/>
        <v>X</v>
      </c>
      <c r="E283" t="str">
        <f t="shared" si="27"/>
        <v/>
      </c>
      <c r="F283" t="str">
        <f t="shared" si="28"/>
        <v/>
      </c>
      <c r="G283" t="str">
        <f t="shared" si="29"/>
        <v/>
      </c>
      <c r="H283" t="str">
        <f t="shared" si="30"/>
        <v/>
      </c>
      <c r="J283" t="str">
        <f>"_"&amp;_xlfn.CONCAT(Leverancespecifikation!V286:BJ286,Leverancespecifikation!BN286:BZ286)</f>
        <v>_EL325EL325</v>
      </c>
    </row>
    <row r="284" spans="1:10" x14ac:dyDescent="0.25">
      <c r="A284" t="str">
        <f>Leverancespecifikation!C287</f>
        <v>283Belysningsarmaturer</v>
      </c>
      <c r="B284" t="str">
        <f>IF(ISNUMBER(FIND("_ARK",Tabel2[[#This Row],[Kilde: 3. Leverancespecifikation
Sammenkædning af kolonnerne (Vxx:BJxx) &amp; (BNxx:BZxx)]],1)),"X","")</f>
        <v/>
      </c>
      <c r="C284" t="str">
        <f t="shared" si="25"/>
        <v/>
      </c>
      <c r="D284" t="str">
        <f t="shared" si="26"/>
        <v/>
      </c>
      <c r="E284" t="str">
        <f t="shared" si="27"/>
        <v/>
      </c>
      <c r="F284" t="str">
        <f t="shared" si="28"/>
        <v/>
      </c>
      <c r="G284" t="str">
        <f t="shared" si="29"/>
        <v/>
      </c>
      <c r="H284" t="str">
        <f t="shared" si="30"/>
        <v/>
      </c>
      <c r="J284" t="str">
        <f>"_"&amp;_xlfn.CONCAT(Leverancespecifikation!V287:BJ287,Leverancespecifikation!BN287:BZ287)</f>
        <v>_</v>
      </c>
    </row>
    <row r="285" spans="1:10" x14ac:dyDescent="0.25">
      <c r="A285" t="str">
        <f>Leverancespecifikation!C288</f>
        <v xml:space="preserve">284Armatur – Almen belysning </v>
      </c>
      <c r="B285" t="str">
        <f>IF(ISNUMBER(FIND("_ARK",Tabel2[[#This Row],[Kilde: 3. Leverancespecifikation
Sammenkædning af kolonnerne (Vxx:BJxx) &amp; (BNxx:BZxx)]],1)),"X","")</f>
        <v/>
      </c>
      <c r="C285" t="str">
        <f t="shared" si="25"/>
        <v/>
      </c>
      <c r="D285" t="str">
        <f t="shared" si="26"/>
        <v>X</v>
      </c>
      <c r="E285" t="str">
        <f t="shared" si="27"/>
        <v/>
      </c>
      <c r="F285" t="str">
        <f t="shared" si="28"/>
        <v/>
      </c>
      <c r="G285" t="str">
        <f t="shared" si="29"/>
        <v/>
      </c>
      <c r="H285" t="str">
        <f t="shared" si="30"/>
        <v/>
      </c>
      <c r="J285" t="str">
        <f>"_"&amp;_xlfn.CONCAT(Leverancespecifikation!V288:BJ288,Leverancespecifikation!BN288:BZ288)</f>
        <v>_EL300EL325EL325</v>
      </c>
    </row>
    <row r="286" spans="1:10" x14ac:dyDescent="0.25">
      <c r="A286" t="str">
        <f>Leverancespecifikation!C289</f>
        <v xml:space="preserve">285Armatur – Sikkerhedsbelysning </v>
      </c>
      <c r="B286" t="str">
        <f>IF(ISNUMBER(FIND("_ARK",Tabel2[[#This Row],[Kilde: 3. Leverancespecifikation
Sammenkædning af kolonnerne (Vxx:BJxx) &amp; (BNxx:BZxx)]],1)),"X","")</f>
        <v/>
      </c>
      <c r="C286" t="str">
        <f t="shared" si="25"/>
        <v/>
      </c>
      <c r="D286" t="str">
        <f t="shared" si="26"/>
        <v>X</v>
      </c>
      <c r="E286" t="str">
        <f t="shared" si="27"/>
        <v/>
      </c>
      <c r="F286" t="str">
        <f t="shared" si="28"/>
        <v/>
      </c>
      <c r="G286" t="str">
        <f t="shared" si="29"/>
        <v/>
      </c>
      <c r="H286" t="str">
        <f t="shared" si="30"/>
        <v/>
      </c>
      <c r="J286" t="str">
        <f>"_"&amp;_xlfn.CONCAT(Leverancespecifikation!V289:BJ289,Leverancespecifikation!BN289:BZ289)</f>
        <v>_EL325EL325</v>
      </c>
    </row>
    <row r="287" spans="1:10" x14ac:dyDescent="0.25">
      <c r="A287" t="str">
        <f>Leverancespecifikation!C290</f>
        <v>286Armatur – Special belysning</v>
      </c>
      <c r="B287" t="str">
        <f>IF(ISNUMBER(FIND("_ARK",Tabel2[[#This Row],[Kilde: 3. Leverancespecifikation
Sammenkædning af kolonnerne (Vxx:BJxx) &amp; (BNxx:BZxx)]],1)),"X","")</f>
        <v/>
      </c>
      <c r="C287" t="str">
        <f t="shared" si="25"/>
        <v/>
      </c>
      <c r="D287" t="str">
        <f t="shared" si="26"/>
        <v>X</v>
      </c>
      <c r="E287" t="str">
        <f t="shared" si="27"/>
        <v/>
      </c>
      <c r="F287" t="str">
        <f t="shared" si="28"/>
        <v/>
      </c>
      <c r="G287" t="str">
        <f t="shared" si="29"/>
        <v/>
      </c>
      <c r="H287" t="str">
        <f t="shared" si="30"/>
        <v/>
      </c>
      <c r="J287" t="str">
        <f>"_"&amp;_xlfn.CONCAT(Leverancespecifikation!V290:BJ290,Leverancespecifikation!BN290:BZ290)</f>
        <v>_EL325EL325</v>
      </c>
    </row>
    <row r="288" spans="1:10" x14ac:dyDescent="0.25">
      <c r="A288" t="str">
        <f>Leverancespecifikation!C291</f>
        <v>287Monteringsmateriel for kraftinstallationer</v>
      </c>
      <c r="B288" t="str">
        <f>IF(ISNUMBER(FIND("_ARK",Tabel2[[#This Row],[Kilde: 3. Leverancespecifikation
Sammenkædning af kolonnerne (Vxx:BJxx) &amp; (BNxx:BZxx)]],1)),"X","")</f>
        <v/>
      </c>
      <c r="C288" t="str">
        <f t="shared" si="25"/>
        <v/>
      </c>
      <c r="D288" t="str">
        <f t="shared" si="26"/>
        <v/>
      </c>
      <c r="E288" t="str">
        <f t="shared" si="27"/>
        <v/>
      </c>
      <c r="F288" t="str">
        <f t="shared" si="28"/>
        <v/>
      </c>
      <c r="G288" t="str">
        <f t="shared" si="29"/>
        <v/>
      </c>
      <c r="H288" t="str">
        <f t="shared" si="30"/>
        <v/>
      </c>
      <c r="J288" t="str">
        <f>"_"&amp;_xlfn.CONCAT(Leverancespecifikation!V291:BJ291,Leverancespecifikation!BN291:BZ291)</f>
        <v>_</v>
      </c>
    </row>
    <row r="289" spans="1:10" x14ac:dyDescent="0.25">
      <c r="A289" t="str">
        <f>Leverancespecifikation!C292</f>
        <v>288Stikkontakter</v>
      </c>
      <c r="B289" t="str">
        <f>IF(ISNUMBER(FIND("_ARK",Tabel2[[#This Row],[Kilde: 3. Leverancespecifikation
Sammenkædning af kolonnerne (Vxx:BJxx) &amp; (BNxx:BZxx)]],1)),"X","")</f>
        <v/>
      </c>
      <c r="C289" t="str">
        <f t="shared" si="25"/>
        <v/>
      </c>
      <c r="D289" t="str">
        <f t="shared" si="26"/>
        <v>X</v>
      </c>
      <c r="E289" t="str">
        <f t="shared" si="27"/>
        <v/>
      </c>
      <c r="F289" t="str">
        <f t="shared" si="28"/>
        <v/>
      </c>
      <c r="G289" t="str">
        <f t="shared" si="29"/>
        <v/>
      </c>
      <c r="H289" t="str">
        <f t="shared" si="30"/>
        <v/>
      </c>
      <c r="J289" t="str">
        <f>"_"&amp;_xlfn.CONCAT(Leverancespecifikation!V292:BJ292,Leverancespecifikation!BN292:BZ292)</f>
        <v>_EL300EL325EL325</v>
      </c>
    </row>
    <row r="290" spans="1:10" x14ac:dyDescent="0.25">
      <c r="A290" t="str">
        <f>Leverancespecifikation!C293</f>
        <v>289Arbejdsstationer/Gulvbokse</v>
      </c>
      <c r="B290" t="str">
        <f>IF(ISNUMBER(FIND("_ARK",Tabel2[[#This Row],[Kilde: 3. Leverancespecifikation
Sammenkædning af kolonnerne (Vxx:BJxx) &amp; (BNxx:BZxx)]],1)),"X","")</f>
        <v/>
      </c>
      <c r="C290" t="str">
        <f t="shared" si="25"/>
        <v/>
      </c>
      <c r="D290" t="str">
        <f t="shared" si="26"/>
        <v>X</v>
      </c>
      <c r="E290" t="str">
        <f t="shared" si="27"/>
        <v/>
      </c>
      <c r="F290" t="str">
        <f t="shared" si="28"/>
        <v/>
      </c>
      <c r="G290" t="str">
        <f t="shared" si="29"/>
        <v/>
      </c>
      <c r="H290" t="str">
        <f t="shared" si="30"/>
        <v/>
      </c>
      <c r="J290" t="str">
        <f>"_"&amp;_xlfn.CONCAT(Leverancespecifikation!V293:BJ293,Leverancespecifikation!BN293:BZ293)</f>
        <v>_EL300EL325EL325</v>
      </c>
    </row>
    <row r="291" spans="1:10" x14ac:dyDescent="0.25">
      <c r="A291" t="str">
        <f>Leverancespecifikation!C294</f>
        <v>290Udtag</v>
      </c>
      <c r="B291" t="str">
        <f>IF(ISNUMBER(FIND("_ARK",Tabel2[[#This Row],[Kilde: 3. Leverancespecifikation
Sammenkædning af kolonnerne (Vxx:BJxx) &amp; (BNxx:BZxx)]],1)),"X","")</f>
        <v/>
      </c>
      <c r="C291" t="str">
        <f t="shared" si="25"/>
        <v/>
      </c>
      <c r="D291" t="str">
        <f t="shared" si="26"/>
        <v>X</v>
      </c>
      <c r="E291" t="str">
        <f t="shared" si="27"/>
        <v/>
      </c>
      <c r="F291" t="str">
        <f t="shared" si="28"/>
        <v/>
      </c>
      <c r="G291" t="str">
        <f t="shared" si="29"/>
        <v/>
      </c>
      <c r="H291" t="str">
        <f t="shared" si="30"/>
        <v/>
      </c>
      <c r="J291" t="str">
        <f>"_"&amp;_xlfn.CONCAT(Leverancespecifikation!V294:BJ294,Leverancespecifikation!BN294:BZ294)</f>
        <v>_EL300EL325EL325</v>
      </c>
    </row>
    <row r="292" spans="1:10" x14ac:dyDescent="0.25">
      <c r="A292" t="str">
        <f>Leverancespecifikation!C295</f>
        <v>291Forsyning til brugsgenstande</v>
      </c>
      <c r="B292" t="str">
        <f>IF(ISNUMBER(FIND("_ARK",Tabel2[[#This Row],[Kilde: 3. Leverancespecifikation
Sammenkædning af kolonnerne (Vxx:BJxx) &amp; (BNxx:BZxx)]],1)),"X","")</f>
        <v/>
      </c>
      <c r="C292" t="str">
        <f t="shared" si="25"/>
        <v/>
      </c>
      <c r="D292" t="str">
        <f t="shared" si="26"/>
        <v>X</v>
      </c>
      <c r="E292" t="str">
        <f t="shared" si="27"/>
        <v/>
      </c>
      <c r="F292" t="str">
        <f t="shared" si="28"/>
        <v/>
      </c>
      <c r="G292" t="str">
        <f t="shared" si="29"/>
        <v/>
      </c>
      <c r="H292" t="str">
        <f t="shared" si="30"/>
        <v/>
      </c>
      <c r="J292" t="str">
        <f>"_"&amp;_xlfn.CONCAT(Leverancespecifikation!V295:BJ295,Leverancespecifikation!BN295:BZ295)</f>
        <v>_EL300EL325EL325</v>
      </c>
    </row>
    <row r="293" spans="1:10" x14ac:dyDescent="0.25">
      <c r="A293" t="str">
        <f>Leverancespecifikation!C296</f>
        <v>292Sengestuepaneler/Betjeningspaneler</v>
      </c>
      <c r="B293" t="str">
        <f>IF(ISNUMBER(FIND("_ARK",Tabel2[[#This Row],[Kilde: 3. Leverancespecifikation
Sammenkædning af kolonnerne (Vxx:BJxx) &amp; (BNxx:BZxx)]],1)),"X","")</f>
        <v/>
      </c>
      <c r="C293" t="str">
        <f t="shared" si="25"/>
        <v/>
      </c>
      <c r="D293" t="str">
        <f t="shared" si="26"/>
        <v>X</v>
      </c>
      <c r="E293" t="str">
        <f t="shared" si="27"/>
        <v/>
      </c>
      <c r="F293" t="str">
        <f t="shared" si="28"/>
        <v/>
      </c>
      <c r="G293" t="str">
        <f t="shared" si="29"/>
        <v/>
      </c>
      <c r="H293" t="str">
        <f t="shared" si="30"/>
        <v/>
      </c>
      <c r="J293" t="str">
        <f>"_"&amp;_xlfn.CONCAT(Leverancespecifikation!V296:BJ296,Leverancespecifikation!BN296:BZ296)</f>
        <v>_EL300EL325EL325</v>
      </c>
    </row>
    <row r="294" spans="1:10" x14ac:dyDescent="0.25">
      <c r="A294" t="str">
        <f>Leverancespecifikation!C297</f>
        <v xml:space="preserve">293Monteringsmateriel for Vedvarende energi </v>
      </c>
      <c r="B294" t="str">
        <f>IF(ISNUMBER(FIND("_ARK",Tabel2[[#This Row],[Kilde: 3. Leverancespecifikation
Sammenkædning af kolonnerne (Vxx:BJxx) &amp; (BNxx:BZxx)]],1)),"X","")</f>
        <v/>
      </c>
      <c r="C294" t="str">
        <f t="shared" si="25"/>
        <v/>
      </c>
      <c r="D294" t="str">
        <f t="shared" si="26"/>
        <v/>
      </c>
      <c r="E294" t="str">
        <f t="shared" si="27"/>
        <v/>
      </c>
      <c r="F294" t="str">
        <f t="shared" si="28"/>
        <v/>
      </c>
      <c r="G294" t="str">
        <f t="shared" si="29"/>
        <v/>
      </c>
      <c r="H294" t="str">
        <f t="shared" si="30"/>
        <v/>
      </c>
      <c r="J294" t="str">
        <f>"_"&amp;_xlfn.CONCAT(Leverancespecifikation!V297:BJ297,Leverancespecifikation!BN297:BZ297)</f>
        <v>_</v>
      </c>
    </row>
    <row r="295" spans="1:10" x14ac:dyDescent="0.25">
      <c r="A295" t="str">
        <f>Leverancespecifikation!C298</f>
        <v>294Forsyning til Solcelleanlæg</v>
      </c>
      <c r="B295" t="str">
        <f>IF(ISNUMBER(FIND("_ARK",Tabel2[[#This Row],[Kilde: 3. Leverancespecifikation
Sammenkædning af kolonnerne (Vxx:BJxx) &amp; (BNxx:BZxx)]],1)),"X","")</f>
        <v/>
      </c>
      <c r="C295" t="str">
        <f t="shared" si="25"/>
        <v/>
      </c>
      <c r="D295" t="str">
        <f t="shared" si="26"/>
        <v>X</v>
      </c>
      <c r="E295" t="str">
        <f t="shared" si="27"/>
        <v/>
      </c>
      <c r="F295" t="str">
        <f t="shared" si="28"/>
        <v/>
      </c>
      <c r="G295" t="str">
        <f t="shared" si="29"/>
        <v>X</v>
      </c>
      <c r="H295" t="str">
        <f t="shared" si="30"/>
        <v/>
      </c>
      <c r="J295" t="str">
        <f>"_"&amp;_xlfn.CONCAT(Leverancespecifikation!V298:BJ298,Leverancespecifikation!BN298:BZ298)</f>
        <v>_EL300EL300ENT325</v>
      </c>
    </row>
    <row r="296" spans="1:10" x14ac:dyDescent="0.25">
      <c r="A296" t="str">
        <f>Leverancespecifikation!C299</f>
        <v>295Monteringsmateriel for Kommunikationsanlæg</v>
      </c>
      <c r="B296" t="str">
        <f>IF(ISNUMBER(FIND("_ARK",Tabel2[[#This Row],[Kilde: 3. Leverancespecifikation
Sammenkædning af kolonnerne (Vxx:BJxx) &amp; (BNxx:BZxx)]],1)),"X","")</f>
        <v/>
      </c>
      <c r="C296" t="str">
        <f t="shared" si="25"/>
        <v/>
      </c>
      <c r="D296" t="str">
        <f t="shared" si="26"/>
        <v/>
      </c>
      <c r="E296" t="str">
        <f t="shared" si="27"/>
        <v/>
      </c>
      <c r="F296" t="str">
        <f t="shared" si="28"/>
        <v/>
      </c>
      <c r="G296" t="str">
        <f t="shared" si="29"/>
        <v/>
      </c>
      <c r="H296" t="str">
        <f t="shared" si="30"/>
        <v/>
      </c>
      <c r="J296" t="str">
        <f>"_"&amp;_xlfn.CONCAT(Leverancespecifikation!V299:BJ299,Leverancespecifikation!BN299:BZ299)</f>
        <v>_</v>
      </c>
    </row>
    <row r="297" spans="1:10" x14ac:dyDescent="0.25">
      <c r="A297" t="str">
        <f>Leverancespecifikation!C300</f>
        <v>296Telefonanlæg</v>
      </c>
      <c r="B297" t="str">
        <f>IF(ISNUMBER(FIND("_ARK",Tabel2[[#This Row],[Kilde: 3. Leverancespecifikation
Sammenkædning af kolonnerne (Vxx:BJxx) &amp; (BNxx:BZxx)]],1)),"X","")</f>
        <v/>
      </c>
      <c r="C297" t="str">
        <f t="shared" si="25"/>
        <v/>
      </c>
      <c r="D297" t="str">
        <f t="shared" si="26"/>
        <v>X</v>
      </c>
      <c r="E297" t="str">
        <f t="shared" si="27"/>
        <v/>
      </c>
      <c r="F297" t="str">
        <f t="shared" si="28"/>
        <v/>
      </c>
      <c r="G297" t="str">
        <f t="shared" si="29"/>
        <v>X</v>
      </c>
      <c r="H297" t="str">
        <f t="shared" si="30"/>
        <v/>
      </c>
      <c r="J297" t="str">
        <f>"_"&amp;_xlfn.CONCAT(Leverancespecifikation!V300:BJ300,Leverancespecifikation!BN300:BZ300)</f>
        <v>_EL300EL300ENT325</v>
      </c>
    </row>
    <row r="298" spans="1:10" x14ac:dyDescent="0.25">
      <c r="A298" t="str">
        <f>Leverancespecifikation!C301</f>
        <v>297Radioanlæg</v>
      </c>
      <c r="B298" t="str">
        <f>IF(ISNUMBER(FIND("_ARK",Tabel2[[#This Row],[Kilde: 3. Leverancespecifikation
Sammenkædning af kolonnerne (Vxx:BJxx) &amp; (BNxx:BZxx)]],1)),"X","")</f>
        <v/>
      </c>
      <c r="C298" t="str">
        <f t="shared" si="25"/>
        <v/>
      </c>
      <c r="D298" t="str">
        <f t="shared" si="26"/>
        <v>X</v>
      </c>
      <c r="E298" t="str">
        <f t="shared" si="27"/>
        <v/>
      </c>
      <c r="F298" t="str">
        <f t="shared" si="28"/>
        <v/>
      </c>
      <c r="G298" t="str">
        <f t="shared" si="29"/>
        <v>X</v>
      </c>
      <c r="H298" t="str">
        <f t="shared" si="30"/>
        <v/>
      </c>
      <c r="J298" t="str">
        <f>"_"&amp;_xlfn.CONCAT(Leverancespecifikation!V301:BJ301,Leverancespecifikation!BN301:BZ301)</f>
        <v>_EL300EL300ENT325</v>
      </c>
    </row>
    <row r="299" spans="1:10" x14ac:dyDescent="0.25">
      <c r="A299" t="str">
        <f>Leverancespecifikation!C302</f>
        <v>298Dør- og porttelefoner</v>
      </c>
      <c r="B299" t="str">
        <f>IF(ISNUMBER(FIND("_ARK",Tabel2[[#This Row],[Kilde: 3. Leverancespecifikation
Sammenkædning af kolonnerne (Vxx:BJxx) &amp; (BNxx:BZxx)]],1)),"X","")</f>
        <v/>
      </c>
      <c r="C299" t="str">
        <f t="shared" si="25"/>
        <v/>
      </c>
      <c r="D299" t="str">
        <f t="shared" si="26"/>
        <v>X</v>
      </c>
      <c r="E299" t="str">
        <f t="shared" si="27"/>
        <v/>
      </c>
      <c r="F299" t="str">
        <f t="shared" si="28"/>
        <v/>
      </c>
      <c r="G299" t="str">
        <f t="shared" si="29"/>
        <v>X</v>
      </c>
      <c r="H299" t="str">
        <f t="shared" si="30"/>
        <v/>
      </c>
      <c r="J299" t="str">
        <f>"_"&amp;_xlfn.CONCAT(Leverancespecifikation!V302:BJ302,Leverancespecifikation!BN302:BZ302)</f>
        <v>_EL300EL300ENT325</v>
      </c>
    </row>
    <row r="300" spans="1:10" x14ac:dyDescent="0.25">
      <c r="A300" t="str">
        <f>Leverancespecifikation!C303</f>
        <v>299Monteringsmateriel for Informationsanlæg</v>
      </c>
      <c r="B300" t="str">
        <f>IF(ISNUMBER(FIND("_ARK",Tabel2[[#This Row],[Kilde: 3. Leverancespecifikation
Sammenkædning af kolonnerne (Vxx:BJxx) &amp; (BNxx:BZxx)]],1)),"X","")</f>
        <v/>
      </c>
      <c r="C300" t="str">
        <f t="shared" si="25"/>
        <v/>
      </c>
      <c r="D300" t="str">
        <f t="shared" si="26"/>
        <v/>
      </c>
      <c r="E300" t="str">
        <f t="shared" si="27"/>
        <v/>
      </c>
      <c r="F300" t="str">
        <f t="shared" si="28"/>
        <v/>
      </c>
      <c r="G300" t="str">
        <f t="shared" si="29"/>
        <v/>
      </c>
      <c r="H300" t="str">
        <f t="shared" si="30"/>
        <v/>
      </c>
      <c r="J300" t="str">
        <f>"_"&amp;_xlfn.CONCAT(Leverancespecifikation!V303:BJ303,Leverancespecifikation!BN303:BZ303)</f>
        <v>_</v>
      </c>
    </row>
    <row r="301" spans="1:10" x14ac:dyDescent="0.25">
      <c r="A301" t="str">
        <f>Leverancespecifikation!C304</f>
        <v>300Optagetanlæg</v>
      </c>
      <c r="B301" t="str">
        <f>IF(ISNUMBER(FIND("_ARK",Tabel2[[#This Row],[Kilde: 3. Leverancespecifikation
Sammenkædning af kolonnerne (Vxx:BJxx) &amp; (BNxx:BZxx)]],1)),"X","")</f>
        <v/>
      </c>
      <c r="C301" t="str">
        <f t="shared" si="25"/>
        <v/>
      </c>
      <c r="D301" t="str">
        <f t="shared" si="26"/>
        <v>X</v>
      </c>
      <c r="E301" t="str">
        <f t="shared" si="27"/>
        <v/>
      </c>
      <c r="F301" t="str">
        <f t="shared" si="28"/>
        <v/>
      </c>
      <c r="G301" t="str">
        <f t="shared" si="29"/>
        <v>X</v>
      </c>
      <c r="H301" t="str">
        <f t="shared" si="30"/>
        <v/>
      </c>
      <c r="J301" t="str">
        <f>"_"&amp;_xlfn.CONCAT(Leverancespecifikation!V304:BJ304,Leverancespecifikation!BN304:BZ304)</f>
        <v>_EL300EL300ENT325</v>
      </c>
    </row>
    <row r="302" spans="1:10" x14ac:dyDescent="0.25">
      <c r="A302" t="str">
        <f>Leverancespecifikation!C305</f>
        <v>301Ringeanlæg</v>
      </c>
      <c r="B302" t="str">
        <f>IF(ISNUMBER(FIND("_ARK",Tabel2[[#This Row],[Kilde: 3. Leverancespecifikation
Sammenkædning af kolonnerne (Vxx:BJxx) &amp; (BNxx:BZxx)]],1)),"X","")</f>
        <v/>
      </c>
      <c r="C302" t="str">
        <f t="shared" si="25"/>
        <v/>
      </c>
      <c r="D302" t="str">
        <f t="shared" si="26"/>
        <v>X</v>
      </c>
      <c r="E302" t="str">
        <f t="shared" si="27"/>
        <v/>
      </c>
      <c r="F302" t="str">
        <f t="shared" si="28"/>
        <v/>
      </c>
      <c r="G302" t="str">
        <f t="shared" si="29"/>
        <v>X</v>
      </c>
      <c r="H302" t="str">
        <f t="shared" si="30"/>
        <v/>
      </c>
      <c r="J302" t="str">
        <f>"_"&amp;_xlfn.CONCAT(Leverancespecifikation!V305:BJ305,Leverancespecifikation!BN305:BZ305)</f>
        <v>_EL300EL300ENT325</v>
      </c>
    </row>
    <row r="303" spans="1:10" x14ac:dyDescent="0.25">
      <c r="A303" t="str">
        <f>Leverancespecifikation!C306</f>
        <v>302Ur-anlæg</v>
      </c>
      <c r="B303" t="str">
        <f>IF(ISNUMBER(FIND("_ARK",Tabel2[[#This Row],[Kilde: 3. Leverancespecifikation
Sammenkædning af kolonnerne (Vxx:BJxx) &amp; (BNxx:BZxx)]],1)),"X","")</f>
        <v/>
      </c>
      <c r="C303" t="str">
        <f t="shared" si="25"/>
        <v/>
      </c>
      <c r="D303" t="str">
        <f t="shared" si="26"/>
        <v>X</v>
      </c>
      <c r="E303" t="str">
        <f t="shared" si="27"/>
        <v/>
      </c>
      <c r="F303" t="str">
        <f t="shared" si="28"/>
        <v/>
      </c>
      <c r="G303" t="str">
        <f t="shared" si="29"/>
        <v>X</v>
      </c>
      <c r="H303" t="str">
        <f t="shared" si="30"/>
        <v/>
      </c>
      <c r="J303" t="str">
        <f>"_"&amp;_xlfn.CONCAT(Leverancespecifikation!V306:BJ306,Leverancespecifikation!BN306:BZ306)</f>
        <v>_EL300EL300ENT325</v>
      </c>
    </row>
    <row r="304" spans="1:10" x14ac:dyDescent="0.25">
      <c r="A304" t="str">
        <f>Leverancespecifikation!C307</f>
        <v>303Monteringsmateriel for Audio, video og antenneanlæg</v>
      </c>
      <c r="B304" t="str">
        <f>IF(ISNUMBER(FIND("_ARK",Tabel2[[#This Row],[Kilde: 3. Leverancespecifikation
Sammenkædning af kolonnerne (Vxx:BJxx) &amp; (BNxx:BZxx)]],1)),"X","")</f>
        <v/>
      </c>
      <c r="C304" t="str">
        <f t="shared" si="25"/>
        <v/>
      </c>
      <c r="D304" t="str">
        <f t="shared" si="26"/>
        <v/>
      </c>
      <c r="E304" t="str">
        <f t="shared" si="27"/>
        <v/>
      </c>
      <c r="F304" t="str">
        <f t="shared" si="28"/>
        <v/>
      </c>
      <c r="G304" t="str">
        <f t="shared" si="29"/>
        <v/>
      </c>
      <c r="H304" t="str">
        <f t="shared" si="30"/>
        <v/>
      </c>
      <c r="J304" t="str">
        <f>"_"&amp;_xlfn.CONCAT(Leverancespecifikation!V307:BJ307,Leverancespecifikation!BN307:BZ307)</f>
        <v>_</v>
      </c>
    </row>
    <row r="305" spans="1:10" x14ac:dyDescent="0.25">
      <c r="A305" t="str">
        <f>Leverancespecifikation!C308</f>
        <v>304Højttaleranlæg</v>
      </c>
      <c r="B305" t="str">
        <f>IF(ISNUMBER(FIND("_ARK",Tabel2[[#This Row],[Kilde: 3. Leverancespecifikation
Sammenkædning af kolonnerne (Vxx:BJxx) &amp; (BNxx:BZxx)]],1)),"X","")</f>
        <v/>
      </c>
      <c r="C305" t="str">
        <f t="shared" si="25"/>
        <v/>
      </c>
      <c r="D305" t="str">
        <f t="shared" si="26"/>
        <v>X</v>
      </c>
      <c r="E305" t="str">
        <f t="shared" si="27"/>
        <v/>
      </c>
      <c r="F305" t="str">
        <f t="shared" si="28"/>
        <v/>
      </c>
      <c r="G305" t="str">
        <f t="shared" si="29"/>
        <v>X</v>
      </c>
      <c r="H305" t="str">
        <f t="shared" si="30"/>
        <v/>
      </c>
      <c r="J305" t="str">
        <f>"_"&amp;_xlfn.CONCAT(Leverancespecifikation!V308:BJ308,Leverancespecifikation!BN308:BZ308)</f>
        <v>_EL300EL300ENT325</v>
      </c>
    </row>
    <row r="306" spans="1:10" x14ac:dyDescent="0.25">
      <c r="A306" t="str">
        <f>Leverancespecifikation!C309</f>
        <v>305Mikrofonanlæg</v>
      </c>
      <c r="B306" t="str">
        <f>IF(ISNUMBER(FIND("_ARK",Tabel2[[#This Row],[Kilde: 3. Leverancespecifikation
Sammenkædning af kolonnerne (Vxx:BJxx) &amp; (BNxx:BZxx)]],1)),"X","")</f>
        <v/>
      </c>
      <c r="C306" t="str">
        <f t="shared" si="25"/>
        <v/>
      </c>
      <c r="D306" t="str">
        <f t="shared" si="26"/>
        <v>X</v>
      </c>
      <c r="E306" t="str">
        <f t="shared" si="27"/>
        <v/>
      </c>
      <c r="F306" t="str">
        <f t="shared" si="28"/>
        <v/>
      </c>
      <c r="G306" t="str">
        <f t="shared" si="29"/>
        <v>X</v>
      </c>
      <c r="H306" t="str">
        <f t="shared" si="30"/>
        <v/>
      </c>
      <c r="J306" t="str">
        <f>"_"&amp;_xlfn.CONCAT(Leverancespecifikation!V309:BJ309,Leverancespecifikation!BN309:BZ309)</f>
        <v>_EL300EL300ENT325</v>
      </c>
    </row>
    <row r="307" spans="1:10" x14ac:dyDescent="0.25">
      <c r="A307" t="str">
        <f>Leverancespecifikation!C310</f>
        <v>306Teleslyngeanlæg</v>
      </c>
      <c r="B307" t="str">
        <f>IF(ISNUMBER(FIND("_ARK",Tabel2[[#This Row],[Kilde: 3. Leverancespecifikation
Sammenkædning af kolonnerne (Vxx:BJxx) &amp; (BNxx:BZxx)]],1)),"X","")</f>
        <v/>
      </c>
      <c r="C307" t="str">
        <f t="shared" si="25"/>
        <v/>
      </c>
      <c r="D307" t="str">
        <f t="shared" si="26"/>
        <v>X</v>
      </c>
      <c r="E307" t="str">
        <f t="shared" si="27"/>
        <v/>
      </c>
      <c r="F307" t="str">
        <f t="shared" si="28"/>
        <v/>
      </c>
      <c r="G307" t="str">
        <f t="shared" si="29"/>
        <v>X</v>
      </c>
      <c r="H307" t="str">
        <f t="shared" si="30"/>
        <v/>
      </c>
      <c r="J307" t="str">
        <f>"_"&amp;_xlfn.CONCAT(Leverancespecifikation!V310:BJ310,Leverancespecifikation!BN310:BZ310)</f>
        <v>_EL300EL300ENT325</v>
      </c>
    </row>
    <row r="308" spans="1:10" x14ac:dyDescent="0.25">
      <c r="A308" t="str">
        <f>Leverancespecifikation!C311</f>
        <v>307Videoanlæg</v>
      </c>
      <c r="B308" t="str">
        <f>IF(ISNUMBER(FIND("_ARK",Tabel2[[#This Row],[Kilde: 3. Leverancespecifikation
Sammenkædning af kolonnerne (Vxx:BJxx) &amp; (BNxx:BZxx)]],1)),"X","")</f>
        <v/>
      </c>
      <c r="C308" t="str">
        <f t="shared" si="25"/>
        <v/>
      </c>
      <c r="D308" t="str">
        <f t="shared" si="26"/>
        <v>X</v>
      </c>
      <c r="E308" t="str">
        <f t="shared" si="27"/>
        <v/>
      </c>
      <c r="F308" t="str">
        <f t="shared" si="28"/>
        <v/>
      </c>
      <c r="G308" t="str">
        <f t="shared" si="29"/>
        <v>X</v>
      </c>
      <c r="H308" t="str">
        <f t="shared" si="30"/>
        <v/>
      </c>
      <c r="J308" t="str">
        <f>"_"&amp;_xlfn.CONCAT(Leverancespecifikation!V311:BJ311,Leverancespecifikation!BN311:BZ311)</f>
        <v>_EL300EL300ENT325</v>
      </c>
    </row>
    <row r="309" spans="1:10" x14ac:dyDescent="0.25">
      <c r="A309" t="str">
        <f>Leverancespecifikation!C312</f>
        <v>308Antenneanlæg</v>
      </c>
      <c r="B309" t="str">
        <f>IF(ISNUMBER(FIND("_ARK",Tabel2[[#This Row],[Kilde: 3. Leverancespecifikation
Sammenkædning af kolonnerne (Vxx:BJxx) &amp; (BNxx:BZxx)]],1)),"X","")</f>
        <v/>
      </c>
      <c r="C309" t="str">
        <f t="shared" si="25"/>
        <v/>
      </c>
      <c r="D309" t="str">
        <f t="shared" si="26"/>
        <v>X</v>
      </c>
      <c r="E309" t="str">
        <f t="shared" si="27"/>
        <v/>
      </c>
      <c r="F309" t="str">
        <f t="shared" si="28"/>
        <v/>
      </c>
      <c r="G309" t="str">
        <f t="shared" si="29"/>
        <v>X</v>
      </c>
      <c r="H309" t="str">
        <f t="shared" si="30"/>
        <v/>
      </c>
      <c r="J309" t="str">
        <f>"_"&amp;_xlfn.CONCAT(Leverancespecifikation!V312:BJ312,Leverancespecifikation!BN312:BZ312)</f>
        <v>_EL300EL300ENT325</v>
      </c>
    </row>
    <row r="310" spans="1:10" x14ac:dyDescent="0.25">
      <c r="A310" t="str">
        <f>Leverancespecifikation!C313</f>
        <v>309AV-anlæg</v>
      </c>
      <c r="B310" t="str">
        <f>IF(ISNUMBER(FIND("_ARK",Tabel2[[#This Row],[Kilde: 3. Leverancespecifikation
Sammenkædning af kolonnerne (Vxx:BJxx) &amp; (BNxx:BZxx)]],1)),"X","")</f>
        <v/>
      </c>
      <c r="C310" t="str">
        <f t="shared" si="25"/>
        <v/>
      </c>
      <c r="D310" t="str">
        <f t="shared" si="26"/>
        <v>X</v>
      </c>
      <c r="E310" t="str">
        <f t="shared" si="27"/>
        <v/>
      </c>
      <c r="F310" t="str">
        <f t="shared" si="28"/>
        <v/>
      </c>
      <c r="G310" t="str">
        <f t="shared" si="29"/>
        <v>X</v>
      </c>
      <c r="H310" t="str">
        <f t="shared" si="30"/>
        <v/>
      </c>
      <c r="J310" t="str">
        <f>"_"&amp;_xlfn.CONCAT(Leverancespecifikation!V313:BJ313,Leverancespecifikation!BN313:BZ313)</f>
        <v>_EL300EL300ENT325</v>
      </c>
    </row>
    <row r="311" spans="1:10" x14ac:dyDescent="0.25">
      <c r="A311" t="str">
        <f>Leverancespecifikation!C314</f>
        <v>310Monteringsmateriel IT-infrastrukturanlæg</v>
      </c>
      <c r="B311" t="str">
        <f>IF(ISNUMBER(FIND("_ARK",Tabel2[[#This Row],[Kilde: 3. Leverancespecifikation
Sammenkædning af kolonnerne (Vxx:BJxx) &amp; (BNxx:BZxx)]],1)),"X","")</f>
        <v/>
      </c>
      <c r="C311" t="str">
        <f t="shared" si="25"/>
        <v/>
      </c>
      <c r="D311" t="str">
        <f t="shared" si="26"/>
        <v/>
      </c>
      <c r="E311" t="str">
        <f t="shared" si="27"/>
        <v/>
      </c>
      <c r="F311" t="str">
        <f t="shared" si="28"/>
        <v/>
      </c>
      <c r="G311" t="str">
        <f t="shared" si="29"/>
        <v/>
      </c>
      <c r="H311" t="str">
        <f t="shared" si="30"/>
        <v/>
      </c>
      <c r="J311" t="str">
        <f>"_"&amp;_xlfn.CONCAT(Leverancespecifikation!V314:BJ314,Leverancespecifikation!BN314:BZ314)</f>
        <v>_</v>
      </c>
    </row>
    <row r="312" spans="1:10" x14ac:dyDescent="0.25">
      <c r="A312" t="str">
        <f>Leverancespecifikation!C315</f>
        <v>311IT – antenneanlæg (PDS-Udtag)</v>
      </c>
      <c r="B312" t="str">
        <f>IF(ISNUMBER(FIND("_ARK",Tabel2[[#This Row],[Kilde: 3. Leverancespecifikation
Sammenkædning af kolonnerne (Vxx:BJxx) &amp; (BNxx:BZxx)]],1)),"X","")</f>
        <v/>
      </c>
      <c r="C312" t="str">
        <f t="shared" si="25"/>
        <v/>
      </c>
      <c r="D312" t="str">
        <f t="shared" si="26"/>
        <v>X</v>
      </c>
      <c r="E312" t="str">
        <f t="shared" si="27"/>
        <v/>
      </c>
      <c r="F312" t="str">
        <f t="shared" si="28"/>
        <v/>
      </c>
      <c r="G312" t="str">
        <f t="shared" si="29"/>
        <v>X</v>
      </c>
      <c r="H312" t="str">
        <f t="shared" si="30"/>
        <v/>
      </c>
      <c r="J312" t="str">
        <f>"_"&amp;_xlfn.CONCAT(Leverancespecifikation!V315:BJ315,Leverancespecifikation!BN315:BZ315)</f>
        <v>_EL300EL300ENT325</v>
      </c>
    </row>
    <row r="313" spans="1:10" x14ac:dyDescent="0.25">
      <c r="A313" t="str">
        <f>Leverancespecifikation!C316</f>
        <v>312Positioneringssystem (Accesspoint)</v>
      </c>
      <c r="B313" t="str">
        <f>IF(ISNUMBER(FIND("_ARK",Tabel2[[#This Row],[Kilde: 3. Leverancespecifikation
Sammenkædning af kolonnerne (Vxx:BJxx) &amp; (BNxx:BZxx)]],1)),"X","")</f>
        <v/>
      </c>
      <c r="C313" t="str">
        <f t="shared" si="25"/>
        <v/>
      </c>
      <c r="D313" t="str">
        <f t="shared" si="26"/>
        <v>X</v>
      </c>
      <c r="E313" t="str">
        <f t="shared" si="27"/>
        <v/>
      </c>
      <c r="F313" t="str">
        <f t="shared" si="28"/>
        <v/>
      </c>
      <c r="G313" t="str">
        <f t="shared" si="29"/>
        <v>X</v>
      </c>
      <c r="H313" t="str">
        <f t="shared" si="30"/>
        <v/>
      </c>
      <c r="J313" t="str">
        <f>"_"&amp;_xlfn.CONCAT(Leverancespecifikation!V316:BJ316,Leverancespecifikation!BN316:BZ316)</f>
        <v>_EL300EL300ENT325</v>
      </c>
    </row>
    <row r="314" spans="1:10" x14ac:dyDescent="0.25">
      <c r="A314" t="str">
        <f>Leverancespecifikation!C317</f>
        <v>313Monteringsmateriel for Adgangssikringsanlæg</v>
      </c>
      <c r="B314" t="str">
        <f>IF(ISNUMBER(FIND("_ARK",Tabel2[[#This Row],[Kilde: 3. Leverancespecifikation
Sammenkædning af kolonnerne (Vxx:BJxx) &amp; (BNxx:BZxx)]],1)),"X","")</f>
        <v/>
      </c>
      <c r="C314" t="str">
        <f t="shared" si="25"/>
        <v/>
      </c>
      <c r="D314" t="str">
        <f t="shared" si="26"/>
        <v/>
      </c>
      <c r="E314" t="str">
        <f t="shared" si="27"/>
        <v/>
      </c>
      <c r="F314" t="str">
        <f t="shared" si="28"/>
        <v/>
      </c>
      <c r="G314" t="str">
        <f t="shared" si="29"/>
        <v/>
      </c>
      <c r="H314" t="str">
        <f t="shared" si="30"/>
        <v/>
      </c>
      <c r="J314" t="str">
        <f>"_"&amp;_xlfn.CONCAT(Leverancespecifikation!V317:BJ317,Leverancespecifikation!BN317:BZ317)</f>
        <v>_</v>
      </c>
    </row>
    <row r="315" spans="1:10" x14ac:dyDescent="0.25">
      <c r="A315" t="str">
        <f>Leverancespecifikation!C318</f>
        <v>314Automatisk indbrudsalarmanlæg (AIA-anlæg)</v>
      </c>
      <c r="B315" t="str">
        <f>IF(ISNUMBER(FIND("_ARK",Tabel2[[#This Row],[Kilde: 3. Leverancespecifikation
Sammenkædning af kolonnerne (Vxx:BJxx) &amp; (BNxx:BZxx)]],1)),"X","")</f>
        <v/>
      </c>
      <c r="C315" t="str">
        <f t="shared" si="25"/>
        <v/>
      </c>
      <c r="D315" t="str">
        <f t="shared" si="26"/>
        <v>X</v>
      </c>
      <c r="E315" t="str">
        <f t="shared" si="27"/>
        <v/>
      </c>
      <c r="F315" t="str">
        <f t="shared" si="28"/>
        <v/>
      </c>
      <c r="G315" t="str">
        <f t="shared" si="29"/>
        <v>X</v>
      </c>
      <c r="H315" t="str">
        <f t="shared" si="30"/>
        <v/>
      </c>
      <c r="J315" t="str">
        <f>"_"&amp;_xlfn.CONCAT(Leverancespecifikation!V318:BJ318,Leverancespecifikation!BN318:BZ318)</f>
        <v>_EL300EL300ENT325</v>
      </c>
    </row>
    <row r="316" spans="1:10" x14ac:dyDescent="0.25">
      <c r="A316" t="str">
        <f>Leverancespecifikation!C319</f>
        <v>315Automatisk adgangsdørkontrolanlæg (ADK-anlæg)</v>
      </c>
      <c r="B316" t="str">
        <f>IF(ISNUMBER(FIND("_ARK",Tabel2[[#This Row],[Kilde: 3. Leverancespecifikation
Sammenkædning af kolonnerne (Vxx:BJxx) &amp; (BNxx:BZxx)]],1)),"X","")</f>
        <v/>
      </c>
      <c r="C316" t="str">
        <f t="shared" si="25"/>
        <v/>
      </c>
      <c r="D316" t="str">
        <f t="shared" si="26"/>
        <v>X</v>
      </c>
      <c r="E316" t="str">
        <f t="shared" si="27"/>
        <v/>
      </c>
      <c r="F316" t="str">
        <f t="shared" si="28"/>
        <v/>
      </c>
      <c r="G316" t="str">
        <f t="shared" si="29"/>
        <v>X</v>
      </c>
      <c r="H316" t="str">
        <f t="shared" si="30"/>
        <v/>
      </c>
      <c r="J316" t="str">
        <f>"_"&amp;_xlfn.CONCAT(Leverancespecifikation!V319:BJ319,Leverancespecifikation!BN319:BZ319)</f>
        <v>_EL300EL300ENT325</v>
      </c>
    </row>
    <row r="317" spans="1:10" x14ac:dyDescent="0.25">
      <c r="A317" t="str">
        <f>Leverancespecifikation!C320</f>
        <v>316Internt TV-overvågningsanlæg (ITV-anlæg)</v>
      </c>
      <c r="B317" t="str">
        <f>IF(ISNUMBER(FIND("_ARK",Tabel2[[#This Row],[Kilde: 3. Leverancespecifikation
Sammenkædning af kolonnerne (Vxx:BJxx) &amp; (BNxx:BZxx)]],1)),"X","")</f>
        <v/>
      </c>
      <c r="C317" t="str">
        <f t="shared" si="25"/>
        <v/>
      </c>
      <c r="D317" t="str">
        <f t="shared" si="26"/>
        <v>X</v>
      </c>
      <c r="E317" t="str">
        <f t="shared" si="27"/>
        <v/>
      </c>
      <c r="F317" t="str">
        <f t="shared" si="28"/>
        <v/>
      </c>
      <c r="G317" t="str">
        <f t="shared" si="29"/>
        <v>X</v>
      </c>
      <c r="H317" t="str">
        <f t="shared" si="30"/>
        <v/>
      </c>
      <c r="J317" t="str">
        <f>"_"&amp;_xlfn.CONCAT(Leverancespecifikation!V320:BJ320,Leverancespecifikation!BN320:BZ320)</f>
        <v>_EL300EL300ENT325</v>
      </c>
    </row>
    <row r="318" spans="1:10" x14ac:dyDescent="0.25">
      <c r="A318" t="str">
        <f>Leverancespecifikation!C321</f>
        <v>317Monteringsmateriel for Sikringsanlæg</v>
      </c>
      <c r="B318" t="str">
        <f>IF(ISNUMBER(FIND("_ARK",Tabel2[[#This Row],[Kilde: 3. Leverancespecifikation
Sammenkædning af kolonnerne (Vxx:BJxx) &amp; (BNxx:BZxx)]],1)),"X","")</f>
        <v/>
      </c>
      <c r="C318" t="str">
        <f t="shared" si="25"/>
        <v/>
      </c>
      <c r="D318" t="str">
        <f t="shared" si="26"/>
        <v/>
      </c>
      <c r="E318" t="str">
        <f t="shared" si="27"/>
        <v/>
      </c>
      <c r="F318" t="str">
        <f t="shared" si="28"/>
        <v/>
      </c>
      <c r="G318" t="str">
        <f t="shared" si="29"/>
        <v/>
      </c>
      <c r="H318" t="str">
        <f t="shared" si="30"/>
        <v/>
      </c>
      <c r="J318" t="str">
        <f>"_"&amp;_xlfn.CONCAT(Leverancespecifikation!V321:BJ321,Leverancespecifikation!BN321:BZ321)</f>
        <v>_</v>
      </c>
    </row>
    <row r="319" spans="1:10" x14ac:dyDescent="0.25">
      <c r="A319" t="str">
        <f>Leverancespecifikation!C322</f>
        <v>318Automatisk brandalarmanlæg (ABA-anlæg)</v>
      </c>
      <c r="B319" t="str">
        <f>IF(ISNUMBER(FIND("_ARK",Tabel2[[#This Row],[Kilde: 3. Leverancespecifikation
Sammenkædning af kolonnerne (Vxx:BJxx) &amp; (BNxx:BZxx)]],1)),"X","")</f>
        <v/>
      </c>
      <c r="C319" t="str">
        <f t="shared" si="25"/>
        <v/>
      </c>
      <c r="D319" t="str">
        <f t="shared" si="26"/>
        <v/>
      </c>
      <c r="E319" t="str">
        <f t="shared" si="27"/>
        <v/>
      </c>
      <c r="F319" t="str">
        <f t="shared" si="28"/>
        <v/>
      </c>
      <c r="G319" t="str">
        <f t="shared" si="29"/>
        <v/>
      </c>
      <c r="H319" t="str">
        <f t="shared" si="30"/>
        <v/>
      </c>
      <c r="J319" t="str">
        <f>"_"&amp;_xlfn.CONCAT(Leverancespecifikation!V322:BJ322,Leverancespecifikation!BN322:BZ322)</f>
        <v>_</v>
      </c>
    </row>
    <row r="320" spans="1:10" x14ac:dyDescent="0.25">
      <c r="A320" t="str">
        <f>Leverancespecifikation!C323</f>
        <v>319Automatisk branddørlukningsanlæg (ABDL-anlæg)</v>
      </c>
      <c r="B320" t="str">
        <f>IF(ISNUMBER(FIND("_ARK",Tabel2[[#This Row],[Kilde: 3. Leverancespecifikation
Sammenkædning af kolonnerne (Vxx:BJxx) &amp; (BNxx:BZxx)]],1)),"X","")</f>
        <v/>
      </c>
      <c r="C320" t="str">
        <f t="shared" si="25"/>
        <v/>
      </c>
      <c r="D320" t="str">
        <f t="shared" si="26"/>
        <v/>
      </c>
      <c r="E320" t="str">
        <f t="shared" si="27"/>
        <v/>
      </c>
      <c r="F320" t="str">
        <f t="shared" si="28"/>
        <v/>
      </c>
      <c r="G320" t="str">
        <f t="shared" si="29"/>
        <v/>
      </c>
      <c r="H320" t="str">
        <f t="shared" si="30"/>
        <v/>
      </c>
      <c r="J320" t="str">
        <f>"_"&amp;_xlfn.CONCAT(Leverancespecifikation!V323:BJ323,Leverancespecifikation!BN323:BZ323)</f>
        <v>_</v>
      </c>
    </row>
    <row r="321" spans="1:10" x14ac:dyDescent="0.25">
      <c r="A321" t="str">
        <f>Leverancespecifikation!C324</f>
        <v>320Automatisk gasalarmsanlæg (AGA-anlæg)</v>
      </c>
      <c r="B321" t="str">
        <f>IF(ISNUMBER(FIND("_ARK",Tabel2[[#This Row],[Kilde: 3. Leverancespecifikation
Sammenkædning af kolonnerne (Vxx:BJxx) &amp; (BNxx:BZxx)]],1)),"X","")</f>
        <v/>
      </c>
      <c r="C321" t="str">
        <f t="shared" si="25"/>
        <v/>
      </c>
      <c r="D321" t="str">
        <f t="shared" si="26"/>
        <v/>
      </c>
      <c r="E321" t="str">
        <f t="shared" si="27"/>
        <v/>
      </c>
      <c r="F321" t="str">
        <f t="shared" si="28"/>
        <v/>
      </c>
      <c r="G321" t="str">
        <f t="shared" si="29"/>
        <v/>
      </c>
      <c r="H321" t="str">
        <f t="shared" si="30"/>
        <v/>
      </c>
      <c r="J321" t="str">
        <f>"_"&amp;_xlfn.CONCAT(Leverancespecifikation!V324:BJ324,Leverancespecifikation!BN324:BZ324)</f>
        <v>_</v>
      </c>
    </row>
    <row r="322" spans="1:10" x14ac:dyDescent="0.25">
      <c r="A322" t="str">
        <f>Leverancespecifikation!C325</f>
        <v>321Automatisk rumslukningsanlæg (ARS-anlæg)</v>
      </c>
      <c r="B322" t="str">
        <f>IF(ISNUMBER(FIND("_ARK",Tabel2[[#This Row],[Kilde: 3. Leverancespecifikation
Sammenkædning af kolonnerne (Vxx:BJxx) &amp; (BNxx:BZxx)]],1)),"X","")</f>
        <v/>
      </c>
      <c r="C322" t="str">
        <f t="shared" si="25"/>
        <v/>
      </c>
      <c r="D322" t="str">
        <f t="shared" si="26"/>
        <v/>
      </c>
      <c r="E322" t="str">
        <f t="shared" si="27"/>
        <v/>
      </c>
      <c r="F322" t="str">
        <f t="shared" si="28"/>
        <v/>
      </c>
      <c r="G322" t="str">
        <f t="shared" si="29"/>
        <v/>
      </c>
      <c r="H322" t="str">
        <f t="shared" si="30"/>
        <v/>
      </c>
      <c r="J322" t="str">
        <f>"_"&amp;_xlfn.CONCAT(Leverancespecifikation!V325:BJ325,Leverancespecifikation!BN325:BZ325)</f>
        <v>_</v>
      </c>
    </row>
    <row r="323" spans="1:10" x14ac:dyDescent="0.25">
      <c r="A323" t="str">
        <f>Leverancespecifikation!C326</f>
        <v>322Automatisk vandslukningsanlæg (AVS-anlæg)</v>
      </c>
      <c r="B323" t="str">
        <f>IF(ISNUMBER(FIND("_ARK",Tabel2[[#This Row],[Kilde: 3. Leverancespecifikation
Sammenkædning af kolonnerne (Vxx:BJxx) &amp; (BNxx:BZxx)]],1)),"X","")</f>
        <v/>
      </c>
      <c r="C323" t="str">
        <f t="shared" ref="C323:C386" si="31">IF(ISNUMBER(FIND("KON",J323,1)),"X","")</f>
        <v/>
      </c>
      <c r="D323" t="str">
        <f t="shared" ref="D323:D386" si="32">IF(ISNUMBER(FIND("EL",J323,1)),"X","")</f>
        <v/>
      </c>
      <c r="E323" t="str">
        <f t="shared" ref="E323:E386" si="33">IF(ISNUMBER(FIND("VVS",J323,1)),"X","")</f>
        <v/>
      </c>
      <c r="F323" t="str">
        <f t="shared" ref="F323:F386" si="34">IF(ISNUMBER(FIND("VEN",J323,1)),"X","")</f>
        <v/>
      </c>
      <c r="G323" t="str">
        <f t="shared" ref="G323:G386" si="35">IF(ISNUMBER(FIND("ENT",J323,1)),"X","")</f>
        <v/>
      </c>
      <c r="H323" t="str">
        <f t="shared" ref="H323:H386" si="36">IF(ISNUMBER(FIND("LAN",J323,1)),"X","")</f>
        <v/>
      </c>
      <c r="J323" t="str">
        <f>"_"&amp;_xlfn.CONCAT(Leverancespecifikation!V326:BJ326,Leverancespecifikation!BN326:BZ326)</f>
        <v>_</v>
      </c>
    </row>
    <row r="324" spans="1:10" x14ac:dyDescent="0.25">
      <c r="A324" t="str">
        <f>Leverancespecifikation!C327</f>
        <v>323Automatisk brandventilationsanlæg (ABV-anlæg)</v>
      </c>
      <c r="B324" t="str">
        <f>IF(ISNUMBER(FIND("_ARK",Tabel2[[#This Row],[Kilde: 3. Leverancespecifikation
Sammenkædning af kolonnerne (Vxx:BJxx) &amp; (BNxx:BZxx)]],1)),"X","")</f>
        <v/>
      </c>
      <c r="C324" t="str">
        <f t="shared" si="31"/>
        <v/>
      </c>
      <c r="D324" t="str">
        <f t="shared" si="32"/>
        <v/>
      </c>
      <c r="E324" t="str">
        <f t="shared" si="33"/>
        <v/>
      </c>
      <c r="F324" t="str">
        <f t="shared" si="34"/>
        <v/>
      </c>
      <c r="G324" t="str">
        <f t="shared" si="35"/>
        <v/>
      </c>
      <c r="H324" t="str">
        <f t="shared" si="36"/>
        <v/>
      </c>
      <c r="J324" t="str">
        <f>"_"&amp;_xlfn.CONCAT(Leverancespecifikation!V327:BJ327,Leverancespecifikation!BN327:BZ327)</f>
        <v>_</v>
      </c>
    </row>
    <row r="325" spans="1:10" x14ac:dyDescent="0.25">
      <c r="A325" t="str">
        <f>Leverancespecifikation!C328</f>
        <v>324Monteringsmateriel for Personsikringsanlæg</v>
      </c>
      <c r="B325" t="str">
        <f>IF(ISNUMBER(FIND("_ARK",Tabel2[[#This Row],[Kilde: 3. Leverancespecifikation
Sammenkædning af kolonnerne (Vxx:BJxx) &amp; (BNxx:BZxx)]],1)),"X","")</f>
        <v/>
      </c>
      <c r="C325" t="str">
        <f t="shared" si="31"/>
        <v/>
      </c>
      <c r="D325" t="str">
        <f t="shared" si="32"/>
        <v/>
      </c>
      <c r="E325" t="str">
        <f t="shared" si="33"/>
        <v/>
      </c>
      <c r="F325" t="str">
        <f t="shared" si="34"/>
        <v/>
      </c>
      <c r="G325" t="str">
        <f t="shared" si="35"/>
        <v/>
      </c>
      <c r="H325" t="str">
        <f t="shared" si="36"/>
        <v/>
      </c>
      <c r="J325" t="str">
        <f>"_"&amp;_xlfn.CONCAT(Leverancespecifikation!V328:BJ328,Leverancespecifikation!BN328:BZ328)</f>
        <v>_</v>
      </c>
    </row>
    <row r="326" spans="1:10" x14ac:dyDescent="0.25">
      <c r="A326" t="str">
        <f>Leverancespecifikation!C329</f>
        <v>325Varslingsanlæg (VAR-anlæg)</v>
      </c>
      <c r="B326" t="str">
        <f>IF(ISNUMBER(FIND("_ARK",Tabel2[[#This Row],[Kilde: 3. Leverancespecifikation
Sammenkædning af kolonnerne (Vxx:BJxx) &amp; (BNxx:BZxx)]],1)),"X","")</f>
        <v/>
      </c>
      <c r="C326" t="str">
        <f t="shared" si="31"/>
        <v/>
      </c>
      <c r="D326" t="str">
        <f t="shared" si="32"/>
        <v/>
      </c>
      <c r="E326" t="str">
        <f t="shared" si="33"/>
        <v/>
      </c>
      <c r="F326" t="str">
        <f t="shared" si="34"/>
        <v/>
      </c>
      <c r="G326" t="str">
        <f t="shared" si="35"/>
        <v/>
      </c>
      <c r="H326" t="str">
        <f t="shared" si="36"/>
        <v/>
      </c>
      <c r="J326" t="str">
        <f>"_"&amp;_xlfn.CONCAT(Leverancespecifikation!V329:BJ329,Leverancespecifikation!BN329:BZ329)</f>
        <v>_</v>
      </c>
    </row>
    <row r="327" spans="1:10" x14ac:dyDescent="0.25">
      <c r="A327" t="str">
        <f>Leverancespecifikation!C330</f>
        <v>326Nødkaldeanlæg</v>
      </c>
      <c r="B327" t="str">
        <f>IF(ISNUMBER(FIND("_ARK",Tabel2[[#This Row],[Kilde: 3. Leverancespecifikation
Sammenkædning af kolonnerne (Vxx:BJxx) &amp; (BNxx:BZxx)]],1)),"X","")</f>
        <v/>
      </c>
      <c r="C327" t="str">
        <f t="shared" si="31"/>
        <v/>
      </c>
      <c r="D327" t="str">
        <f t="shared" si="32"/>
        <v/>
      </c>
      <c r="E327" t="str">
        <f t="shared" si="33"/>
        <v/>
      </c>
      <c r="F327" t="str">
        <f t="shared" si="34"/>
        <v/>
      </c>
      <c r="G327" t="str">
        <f t="shared" si="35"/>
        <v/>
      </c>
      <c r="H327" t="str">
        <f t="shared" si="36"/>
        <v/>
      </c>
      <c r="J327" t="str">
        <f>"_"&amp;_xlfn.CONCAT(Leverancespecifikation!V330:BJ330,Leverancespecifikation!BN330:BZ330)</f>
        <v>_</v>
      </c>
    </row>
    <row r="328" spans="1:10" x14ac:dyDescent="0.25">
      <c r="A328" t="str">
        <f>Leverancespecifikation!C331</f>
        <v>327Alarmanlæg i køle- og fryserum</v>
      </c>
      <c r="B328" t="str">
        <f>IF(ISNUMBER(FIND("_ARK",Tabel2[[#This Row],[Kilde: 3. Leverancespecifikation
Sammenkædning af kolonnerne (Vxx:BJxx) &amp; (BNxx:BZxx)]],1)),"X","")</f>
        <v/>
      </c>
      <c r="C328" t="str">
        <f t="shared" si="31"/>
        <v/>
      </c>
      <c r="D328" t="str">
        <f t="shared" si="32"/>
        <v/>
      </c>
      <c r="E328" t="str">
        <f t="shared" si="33"/>
        <v/>
      </c>
      <c r="F328" t="str">
        <f t="shared" si="34"/>
        <v/>
      </c>
      <c r="G328" t="str">
        <f t="shared" si="35"/>
        <v/>
      </c>
      <c r="H328" t="str">
        <f t="shared" si="36"/>
        <v/>
      </c>
      <c r="J328" t="str">
        <f>"_"&amp;_xlfn.CONCAT(Leverancespecifikation!V331:BJ331,Leverancespecifikation!BN331:BZ331)</f>
        <v>_</v>
      </c>
    </row>
    <row r="329" spans="1:10" x14ac:dyDescent="0.25">
      <c r="A329" t="str">
        <f>Leverancespecifikation!C332</f>
        <v>328Detektoranlæg for personsikring</v>
      </c>
      <c r="B329" t="str">
        <f>IF(ISNUMBER(FIND("_ARK",Tabel2[[#This Row],[Kilde: 3. Leverancespecifikation
Sammenkædning af kolonnerne (Vxx:BJxx) &amp; (BNxx:BZxx)]],1)),"X","")</f>
        <v/>
      </c>
      <c r="C329" t="str">
        <f t="shared" si="31"/>
        <v/>
      </c>
      <c r="D329" t="str">
        <f t="shared" si="32"/>
        <v/>
      </c>
      <c r="E329" t="str">
        <f t="shared" si="33"/>
        <v/>
      </c>
      <c r="F329" t="str">
        <f t="shared" si="34"/>
        <v/>
      </c>
      <c r="G329" t="str">
        <f t="shared" si="35"/>
        <v/>
      </c>
      <c r="H329" t="str">
        <f t="shared" si="36"/>
        <v/>
      </c>
      <c r="J329" t="str">
        <f>"_"&amp;_xlfn.CONCAT(Leverancespecifikation!V332:BJ332,Leverancespecifikation!BN332:BZ332)</f>
        <v>_</v>
      </c>
    </row>
    <row r="330" spans="1:10" x14ac:dyDescent="0.25">
      <c r="A330" t="str">
        <f>Leverancespecifikation!C333</f>
        <v>329Overfaldsalarm</v>
      </c>
      <c r="B330" t="str">
        <f>IF(ISNUMBER(FIND("_ARK",Tabel2[[#This Row],[Kilde: 3. Leverancespecifikation
Sammenkædning af kolonnerne (Vxx:BJxx) &amp; (BNxx:BZxx)]],1)),"X","")</f>
        <v/>
      </c>
      <c r="C330" t="str">
        <f t="shared" si="31"/>
        <v/>
      </c>
      <c r="D330" t="str">
        <f t="shared" si="32"/>
        <v/>
      </c>
      <c r="E330" t="str">
        <f t="shared" si="33"/>
        <v/>
      </c>
      <c r="F330" t="str">
        <f t="shared" si="34"/>
        <v/>
      </c>
      <c r="G330" t="str">
        <f t="shared" si="35"/>
        <v/>
      </c>
      <c r="H330" t="str">
        <f t="shared" si="36"/>
        <v/>
      </c>
      <c r="J330" t="str">
        <f>"_"&amp;_xlfn.CONCAT(Leverancespecifikation!V333:BJ333,Leverancespecifikation!BN333:BZ333)</f>
        <v>_</v>
      </c>
    </row>
    <row r="331" spans="1:10" x14ac:dyDescent="0.25">
      <c r="A331" t="str">
        <f>Leverancespecifikation!C334</f>
        <v>330Patientkaldeanlæg</v>
      </c>
      <c r="B331" t="str">
        <f>IF(ISNUMBER(FIND("_ARK",Tabel2[[#This Row],[Kilde: 3. Leverancespecifikation
Sammenkædning af kolonnerne (Vxx:BJxx) &amp; (BNxx:BZxx)]],1)),"X","")</f>
        <v/>
      </c>
      <c r="C331" t="str">
        <f t="shared" si="31"/>
        <v/>
      </c>
      <c r="D331" t="str">
        <f t="shared" si="32"/>
        <v/>
      </c>
      <c r="E331" t="str">
        <f t="shared" si="33"/>
        <v/>
      </c>
      <c r="F331" t="str">
        <f t="shared" si="34"/>
        <v/>
      </c>
      <c r="G331" t="str">
        <f t="shared" si="35"/>
        <v/>
      </c>
      <c r="H331" t="str">
        <f t="shared" si="36"/>
        <v/>
      </c>
      <c r="J331" t="str">
        <f>"_"&amp;_xlfn.CONCAT(Leverancespecifikation!V334:BJ334,Leverancespecifikation!BN334:BZ334)</f>
        <v>_</v>
      </c>
    </row>
    <row r="332" spans="1:10" x14ac:dyDescent="0.25">
      <c r="A332" t="str">
        <f>Leverancespecifikation!C335</f>
        <v>331Monteringsmateriel for Automatikkomponenter</v>
      </c>
      <c r="B332" t="str">
        <f>IF(ISNUMBER(FIND("_ARK",Tabel2[[#This Row],[Kilde: 3. Leverancespecifikation
Sammenkædning af kolonnerne (Vxx:BJxx) &amp; (BNxx:BZxx)]],1)),"X","")</f>
        <v/>
      </c>
      <c r="C332" t="str">
        <f t="shared" si="31"/>
        <v/>
      </c>
      <c r="D332" t="str">
        <f t="shared" si="32"/>
        <v/>
      </c>
      <c r="E332" t="str">
        <f t="shared" si="33"/>
        <v/>
      </c>
      <c r="F332" t="str">
        <f t="shared" si="34"/>
        <v/>
      </c>
      <c r="G332" t="str">
        <f t="shared" si="35"/>
        <v/>
      </c>
      <c r="H332" t="str">
        <f t="shared" si="36"/>
        <v/>
      </c>
      <c r="J332" t="str">
        <f>"_"&amp;_xlfn.CONCAT(Leverancespecifikation!V335:BJ335,Leverancespecifikation!BN335:BZ335)</f>
        <v>_</v>
      </c>
    </row>
    <row r="333" spans="1:10" x14ac:dyDescent="0.25">
      <c r="A333" t="str">
        <f>Leverancespecifikation!C336</f>
        <v>332Luft/Gas transmitter, switche mv.</v>
      </c>
      <c r="B333" t="str">
        <f>IF(ISNUMBER(FIND("_ARK",Tabel2[[#This Row],[Kilde: 3. Leverancespecifikation
Sammenkædning af kolonnerne (Vxx:BJxx) &amp; (BNxx:BZxx)]],1)),"X","")</f>
        <v/>
      </c>
      <c r="C333" t="str">
        <f t="shared" si="31"/>
        <v/>
      </c>
      <c r="D333" t="str">
        <f t="shared" si="32"/>
        <v/>
      </c>
      <c r="E333" t="str">
        <f t="shared" si="33"/>
        <v/>
      </c>
      <c r="F333" t="str">
        <f t="shared" si="34"/>
        <v/>
      </c>
      <c r="G333" t="str">
        <f t="shared" si="35"/>
        <v/>
      </c>
      <c r="H333" t="str">
        <f t="shared" si="36"/>
        <v/>
      </c>
      <c r="J333" t="str">
        <f>"_"&amp;_xlfn.CONCAT(Leverancespecifikation!V336:BJ336,Leverancespecifikation!BN336:BZ336)</f>
        <v>_</v>
      </c>
    </row>
    <row r="334" spans="1:10" x14ac:dyDescent="0.25">
      <c r="A334" t="str">
        <f>Leverancespecifikation!C337</f>
        <v>333Væske transmitter, switche mv.</v>
      </c>
      <c r="B334" t="str">
        <f>IF(ISNUMBER(FIND("_ARK",Tabel2[[#This Row],[Kilde: 3. Leverancespecifikation
Sammenkædning af kolonnerne (Vxx:BJxx) &amp; (BNxx:BZxx)]],1)),"X","")</f>
        <v/>
      </c>
      <c r="C334" t="str">
        <f t="shared" si="31"/>
        <v/>
      </c>
      <c r="D334" t="str">
        <f t="shared" si="32"/>
        <v/>
      </c>
      <c r="E334" t="str">
        <f t="shared" si="33"/>
        <v/>
      </c>
      <c r="F334" t="str">
        <f t="shared" si="34"/>
        <v/>
      </c>
      <c r="G334" t="str">
        <f t="shared" si="35"/>
        <v/>
      </c>
      <c r="H334" t="str">
        <f t="shared" si="36"/>
        <v/>
      </c>
      <c r="J334" t="str">
        <f>"_"&amp;_xlfn.CONCAT(Leverancespecifikation!V337:BJ337,Leverancespecifikation!BN337:BZ337)</f>
        <v>_</v>
      </c>
    </row>
    <row r="335" spans="1:10" x14ac:dyDescent="0.25">
      <c r="A335" t="str">
        <f>Leverancespecifikation!C338</f>
        <v>334Temperatur transmitter, switche mv.</v>
      </c>
      <c r="B335" t="str">
        <f>IF(ISNUMBER(FIND("_ARK",Tabel2[[#This Row],[Kilde: 3. Leverancespecifikation
Sammenkædning af kolonnerne (Vxx:BJxx) &amp; (BNxx:BZxx)]],1)),"X","")</f>
        <v/>
      </c>
      <c r="C335" t="str">
        <f t="shared" si="31"/>
        <v/>
      </c>
      <c r="D335" t="str">
        <f t="shared" si="32"/>
        <v/>
      </c>
      <c r="E335" t="str">
        <f t="shared" si="33"/>
        <v/>
      </c>
      <c r="F335" t="str">
        <f t="shared" si="34"/>
        <v/>
      </c>
      <c r="G335" t="str">
        <f t="shared" si="35"/>
        <v/>
      </c>
      <c r="H335" t="str">
        <f t="shared" si="36"/>
        <v/>
      </c>
      <c r="J335" t="str">
        <f>"_"&amp;_xlfn.CONCAT(Leverancespecifikation!V338:BJ338,Leverancespecifikation!BN338:BZ338)</f>
        <v>_</v>
      </c>
    </row>
    <row r="336" spans="1:10" x14ac:dyDescent="0.25">
      <c r="A336" t="str">
        <f>Leverancespecifikation!C339</f>
        <v>335Lys/bevægelse transmitter, switche mv.</v>
      </c>
      <c r="B336" t="str">
        <f>IF(ISNUMBER(FIND("_ARK",Tabel2[[#This Row],[Kilde: 3. Leverancespecifikation
Sammenkædning af kolonnerne (Vxx:BJxx) &amp; (BNxx:BZxx)]],1)),"X","")</f>
        <v/>
      </c>
      <c r="C336" t="str">
        <f t="shared" si="31"/>
        <v/>
      </c>
      <c r="D336" t="str">
        <f t="shared" si="32"/>
        <v/>
      </c>
      <c r="E336" t="str">
        <f t="shared" si="33"/>
        <v/>
      </c>
      <c r="F336" t="str">
        <f t="shared" si="34"/>
        <v/>
      </c>
      <c r="G336" t="str">
        <f t="shared" si="35"/>
        <v/>
      </c>
      <c r="H336" t="str">
        <f t="shared" si="36"/>
        <v/>
      </c>
      <c r="J336" t="str">
        <f>"_"&amp;_xlfn.CONCAT(Leverancespecifikation!V339:BJ339,Leverancespecifikation!BN339:BZ339)</f>
        <v>_</v>
      </c>
    </row>
    <row r="337" spans="1:10" x14ac:dyDescent="0.25">
      <c r="A337" t="str">
        <f>Leverancespecifikation!C340</f>
        <v>336Brand transmitter, switche mv.</v>
      </c>
      <c r="B337" t="str">
        <f>IF(ISNUMBER(FIND("_ARK",Tabel2[[#This Row],[Kilde: 3. Leverancespecifikation
Sammenkædning af kolonnerne (Vxx:BJxx) &amp; (BNxx:BZxx)]],1)),"X","")</f>
        <v/>
      </c>
      <c r="C337" t="str">
        <f t="shared" si="31"/>
        <v/>
      </c>
      <c r="D337" t="str">
        <f t="shared" si="32"/>
        <v/>
      </c>
      <c r="E337" t="str">
        <f t="shared" si="33"/>
        <v/>
      </c>
      <c r="F337" t="str">
        <f t="shared" si="34"/>
        <v/>
      </c>
      <c r="G337" t="str">
        <f t="shared" si="35"/>
        <v/>
      </c>
      <c r="H337" t="str">
        <f t="shared" si="36"/>
        <v/>
      </c>
      <c r="J337" t="str">
        <f>"_"&amp;_xlfn.CONCAT(Leverancespecifikation!V340:BJ340,Leverancespecifikation!BN340:BZ340)</f>
        <v>_</v>
      </c>
    </row>
    <row r="338" spans="1:10" x14ac:dyDescent="0.25">
      <c r="A338" t="str">
        <f>Leverancespecifikation!C341</f>
        <v>337Person-, materiale- og servicetransport</v>
      </c>
      <c r="B338" t="str">
        <f>IF(ISNUMBER(FIND("_ARK",Tabel2[[#This Row],[Kilde: 3. Leverancespecifikation
Sammenkædning af kolonnerne (Vxx:BJxx) &amp; (BNxx:BZxx)]],1)),"X","")</f>
        <v/>
      </c>
      <c r="C338" t="str">
        <f t="shared" si="31"/>
        <v/>
      </c>
      <c r="D338" t="str">
        <f t="shared" si="32"/>
        <v/>
      </c>
      <c r="E338" t="str">
        <f t="shared" si="33"/>
        <v/>
      </c>
      <c r="F338" t="str">
        <f t="shared" si="34"/>
        <v/>
      </c>
      <c r="G338" t="str">
        <f t="shared" si="35"/>
        <v/>
      </c>
      <c r="H338" t="str">
        <f t="shared" si="36"/>
        <v/>
      </c>
      <c r="J338" t="str">
        <f>"_"&amp;_xlfn.CONCAT(Leverancespecifikation!V341:BJ341,Leverancespecifikation!BN341:BZ341)</f>
        <v>_</v>
      </c>
    </row>
    <row r="339" spans="1:10" x14ac:dyDescent="0.25">
      <c r="A339" t="str">
        <f>Leverancespecifikation!C342</f>
        <v>338Forsyning til Persontransport</v>
      </c>
      <c r="B339" t="str">
        <f>IF(ISNUMBER(FIND("_ARK",Tabel2[[#This Row],[Kilde: 3. Leverancespecifikation
Sammenkædning af kolonnerne (Vxx:BJxx) &amp; (BNxx:BZxx)]],1)),"X","")</f>
        <v/>
      </c>
      <c r="C339" t="str">
        <f t="shared" si="31"/>
        <v/>
      </c>
      <c r="D339" t="str">
        <f t="shared" si="32"/>
        <v/>
      </c>
      <c r="E339" t="str">
        <f t="shared" si="33"/>
        <v/>
      </c>
      <c r="F339" t="str">
        <f t="shared" si="34"/>
        <v/>
      </c>
      <c r="G339" t="str">
        <f t="shared" si="35"/>
        <v/>
      </c>
      <c r="H339" t="str">
        <f t="shared" si="36"/>
        <v/>
      </c>
      <c r="J339" t="str">
        <f>"_"&amp;_xlfn.CONCAT(Leverancespecifikation!V342:BJ342,Leverancespecifikation!BN342:BZ342)</f>
        <v>_</v>
      </c>
    </row>
    <row r="340" spans="1:10" x14ac:dyDescent="0.25">
      <c r="A340" t="str">
        <f>Leverancespecifikation!C343</f>
        <v>339Forsyning til elevatorer</v>
      </c>
      <c r="B340" t="str">
        <f>IF(ISNUMBER(FIND("_ARK",Tabel2[[#This Row],[Kilde: 3. Leverancespecifikation
Sammenkædning af kolonnerne (Vxx:BJxx) &amp; (BNxx:BZxx)]],1)),"X","")</f>
        <v/>
      </c>
      <c r="C340" t="str">
        <f t="shared" si="31"/>
        <v/>
      </c>
      <c r="D340" t="str">
        <f t="shared" si="32"/>
        <v/>
      </c>
      <c r="E340" t="str">
        <f t="shared" si="33"/>
        <v/>
      </c>
      <c r="F340" t="str">
        <f t="shared" si="34"/>
        <v/>
      </c>
      <c r="G340" t="str">
        <f t="shared" si="35"/>
        <v/>
      </c>
      <c r="H340" t="str">
        <f t="shared" si="36"/>
        <v/>
      </c>
      <c r="J340" t="str">
        <f>"_"&amp;_xlfn.CONCAT(Leverancespecifikation!V343:BJ343,Leverancespecifikation!BN343:BZ343)</f>
        <v>_</v>
      </c>
    </row>
    <row r="341" spans="1:10" x14ac:dyDescent="0.25">
      <c r="A341" t="str">
        <f>Leverancespecifikation!C344</f>
        <v>340Forsyning til lifte</v>
      </c>
      <c r="B341" t="str">
        <f>IF(ISNUMBER(FIND("_ARK",Tabel2[[#This Row],[Kilde: 3. Leverancespecifikation
Sammenkædning af kolonnerne (Vxx:BJxx) &amp; (BNxx:BZxx)]],1)),"X","")</f>
        <v/>
      </c>
      <c r="C341" t="str">
        <f t="shared" si="31"/>
        <v/>
      </c>
      <c r="D341" t="str">
        <f t="shared" si="32"/>
        <v/>
      </c>
      <c r="E341" t="str">
        <f t="shared" si="33"/>
        <v/>
      </c>
      <c r="F341" t="str">
        <f t="shared" si="34"/>
        <v/>
      </c>
      <c r="G341" t="str">
        <f t="shared" si="35"/>
        <v/>
      </c>
      <c r="H341" t="str">
        <f t="shared" si="36"/>
        <v/>
      </c>
      <c r="J341" t="str">
        <f>"_"&amp;_xlfn.CONCAT(Leverancespecifikation!V344:BJ344,Leverancespecifikation!BN344:BZ344)</f>
        <v>_</v>
      </c>
    </row>
    <row r="342" spans="1:10" x14ac:dyDescent="0.25">
      <c r="A342" t="str">
        <f>Leverancespecifikation!C345</f>
        <v>341Forsyning til rullende trapper</v>
      </c>
      <c r="B342" t="str">
        <f>IF(ISNUMBER(FIND("_ARK",Tabel2[[#This Row],[Kilde: 3. Leverancespecifikation
Sammenkædning af kolonnerne (Vxx:BJxx) &amp; (BNxx:BZxx)]],1)),"X","")</f>
        <v/>
      </c>
      <c r="C342" t="str">
        <f t="shared" si="31"/>
        <v/>
      </c>
      <c r="D342" t="str">
        <f t="shared" si="32"/>
        <v/>
      </c>
      <c r="E342" t="str">
        <f t="shared" si="33"/>
        <v/>
      </c>
      <c r="F342" t="str">
        <f t="shared" si="34"/>
        <v/>
      </c>
      <c r="G342" t="str">
        <f t="shared" si="35"/>
        <v/>
      </c>
      <c r="H342" t="str">
        <f t="shared" si="36"/>
        <v/>
      </c>
      <c r="J342" t="str">
        <f>"_"&amp;_xlfn.CONCAT(Leverancespecifikation!V345:BJ345,Leverancespecifikation!BN345:BZ345)</f>
        <v>_</v>
      </c>
    </row>
    <row r="343" spans="1:10" x14ac:dyDescent="0.25">
      <c r="A343" t="str">
        <f>Leverancespecifikation!C346</f>
        <v>342Forsyning til rullende fortove</v>
      </c>
      <c r="B343" t="str">
        <f>IF(ISNUMBER(FIND("_ARK",Tabel2[[#This Row],[Kilde: 3. Leverancespecifikation
Sammenkædning af kolonnerne (Vxx:BJxx) &amp; (BNxx:BZxx)]],1)),"X","")</f>
        <v/>
      </c>
      <c r="C343" t="str">
        <f t="shared" si="31"/>
        <v/>
      </c>
      <c r="D343" t="str">
        <f t="shared" si="32"/>
        <v/>
      </c>
      <c r="E343" t="str">
        <f t="shared" si="33"/>
        <v/>
      </c>
      <c r="F343" t="str">
        <f t="shared" si="34"/>
        <v/>
      </c>
      <c r="G343" t="str">
        <f t="shared" si="35"/>
        <v/>
      </c>
      <c r="H343" t="str">
        <f t="shared" si="36"/>
        <v/>
      </c>
      <c r="J343" t="str">
        <f>"_"&amp;_xlfn.CONCAT(Leverancespecifikation!V346:BJ346,Leverancespecifikation!BN346:BZ346)</f>
        <v>_</v>
      </c>
    </row>
    <row r="344" spans="1:10" x14ac:dyDescent="0.25">
      <c r="A344" t="str">
        <f>Leverancespecifikation!C347</f>
        <v>343Forsyning til Gods- og materialetransport</v>
      </c>
      <c r="B344" t="str">
        <f>IF(ISNUMBER(FIND("_ARK",Tabel2[[#This Row],[Kilde: 3. Leverancespecifikation
Sammenkædning af kolonnerne (Vxx:BJxx) &amp; (BNxx:BZxx)]],1)),"X","")</f>
        <v/>
      </c>
      <c r="C344" t="str">
        <f t="shared" si="31"/>
        <v/>
      </c>
      <c r="D344" t="str">
        <f t="shared" si="32"/>
        <v/>
      </c>
      <c r="E344" t="str">
        <f t="shared" si="33"/>
        <v/>
      </c>
      <c r="F344" t="str">
        <f t="shared" si="34"/>
        <v/>
      </c>
      <c r="G344" t="str">
        <f t="shared" si="35"/>
        <v/>
      </c>
      <c r="H344" t="str">
        <f t="shared" si="36"/>
        <v/>
      </c>
      <c r="J344" t="str">
        <f>"_"&amp;_xlfn.CONCAT(Leverancespecifikation!V347:BJ347,Leverancespecifikation!BN347:BZ347)</f>
        <v>_</v>
      </c>
    </row>
    <row r="345" spans="1:10" x14ac:dyDescent="0.25">
      <c r="A345" t="str">
        <f>Leverancespecifikation!C348</f>
        <v>344Forsyning til elevatorer</v>
      </c>
      <c r="B345" t="str">
        <f>IF(ISNUMBER(FIND("_ARK",Tabel2[[#This Row],[Kilde: 3. Leverancespecifikation
Sammenkædning af kolonnerne (Vxx:BJxx) &amp; (BNxx:BZxx)]],1)),"X","")</f>
        <v/>
      </c>
      <c r="C345" t="str">
        <f t="shared" si="31"/>
        <v/>
      </c>
      <c r="D345" t="str">
        <f t="shared" si="32"/>
        <v/>
      </c>
      <c r="E345" t="str">
        <f t="shared" si="33"/>
        <v/>
      </c>
      <c r="F345" t="str">
        <f t="shared" si="34"/>
        <v/>
      </c>
      <c r="G345" t="str">
        <f t="shared" si="35"/>
        <v/>
      </c>
      <c r="H345" t="str">
        <f t="shared" si="36"/>
        <v/>
      </c>
      <c r="J345" t="str">
        <f>"_"&amp;_xlfn.CONCAT(Leverancespecifikation!V348:BJ348,Leverancespecifikation!BN348:BZ348)</f>
        <v>_</v>
      </c>
    </row>
    <row r="346" spans="1:10" x14ac:dyDescent="0.25">
      <c r="A346" t="str">
        <f>Leverancespecifikation!C349</f>
        <v>345Forsyning til lifte og sakseborde</v>
      </c>
      <c r="B346" t="str">
        <f>IF(ISNUMBER(FIND("_ARK",Tabel2[[#This Row],[Kilde: 3. Leverancespecifikation
Sammenkædning af kolonnerne (Vxx:BJxx) &amp; (BNxx:BZxx)]],1)),"X","")</f>
        <v/>
      </c>
      <c r="C346" t="str">
        <f t="shared" si="31"/>
        <v/>
      </c>
      <c r="D346" t="str">
        <f t="shared" si="32"/>
        <v/>
      </c>
      <c r="E346" t="str">
        <f t="shared" si="33"/>
        <v/>
      </c>
      <c r="F346" t="str">
        <f t="shared" si="34"/>
        <v/>
      </c>
      <c r="G346" t="str">
        <f t="shared" si="35"/>
        <v/>
      </c>
      <c r="H346" t="str">
        <f t="shared" si="36"/>
        <v/>
      </c>
      <c r="J346" t="str">
        <f>"_"&amp;_xlfn.CONCAT(Leverancespecifikation!V349:BJ349,Leverancespecifikation!BN349:BZ349)</f>
        <v>_</v>
      </c>
    </row>
    <row r="347" spans="1:10" x14ac:dyDescent="0.25">
      <c r="A347" t="str">
        <f>Leverancespecifikation!C350</f>
        <v>346Forsyning til transportbånd</v>
      </c>
      <c r="B347" t="str">
        <f>IF(ISNUMBER(FIND("_ARK",Tabel2[[#This Row],[Kilde: 3. Leverancespecifikation
Sammenkædning af kolonnerne (Vxx:BJxx) &amp; (BNxx:BZxx)]],1)),"X","")</f>
        <v/>
      </c>
      <c r="C347" t="str">
        <f t="shared" si="31"/>
        <v/>
      </c>
      <c r="D347" t="str">
        <f t="shared" si="32"/>
        <v/>
      </c>
      <c r="E347" t="str">
        <f t="shared" si="33"/>
        <v/>
      </c>
      <c r="F347" t="str">
        <f t="shared" si="34"/>
        <v/>
      </c>
      <c r="G347" t="str">
        <f t="shared" si="35"/>
        <v/>
      </c>
      <c r="H347" t="str">
        <f t="shared" si="36"/>
        <v/>
      </c>
      <c r="J347" t="str">
        <f>"_"&amp;_xlfn.CONCAT(Leverancespecifikation!V350:BJ350,Leverancespecifikation!BN350:BZ350)</f>
        <v>_</v>
      </c>
    </row>
    <row r="348" spans="1:10" x14ac:dyDescent="0.25">
      <c r="A348" t="str">
        <f>Leverancespecifikation!C351</f>
        <v>347Forsyning til kraner og taljer</v>
      </c>
      <c r="B348" t="str">
        <f>IF(ISNUMBER(FIND("_ARK",Tabel2[[#This Row],[Kilde: 3. Leverancespecifikation
Sammenkædning af kolonnerne (Vxx:BJxx) &amp; (BNxx:BZxx)]],1)),"X","")</f>
        <v/>
      </c>
      <c r="C348" t="str">
        <f t="shared" si="31"/>
        <v/>
      </c>
      <c r="D348" t="str">
        <f t="shared" si="32"/>
        <v/>
      </c>
      <c r="E348" t="str">
        <f t="shared" si="33"/>
        <v/>
      </c>
      <c r="F348" t="str">
        <f t="shared" si="34"/>
        <v/>
      </c>
      <c r="G348" t="str">
        <f t="shared" si="35"/>
        <v/>
      </c>
      <c r="H348" t="str">
        <f t="shared" si="36"/>
        <v/>
      </c>
      <c r="J348" t="str">
        <f>"_"&amp;_xlfn.CONCAT(Leverancespecifikation!V351:BJ351,Leverancespecifikation!BN351:BZ351)</f>
        <v>_</v>
      </c>
    </row>
    <row r="349" spans="1:10" x14ac:dyDescent="0.25">
      <c r="A349" t="str">
        <f>Leverancespecifikation!C352</f>
        <v>348Forsyning til servicetransport</v>
      </c>
      <c r="B349" t="str">
        <f>IF(ISNUMBER(FIND("_ARK",Tabel2[[#This Row],[Kilde: 3. Leverancespecifikation
Sammenkædning af kolonnerne (Vxx:BJxx) &amp; (BNxx:BZxx)]],1)),"X","")</f>
        <v/>
      </c>
      <c r="C349" t="str">
        <f t="shared" si="31"/>
        <v/>
      </c>
      <c r="D349" t="str">
        <f t="shared" si="32"/>
        <v/>
      </c>
      <c r="E349" t="str">
        <f t="shared" si="33"/>
        <v/>
      </c>
      <c r="F349" t="str">
        <f t="shared" si="34"/>
        <v/>
      </c>
      <c r="G349" t="str">
        <f t="shared" si="35"/>
        <v/>
      </c>
      <c r="H349" t="str">
        <f t="shared" si="36"/>
        <v/>
      </c>
      <c r="J349" t="str">
        <f>"_"&amp;_xlfn.CONCAT(Leverancespecifikation!V352:BJ352,Leverancespecifikation!BN352:BZ352)</f>
        <v>_</v>
      </c>
    </row>
    <row r="350" spans="1:10" x14ac:dyDescent="0.25">
      <c r="A350" t="str">
        <f>Leverancespecifikation!C353</f>
        <v>349Forsyning til servicesystemer</v>
      </c>
      <c r="B350" t="str">
        <f>IF(ISNUMBER(FIND("_ARK",Tabel2[[#This Row],[Kilde: 3. Leverancespecifikation
Sammenkædning af kolonnerne (Vxx:BJxx) &amp; (BNxx:BZxx)]],1)),"X","")</f>
        <v/>
      </c>
      <c r="C350" t="str">
        <f t="shared" si="31"/>
        <v/>
      </c>
      <c r="D350" t="str">
        <f t="shared" si="32"/>
        <v/>
      </c>
      <c r="E350" t="str">
        <f t="shared" si="33"/>
        <v/>
      </c>
      <c r="F350" t="str">
        <f t="shared" si="34"/>
        <v/>
      </c>
      <c r="G350" t="str">
        <f t="shared" si="35"/>
        <v/>
      </c>
      <c r="H350" t="str">
        <f t="shared" si="36"/>
        <v/>
      </c>
      <c r="J350" t="str">
        <f>"_"&amp;_xlfn.CONCAT(Leverancespecifikation!V353:BJ353,Leverancespecifikation!BN353:BZ353)</f>
        <v>_</v>
      </c>
    </row>
    <row r="351" spans="1:10" x14ac:dyDescent="0.25">
      <c r="A351" t="str">
        <f>Leverancespecifikation!C354</f>
        <v>350Inventar, Teknisk-, IT- og AV-udstyr</v>
      </c>
      <c r="B351" t="str">
        <f>IF(ISNUMBER(FIND("_ARK",Tabel2[[#This Row],[Kilde: 3. Leverancespecifikation
Sammenkædning af kolonnerne (Vxx:BJxx) &amp; (BNxx:BZxx)]],1)),"X","")</f>
        <v/>
      </c>
      <c r="C351" t="str">
        <f t="shared" si="31"/>
        <v/>
      </c>
      <c r="D351" t="str">
        <f t="shared" si="32"/>
        <v/>
      </c>
      <c r="E351" t="str">
        <f t="shared" si="33"/>
        <v/>
      </c>
      <c r="F351" t="str">
        <f t="shared" si="34"/>
        <v/>
      </c>
      <c r="G351" t="str">
        <f t="shared" si="35"/>
        <v/>
      </c>
      <c r="H351" t="str">
        <f t="shared" si="36"/>
        <v/>
      </c>
      <c r="J351" t="str">
        <f>"_"&amp;_xlfn.CONCAT(Leverancespecifikation!V354:BJ354,Leverancespecifikation!BN354:BZ354)</f>
        <v>_</v>
      </c>
    </row>
    <row r="352" spans="1:10" x14ac:dyDescent="0.25">
      <c r="A352" t="str">
        <f>Leverancespecifikation!C355</f>
        <v>351AV-udstyr</v>
      </c>
      <c r="B352" t="str">
        <f>IF(ISNUMBER(FIND("_ARK",Tabel2[[#This Row],[Kilde: 3. Leverancespecifikation
Sammenkædning af kolonnerne (Vxx:BJxx) &amp; (BNxx:BZxx)]],1)),"X","")</f>
        <v/>
      </c>
      <c r="C352" t="str">
        <f t="shared" si="31"/>
        <v/>
      </c>
      <c r="D352" t="str">
        <f t="shared" si="32"/>
        <v/>
      </c>
      <c r="E352" t="str">
        <f t="shared" si="33"/>
        <v/>
      </c>
      <c r="F352" t="str">
        <f t="shared" si="34"/>
        <v/>
      </c>
      <c r="G352" t="str">
        <f t="shared" si="35"/>
        <v/>
      </c>
      <c r="H352" t="str">
        <f t="shared" si="36"/>
        <v/>
      </c>
      <c r="J352" t="str">
        <f>"_"&amp;_xlfn.CONCAT(Leverancespecifikation!V355:BJ355,Leverancespecifikation!BN355:BZ355)</f>
        <v>_</v>
      </c>
    </row>
    <row r="353" spans="1:10" x14ac:dyDescent="0.25">
      <c r="A353" t="str">
        <f>Leverancespecifikation!C356</f>
        <v>352IT-udstyr</v>
      </c>
      <c r="B353" t="str">
        <f>IF(ISNUMBER(FIND("_ARK",Tabel2[[#This Row],[Kilde: 3. Leverancespecifikation
Sammenkædning af kolonnerne (Vxx:BJxx) &amp; (BNxx:BZxx)]],1)),"X","")</f>
        <v/>
      </c>
      <c r="C353" t="str">
        <f t="shared" si="31"/>
        <v/>
      </c>
      <c r="D353" t="str">
        <f t="shared" si="32"/>
        <v/>
      </c>
      <c r="E353" t="str">
        <f t="shared" si="33"/>
        <v/>
      </c>
      <c r="F353" t="str">
        <f t="shared" si="34"/>
        <v/>
      </c>
      <c r="G353" t="str">
        <f t="shared" si="35"/>
        <v/>
      </c>
      <c r="H353" t="str">
        <f t="shared" si="36"/>
        <v/>
      </c>
      <c r="J353" t="str">
        <f>"_"&amp;_xlfn.CONCAT(Leverancespecifikation!V356:BJ356,Leverancespecifikation!BN356:BZ356)</f>
        <v>_</v>
      </c>
    </row>
    <row r="354" spans="1:10" x14ac:dyDescent="0.25">
      <c r="A354" t="str">
        <f>Leverancespecifikation!C357</f>
        <v>353Løs belysning</v>
      </c>
      <c r="B354" t="str">
        <f>IF(ISNUMBER(FIND("_ARK",Tabel2[[#This Row],[Kilde: 3. Leverancespecifikation
Sammenkædning af kolonnerne (Vxx:BJxx) &amp; (BNxx:BZxx)]],1)),"X","")</f>
        <v/>
      </c>
      <c r="C354" t="str">
        <f t="shared" si="31"/>
        <v/>
      </c>
      <c r="D354" t="str">
        <f t="shared" si="32"/>
        <v/>
      </c>
      <c r="E354" t="str">
        <f t="shared" si="33"/>
        <v/>
      </c>
      <c r="F354" t="str">
        <f t="shared" si="34"/>
        <v/>
      </c>
      <c r="G354" t="str">
        <f t="shared" si="35"/>
        <v/>
      </c>
      <c r="H354" t="str">
        <f t="shared" si="36"/>
        <v/>
      </c>
      <c r="J354" t="str">
        <f>"_"&amp;_xlfn.CONCAT(Leverancespecifikation!V357:BJ357,Leverancespecifikation!BN357:BZ357)</f>
        <v>_</v>
      </c>
    </row>
    <row r="355" spans="1:10" x14ac:dyDescent="0.25">
      <c r="A355" t="str">
        <f>Leverancespecifikation!C358</f>
        <v>354Automater</v>
      </c>
      <c r="B355" t="str">
        <f>IF(ISNUMBER(FIND("_ARK",Tabel2[[#This Row],[Kilde: 3. Leverancespecifikation
Sammenkædning af kolonnerne (Vxx:BJxx) &amp; (BNxx:BZxx)]],1)),"X","")</f>
        <v/>
      </c>
      <c r="C355" t="str">
        <f t="shared" si="31"/>
        <v/>
      </c>
      <c r="D355" t="str">
        <f t="shared" si="32"/>
        <v/>
      </c>
      <c r="E355" t="str">
        <f t="shared" si="33"/>
        <v/>
      </c>
      <c r="F355" t="str">
        <f t="shared" si="34"/>
        <v/>
      </c>
      <c r="G355" t="str">
        <f t="shared" si="35"/>
        <v/>
      </c>
      <c r="H355" t="str">
        <f t="shared" si="36"/>
        <v/>
      </c>
      <c r="J355" t="str">
        <f>"_"&amp;_xlfn.CONCAT(Leverancespecifikation!V358:BJ358,Leverancespecifikation!BN358:BZ358)</f>
        <v>_</v>
      </c>
    </row>
    <row r="356" spans="1:10" x14ac:dyDescent="0.25">
      <c r="A356" t="str">
        <f>Leverancespecifikation!C359</f>
        <v>355Brandslukningsudstyr</v>
      </c>
      <c r="B356" t="str">
        <f>IF(ISNUMBER(FIND("_ARK",Tabel2[[#This Row],[Kilde: 3. Leverancespecifikation
Sammenkædning af kolonnerne (Vxx:BJxx) &amp; (BNxx:BZxx)]],1)),"X","")</f>
        <v/>
      </c>
      <c r="C356" t="str">
        <f t="shared" si="31"/>
        <v/>
      </c>
      <c r="D356" t="str">
        <f t="shared" si="32"/>
        <v/>
      </c>
      <c r="E356" t="str">
        <f t="shared" si="33"/>
        <v/>
      </c>
      <c r="F356" t="str">
        <f t="shared" si="34"/>
        <v/>
      </c>
      <c r="G356" t="str">
        <f t="shared" si="35"/>
        <v/>
      </c>
      <c r="H356" t="str">
        <f t="shared" si="36"/>
        <v/>
      </c>
      <c r="J356" t="str">
        <f>"_"&amp;_xlfn.CONCAT(Leverancespecifikation!V359:BJ359,Leverancespecifikation!BN359:BZ359)</f>
        <v>_</v>
      </c>
    </row>
    <row r="357" spans="1:10" x14ac:dyDescent="0.25">
      <c r="A357" t="str">
        <f>Leverancespecifikation!C360</f>
        <v>356Hårde hvidevarer</v>
      </c>
      <c r="B357" t="str">
        <f>IF(ISNUMBER(FIND("_ARK",Tabel2[[#This Row],[Kilde: 3. Leverancespecifikation
Sammenkædning af kolonnerne (Vxx:BJxx) &amp; (BNxx:BZxx)]],1)),"X","")</f>
        <v/>
      </c>
      <c r="C357" t="str">
        <f t="shared" si="31"/>
        <v/>
      </c>
      <c r="D357" t="str">
        <f t="shared" si="32"/>
        <v/>
      </c>
      <c r="E357" t="str">
        <f t="shared" si="33"/>
        <v/>
      </c>
      <c r="F357" t="str">
        <f t="shared" si="34"/>
        <v/>
      </c>
      <c r="G357" t="str">
        <f t="shared" si="35"/>
        <v/>
      </c>
      <c r="H357" t="str">
        <f t="shared" si="36"/>
        <v/>
      </c>
      <c r="J357" t="str">
        <f>"_"&amp;_xlfn.CONCAT(Leverancespecifikation!V360:BJ360,Leverancespecifikation!BN360:BZ360)</f>
        <v>_</v>
      </c>
    </row>
    <row r="358" spans="1:10" x14ac:dyDescent="0.25">
      <c r="A358" t="str">
        <f>Leverancespecifikation!C361</f>
        <v>357Ovne, kogeplader, køleskabe, frysere, opvaskemaskiner</v>
      </c>
      <c r="B358" t="str">
        <f>IF(ISNUMBER(FIND("_ARK",Tabel2[[#This Row],[Kilde: 3. Leverancespecifikation
Sammenkædning af kolonnerne (Vxx:BJxx) &amp; (BNxx:BZxx)]],1)),"X","")</f>
        <v/>
      </c>
      <c r="C358" t="str">
        <f t="shared" si="31"/>
        <v/>
      </c>
      <c r="D358" t="str">
        <f t="shared" si="32"/>
        <v/>
      </c>
      <c r="E358" t="str">
        <f t="shared" si="33"/>
        <v/>
      </c>
      <c r="F358" t="str">
        <f t="shared" si="34"/>
        <v/>
      </c>
      <c r="G358" t="str">
        <f t="shared" si="35"/>
        <v/>
      </c>
      <c r="H358" t="str">
        <f t="shared" si="36"/>
        <v/>
      </c>
      <c r="J358" t="str">
        <f>"_"&amp;_xlfn.CONCAT(Leverancespecifikation!V361:BJ361,Leverancespecifikation!BN361:BZ361)</f>
        <v>_</v>
      </c>
    </row>
    <row r="359" spans="1:10" x14ac:dyDescent="0.25">
      <c r="A359" t="str">
        <f>Leverancespecifikation!C362</f>
        <v>358Vaskemaskiner og tørretublmere</v>
      </c>
      <c r="B359" t="str">
        <f>IF(ISNUMBER(FIND("_ARK",Tabel2[[#This Row],[Kilde: 3. Leverancespecifikation
Sammenkædning af kolonnerne (Vxx:BJxx) &amp; (BNxx:BZxx)]],1)),"X","")</f>
        <v/>
      </c>
      <c r="C359" t="str">
        <f t="shared" si="31"/>
        <v/>
      </c>
      <c r="D359" t="str">
        <f t="shared" si="32"/>
        <v/>
      </c>
      <c r="E359" t="str">
        <f t="shared" si="33"/>
        <v/>
      </c>
      <c r="F359" t="str">
        <f t="shared" si="34"/>
        <v/>
      </c>
      <c r="G359" t="str">
        <f t="shared" si="35"/>
        <v/>
      </c>
      <c r="H359" t="str">
        <f t="shared" si="36"/>
        <v/>
      </c>
      <c r="J359" t="str">
        <f>"_"&amp;_xlfn.CONCAT(Leverancespecifikation!V362:BJ362,Leverancespecifikation!BN362:BZ362)</f>
        <v>_</v>
      </c>
    </row>
    <row r="360" spans="1:10" x14ac:dyDescent="0.25">
      <c r="A360" t="str">
        <f>Leverancespecifikation!C363</f>
        <v>359Vaskeri og betalingsautomater</v>
      </c>
      <c r="B360" t="str">
        <f>IF(ISNUMBER(FIND("_ARK",Tabel2[[#This Row],[Kilde: 3. Leverancespecifikation
Sammenkædning af kolonnerne (Vxx:BJxx) &amp; (BNxx:BZxx)]],1)),"X","")</f>
        <v/>
      </c>
      <c r="C360" t="str">
        <f t="shared" si="31"/>
        <v/>
      </c>
      <c r="D360" t="str">
        <f t="shared" si="32"/>
        <v/>
      </c>
      <c r="E360" t="str">
        <f t="shared" si="33"/>
        <v/>
      </c>
      <c r="F360" t="str">
        <f t="shared" si="34"/>
        <v/>
      </c>
      <c r="G360" t="str">
        <f t="shared" si="35"/>
        <v/>
      </c>
      <c r="H360" t="str">
        <f t="shared" si="36"/>
        <v/>
      </c>
      <c r="J360" t="str">
        <f>"_"&amp;_xlfn.CONCAT(Leverancespecifikation!V363:BJ363,Leverancespecifikation!BN363:BZ363)</f>
        <v>_</v>
      </c>
    </row>
    <row r="361" spans="1:10" x14ac:dyDescent="0.25">
      <c r="A361" t="str">
        <f>Leverancespecifikation!C364</f>
        <v>360Storkøkken</v>
      </c>
      <c r="B361" t="str">
        <f>IF(ISNUMBER(FIND("_ARK",Tabel2[[#This Row],[Kilde: 3. Leverancespecifikation
Sammenkædning af kolonnerne (Vxx:BJxx) &amp; (BNxx:BZxx)]],1)),"X","")</f>
        <v/>
      </c>
      <c r="C361" t="str">
        <f t="shared" si="31"/>
        <v/>
      </c>
      <c r="D361" t="str">
        <f t="shared" si="32"/>
        <v/>
      </c>
      <c r="E361" t="str">
        <f t="shared" si="33"/>
        <v/>
      </c>
      <c r="F361" t="str">
        <f t="shared" si="34"/>
        <v/>
      </c>
      <c r="G361" t="str">
        <f t="shared" si="35"/>
        <v/>
      </c>
      <c r="H361" t="str">
        <f t="shared" si="36"/>
        <v/>
      </c>
      <c r="J361" t="str">
        <f>"_"&amp;_xlfn.CONCAT(Leverancespecifikation!V364:BJ364,Leverancespecifikation!BN364:BZ364)</f>
        <v>_</v>
      </c>
    </row>
    <row r="362" spans="1:10" x14ac:dyDescent="0.25">
      <c r="A362" t="str">
        <f>Leverancespecifikation!C365</f>
        <v>361VVS</v>
      </c>
      <c r="B362" t="str">
        <f>IF(ISNUMBER(FIND("_ARK",Tabel2[[#This Row],[Kilde: 3. Leverancespecifikation
Sammenkædning af kolonnerne (Vxx:BJxx) &amp; (BNxx:BZxx)]],1)),"X","")</f>
        <v/>
      </c>
      <c r="C362" t="str">
        <f t="shared" si="31"/>
        <v/>
      </c>
      <c r="D362" t="str">
        <f t="shared" si="32"/>
        <v/>
      </c>
      <c r="E362" t="str">
        <f t="shared" si="33"/>
        <v/>
      </c>
      <c r="F362" t="str">
        <f t="shared" si="34"/>
        <v/>
      </c>
      <c r="G362" t="str">
        <f t="shared" si="35"/>
        <v/>
      </c>
      <c r="H362" t="str">
        <f t="shared" si="36"/>
        <v/>
      </c>
      <c r="J362" t="str">
        <f>"_"&amp;_xlfn.CONCAT(Leverancespecifikation!V365:BJ365,Leverancespecifikation!BN365:BZ365)</f>
        <v>_</v>
      </c>
    </row>
    <row r="363" spans="1:10" x14ac:dyDescent="0.25">
      <c r="A363" t="str">
        <f>Leverancespecifikation!C366</f>
        <v>362Analytiske rum og systemer</v>
      </c>
      <c r="B363" t="str">
        <f>IF(ISNUMBER(FIND("_ARK",Tabel2[[#This Row],[Kilde: 3. Leverancespecifikation
Sammenkædning af kolonnerne (Vxx:BJxx) &amp; (BNxx:BZxx)]],1)),"X","")</f>
        <v/>
      </c>
      <c r="C363" t="str">
        <f t="shared" si="31"/>
        <v/>
      </c>
      <c r="D363" t="str">
        <f t="shared" si="32"/>
        <v/>
      </c>
      <c r="E363" t="str">
        <f t="shared" si="33"/>
        <v/>
      </c>
      <c r="F363" t="str">
        <f t="shared" si="34"/>
        <v/>
      </c>
      <c r="G363" t="str">
        <f t="shared" si="35"/>
        <v/>
      </c>
      <c r="H363" t="str">
        <f t="shared" si="36"/>
        <v/>
      </c>
      <c r="J363" t="str">
        <f>"_"&amp;_xlfn.CONCAT(Leverancespecifikation!V366:BJ366,Leverancespecifikation!BN366:BZ366)</f>
        <v>_</v>
      </c>
    </row>
    <row r="364" spans="1:10" x14ac:dyDescent="0.25">
      <c r="A364" t="str">
        <f>Leverancespecifikation!C367</f>
        <v>363Spaces - Afløb og Sanitet</v>
      </c>
      <c r="B364" t="str">
        <f>IF(ISNUMBER(FIND("_ARK",Tabel2[[#This Row],[Kilde: 3. Leverancespecifikation
Sammenkædning af kolonnerne (Vxx:BJxx) &amp; (BNxx:BZxx)]],1)),"X","")</f>
        <v/>
      </c>
      <c r="C364" t="str">
        <f t="shared" si="31"/>
        <v/>
      </c>
      <c r="D364" t="str">
        <f t="shared" si="32"/>
        <v/>
      </c>
      <c r="E364" t="str">
        <f t="shared" si="33"/>
        <v/>
      </c>
      <c r="F364" t="str">
        <f t="shared" si="34"/>
        <v/>
      </c>
      <c r="G364" t="str">
        <f t="shared" si="35"/>
        <v/>
      </c>
      <c r="H364" t="str">
        <f t="shared" si="36"/>
        <v/>
      </c>
      <c r="J364" t="str">
        <f>"_"&amp;_xlfn.CONCAT(Leverancespecifikation!V367:BJ367,Leverancespecifikation!BN367:BZ367)</f>
        <v>_</v>
      </c>
    </row>
    <row r="365" spans="1:10" x14ac:dyDescent="0.25">
      <c r="A365" t="str">
        <f>Leverancespecifikation!C368</f>
        <v>364Spaces - Vand</v>
      </c>
      <c r="B365" t="str">
        <f>IF(ISNUMBER(FIND("_ARK",Tabel2[[#This Row],[Kilde: 3. Leverancespecifikation
Sammenkædning af kolonnerne (Vxx:BJxx) &amp; (BNxx:BZxx)]],1)),"X","")</f>
        <v/>
      </c>
      <c r="C365" t="str">
        <f t="shared" si="31"/>
        <v/>
      </c>
      <c r="D365" t="str">
        <f t="shared" si="32"/>
        <v/>
      </c>
      <c r="E365" t="str">
        <f t="shared" si="33"/>
        <v/>
      </c>
      <c r="F365" t="str">
        <f t="shared" si="34"/>
        <v/>
      </c>
      <c r="G365" t="str">
        <f t="shared" si="35"/>
        <v/>
      </c>
      <c r="H365" t="str">
        <f t="shared" si="36"/>
        <v/>
      </c>
      <c r="J365" t="str">
        <f>"_"&amp;_xlfn.CONCAT(Leverancespecifikation!V368:BJ368,Leverancespecifikation!BN368:BZ368)</f>
        <v>_</v>
      </c>
    </row>
    <row r="366" spans="1:10" x14ac:dyDescent="0.25">
      <c r="A366" t="str">
        <f>Leverancespecifikation!C369</f>
        <v>365Spaces - Luftarter</v>
      </c>
      <c r="B366" t="str">
        <f>IF(ISNUMBER(FIND("_ARK",Tabel2[[#This Row],[Kilde: 3. Leverancespecifikation
Sammenkædning af kolonnerne (Vxx:BJxx) &amp; (BNxx:BZxx)]],1)),"X","")</f>
        <v/>
      </c>
      <c r="C366" t="str">
        <f t="shared" si="31"/>
        <v/>
      </c>
      <c r="D366" t="str">
        <f t="shared" si="32"/>
        <v/>
      </c>
      <c r="E366" t="str">
        <f t="shared" si="33"/>
        <v/>
      </c>
      <c r="F366" t="str">
        <f t="shared" si="34"/>
        <v/>
      </c>
      <c r="G366" t="str">
        <f t="shared" si="35"/>
        <v/>
      </c>
      <c r="H366" t="str">
        <f t="shared" si="36"/>
        <v/>
      </c>
      <c r="J366" t="str">
        <f>"_"&amp;_xlfn.CONCAT(Leverancespecifikation!V369:BJ369,Leverancespecifikation!BN369:BZ369)</f>
        <v>_</v>
      </c>
    </row>
    <row r="367" spans="1:10" x14ac:dyDescent="0.25">
      <c r="A367" t="str">
        <f>Leverancespecifikation!C370</f>
        <v>366Spaces - Køling</v>
      </c>
      <c r="B367" t="str">
        <f>IF(ISNUMBER(FIND("_ARK",Tabel2[[#This Row],[Kilde: 3. Leverancespecifikation
Sammenkædning af kolonnerne (Vxx:BJxx) &amp; (BNxx:BZxx)]],1)),"X","")</f>
        <v/>
      </c>
      <c r="C367" t="str">
        <f t="shared" si="31"/>
        <v/>
      </c>
      <c r="D367" t="str">
        <f t="shared" si="32"/>
        <v/>
      </c>
      <c r="E367" t="str">
        <f t="shared" si="33"/>
        <v/>
      </c>
      <c r="F367" t="str">
        <f t="shared" si="34"/>
        <v/>
      </c>
      <c r="G367" t="str">
        <f t="shared" si="35"/>
        <v/>
      </c>
      <c r="H367" t="str">
        <f t="shared" si="36"/>
        <v/>
      </c>
      <c r="J367" t="str">
        <f>"_"&amp;_xlfn.CONCAT(Leverancespecifikation!V370:BJ370,Leverancespecifikation!BN370:BZ370)</f>
        <v>_</v>
      </c>
    </row>
    <row r="368" spans="1:10" x14ac:dyDescent="0.25">
      <c r="A368" t="str">
        <f>Leverancespecifikation!C371</f>
        <v>367Spaces - Varme</v>
      </c>
      <c r="B368" t="str">
        <f>IF(ISNUMBER(FIND("_ARK",Tabel2[[#This Row],[Kilde: 3. Leverancespecifikation
Sammenkædning af kolonnerne (Vxx:BJxx) &amp; (BNxx:BZxx)]],1)),"X","")</f>
        <v/>
      </c>
      <c r="C368" t="str">
        <f t="shared" si="31"/>
        <v/>
      </c>
      <c r="D368" t="str">
        <f t="shared" si="32"/>
        <v/>
      </c>
      <c r="E368" t="str">
        <f t="shared" si="33"/>
        <v/>
      </c>
      <c r="F368" t="str">
        <f t="shared" si="34"/>
        <v/>
      </c>
      <c r="G368" t="str">
        <f t="shared" si="35"/>
        <v/>
      </c>
      <c r="H368" t="str">
        <f t="shared" si="36"/>
        <v/>
      </c>
      <c r="J368" t="str">
        <f>"_"&amp;_xlfn.CONCAT(Leverancespecifikation!V371:BJ371,Leverancespecifikation!BN371:BZ371)</f>
        <v>_</v>
      </c>
    </row>
    <row r="369" spans="1:10" x14ac:dyDescent="0.25">
      <c r="A369" t="str">
        <f>Leverancespecifikation!C372</f>
        <v>368Spaces - Ventilation</v>
      </c>
      <c r="B369" t="str">
        <f>IF(ISNUMBER(FIND("_ARK",Tabel2[[#This Row],[Kilde: 3. Leverancespecifikation
Sammenkædning af kolonnerne (Vxx:BJxx) &amp; (BNxx:BZxx)]],1)),"X","")</f>
        <v/>
      </c>
      <c r="C369" t="str">
        <f t="shared" si="31"/>
        <v/>
      </c>
      <c r="D369" t="str">
        <f t="shared" si="32"/>
        <v/>
      </c>
      <c r="E369" t="str">
        <f t="shared" si="33"/>
        <v/>
      </c>
      <c r="F369" t="str">
        <f t="shared" si="34"/>
        <v/>
      </c>
      <c r="G369" t="str">
        <f t="shared" si="35"/>
        <v/>
      </c>
      <c r="H369" t="str">
        <f t="shared" si="36"/>
        <v/>
      </c>
      <c r="J369" t="str">
        <f>"_"&amp;_xlfn.CONCAT(Leverancespecifikation!V372:BJ372,Leverancespecifikation!BN372:BZ372)</f>
        <v>_</v>
      </c>
    </row>
    <row r="370" spans="1:10" x14ac:dyDescent="0.25">
      <c r="A370" t="str">
        <f>Leverancespecifikation!C373</f>
        <v>369Spaces - Sprinkling</v>
      </c>
      <c r="B370" t="str">
        <f>IF(ISNUMBER(FIND("_ARK",Tabel2[[#This Row],[Kilde: 3. Leverancespecifikation
Sammenkædning af kolonnerne (Vxx:BJxx) &amp; (BNxx:BZxx)]],1)),"X","")</f>
        <v/>
      </c>
      <c r="C370" t="str">
        <f t="shared" si="31"/>
        <v/>
      </c>
      <c r="D370" t="str">
        <f t="shared" si="32"/>
        <v/>
      </c>
      <c r="E370" t="str">
        <f t="shared" si="33"/>
        <v/>
      </c>
      <c r="F370" t="str">
        <f t="shared" si="34"/>
        <v/>
      </c>
      <c r="G370" t="str">
        <f t="shared" si="35"/>
        <v/>
      </c>
      <c r="H370" t="str">
        <f t="shared" si="36"/>
        <v/>
      </c>
      <c r="J370" t="str">
        <f>"_"&amp;_xlfn.CONCAT(Leverancespecifikation!V373:BJ373,Leverancespecifikation!BN373:BZ373)</f>
        <v>_</v>
      </c>
    </row>
    <row r="371" spans="1:10" x14ac:dyDescent="0.25">
      <c r="A371" t="str">
        <f>Leverancespecifikation!C374</f>
        <v>370Systemer - Afløb og Sanitet</v>
      </c>
      <c r="B371" t="str">
        <f>IF(ISNUMBER(FIND("_ARK",Tabel2[[#This Row],[Kilde: 3. Leverancespecifikation
Sammenkædning af kolonnerne (Vxx:BJxx) &amp; (BNxx:BZxx)]],1)),"X","")</f>
        <v/>
      </c>
      <c r="C371" t="str">
        <f t="shared" si="31"/>
        <v/>
      </c>
      <c r="D371" t="str">
        <f t="shared" si="32"/>
        <v/>
      </c>
      <c r="E371" t="str">
        <f t="shared" si="33"/>
        <v/>
      </c>
      <c r="F371" t="str">
        <f t="shared" si="34"/>
        <v/>
      </c>
      <c r="G371" t="str">
        <f t="shared" si="35"/>
        <v/>
      </c>
      <c r="H371" t="str">
        <f t="shared" si="36"/>
        <v/>
      </c>
      <c r="J371" t="str">
        <f>"_"&amp;_xlfn.CONCAT(Leverancespecifikation!V374:BJ374,Leverancespecifikation!BN374:BZ374)</f>
        <v>_</v>
      </c>
    </row>
    <row r="372" spans="1:10" x14ac:dyDescent="0.25">
      <c r="A372" t="str">
        <f>Leverancespecifikation!C375</f>
        <v>371Systemer - Vand</v>
      </c>
      <c r="B372" t="str">
        <f>IF(ISNUMBER(FIND("_ARK",Tabel2[[#This Row],[Kilde: 3. Leverancespecifikation
Sammenkædning af kolonnerne (Vxx:BJxx) &amp; (BNxx:BZxx)]],1)),"X","")</f>
        <v/>
      </c>
      <c r="C372" t="str">
        <f t="shared" si="31"/>
        <v/>
      </c>
      <c r="D372" t="str">
        <f t="shared" si="32"/>
        <v/>
      </c>
      <c r="E372" t="str">
        <f t="shared" si="33"/>
        <v/>
      </c>
      <c r="F372" t="str">
        <f t="shared" si="34"/>
        <v/>
      </c>
      <c r="G372" t="str">
        <f t="shared" si="35"/>
        <v/>
      </c>
      <c r="H372" t="str">
        <f t="shared" si="36"/>
        <v/>
      </c>
      <c r="J372" t="str">
        <f>"_"&amp;_xlfn.CONCAT(Leverancespecifikation!V375:BJ375,Leverancespecifikation!BN375:BZ375)</f>
        <v>_</v>
      </c>
    </row>
    <row r="373" spans="1:10" x14ac:dyDescent="0.25">
      <c r="A373" t="str">
        <f>Leverancespecifikation!C376</f>
        <v>372Systemer - Luftarter</v>
      </c>
      <c r="B373" t="str">
        <f>IF(ISNUMBER(FIND("_ARK",Tabel2[[#This Row],[Kilde: 3. Leverancespecifikation
Sammenkædning af kolonnerne (Vxx:BJxx) &amp; (BNxx:BZxx)]],1)),"X","")</f>
        <v/>
      </c>
      <c r="C373" t="str">
        <f t="shared" si="31"/>
        <v/>
      </c>
      <c r="D373" t="str">
        <f t="shared" si="32"/>
        <v/>
      </c>
      <c r="E373" t="str">
        <f t="shared" si="33"/>
        <v/>
      </c>
      <c r="F373" t="str">
        <f t="shared" si="34"/>
        <v/>
      </c>
      <c r="G373" t="str">
        <f t="shared" si="35"/>
        <v/>
      </c>
      <c r="H373" t="str">
        <f t="shared" si="36"/>
        <v/>
      </c>
      <c r="J373" t="str">
        <f>"_"&amp;_xlfn.CONCAT(Leverancespecifikation!V376:BJ376,Leverancespecifikation!BN376:BZ376)</f>
        <v>_</v>
      </c>
    </row>
    <row r="374" spans="1:10" x14ac:dyDescent="0.25">
      <c r="A374" t="str">
        <f>Leverancespecifikation!C377</f>
        <v>373Systemer - Køling</v>
      </c>
      <c r="B374" t="str">
        <f>IF(ISNUMBER(FIND("_ARK",Tabel2[[#This Row],[Kilde: 3. Leverancespecifikation
Sammenkædning af kolonnerne (Vxx:BJxx) &amp; (BNxx:BZxx)]],1)),"X","")</f>
        <v/>
      </c>
      <c r="C374" t="str">
        <f t="shared" si="31"/>
        <v/>
      </c>
      <c r="D374" t="str">
        <f t="shared" si="32"/>
        <v/>
      </c>
      <c r="E374" t="str">
        <f t="shared" si="33"/>
        <v/>
      </c>
      <c r="F374" t="str">
        <f t="shared" si="34"/>
        <v/>
      </c>
      <c r="G374" t="str">
        <f t="shared" si="35"/>
        <v/>
      </c>
      <c r="H374" t="str">
        <f t="shared" si="36"/>
        <v/>
      </c>
      <c r="J374" t="str">
        <f>"_"&amp;_xlfn.CONCAT(Leverancespecifikation!V377:BJ377,Leverancespecifikation!BN377:BZ377)</f>
        <v>_</v>
      </c>
    </row>
    <row r="375" spans="1:10" x14ac:dyDescent="0.25">
      <c r="A375" t="str">
        <f>Leverancespecifikation!C378</f>
        <v>374Systemer - Varme</v>
      </c>
      <c r="B375" t="str">
        <f>IF(ISNUMBER(FIND("_ARK",Tabel2[[#This Row],[Kilde: 3. Leverancespecifikation
Sammenkædning af kolonnerne (Vxx:BJxx) &amp; (BNxx:BZxx)]],1)),"X","")</f>
        <v/>
      </c>
      <c r="C375" t="str">
        <f t="shared" si="31"/>
        <v/>
      </c>
      <c r="D375" t="str">
        <f t="shared" si="32"/>
        <v/>
      </c>
      <c r="E375" t="str">
        <f t="shared" si="33"/>
        <v/>
      </c>
      <c r="F375" t="str">
        <f t="shared" si="34"/>
        <v/>
      </c>
      <c r="G375" t="str">
        <f t="shared" si="35"/>
        <v/>
      </c>
      <c r="H375" t="str">
        <f t="shared" si="36"/>
        <v/>
      </c>
      <c r="J375" t="str">
        <f>"_"&amp;_xlfn.CONCAT(Leverancespecifikation!V378:BJ378,Leverancespecifikation!BN378:BZ378)</f>
        <v>_</v>
      </c>
    </row>
    <row r="376" spans="1:10" x14ac:dyDescent="0.25">
      <c r="A376" t="str">
        <f>Leverancespecifikation!C379</f>
        <v>375Systemer - Ventilation</v>
      </c>
      <c r="B376" t="str">
        <f>IF(ISNUMBER(FIND("_ARK",Tabel2[[#This Row],[Kilde: 3. Leverancespecifikation
Sammenkædning af kolonnerne (Vxx:BJxx) &amp; (BNxx:BZxx)]],1)),"X","")</f>
        <v/>
      </c>
      <c r="C376" t="str">
        <f t="shared" si="31"/>
        <v/>
      </c>
      <c r="D376" t="str">
        <f t="shared" si="32"/>
        <v/>
      </c>
      <c r="E376" t="str">
        <f t="shared" si="33"/>
        <v/>
      </c>
      <c r="F376" t="str">
        <f t="shared" si="34"/>
        <v/>
      </c>
      <c r="G376" t="str">
        <f t="shared" si="35"/>
        <v/>
      </c>
      <c r="H376" t="str">
        <f t="shared" si="36"/>
        <v/>
      </c>
      <c r="J376" t="str">
        <f>"_"&amp;_xlfn.CONCAT(Leverancespecifikation!V379:BJ379,Leverancespecifikation!BN379:BZ379)</f>
        <v>_</v>
      </c>
    </row>
    <row r="377" spans="1:10" x14ac:dyDescent="0.25">
      <c r="A377" t="str">
        <f>Leverancespecifikation!C380</f>
        <v>376Systemer - Sprinkling</v>
      </c>
      <c r="B377" t="str">
        <f>IF(ISNUMBER(FIND("_ARK",Tabel2[[#This Row],[Kilde: 3. Leverancespecifikation
Sammenkædning af kolonnerne (Vxx:BJxx) &amp; (BNxx:BZxx)]],1)),"X","")</f>
        <v/>
      </c>
      <c r="C377" t="str">
        <f t="shared" si="31"/>
        <v/>
      </c>
      <c r="D377" t="str">
        <f t="shared" si="32"/>
        <v/>
      </c>
      <c r="E377" t="str">
        <f t="shared" si="33"/>
        <v/>
      </c>
      <c r="F377" t="str">
        <f t="shared" si="34"/>
        <v/>
      </c>
      <c r="G377" t="str">
        <f t="shared" si="35"/>
        <v/>
      </c>
      <c r="H377" t="str">
        <f t="shared" si="36"/>
        <v/>
      </c>
      <c r="J377" t="str">
        <f>"_"&amp;_xlfn.CONCAT(Leverancespecifikation!V380:BJ380,Leverancespecifikation!BN380:BZ380)</f>
        <v>_</v>
      </c>
    </row>
    <row r="378" spans="1:10" x14ac:dyDescent="0.25">
      <c r="A378" t="str">
        <f>Leverancespecifikation!C381</f>
        <v>377Føringsveje</v>
      </c>
      <c r="B378" t="str">
        <f>IF(ISNUMBER(FIND("_ARK",Tabel2[[#This Row],[Kilde: 3. Leverancespecifikation
Sammenkædning af kolonnerne (Vxx:BJxx) &amp; (BNxx:BZxx)]],1)),"X","")</f>
        <v/>
      </c>
      <c r="C378" t="str">
        <f t="shared" si="31"/>
        <v/>
      </c>
      <c r="D378" t="str">
        <f t="shared" si="32"/>
        <v/>
      </c>
      <c r="E378" t="str">
        <f t="shared" si="33"/>
        <v/>
      </c>
      <c r="F378" t="str">
        <f t="shared" si="34"/>
        <v/>
      </c>
      <c r="G378" t="str">
        <f t="shared" si="35"/>
        <v/>
      </c>
      <c r="H378" t="str">
        <f t="shared" si="36"/>
        <v/>
      </c>
      <c r="J378" t="str">
        <f>"_"&amp;_xlfn.CONCAT(Leverancespecifikation!V381:BJ381,Leverancespecifikation!BN381:BZ381)</f>
        <v>_</v>
      </c>
    </row>
    <row r="379" spans="1:10" x14ac:dyDescent="0.25">
      <c r="A379" t="str">
        <f>Leverancespecifikation!C382</f>
        <v xml:space="preserve">378Kloak/LAR systemer udenfor fundament </v>
      </c>
      <c r="B379" t="str">
        <f>IF(ISNUMBER(FIND("_ARK",Tabel2[[#This Row],[Kilde: 3. Leverancespecifikation
Sammenkædning af kolonnerne (Vxx:BJxx) &amp; (BNxx:BZxx)]],1)),"X","")</f>
        <v/>
      </c>
      <c r="C379" t="str">
        <f t="shared" si="31"/>
        <v/>
      </c>
      <c r="D379" t="str">
        <f t="shared" si="32"/>
        <v/>
      </c>
      <c r="E379" t="str">
        <f t="shared" si="33"/>
        <v/>
      </c>
      <c r="F379" t="str">
        <f t="shared" si="34"/>
        <v/>
      </c>
      <c r="G379" t="str">
        <f t="shared" si="35"/>
        <v/>
      </c>
      <c r="H379" t="str">
        <f t="shared" si="36"/>
        <v/>
      </c>
      <c r="J379" t="str">
        <f>"_"&amp;_xlfn.CONCAT(Leverancespecifikation!V382:BJ382,Leverancespecifikation!BN382:BZ382)</f>
        <v>_</v>
      </c>
    </row>
    <row r="380" spans="1:10" x14ac:dyDescent="0.25">
      <c r="A380" t="str">
        <f>Leverancespecifikation!C383</f>
        <v>379Hoved- og fordelingsføringsveje</v>
      </c>
      <c r="B380" t="str">
        <f>IF(ISNUMBER(FIND("_ARK",Tabel2[[#This Row],[Kilde: 3. Leverancespecifikation
Sammenkædning af kolonnerne (Vxx:BJxx) &amp; (BNxx:BZxx)]],1)),"X","")</f>
        <v/>
      </c>
      <c r="C380" t="str">
        <f t="shared" si="31"/>
        <v/>
      </c>
      <c r="D380" t="str">
        <f t="shared" si="32"/>
        <v/>
      </c>
      <c r="E380" t="str">
        <f t="shared" si="33"/>
        <v/>
      </c>
      <c r="F380" t="str">
        <f t="shared" si="34"/>
        <v/>
      </c>
      <c r="G380" t="str">
        <f t="shared" si="35"/>
        <v/>
      </c>
      <c r="H380" t="str">
        <f t="shared" si="36"/>
        <v/>
      </c>
      <c r="J380" t="str">
        <f>"_"&amp;_xlfn.CONCAT(Leverancespecifikation!V383:BJ383,Leverancespecifikation!BN383:BZ383)</f>
        <v>_</v>
      </c>
    </row>
    <row r="381" spans="1:10" x14ac:dyDescent="0.25">
      <c r="A381" t="str">
        <f>Leverancespecifikation!C384</f>
        <v>380Kloak/LAR systemer under bygning (Fra terrændæk og ned)</v>
      </c>
      <c r="B381" t="str">
        <f>IF(ISNUMBER(FIND("_ARK",Tabel2[[#This Row],[Kilde: 3. Leverancespecifikation
Sammenkædning af kolonnerne (Vxx:BJxx) &amp; (BNxx:BZxx)]],1)),"X","")</f>
        <v/>
      </c>
      <c r="C381" t="str">
        <f t="shared" si="31"/>
        <v/>
      </c>
      <c r="D381" t="str">
        <f t="shared" si="32"/>
        <v/>
      </c>
      <c r="E381" t="str">
        <f t="shared" si="33"/>
        <v/>
      </c>
      <c r="F381" t="str">
        <f t="shared" si="34"/>
        <v/>
      </c>
      <c r="G381" t="str">
        <f t="shared" si="35"/>
        <v/>
      </c>
      <c r="H381" t="str">
        <f t="shared" si="36"/>
        <v/>
      </c>
      <c r="J381" t="str">
        <f>"_"&amp;_xlfn.CONCAT(Leverancespecifikation!V384:BJ384,Leverancespecifikation!BN384:BZ384)</f>
        <v>_</v>
      </c>
    </row>
    <row r="382" spans="1:10" x14ac:dyDescent="0.25">
      <c r="A382" t="str">
        <f>Leverancespecifikation!C385</f>
        <v>381Hoved- og fordelingsføringsveje</v>
      </c>
      <c r="B382" t="str">
        <f>IF(ISNUMBER(FIND("_ARK",Tabel2[[#This Row],[Kilde: 3. Leverancespecifikation
Sammenkædning af kolonnerne (Vxx:BJxx) &amp; (BNxx:BZxx)]],1)),"X","")</f>
        <v/>
      </c>
      <c r="C382" t="str">
        <f t="shared" si="31"/>
        <v/>
      </c>
      <c r="D382" t="str">
        <f t="shared" si="32"/>
        <v/>
      </c>
      <c r="E382" t="str">
        <f t="shared" si="33"/>
        <v>X</v>
      </c>
      <c r="F382" t="str">
        <f t="shared" si="34"/>
        <v/>
      </c>
      <c r="G382" t="str">
        <f t="shared" si="35"/>
        <v/>
      </c>
      <c r="H382" t="str">
        <f t="shared" si="36"/>
        <v/>
      </c>
      <c r="J382" t="str">
        <f>"_"&amp;_xlfn.CONCAT(Leverancespecifikation!V385:BJ385,Leverancespecifikation!BN385:BZ385)</f>
        <v>_VVS200VVS300VVS325VVS325</v>
      </c>
    </row>
    <row r="383" spans="1:10" x14ac:dyDescent="0.25">
      <c r="A383" t="str">
        <f>Leverancespecifikation!C386</f>
        <v>382Føring til komponenter og tilslutninger</v>
      </c>
      <c r="B383" t="str">
        <f>IF(ISNUMBER(FIND("_ARK",Tabel2[[#This Row],[Kilde: 3. Leverancespecifikation
Sammenkædning af kolonnerne (Vxx:BJxx) &amp; (BNxx:BZxx)]],1)),"X","")</f>
        <v/>
      </c>
      <c r="C383" t="str">
        <f t="shared" si="31"/>
        <v/>
      </c>
      <c r="D383" t="str">
        <f t="shared" si="32"/>
        <v/>
      </c>
      <c r="E383" t="str">
        <f t="shared" si="33"/>
        <v>X</v>
      </c>
      <c r="F383" t="str">
        <f t="shared" si="34"/>
        <v/>
      </c>
      <c r="G383" t="str">
        <f t="shared" si="35"/>
        <v/>
      </c>
      <c r="H383" t="str">
        <f t="shared" si="36"/>
        <v/>
      </c>
      <c r="J383" t="str">
        <f>"_"&amp;_xlfn.CONCAT(Leverancespecifikation!V386:BJ386,Leverancespecifikation!BN386:BZ386)</f>
        <v>_VVS200VVS300VVS325VVS325</v>
      </c>
    </row>
    <row r="384" spans="1:10" x14ac:dyDescent="0.25">
      <c r="A384" t="str">
        <f>Leverancespecifikation!C387</f>
        <v>383Afløb /Tagvand (i bygning)</v>
      </c>
      <c r="B384" t="str">
        <f>IF(ISNUMBER(FIND("_ARK",Tabel2[[#This Row],[Kilde: 3. Leverancespecifikation
Sammenkædning af kolonnerne (Vxx:BJxx) &amp; (BNxx:BZxx)]],1)),"X","")</f>
        <v/>
      </c>
      <c r="C384" t="str">
        <f t="shared" si="31"/>
        <v/>
      </c>
      <c r="D384" t="str">
        <f t="shared" si="32"/>
        <v/>
      </c>
      <c r="E384" t="str">
        <f t="shared" si="33"/>
        <v/>
      </c>
      <c r="F384" t="str">
        <f t="shared" si="34"/>
        <v/>
      </c>
      <c r="G384" t="str">
        <f t="shared" si="35"/>
        <v/>
      </c>
      <c r="H384" t="str">
        <f t="shared" si="36"/>
        <v/>
      </c>
      <c r="J384" t="str">
        <f>"_"&amp;_xlfn.CONCAT(Leverancespecifikation!V387:BJ387,Leverancespecifikation!BN387:BZ387)</f>
        <v>_</v>
      </c>
    </row>
    <row r="385" spans="1:10" x14ac:dyDescent="0.25">
      <c r="A385" t="str">
        <f>Leverancespecifikation!C388</f>
        <v>384Teknikrum/Teknikområder</v>
      </c>
      <c r="B385" t="str">
        <f>IF(ISNUMBER(FIND("_ARK",Tabel2[[#This Row],[Kilde: 3. Leverancespecifikation
Sammenkædning af kolonnerne (Vxx:BJxx) &amp; (BNxx:BZxx)]],1)),"X","")</f>
        <v/>
      </c>
      <c r="C385" t="str">
        <f t="shared" si="31"/>
        <v/>
      </c>
      <c r="D385" t="str">
        <f t="shared" si="32"/>
        <v/>
      </c>
      <c r="E385" t="str">
        <f t="shared" si="33"/>
        <v>X</v>
      </c>
      <c r="F385" t="str">
        <f t="shared" si="34"/>
        <v/>
      </c>
      <c r="G385" t="str">
        <f t="shared" si="35"/>
        <v/>
      </c>
      <c r="H385" t="str">
        <f t="shared" si="36"/>
        <v/>
      </c>
      <c r="J385" t="str">
        <f>"_"&amp;_xlfn.CONCAT(Leverancespecifikation!V388:BJ388,Leverancespecifikation!BN388:BZ388)</f>
        <v>_VVS200VVS300VVS325VVS325</v>
      </c>
    </row>
    <row r="386" spans="1:10" x14ac:dyDescent="0.25">
      <c r="A386" t="str">
        <f>Leverancespecifikation!C389</f>
        <v>385Skakte (lodrette hovedføringsveje)</v>
      </c>
      <c r="B386" t="str">
        <f>IF(ISNUMBER(FIND("_ARK",Tabel2[[#This Row],[Kilde: 3. Leverancespecifikation
Sammenkædning af kolonnerne (Vxx:BJxx) &amp; (BNxx:BZxx)]],1)),"X","")</f>
        <v/>
      </c>
      <c r="C386" t="str">
        <f t="shared" si="31"/>
        <v/>
      </c>
      <c r="D386" t="str">
        <f t="shared" si="32"/>
        <v/>
      </c>
      <c r="E386" t="str">
        <f t="shared" si="33"/>
        <v>X</v>
      </c>
      <c r="F386" t="str">
        <f t="shared" si="34"/>
        <v/>
      </c>
      <c r="G386" t="str">
        <f t="shared" si="35"/>
        <v/>
      </c>
      <c r="H386" t="str">
        <f t="shared" si="36"/>
        <v/>
      </c>
      <c r="J386" t="str">
        <f>"_"&amp;_xlfn.CONCAT(Leverancespecifikation!V389:BJ389,Leverancespecifikation!BN389:BZ389)</f>
        <v>_VVS200VVS300VVS325VVS325</v>
      </c>
    </row>
    <row r="387" spans="1:10" x14ac:dyDescent="0.25">
      <c r="A387" t="str">
        <f>Leverancespecifikation!C390</f>
        <v>386Vandrette hoved- og fordelingsføringsveje</v>
      </c>
      <c r="B387" t="str">
        <f>IF(ISNUMBER(FIND("_ARK",Tabel2[[#This Row],[Kilde: 3. Leverancespecifikation
Sammenkædning af kolonnerne (Vxx:BJxx) &amp; (BNxx:BZxx)]],1)),"X","")</f>
        <v/>
      </c>
      <c r="C387" t="str">
        <f t="shared" ref="C387:C450" si="37">IF(ISNUMBER(FIND("KON",J387,1)),"X","")</f>
        <v/>
      </c>
      <c r="D387" t="str">
        <f t="shared" ref="D387:D450" si="38">IF(ISNUMBER(FIND("EL",J387,1)),"X","")</f>
        <v/>
      </c>
      <c r="E387" t="str">
        <f t="shared" ref="E387:E450" si="39">IF(ISNUMBER(FIND("VVS",J387,1)),"X","")</f>
        <v>X</v>
      </c>
      <c r="F387" t="str">
        <f t="shared" ref="F387:F450" si="40">IF(ISNUMBER(FIND("VEN",J387,1)),"X","")</f>
        <v/>
      </c>
      <c r="G387" t="str">
        <f t="shared" ref="G387:G450" si="41">IF(ISNUMBER(FIND("ENT",J387,1)),"X","")</f>
        <v/>
      </c>
      <c r="H387" t="str">
        <f t="shared" ref="H387:H450" si="42">IF(ISNUMBER(FIND("LAN",J387,1)),"X","")</f>
        <v/>
      </c>
      <c r="J387" t="str">
        <f>"_"&amp;_xlfn.CONCAT(Leverancespecifikation!V390:BJ390,Leverancespecifikation!BN390:BZ390)</f>
        <v>_VVS200VVS300VVS325VVS325</v>
      </c>
    </row>
    <row r="388" spans="1:10" x14ac:dyDescent="0.25">
      <c r="A388" t="str">
        <f>Leverancespecifikation!C391</f>
        <v>387Føring til komponenter og tilslutninger i rum</v>
      </c>
      <c r="B388" t="str">
        <f>IF(ISNUMBER(FIND("_ARK",Tabel2[[#This Row],[Kilde: 3. Leverancespecifikation
Sammenkædning af kolonnerne (Vxx:BJxx) &amp; (BNxx:BZxx)]],1)),"X","")</f>
        <v/>
      </c>
      <c r="C388" t="str">
        <f t="shared" si="37"/>
        <v/>
      </c>
      <c r="D388" t="str">
        <f t="shared" si="38"/>
        <v/>
      </c>
      <c r="E388" t="str">
        <f t="shared" si="39"/>
        <v/>
      </c>
      <c r="F388" t="str">
        <f t="shared" si="40"/>
        <v/>
      </c>
      <c r="G388" t="str">
        <f t="shared" si="41"/>
        <v/>
      </c>
      <c r="H388" t="str">
        <f t="shared" si="42"/>
        <v/>
      </c>
      <c r="J388" t="str">
        <f>"_"&amp;_xlfn.CONCAT(Leverancespecifikation!V391:BJ391,Leverancespecifikation!BN391:BZ391)</f>
        <v>_</v>
      </c>
    </row>
    <row r="389" spans="1:10" x14ac:dyDescent="0.25">
      <c r="A389" t="str">
        <f>Leverancespecifikation!C392</f>
        <v>388Koblingsledninger (Pexrør) i gulv</v>
      </c>
      <c r="B389" t="str">
        <f>IF(ISNUMBER(FIND("_ARK",Tabel2[[#This Row],[Kilde: 3. Leverancespecifikation
Sammenkædning af kolonnerne (Vxx:BJxx) &amp; (BNxx:BZxx)]],1)),"X","")</f>
        <v/>
      </c>
      <c r="C389" t="str">
        <f t="shared" si="37"/>
        <v/>
      </c>
      <c r="D389" t="str">
        <f t="shared" si="38"/>
        <v/>
      </c>
      <c r="E389" t="str">
        <f t="shared" si="39"/>
        <v/>
      </c>
      <c r="F389" t="str">
        <f t="shared" si="40"/>
        <v/>
      </c>
      <c r="G389" t="str">
        <f t="shared" si="41"/>
        <v/>
      </c>
      <c r="H389" t="str">
        <f t="shared" si="42"/>
        <v/>
      </c>
      <c r="J389" t="str">
        <f>"_"&amp;_xlfn.CONCAT(Leverancespecifikation!V392:BJ392,Leverancespecifikation!BN392:BZ392)</f>
        <v>_</v>
      </c>
    </row>
    <row r="390" spans="1:10" x14ac:dyDescent="0.25">
      <c r="A390" t="str">
        <f>Leverancespecifikation!C393</f>
        <v>389Koblingsledninger (Pexrør) i vægge</v>
      </c>
      <c r="B390" t="str">
        <f>IF(ISNUMBER(FIND("_ARK",Tabel2[[#This Row],[Kilde: 3. Leverancespecifikation
Sammenkædning af kolonnerne (Vxx:BJxx) &amp; (BNxx:BZxx)]],1)),"X","")</f>
        <v/>
      </c>
      <c r="C390" t="str">
        <f t="shared" si="37"/>
        <v/>
      </c>
      <c r="D390" t="str">
        <f t="shared" si="38"/>
        <v/>
      </c>
      <c r="E390" t="str">
        <f t="shared" si="39"/>
        <v/>
      </c>
      <c r="F390" t="str">
        <f t="shared" si="40"/>
        <v/>
      </c>
      <c r="G390" t="str">
        <f t="shared" si="41"/>
        <v/>
      </c>
      <c r="H390" t="str">
        <f t="shared" si="42"/>
        <v/>
      </c>
      <c r="J390" t="str">
        <f>"_"&amp;_xlfn.CONCAT(Leverancespecifikation!V393:BJ393,Leverancespecifikation!BN393:BZ393)</f>
        <v>_</v>
      </c>
    </row>
    <row r="391" spans="1:10" x14ac:dyDescent="0.25">
      <c r="A391" t="str">
        <f>Leverancespecifikation!C394</f>
        <v>390Teknisk isolering</v>
      </c>
      <c r="B391" t="str">
        <f>IF(ISNUMBER(FIND("_ARK",Tabel2[[#This Row],[Kilde: 3. Leverancespecifikation
Sammenkædning af kolonnerne (Vxx:BJxx) &amp; (BNxx:BZxx)]],1)),"X","")</f>
        <v/>
      </c>
      <c r="C391" t="str">
        <f t="shared" si="37"/>
        <v/>
      </c>
      <c r="D391" t="str">
        <f t="shared" si="38"/>
        <v/>
      </c>
      <c r="E391" t="str">
        <f t="shared" si="39"/>
        <v>X</v>
      </c>
      <c r="F391" t="str">
        <f t="shared" si="40"/>
        <v/>
      </c>
      <c r="G391" t="str">
        <f t="shared" si="41"/>
        <v/>
      </c>
      <c r="H391" t="str">
        <f t="shared" si="42"/>
        <v/>
      </c>
      <c r="J391" t="str">
        <f>"_"&amp;_xlfn.CONCAT(Leverancespecifikation!V394:BJ394,Leverancespecifikation!BN394:BZ394)</f>
        <v>_VVS200VVS300VVS325VVS325</v>
      </c>
    </row>
    <row r="392" spans="1:10" x14ac:dyDescent="0.25">
      <c r="A392" t="str">
        <f>Leverancespecifikation!C395</f>
        <v>391Bæringer</v>
      </c>
      <c r="B392" t="str">
        <f>IF(ISNUMBER(FIND("_ARK",Tabel2[[#This Row],[Kilde: 3. Leverancespecifikation
Sammenkædning af kolonnerne (Vxx:BJxx) &amp; (BNxx:BZxx)]],1)),"X","")</f>
        <v/>
      </c>
      <c r="C392" t="str">
        <f t="shared" si="37"/>
        <v/>
      </c>
      <c r="D392" t="str">
        <f t="shared" si="38"/>
        <v/>
      </c>
      <c r="E392" t="str">
        <f t="shared" si="39"/>
        <v/>
      </c>
      <c r="F392" t="str">
        <f t="shared" si="40"/>
        <v/>
      </c>
      <c r="G392" t="str">
        <f t="shared" si="41"/>
        <v/>
      </c>
      <c r="H392" t="str">
        <f t="shared" si="42"/>
        <v/>
      </c>
      <c r="J392" t="str">
        <f>"_"&amp;_xlfn.CONCAT(Leverancespecifikation!V395:BJ395,Leverancespecifikation!BN395:BZ395)</f>
        <v>_</v>
      </c>
    </row>
    <row r="393" spans="1:10" x14ac:dyDescent="0.25">
      <c r="A393" t="str">
        <f>Leverancespecifikation!C396</f>
        <v>392Konsoller</v>
      </c>
      <c r="B393" t="str">
        <f>IF(ISNUMBER(FIND("_ARK",Tabel2[[#This Row],[Kilde: 3. Leverancespecifikation
Sammenkædning af kolonnerne (Vxx:BJxx) &amp; (BNxx:BZxx)]],1)),"X","")</f>
        <v/>
      </c>
      <c r="C393" t="str">
        <f t="shared" si="37"/>
        <v/>
      </c>
      <c r="D393" t="str">
        <f t="shared" si="38"/>
        <v/>
      </c>
      <c r="E393" t="str">
        <f t="shared" si="39"/>
        <v/>
      </c>
      <c r="F393" t="str">
        <f t="shared" si="40"/>
        <v/>
      </c>
      <c r="G393" t="str">
        <f t="shared" si="41"/>
        <v/>
      </c>
      <c r="H393" t="str">
        <f t="shared" si="42"/>
        <v/>
      </c>
      <c r="J393" t="str">
        <f>"_"&amp;_xlfn.CONCAT(Leverancespecifikation!V396:BJ396,Leverancespecifikation!BN396:BZ396)</f>
        <v>_</v>
      </c>
    </row>
    <row r="394" spans="1:10" x14ac:dyDescent="0.25">
      <c r="A394" t="str">
        <f>Leverancespecifikation!C397</f>
        <v>393Stativer</v>
      </c>
      <c r="B394" t="str">
        <f>IF(ISNUMBER(FIND("_ARK",Tabel2[[#This Row],[Kilde: 3. Leverancespecifikation
Sammenkædning af kolonnerne (Vxx:BJxx) &amp; (BNxx:BZxx)]],1)),"X","")</f>
        <v/>
      </c>
      <c r="C394" t="str">
        <f t="shared" si="37"/>
        <v/>
      </c>
      <c r="D394" t="str">
        <f t="shared" si="38"/>
        <v/>
      </c>
      <c r="E394" t="str">
        <f t="shared" si="39"/>
        <v/>
      </c>
      <c r="F394" t="str">
        <f t="shared" si="40"/>
        <v/>
      </c>
      <c r="G394" t="str">
        <f t="shared" si="41"/>
        <v/>
      </c>
      <c r="H394" t="str">
        <f t="shared" si="42"/>
        <v/>
      </c>
      <c r="J394" t="str">
        <f>"_"&amp;_xlfn.CONCAT(Leverancespecifikation!V397:BJ397,Leverancespecifikation!BN397:BZ397)</f>
        <v>_</v>
      </c>
    </row>
    <row r="395" spans="1:10" x14ac:dyDescent="0.25">
      <c r="A395" t="str">
        <f>Leverancespecifikation!C398</f>
        <v>394Hul- og recesobjekter</v>
      </c>
      <c r="B395" t="str">
        <f>IF(ISNUMBER(FIND("_ARK",Tabel2[[#This Row],[Kilde: 3. Leverancespecifikation
Sammenkædning af kolonnerne (Vxx:BJxx) &amp; (BNxx:BZxx)]],1)),"X","")</f>
        <v/>
      </c>
      <c r="C395" t="str">
        <f t="shared" si="37"/>
        <v/>
      </c>
      <c r="D395" t="str">
        <f t="shared" si="38"/>
        <v/>
      </c>
      <c r="E395" t="str">
        <f t="shared" si="39"/>
        <v/>
      </c>
      <c r="F395" t="str">
        <f t="shared" si="40"/>
        <v/>
      </c>
      <c r="G395" t="str">
        <f t="shared" si="41"/>
        <v/>
      </c>
      <c r="H395" t="str">
        <f t="shared" si="42"/>
        <v/>
      </c>
      <c r="J395" t="str">
        <f>"_"&amp;_xlfn.CONCAT(Leverancespecifikation!V398:BJ398,Leverancespecifikation!BN398:BZ398)</f>
        <v>_</v>
      </c>
    </row>
    <row r="396" spans="1:10" x14ac:dyDescent="0.25">
      <c r="A396" t="str">
        <f>Leverancespecifikation!C399</f>
        <v>395Hullukninger</v>
      </c>
      <c r="B396" t="str">
        <f>IF(ISNUMBER(FIND("_ARK",Tabel2[[#This Row],[Kilde: 3. Leverancespecifikation
Sammenkædning af kolonnerne (Vxx:BJxx) &amp; (BNxx:BZxx)]],1)),"X","")</f>
        <v/>
      </c>
      <c r="C396" t="str">
        <f t="shared" si="37"/>
        <v/>
      </c>
      <c r="D396" t="str">
        <f t="shared" si="38"/>
        <v/>
      </c>
      <c r="E396" t="str">
        <f t="shared" si="39"/>
        <v/>
      </c>
      <c r="F396" t="str">
        <f t="shared" si="40"/>
        <v/>
      </c>
      <c r="G396" t="str">
        <f t="shared" si="41"/>
        <v/>
      </c>
      <c r="H396" t="str">
        <f t="shared" si="42"/>
        <v/>
      </c>
      <c r="J396" t="str">
        <f>"_"&amp;_xlfn.CONCAT(Leverancespecifikation!V399:BJ399,Leverancespecifikation!BN399:BZ399)</f>
        <v>_</v>
      </c>
    </row>
    <row r="397" spans="1:10" x14ac:dyDescent="0.25">
      <c r="A397" t="str">
        <f>Leverancespecifikation!C400</f>
        <v>396Vand</v>
      </c>
      <c r="B397" t="str">
        <f>IF(ISNUMBER(FIND("_ARK",Tabel2[[#This Row],[Kilde: 3. Leverancespecifikation
Sammenkædning af kolonnerne (Vxx:BJxx) &amp; (BNxx:BZxx)]],1)),"X","")</f>
        <v/>
      </c>
      <c r="C397" t="str">
        <f t="shared" si="37"/>
        <v/>
      </c>
      <c r="D397" t="str">
        <f t="shared" si="38"/>
        <v/>
      </c>
      <c r="E397" t="str">
        <f t="shared" si="39"/>
        <v/>
      </c>
      <c r="F397" t="str">
        <f t="shared" si="40"/>
        <v/>
      </c>
      <c r="G397" t="str">
        <f t="shared" si="41"/>
        <v/>
      </c>
      <c r="H397" t="str">
        <f t="shared" si="42"/>
        <v/>
      </c>
      <c r="J397" t="str">
        <f>"_"&amp;_xlfn.CONCAT(Leverancespecifikation!V400:BJ400,Leverancespecifikation!BN400:BZ400)</f>
        <v>_</v>
      </c>
    </row>
    <row r="398" spans="1:10" x14ac:dyDescent="0.25">
      <c r="A398" t="str">
        <f>Leverancespecifikation!C401</f>
        <v>397Teknikrum/Teknikområder</v>
      </c>
      <c r="B398" t="str">
        <f>IF(ISNUMBER(FIND("_ARK",Tabel2[[#This Row],[Kilde: 3. Leverancespecifikation
Sammenkædning af kolonnerne (Vxx:BJxx) &amp; (BNxx:BZxx)]],1)),"X","")</f>
        <v/>
      </c>
      <c r="C398" t="str">
        <f t="shared" si="37"/>
        <v/>
      </c>
      <c r="D398" t="str">
        <f t="shared" si="38"/>
        <v/>
      </c>
      <c r="E398" t="str">
        <f t="shared" si="39"/>
        <v>X</v>
      </c>
      <c r="F398" t="str">
        <f t="shared" si="40"/>
        <v/>
      </c>
      <c r="G398" t="str">
        <f t="shared" si="41"/>
        <v/>
      </c>
      <c r="H398" t="str">
        <f t="shared" si="42"/>
        <v/>
      </c>
      <c r="J398" t="str">
        <f>"_"&amp;_xlfn.CONCAT(Leverancespecifikation!V401:BJ401,Leverancespecifikation!BN401:BZ401)</f>
        <v>_VVS200VVS300VVS325VVS325</v>
      </c>
    </row>
    <row r="399" spans="1:10" x14ac:dyDescent="0.25">
      <c r="A399" t="str">
        <f>Leverancespecifikation!C402</f>
        <v>398Skakte (lodrette hovedføringsveje)</v>
      </c>
      <c r="B399" t="str">
        <f>IF(ISNUMBER(FIND("_ARK",Tabel2[[#This Row],[Kilde: 3. Leverancespecifikation
Sammenkædning af kolonnerne (Vxx:BJxx) &amp; (BNxx:BZxx)]],1)),"X","")</f>
        <v/>
      </c>
      <c r="C399" t="str">
        <f t="shared" si="37"/>
        <v/>
      </c>
      <c r="D399" t="str">
        <f t="shared" si="38"/>
        <v/>
      </c>
      <c r="E399" t="str">
        <f t="shared" si="39"/>
        <v>X</v>
      </c>
      <c r="F399" t="str">
        <f t="shared" si="40"/>
        <v/>
      </c>
      <c r="G399" t="str">
        <f t="shared" si="41"/>
        <v/>
      </c>
      <c r="H399" t="str">
        <f t="shared" si="42"/>
        <v/>
      </c>
      <c r="J399" t="str">
        <f>"_"&amp;_xlfn.CONCAT(Leverancespecifikation!V402:BJ402,Leverancespecifikation!BN402:BZ402)</f>
        <v>_VVS200VVS300VVS325VVS325</v>
      </c>
    </row>
    <row r="400" spans="1:10" x14ac:dyDescent="0.25">
      <c r="A400" t="str">
        <f>Leverancespecifikation!C403</f>
        <v>399Vandrette hoved- og fordelingsføringsveje</v>
      </c>
      <c r="B400" t="str">
        <f>IF(ISNUMBER(FIND("_ARK",Tabel2[[#This Row],[Kilde: 3. Leverancespecifikation
Sammenkædning af kolonnerne (Vxx:BJxx) &amp; (BNxx:BZxx)]],1)),"X","")</f>
        <v/>
      </c>
      <c r="C400" t="str">
        <f t="shared" si="37"/>
        <v/>
      </c>
      <c r="D400" t="str">
        <f t="shared" si="38"/>
        <v/>
      </c>
      <c r="E400" t="str">
        <f t="shared" si="39"/>
        <v>X</v>
      </c>
      <c r="F400" t="str">
        <f t="shared" si="40"/>
        <v/>
      </c>
      <c r="G400" t="str">
        <f t="shared" si="41"/>
        <v/>
      </c>
      <c r="H400" t="str">
        <f t="shared" si="42"/>
        <v/>
      </c>
      <c r="J400" t="str">
        <f>"_"&amp;_xlfn.CONCAT(Leverancespecifikation!V403:BJ403,Leverancespecifikation!BN403:BZ403)</f>
        <v>_VVS200VVS300VVS325VVS325</v>
      </c>
    </row>
    <row r="401" spans="1:10" x14ac:dyDescent="0.25">
      <c r="A401" t="str">
        <f>Leverancespecifikation!C404</f>
        <v>400Føring til Komponenter og tilslutninger i rum</v>
      </c>
      <c r="B401" t="str">
        <f>IF(ISNUMBER(FIND("_ARK",Tabel2[[#This Row],[Kilde: 3. Leverancespecifikation
Sammenkædning af kolonnerne (Vxx:BJxx) &amp; (BNxx:BZxx)]],1)),"X","")</f>
        <v/>
      </c>
      <c r="C401" t="str">
        <f t="shared" si="37"/>
        <v/>
      </c>
      <c r="D401" t="str">
        <f t="shared" si="38"/>
        <v/>
      </c>
      <c r="E401" t="str">
        <f t="shared" si="39"/>
        <v/>
      </c>
      <c r="F401" t="str">
        <f t="shared" si="40"/>
        <v/>
      </c>
      <c r="G401" t="str">
        <f t="shared" si="41"/>
        <v/>
      </c>
      <c r="H401" t="str">
        <f t="shared" si="42"/>
        <v/>
      </c>
      <c r="J401" t="str">
        <f>"_"&amp;_xlfn.CONCAT(Leverancespecifikation!V404:BJ404,Leverancespecifikation!BN404:BZ404)</f>
        <v>_</v>
      </c>
    </row>
    <row r="402" spans="1:10" x14ac:dyDescent="0.25">
      <c r="A402" t="str">
        <f>Leverancespecifikation!C405</f>
        <v>401Koblingsledninger (Pexrør) i gulv</v>
      </c>
      <c r="B402" t="str">
        <f>IF(ISNUMBER(FIND("_ARK",Tabel2[[#This Row],[Kilde: 3. Leverancespecifikation
Sammenkædning af kolonnerne (Vxx:BJxx) &amp; (BNxx:BZxx)]],1)),"X","")</f>
        <v/>
      </c>
      <c r="C402" t="str">
        <f t="shared" si="37"/>
        <v/>
      </c>
      <c r="D402" t="str">
        <f t="shared" si="38"/>
        <v/>
      </c>
      <c r="E402" t="str">
        <f t="shared" si="39"/>
        <v/>
      </c>
      <c r="F402" t="str">
        <f t="shared" si="40"/>
        <v/>
      </c>
      <c r="G402" t="str">
        <f t="shared" si="41"/>
        <v/>
      </c>
      <c r="H402" t="str">
        <f t="shared" si="42"/>
        <v/>
      </c>
      <c r="J402" t="str">
        <f>"_"&amp;_xlfn.CONCAT(Leverancespecifikation!V405:BJ405,Leverancespecifikation!BN405:BZ405)</f>
        <v>_</v>
      </c>
    </row>
    <row r="403" spans="1:10" x14ac:dyDescent="0.25">
      <c r="A403" t="str">
        <f>Leverancespecifikation!C406</f>
        <v>402Koblingsledninger (Pexrør) i vægge</v>
      </c>
      <c r="B403" t="str">
        <f>IF(ISNUMBER(FIND("_ARK",Tabel2[[#This Row],[Kilde: 3. Leverancespecifikation
Sammenkædning af kolonnerne (Vxx:BJxx) &amp; (BNxx:BZxx)]],1)),"X","")</f>
        <v/>
      </c>
      <c r="C403" t="str">
        <f t="shared" si="37"/>
        <v/>
      </c>
      <c r="D403" t="str">
        <f t="shared" si="38"/>
        <v/>
      </c>
      <c r="E403" t="str">
        <f t="shared" si="39"/>
        <v/>
      </c>
      <c r="F403" t="str">
        <f t="shared" si="40"/>
        <v/>
      </c>
      <c r="G403" t="str">
        <f t="shared" si="41"/>
        <v/>
      </c>
      <c r="H403" t="str">
        <f t="shared" si="42"/>
        <v/>
      </c>
      <c r="J403" t="str">
        <f>"_"&amp;_xlfn.CONCAT(Leverancespecifikation!V406:BJ406,Leverancespecifikation!BN406:BZ406)</f>
        <v>_</v>
      </c>
    </row>
    <row r="404" spans="1:10" x14ac:dyDescent="0.25">
      <c r="A404" t="str">
        <f>Leverancespecifikation!C407</f>
        <v>403Teknisk isolering</v>
      </c>
      <c r="B404" t="str">
        <f>IF(ISNUMBER(FIND("_ARK",Tabel2[[#This Row],[Kilde: 3. Leverancespecifikation
Sammenkædning af kolonnerne (Vxx:BJxx) &amp; (BNxx:BZxx)]],1)),"X","")</f>
        <v/>
      </c>
      <c r="C404" t="str">
        <f t="shared" si="37"/>
        <v/>
      </c>
      <c r="D404" t="str">
        <f t="shared" si="38"/>
        <v/>
      </c>
      <c r="E404" t="str">
        <f t="shared" si="39"/>
        <v>X</v>
      </c>
      <c r="F404" t="str">
        <f t="shared" si="40"/>
        <v/>
      </c>
      <c r="G404" t="str">
        <f t="shared" si="41"/>
        <v/>
      </c>
      <c r="H404" t="str">
        <f t="shared" si="42"/>
        <v/>
      </c>
      <c r="J404" t="str">
        <f>"_"&amp;_xlfn.CONCAT(Leverancespecifikation!V407:BJ407,Leverancespecifikation!BN407:BZ407)</f>
        <v>_VVS200VVS300VVS325VVS325</v>
      </c>
    </row>
    <row r="405" spans="1:10" x14ac:dyDescent="0.25">
      <c r="A405" t="str">
        <f>Leverancespecifikation!C408</f>
        <v>404Bæringer</v>
      </c>
      <c r="B405" t="str">
        <f>IF(ISNUMBER(FIND("_ARK",Tabel2[[#This Row],[Kilde: 3. Leverancespecifikation
Sammenkædning af kolonnerne (Vxx:BJxx) &amp; (BNxx:BZxx)]],1)),"X","")</f>
        <v/>
      </c>
      <c r="C405" t="str">
        <f t="shared" si="37"/>
        <v/>
      </c>
      <c r="D405" t="str">
        <f t="shared" si="38"/>
        <v/>
      </c>
      <c r="E405" t="str">
        <f t="shared" si="39"/>
        <v/>
      </c>
      <c r="F405" t="str">
        <f t="shared" si="40"/>
        <v/>
      </c>
      <c r="G405" t="str">
        <f t="shared" si="41"/>
        <v/>
      </c>
      <c r="H405" t="str">
        <f t="shared" si="42"/>
        <v/>
      </c>
      <c r="J405" t="str">
        <f>"_"&amp;_xlfn.CONCAT(Leverancespecifikation!V408:BJ408,Leverancespecifikation!BN408:BZ408)</f>
        <v>_</v>
      </c>
    </row>
    <row r="406" spans="1:10" x14ac:dyDescent="0.25">
      <c r="A406" t="str">
        <f>Leverancespecifikation!C409</f>
        <v>405Konsoller</v>
      </c>
      <c r="B406" t="str">
        <f>IF(ISNUMBER(FIND("_ARK",Tabel2[[#This Row],[Kilde: 3. Leverancespecifikation
Sammenkædning af kolonnerne (Vxx:BJxx) &amp; (BNxx:BZxx)]],1)),"X","")</f>
        <v/>
      </c>
      <c r="C406" t="str">
        <f t="shared" si="37"/>
        <v/>
      </c>
      <c r="D406" t="str">
        <f t="shared" si="38"/>
        <v/>
      </c>
      <c r="E406" t="str">
        <f t="shared" si="39"/>
        <v/>
      </c>
      <c r="F406" t="str">
        <f t="shared" si="40"/>
        <v/>
      </c>
      <c r="G406" t="str">
        <f t="shared" si="41"/>
        <v/>
      </c>
      <c r="H406" t="str">
        <f t="shared" si="42"/>
        <v/>
      </c>
      <c r="J406" t="str">
        <f>"_"&amp;_xlfn.CONCAT(Leverancespecifikation!V409:BJ409,Leverancespecifikation!BN409:BZ409)</f>
        <v>_</v>
      </c>
    </row>
    <row r="407" spans="1:10" x14ac:dyDescent="0.25">
      <c r="A407" t="str">
        <f>Leverancespecifikation!C410</f>
        <v>406Stativer</v>
      </c>
      <c r="B407" t="str">
        <f>IF(ISNUMBER(FIND("_ARK",Tabel2[[#This Row],[Kilde: 3. Leverancespecifikation
Sammenkædning af kolonnerne (Vxx:BJxx) &amp; (BNxx:BZxx)]],1)),"X","")</f>
        <v/>
      </c>
      <c r="C407" t="str">
        <f t="shared" si="37"/>
        <v/>
      </c>
      <c r="D407" t="str">
        <f t="shared" si="38"/>
        <v/>
      </c>
      <c r="E407" t="str">
        <f t="shared" si="39"/>
        <v/>
      </c>
      <c r="F407" t="str">
        <f t="shared" si="40"/>
        <v/>
      </c>
      <c r="G407" t="str">
        <f t="shared" si="41"/>
        <v/>
      </c>
      <c r="H407" t="str">
        <f t="shared" si="42"/>
        <v/>
      </c>
      <c r="J407" t="str">
        <f>"_"&amp;_xlfn.CONCAT(Leverancespecifikation!V410:BJ410,Leverancespecifikation!BN410:BZ410)</f>
        <v>_</v>
      </c>
    </row>
    <row r="408" spans="1:10" x14ac:dyDescent="0.25">
      <c r="A408" t="str">
        <f>Leverancespecifikation!C411</f>
        <v>407Hul- og recesobjekter</v>
      </c>
      <c r="B408" t="str">
        <f>IF(ISNUMBER(FIND("_ARK",Tabel2[[#This Row],[Kilde: 3. Leverancespecifikation
Sammenkædning af kolonnerne (Vxx:BJxx) &amp; (BNxx:BZxx)]],1)),"X","")</f>
        <v/>
      </c>
      <c r="C408" t="str">
        <f t="shared" si="37"/>
        <v/>
      </c>
      <c r="D408" t="str">
        <f t="shared" si="38"/>
        <v/>
      </c>
      <c r="E408" t="str">
        <f t="shared" si="39"/>
        <v/>
      </c>
      <c r="F408" t="str">
        <f t="shared" si="40"/>
        <v/>
      </c>
      <c r="G408" t="str">
        <f t="shared" si="41"/>
        <v/>
      </c>
      <c r="H408" t="str">
        <f t="shared" si="42"/>
        <v/>
      </c>
      <c r="J408" t="str">
        <f>"_"&amp;_xlfn.CONCAT(Leverancespecifikation!V411:BJ411,Leverancespecifikation!BN411:BZ411)</f>
        <v>_</v>
      </c>
    </row>
    <row r="409" spans="1:10" x14ac:dyDescent="0.25">
      <c r="A409" t="str">
        <f>Leverancespecifikation!C412</f>
        <v>408Hullukninger</v>
      </c>
      <c r="B409" t="str">
        <f>IF(ISNUMBER(FIND("_ARK",Tabel2[[#This Row],[Kilde: 3. Leverancespecifikation
Sammenkædning af kolonnerne (Vxx:BJxx) &amp; (BNxx:BZxx)]],1)),"X","")</f>
        <v/>
      </c>
      <c r="C409" t="str">
        <f t="shared" si="37"/>
        <v/>
      </c>
      <c r="D409" t="str">
        <f t="shared" si="38"/>
        <v/>
      </c>
      <c r="E409" t="str">
        <f t="shared" si="39"/>
        <v/>
      </c>
      <c r="F409" t="str">
        <f t="shared" si="40"/>
        <v/>
      </c>
      <c r="G409" t="str">
        <f t="shared" si="41"/>
        <v/>
      </c>
      <c r="H409" t="str">
        <f t="shared" si="42"/>
        <v/>
      </c>
      <c r="J409" t="str">
        <f>"_"&amp;_xlfn.CONCAT(Leverancespecifikation!V412:BJ412,Leverancespecifikation!BN412:BZ412)</f>
        <v>_</v>
      </c>
    </row>
    <row r="410" spans="1:10" x14ac:dyDescent="0.25">
      <c r="A410" t="str">
        <f>Leverancespecifikation!C413</f>
        <v>409Luftarter</v>
      </c>
      <c r="B410" t="str">
        <f>IF(ISNUMBER(FIND("_ARK",Tabel2[[#This Row],[Kilde: 3. Leverancespecifikation
Sammenkædning af kolonnerne (Vxx:BJxx) &amp; (BNxx:BZxx)]],1)),"X","")</f>
        <v/>
      </c>
      <c r="C410" t="str">
        <f t="shared" si="37"/>
        <v/>
      </c>
      <c r="D410" t="str">
        <f t="shared" si="38"/>
        <v/>
      </c>
      <c r="E410" t="str">
        <f t="shared" si="39"/>
        <v/>
      </c>
      <c r="F410" t="str">
        <f t="shared" si="40"/>
        <v/>
      </c>
      <c r="G410" t="str">
        <f t="shared" si="41"/>
        <v/>
      </c>
      <c r="H410" t="str">
        <f t="shared" si="42"/>
        <v/>
      </c>
      <c r="J410" t="str">
        <f>"_"&amp;_xlfn.CONCAT(Leverancespecifikation!V413:BJ413,Leverancespecifikation!BN413:BZ413)</f>
        <v>_</v>
      </c>
    </row>
    <row r="411" spans="1:10" x14ac:dyDescent="0.25">
      <c r="A411" t="str">
        <f>Leverancespecifikation!C414</f>
        <v>410Teknikrum/Teknikområder</v>
      </c>
      <c r="B411" t="str">
        <f>IF(ISNUMBER(FIND("_ARK",Tabel2[[#This Row],[Kilde: 3. Leverancespecifikation
Sammenkædning af kolonnerne (Vxx:BJxx) &amp; (BNxx:BZxx)]],1)),"X","")</f>
        <v/>
      </c>
      <c r="C411" t="str">
        <f t="shared" si="37"/>
        <v/>
      </c>
      <c r="D411" t="str">
        <f t="shared" si="38"/>
        <v/>
      </c>
      <c r="E411" t="str">
        <f t="shared" si="39"/>
        <v>X</v>
      </c>
      <c r="F411" t="str">
        <f t="shared" si="40"/>
        <v/>
      </c>
      <c r="G411" t="str">
        <f t="shared" si="41"/>
        <v/>
      </c>
      <c r="H411" t="str">
        <f t="shared" si="42"/>
        <v/>
      </c>
      <c r="J411" t="str">
        <f>"_"&amp;_xlfn.CONCAT(Leverancespecifikation!V414:BJ414,Leverancespecifikation!BN414:BZ414)</f>
        <v>_VVS200VVS300VVS325VVS325</v>
      </c>
    </row>
    <row r="412" spans="1:10" x14ac:dyDescent="0.25">
      <c r="A412" t="str">
        <f>Leverancespecifikation!C415</f>
        <v>411Skakte (lodrette hovedføringsveje)</v>
      </c>
      <c r="B412" t="str">
        <f>IF(ISNUMBER(FIND("_ARK",Tabel2[[#This Row],[Kilde: 3. Leverancespecifikation
Sammenkædning af kolonnerne (Vxx:BJxx) &amp; (BNxx:BZxx)]],1)),"X","")</f>
        <v/>
      </c>
      <c r="C412" t="str">
        <f t="shared" si="37"/>
        <v/>
      </c>
      <c r="D412" t="str">
        <f t="shared" si="38"/>
        <v/>
      </c>
      <c r="E412" t="str">
        <f t="shared" si="39"/>
        <v>X</v>
      </c>
      <c r="F412" t="str">
        <f t="shared" si="40"/>
        <v/>
      </c>
      <c r="G412" t="str">
        <f t="shared" si="41"/>
        <v/>
      </c>
      <c r="H412" t="str">
        <f t="shared" si="42"/>
        <v/>
      </c>
      <c r="J412" t="str">
        <f>"_"&amp;_xlfn.CONCAT(Leverancespecifikation!V415:BJ415,Leverancespecifikation!BN415:BZ415)</f>
        <v>_VVS200VVS300VVS325VVS325</v>
      </c>
    </row>
    <row r="413" spans="1:10" x14ac:dyDescent="0.25">
      <c r="A413" t="str">
        <f>Leverancespecifikation!C416</f>
        <v>412Vandrette hoved- og fordelingsføringsveje</v>
      </c>
      <c r="B413" t="str">
        <f>IF(ISNUMBER(FIND("_ARK",Tabel2[[#This Row],[Kilde: 3. Leverancespecifikation
Sammenkædning af kolonnerne (Vxx:BJxx) &amp; (BNxx:BZxx)]],1)),"X","")</f>
        <v/>
      </c>
      <c r="C413" t="str">
        <f t="shared" si="37"/>
        <v/>
      </c>
      <c r="D413" t="str">
        <f t="shared" si="38"/>
        <v/>
      </c>
      <c r="E413" t="str">
        <f t="shared" si="39"/>
        <v>X</v>
      </c>
      <c r="F413" t="str">
        <f t="shared" si="40"/>
        <v/>
      </c>
      <c r="G413" t="str">
        <f t="shared" si="41"/>
        <v/>
      </c>
      <c r="H413" t="str">
        <f t="shared" si="42"/>
        <v/>
      </c>
      <c r="J413" t="str">
        <f>"_"&amp;_xlfn.CONCAT(Leverancespecifikation!V416:BJ416,Leverancespecifikation!BN416:BZ416)</f>
        <v>_VVS200VVS300VVS325VVS325</v>
      </c>
    </row>
    <row r="414" spans="1:10" x14ac:dyDescent="0.25">
      <c r="A414" t="str">
        <f>Leverancespecifikation!C417</f>
        <v>413føring til Komponenter og tilslutninger i rum</v>
      </c>
      <c r="B414" t="str">
        <f>IF(ISNUMBER(FIND("_ARK",Tabel2[[#This Row],[Kilde: 3. Leverancespecifikation
Sammenkædning af kolonnerne (Vxx:BJxx) &amp; (BNxx:BZxx)]],1)),"X","")</f>
        <v/>
      </c>
      <c r="C414" t="str">
        <f t="shared" si="37"/>
        <v/>
      </c>
      <c r="D414" t="str">
        <f t="shared" si="38"/>
        <v/>
      </c>
      <c r="E414" t="str">
        <f t="shared" si="39"/>
        <v/>
      </c>
      <c r="F414" t="str">
        <f t="shared" si="40"/>
        <v/>
      </c>
      <c r="G414" t="str">
        <f t="shared" si="41"/>
        <v/>
      </c>
      <c r="H414" t="str">
        <f t="shared" si="42"/>
        <v/>
      </c>
      <c r="J414" t="str">
        <f>"_"&amp;_xlfn.CONCAT(Leverancespecifikation!V417:BJ417,Leverancespecifikation!BN417:BZ417)</f>
        <v>_</v>
      </c>
    </row>
    <row r="415" spans="1:10" x14ac:dyDescent="0.25">
      <c r="A415" t="str">
        <f>Leverancespecifikation!C418</f>
        <v>414Koblingsledninger (Pexrør) i gulv</v>
      </c>
      <c r="B415" t="str">
        <f>IF(ISNUMBER(FIND("_ARK",Tabel2[[#This Row],[Kilde: 3. Leverancespecifikation
Sammenkædning af kolonnerne (Vxx:BJxx) &amp; (BNxx:BZxx)]],1)),"X","")</f>
        <v/>
      </c>
      <c r="C415" t="str">
        <f t="shared" si="37"/>
        <v/>
      </c>
      <c r="D415" t="str">
        <f t="shared" si="38"/>
        <v/>
      </c>
      <c r="E415" t="str">
        <f t="shared" si="39"/>
        <v/>
      </c>
      <c r="F415" t="str">
        <f t="shared" si="40"/>
        <v/>
      </c>
      <c r="G415" t="str">
        <f t="shared" si="41"/>
        <v/>
      </c>
      <c r="H415" t="str">
        <f t="shared" si="42"/>
        <v/>
      </c>
      <c r="J415" t="str">
        <f>"_"&amp;_xlfn.CONCAT(Leverancespecifikation!V418:BJ418,Leverancespecifikation!BN418:BZ418)</f>
        <v>_</v>
      </c>
    </row>
    <row r="416" spans="1:10" x14ac:dyDescent="0.25">
      <c r="A416" t="str">
        <f>Leverancespecifikation!C419</f>
        <v>415Koblingsledninger (Pexrør) i vægge</v>
      </c>
      <c r="B416" t="str">
        <f>IF(ISNUMBER(FIND("_ARK",Tabel2[[#This Row],[Kilde: 3. Leverancespecifikation
Sammenkædning af kolonnerne (Vxx:BJxx) &amp; (BNxx:BZxx)]],1)),"X","")</f>
        <v/>
      </c>
      <c r="C416" t="str">
        <f t="shared" si="37"/>
        <v/>
      </c>
      <c r="D416" t="str">
        <f t="shared" si="38"/>
        <v/>
      </c>
      <c r="E416" t="str">
        <f t="shared" si="39"/>
        <v/>
      </c>
      <c r="F416" t="str">
        <f t="shared" si="40"/>
        <v/>
      </c>
      <c r="G416" t="str">
        <f t="shared" si="41"/>
        <v/>
      </c>
      <c r="H416" t="str">
        <f t="shared" si="42"/>
        <v/>
      </c>
      <c r="J416" t="str">
        <f>"_"&amp;_xlfn.CONCAT(Leverancespecifikation!V419:BJ419,Leverancespecifikation!BN419:BZ419)</f>
        <v>_</v>
      </c>
    </row>
    <row r="417" spans="1:10" x14ac:dyDescent="0.25">
      <c r="A417" t="str">
        <f>Leverancespecifikation!C420</f>
        <v>416Teknisk isolering</v>
      </c>
      <c r="B417" t="str">
        <f>IF(ISNUMBER(FIND("_ARK",Tabel2[[#This Row],[Kilde: 3. Leverancespecifikation
Sammenkædning af kolonnerne (Vxx:BJxx) &amp; (BNxx:BZxx)]],1)),"X","")</f>
        <v/>
      </c>
      <c r="C417" t="str">
        <f t="shared" si="37"/>
        <v/>
      </c>
      <c r="D417" t="str">
        <f t="shared" si="38"/>
        <v/>
      </c>
      <c r="E417" t="str">
        <f t="shared" si="39"/>
        <v>X</v>
      </c>
      <c r="F417" t="str">
        <f t="shared" si="40"/>
        <v/>
      </c>
      <c r="G417" t="str">
        <f t="shared" si="41"/>
        <v/>
      </c>
      <c r="H417" t="str">
        <f t="shared" si="42"/>
        <v/>
      </c>
      <c r="J417" t="str">
        <f>"_"&amp;_xlfn.CONCAT(Leverancespecifikation!V420:BJ420,Leverancespecifikation!BN420:BZ420)</f>
        <v>_VVS200VVS300VVS325VVS325</v>
      </c>
    </row>
    <row r="418" spans="1:10" x14ac:dyDescent="0.25">
      <c r="A418" t="str">
        <f>Leverancespecifikation!C421</f>
        <v>417Bæringer</v>
      </c>
      <c r="B418" t="str">
        <f>IF(ISNUMBER(FIND("_ARK",Tabel2[[#This Row],[Kilde: 3. Leverancespecifikation
Sammenkædning af kolonnerne (Vxx:BJxx) &amp; (BNxx:BZxx)]],1)),"X","")</f>
        <v/>
      </c>
      <c r="C418" t="str">
        <f t="shared" si="37"/>
        <v/>
      </c>
      <c r="D418" t="str">
        <f t="shared" si="38"/>
        <v/>
      </c>
      <c r="E418" t="str">
        <f t="shared" si="39"/>
        <v/>
      </c>
      <c r="F418" t="str">
        <f t="shared" si="40"/>
        <v/>
      </c>
      <c r="G418" t="str">
        <f t="shared" si="41"/>
        <v/>
      </c>
      <c r="H418" t="str">
        <f t="shared" si="42"/>
        <v/>
      </c>
      <c r="J418" t="str">
        <f>"_"&amp;_xlfn.CONCAT(Leverancespecifikation!V421:BJ421,Leverancespecifikation!BN421:BZ421)</f>
        <v>_</v>
      </c>
    </row>
    <row r="419" spans="1:10" x14ac:dyDescent="0.25">
      <c r="A419" t="str">
        <f>Leverancespecifikation!C422</f>
        <v>418Konsoller</v>
      </c>
      <c r="B419" t="str">
        <f>IF(ISNUMBER(FIND("_ARK",Tabel2[[#This Row],[Kilde: 3. Leverancespecifikation
Sammenkædning af kolonnerne (Vxx:BJxx) &amp; (BNxx:BZxx)]],1)),"X","")</f>
        <v/>
      </c>
      <c r="C419" t="str">
        <f t="shared" si="37"/>
        <v/>
      </c>
      <c r="D419" t="str">
        <f t="shared" si="38"/>
        <v/>
      </c>
      <c r="E419" t="str">
        <f t="shared" si="39"/>
        <v/>
      </c>
      <c r="F419" t="str">
        <f t="shared" si="40"/>
        <v/>
      </c>
      <c r="G419" t="str">
        <f t="shared" si="41"/>
        <v/>
      </c>
      <c r="H419" t="str">
        <f t="shared" si="42"/>
        <v/>
      </c>
      <c r="J419" t="str">
        <f>"_"&amp;_xlfn.CONCAT(Leverancespecifikation!V422:BJ422,Leverancespecifikation!BN422:BZ422)</f>
        <v>_</v>
      </c>
    </row>
    <row r="420" spans="1:10" x14ac:dyDescent="0.25">
      <c r="A420" t="str">
        <f>Leverancespecifikation!C423</f>
        <v>419Stativer</v>
      </c>
      <c r="B420" t="str">
        <f>IF(ISNUMBER(FIND("_ARK",Tabel2[[#This Row],[Kilde: 3. Leverancespecifikation
Sammenkædning af kolonnerne (Vxx:BJxx) &amp; (BNxx:BZxx)]],1)),"X","")</f>
        <v/>
      </c>
      <c r="C420" t="str">
        <f t="shared" si="37"/>
        <v/>
      </c>
      <c r="D420" t="str">
        <f t="shared" si="38"/>
        <v/>
      </c>
      <c r="E420" t="str">
        <f t="shared" si="39"/>
        <v/>
      </c>
      <c r="F420" t="str">
        <f t="shared" si="40"/>
        <v/>
      </c>
      <c r="G420" t="str">
        <f t="shared" si="41"/>
        <v/>
      </c>
      <c r="H420" t="str">
        <f t="shared" si="42"/>
        <v/>
      </c>
      <c r="J420" t="str">
        <f>"_"&amp;_xlfn.CONCAT(Leverancespecifikation!V423:BJ423,Leverancespecifikation!BN423:BZ423)</f>
        <v>_</v>
      </c>
    </row>
    <row r="421" spans="1:10" x14ac:dyDescent="0.25">
      <c r="A421" t="str">
        <f>Leverancespecifikation!C424</f>
        <v>420Hul- og recesobjekter</v>
      </c>
      <c r="B421" t="str">
        <f>IF(ISNUMBER(FIND("_ARK",Tabel2[[#This Row],[Kilde: 3. Leverancespecifikation
Sammenkædning af kolonnerne (Vxx:BJxx) &amp; (BNxx:BZxx)]],1)),"X","")</f>
        <v/>
      </c>
      <c r="C421" t="str">
        <f t="shared" si="37"/>
        <v/>
      </c>
      <c r="D421" t="str">
        <f t="shared" si="38"/>
        <v/>
      </c>
      <c r="E421" t="str">
        <f t="shared" si="39"/>
        <v/>
      </c>
      <c r="F421" t="str">
        <f t="shared" si="40"/>
        <v/>
      </c>
      <c r="G421" t="str">
        <f t="shared" si="41"/>
        <v/>
      </c>
      <c r="H421" t="str">
        <f t="shared" si="42"/>
        <v/>
      </c>
      <c r="J421" t="str">
        <f>"_"&amp;_xlfn.CONCAT(Leverancespecifikation!V424:BJ424,Leverancespecifikation!BN424:BZ424)</f>
        <v>_</v>
      </c>
    </row>
    <row r="422" spans="1:10" x14ac:dyDescent="0.25">
      <c r="A422" t="str">
        <f>Leverancespecifikation!C425</f>
        <v>421Hullukninger</v>
      </c>
      <c r="B422" t="str">
        <f>IF(ISNUMBER(FIND("_ARK",Tabel2[[#This Row],[Kilde: 3. Leverancespecifikation
Sammenkædning af kolonnerne (Vxx:BJxx) &amp; (BNxx:BZxx)]],1)),"X","")</f>
        <v/>
      </c>
      <c r="C422" t="str">
        <f t="shared" si="37"/>
        <v/>
      </c>
      <c r="D422" t="str">
        <f t="shared" si="38"/>
        <v/>
      </c>
      <c r="E422" t="str">
        <f t="shared" si="39"/>
        <v/>
      </c>
      <c r="F422" t="str">
        <f t="shared" si="40"/>
        <v/>
      </c>
      <c r="G422" t="str">
        <f t="shared" si="41"/>
        <v/>
      </c>
      <c r="H422" t="str">
        <f t="shared" si="42"/>
        <v/>
      </c>
      <c r="J422" t="str">
        <f>"_"&amp;_xlfn.CONCAT(Leverancespecifikation!V425:BJ425,Leverancespecifikation!BN425:BZ425)</f>
        <v>_</v>
      </c>
    </row>
    <row r="423" spans="1:10" x14ac:dyDescent="0.25">
      <c r="A423" t="str">
        <f>Leverancespecifikation!C426</f>
        <v>422Køling</v>
      </c>
      <c r="B423" t="str">
        <f>IF(ISNUMBER(FIND("_ARK",Tabel2[[#This Row],[Kilde: 3. Leverancespecifikation
Sammenkædning af kolonnerne (Vxx:BJxx) &amp; (BNxx:BZxx)]],1)),"X","")</f>
        <v/>
      </c>
      <c r="C423" t="str">
        <f t="shared" si="37"/>
        <v/>
      </c>
      <c r="D423" t="str">
        <f t="shared" si="38"/>
        <v/>
      </c>
      <c r="E423" t="str">
        <f t="shared" si="39"/>
        <v/>
      </c>
      <c r="F423" t="str">
        <f t="shared" si="40"/>
        <v/>
      </c>
      <c r="G423" t="str">
        <f t="shared" si="41"/>
        <v/>
      </c>
      <c r="H423" t="str">
        <f t="shared" si="42"/>
        <v/>
      </c>
      <c r="J423" t="str">
        <f>"_"&amp;_xlfn.CONCAT(Leverancespecifikation!V426:BJ426,Leverancespecifikation!BN426:BZ426)</f>
        <v>_</v>
      </c>
    </row>
    <row r="424" spans="1:10" x14ac:dyDescent="0.25">
      <c r="A424" t="str">
        <f>Leverancespecifikation!C427</f>
        <v>423Teknikrum/Teknikområder</v>
      </c>
      <c r="B424" t="str">
        <f>IF(ISNUMBER(FIND("_ARK",Tabel2[[#This Row],[Kilde: 3. Leverancespecifikation
Sammenkædning af kolonnerne (Vxx:BJxx) &amp; (BNxx:BZxx)]],1)),"X","")</f>
        <v/>
      </c>
      <c r="C424" t="str">
        <f t="shared" si="37"/>
        <v/>
      </c>
      <c r="D424" t="str">
        <f t="shared" si="38"/>
        <v/>
      </c>
      <c r="E424" t="str">
        <f t="shared" si="39"/>
        <v>X</v>
      </c>
      <c r="F424" t="str">
        <f t="shared" si="40"/>
        <v/>
      </c>
      <c r="G424" t="str">
        <f t="shared" si="41"/>
        <v/>
      </c>
      <c r="H424" t="str">
        <f t="shared" si="42"/>
        <v/>
      </c>
      <c r="J424" t="str">
        <f>"_"&amp;_xlfn.CONCAT(Leverancespecifikation!V427:BJ427,Leverancespecifikation!BN427:BZ427)</f>
        <v>_VVS200VVS300VVS325VVS325</v>
      </c>
    </row>
    <row r="425" spans="1:10" x14ac:dyDescent="0.25">
      <c r="A425" t="str">
        <f>Leverancespecifikation!C428</f>
        <v>424Skakte (lodrette hovedføringsveje)</v>
      </c>
      <c r="B425" t="str">
        <f>IF(ISNUMBER(FIND("_ARK",Tabel2[[#This Row],[Kilde: 3. Leverancespecifikation
Sammenkædning af kolonnerne (Vxx:BJxx) &amp; (BNxx:BZxx)]],1)),"X","")</f>
        <v/>
      </c>
      <c r="C425" t="str">
        <f t="shared" si="37"/>
        <v/>
      </c>
      <c r="D425" t="str">
        <f t="shared" si="38"/>
        <v/>
      </c>
      <c r="E425" t="str">
        <f t="shared" si="39"/>
        <v>X</v>
      </c>
      <c r="F425" t="str">
        <f t="shared" si="40"/>
        <v/>
      </c>
      <c r="G425" t="str">
        <f t="shared" si="41"/>
        <v/>
      </c>
      <c r="H425" t="str">
        <f t="shared" si="42"/>
        <v/>
      </c>
      <c r="J425" t="str">
        <f>"_"&amp;_xlfn.CONCAT(Leverancespecifikation!V428:BJ428,Leverancespecifikation!BN428:BZ428)</f>
        <v>_VVS200VVS300VVS325VVS325</v>
      </c>
    </row>
    <row r="426" spans="1:10" x14ac:dyDescent="0.25">
      <c r="A426" t="str">
        <f>Leverancespecifikation!C429</f>
        <v>425Vandrette hoved- og fordelingsføringsveje</v>
      </c>
      <c r="B426" t="str">
        <f>IF(ISNUMBER(FIND("_ARK",Tabel2[[#This Row],[Kilde: 3. Leverancespecifikation
Sammenkædning af kolonnerne (Vxx:BJxx) &amp; (BNxx:BZxx)]],1)),"X","")</f>
        <v/>
      </c>
      <c r="C426" t="str">
        <f t="shared" si="37"/>
        <v/>
      </c>
      <c r="D426" t="str">
        <f t="shared" si="38"/>
        <v/>
      </c>
      <c r="E426" t="str">
        <f t="shared" si="39"/>
        <v>X</v>
      </c>
      <c r="F426" t="str">
        <f t="shared" si="40"/>
        <v/>
      </c>
      <c r="G426" t="str">
        <f t="shared" si="41"/>
        <v/>
      </c>
      <c r="H426" t="str">
        <f t="shared" si="42"/>
        <v/>
      </c>
      <c r="J426" t="str">
        <f>"_"&amp;_xlfn.CONCAT(Leverancespecifikation!V429:BJ429,Leverancespecifikation!BN429:BZ429)</f>
        <v>_VVS200VVS300VVS325VVS325</v>
      </c>
    </row>
    <row r="427" spans="1:10" x14ac:dyDescent="0.25">
      <c r="A427" t="str">
        <f>Leverancespecifikation!C430</f>
        <v>426føring til Komponenter og tilslutninger i rum</v>
      </c>
      <c r="B427" t="str">
        <f>IF(ISNUMBER(FIND("_ARK",Tabel2[[#This Row],[Kilde: 3. Leverancespecifikation
Sammenkædning af kolonnerne (Vxx:BJxx) &amp; (BNxx:BZxx)]],1)),"X","")</f>
        <v/>
      </c>
      <c r="C427" t="str">
        <f t="shared" si="37"/>
        <v/>
      </c>
      <c r="D427" t="str">
        <f t="shared" si="38"/>
        <v/>
      </c>
      <c r="E427" t="str">
        <f t="shared" si="39"/>
        <v/>
      </c>
      <c r="F427" t="str">
        <f t="shared" si="40"/>
        <v/>
      </c>
      <c r="G427" t="str">
        <f t="shared" si="41"/>
        <v/>
      </c>
      <c r="H427" t="str">
        <f t="shared" si="42"/>
        <v/>
      </c>
      <c r="J427" t="str">
        <f>"_"&amp;_xlfn.CONCAT(Leverancespecifikation!V430:BJ430,Leverancespecifikation!BN430:BZ430)</f>
        <v>_</v>
      </c>
    </row>
    <row r="428" spans="1:10" x14ac:dyDescent="0.25">
      <c r="A428" t="str">
        <f>Leverancespecifikation!C431</f>
        <v>427Koblingsledninger (Pexrør) i gulv</v>
      </c>
      <c r="B428" t="str">
        <f>IF(ISNUMBER(FIND("_ARK",Tabel2[[#This Row],[Kilde: 3. Leverancespecifikation
Sammenkædning af kolonnerne (Vxx:BJxx) &amp; (BNxx:BZxx)]],1)),"X","")</f>
        <v/>
      </c>
      <c r="C428" t="str">
        <f t="shared" si="37"/>
        <v/>
      </c>
      <c r="D428" t="str">
        <f t="shared" si="38"/>
        <v/>
      </c>
      <c r="E428" t="str">
        <f t="shared" si="39"/>
        <v/>
      </c>
      <c r="F428" t="str">
        <f t="shared" si="40"/>
        <v/>
      </c>
      <c r="G428" t="str">
        <f t="shared" si="41"/>
        <v/>
      </c>
      <c r="H428" t="str">
        <f t="shared" si="42"/>
        <v/>
      </c>
      <c r="J428" t="str">
        <f>"_"&amp;_xlfn.CONCAT(Leverancespecifikation!V431:BJ431,Leverancespecifikation!BN431:BZ431)</f>
        <v>_</v>
      </c>
    </row>
    <row r="429" spans="1:10" x14ac:dyDescent="0.25">
      <c r="A429" t="str">
        <f>Leverancespecifikation!C432</f>
        <v>428Koblingsledninger (Pexrør) i vægge</v>
      </c>
      <c r="B429" t="str">
        <f>IF(ISNUMBER(FIND("_ARK",Tabel2[[#This Row],[Kilde: 3. Leverancespecifikation
Sammenkædning af kolonnerne (Vxx:BJxx) &amp; (BNxx:BZxx)]],1)),"X","")</f>
        <v/>
      </c>
      <c r="C429" t="str">
        <f t="shared" si="37"/>
        <v/>
      </c>
      <c r="D429" t="str">
        <f t="shared" si="38"/>
        <v/>
      </c>
      <c r="E429" t="str">
        <f t="shared" si="39"/>
        <v/>
      </c>
      <c r="F429" t="str">
        <f t="shared" si="40"/>
        <v/>
      </c>
      <c r="G429" t="str">
        <f t="shared" si="41"/>
        <v/>
      </c>
      <c r="H429" t="str">
        <f t="shared" si="42"/>
        <v/>
      </c>
      <c r="J429" t="str">
        <f>"_"&amp;_xlfn.CONCAT(Leverancespecifikation!V432:BJ432,Leverancespecifikation!BN432:BZ432)</f>
        <v>_</v>
      </c>
    </row>
    <row r="430" spans="1:10" x14ac:dyDescent="0.25">
      <c r="A430" t="str">
        <f>Leverancespecifikation!C433</f>
        <v>429Teknisk isolering</v>
      </c>
      <c r="B430" t="str">
        <f>IF(ISNUMBER(FIND("_ARK",Tabel2[[#This Row],[Kilde: 3. Leverancespecifikation
Sammenkædning af kolonnerne (Vxx:BJxx) &amp; (BNxx:BZxx)]],1)),"X","")</f>
        <v/>
      </c>
      <c r="C430" t="str">
        <f t="shared" si="37"/>
        <v/>
      </c>
      <c r="D430" t="str">
        <f t="shared" si="38"/>
        <v/>
      </c>
      <c r="E430" t="str">
        <f t="shared" si="39"/>
        <v>X</v>
      </c>
      <c r="F430" t="str">
        <f t="shared" si="40"/>
        <v/>
      </c>
      <c r="G430" t="str">
        <f t="shared" si="41"/>
        <v/>
      </c>
      <c r="H430" t="str">
        <f t="shared" si="42"/>
        <v/>
      </c>
      <c r="J430" t="str">
        <f>"_"&amp;_xlfn.CONCAT(Leverancespecifikation!V433:BJ433,Leverancespecifikation!BN433:BZ433)</f>
        <v>_VVS200VVS300VVS325VVS325</v>
      </c>
    </row>
    <row r="431" spans="1:10" x14ac:dyDescent="0.25">
      <c r="A431" t="str">
        <f>Leverancespecifikation!C434</f>
        <v>430Bæringer</v>
      </c>
      <c r="B431" t="str">
        <f>IF(ISNUMBER(FIND("_ARK",Tabel2[[#This Row],[Kilde: 3. Leverancespecifikation
Sammenkædning af kolonnerne (Vxx:BJxx) &amp; (BNxx:BZxx)]],1)),"X","")</f>
        <v/>
      </c>
      <c r="C431" t="str">
        <f t="shared" si="37"/>
        <v/>
      </c>
      <c r="D431" t="str">
        <f t="shared" si="38"/>
        <v/>
      </c>
      <c r="E431" t="str">
        <f t="shared" si="39"/>
        <v/>
      </c>
      <c r="F431" t="str">
        <f t="shared" si="40"/>
        <v/>
      </c>
      <c r="G431" t="str">
        <f t="shared" si="41"/>
        <v/>
      </c>
      <c r="H431" t="str">
        <f t="shared" si="42"/>
        <v/>
      </c>
      <c r="J431" t="str">
        <f>"_"&amp;_xlfn.CONCAT(Leverancespecifikation!V434:BJ434,Leverancespecifikation!BN434:BZ434)</f>
        <v>_</v>
      </c>
    </row>
    <row r="432" spans="1:10" x14ac:dyDescent="0.25">
      <c r="A432" t="str">
        <f>Leverancespecifikation!C435</f>
        <v>431Konsoller</v>
      </c>
      <c r="B432" t="str">
        <f>IF(ISNUMBER(FIND("_ARK",Tabel2[[#This Row],[Kilde: 3. Leverancespecifikation
Sammenkædning af kolonnerne (Vxx:BJxx) &amp; (BNxx:BZxx)]],1)),"X","")</f>
        <v/>
      </c>
      <c r="C432" t="str">
        <f t="shared" si="37"/>
        <v/>
      </c>
      <c r="D432" t="str">
        <f t="shared" si="38"/>
        <v/>
      </c>
      <c r="E432" t="str">
        <f t="shared" si="39"/>
        <v/>
      </c>
      <c r="F432" t="str">
        <f t="shared" si="40"/>
        <v/>
      </c>
      <c r="G432" t="str">
        <f t="shared" si="41"/>
        <v/>
      </c>
      <c r="H432" t="str">
        <f t="shared" si="42"/>
        <v/>
      </c>
      <c r="J432" t="str">
        <f>"_"&amp;_xlfn.CONCAT(Leverancespecifikation!V435:BJ435,Leverancespecifikation!BN435:BZ435)</f>
        <v>_</v>
      </c>
    </row>
    <row r="433" spans="1:10" x14ac:dyDescent="0.25">
      <c r="A433" t="str">
        <f>Leverancespecifikation!C436</f>
        <v>432Stativer</v>
      </c>
      <c r="B433" t="str">
        <f>IF(ISNUMBER(FIND("_ARK",Tabel2[[#This Row],[Kilde: 3. Leverancespecifikation
Sammenkædning af kolonnerne (Vxx:BJxx) &amp; (BNxx:BZxx)]],1)),"X","")</f>
        <v/>
      </c>
      <c r="C433" t="str">
        <f t="shared" si="37"/>
        <v/>
      </c>
      <c r="D433" t="str">
        <f t="shared" si="38"/>
        <v/>
      </c>
      <c r="E433" t="str">
        <f t="shared" si="39"/>
        <v/>
      </c>
      <c r="F433" t="str">
        <f t="shared" si="40"/>
        <v/>
      </c>
      <c r="G433" t="str">
        <f t="shared" si="41"/>
        <v/>
      </c>
      <c r="H433" t="str">
        <f t="shared" si="42"/>
        <v/>
      </c>
      <c r="J433" t="str">
        <f>"_"&amp;_xlfn.CONCAT(Leverancespecifikation!V436:BJ436,Leverancespecifikation!BN436:BZ436)</f>
        <v>_</v>
      </c>
    </row>
    <row r="434" spans="1:10" x14ac:dyDescent="0.25">
      <c r="A434" t="str">
        <f>Leverancespecifikation!C437</f>
        <v>433Hul- og recesobjekter</v>
      </c>
      <c r="B434" t="str">
        <f>IF(ISNUMBER(FIND("_ARK",Tabel2[[#This Row],[Kilde: 3. Leverancespecifikation
Sammenkædning af kolonnerne (Vxx:BJxx) &amp; (BNxx:BZxx)]],1)),"X","")</f>
        <v/>
      </c>
      <c r="C434" t="str">
        <f t="shared" si="37"/>
        <v/>
      </c>
      <c r="D434" t="str">
        <f t="shared" si="38"/>
        <v/>
      </c>
      <c r="E434" t="str">
        <f t="shared" si="39"/>
        <v/>
      </c>
      <c r="F434" t="str">
        <f t="shared" si="40"/>
        <v/>
      </c>
      <c r="G434" t="str">
        <f t="shared" si="41"/>
        <v/>
      </c>
      <c r="H434" t="str">
        <f t="shared" si="42"/>
        <v/>
      </c>
      <c r="J434" t="str">
        <f>"_"&amp;_xlfn.CONCAT(Leverancespecifikation!V437:BJ437,Leverancespecifikation!BN437:BZ437)</f>
        <v>_</v>
      </c>
    </row>
    <row r="435" spans="1:10" x14ac:dyDescent="0.25">
      <c r="A435" t="str">
        <f>Leverancespecifikation!C438</f>
        <v>434Hullukninger</v>
      </c>
      <c r="B435" t="str">
        <f>IF(ISNUMBER(FIND("_ARK",Tabel2[[#This Row],[Kilde: 3. Leverancespecifikation
Sammenkædning af kolonnerne (Vxx:BJxx) &amp; (BNxx:BZxx)]],1)),"X","")</f>
        <v/>
      </c>
      <c r="C435" t="str">
        <f t="shared" si="37"/>
        <v/>
      </c>
      <c r="D435" t="str">
        <f t="shared" si="38"/>
        <v/>
      </c>
      <c r="E435" t="str">
        <f t="shared" si="39"/>
        <v/>
      </c>
      <c r="F435" t="str">
        <f t="shared" si="40"/>
        <v/>
      </c>
      <c r="G435" t="str">
        <f t="shared" si="41"/>
        <v/>
      </c>
      <c r="H435" t="str">
        <f t="shared" si="42"/>
        <v/>
      </c>
      <c r="J435" t="str">
        <f>"_"&amp;_xlfn.CONCAT(Leverancespecifikation!V438:BJ438,Leverancespecifikation!BN438:BZ438)</f>
        <v>_</v>
      </c>
    </row>
    <row r="436" spans="1:10" x14ac:dyDescent="0.25">
      <c r="A436" t="str">
        <f>Leverancespecifikation!C439</f>
        <v>435Varme</v>
      </c>
      <c r="B436" t="str">
        <f>IF(ISNUMBER(FIND("_ARK",Tabel2[[#This Row],[Kilde: 3. Leverancespecifikation
Sammenkædning af kolonnerne (Vxx:BJxx) &amp; (BNxx:BZxx)]],1)),"X","")</f>
        <v/>
      </c>
      <c r="C436" t="str">
        <f t="shared" si="37"/>
        <v/>
      </c>
      <c r="D436" t="str">
        <f t="shared" si="38"/>
        <v/>
      </c>
      <c r="E436" t="str">
        <f t="shared" si="39"/>
        <v/>
      </c>
      <c r="F436" t="str">
        <f t="shared" si="40"/>
        <v/>
      </c>
      <c r="G436" t="str">
        <f t="shared" si="41"/>
        <v/>
      </c>
      <c r="H436" t="str">
        <f t="shared" si="42"/>
        <v/>
      </c>
      <c r="J436" t="str">
        <f>"_"&amp;_xlfn.CONCAT(Leverancespecifikation!V439:BJ439,Leverancespecifikation!BN439:BZ439)</f>
        <v>_</v>
      </c>
    </row>
    <row r="437" spans="1:10" x14ac:dyDescent="0.25">
      <c r="A437" t="str">
        <f>Leverancespecifikation!C440</f>
        <v>436Teknikrum/Teknikområder</v>
      </c>
      <c r="B437" t="str">
        <f>IF(ISNUMBER(FIND("_ARK",Tabel2[[#This Row],[Kilde: 3. Leverancespecifikation
Sammenkædning af kolonnerne (Vxx:BJxx) &amp; (BNxx:BZxx)]],1)),"X","")</f>
        <v/>
      </c>
      <c r="C437" t="str">
        <f t="shared" si="37"/>
        <v/>
      </c>
      <c r="D437" t="str">
        <f t="shared" si="38"/>
        <v/>
      </c>
      <c r="E437" t="str">
        <f t="shared" si="39"/>
        <v>X</v>
      </c>
      <c r="F437" t="str">
        <f t="shared" si="40"/>
        <v/>
      </c>
      <c r="G437" t="str">
        <f t="shared" si="41"/>
        <v/>
      </c>
      <c r="H437" t="str">
        <f t="shared" si="42"/>
        <v/>
      </c>
      <c r="J437" t="str">
        <f>"_"&amp;_xlfn.CONCAT(Leverancespecifikation!V440:BJ440,Leverancespecifikation!BN440:BZ440)</f>
        <v>_VVS200VVS300VVS325VVS325</v>
      </c>
    </row>
    <row r="438" spans="1:10" x14ac:dyDescent="0.25">
      <c r="A438" t="str">
        <f>Leverancespecifikation!C441</f>
        <v>437Skakte (lodrette hovedføringsveje)</v>
      </c>
      <c r="B438" t="str">
        <f>IF(ISNUMBER(FIND("_ARK",Tabel2[[#This Row],[Kilde: 3. Leverancespecifikation
Sammenkædning af kolonnerne (Vxx:BJxx) &amp; (BNxx:BZxx)]],1)),"X","")</f>
        <v/>
      </c>
      <c r="C438" t="str">
        <f t="shared" si="37"/>
        <v/>
      </c>
      <c r="D438" t="str">
        <f t="shared" si="38"/>
        <v/>
      </c>
      <c r="E438" t="str">
        <f t="shared" si="39"/>
        <v>X</v>
      </c>
      <c r="F438" t="str">
        <f t="shared" si="40"/>
        <v/>
      </c>
      <c r="G438" t="str">
        <f t="shared" si="41"/>
        <v/>
      </c>
      <c r="H438" t="str">
        <f t="shared" si="42"/>
        <v/>
      </c>
      <c r="J438" t="str">
        <f>"_"&amp;_xlfn.CONCAT(Leverancespecifikation!V441:BJ441,Leverancespecifikation!BN441:BZ441)</f>
        <v>_VVS200VVS300VVS325VVS325</v>
      </c>
    </row>
    <row r="439" spans="1:10" x14ac:dyDescent="0.25">
      <c r="A439" t="str">
        <f>Leverancespecifikation!C442</f>
        <v>438Vandrette hoved- og fordelingsføringsveje</v>
      </c>
      <c r="B439" t="str">
        <f>IF(ISNUMBER(FIND("_ARK",Tabel2[[#This Row],[Kilde: 3. Leverancespecifikation
Sammenkædning af kolonnerne (Vxx:BJxx) &amp; (BNxx:BZxx)]],1)),"X","")</f>
        <v/>
      </c>
      <c r="C439" t="str">
        <f t="shared" si="37"/>
        <v/>
      </c>
      <c r="D439" t="str">
        <f t="shared" si="38"/>
        <v/>
      </c>
      <c r="E439" t="str">
        <f t="shared" si="39"/>
        <v>X</v>
      </c>
      <c r="F439" t="str">
        <f t="shared" si="40"/>
        <v/>
      </c>
      <c r="G439" t="str">
        <f t="shared" si="41"/>
        <v/>
      </c>
      <c r="H439" t="str">
        <f t="shared" si="42"/>
        <v/>
      </c>
      <c r="J439" t="str">
        <f>"_"&amp;_xlfn.CONCAT(Leverancespecifikation!V442:BJ442,Leverancespecifikation!BN442:BZ442)</f>
        <v>_VVS200VVS300VVS325VVS325</v>
      </c>
    </row>
    <row r="440" spans="1:10" x14ac:dyDescent="0.25">
      <c r="A440" t="str">
        <f>Leverancespecifikation!C443</f>
        <v>439føring til Komponenter og tilslutninger i rum</v>
      </c>
      <c r="B440" t="str">
        <f>IF(ISNUMBER(FIND("_ARK",Tabel2[[#This Row],[Kilde: 3. Leverancespecifikation
Sammenkædning af kolonnerne (Vxx:BJxx) &amp; (BNxx:BZxx)]],1)),"X","")</f>
        <v/>
      </c>
      <c r="C440" t="str">
        <f t="shared" si="37"/>
        <v/>
      </c>
      <c r="D440" t="str">
        <f t="shared" si="38"/>
        <v/>
      </c>
      <c r="E440" t="str">
        <f t="shared" si="39"/>
        <v/>
      </c>
      <c r="F440" t="str">
        <f t="shared" si="40"/>
        <v/>
      </c>
      <c r="G440" t="str">
        <f t="shared" si="41"/>
        <v/>
      </c>
      <c r="H440" t="str">
        <f t="shared" si="42"/>
        <v/>
      </c>
      <c r="J440" t="str">
        <f>"_"&amp;_xlfn.CONCAT(Leverancespecifikation!V443:BJ443,Leverancespecifikation!BN443:BZ443)</f>
        <v>_</v>
      </c>
    </row>
    <row r="441" spans="1:10" x14ac:dyDescent="0.25">
      <c r="A441" t="str">
        <f>Leverancespecifikation!C444</f>
        <v>440Koblingsledninger (Pexrør) i gulv</v>
      </c>
      <c r="B441" t="str">
        <f>IF(ISNUMBER(FIND("_ARK",Tabel2[[#This Row],[Kilde: 3. Leverancespecifikation
Sammenkædning af kolonnerne (Vxx:BJxx) &amp; (BNxx:BZxx)]],1)),"X","")</f>
        <v/>
      </c>
      <c r="C441" t="str">
        <f t="shared" si="37"/>
        <v/>
      </c>
      <c r="D441" t="str">
        <f t="shared" si="38"/>
        <v/>
      </c>
      <c r="E441" t="str">
        <f t="shared" si="39"/>
        <v/>
      </c>
      <c r="F441" t="str">
        <f t="shared" si="40"/>
        <v/>
      </c>
      <c r="G441" t="str">
        <f t="shared" si="41"/>
        <v/>
      </c>
      <c r="H441" t="str">
        <f t="shared" si="42"/>
        <v/>
      </c>
      <c r="J441" t="str">
        <f>"_"&amp;_xlfn.CONCAT(Leverancespecifikation!V444:BJ444,Leverancespecifikation!BN444:BZ444)</f>
        <v>_</v>
      </c>
    </row>
    <row r="442" spans="1:10" x14ac:dyDescent="0.25">
      <c r="A442" t="str">
        <f>Leverancespecifikation!C445</f>
        <v>441Koblingsledninger (Pexrør) i vægge</v>
      </c>
      <c r="B442" t="str">
        <f>IF(ISNUMBER(FIND("_ARK",Tabel2[[#This Row],[Kilde: 3. Leverancespecifikation
Sammenkædning af kolonnerne (Vxx:BJxx) &amp; (BNxx:BZxx)]],1)),"X","")</f>
        <v/>
      </c>
      <c r="C442" t="str">
        <f t="shared" si="37"/>
        <v/>
      </c>
      <c r="D442" t="str">
        <f t="shared" si="38"/>
        <v/>
      </c>
      <c r="E442" t="str">
        <f t="shared" si="39"/>
        <v/>
      </c>
      <c r="F442" t="str">
        <f t="shared" si="40"/>
        <v/>
      </c>
      <c r="G442" t="str">
        <f t="shared" si="41"/>
        <v/>
      </c>
      <c r="H442" t="str">
        <f t="shared" si="42"/>
        <v/>
      </c>
      <c r="J442" t="str">
        <f>"_"&amp;_xlfn.CONCAT(Leverancespecifikation!V445:BJ445,Leverancespecifikation!BN445:BZ445)</f>
        <v>_</v>
      </c>
    </row>
    <row r="443" spans="1:10" x14ac:dyDescent="0.25">
      <c r="A443" t="str">
        <f>Leverancespecifikation!C446</f>
        <v>442Teknisk isolering</v>
      </c>
      <c r="B443" t="str">
        <f>IF(ISNUMBER(FIND("_ARK",Tabel2[[#This Row],[Kilde: 3. Leverancespecifikation
Sammenkædning af kolonnerne (Vxx:BJxx) &amp; (BNxx:BZxx)]],1)),"X","")</f>
        <v/>
      </c>
      <c r="C443" t="str">
        <f t="shared" si="37"/>
        <v/>
      </c>
      <c r="D443" t="str">
        <f t="shared" si="38"/>
        <v/>
      </c>
      <c r="E443" t="str">
        <f t="shared" si="39"/>
        <v>X</v>
      </c>
      <c r="F443" t="str">
        <f t="shared" si="40"/>
        <v/>
      </c>
      <c r="G443" t="str">
        <f t="shared" si="41"/>
        <v/>
      </c>
      <c r="H443" t="str">
        <f t="shared" si="42"/>
        <v/>
      </c>
      <c r="J443" t="str">
        <f>"_"&amp;_xlfn.CONCAT(Leverancespecifikation!V446:BJ446,Leverancespecifikation!BN446:BZ446)</f>
        <v>_VVS200VVS300VVS325VVS325</v>
      </c>
    </row>
    <row r="444" spans="1:10" x14ac:dyDescent="0.25">
      <c r="A444" t="str">
        <f>Leverancespecifikation!C447</f>
        <v>443Bæringer</v>
      </c>
      <c r="B444" t="str">
        <f>IF(ISNUMBER(FIND("_ARK",Tabel2[[#This Row],[Kilde: 3. Leverancespecifikation
Sammenkædning af kolonnerne (Vxx:BJxx) &amp; (BNxx:BZxx)]],1)),"X","")</f>
        <v/>
      </c>
      <c r="C444" t="str">
        <f t="shared" si="37"/>
        <v/>
      </c>
      <c r="D444" t="str">
        <f t="shared" si="38"/>
        <v/>
      </c>
      <c r="E444" t="str">
        <f t="shared" si="39"/>
        <v/>
      </c>
      <c r="F444" t="str">
        <f t="shared" si="40"/>
        <v/>
      </c>
      <c r="G444" t="str">
        <f t="shared" si="41"/>
        <v/>
      </c>
      <c r="H444" t="str">
        <f t="shared" si="42"/>
        <v/>
      </c>
      <c r="J444" t="str">
        <f>"_"&amp;_xlfn.CONCAT(Leverancespecifikation!V447:BJ447,Leverancespecifikation!BN447:BZ447)</f>
        <v>_</v>
      </c>
    </row>
    <row r="445" spans="1:10" x14ac:dyDescent="0.25">
      <c r="A445" t="str">
        <f>Leverancespecifikation!C448</f>
        <v>444Konsoller</v>
      </c>
      <c r="B445" t="str">
        <f>IF(ISNUMBER(FIND("_ARK",Tabel2[[#This Row],[Kilde: 3. Leverancespecifikation
Sammenkædning af kolonnerne (Vxx:BJxx) &amp; (BNxx:BZxx)]],1)),"X","")</f>
        <v/>
      </c>
      <c r="C445" t="str">
        <f t="shared" si="37"/>
        <v/>
      </c>
      <c r="D445" t="str">
        <f t="shared" si="38"/>
        <v/>
      </c>
      <c r="E445" t="str">
        <f t="shared" si="39"/>
        <v/>
      </c>
      <c r="F445" t="str">
        <f t="shared" si="40"/>
        <v/>
      </c>
      <c r="G445" t="str">
        <f t="shared" si="41"/>
        <v/>
      </c>
      <c r="H445" t="str">
        <f t="shared" si="42"/>
        <v/>
      </c>
      <c r="J445" t="str">
        <f>"_"&amp;_xlfn.CONCAT(Leverancespecifikation!V448:BJ448,Leverancespecifikation!BN448:BZ448)</f>
        <v>_</v>
      </c>
    </row>
    <row r="446" spans="1:10" x14ac:dyDescent="0.25">
      <c r="A446" t="str">
        <f>Leverancespecifikation!C449</f>
        <v>445Stativer</v>
      </c>
      <c r="B446" t="str">
        <f>IF(ISNUMBER(FIND("_ARK",Tabel2[[#This Row],[Kilde: 3. Leverancespecifikation
Sammenkædning af kolonnerne (Vxx:BJxx) &amp; (BNxx:BZxx)]],1)),"X","")</f>
        <v/>
      </c>
      <c r="C446" t="str">
        <f t="shared" si="37"/>
        <v/>
      </c>
      <c r="D446" t="str">
        <f t="shared" si="38"/>
        <v/>
      </c>
      <c r="E446" t="str">
        <f t="shared" si="39"/>
        <v/>
      </c>
      <c r="F446" t="str">
        <f t="shared" si="40"/>
        <v/>
      </c>
      <c r="G446" t="str">
        <f t="shared" si="41"/>
        <v/>
      </c>
      <c r="H446" t="str">
        <f t="shared" si="42"/>
        <v/>
      </c>
      <c r="J446" t="str">
        <f>"_"&amp;_xlfn.CONCAT(Leverancespecifikation!V449:BJ449,Leverancespecifikation!BN449:BZ449)</f>
        <v>_</v>
      </c>
    </row>
    <row r="447" spans="1:10" x14ac:dyDescent="0.25">
      <c r="A447" t="str">
        <f>Leverancespecifikation!C450</f>
        <v>446Hul- og recesobjekter</v>
      </c>
      <c r="B447" t="str">
        <f>IF(ISNUMBER(FIND("_ARK",Tabel2[[#This Row],[Kilde: 3. Leverancespecifikation
Sammenkædning af kolonnerne (Vxx:BJxx) &amp; (BNxx:BZxx)]],1)),"X","")</f>
        <v/>
      </c>
      <c r="C447" t="str">
        <f t="shared" si="37"/>
        <v/>
      </c>
      <c r="D447" t="str">
        <f t="shared" si="38"/>
        <v/>
      </c>
      <c r="E447" t="str">
        <f t="shared" si="39"/>
        <v/>
      </c>
      <c r="F447" t="str">
        <f t="shared" si="40"/>
        <v/>
      </c>
      <c r="G447" t="str">
        <f t="shared" si="41"/>
        <v/>
      </c>
      <c r="H447" t="str">
        <f t="shared" si="42"/>
        <v/>
      </c>
      <c r="J447" t="str">
        <f>"_"&amp;_xlfn.CONCAT(Leverancespecifikation!V450:BJ450,Leverancespecifikation!BN450:BZ450)</f>
        <v>_</v>
      </c>
    </row>
    <row r="448" spans="1:10" x14ac:dyDescent="0.25">
      <c r="A448" t="str">
        <f>Leverancespecifikation!C451</f>
        <v>447Hullukninger</v>
      </c>
      <c r="B448" t="str">
        <f>IF(ISNUMBER(FIND("_ARK",Tabel2[[#This Row],[Kilde: 3. Leverancespecifikation
Sammenkædning af kolonnerne (Vxx:BJxx) &amp; (BNxx:BZxx)]],1)),"X","")</f>
        <v/>
      </c>
      <c r="C448" t="str">
        <f t="shared" si="37"/>
        <v/>
      </c>
      <c r="D448" t="str">
        <f t="shared" si="38"/>
        <v/>
      </c>
      <c r="E448" t="str">
        <f t="shared" si="39"/>
        <v/>
      </c>
      <c r="F448" t="str">
        <f t="shared" si="40"/>
        <v/>
      </c>
      <c r="G448" t="str">
        <f t="shared" si="41"/>
        <v/>
      </c>
      <c r="H448" t="str">
        <f t="shared" si="42"/>
        <v/>
      </c>
      <c r="J448" t="str">
        <f>"_"&amp;_xlfn.CONCAT(Leverancespecifikation!V451:BJ451,Leverancespecifikation!BN451:BZ451)</f>
        <v>_</v>
      </c>
    </row>
    <row r="449" spans="1:10" x14ac:dyDescent="0.25">
      <c r="A449" t="str">
        <f>Leverancespecifikation!C452</f>
        <v>448Sprinkler</v>
      </c>
      <c r="B449" t="str">
        <f>IF(ISNUMBER(FIND("_ARK",Tabel2[[#This Row],[Kilde: 3. Leverancespecifikation
Sammenkædning af kolonnerne (Vxx:BJxx) &amp; (BNxx:BZxx)]],1)),"X","")</f>
        <v/>
      </c>
      <c r="C449" t="str">
        <f t="shared" si="37"/>
        <v/>
      </c>
      <c r="D449" t="str">
        <f t="shared" si="38"/>
        <v/>
      </c>
      <c r="E449" t="str">
        <f t="shared" si="39"/>
        <v/>
      </c>
      <c r="F449" t="str">
        <f t="shared" si="40"/>
        <v/>
      </c>
      <c r="G449" t="str">
        <f t="shared" si="41"/>
        <v/>
      </c>
      <c r="H449" t="str">
        <f t="shared" si="42"/>
        <v/>
      </c>
      <c r="J449" t="str">
        <f>"_"&amp;_xlfn.CONCAT(Leverancespecifikation!V452:BJ452,Leverancespecifikation!BN452:BZ452)</f>
        <v>_</v>
      </c>
    </row>
    <row r="450" spans="1:10" x14ac:dyDescent="0.25">
      <c r="A450" t="str">
        <f>Leverancespecifikation!C453</f>
        <v>449Teknikrum/Teknikområder</v>
      </c>
      <c r="B450" t="str">
        <f>IF(ISNUMBER(FIND("_ARK",Tabel2[[#This Row],[Kilde: 3. Leverancespecifikation
Sammenkædning af kolonnerne (Vxx:BJxx) &amp; (BNxx:BZxx)]],1)),"X","")</f>
        <v/>
      </c>
      <c r="C450" t="str">
        <f t="shared" si="37"/>
        <v/>
      </c>
      <c r="D450" t="str">
        <f t="shared" si="38"/>
        <v/>
      </c>
      <c r="E450" t="str">
        <f t="shared" si="39"/>
        <v>X</v>
      </c>
      <c r="F450" t="str">
        <f t="shared" si="40"/>
        <v/>
      </c>
      <c r="G450" t="str">
        <f t="shared" si="41"/>
        <v>X</v>
      </c>
      <c r="H450" t="str">
        <f t="shared" si="42"/>
        <v/>
      </c>
      <c r="J450" t="str">
        <f>"_"&amp;_xlfn.CONCAT(Leverancespecifikation!V453:BJ453,Leverancespecifikation!BN453:BZ453)</f>
        <v>_VVS200VVS300VVS300ENT325</v>
      </c>
    </row>
    <row r="451" spans="1:10" x14ac:dyDescent="0.25">
      <c r="A451" t="str">
        <f>Leverancespecifikation!C454</f>
        <v>450Skakte (lodrette hovedføringsveje)</v>
      </c>
      <c r="B451" t="str">
        <f>IF(ISNUMBER(FIND("_ARK",Tabel2[[#This Row],[Kilde: 3. Leverancespecifikation
Sammenkædning af kolonnerne (Vxx:BJxx) &amp; (BNxx:BZxx)]],1)),"X","")</f>
        <v/>
      </c>
      <c r="C451" t="str">
        <f t="shared" ref="C451:C514" si="43">IF(ISNUMBER(FIND("KON",J451,1)),"X","")</f>
        <v/>
      </c>
      <c r="D451" t="str">
        <f t="shared" ref="D451:D514" si="44">IF(ISNUMBER(FIND("EL",J451,1)),"X","")</f>
        <v/>
      </c>
      <c r="E451" t="str">
        <f t="shared" ref="E451:E514" si="45">IF(ISNUMBER(FIND("VVS",J451,1)),"X","")</f>
        <v>X</v>
      </c>
      <c r="F451" t="str">
        <f t="shared" ref="F451:F514" si="46">IF(ISNUMBER(FIND("VEN",J451,1)),"X","")</f>
        <v/>
      </c>
      <c r="G451" t="str">
        <f t="shared" ref="G451:G514" si="47">IF(ISNUMBER(FIND("ENT",J451,1)),"X","")</f>
        <v>X</v>
      </c>
      <c r="H451" t="str">
        <f t="shared" ref="H451:H514" si="48">IF(ISNUMBER(FIND("LAN",J451,1)),"X","")</f>
        <v/>
      </c>
      <c r="J451" t="str">
        <f>"_"&amp;_xlfn.CONCAT(Leverancespecifikation!V454:BJ454,Leverancespecifikation!BN454:BZ454)</f>
        <v>_VVS200VVS300VVS300ENT325</v>
      </c>
    </row>
    <row r="452" spans="1:10" x14ac:dyDescent="0.25">
      <c r="A452" t="str">
        <f>Leverancespecifikation!C455</f>
        <v>451Vandrette hoved- og fordelingsføringsveje</v>
      </c>
      <c r="B452" t="str">
        <f>IF(ISNUMBER(FIND("_ARK",Tabel2[[#This Row],[Kilde: 3. Leverancespecifikation
Sammenkædning af kolonnerne (Vxx:BJxx) &amp; (BNxx:BZxx)]],1)),"X","")</f>
        <v/>
      </c>
      <c r="C452" t="str">
        <f t="shared" si="43"/>
        <v/>
      </c>
      <c r="D452" t="str">
        <f t="shared" si="44"/>
        <v/>
      </c>
      <c r="E452" t="str">
        <f t="shared" si="45"/>
        <v>X</v>
      </c>
      <c r="F452" t="str">
        <f t="shared" si="46"/>
        <v/>
      </c>
      <c r="G452" t="str">
        <f t="shared" si="47"/>
        <v>X</v>
      </c>
      <c r="H452" t="str">
        <f t="shared" si="48"/>
        <v/>
      </c>
      <c r="J452" t="str">
        <f>"_"&amp;_xlfn.CONCAT(Leverancespecifikation!V455:BJ455,Leverancespecifikation!BN455:BZ455)</f>
        <v>_VVS200VVS300VVS300ENT325</v>
      </c>
    </row>
    <row r="453" spans="1:10" x14ac:dyDescent="0.25">
      <c r="A453" t="str">
        <f>Leverancespecifikation!C456</f>
        <v>452føring til Komponenter og tilslutninger i rum</v>
      </c>
      <c r="B453" t="str">
        <f>IF(ISNUMBER(FIND("_ARK",Tabel2[[#This Row],[Kilde: 3. Leverancespecifikation
Sammenkædning af kolonnerne (Vxx:BJxx) &amp; (BNxx:BZxx)]],1)),"X","")</f>
        <v/>
      </c>
      <c r="C453" t="str">
        <f t="shared" si="43"/>
        <v/>
      </c>
      <c r="D453" t="str">
        <f t="shared" si="44"/>
        <v/>
      </c>
      <c r="E453" t="str">
        <f t="shared" si="45"/>
        <v/>
      </c>
      <c r="F453" t="str">
        <f t="shared" si="46"/>
        <v/>
      </c>
      <c r="G453" t="str">
        <f t="shared" si="47"/>
        <v/>
      </c>
      <c r="H453" t="str">
        <f t="shared" si="48"/>
        <v/>
      </c>
      <c r="J453" t="str">
        <f>"_"&amp;_xlfn.CONCAT(Leverancespecifikation!V456:BJ456,Leverancespecifikation!BN456:BZ456)</f>
        <v>_</v>
      </c>
    </row>
    <row r="454" spans="1:10" x14ac:dyDescent="0.25">
      <c r="A454" t="str">
        <f>Leverancespecifikation!C457</f>
        <v>453Teknisk isolering</v>
      </c>
      <c r="B454" t="str">
        <f>IF(ISNUMBER(FIND("_ARK",Tabel2[[#This Row],[Kilde: 3. Leverancespecifikation
Sammenkædning af kolonnerne (Vxx:BJxx) &amp; (BNxx:BZxx)]],1)),"X","")</f>
        <v/>
      </c>
      <c r="C454" t="str">
        <f t="shared" si="43"/>
        <v/>
      </c>
      <c r="D454" t="str">
        <f t="shared" si="44"/>
        <v/>
      </c>
      <c r="E454" t="str">
        <f t="shared" si="45"/>
        <v>X</v>
      </c>
      <c r="F454" t="str">
        <f t="shared" si="46"/>
        <v/>
      </c>
      <c r="G454" t="str">
        <f t="shared" si="47"/>
        <v>X</v>
      </c>
      <c r="H454" t="str">
        <f t="shared" si="48"/>
        <v/>
      </c>
      <c r="J454" t="str">
        <f>"_"&amp;_xlfn.CONCAT(Leverancespecifikation!V457:BJ457,Leverancespecifikation!BN457:BZ457)</f>
        <v>_VVS200VVS300VVS300ENT325</v>
      </c>
    </row>
    <row r="455" spans="1:10" x14ac:dyDescent="0.25">
      <c r="A455" t="str">
        <f>Leverancespecifikation!C458</f>
        <v>454Bæringer</v>
      </c>
      <c r="B455" t="str">
        <f>IF(ISNUMBER(FIND("_ARK",Tabel2[[#This Row],[Kilde: 3. Leverancespecifikation
Sammenkædning af kolonnerne (Vxx:BJxx) &amp; (BNxx:BZxx)]],1)),"X","")</f>
        <v/>
      </c>
      <c r="C455" t="str">
        <f t="shared" si="43"/>
        <v/>
      </c>
      <c r="D455" t="str">
        <f t="shared" si="44"/>
        <v/>
      </c>
      <c r="E455" t="str">
        <f t="shared" si="45"/>
        <v/>
      </c>
      <c r="F455" t="str">
        <f t="shared" si="46"/>
        <v/>
      </c>
      <c r="G455" t="str">
        <f t="shared" si="47"/>
        <v/>
      </c>
      <c r="H455" t="str">
        <f t="shared" si="48"/>
        <v/>
      </c>
      <c r="J455" t="str">
        <f>"_"&amp;_xlfn.CONCAT(Leverancespecifikation!V458:BJ458,Leverancespecifikation!BN458:BZ458)</f>
        <v>_</v>
      </c>
    </row>
    <row r="456" spans="1:10" x14ac:dyDescent="0.25">
      <c r="A456" t="str">
        <f>Leverancespecifikation!C459</f>
        <v>455Konsoller</v>
      </c>
      <c r="B456" t="str">
        <f>IF(ISNUMBER(FIND("_ARK",Tabel2[[#This Row],[Kilde: 3. Leverancespecifikation
Sammenkædning af kolonnerne (Vxx:BJxx) &amp; (BNxx:BZxx)]],1)),"X","")</f>
        <v/>
      </c>
      <c r="C456" t="str">
        <f t="shared" si="43"/>
        <v/>
      </c>
      <c r="D456" t="str">
        <f t="shared" si="44"/>
        <v/>
      </c>
      <c r="E456" t="str">
        <f t="shared" si="45"/>
        <v/>
      </c>
      <c r="F456" t="str">
        <f t="shared" si="46"/>
        <v/>
      </c>
      <c r="G456" t="str">
        <f t="shared" si="47"/>
        <v/>
      </c>
      <c r="H456" t="str">
        <f t="shared" si="48"/>
        <v/>
      </c>
      <c r="J456" t="str">
        <f>"_"&amp;_xlfn.CONCAT(Leverancespecifikation!V459:BJ459,Leverancespecifikation!BN459:BZ459)</f>
        <v>_</v>
      </c>
    </row>
    <row r="457" spans="1:10" x14ac:dyDescent="0.25">
      <c r="A457" t="str">
        <f>Leverancespecifikation!C460</f>
        <v>456Stativer</v>
      </c>
      <c r="B457" t="str">
        <f>IF(ISNUMBER(FIND("_ARK",Tabel2[[#This Row],[Kilde: 3. Leverancespecifikation
Sammenkædning af kolonnerne (Vxx:BJxx) &amp; (BNxx:BZxx)]],1)),"X","")</f>
        <v/>
      </c>
      <c r="C457" t="str">
        <f t="shared" si="43"/>
        <v/>
      </c>
      <c r="D457" t="str">
        <f t="shared" si="44"/>
        <v/>
      </c>
      <c r="E457" t="str">
        <f t="shared" si="45"/>
        <v/>
      </c>
      <c r="F457" t="str">
        <f t="shared" si="46"/>
        <v/>
      </c>
      <c r="G457" t="str">
        <f t="shared" si="47"/>
        <v/>
      </c>
      <c r="H457" t="str">
        <f t="shared" si="48"/>
        <v/>
      </c>
      <c r="J457" t="str">
        <f>"_"&amp;_xlfn.CONCAT(Leverancespecifikation!V460:BJ460,Leverancespecifikation!BN460:BZ460)</f>
        <v>_</v>
      </c>
    </row>
    <row r="458" spans="1:10" x14ac:dyDescent="0.25">
      <c r="A458" t="str">
        <f>Leverancespecifikation!C461</f>
        <v>457Hul- og recesobjekter</v>
      </c>
      <c r="B458" t="str">
        <f>IF(ISNUMBER(FIND("_ARK",Tabel2[[#This Row],[Kilde: 3. Leverancespecifikation
Sammenkædning af kolonnerne (Vxx:BJxx) &amp; (BNxx:BZxx)]],1)),"X","")</f>
        <v/>
      </c>
      <c r="C458" t="str">
        <f t="shared" si="43"/>
        <v/>
      </c>
      <c r="D458" t="str">
        <f t="shared" si="44"/>
        <v/>
      </c>
      <c r="E458" t="str">
        <f t="shared" si="45"/>
        <v/>
      </c>
      <c r="F458" t="str">
        <f t="shared" si="46"/>
        <v/>
      </c>
      <c r="G458" t="str">
        <f t="shared" si="47"/>
        <v/>
      </c>
      <c r="H458" t="str">
        <f t="shared" si="48"/>
        <v/>
      </c>
      <c r="J458" t="str">
        <f>"_"&amp;_xlfn.CONCAT(Leverancespecifikation!V461:BJ461,Leverancespecifikation!BN461:BZ461)</f>
        <v>_</v>
      </c>
    </row>
    <row r="459" spans="1:10" x14ac:dyDescent="0.25">
      <c r="A459" t="str">
        <f>Leverancespecifikation!C462</f>
        <v>458Hullukninger</v>
      </c>
      <c r="B459" t="str">
        <f>IF(ISNUMBER(FIND("_ARK",Tabel2[[#This Row],[Kilde: 3. Leverancespecifikation
Sammenkædning af kolonnerne (Vxx:BJxx) &amp; (BNxx:BZxx)]],1)),"X","")</f>
        <v/>
      </c>
      <c r="C459" t="str">
        <f t="shared" si="43"/>
        <v/>
      </c>
      <c r="D459" t="str">
        <f t="shared" si="44"/>
        <v/>
      </c>
      <c r="E459" t="str">
        <f t="shared" si="45"/>
        <v/>
      </c>
      <c r="F459" t="str">
        <f t="shared" si="46"/>
        <v/>
      </c>
      <c r="G459" t="str">
        <f t="shared" si="47"/>
        <v/>
      </c>
      <c r="H459" t="str">
        <f t="shared" si="48"/>
        <v/>
      </c>
      <c r="J459" t="str">
        <f>"_"&amp;_xlfn.CONCAT(Leverancespecifikation!V462:BJ462,Leverancespecifikation!BN462:BZ462)</f>
        <v>_</v>
      </c>
    </row>
    <row r="460" spans="1:10" x14ac:dyDescent="0.25">
      <c r="A460" t="str">
        <f>Leverancespecifikation!C463</f>
        <v>459Mekanisk udstyr</v>
      </c>
      <c r="B460" t="str">
        <f>IF(ISNUMBER(FIND("_ARK",Tabel2[[#This Row],[Kilde: 3. Leverancespecifikation
Sammenkædning af kolonnerne (Vxx:BJxx) &amp; (BNxx:BZxx)]],1)),"X","")</f>
        <v/>
      </c>
      <c r="C460" t="str">
        <f t="shared" si="43"/>
        <v/>
      </c>
      <c r="D460" t="str">
        <f t="shared" si="44"/>
        <v/>
      </c>
      <c r="E460" t="str">
        <f t="shared" si="45"/>
        <v/>
      </c>
      <c r="F460" t="str">
        <f t="shared" si="46"/>
        <v/>
      </c>
      <c r="G460" t="str">
        <f t="shared" si="47"/>
        <v/>
      </c>
      <c r="H460" t="str">
        <f t="shared" si="48"/>
        <v/>
      </c>
      <c r="J460" t="str">
        <f>"_"&amp;_xlfn.CONCAT(Leverancespecifikation!V463:BJ463,Leverancespecifikation!BN463:BZ463)</f>
        <v>_</v>
      </c>
    </row>
    <row r="461" spans="1:10" x14ac:dyDescent="0.25">
      <c r="A461" t="str">
        <f>Leverancespecifikation!C464</f>
        <v>460Kloak / LAR systemer undenfor fundament</v>
      </c>
      <c r="B461" t="str">
        <f>IF(ISNUMBER(FIND("_ARK",Tabel2[[#This Row],[Kilde: 3. Leverancespecifikation
Sammenkædning af kolonnerne (Vxx:BJxx) &amp; (BNxx:BZxx)]],1)),"X","")</f>
        <v/>
      </c>
      <c r="C461" t="str">
        <f t="shared" si="43"/>
        <v/>
      </c>
      <c r="D461" t="str">
        <f t="shared" si="44"/>
        <v/>
      </c>
      <c r="E461" t="str">
        <f t="shared" si="45"/>
        <v/>
      </c>
      <c r="F461" t="str">
        <f t="shared" si="46"/>
        <v/>
      </c>
      <c r="G461" t="str">
        <f t="shared" si="47"/>
        <v/>
      </c>
      <c r="H461" t="str">
        <f t="shared" si="48"/>
        <v/>
      </c>
      <c r="J461" t="str">
        <f>"_"&amp;_xlfn.CONCAT(Leverancespecifikation!V464:BJ464,Leverancespecifikation!BN464:BZ464)</f>
        <v>_</v>
      </c>
    </row>
    <row r="462" spans="1:10" x14ac:dyDescent="0.25">
      <c r="A462" t="str">
        <f>Leverancespecifikation!C465</f>
        <v>461Brønde</v>
      </c>
      <c r="B462" t="str">
        <f>IF(ISNUMBER(FIND("_ARK",Tabel2[[#This Row],[Kilde: 3. Leverancespecifikation
Sammenkædning af kolonnerne (Vxx:BJxx) &amp; (BNxx:BZxx)]],1)),"X","")</f>
        <v/>
      </c>
      <c r="C462" t="str">
        <f t="shared" si="43"/>
        <v/>
      </c>
      <c r="D462" t="str">
        <f t="shared" si="44"/>
        <v/>
      </c>
      <c r="E462" t="str">
        <f t="shared" si="45"/>
        <v/>
      </c>
      <c r="F462" t="str">
        <f t="shared" si="46"/>
        <v/>
      </c>
      <c r="G462" t="str">
        <f t="shared" si="47"/>
        <v/>
      </c>
      <c r="H462" t="str">
        <f t="shared" si="48"/>
        <v/>
      </c>
      <c r="J462" t="str">
        <f>"_"&amp;_xlfn.CONCAT(Leverancespecifikation!V465:BJ465,Leverancespecifikation!BN465:BZ465)</f>
        <v>_</v>
      </c>
    </row>
    <row r="463" spans="1:10" x14ac:dyDescent="0.25">
      <c r="A463" t="str">
        <f>Leverancespecifikation!C466</f>
        <v>462Udskillere (Olie, fedt, benzin o.l.)</v>
      </c>
      <c r="B463" t="str">
        <f>IF(ISNUMBER(FIND("_ARK",Tabel2[[#This Row],[Kilde: 3. Leverancespecifikation
Sammenkædning af kolonnerne (Vxx:BJxx) &amp; (BNxx:BZxx)]],1)),"X","")</f>
        <v/>
      </c>
      <c r="C463" t="str">
        <f t="shared" si="43"/>
        <v/>
      </c>
      <c r="D463" t="str">
        <f t="shared" si="44"/>
        <v/>
      </c>
      <c r="E463" t="str">
        <f t="shared" si="45"/>
        <v/>
      </c>
      <c r="F463" t="str">
        <f t="shared" si="46"/>
        <v/>
      </c>
      <c r="G463" t="str">
        <f t="shared" si="47"/>
        <v/>
      </c>
      <c r="H463" t="str">
        <f t="shared" si="48"/>
        <v/>
      </c>
      <c r="J463" t="str">
        <f>"_"&amp;_xlfn.CONCAT(Leverancespecifikation!V466:BJ466,Leverancespecifikation!BN466:BZ466)</f>
        <v>_</v>
      </c>
    </row>
    <row r="464" spans="1:10" x14ac:dyDescent="0.25">
      <c r="A464" t="str">
        <f>Leverancespecifikation!C467</f>
        <v>463Bassiner</v>
      </c>
      <c r="B464" t="str">
        <f>IF(ISNUMBER(FIND("_ARK",Tabel2[[#This Row],[Kilde: 3. Leverancespecifikation
Sammenkædning af kolonnerne (Vxx:BJxx) &amp; (BNxx:BZxx)]],1)),"X","")</f>
        <v/>
      </c>
      <c r="C464" t="str">
        <f t="shared" si="43"/>
        <v/>
      </c>
      <c r="D464" t="str">
        <f t="shared" si="44"/>
        <v/>
      </c>
      <c r="E464" t="str">
        <f t="shared" si="45"/>
        <v/>
      </c>
      <c r="F464" t="str">
        <f t="shared" si="46"/>
        <v/>
      </c>
      <c r="G464" t="str">
        <f t="shared" si="47"/>
        <v/>
      </c>
      <c r="H464" t="str">
        <f t="shared" si="48"/>
        <v/>
      </c>
      <c r="J464" t="str">
        <f>"_"&amp;_xlfn.CONCAT(Leverancespecifikation!V467:BJ467,Leverancespecifikation!BN467:BZ467)</f>
        <v>_</v>
      </c>
    </row>
    <row r="465" spans="1:10" x14ac:dyDescent="0.25">
      <c r="A465" t="str">
        <f>Leverancespecifikation!C468</f>
        <v>464Spejlbassiner</v>
      </c>
      <c r="B465" t="str">
        <f>IF(ISNUMBER(FIND("_ARK",Tabel2[[#This Row],[Kilde: 3. Leverancespecifikation
Sammenkædning af kolonnerne (Vxx:BJxx) &amp; (BNxx:BZxx)]],1)),"X","")</f>
        <v/>
      </c>
      <c r="C465" t="str">
        <f t="shared" si="43"/>
        <v/>
      </c>
      <c r="D465" t="str">
        <f t="shared" si="44"/>
        <v/>
      </c>
      <c r="E465" t="str">
        <f t="shared" si="45"/>
        <v/>
      </c>
      <c r="F465" t="str">
        <f t="shared" si="46"/>
        <v/>
      </c>
      <c r="G465" t="str">
        <f t="shared" si="47"/>
        <v/>
      </c>
      <c r="H465" t="str">
        <f t="shared" si="48"/>
        <v/>
      </c>
      <c r="J465" t="str">
        <f>"_"&amp;_xlfn.CONCAT(Leverancespecifikation!V468:BJ468,Leverancespecifikation!BN468:BZ468)</f>
        <v>_</v>
      </c>
    </row>
    <row r="466" spans="1:10" x14ac:dyDescent="0.25">
      <c r="A466" t="str">
        <f>Leverancespecifikation!C469</f>
        <v>465Overløbsbassiner</v>
      </c>
      <c r="B466" t="str">
        <f>IF(ISNUMBER(FIND("_ARK",Tabel2[[#This Row],[Kilde: 3. Leverancespecifikation
Sammenkædning af kolonnerne (Vxx:BJxx) &amp; (BNxx:BZxx)]],1)),"X","")</f>
        <v/>
      </c>
      <c r="C466" t="str">
        <f t="shared" si="43"/>
        <v/>
      </c>
      <c r="D466" t="str">
        <f t="shared" si="44"/>
        <v/>
      </c>
      <c r="E466" t="str">
        <f t="shared" si="45"/>
        <v/>
      </c>
      <c r="F466" t="str">
        <f t="shared" si="46"/>
        <v/>
      </c>
      <c r="G466" t="str">
        <f t="shared" si="47"/>
        <v/>
      </c>
      <c r="H466" t="str">
        <f t="shared" si="48"/>
        <v/>
      </c>
      <c r="J466" t="str">
        <f>"_"&amp;_xlfn.CONCAT(Leverancespecifikation!V469:BJ469,Leverancespecifikation!BN469:BZ469)</f>
        <v>_</v>
      </c>
    </row>
    <row r="467" spans="1:10" x14ac:dyDescent="0.25">
      <c r="A467" t="str">
        <f>Leverancespecifikation!C470</f>
        <v>466Springvand</v>
      </c>
      <c r="B467" t="str">
        <f>IF(ISNUMBER(FIND("_ARK",Tabel2[[#This Row],[Kilde: 3. Leverancespecifikation
Sammenkædning af kolonnerne (Vxx:BJxx) &amp; (BNxx:BZxx)]],1)),"X","")</f>
        <v/>
      </c>
      <c r="C467" t="str">
        <f t="shared" si="43"/>
        <v/>
      </c>
      <c r="D467" t="str">
        <f t="shared" si="44"/>
        <v/>
      </c>
      <c r="E467" t="str">
        <f t="shared" si="45"/>
        <v/>
      </c>
      <c r="F467" t="str">
        <f t="shared" si="46"/>
        <v/>
      </c>
      <c r="G467" t="str">
        <f t="shared" si="47"/>
        <v/>
      </c>
      <c r="H467" t="str">
        <f t="shared" si="48"/>
        <v/>
      </c>
      <c r="J467" t="str">
        <f>"_"&amp;_xlfn.CONCAT(Leverancespecifikation!V470:BJ470,Leverancespecifikation!BN470:BZ470)</f>
        <v>_</v>
      </c>
    </row>
    <row r="468" spans="1:10" x14ac:dyDescent="0.25">
      <c r="A468" t="str">
        <f>Leverancespecifikation!C471</f>
        <v>467Kloak / LAR systemer under bygning (Fra terrændæk og ned)</v>
      </c>
      <c r="B468" t="str">
        <f>IF(ISNUMBER(FIND("_ARK",Tabel2[[#This Row],[Kilde: 3. Leverancespecifikation
Sammenkædning af kolonnerne (Vxx:BJxx) &amp; (BNxx:BZxx)]],1)),"X","")</f>
        <v/>
      </c>
      <c r="C468" t="str">
        <f t="shared" si="43"/>
        <v/>
      </c>
      <c r="D468" t="str">
        <f t="shared" si="44"/>
        <v/>
      </c>
      <c r="E468" t="str">
        <f t="shared" si="45"/>
        <v/>
      </c>
      <c r="F468" t="str">
        <f t="shared" si="46"/>
        <v/>
      </c>
      <c r="G468" t="str">
        <f t="shared" si="47"/>
        <v/>
      </c>
      <c r="H468" t="str">
        <f t="shared" si="48"/>
        <v/>
      </c>
      <c r="J468" t="str">
        <f>"_"&amp;_xlfn.CONCAT(Leverancespecifikation!V471:BJ471,Leverancespecifikation!BN471:BZ471)</f>
        <v>_</v>
      </c>
    </row>
    <row r="469" spans="1:10" x14ac:dyDescent="0.25">
      <c r="A469" t="str">
        <f>Leverancespecifikation!C472</f>
        <v>468Brønde</v>
      </c>
      <c r="B469" t="str">
        <f>IF(ISNUMBER(FIND("_ARK",Tabel2[[#This Row],[Kilde: 3. Leverancespecifikation
Sammenkædning af kolonnerne (Vxx:BJxx) &amp; (BNxx:BZxx)]],1)),"X","")</f>
        <v/>
      </c>
      <c r="C469" t="str">
        <f t="shared" si="43"/>
        <v/>
      </c>
      <c r="D469" t="str">
        <f t="shared" si="44"/>
        <v/>
      </c>
      <c r="E469" t="str">
        <f t="shared" si="45"/>
        <v>X</v>
      </c>
      <c r="F469" t="str">
        <f t="shared" si="46"/>
        <v/>
      </c>
      <c r="G469" t="str">
        <f t="shared" si="47"/>
        <v/>
      </c>
      <c r="H469" t="str">
        <f t="shared" si="48"/>
        <v/>
      </c>
      <c r="J469" t="str">
        <f>"_"&amp;_xlfn.CONCAT(Leverancespecifikation!V472:BJ472,Leverancespecifikation!BN472:BZ472)</f>
        <v>_VVS200VVS300VVS325VVS325</v>
      </c>
    </row>
    <row r="470" spans="1:10" x14ac:dyDescent="0.25">
      <c r="A470" t="str">
        <f>Leverancespecifikation!C473</f>
        <v>469Udskillere (Olie, fedt, benzin o.l.)</v>
      </c>
      <c r="B470" t="str">
        <f>IF(ISNUMBER(FIND("_ARK",Tabel2[[#This Row],[Kilde: 3. Leverancespecifikation
Sammenkædning af kolonnerne (Vxx:BJxx) &amp; (BNxx:BZxx)]],1)),"X","")</f>
        <v/>
      </c>
      <c r="C470" t="str">
        <f t="shared" si="43"/>
        <v/>
      </c>
      <c r="D470" t="str">
        <f t="shared" si="44"/>
        <v/>
      </c>
      <c r="E470" t="str">
        <f t="shared" si="45"/>
        <v>X</v>
      </c>
      <c r="F470" t="str">
        <f t="shared" si="46"/>
        <v/>
      </c>
      <c r="G470" t="str">
        <f t="shared" si="47"/>
        <v/>
      </c>
      <c r="H470" t="str">
        <f t="shared" si="48"/>
        <v/>
      </c>
      <c r="J470" t="str">
        <f>"_"&amp;_xlfn.CONCAT(Leverancespecifikation!V473:BJ473,Leverancespecifikation!BN473:BZ473)</f>
        <v>_VVS200VVS300VVS325VVS325</v>
      </c>
    </row>
    <row r="471" spans="1:10" x14ac:dyDescent="0.25">
      <c r="A471" t="str">
        <f>Leverancespecifikation!C474</f>
        <v>470Vand</v>
      </c>
      <c r="B471" t="str">
        <f>IF(ISNUMBER(FIND("_ARK",Tabel2[[#This Row],[Kilde: 3. Leverancespecifikation
Sammenkædning af kolonnerne (Vxx:BJxx) &amp; (BNxx:BZxx)]],1)),"X","")</f>
        <v/>
      </c>
      <c r="C471" t="str">
        <f t="shared" si="43"/>
        <v/>
      </c>
      <c r="D471" t="str">
        <f t="shared" si="44"/>
        <v/>
      </c>
      <c r="E471" t="str">
        <f t="shared" si="45"/>
        <v/>
      </c>
      <c r="F471" t="str">
        <f t="shared" si="46"/>
        <v/>
      </c>
      <c r="G471" t="str">
        <f t="shared" si="47"/>
        <v/>
      </c>
      <c r="H471" t="str">
        <f t="shared" si="48"/>
        <v/>
      </c>
      <c r="J471" t="str">
        <f>"_"&amp;_xlfn.CONCAT(Leverancespecifikation!V474:BJ474,Leverancespecifikation!BN474:BZ474)</f>
        <v>_</v>
      </c>
    </row>
    <row r="472" spans="1:10" x14ac:dyDescent="0.25">
      <c r="A472" t="str">
        <f>Leverancespecifikation!C475</f>
        <v>471Målerarrangement</v>
      </c>
      <c r="B472" t="str">
        <f>IF(ISNUMBER(FIND("_ARK",Tabel2[[#This Row],[Kilde: 3. Leverancespecifikation
Sammenkædning af kolonnerne (Vxx:BJxx) &amp; (BNxx:BZxx)]],1)),"X","")</f>
        <v/>
      </c>
      <c r="C472" t="str">
        <f t="shared" si="43"/>
        <v/>
      </c>
      <c r="D472" t="str">
        <f t="shared" si="44"/>
        <v/>
      </c>
      <c r="E472" t="str">
        <f t="shared" si="45"/>
        <v>X</v>
      </c>
      <c r="F472" t="str">
        <f t="shared" si="46"/>
        <v/>
      </c>
      <c r="G472" t="str">
        <f t="shared" si="47"/>
        <v/>
      </c>
      <c r="H472" t="str">
        <f t="shared" si="48"/>
        <v/>
      </c>
      <c r="J472" t="str">
        <f>"_"&amp;_xlfn.CONCAT(Leverancespecifikation!V475:BJ475,Leverancespecifikation!BN475:BZ475)</f>
        <v>_VVS200VVS300VVS325VVS325</v>
      </c>
    </row>
    <row r="473" spans="1:10" x14ac:dyDescent="0.25">
      <c r="A473" t="str">
        <f>Leverancespecifikation!C476</f>
        <v>472Cirkulationspumper</v>
      </c>
      <c r="B473" t="str">
        <f>IF(ISNUMBER(FIND("_ARK",Tabel2[[#This Row],[Kilde: 3. Leverancespecifikation
Sammenkædning af kolonnerne (Vxx:BJxx) &amp; (BNxx:BZxx)]],1)),"X","")</f>
        <v/>
      </c>
      <c r="C473" t="str">
        <f t="shared" si="43"/>
        <v/>
      </c>
      <c r="D473" t="str">
        <f t="shared" si="44"/>
        <v/>
      </c>
      <c r="E473" t="str">
        <f t="shared" si="45"/>
        <v/>
      </c>
      <c r="F473" t="str">
        <f t="shared" si="46"/>
        <v/>
      </c>
      <c r="G473" t="str">
        <f t="shared" si="47"/>
        <v/>
      </c>
      <c r="H473" t="str">
        <f t="shared" si="48"/>
        <v/>
      </c>
      <c r="J473" t="str">
        <f>"_"&amp;_xlfn.CONCAT(Leverancespecifikation!V476:BJ476,Leverancespecifikation!BN476:BZ476)</f>
        <v>_</v>
      </c>
    </row>
    <row r="474" spans="1:10" x14ac:dyDescent="0.25">
      <c r="A474" t="str">
        <f>Leverancespecifikation!C477</f>
        <v>473Fordelerrør til vand</v>
      </c>
      <c r="B474" t="str">
        <f>IF(ISNUMBER(FIND("_ARK",Tabel2[[#This Row],[Kilde: 3. Leverancespecifikation
Sammenkædning af kolonnerne (Vxx:BJxx) &amp; (BNxx:BZxx)]],1)),"X","")</f>
        <v/>
      </c>
      <c r="C474" t="str">
        <f t="shared" si="43"/>
        <v/>
      </c>
      <c r="D474" t="str">
        <f t="shared" si="44"/>
        <v/>
      </c>
      <c r="E474" t="str">
        <f t="shared" si="45"/>
        <v>X</v>
      </c>
      <c r="F474" t="str">
        <f t="shared" si="46"/>
        <v/>
      </c>
      <c r="G474" t="str">
        <f t="shared" si="47"/>
        <v/>
      </c>
      <c r="H474" t="str">
        <f t="shared" si="48"/>
        <v/>
      </c>
      <c r="J474" t="str">
        <f>"_"&amp;_xlfn.CONCAT(Leverancespecifikation!V477:BJ477,Leverancespecifikation!BN477:BZ477)</f>
        <v>_VVS325VVS325</v>
      </c>
    </row>
    <row r="475" spans="1:10" x14ac:dyDescent="0.25">
      <c r="A475" t="str">
        <f>Leverancespecifikation!C478</f>
        <v>474Trykforøgeranlæg</v>
      </c>
      <c r="B475" t="str">
        <f>IF(ISNUMBER(FIND("_ARK",Tabel2[[#This Row],[Kilde: 3. Leverancespecifikation
Sammenkædning af kolonnerne (Vxx:BJxx) &amp; (BNxx:BZxx)]],1)),"X","")</f>
        <v/>
      </c>
      <c r="C475" t="str">
        <f t="shared" si="43"/>
        <v/>
      </c>
      <c r="D475" t="str">
        <f t="shared" si="44"/>
        <v/>
      </c>
      <c r="E475" t="str">
        <f t="shared" si="45"/>
        <v>X</v>
      </c>
      <c r="F475" t="str">
        <f t="shared" si="46"/>
        <v/>
      </c>
      <c r="G475" t="str">
        <f t="shared" si="47"/>
        <v/>
      </c>
      <c r="H475" t="str">
        <f t="shared" si="48"/>
        <v/>
      </c>
      <c r="J475" t="str">
        <f>"_"&amp;_xlfn.CONCAT(Leverancespecifikation!V478:BJ478,Leverancespecifikation!BN478:BZ478)</f>
        <v>_VVS200VVS300VVS325VVS325</v>
      </c>
    </row>
    <row r="476" spans="1:10" x14ac:dyDescent="0.25">
      <c r="A476" t="str">
        <f>Leverancespecifikation!C479</f>
        <v>475Produktionsanlæg</v>
      </c>
      <c r="B476" t="str">
        <f>IF(ISNUMBER(FIND("_ARK",Tabel2[[#This Row],[Kilde: 3. Leverancespecifikation
Sammenkædning af kolonnerne (Vxx:BJxx) &amp; (BNxx:BZxx)]],1)),"X","")</f>
        <v/>
      </c>
      <c r="C476" t="str">
        <f t="shared" si="43"/>
        <v/>
      </c>
      <c r="D476" t="str">
        <f t="shared" si="44"/>
        <v/>
      </c>
      <c r="E476" t="str">
        <f t="shared" si="45"/>
        <v>X</v>
      </c>
      <c r="F476" t="str">
        <f t="shared" si="46"/>
        <v/>
      </c>
      <c r="G476" t="str">
        <f t="shared" si="47"/>
        <v/>
      </c>
      <c r="H476" t="str">
        <f t="shared" si="48"/>
        <v/>
      </c>
      <c r="J476" t="str">
        <f>"_"&amp;_xlfn.CONCAT(Leverancespecifikation!V479:BJ479,Leverancespecifikation!BN479:BZ479)</f>
        <v>_VVS200VVS300VVS325VVS325</v>
      </c>
    </row>
    <row r="477" spans="1:10" x14ac:dyDescent="0.25">
      <c r="A477" t="str">
        <f>Leverancespecifikation!C480</f>
        <v>476Filtreringsanlæg</v>
      </c>
      <c r="B477" t="str">
        <f>IF(ISNUMBER(FIND("_ARK",Tabel2[[#This Row],[Kilde: 3. Leverancespecifikation
Sammenkædning af kolonnerne (Vxx:BJxx) &amp; (BNxx:BZxx)]],1)),"X","")</f>
        <v/>
      </c>
      <c r="C477" t="str">
        <f t="shared" si="43"/>
        <v/>
      </c>
      <c r="D477" t="str">
        <f t="shared" si="44"/>
        <v/>
      </c>
      <c r="E477" t="str">
        <f t="shared" si="45"/>
        <v>X</v>
      </c>
      <c r="F477" t="str">
        <f t="shared" si="46"/>
        <v/>
      </c>
      <c r="G477" t="str">
        <f t="shared" si="47"/>
        <v/>
      </c>
      <c r="H477" t="str">
        <f t="shared" si="48"/>
        <v/>
      </c>
      <c r="J477" t="str">
        <f>"_"&amp;_xlfn.CONCAT(Leverancespecifikation!V480:BJ480,Leverancespecifikation!BN480:BZ480)</f>
        <v>_VVS200VVS300VVS325VVS325</v>
      </c>
    </row>
    <row r="478" spans="1:10" x14ac:dyDescent="0.25">
      <c r="A478" t="str">
        <f>Leverancespecifikation!C481</f>
        <v>477Vandbehandlingsanlæg</v>
      </c>
      <c r="B478" t="str">
        <f>IF(ISNUMBER(FIND("_ARK",Tabel2[[#This Row],[Kilde: 3. Leverancespecifikation
Sammenkædning af kolonnerne (Vxx:BJxx) &amp; (BNxx:BZxx)]],1)),"X","")</f>
        <v/>
      </c>
      <c r="C478" t="str">
        <f t="shared" si="43"/>
        <v/>
      </c>
      <c r="D478" t="str">
        <f t="shared" si="44"/>
        <v/>
      </c>
      <c r="E478" t="str">
        <f t="shared" si="45"/>
        <v>X</v>
      </c>
      <c r="F478" t="str">
        <f t="shared" si="46"/>
        <v/>
      </c>
      <c r="G478" t="str">
        <f t="shared" si="47"/>
        <v/>
      </c>
      <c r="H478" t="str">
        <f t="shared" si="48"/>
        <v/>
      </c>
      <c r="J478" t="str">
        <f>"_"&amp;_xlfn.CONCAT(Leverancespecifikation!V481:BJ481,Leverancespecifikation!BN481:BZ481)</f>
        <v>_VVS200VVS300VVS325VVS325</v>
      </c>
    </row>
    <row r="479" spans="1:10" x14ac:dyDescent="0.25">
      <c r="A479" t="str">
        <f>Leverancespecifikation!C482</f>
        <v>478Luftarter</v>
      </c>
      <c r="B479" t="str">
        <f>IF(ISNUMBER(FIND("_ARK",Tabel2[[#This Row],[Kilde: 3. Leverancespecifikation
Sammenkædning af kolonnerne (Vxx:BJxx) &amp; (BNxx:BZxx)]],1)),"X","")</f>
        <v/>
      </c>
      <c r="C479" t="str">
        <f t="shared" si="43"/>
        <v/>
      </c>
      <c r="D479" t="str">
        <f t="shared" si="44"/>
        <v/>
      </c>
      <c r="E479" t="str">
        <f t="shared" si="45"/>
        <v/>
      </c>
      <c r="F479" t="str">
        <f t="shared" si="46"/>
        <v/>
      </c>
      <c r="G479" t="str">
        <f t="shared" si="47"/>
        <v/>
      </c>
      <c r="H479" t="str">
        <f t="shared" si="48"/>
        <v/>
      </c>
      <c r="J479" t="str">
        <f>"_"&amp;_xlfn.CONCAT(Leverancespecifikation!V482:BJ482,Leverancespecifikation!BN482:BZ482)</f>
        <v>_</v>
      </c>
    </row>
    <row r="480" spans="1:10" x14ac:dyDescent="0.25">
      <c r="A480" t="str">
        <f>Leverancespecifikation!C483</f>
        <v xml:space="preserve">479Overvågningsenheder </v>
      </c>
      <c r="B480" t="str">
        <f>IF(ISNUMBER(FIND("_ARK",Tabel2[[#This Row],[Kilde: 3. Leverancespecifikation
Sammenkædning af kolonnerne (Vxx:BJxx) &amp; (BNxx:BZxx)]],1)),"X","")</f>
        <v/>
      </c>
      <c r="C480" t="str">
        <f t="shared" si="43"/>
        <v/>
      </c>
      <c r="D480" t="str">
        <f t="shared" si="44"/>
        <v/>
      </c>
      <c r="E480" t="str">
        <f t="shared" si="45"/>
        <v>X</v>
      </c>
      <c r="F480" t="str">
        <f t="shared" si="46"/>
        <v/>
      </c>
      <c r="G480" t="str">
        <f t="shared" si="47"/>
        <v/>
      </c>
      <c r="H480" t="str">
        <f t="shared" si="48"/>
        <v/>
      </c>
      <c r="J480" t="str">
        <f>"_"&amp;_xlfn.CONCAT(Leverancespecifikation!V483:BJ483,Leverancespecifikation!BN483:BZ483)</f>
        <v>_VVS300VVS325VVS325</v>
      </c>
    </row>
    <row r="481" spans="1:10" x14ac:dyDescent="0.25">
      <c r="A481" t="str">
        <f>Leverancespecifikation!C484</f>
        <v xml:space="preserve">480Nødafspærringsbokse </v>
      </c>
      <c r="B481" t="str">
        <f>IF(ISNUMBER(FIND("_ARK",Tabel2[[#This Row],[Kilde: 3. Leverancespecifikation
Sammenkædning af kolonnerne (Vxx:BJxx) &amp; (BNxx:BZxx)]],1)),"X","")</f>
        <v/>
      </c>
      <c r="C481" t="str">
        <f t="shared" si="43"/>
        <v/>
      </c>
      <c r="D481" t="str">
        <f t="shared" si="44"/>
        <v/>
      </c>
      <c r="E481" t="str">
        <f t="shared" si="45"/>
        <v>X</v>
      </c>
      <c r="F481" t="str">
        <f t="shared" si="46"/>
        <v/>
      </c>
      <c r="G481" t="str">
        <f t="shared" si="47"/>
        <v/>
      </c>
      <c r="H481" t="str">
        <f t="shared" si="48"/>
        <v/>
      </c>
      <c r="J481" t="str">
        <f>"_"&amp;_xlfn.CONCAT(Leverancespecifikation!V484:BJ484,Leverancespecifikation!BN484:BZ484)</f>
        <v>_VVS300VVS325VVS325</v>
      </c>
    </row>
    <row r="482" spans="1:10" x14ac:dyDescent="0.25">
      <c r="A482" t="str">
        <f>Leverancespecifikation!C485</f>
        <v xml:space="preserve">481Nødforsyningsenheder </v>
      </c>
      <c r="B482" t="str">
        <f>IF(ISNUMBER(FIND("_ARK",Tabel2[[#This Row],[Kilde: 3. Leverancespecifikation
Sammenkædning af kolonnerne (Vxx:BJxx) &amp; (BNxx:BZxx)]],1)),"X","")</f>
        <v/>
      </c>
      <c r="C482" t="str">
        <f t="shared" si="43"/>
        <v/>
      </c>
      <c r="D482" t="str">
        <f t="shared" si="44"/>
        <v/>
      </c>
      <c r="E482" t="str">
        <f t="shared" si="45"/>
        <v>X</v>
      </c>
      <c r="F482" t="str">
        <f t="shared" si="46"/>
        <v/>
      </c>
      <c r="G482" t="str">
        <f t="shared" si="47"/>
        <v/>
      </c>
      <c r="H482" t="str">
        <f t="shared" si="48"/>
        <v/>
      </c>
      <c r="J482" t="str">
        <f>"_"&amp;_xlfn.CONCAT(Leverancespecifikation!V485:BJ485,Leverancespecifikation!BN485:BZ485)</f>
        <v>_VVS300VVS325VVS325</v>
      </c>
    </row>
    <row r="483" spans="1:10" x14ac:dyDescent="0.25">
      <c r="A483" t="str">
        <f>Leverancespecifikation!C486</f>
        <v xml:space="preserve">482Gasregulatorer </v>
      </c>
      <c r="B483" t="str">
        <f>IF(ISNUMBER(FIND("_ARK",Tabel2[[#This Row],[Kilde: 3. Leverancespecifikation
Sammenkædning af kolonnerne (Vxx:BJxx) &amp; (BNxx:BZxx)]],1)),"X","")</f>
        <v/>
      </c>
      <c r="C483" t="str">
        <f t="shared" si="43"/>
        <v/>
      </c>
      <c r="D483" t="str">
        <f t="shared" si="44"/>
        <v/>
      </c>
      <c r="E483" t="str">
        <f t="shared" si="45"/>
        <v>X</v>
      </c>
      <c r="F483" t="str">
        <f t="shared" si="46"/>
        <v/>
      </c>
      <c r="G483" t="str">
        <f t="shared" si="47"/>
        <v/>
      </c>
      <c r="H483" t="str">
        <f t="shared" si="48"/>
        <v/>
      </c>
      <c r="J483" t="str">
        <f>"_"&amp;_xlfn.CONCAT(Leverancespecifikation!V486:BJ486,Leverancespecifikation!BN486:BZ486)</f>
        <v>_VVS325VVS325</v>
      </c>
    </row>
    <row r="484" spans="1:10" x14ac:dyDescent="0.25">
      <c r="A484" t="str">
        <f>Leverancespecifikation!C487</f>
        <v>483Målerarrangementer</v>
      </c>
      <c r="B484" t="str">
        <f>IF(ISNUMBER(FIND("_ARK",Tabel2[[#This Row],[Kilde: 3. Leverancespecifikation
Sammenkædning af kolonnerne (Vxx:BJxx) &amp; (BNxx:BZxx)]],1)),"X","")</f>
        <v/>
      </c>
      <c r="C484" t="str">
        <f t="shared" si="43"/>
        <v/>
      </c>
      <c r="D484" t="str">
        <f t="shared" si="44"/>
        <v/>
      </c>
      <c r="E484" t="str">
        <f t="shared" si="45"/>
        <v>X</v>
      </c>
      <c r="F484" t="str">
        <f t="shared" si="46"/>
        <v/>
      </c>
      <c r="G484" t="str">
        <f t="shared" si="47"/>
        <v/>
      </c>
      <c r="H484" t="str">
        <f t="shared" si="48"/>
        <v/>
      </c>
      <c r="J484" t="str">
        <f>"_"&amp;_xlfn.CONCAT(Leverancespecifikation!V487:BJ487,Leverancespecifikation!BN487:BZ487)</f>
        <v>_VVS200VVS300VVS325VVS325</v>
      </c>
    </row>
    <row r="485" spans="1:10" x14ac:dyDescent="0.25">
      <c r="A485" t="str">
        <f>Leverancespecifikation!C488</f>
        <v xml:space="preserve">484Trykluftskompressorer </v>
      </c>
      <c r="B485" t="str">
        <f>IF(ISNUMBER(FIND("_ARK",Tabel2[[#This Row],[Kilde: 3. Leverancespecifikation
Sammenkædning af kolonnerne (Vxx:BJxx) &amp; (BNxx:BZxx)]],1)),"X","")</f>
        <v/>
      </c>
      <c r="C485" t="str">
        <f t="shared" si="43"/>
        <v/>
      </c>
      <c r="D485" t="str">
        <f t="shared" si="44"/>
        <v/>
      </c>
      <c r="E485" t="str">
        <f t="shared" si="45"/>
        <v>X</v>
      </c>
      <c r="F485" t="str">
        <f t="shared" si="46"/>
        <v/>
      </c>
      <c r="G485" t="str">
        <f t="shared" si="47"/>
        <v/>
      </c>
      <c r="H485" t="str">
        <f t="shared" si="48"/>
        <v/>
      </c>
      <c r="J485" t="str">
        <f>"_"&amp;_xlfn.CONCAT(Leverancespecifikation!V488:BJ488,Leverancespecifikation!BN488:BZ488)</f>
        <v>_VVS200VVS300VVS325VVS325</v>
      </c>
    </row>
    <row r="486" spans="1:10" x14ac:dyDescent="0.25">
      <c r="A486" t="str">
        <f>Leverancespecifikation!C489</f>
        <v>485Vakumanlæg</v>
      </c>
      <c r="B486" t="str">
        <f>IF(ISNUMBER(FIND("_ARK",Tabel2[[#This Row],[Kilde: 3. Leverancespecifikation
Sammenkædning af kolonnerne (Vxx:BJxx) &amp; (BNxx:BZxx)]],1)),"X","")</f>
        <v/>
      </c>
      <c r="C486" t="str">
        <f t="shared" si="43"/>
        <v/>
      </c>
      <c r="D486" t="str">
        <f t="shared" si="44"/>
        <v/>
      </c>
      <c r="E486" t="str">
        <f t="shared" si="45"/>
        <v>X</v>
      </c>
      <c r="F486" t="str">
        <f t="shared" si="46"/>
        <v/>
      </c>
      <c r="G486" t="str">
        <f t="shared" si="47"/>
        <v/>
      </c>
      <c r="H486" t="str">
        <f t="shared" si="48"/>
        <v/>
      </c>
      <c r="J486" t="str">
        <f>"_"&amp;_xlfn.CONCAT(Leverancespecifikation!V489:BJ489,Leverancespecifikation!BN489:BZ489)</f>
        <v>_VVS200VVS300VVS325VVS325</v>
      </c>
    </row>
    <row r="487" spans="1:10" x14ac:dyDescent="0.25">
      <c r="A487" t="str">
        <f>Leverancespecifikation!C490</f>
        <v>486Gasflasker</v>
      </c>
      <c r="B487" t="str">
        <f>IF(ISNUMBER(FIND("_ARK",Tabel2[[#This Row],[Kilde: 3. Leverancespecifikation
Sammenkædning af kolonnerne (Vxx:BJxx) &amp; (BNxx:BZxx)]],1)),"X","")</f>
        <v/>
      </c>
      <c r="C487" t="str">
        <f t="shared" si="43"/>
        <v/>
      </c>
      <c r="D487" t="str">
        <f t="shared" si="44"/>
        <v/>
      </c>
      <c r="E487" t="str">
        <f t="shared" si="45"/>
        <v>X</v>
      </c>
      <c r="F487" t="str">
        <f t="shared" si="46"/>
        <v/>
      </c>
      <c r="G487" t="str">
        <f t="shared" si="47"/>
        <v/>
      </c>
      <c r="H487" t="str">
        <f t="shared" si="48"/>
        <v/>
      </c>
      <c r="J487" t="str">
        <f>"_"&amp;_xlfn.CONCAT(Leverancespecifikation!V490:BJ490,Leverancespecifikation!BN490:BZ490)</f>
        <v>_VVS325VVS325</v>
      </c>
    </row>
    <row r="488" spans="1:10" x14ac:dyDescent="0.25">
      <c r="A488" t="str">
        <f>Leverancespecifikation!C491</f>
        <v>487Tanke</v>
      </c>
      <c r="B488" t="str">
        <f>IF(ISNUMBER(FIND("_ARK",Tabel2[[#This Row],[Kilde: 3. Leverancespecifikation
Sammenkædning af kolonnerne (Vxx:BJxx) &amp; (BNxx:BZxx)]],1)),"X","")</f>
        <v/>
      </c>
      <c r="C488" t="str">
        <f t="shared" si="43"/>
        <v/>
      </c>
      <c r="D488" t="str">
        <f t="shared" si="44"/>
        <v/>
      </c>
      <c r="E488" t="str">
        <f t="shared" si="45"/>
        <v>X</v>
      </c>
      <c r="F488" t="str">
        <f t="shared" si="46"/>
        <v/>
      </c>
      <c r="G488" t="str">
        <f t="shared" si="47"/>
        <v/>
      </c>
      <c r="H488" t="str">
        <f t="shared" si="48"/>
        <v/>
      </c>
      <c r="J488" t="str">
        <f>"_"&amp;_xlfn.CONCAT(Leverancespecifikation!V491:BJ491,Leverancespecifikation!BN491:BZ491)</f>
        <v>_VVS200VVS300VVS325VVS325</v>
      </c>
    </row>
    <row r="489" spans="1:10" x14ac:dyDescent="0.25">
      <c r="A489" t="str">
        <f>Leverancespecifikation!C492</f>
        <v>488Kedler</v>
      </c>
      <c r="B489" t="str">
        <f>IF(ISNUMBER(FIND("_ARK",Tabel2[[#This Row],[Kilde: 3. Leverancespecifikation
Sammenkædning af kolonnerne (Vxx:BJxx) &amp; (BNxx:BZxx)]],1)),"X","")</f>
        <v/>
      </c>
      <c r="C489" t="str">
        <f t="shared" si="43"/>
        <v/>
      </c>
      <c r="D489" t="str">
        <f t="shared" si="44"/>
        <v/>
      </c>
      <c r="E489" t="str">
        <f t="shared" si="45"/>
        <v>X</v>
      </c>
      <c r="F489" t="str">
        <f t="shared" si="46"/>
        <v/>
      </c>
      <c r="G489" t="str">
        <f t="shared" si="47"/>
        <v/>
      </c>
      <c r="H489" t="str">
        <f t="shared" si="48"/>
        <v/>
      </c>
      <c r="J489" t="str">
        <f>"_"&amp;_xlfn.CONCAT(Leverancespecifikation!V492:BJ492,Leverancespecifikation!BN492:BZ492)</f>
        <v>_VVS200VVS300VVS325VVS325</v>
      </c>
    </row>
    <row r="490" spans="1:10" x14ac:dyDescent="0.25">
      <c r="A490" t="str">
        <f>Leverancespecifikation!C493</f>
        <v>489Kondensater</v>
      </c>
      <c r="B490" t="str">
        <f>IF(ISNUMBER(FIND("_ARK",Tabel2[[#This Row],[Kilde: 3. Leverancespecifikation
Sammenkædning af kolonnerne (Vxx:BJxx) &amp; (BNxx:BZxx)]],1)),"X","")</f>
        <v/>
      </c>
      <c r="C490" t="str">
        <f t="shared" si="43"/>
        <v/>
      </c>
      <c r="D490" t="str">
        <f t="shared" si="44"/>
        <v/>
      </c>
      <c r="E490" t="str">
        <f t="shared" si="45"/>
        <v>X</v>
      </c>
      <c r="F490" t="str">
        <f t="shared" si="46"/>
        <v/>
      </c>
      <c r="G490" t="str">
        <f t="shared" si="47"/>
        <v/>
      </c>
      <c r="H490" t="str">
        <f t="shared" si="48"/>
        <v/>
      </c>
      <c r="J490" t="str">
        <f>"_"&amp;_xlfn.CONCAT(Leverancespecifikation!V493:BJ493,Leverancespecifikation!BN493:BZ493)</f>
        <v>_VVS200VVS300VVS325VVS325</v>
      </c>
    </row>
    <row r="491" spans="1:10" x14ac:dyDescent="0.25">
      <c r="A491" t="str">
        <f>Leverancespecifikation!C494</f>
        <v>490Køling</v>
      </c>
      <c r="B491" t="str">
        <f>IF(ISNUMBER(FIND("_ARK",Tabel2[[#This Row],[Kilde: 3. Leverancespecifikation
Sammenkædning af kolonnerne (Vxx:BJxx) &amp; (BNxx:BZxx)]],1)),"X","")</f>
        <v/>
      </c>
      <c r="C491" t="str">
        <f t="shared" si="43"/>
        <v/>
      </c>
      <c r="D491" t="str">
        <f t="shared" si="44"/>
        <v/>
      </c>
      <c r="E491" t="str">
        <f t="shared" si="45"/>
        <v/>
      </c>
      <c r="F491" t="str">
        <f t="shared" si="46"/>
        <v/>
      </c>
      <c r="G491" t="str">
        <f t="shared" si="47"/>
        <v/>
      </c>
      <c r="H491" t="str">
        <f t="shared" si="48"/>
        <v/>
      </c>
      <c r="J491" t="str">
        <f>"_"&amp;_xlfn.CONCAT(Leverancespecifikation!V494:BJ494,Leverancespecifikation!BN494:BZ494)</f>
        <v>_</v>
      </c>
    </row>
    <row r="492" spans="1:10" x14ac:dyDescent="0.25">
      <c r="A492" t="str">
        <f>Leverancespecifikation!C495</f>
        <v>491Målerarrangement</v>
      </c>
      <c r="B492" t="str">
        <f>IF(ISNUMBER(FIND("_ARK",Tabel2[[#This Row],[Kilde: 3. Leverancespecifikation
Sammenkædning af kolonnerne (Vxx:BJxx) &amp; (BNxx:BZxx)]],1)),"X","")</f>
        <v/>
      </c>
      <c r="C492" t="str">
        <f t="shared" si="43"/>
        <v/>
      </c>
      <c r="D492" t="str">
        <f t="shared" si="44"/>
        <v/>
      </c>
      <c r="E492" t="str">
        <f t="shared" si="45"/>
        <v>X</v>
      </c>
      <c r="F492" t="str">
        <f t="shared" si="46"/>
        <v/>
      </c>
      <c r="G492" t="str">
        <f t="shared" si="47"/>
        <v/>
      </c>
      <c r="H492" t="str">
        <f t="shared" si="48"/>
        <v/>
      </c>
      <c r="J492" t="str">
        <f>"_"&amp;_xlfn.CONCAT(Leverancespecifikation!V495:BJ495,Leverancespecifikation!BN495:BZ495)</f>
        <v>_VVS200VVS300VVS325VVS325</v>
      </c>
    </row>
    <row r="493" spans="1:10" x14ac:dyDescent="0.25">
      <c r="A493" t="str">
        <f>Leverancespecifikation!C496</f>
        <v xml:space="preserve">492Cirkulationspumper </v>
      </c>
      <c r="B493" t="str">
        <f>IF(ISNUMBER(FIND("_ARK",Tabel2[[#This Row],[Kilde: 3. Leverancespecifikation
Sammenkædning af kolonnerne (Vxx:BJxx) &amp; (BNxx:BZxx)]],1)),"X","")</f>
        <v/>
      </c>
      <c r="C493" t="str">
        <f t="shared" si="43"/>
        <v/>
      </c>
      <c r="D493" t="str">
        <f t="shared" si="44"/>
        <v/>
      </c>
      <c r="E493" t="str">
        <f t="shared" si="45"/>
        <v/>
      </c>
      <c r="F493" t="str">
        <f t="shared" si="46"/>
        <v/>
      </c>
      <c r="G493" t="str">
        <f t="shared" si="47"/>
        <v/>
      </c>
      <c r="H493" t="str">
        <f t="shared" si="48"/>
        <v/>
      </c>
      <c r="J493" t="str">
        <f>"_"&amp;_xlfn.CONCAT(Leverancespecifikation!V496:BJ496,Leverancespecifikation!BN496:BZ496)</f>
        <v>_</v>
      </c>
    </row>
    <row r="494" spans="1:10" x14ac:dyDescent="0.25">
      <c r="A494" t="str">
        <f>Leverancespecifikation!C497</f>
        <v xml:space="preserve">493Fordelerrør til køling </v>
      </c>
      <c r="B494" t="str">
        <f>IF(ISNUMBER(FIND("_ARK",Tabel2[[#This Row],[Kilde: 3. Leverancespecifikation
Sammenkædning af kolonnerne (Vxx:BJxx) &amp; (BNxx:BZxx)]],1)),"X","")</f>
        <v/>
      </c>
      <c r="C494" t="str">
        <f t="shared" si="43"/>
        <v/>
      </c>
      <c r="D494" t="str">
        <f t="shared" si="44"/>
        <v/>
      </c>
      <c r="E494" t="str">
        <f t="shared" si="45"/>
        <v>X</v>
      </c>
      <c r="F494" t="str">
        <f t="shared" si="46"/>
        <v/>
      </c>
      <c r="G494" t="str">
        <f t="shared" si="47"/>
        <v/>
      </c>
      <c r="H494" t="str">
        <f t="shared" si="48"/>
        <v/>
      </c>
      <c r="J494" t="str">
        <f>"_"&amp;_xlfn.CONCAT(Leverancespecifikation!V497:BJ497,Leverancespecifikation!BN497:BZ497)</f>
        <v>_VVS325VVS325</v>
      </c>
    </row>
    <row r="495" spans="1:10" x14ac:dyDescent="0.25">
      <c r="A495" t="str">
        <f>Leverancespecifikation!C498</f>
        <v>494Køleblandesløjfer</v>
      </c>
      <c r="B495" t="str">
        <f>IF(ISNUMBER(FIND("_ARK",Tabel2[[#This Row],[Kilde: 3. Leverancespecifikation
Sammenkædning af kolonnerne (Vxx:BJxx) &amp; (BNxx:BZxx)]],1)),"X","")</f>
        <v/>
      </c>
      <c r="C495" t="str">
        <f t="shared" si="43"/>
        <v/>
      </c>
      <c r="D495" t="str">
        <f t="shared" si="44"/>
        <v/>
      </c>
      <c r="E495" t="str">
        <f t="shared" si="45"/>
        <v>X</v>
      </c>
      <c r="F495" t="str">
        <f t="shared" si="46"/>
        <v/>
      </c>
      <c r="G495" t="str">
        <f t="shared" si="47"/>
        <v/>
      </c>
      <c r="H495" t="str">
        <f t="shared" si="48"/>
        <v/>
      </c>
      <c r="J495" t="str">
        <f>"_"&amp;_xlfn.CONCAT(Leverancespecifikation!V498:BJ498,Leverancespecifikation!BN498:BZ498)</f>
        <v>_VVS200VVS300VVS325VVS325</v>
      </c>
    </row>
    <row r="496" spans="1:10" x14ac:dyDescent="0.25">
      <c r="A496" t="str">
        <f>Leverancespecifikation!C499</f>
        <v>495Kølevekslere</v>
      </c>
      <c r="B496" t="str">
        <f>IF(ISNUMBER(FIND("_ARK",Tabel2[[#This Row],[Kilde: 3. Leverancespecifikation
Sammenkædning af kolonnerne (Vxx:BJxx) &amp; (BNxx:BZxx)]],1)),"X","")</f>
        <v/>
      </c>
      <c r="C496" t="str">
        <f t="shared" si="43"/>
        <v/>
      </c>
      <c r="D496" t="str">
        <f t="shared" si="44"/>
        <v/>
      </c>
      <c r="E496" t="str">
        <f t="shared" si="45"/>
        <v>X</v>
      </c>
      <c r="F496" t="str">
        <f t="shared" si="46"/>
        <v/>
      </c>
      <c r="G496" t="str">
        <f t="shared" si="47"/>
        <v/>
      </c>
      <c r="H496" t="str">
        <f t="shared" si="48"/>
        <v/>
      </c>
      <c r="J496" t="str">
        <f>"_"&amp;_xlfn.CONCAT(Leverancespecifikation!V499:BJ499,Leverancespecifikation!BN499:BZ499)</f>
        <v>_VVS200VVS300VVS325VVS325</v>
      </c>
    </row>
    <row r="497" spans="1:10" x14ac:dyDescent="0.25">
      <c r="A497" t="str">
        <f>Leverancespecifikation!C500</f>
        <v>496Beholdere/Tanke</v>
      </c>
      <c r="B497" t="str">
        <f>IF(ISNUMBER(FIND("_ARK",Tabel2[[#This Row],[Kilde: 3. Leverancespecifikation
Sammenkædning af kolonnerne (Vxx:BJxx) &amp; (BNxx:BZxx)]],1)),"X","")</f>
        <v/>
      </c>
      <c r="C497" t="str">
        <f t="shared" si="43"/>
        <v/>
      </c>
      <c r="D497" t="str">
        <f t="shared" si="44"/>
        <v/>
      </c>
      <c r="E497" t="str">
        <f t="shared" si="45"/>
        <v>X</v>
      </c>
      <c r="F497" t="str">
        <f t="shared" si="46"/>
        <v/>
      </c>
      <c r="G497" t="str">
        <f t="shared" si="47"/>
        <v/>
      </c>
      <c r="H497" t="str">
        <f t="shared" si="48"/>
        <v/>
      </c>
      <c r="J497" t="str">
        <f>"_"&amp;_xlfn.CONCAT(Leverancespecifikation!V500:BJ500,Leverancespecifikation!BN500:BZ500)</f>
        <v>_VVS200VVS300VVS325VVS325</v>
      </c>
    </row>
    <row r="498" spans="1:10" x14ac:dyDescent="0.25">
      <c r="A498" t="str">
        <f>Leverancespecifikation!C501</f>
        <v xml:space="preserve">497Kølecentraler </v>
      </c>
      <c r="B498" t="str">
        <f>IF(ISNUMBER(FIND("_ARK",Tabel2[[#This Row],[Kilde: 3. Leverancespecifikation
Sammenkædning af kolonnerne (Vxx:BJxx) &amp; (BNxx:BZxx)]],1)),"X","")</f>
        <v/>
      </c>
      <c r="C498" t="str">
        <f t="shared" si="43"/>
        <v/>
      </c>
      <c r="D498" t="str">
        <f t="shared" si="44"/>
        <v/>
      </c>
      <c r="E498" t="str">
        <f t="shared" si="45"/>
        <v>X</v>
      </c>
      <c r="F498" t="str">
        <f t="shared" si="46"/>
        <v/>
      </c>
      <c r="G498" t="str">
        <f t="shared" si="47"/>
        <v/>
      </c>
      <c r="H498" t="str">
        <f t="shared" si="48"/>
        <v/>
      </c>
      <c r="J498" t="str">
        <f>"_"&amp;_xlfn.CONCAT(Leverancespecifikation!V501:BJ501,Leverancespecifikation!BN501:BZ501)</f>
        <v>_VVS200VVS300VVS325VVS325</v>
      </c>
    </row>
    <row r="499" spans="1:10" x14ac:dyDescent="0.25">
      <c r="A499" t="str">
        <f>Leverancespecifikation!C502</f>
        <v>498Chillere</v>
      </c>
      <c r="B499" t="str">
        <f>IF(ISNUMBER(FIND("_ARK",Tabel2[[#This Row],[Kilde: 3. Leverancespecifikation
Sammenkædning af kolonnerne (Vxx:BJxx) &amp; (BNxx:BZxx)]],1)),"X","")</f>
        <v/>
      </c>
      <c r="C499" t="str">
        <f t="shared" si="43"/>
        <v/>
      </c>
      <c r="D499" t="str">
        <f t="shared" si="44"/>
        <v/>
      </c>
      <c r="E499" t="str">
        <f t="shared" si="45"/>
        <v>X</v>
      </c>
      <c r="F499" t="str">
        <f t="shared" si="46"/>
        <v/>
      </c>
      <c r="G499" t="str">
        <f t="shared" si="47"/>
        <v/>
      </c>
      <c r="H499" t="str">
        <f t="shared" si="48"/>
        <v/>
      </c>
      <c r="J499" t="str">
        <f>"_"&amp;_xlfn.CONCAT(Leverancespecifikation!V502:BJ502,Leverancespecifikation!BN502:BZ502)</f>
        <v>_VVS200VVS300VVS325VVS325</v>
      </c>
    </row>
    <row r="500" spans="1:10" x14ac:dyDescent="0.25">
      <c r="A500" t="str">
        <f>Leverancespecifikation!C503</f>
        <v>499Frikølere</v>
      </c>
      <c r="B500" t="str">
        <f>IF(ISNUMBER(FIND("_ARK",Tabel2[[#This Row],[Kilde: 3. Leverancespecifikation
Sammenkædning af kolonnerne (Vxx:BJxx) &amp; (BNxx:BZxx)]],1)),"X","")</f>
        <v/>
      </c>
      <c r="C500" t="str">
        <f t="shared" si="43"/>
        <v/>
      </c>
      <c r="D500" t="str">
        <f t="shared" si="44"/>
        <v/>
      </c>
      <c r="E500" t="str">
        <f t="shared" si="45"/>
        <v>X</v>
      </c>
      <c r="F500" t="str">
        <f t="shared" si="46"/>
        <v/>
      </c>
      <c r="G500" t="str">
        <f t="shared" si="47"/>
        <v/>
      </c>
      <c r="H500" t="str">
        <f t="shared" si="48"/>
        <v/>
      </c>
      <c r="J500" t="str">
        <f>"_"&amp;_xlfn.CONCAT(Leverancespecifikation!V503:BJ503,Leverancespecifikation!BN503:BZ503)</f>
        <v>_VVS200VVS300VVS325VVS325</v>
      </c>
    </row>
    <row r="501" spans="1:10" x14ac:dyDescent="0.25">
      <c r="A501" t="str">
        <f>Leverancespecifikation!C504</f>
        <v>500Tørkølere</v>
      </c>
      <c r="B501" t="str">
        <f>IF(ISNUMBER(FIND("_ARK",Tabel2[[#This Row],[Kilde: 3. Leverancespecifikation
Sammenkædning af kolonnerne (Vxx:BJxx) &amp; (BNxx:BZxx)]],1)),"X","")</f>
        <v/>
      </c>
      <c r="C501" t="str">
        <f t="shared" si="43"/>
        <v/>
      </c>
      <c r="D501" t="str">
        <f t="shared" si="44"/>
        <v/>
      </c>
      <c r="E501" t="str">
        <f t="shared" si="45"/>
        <v>X</v>
      </c>
      <c r="F501" t="str">
        <f t="shared" si="46"/>
        <v/>
      </c>
      <c r="G501" t="str">
        <f t="shared" si="47"/>
        <v/>
      </c>
      <c r="H501" t="str">
        <f t="shared" si="48"/>
        <v/>
      </c>
      <c r="J501" t="str">
        <f>"_"&amp;_xlfn.CONCAT(Leverancespecifikation!V504:BJ504,Leverancespecifikation!BN504:BZ504)</f>
        <v>_VVS200VVS300VVS325VVS325</v>
      </c>
    </row>
    <row r="502" spans="1:10" x14ac:dyDescent="0.25">
      <c r="A502" t="str">
        <f>Leverancespecifikation!C505</f>
        <v>501Kølekompressorer</v>
      </c>
      <c r="B502" t="str">
        <f>IF(ISNUMBER(FIND("_ARK",Tabel2[[#This Row],[Kilde: 3. Leverancespecifikation
Sammenkædning af kolonnerne (Vxx:BJxx) &amp; (BNxx:BZxx)]],1)),"X","")</f>
        <v/>
      </c>
      <c r="C502" t="str">
        <f t="shared" si="43"/>
        <v/>
      </c>
      <c r="D502" t="str">
        <f t="shared" si="44"/>
        <v/>
      </c>
      <c r="E502" t="str">
        <f t="shared" si="45"/>
        <v>X</v>
      </c>
      <c r="F502" t="str">
        <f t="shared" si="46"/>
        <v/>
      </c>
      <c r="G502" t="str">
        <f t="shared" si="47"/>
        <v/>
      </c>
      <c r="H502" t="str">
        <f t="shared" si="48"/>
        <v/>
      </c>
      <c r="J502" t="str">
        <f>"_"&amp;_xlfn.CONCAT(Leverancespecifikation!V505:BJ505,Leverancespecifikation!BN505:BZ505)</f>
        <v>_VVS200VVS300VVS325VVS325</v>
      </c>
    </row>
    <row r="503" spans="1:10" x14ac:dyDescent="0.25">
      <c r="A503" t="str">
        <f>Leverancespecifikation!C506</f>
        <v>502Varme</v>
      </c>
      <c r="B503" t="str">
        <f>IF(ISNUMBER(FIND("_ARK",Tabel2[[#This Row],[Kilde: 3. Leverancespecifikation
Sammenkædning af kolonnerne (Vxx:BJxx) &amp; (BNxx:BZxx)]],1)),"X","")</f>
        <v/>
      </c>
      <c r="C503" t="str">
        <f t="shared" si="43"/>
        <v/>
      </c>
      <c r="D503" t="str">
        <f t="shared" si="44"/>
        <v/>
      </c>
      <c r="E503" t="str">
        <f t="shared" si="45"/>
        <v/>
      </c>
      <c r="F503" t="str">
        <f t="shared" si="46"/>
        <v/>
      </c>
      <c r="G503" t="str">
        <f t="shared" si="47"/>
        <v/>
      </c>
      <c r="H503" t="str">
        <f t="shared" si="48"/>
        <v/>
      </c>
      <c r="J503" t="str">
        <f>"_"&amp;_xlfn.CONCAT(Leverancespecifikation!V506:BJ506,Leverancespecifikation!BN506:BZ506)</f>
        <v>_</v>
      </c>
    </row>
    <row r="504" spans="1:10" x14ac:dyDescent="0.25">
      <c r="A504" t="str">
        <f>Leverancespecifikation!C507</f>
        <v>503Målerarrangement</v>
      </c>
      <c r="B504" t="str">
        <f>IF(ISNUMBER(FIND("_ARK",Tabel2[[#This Row],[Kilde: 3. Leverancespecifikation
Sammenkædning af kolonnerne (Vxx:BJxx) &amp; (BNxx:BZxx)]],1)),"X","")</f>
        <v/>
      </c>
      <c r="C504" t="str">
        <f t="shared" si="43"/>
        <v/>
      </c>
      <c r="D504" t="str">
        <f t="shared" si="44"/>
        <v/>
      </c>
      <c r="E504" t="str">
        <f t="shared" si="45"/>
        <v>X</v>
      </c>
      <c r="F504" t="str">
        <f t="shared" si="46"/>
        <v/>
      </c>
      <c r="G504" t="str">
        <f t="shared" si="47"/>
        <v/>
      </c>
      <c r="H504" t="str">
        <f t="shared" si="48"/>
        <v/>
      </c>
      <c r="J504" t="str">
        <f>"_"&amp;_xlfn.CONCAT(Leverancespecifikation!V507:BJ507,Leverancespecifikation!BN507:BZ507)</f>
        <v>_VVS200VVS300VVS325VVS325</v>
      </c>
    </row>
    <row r="505" spans="1:10" x14ac:dyDescent="0.25">
      <c r="A505" t="str">
        <f>Leverancespecifikation!C508</f>
        <v>504Pumper</v>
      </c>
      <c r="B505" t="str">
        <f>IF(ISNUMBER(FIND("_ARK",Tabel2[[#This Row],[Kilde: 3. Leverancespecifikation
Sammenkædning af kolonnerne (Vxx:BJxx) &amp; (BNxx:BZxx)]],1)),"X","")</f>
        <v/>
      </c>
      <c r="C505" t="str">
        <f t="shared" si="43"/>
        <v/>
      </c>
      <c r="D505" t="str">
        <f t="shared" si="44"/>
        <v/>
      </c>
      <c r="E505" t="str">
        <f t="shared" si="45"/>
        <v/>
      </c>
      <c r="F505" t="str">
        <f t="shared" si="46"/>
        <v/>
      </c>
      <c r="G505" t="str">
        <f t="shared" si="47"/>
        <v/>
      </c>
      <c r="H505" t="str">
        <f t="shared" si="48"/>
        <v/>
      </c>
      <c r="J505" t="str">
        <f>"_"&amp;_xlfn.CONCAT(Leverancespecifikation!V508:BJ508,Leverancespecifikation!BN508:BZ508)</f>
        <v>_</v>
      </c>
    </row>
    <row r="506" spans="1:10" x14ac:dyDescent="0.25">
      <c r="A506" t="str">
        <f>Leverancespecifikation!C509</f>
        <v xml:space="preserve">505Fordelerrør til varme/Gulvvarmeshunt o.l. </v>
      </c>
      <c r="B506" t="str">
        <f>IF(ISNUMBER(FIND("_ARK",Tabel2[[#This Row],[Kilde: 3. Leverancespecifikation
Sammenkædning af kolonnerne (Vxx:BJxx) &amp; (BNxx:BZxx)]],1)),"X","")</f>
        <v/>
      </c>
      <c r="C506" t="str">
        <f t="shared" si="43"/>
        <v/>
      </c>
      <c r="D506" t="str">
        <f t="shared" si="44"/>
        <v/>
      </c>
      <c r="E506" t="str">
        <f t="shared" si="45"/>
        <v>X</v>
      </c>
      <c r="F506" t="str">
        <f t="shared" si="46"/>
        <v/>
      </c>
      <c r="G506" t="str">
        <f t="shared" si="47"/>
        <v/>
      </c>
      <c r="H506" t="str">
        <f t="shared" si="48"/>
        <v/>
      </c>
      <c r="J506" t="str">
        <f>"_"&amp;_xlfn.CONCAT(Leverancespecifikation!V509:BJ509,Leverancespecifikation!BN509:BZ509)</f>
        <v>_VVS325VVS325</v>
      </c>
    </row>
    <row r="507" spans="1:10" x14ac:dyDescent="0.25">
      <c r="A507" t="str">
        <f>Leverancespecifikation!C510</f>
        <v>506Varmeblandesløjfer</v>
      </c>
      <c r="B507" t="str">
        <f>IF(ISNUMBER(FIND("_ARK",Tabel2[[#This Row],[Kilde: 3. Leverancespecifikation
Sammenkædning af kolonnerne (Vxx:BJxx) &amp; (BNxx:BZxx)]],1)),"X","")</f>
        <v/>
      </c>
      <c r="C507" t="str">
        <f t="shared" si="43"/>
        <v/>
      </c>
      <c r="D507" t="str">
        <f t="shared" si="44"/>
        <v/>
      </c>
      <c r="E507" t="str">
        <f t="shared" si="45"/>
        <v>X</v>
      </c>
      <c r="F507" t="str">
        <f t="shared" si="46"/>
        <v/>
      </c>
      <c r="G507" t="str">
        <f t="shared" si="47"/>
        <v/>
      </c>
      <c r="H507" t="str">
        <f t="shared" si="48"/>
        <v/>
      </c>
      <c r="J507" t="str">
        <f>"_"&amp;_xlfn.CONCAT(Leverancespecifikation!V510:BJ510,Leverancespecifikation!BN510:BZ510)</f>
        <v>_VVS200VVS300VVS325VVS325</v>
      </c>
    </row>
    <row r="508" spans="1:10" x14ac:dyDescent="0.25">
      <c r="A508" t="str">
        <f>Leverancespecifikation!C511</f>
        <v>507Varmevekslere</v>
      </c>
      <c r="B508" t="str">
        <f>IF(ISNUMBER(FIND("_ARK",Tabel2[[#This Row],[Kilde: 3. Leverancespecifikation
Sammenkædning af kolonnerne (Vxx:BJxx) &amp; (BNxx:BZxx)]],1)),"X","")</f>
        <v/>
      </c>
      <c r="C508" t="str">
        <f t="shared" si="43"/>
        <v/>
      </c>
      <c r="D508" t="str">
        <f t="shared" si="44"/>
        <v/>
      </c>
      <c r="E508" t="str">
        <f t="shared" si="45"/>
        <v>X</v>
      </c>
      <c r="F508" t="str">
        <f t="shared" si="46"/>
        <v/>
      </c>
      <c r="G508" t="str">
        <f t="shared" si="47"/>
        <v/>
      </c>
      <c r="H508" t="str">
        <f t="shared" si="48"/>
        <v/>
      </c>
      <c r="J508" t="str">
        <f>"_"&amp;_xlfn.CONCAT(Leverancespecifikation!V511:BJ511,Leverancespecifikation!BN511:BZ511)</f>
        <v>_VVS200VVS300VVS325VVS325</v>
      </c>
    </row>
    <row r="509" spans="1:10" x14ac:dyDescent="0.25">
      <c r="A509" t="str">
        <f>Leverancespecifikation!C512</f>
        <v>508Ekspansionsbeholdere</v>
      </c>
      <c r="B509" t="str">
        <f>IF(ISNUMBER(FIND("_ARK",Tabel2[[#This Row],[Kilde: 3. Leverancespecifikation
Sammenkædning af kolonnerne (Vxx:BJxx) &amp; (BNxx:BZxx)]],1)),"X","")</f>
        <v/>
      </c>
      <c r="C509" t="str">
        <f t="shared" si="43"/>
        <v/>
      </c>
      <c r="D509" t="str">
        <f t="shared" si="44"/>
        <v/>
      </c>
      <c r="E509" t="str">
        <f t="shared" si="45"/>
        <v>X</v>
      </c>
      <c r="F509" t="str">
        <f t="shared" si="46"/>
        <v/>
      </c>
      <c r="G509" t="str">
        <f t="shared" si="47"/>
        <v/>
      </c>
      <c r="H509" t="str">
        <f t="shared" si="48"/>
        <v/>
      </c>
      <c r="J509" t="str">
        <f>"_"&amp;_xlfn.CONCAT(Leverancespecifikation!V512:BJ512,Leverancespecifikation!BN512:BZ512)</f>
        <v>_VVS200VVS300VVS325VVS325</v>
      </c>
    </row>
    <row r="510" spans="1:10" x14ac:dyDescent="0.25">
      <c r="A510" t="str">
        <f>Leverancespecifikation!C513</f>
        <v>509Brugsvandvekslere</v>
      </c>
      <c r="B510" t="str">
        <f>IF(ISNUMBER(FIND("_ARK",Tabel2[[#This Row],[Kilde: 3. Leverancespecifikation
Sammenkædning af kolonnerne (Vxx:BJxx) &amp; (BNxx:BZxx)]],1)),"X","")</f>
        <v/>
      </c>
      <c r="C510" t="str">
        <f t="shared" si="43"/>
        <v/>
      </c>
      <c r="D510" t="str">
        <f t="shared" si="44"/>
        <v/>
      </c>
      <c r="E510" t="str">
        <f t="shared" si="45"/>
        <v>X</v>
      </c>
      <c r="F510" t="str">
        <f t="shared" si="46"/>
        <v/>
      </c>
      <c r="G510" t="str">
        <f t="shared" si="47"/>
        <v/>
      </c>
      <c r="H510" t="str">
        <f t="shared" si="48"/>
        <v/>
      </c>
      <c r="J510" t="str">
        <f>"_"&amp;_xlfn.CONCAT(Leverancespecifikation!V513:BJ513,Leverancespecifikation!BN513:BZ513)</f>
        <v>_VVS200VVS300VVS325VVS325</v>
      </c>
    </row>
    <row r="511" spans="1:10" x14ac:dyDescent="0.25">
      <c r="A511" t="str">
        <f>Leverancespecifikation!C514</f>
        <v>510Varmtvandsbeholdere</v>
      </c>
      <c r="B511" t="str">
        <f>IF(ISNUMBER(FIND("_ARK",Tabel2[[#This Row],[Kilde: 3. Leverancespecifikation
Sammenkædning af kolonnerne (Vxx:BJxx) &amp; (BNxx:BZxx)]],1)),"X","")</f>
        <v/>
      </c>
      <c r="C511" t="str">
        <f t="shared" si="43"/>
        <v/>
      </c>
      <c r="D511" t="str">
        <f t="shared" si="44"/>
        <v/>
      </c>
      <c r="E511" t="str">
        <f t="shared" si="45"/>
        <v>X</v>
      </c>
      <c r="F511" t="str">
        <f t="shared" si="46"/>
        <v/>
      </c>
      <c r="G511" t="str">
        <f t="shared" si="47"/>
        <v/>
      </c>
      <c r="H511" t="str">
        <f t="shared" si="48"/>
        <v/>
      </c>
      <c r="J511" t="str">
        <f>"_"&amp;_xlfn.CONCAT(Leverancespecifikation!V514:BJ514,Leverancespecifikation!BN514:BZ514)</f>
        <v>_VVS200VVS300VVS325VVS325</v>
      </c>
    </row>
    <row r="512" spans="1:10" x14ac:dyDescent="0.25">
      <c r="A512" t="str">
        <f>Leverancespecifikation!C515</f>
        <v>511Gasfyr</v>
      </c>
      <c r="B512" t="str">
        <f>IF(ISNUMBER(FIND("_ARK",Tabel2[[#This Row],[Kilde: 3. Leverancespecifikation
Sammenkædning af kolonnerne (Vxx:BJxx) &amp; (BNxx:BZxx)]],1)),"X","")</f>
        <v/>
      </c>
      <c r="C512" t="str">
        <f t="shared" si="43"/>
        <v/>
      </c>
      <c r="D512" t="str">
        <f t="shared" si="44"/>
        <v/>
      </c>
      <c r="E512" t="str">
        <f t="shared" si="45"/>
        <v>X</v>
      </c>
      <c r="F512" t="str">
        <f t="shared" si="46"/>
        <v/>
      </c>
      <c r="G512" t="str">
        <f t="shared" si="47"/>
        <v/>
      </c>
      <c r="H512" t="str">
        <f t="shared" si="48"/>
        <v/>
      </c>
      <c r="J512" t="str">
        <f>"_"&amp;_xlfn.CONCAT(Leverancespecifikation!V515:BJ515,Leverancespecifikation!BN515:BZ515)</f>
        <v>_VVS200VVS300VVS325VVS325</v>
      </c>
    </row>
    <row r="513" spans="1:10" x14ac:dyDescent="0.25">
      <c r="A513" t="str">
        <f>Leverancespecifikation!C516</f>
        <v>512Oliefyr</v>
      </c>
      <c r="B513" t="str">
        <f>IF(ISNUMBER(FIND("_ARK",Tabel2[[#This Row],[Kilde: 3. Leverancespecifikation
Sammenkædning af kolonnerne (Vxx:BJxx) &amp; (BNxx:BZxx)]],1)),"X","")</f>
        <v/>
      </c>
      <c r="C513" t="str">
        <f t="shared" si="43"/>
        <v/>
      </c>
      <c r="D513" t="str">
        <f t="shared" si="44"/>
        <v/>
      </c>
      <c r="E513" t="str">
        <f t="shared" si="45"/>
        <v>X</v>
      </c>
      <c r="F513" t="str">
        <f t="shared" si="46"/>
        <v/>
      </c>
      <c r="G513" t="str">
        <f t="shared" si="47"/>
        <v/>
      </c>
      <c r="H513" t="str">
        <f t="shared" si="48"/>
        <v/>
      </c>
      <c r="J513" t="str">
        <f>"_"&amp;_xlfn.CONCAT(Leverancespecifikation!V516:BJ516,Leverancespecifikation!BN516:BZ516)</f>
        <v>_VVS200VVS300VVS325VVS325</v>
      </c>
    </row>
    <row r="514" spans="1:10" x14ac:dyDescent="0.25">
      <c r="A514" t="str">
        <f>Leverancespecifikation!C517</f>
        <v>513Pillefyr</v>
      </c>
      <c r="B514" t="str">
        <f>IF(ISNUMBER(FIND("_ARK",Tabel2[[#This Row],[Kilde: 3. Leverancespecifikation
Sammenkædning af kolonnerne (Vxx:BJxx) &amp; (BNxx:BZxx)]],1)),"X","")</f>
        <v/>
      </c>
      <c r="C514" t="str">
        <f t="shared" si="43"/>
        <v/>
      </c>
      <c r="D514" t="str">
        <f t="shared" si="44"/>
        <v/>
      </c>
      <c r="E514" t="str">
        <f t="shared" si="45"/>
        <v>X</v>
      </c>
      <c r="F514" t="str">
        <f t="shared" si="46"/>
        <v/>
      </c>
      <c r="G514" t="str">
        <f t="shared" si="47"/>
        <v/>
      </c>
      <c r="H514" t="str">
        <f t="shared" si="48"/>
        <v/>
      </c>
      <c r="J514" t="str">
        <f>"_"&amp;_xlfn.CONCAT(Leverancespecifikation!V517:BJ517,Leverancespecifikation!BN517:BZ517)</f>
        <v>_VVS200VVS300VVS325VVS325</v>
      </c>
    </row>
    <row r="515" spans="1:10" x14ac:dyDescent="0.25">
      <c r="A515" t="str">
        <f>Leverancespecifikation!C518</f>
        <v>514Halmfyr</v>
      </c>
      <c r="B515" t="str">
        <f>IF(ISNUMBER(FIND("_ARK",Tabel2[[#This Row],[Kilde: 3. Leverancespecifikation
Sammenkædning af kolonnerne (Vxx:BJxx) &amp; (BNxx:BZxx)]],1)),"X","")</f>
        <v/>
      </c>
      <c r="C515" t="str">
        <f t="shared" ref="C515:C578" si="49">IF(ISNUMBER(FIND("KON",J515,1)),"X","")</f>
        <v/>
      </c>
      <c r="D515" t="str">
        <f t="shared" ref="D515:D578" si="50">IF(ISNUMBER(FIND("EL",J515,1)),"X","")</f>
        <v/>
      </c>
      <c r="E515" t="str">
        <f t="shared" ref="E515:E578" si="51">IF(ISNUMBER(FIND("VVS",J515,1)),"X","")</f>
        <v>X</v>
      </c>
      <c r="F515" t="str">
        <f t="shared" ref="F515:F578" si="52">IF(ISNUMBER(FIND("VEN",J515,1)),"X","")</f>
        <v/>
      </c>
      <c r="G515" t="str">
        <f t="shared" ref="G515:G578" si="53">IF(ISNUMBER(FIND("ENT",J515,1)),"X","")</f>
        <v/>
      </c>
      <c r="H515" t="str">
        <f t="shared" ref="H515:H578" si="54">IF(ISNUMBER(FIND("LAN",J515,1)),"X","")</f>
        <v/>
      </c>
      <c r="J515" t="str">
        <f>"_"&amp;_xlfn.CONCAT(Leverancespecifikation!V518:BJ518,Leverancespecifikation!BN518:BZ518)</f>
        <v>_VVS200VVS300VVS325VVS325</v>
      </c>
    </row>
    <row r="516" spans="1:10" x14ac:dyDescent="0.25">
      <c r="A516" t="str">
        <f>Leverancespecifikation!C519</f>
        <v>515Varmepumper</v>
      </c>
      <c r="B516" t="str">
        <f>IF(ISNUMBER(FIND("_ARK",Tabel2[[#This Row],[Kilde: 3. Leverancespecifikation
Sammenkædning af kolonnerne (Vxx:BJxx) &amp; (BNxx:BZxx)]],1)),"X","")</f>
        <v/>
      </c>
      <c r="C516" t="str">
        <f t="shared" si="49"/>
        <v/>
      </c>
      <c r="D516" t="str">
        <f t="shared" si="50"/>
        <v/>
      </c>
      <c r="E516" t="str">
        <f t="shared" si="51"/>
        <v>X</v>
      </c>
      <c r="F516" t="str">
        <f t="shared" si="52"/>
        <v/>
      </c>
      <c r="G516" t="str">
        <f t="shared" si="53"/>
        <v/>
      </c>
      <c r="H516" t="str">
        <f t="shared" si="54"/>
        <v/>
      </c>
      <c r="J516" t="str">
        <f>"_"&amp;_xlfn.CONCAT(Leverancespecifikation!V519:BJ519,Leverancespecifikation!BN519:BZ519)</f>
        <v>_VVS200VVS300VVS325VVS325</v>
      </c>
    </row>
    <row r="517" spans="1:10" x14ac:dyDescent="0.25">
      <c r="A517" t="str">
        <f>Leverancespecifikation!C520</f>
        <v>516Sprinkler</v>
      </c>
      <c r="B517" t="str">
        <f>IF(ISNUMBER(FIND("_ARK",Tabel2[[#This Row],[Kilde: 3. Leverancespecifikation
Sammenkædning af kolonnerne (Vxx:BJxx) &amp; (BNxx:BZxx)]],1)),"X","")</f>
        <v/>
      </c>
      <c r="C517" t="str">
        <f t="shared" si="49"/>
        <v/>
      </c>
      <c r="D517" t="str">
        <f t="shared" si="50"/>
        <v/>
      </c>
      <c r="E517" t="str">
        <f t="shared" si="51"/>
        <v/>
      </c>
      <c r="F517" t="str">
        <f t="shared" si="52"/>
        <v/>
      </c>
      <c r="G517" t="str">
        <f t="shared" si="53"/>
        <v/>
      </c>
      <c r="H517" t="str">
        <f t="shared" si="54"/>
        <v/>
      </c>
      <c r="J517" t="str">
        <f>"_"&amp;_xlfn.CONCAT(Leverancespecifikation!V520:BJ520,Leverancespecifikation!BN520:BZ520)</f>
        <v>_</v>
      </c>
    </row>
    <row r="518" spans="1:10" x14ac:dyDescent="0.25">
      <c r="A518" t="str">
        <f>Leverancespecifikation!C521</f>
        <v>517Tryktanke</v>
      </c>
      <c r="B518" t="str">
        <f>IF(ISNUMBER(FIND("_ARK",Tabel2[[#This Row],[Kilde: 3. Leverancespecifikation
Sammenkædning af kolonnerne (Vxx:BJxx) &amp; (BNxx:BZxx)]],1)),"X","")</f>
        <v/>
      </c>
      <c r="C518" t="str">
        <f t="shared" si="49"/>
        <v/>
      </c>
      <c r="D518" t="str">
        <f t="shared" si="50"/>
        <v/>
      </c>
      <c r="E518" t="str">
        <f t="shared" si="51"/>
        <v>X</v>
      </c>
      <c r="F518" t="str">
        <f t="shared" si="52"/>
        <v/>
      </c>
      <c r="G518" t="str">
        <f t="shared" si="53"/>
        <v>X</v>
      </c>
      <c r="H518" t="str">
        <f t="shared" si="54"/>
        <v/>
      </c>
      <c r="J518" t="str">
        <f>"_"&amp;_xlfn.CONCAT(Leverancespecifikation!V521:BJ521,Leverancespecifikation!BN521:BZ521)</f>
        <v>_VVS200VVS300VVS300ENT325</v>
      </c>
    </row>
    <row r="519" spans="1:10" x14ac:dyDescent="0.25">
      <c r="A519" t="str">
        <f>Leverancespecifikation!C522</f>
        <v>518Trykbeholderpumper</v>
      </c>
      <c r="B519" t="str">
        <f>IF(ISNUMBER(FIND("_ARK",Tabel2[[#This Row],[Kilde: 3. Leverancespecifikation
Sammenkædning af kolonnerne (Vxx:BJxx) &amp; (BNxx:BZxx)]],1)),"X","")</f>
        <v/>
      </c>
      <c r="C519" t="str">
        <f t="shared" si="49"/>
        <v/>
      </c>
      <c r="D519" t="str">
        <f t="shared" si="50"/>
        <v/>
      </c>
      <c r="E519" t="str">
        <f t="shared" si="51"/>
        <v>X</v>
      </c>
      <c r="F519" t="str">
        <f t="shared" si="52"/>
        <v/>
      </c>
      <c r="G519" t="str">
        <f t="shared" si="53"/>
        <v>X</v>
      </c>
      <c r="H519" t="str">
        <f t="shared" si="54"/>
        <v/>
      </c>
      <c r="J519" t="str">
        <f>"_"&amp;_xlfn.CONCAT(Leverancespecifikation!V522:BJ522,Leverancespecifikation!BN522:BZ522)</f>
        <v>_VVS300VVS300ENT325</v>
      </c>
    </row>
    <row r="520" spans="1:10" x14ac:dyDescent="0.25">
      <c r="A520" t="str">
        <f>Leverancespecifikation!C523</f>
        <v>519Alarmventiler</v>
      </c>
      <c r="B520" t="str">
        <f>IF(ISNUMBER(FIND("_ARK",Tabel2[[#This Row],[Kilde: 3. Leverancespecifikation
Sammenkædning af kolonnerne (Vxx:BJxx) &amp; (BNxx:BZxx)]],1)),"X","")</f>
        <v/>
      </c>
      <c r="C520" t="str">
        <f t="shared" si="49"/>
        <v/>
      </c>
      <c r="D520" t="str">
        <f t="shared" si="50"/>
        <v/>
      </c>
      <c r="E520" t="str">
        <f t="shared" si="51"/>
        <v/>
      </c>
      <c r="F520" t="str">
        <f t="shared" si="52"/>
        <v/>
      </c>
      <c r="G520" t="str">
        <f t="shared" si="53"/>
        <v>X</v>
      </c>
      <c r="H520" t="str">
        <f t="shared" si="54"/>
        <v/>
      </c>
      <c r="J520" t="str">
        <f>"_"&amp;_xlfn.CONCAT(Leverancespecifikation!V523:BJ523,Leverancespecifikation!BN523:BZ523)</f>
        <v>_ENT325</v>
      </c>
    </row>
    <row r="521" spans="1:10" x14ac:dyDescent="0.25">
      <c r="A521" t="str">
        <f>Leverancespecifikation!C524</f>
        <v>520Flowswitche</v>
      </c>
      <c r="B521" t="str">
        <f>IF(ISNUMBER(FIND("_ARK",Tabel2[[#This Row],[Kilde: 3. Leverancespecifikation
Sammenkædning af kolonnerne (Vxx:BJxx) &amp; (BNxx:BZxx)]],1)),"X","")</f>
        <v/>
      </c>
      <c r="C521" t="str">
        <f t="shared" si="49"/>
        <v/>
      </c>
      <c r="D521" t="str">
        <f t="shared" si="50"/>
        <v/>
      </c>
      <c r="E521" t="str">
        <f t="shared" si="51"/>
        <v/>
      </c>
      <c r="F521" t="str">
        <f t="shared" si="52"/>
        <v/>
      </c>
      <c r="G521" t="str">
        <f t="shared" si="53"/>
        <v>X</v>
      </c>
      <c r="H521" t="str">
        <f t="shared" si="54"/>
        <v/>
      </c>
      <c r="J521" t="str">
        <f>"_"&amp;_xlfn.CONCAT(Leverancespecifikation!V524:BJ524,Leverancespecifikation!BN524:BZ524)</f>
        <v>_ENT325</v>
      </c>
    </row>
    <row r="522" spans="1:10" x14ac:dyDescent="0.25">
      <c r="A522" t="str">
        <f>Leverancespecifikation!C525</f>
        <v>521Komponenter</v>
      </c>
      <c r="B522" t="str">
        <f>IF(ISNUMBER(FIND("_ARK",Tabel2[[#This Row],[Kilde: 3. Leverancespecifikation
Sammenkædning af kolonnerne (Vxx:BJxx) &amp; (BNxx:BZxx)]],1)),"X","")</f>
        <v/>
      </c>
      <c r="C522" t="str">
        <f t="shared" si="49"/>
        <v/>
      </c>
      <c r="D522" t="str">
        <f t="shared" si="50"/>
        <v/>
      </c>
      <c r="E522" t="str">
        <f t="shared" si="51"/>
        <v/>
      </c>
      <c r="F522" t="str">
        <f t="shared" si="52"/>
        <v/>
      </c>
      <c r="G522" t="str">
        <f t="shared" si="53"/>
        <v/>
      </c>
      <c r="H522" t="str">
        <f t="shared" si="54"/>
        <v/>
      </c>
      <c r="J522" t="str">
        <f>"_"&amp;_xlfn.CONCAT(Leverancespecifikation!V525:BJ525,Leverancespecifikation!BN525:BZ525)</f>
        <v>_</v>
      </c>
    </row>
    <row r="523" spans="1:10" x14ac:dyDescent="0.25">
      <c r="A523" t="str">
        <f>Leverancespecifikation!C526</f>
        <v xml:space="preserve">522Kloak / LAR systemer under bygning </v>
      </c>
      <c r="B523" t="str">
        <f>IF(ISNUMBER(FIND("_ARK",Tabel2[[#This Row],[Kilde: 3. Leverancespecifikation
Sammenkædning af kolonnerne (Vxx:BJxx) &amp; (BNxx:BZxx)]],1)),"X","")</f>
        <v/>
      </c>
      <c r="C523" t="str">
        <f t="shared" si="49"/>
        <v/>
      </c>
      <c r="D523" t="str">
        <f t="shared" si="50"/>
        <v/>
      </c>
      <c r="E523" t="str">
        <f t="shared" si="51"/>
        <v/>
      </c>
      <c r="F523" t="str">
        <f t="shared" si="52"/>
        <v/>
      </c>
      <c r="G523" t="str">
        <f t="shared" si="53"/>
        <v/>
      </c>
      <c r="H523" t="str">
        <f t="shared" si="54"/>
        <v/>
      </c>
      <c r="J523" t="str">
        <f>"_"&amp;_xlfn.CONCAT(Leverancespecifikation!V526:BJ526,Leverancespecifikation!BN526:BZ526)</f>
        <v>_</v>
      </c>
    </row>
    <row r="524" spans="1:10" x14ac:dyDescent="0.25">
      <c r="A524" t="str">
        <f>Leverancespecifikation!C527</f>
        <v>523Vandlåse</v>
      </c>
      <c r="B524" t="str">
        <f>IF(ISNUMBER(FIND("_ARK",Tabel2[[#This Row],[Kilde: 3. Leverancespecifikation
Sammenkædning af kolonnerne (Vxx:BJxx) &amp; (BNxx:BZxx)]],1)),"X","")</f>
        <v/>
      </c>
      <c r="C524" t="str">
        <f t="shared" si="49"/>
        <v/>
      </c>
      <c r="D524" t="str">
        <f t="shared" si="50"/>
        <v/>
      </c>
      <c r="E524" t="str">
        <f t="shared" si="51"/>
        <v/>
      </c>
      <c r="F524" t="str">
        <f t="shared" si="52"/>
        <v/>
      </c>
      <c r="G524" t="str">
        <f t="shared" si="53"/>
        <v/>
      </c>
      <c r="H524" t="str">
        <f t="shared" si="54"/>
        <v/>
      </c>
      <c r="J524" t="str">
        <f>"_"&amp;_xlfn.CONCAT(Leverancespecifikation!V527:BJ527,Leverancespecifikation!BN527:BZ527)</f>
        <v>_</v>
      </c>
    </row>
    <row r="525" spans="1:10" x14ac:dyDescent="0.25">
      <c r="A525" t="str">
        <f>Leverancespecifikation!C528</f>
        <v>524Afløb</v>
      </c>
      <c r="B525" t="str">
        <f>IF(ISNUMBER(FIND("_ARK",Tabel2[[#This Row],[Kilde: 3. Leverancespecifikation
Sammenkædning af kolonnerne (Vxx:BJxx) &amp; (BNxx:BZxx)]],1)),"X","")</f>
        <v/>
      </c>
      <c r="C525" t="str">
        <f t="shared" si="49"/>
        <v/>
      </c>
      <c r="D525" t="str">
        <f t="shared" si="50"/>
        <v/>
      </c>
      <c r="E525" t="str">
        <f t="shared" si="51"/>
        <v/>
      </c>
      <c r="F525" t="str">
        <f t="shared" si="52"/>
        <v/>
      </c>
      <c r="G525" t="str">
        <f t="shared" si="53"/>
        <v/>
      </c>
      <c r="H525" t="str">
        <f t="shared" si="54"/>
        <v/>
      </c>
      <c r="J525" t="str">
        <f>"_"&amp;_xlfn.CONCAT(Leverancespecifikation!V528:BJ528,Leverancespecifikation!BN528:BZ528)</f>
        <v>_</v>
      </c>
    </row>
    <row r="526" spans="1:10" x14ac:dyDescent="0.25">
      <c r="A526" t="str">
        <f>Leverancespecifikation!C529</f>
        <v>525Spildevand, tilslutninger</v>
      </c>
      <c r="B526" t="str">
        <f>IF(ISNUMBER(FIND("_ARK",Tabel2[[#This Row],[Kilde: 3. Leverancespecifikation
Sammenkædning af kolonnerne (Vxx:BJxx) &amp; (BNxx:BZxx)]],1)),"X","")</f>
        <v/>
      </c>
      <c r="C526" t="str">
        <f t="shared" si="49"/>
        <v/>
      </c>
      <c r="D526" t="str">
        <f t="shared" si="50"/>
        <v/>
      </c>
      <c r="E526" t="str">
        <f t="shared" si="51"/>
        <v>X</v>
      </c>
      <c r="F526" t="str">
        <f t="shared" si="52"/>
        <v/>
      </c>
      <c r="G526" t="str">
        <f t="shared" si="53"/>
        <v/>
      </c>
      <c r="H526" t="str">
        <f t="shared" si="54"/>
        <v/>
      </c>
      <c r="J526" t="str">
        <f>"_"&amp;_xlfn.CONCAT(Leverancespecifikation!V529:BJ529,Leverancespecifikation!BN529:BZ529)</f>
        <v>_VVS300VVS325VVS325</v>
      </c>
    </row>
    <row r="527" spans="1:10" x14ac:dyDescent="0.25">
      <c r="A527" t="str">
        <f>Leverancespecifikation!C530</f>
        <v>526Toiletter, tilslutninger</v>
      </c>
      <c r="B527" t="str">
        <f>IF(ISNUMBER(FIND("_ARK",Tabel2[[#This Row],[Kilde: 3. Leverancespecifikation
Sammenkædning af kolonnerne (Vxx:BJxx) &amp; (BNxx:BZxx)]],1)),"X","")</f>
        <v/>
      </c>
      <c r="C527" t="str">
        <f t="shared" si="49"/>
        <v/>
      </c>
      <c r="D527" t="str">
        <f t="shared" si="50"/>
        <v/>
      </c>
      <c r="E527" t="str">
        <f t="shared" si="51"/>
        <v>X</v>
      </c>
      <c r="F527" t="str">
        <f t="shared" si="52"/>
        <v/>
      </c>
      <c r="G527" t="str">
        <f t="shared" si="53"/>
        <v/>
      </c>
      <c r="H527" t="str">
        <f t="shared" si="54"/>
        <v/>
      </c>
      <c r="J527" t="str">
        <f>"_"&amp;_xlfn.CONCAT(Leverancespecifikation!V530:BJ530,Leverancespecifikation!BN530:BZ530)</f>
        <v>_VVS300VVS325VVS325</v>
      </c>
    </row>
    <row r="528" spans="1:10" x14ac:dyDescent="0.25">
      <c r="A528" t="str">
        <f>Leverancespecifikation!C531</f>
        <v>527Vaske, tilslutninger</v>
      </c>
      <c r="B528" t="str">
        <f>IF(ISNUMBER(FIND("_ARK",Tabel2[[#This Row],[Kilde: 3. Leverancespecifikation
Sammenkædning af kolonnerne (Vxx:BJxx) &amp; (BNxx:BZxx)]],1)),"X","")</f>
        <v/>
      </c>
      <c r="C528" t="str">
        <f t="shared" si="49"/>
        <v/>
      </c>
      <c r="D528" t="str">
        <f t="shared" si="50"/>
        <v/>
      </c>
      <c r="E528" t="str">
        <f t="shared" si="51"/>
        <v>X</v>
      </c>
      <c r="F528" t="str">
        <f t="shared" si="52"/>
        <v/>
      </c>
      <c r="G528" t="str">
        <f t="shared" si="53"/>
        <v/>
      </c>
      <c r="H528" t="str">
        <f t="shared" si="54"/>
        <v/>
      </c>
      <c r="J528" t="str">
        <f>"_"&amp;_xlfn.CONCAT(Leverancespecifikation!V531:BJ531,Leverancespecifikation!BN531:BZ531)</f>
        <v>_VVS300VVS325VVS325</v>
      </c>
    </row>
    <row r="529" spans="1:10" x14ac:dyDescent="0.25">
      <c r="A529" t="str">
        <f>Leverancespecifikation!C532</f>
        <v>528Vand- og afløb, tilslutninger</v>
      </c>
      <c r="B529" t="str">
        <f>IF(ISNUMBER(FIND("_ARK",Tabel2[[#This Row],[Kilde: 3. Leverancespecifikation
Sammenkædning af kolonnerne (Vxx:BJxx) &amp; (BNxx:BZxx)]],1)),"X","")</f>
        <v/>
      </c>
      <c r="C529" t="str">
        <f t="shared" si="49"/>
        <v/>
      </c>
      <c r="D529" t="str">
        <f t="shared" si="50"/>
        <v/>
      </c>
      <c r="E529" t="str">
        <f t="shared" si="51"/>
        <v>X</v>
      </c>
      <c r="F529" t="str">
        <f t="shared" si="52"/>
        <v/>
      </c>
      <c r="G529" t="str">
        <f t="shared" si="53"/>
        <v/>
      </c>
      <c r="H529" t="str">
        <f t="shared" si="54"/>
        <v/>
      </c>
      <c r="J529" t="str">
        <f>"_"&amp;_xlfn.CONCAT(Leverancespecifikation!V532:BJ532,Leverancespecifikation!BN532:BZ532)</f>
        <v>_VVS300VVS325VVS325</v>
      </c>
    </row>
    <row r="530" spans="1:10" x14ac:dyDescent="0.25">
      <c r="A530" t="str">
        <f>Leverancespecifikation!C533</f>
        <v>529Vand- og afløb, tilslutninger til teknisk udstyr</v>
      </c>
      <c r="B530" t="str">
        <f>IF(ISNUMBER(FIND("_ARK",Tabel2[[#This Row],[Kilde: 3. Leverancespecifikation
Sammenkædning af kolonnerne (Vxx:BJxx) &amp; (BNxx:BZxx)]],1)),"X","")</f>
        <v/>
      </c>
      <c r="C530" t="str">
        <f t="shared" si="49"/>
        <v/>
      </c>
      <c r="D530" t="str">
        <f t="shared" si="50"/>
        <v/>
      </c>
      <c r="E530" t="str">
        <f t="shared" si="51"/>
        <v>X</v>
      </c>
      <c r="F530" t="str">
        <f t="shared" si="52"/>
        <v/>
      </c>
      <c r="G530" t="str">
        <f t="shared" si="53"/>
        <v/>
      </c>
      <c r="H530" t="str">
        <f t="shared" si="54"/>
        <v/>
      </c>
      <c r="J530" t="str">
        <f>"_"&amp;_xlfn.CONCAT(Leverancespecifikation!V533:BJ533,Leverancespecifikation!BN533:BZ533)</f>
        <v>_VVS300VVS325VVS325</v>
      </c>
    </row>
    <row r="531" spans="1:10" x14ac:dyDescent="0.25">
      <c r="A531" t="str">
        <f>Leverancespecifikation!C534</f>
        <v>530Vand- og afløb, tilslutninger til lab. Udstyr</v>
      </c>
      <c r="B531" t="str">
        <f>IF(ISNUMBER(FIND("_ARK",Tabel2[[#This Row],[Kilde: 3. Leverancespecifikation
Sammenkædning af kolonnerne (Vxx:BJxx) &amp; (BNxx:BZxx)]],1)),"X","")</f>
        <v/>
      </c>
      <c r="C531" t="str">
        <f t="shared" si="49"/>
        <v/>
      </c>
      <c r="D531" t="str">
        <f t="shared" si="50"/>
        <v/>
      </c>
      <c r="E531" t="str">
        <f t="shared" si="51"/>
        <v>X</v>
      </c>
      <c r="F531" t="str">
        <f t="shared" si="52"/>
        <v/>
      </c>
      <c r="G531" t="str">
        <f t="shared" si="53"/>
        <v/>
      </c>
      <c r="H531" t="str">
        <f t="shared" si="54"/>
        <v/>
      </c>
      <c r="J531" t="str">
        <f>"_"&amp;_xlfn.CONCAT(Leverancespecifikation!V534:BJ534,Leverancespecifikation!BN534:BZ534)</f>
        <v>_VVS300VVS325VVS325</v>
      </c>
    </row>
    <row r="532" spans="1:10" x14ac:dyDescent="0.25">
      <c r="A532" t="str">
        <f>Leverancespecifikation!C535</f>
        <v>531Regnvand, tilslutninger</v>
      </c>
      <c r="B532" t="str">
        <f>IF(ISNUMBER(FIND("_ARK",Tabel2[[#This Row],[Kilde: 3. Leverancespecifikation
Sammenkædning af kolonnerne (Vxx:BJxx) &amp; (BNxx:BZxx)]],1)),"X","")</f>
        <v/>
      </c>
      <c r="C532" t="str">
        <f t="shared" si="49"/>
        <v/>
      </c>
      <c r="D532" t="str">
        <f t="shared" si="50"/>
        <v/>
      </c>
      <c r="E532" t="str">
        <f t="shared" si="51"/>
        <v>X</v>
      </c>
      <c r="F532" t="str">
        <f t="shared" si="52"/>
        <v/>
      </c>
      <c r="G532" t="str">
        <f t="shared" si="53"/>
        <v/>
      </c>
      <c r="H532" t="str">
        <f t="shared" si="54"/>
        <v/>
      </c>
      <c r="J532" t="str">
        <f>"_"&amp;_xlfn.CONCAT(Leverancespecifikation!V535:BJ535,Leverancespecifikation!BN535:BZ535)</f>
        <v>_VVS300VVS325VVS325</v>
      </c>
    </row>
    <row r="533" spans="1:10" x14ac:dyDescent="0.25">
      <c r="A533" t="str">
        <f>Leverancespecifikation!C536</f>
        <v>532Sanitet</v>
      </c>
      <c r="B533" t="str">
        <f>IF(ISNUMBER(FIND("_ARK",Tabel2[[#This Row],[Kilde: 3. Leverancespecifikation
Sammenkædning af kolonnerne (Vxx:BJxx) &amp; (BNxx:BZxx)]],1)),"X","")</f>
        <v/>
      </c>
      <c r="C533" t="str">
        <f t="shared" si="49"/>
        <v/>
      </c>
      <c r="D533" t="str">
        <f t="shared" si="50"/>
        <v/>
      </c>
      <c r="E533" t="str">
        <f t="shared" si="51"/>
        <v/>
      </c>
      <c r="F533" t="str">
        <f t="shared" si="52"/>
        <v/>
      </c>
      <c r="G533" t="str">
        <f t="shared" si="53"/>
        <v/>
      </c>
      <c r="H533" t="str">
        <f t="shared" si="54"/>
        <v/>
      </c>
      <c r="J533" t="str">
        <f>"_"&amp;_xlfn.CONCAT(Leverancespecifikation!V536:BJ536,Leverancespecifikation!BN536:BZ536)</f>
        <v>_</v>
      </c>
    </row>
    <row r="534" spans="1:10" x14ac:dyDescent="0.25">
      <c r="A534" t="str">
        <f>Leverancespecifikation!C537</f>
        <v>533Rensestykker</v>
      </c>
      <c r="B534" t="str">
        <f>IF(ISNUMBER(FIND("_ARK",Tabel2[[#This Row],[Kilde: 3. Leverancespecifikation
Sammenkædning af kolonnerne (Vxx:BJxx) &amp; (BNxx:BZxx)]],1)),"X","")</f>
        <v/>
      </c>
      <c r="C534" t="str">
        <f t="shared" si="49"/>
        <v/>
      </c>
      <c r="D534" t="str">
        <f t="shared" si="50"/>
        <v/>
      </c>
      <c r="E534" t="str">
        <f t="shared" si="51"/>
        <v/>
      </c>
      <c r="F534" t="str">
        <f t="shared" si="52"/>
        <v/>
      </c>
      <c r="G534" t="str">
        <f t="shared" si="53"/>
        <v/>
      </c>
      <c r="H534" t="str">
        <f t="shared" si="54"/>
        <v/>
      </c>
      <c r="J534" t="str">
        <f>"_"&amp;_xlfn.CONCAT(Leverancespecifikation!V537:BJ537,Leverancespecifikation!BN537:BZ537)</f>
        <v>_</v>
      </c>
    </row>
    <row r="535" spans="1:10" x14ac:dyDescent="0.25">
      <c r="A535" t="str">
        <f>Leverancespecifikation!C538</f>
        <v>534Vandlåse</v>
      </c>
      <c r="B535" t="str">
        <f>IF(ISNUMBER(FIND("_ARK",Tabel2[[#This Row],[Kilde: 3. Leverancespecifikation
Sammenkædning af kolonnerne (Vxx:BJxx) &amp; (BNxx:BZxx)]],1)),"X","")</f>
        <v/>
      </c>
      <c r="C535" t="str">
        <f t="shared" si="49"/>
        <v/>
      </c>
      <c r="D535" t="str">
        <f t="shared" si="50"/>
        <v/>
      </c>
      <c r="E535" t="str">
        <f t="shared" si="51"/>
        <v/>
      </c>
      <c r="F535" t="str">
        <f t="shared" si="52"/>
        <v/>
      </c>
      <c r="G535" t="str">
        <f t="shared" si="53"/>
        <v/>
      </c>
      <c r="H535" t="str">
        <f t="shared" si="54"/>
        <v/>
      </c>
      <c r="J535" t="str">
        <f>"_"&amp;_xlfn.CONCAT(Leverancespecifikation!V538:BJ538,Leverancespecifikation!BN538:BZ538)</f>
        <v>_</v>
      </c>
    </row>
    <row r="536" spans="1:10" x14ac:dyDescent="0.25">
      <c r="A536" t="str">
        <f>Leverancespecifikation!C539</f>
        <v xml:space="preserve">535Tagrender og nedløb </v>
      </c>
      <c r="B536" t="str">
        <f>IF(ISNUMBER(FIND("_ARK",Tabel2[[#This Row],[Kilde: 3. Leverancespecifikation
Sammenkædning af kolonnerne (Vxx:BJxx) &amp; (BNxx:BZxx)]],1)),"X","")</f>
        <v>X</v>
      </c>
      <c r="C536" t="str">
        <f t="shared" si="49"/>
        <v/>
      </c>
      <c r="D536" t="str">
        <f t="shared" si="50"/>
        <v/>
      </c>
      <c r="E536" t="str">
        <f t="shared" si="51"/>
        <v/>
      </c>
      <c r="F536" t="str">
        <f t="shared" si="52"/>
        <v/>
      </c>
      <c r="G536" t="str">
        <f t="shared" si="53"/>
        <v/>
      </c>
      <c r="H536" t="str">
        <f t="shared" si="54"/>
        <v/>
      </c>
      <c r="J536" t="str">
        <f>"_"&amp;_xlfn.CONCAT(Leverancespecifikation!V539:BJ539,Leverancespecifikation!BN539:BZ539)</f>
        <v>_ARK325ARK325</v>
      </c>
    </row>
    <row r="537" spans="1:10" x14ac:dyDescent="0.25">
      <c r="A537" t="str">
        <f>Leverancespecifikation!C540</f>
        <v>536Tagbrønde</v>
      </c>
      <c r="B537" t="str">
        <f>IF(ISNUMBER(FIND("_ARK",Tabel2[[#This Row],[Kilde: 3. Leverancespecifikation
Sammenkædning af kolonnerne (Vxx:BJxx) &amp; (BNxx:BZxx)]],1)),"X","")</f>
        <v/>
      </c>
      <c r="C537" t="str">
        <f t="shared" si="49"/>
        <v/>
      </c>
      <c r="D537" t="str">
        <f t="shared" si="50"/>
        <v/>
      </c>
      <c r="E537" t="str">
        <f t="shared" si="51"/>
        <v/>
      </c>
      <c r="F537" t="str">
        <f t="shared" si="52"/>
        <v/>
      </c>
      <c r="G537" t="str">
        <f t="shared" si="53"/>
        <v/>
      </c>
      <c r="H537" t="str">
        <f t="shared" si="54"/>
        <v/>
      </c>
      <c r="J537" t="str">
        <f>"_"&amp;_xlfn.CONCAT(Leverancespecifikation!V540:BJ540,Leverancespecifikation!BN540:BZ540)</f>
        <v>_</v>
      </c>
    </row>
    <row r="538" spans="1:10" x14ac:dyDescent="0.25">
      <c r="A538" t="str">
        <f>Leverancespecifikation!C541</f>
        <v>537Vand</v>
      </c>
      <c r="B538" t="str">
        <f>IF(ISNUMBER(FIND("_ARK",Tabel2[[#This Row],[Kilde: 3. Leverancespecifikation
Sammenkædning af kolonnerne (Vxx:BJxx) &amp; (BNxx:BZxx)]],1)),"X","")</f>
        <v/>
      </c>
      <c r="C538" t="str">
        <f t="shared" si="49"/>
        <v/>
      </c>
      <c r="D538" t="str">
        <f t="shared" si="50"/>
        <v/>
      </c>
      <c r="E538" t="str">
        <f t="shared" si="51"/>
        <v/>
      </c>
      <c r="F538" t="str">
        <f t="shared" si="52"/>
        <v/>
      </c>
      <c r="G538" t="str">
        <f t="shared" si="53"/>
        <v/>
      </c>
      <c r="H538" t="str">
        <f t="shared" si="54"/>
        <v/>
      </c>
      <c r="J538" t="str">
        <f>"_"&amp;_xlfn.CONCAT(Leverancespecifikation!V541:BJ541,Leverancespecifikation!BN541:BZ541)</f>
        <v>_</v>
      </c>
    </row>
    <row r="539" spans="1:10" x14ac:dyDescent="0.25">
      <c r="A539" t="str">
        <f>Leverancespecifikation!C542</f>
        <v>538Vandtilslutninger (Brusere/Spulehaner/Aftap/mv.)</v>
      </c>
      <c r="B539" t="str">
        <f>IF(ISNUMBER(FIND("_ARK",Tabel2[[#This Row],[Kilde: 3. Leverancespecifikation
Sammenkædning af kolonnerne (Vxx:BJxx) &amp; (BNxx:BZxx)]],1)),"X","")</f>
        <v/>
      </c>
      <c r="C539" t="str">
        <f t="shared" si="49"/>
        <v/>
      </c>
      <c r="D539" t="str">
        <f t="shared" si="50"/>
        <v/>
      </c>
      <c r="E539" t="str">
        <f t="shared" si="51"/>
        <v>X</v>
      </c>
      <c r="F539" t="str">
        <f t="shared" si="52"/>
        <v/>
      </c>
      <c r="G539" t="str">
        <f t="shared" si="53"/>
        <v/>
      </c>
      <c r="H539" t="str">
        <f t="shared" si="54"/>
        <v/>
      </c>
      <c r="J539" t="str">
        <f>"_"&amp;_xlfn.CONCAT(Leverancespecifikation!V542:BJ542,Leverancespecifikation!BN542:BZ542)</f>
        <v>_VVS325VVS325</v>
      </c>
    </row>
    <row r="540" spans="1:10" x14ac:dyDescent="0.25">
      <c r="A540" t="str">
        <f>Leverancespecifikation!C543</f>
        <v>539Slangevindere</v>
      </c>
      <c r="B540" t="str">
        <f>IF(ISNUMBER(FIND("_ARK",Tabel2[[#This Row],[Kilde: 3. Leverancespecifikation
Sammenkædning af kolonnerne (Vxx:BJxx) &amp; (BNxx:BZxx)]],1)),"X","")</f>
        <v/>
      </c>
      <c r="C540" t="str">
        <f t="shared" si="49"/>
        <v/>
      </c>
      <c r="D540" t="str">
        <f t="shared" si="50"/>
        <v/>
      </c>
      <c r="E540" t="str">
        <f t="shared" si="51"/>
        <v>X</v>
      </c>
      <c r="F540" t="str">
        <f t="shared" si="52"/>
        <v/>
      </c>
      <c r="G540" t="str">
        <f t="shared" si="53"/>
        <v/>
      </c>
      <c r="H540" t="str">
        <f t="shared" si="54"/>
        <v/>
      </c>
      <c r="J540" t="str">
        <f>"_"&amp;_xlfn.CONCAT(Leverancespecifikation!V543:BJ543,Leverancespecifikation!BN543:BZ543)</f>
        <v>_VVS325VVS325</v>
      </c>
    </row>
    <row r="541" spans="1:10" x14ac:dyDescent="0.25">
      <c r="A541" t="str">
        <f>Leverancespecifikation!C544</f>
        <v>540Brandposter</v>
      </c>
      <c r="B541" t="str">
        <f>IF(ISNUMBER(FIND("_ARK",Tabel2[[#This Row],[Kilde: 3. Leverancespecifikation
Sammenkædning af kolonnerne (Vxx:BJxx) &amp; (BNxx:BZxx)]],1)),"X","")</f>
        <v/>
      </c>
      <c r="C541" t="str">
        <f t="shared" si="49"/>
        <v/>
      </c>
      <c r="D541" t="str">
        <f t="shared" si="50"/>
        <v/>
      </c>
      <c r="E541" t="str">
        <f t="shared" si="51"/>
        <v>X</v>
      </c>
      <c r="F541" t="str">
        <f t="shared" si="52"/>
        <v/>
      </c>
      <c r="G541" t="str">
        <f t="shared" si="53"/>
        <v/>
      </c>
      <c r="H541" t="str">
        <f t="shared" si="54"/>
        <v/>
      </c>
      <c r="J541" t="str">
        <f>"_"&amp;_xlfn.CONCAT(Leverancespecifikation!V544:BJ544,Leverancespecifikation!BN544:BZ544)</f>
        <v>_VVS325VVS325</v>
      </c>
    </row>
    <row r="542" spans="1:10" x14ac:dyDescent="0.25">
      <c r="A542" t="str">
        <f>Leverancespecifikation!C545</f>
        <v>541Storz kobling til brandstigrør</v>
      </c>
      <c r="B542" t="str">
        <f>IF(ISNUMBER(FIND("_ARK",Tabel2[[#This Row],[Kilde: 3. Leverancespecifikation
Sammenkædning af kolonnerne (Vxx:BJxx) &amp; (BNxx:BZxx)]],1)),"X","")</f>
        <v/>
      </c>
      <c r="C542" t="str">
        <f t="shared" si="49"/>
        <v/>
      </c>
      <c r="D542" t="str">
        <f t="shared" si="50"/>
        <v/>
      </c>
      <c r="E542" t="str">
        <f t="shared" si="51"/>
        <v>X</v>
      </c>
      <c r="F542" t="str">
        <f t="shared" si="52"/>
        <v/>
      </c>
      <c r="G542" t="str">
        <f t="shared" si="53"/>
        <v/>
      </c>
      <c r="H542" t="str">
        <f t="shared" si="54"/>
        <v/>
      </c>
      <c r="J542" t="str">
        <f>"_"&amp;_xlfn.CONCAT(Leverancespecifikation!V545:BJ545,Leverancespecifikation!BN545:BZ545)</f>
        <v>_VVS325VVS325</v>
      </c>
    </row>
    <row r="543" spans="1:10" x14ac:dyDescent="0.25">
      <c r="A543" t="str">
        <f>Leverancespecifikation!C546</f>
        <v>542Armaturer og vandgenstande (Blandingsbatterier/Haner/mv.)</v>
      </c>
      <c r="B543" t="str">
        <f>IF(ISNUMBER(FIND("_ARK",Tabel2[[#This Row],[Kilde: 3. Leverancespecifikation
Sammenkædning af kolonnerne (Vxx:BJxx) &amp; (BNxx:BZxx)]],1)),"X","")</f>
        <v/>
      </c>
      <c r="C543" t="str">
        <f t="shared" si="49"/>
        <v/>
      </c>
      <c r="D543" t="str">
        <f t="shared" si="50"/>
        <v/>
      </c>
      <c r="E543" t="str">
        <f t="shared" si="51"/>
        <v/>
      </c>
      <c r="F543" t="str">
        <f t="shared" si="52"/>
        <v/>
      </c>
      <c r="G543" t="str">
        <f t="shared" si="53"/>
        <v/>
      </c>
      <c r="H543" t="str">
        <f t="shared" si="54"/>
        <v/>
      </c>
      <c r="J543" t="str">
        <f>"_"&amp;_xlfn.CONCAT(Leverancespecifikation!V546:BJ546,Leverancespecifikation!BN546:BZ546)</f>
        <v>_</v>
      </c>
    </row>
    <row r="544" spans="1:10" x14ac:dyDescent="0.25">
      <c r="A544" t="str">
        <f>Leverancespecifikation!C547</f>
        <v>543Afspærringsventiler</v>
      </c>
      <c r="B544" t="str">
        <f>IF(ISNUMBER(FIND("_ARK",Tabel2[[#This Row],[Kilde: 3. Leverancespecifikation
Sammenkædning af kolonnerne (Vxx:BJxx) &amp; (BNxx:BZxx)]],1)),"X","")</f>
        <v/>
      </c>
      <c r="C544" t="str">
        <f t="shared" si="49"/>
        <v/>
      </c>
      <c r="D544" t="str">
        <f t="shared" si="50"/>
        <v/>
      </c>
      <c r="E544" t="str">
        <f t="shared" si="51"/>
        <v/>
      </c>
      <c r="F544" t="str">
        <f t="shared" si="52"/>
        <v/>
      </c>
      <c r="G544" t="str">
        <f t="shared" si="53"/>
        <v/>
      </c>
      <c r="H544" t="str">
        <f t="shared" si="54"/>
        <v/>
      </c>
      <c r="J544" t="str">
        <f>"_"&amp;_xlfn.CONCAT(Leverancespecifikation!V547:BJ547,Leverancespecifikation!BN547:BZ547)</f>
        <v>_</v>
      </c>
    </row>
    <row r="545" spans="1:10" x14ac:dyDescent="0.25">
      <c r="A545" t="str">
        <f>Leverancespecifikation!C548</f>
        <v xml:space="preserve">544Indregulerende ventiler </v>
      </c>
      <c r="B545" t="str">
        <f>IF(ISNUMBER(FIND("_ARK",Tabel2[[#This Row],[Kilde: 3. Leverancespecifikation
Sammenkædning af kolonnerne (Vxx:BJxx) &amp; (BNxx:BZxx)]],1)),"X","")</f>
        <v/>
      </c>
      <c r="C545" t="str">
        <f t="shared" si="49"/>
        <v/>
      </c>
      <c r="D545" t="str">
        <f t="shared" si="50"/>
        <v/>
      </c>
      <c r="E545" t="str">
        <f t="shared" si="51"/>
        <v/>
      </c>
      <c r="F545" t="str">
        <f t="shared" si="52"/>
        <v/>
      </c>
      <c r="G545" t="str">
        <f t="shared" si="53"/>
        <v/>
      </c>
      <c r="H545" t="str">
        <f t="shared" si="54"/>
        <v/>
      </c>
      <c r="J545" t="str">
        <f>"_"&amp;_xlfn.CONCAT(Leverancespecifikation!V548:BJ548,Leverancespecifikation!BN548:BZ548)</f>
        <v>_</v>
      </c>
    </row>
    <row r="546" spans="1:10" x14ac:dyDescent="0.25">
      <c r="A546" t="str">
        <f>Leverancespecifikation!C549</f>
        <v>545Øvrige Ventiler</v>
      </c>
      <c r="B546" t="str">
        <f>IF(ISNUMBER(FIND("_ARK",Tabel2[[#This Row],[Kilde: 3. Leverancespecifikation
Sammenkædning af kolonnerne (Vxx:BJxx) &amp; (BNxx:BZxx)]],1)),"X","")</f>
        <v/>
      </c>
      <c r="C546" t="str">
        <f t="shared" si="49"/>
        <v/>
      </c>
      <c r="D546" t="str">
        <f t="shared" si="50"/>
        <v/>
      </c>
      <c r="E546" t="str">
        <f t="shared" si="51"/>
        <v/>
      </c>
      <c r="F546" t="str">
        <f t="shared" si="52"/>
        <v/>
      </c>
      <c r="G546" t="str">
        <f t="shared" si="53"/>
        <v/>
      </c>
      <c r="H546" t="str">
        <f t="shared" si="54"/>
        <v/>
      </c>
      <c r="J546" t="str">
        <f>"_"&amp;_xlfn.CONCAT(Leverancespecifikation!V549:BJ549,Leverancespecifikation!BN549:BZ549)</f>
        <v>_</v>
      </c>
    </row>
    <row r="547" spans="1:10" x14ac:dyDescent="0.25">
      <c r="A547" t="str">
        <f>Leverancespecifikation!C550</f>
        <v>546Filter/Termometer/Manomenter/Kompensator/mv.</v>
      </c>
      <c r="B547" t="str">
        <f>IF(ISNUMBER(FIND("_ARK",Tabel2[[#This Row],[Kilde: 3. Leverancespecifikation
Sammenkædning af kolonnerne (Vxx:BJxx) &amp; (BNxx:BZxx)]],1)),"X","")</f>
        <v/>
      </c>
      <c r="C547" t="str">
        <f t="shared" si="49"/>
        <v/>
      </c>
      <c r="D547" t="str">
        <f t="shared" si="50"/>
        <v/>
      </c>
      <c r="E547" t="str">
        <f t="shared" si="51"/>
        <v/>
      </c>
      <c r="F547" t="str">
        <f t="shared" si="52"/>
        <v/>
      </c>
      <c r="G547" t="str">
        <f t="shared" si="53"/>
        <v/>
      </c>
      <c r="H547" t="str">
        <f t="shared" si="54"/>
        <v/>
      </c>
      <c r="J547" t="str">
        <f>"_"&amp;_xlfn.CONCAT(Leverancespecifikation!V550:BJ550,Leverancespecifikation!BN550:BZ550)</f>
        <v>_</v>
      </c>
    </row>
    <row r="548" spans="1:10" x14ac:dyDescent="0.25">
      <c r="A548" t="str">
        <f>Leverancespecifikation!C551</f>
        <v>547Koblingsdåser</v>
      </c>
      <c r="B548" t="str">
        <f>IF(ISNUMBER(FIND("_ARK",Tabel2[[#This Row],[Kilde: 3. Leverancespecifikation
Sammenkædning af kolonnerne (Vxx:BJxx) &amp; (BNxx:BZxx)]],1)),"X","")</f>
        <v/>
      </c>
      <c r="C548" t="str">
        <f t="shared" si="49"/>
        <v/>
      </c>
      <c r="D548" t="str">
        <f t="shared" si="50"/>
        <v/>
      </c>
      <c r="E548" t="str">
        <f t="shared" si="51"/>
        <v/>
      </c>
      <c r="F548" t="str">
        <f t="shared" si="52"/>
        <v/>
      </c>
      <c r="G548" t="str">
        <f t="shared" si="53"/>
        <v/>
      </c>
      <c r="H548" t="str">
        <f t="shared" si="54"/>
        <v/>
      </c>
      <c r="J548" t="str">
        <f>"_"&amp;_xlfn.CONCAT(Leverancespecifikation!V551:BJ551,Leverancespecifikation!BN551:BZ551)</f>
        <v>_</v>
      </c>
    </row>
    <row r="549" spans="1:10" x14ac:dyDescent="0.25">
      <c r="A549" t="str">
        <f>Leverancespecifikation!C552</f>
        <v>548Målere/Væskedetektorer</v>
      </c>
      <c r="B549" t="str">
        <f>IF(ISNUMBER(FIND("_ARK",Tabel2[[#This Row],[Kilde: 3. Leverancespecifikation
Sammenkædning af kolonnerne (Vxx:BJxx) &amp; (BNxx:BZxx)]],1)),"X","")</f>
        <v/>
      </c>
      <c r="C549" t="str">
        <f t="shared" si="49"/>
        <v/>
      </c>
      <c r="D549" t="str">
        <f t="shared" si="50"/>
        <v/>
      </c>
      <c r="E549" t="str">
        <f t="shared" si="51"/>
        <v/>
      </c>
      <c r="F549" t="str">
        <f t="shared" si="52"/>
        <v/>
      </c>
      <c r="G549" t="str">
        <f t="shared" si="53"/>
        <v/>
      </c>
      <c r="H549" t="str">
        <f t="shared" si="54"/>
        <v/>
      </c>
      <c r="J549" t="str">
        <f>"_"&amp;_xlfn.CONCAT(Leverancespecifikation!V552:BJ552,Leverancespecifikation!BN552:BZ552)</f>
        <v>_</v>
      </c>
    </row>
    <row r="550" spans="1:10" x14ac:dyDescent="0.25">
      <c r="A550" t="str">
        <f>Leverancespecifikation!C553</f>
        <v>549Luftarter</v>
      </c>
      <c r="B550" t="str">
        <f>IF(ISNUMBER(FIND("_ARK",Tabel2[[#This Row],[Kilde: 3. Leverancespecifikation
Sammenkædning af kolonnerne (Vxx:BJxx) &amp; (BNxx:BZxx)]],1)),"X","")</f>
        <v/>
      </c>
      <c r="C550" t="str">
        <f t="shared" si="49"/>
        <v/>
      </c>
      <c r="D550" t="str">
        <f t="shared" si="50"/>
        <v/>
      </c>
      <c r="E550" t="str">
        <f t="shared" si="51"/>
        <v/>
      </c>
      <c r="F550" t="str">
        <f t="shared" si="52"/>
        <v/>
      </c>
      <c r="G550" t="str">
        <f t="shared" si="53"/>
        <v/>
      </c>
      <c r="H550" t="str">
        <f t="shared" si="54"/>
        <v/>
      </c>
      <c r="J550" t="str">
        <f>"_"&amp;_xlfn.CONCAT(Leverancespecifikation!V553:BJ553,Leverancespecifikation!BN553:BZ553)</f>
        <v>_</v>
      </c>
    </row>
    <row r="551" spans="1:10" x14ac:dyDescent="0.25">
      <c r="A551" t="str">
        <f>Leverancespecifikation!C554</f>
        <v>550Luftartsudtag</v>
      </c>
      <c r="B551" t="str">
        <f>IF(ISNUMBER(FIND("_ARK",Tabel2[[#This Row],[Kilde: 3. Leverancespecifikation
Sammenkædning af kolonnerne (Vxx:BJxx) &amp; (BNxx:BZxx)]],1)),"X","")</f>
        <v/>
      </c>
      <c r="C551" t="str">
        <f t="shared" si="49"/>
        <v/>
      </c>
      <c r="D551" t="str">
        <f t="shared" si="50"/>
        <v/>
      </c>
      <c r="E551" t="str">
        <f t="shared" si="51"/>
        <v>X</v>
      </c>
      <c r="F551" t="str">
        <f t="shared" si="52"/>
        <v/>
      </c>
      <c r="G551" t="str">
        <f t="shared" si="53"/>
        <v/>
      </c>
      <c r="H551" t="str">
        <f t="shared" si="54"/>
        <v/>
      </c>
      <c r="J551" t="str">
        <f>"_"&amp;_xlfn.CONCAT(Leverancespecifikation!V554:BJ554,Leverancespecifikation!BN554:BZ554)</f>
        <v>_VVS325VVS325</v>
      </c>
    </row>
    <row r="552" spans="1:10" x14ac:dyDescent="0.25">
      <c r="A552" t="str">
        <f>Leverancespecifikation!C555</f>
        <v>551Afspærringsventiler</v>
      </c>
      <c r="B552" t="str">
        <f>IF(ISNUMBER(FIND("_ARK",Tabel2[[#This Row],[Kilde: 3. Leverancespecifikation
Sammenkædning af kolonnerne (Vxx:BJxx) &amp; (BNxx:BZxx)]],1)),"X","")</f>
        <v/>
      </c>
      <c r="C552" t="str">
        <f t="shared" si="49"/>
        <v/>
      </c>
      <c r="D552" t="str">
        <f t="shared" si="50"/>
        <v/>
      </c>
      <c r="E552" t="str">
        <f t="shared" si="51"/>
        <v/>
      </c>
      <c r="F552" t="str">
        <f t="shared" si="52"/>
        <v/>
      </c>
      <c r="G552" t="str">
        <f t="shared" si="53"/>
        <v/>
      </c>
      <c r="H552" t="str">
        <f t="shared" si="54"/>
        <v/>
      </c>
      <c r="J552" t="str">
        <f>"_"&amp;_xlfn.CONCAT(Leverancespecifikation!V555:BJ555,Leverancespecifikation!BN555:BZ555)</f>
        <v>_</v>
      </c>
    </row>
    <row r="553" spans="1:10" x14ac:dyDescent="0.25">
      <c r="A553" t="str">
        <f>Leverancespecifikation!C556</f>
        <v>552Indregulerende ventiler</v>
      </c>
      <c r="B553" t="str">
        <f>IF(ISNUMBER(FIND("_ARK",Tabel2[[#This Row],[Kilde: 3. Leverancespecifikation
Sammenkædning af kolonnerne (Vxx:BJxx) &amp; (BNxx:BZxx)]],1)),"X","")</f>
        <v/>
      </c>
      <c r="C553" t="str">
        <f t="shared" si="49"/>
        <v/>
      </c>
      <c r="D553" t="str">
        <f t="shared" si="50"/>
        <v/>
      </c>
      <c r="E553" t="str">
        <f t="shared" si="51"/>
        <v/>
      </c>
      <c r="F553" t="str">
        <f t="shared" si="52"/>
        <v/>
      </c>
      <c r="G553" t="str">
        <f t="shared" si="53"/>
        <v/>
      </c>
      <c r="H553" t="str">
        <f t="shared" si="54"/>
        <v/>
      </c>
      <c r="J553" t="str">
        <f>"_"&amp;_xlfn.CONCAT(Leverancespecifikation!V556:BJ556,Leverancespecifikation!BN556:BZ556)</f>
        <v>_</v>
      </c>
    </row>
    <row r="554" spans="1:10" x14ac:dyDescent="0.25">
      <c r="A554" t="str">
        <f>Leverancespecifikation!C557</f>
        <v>553Øvrige Ventiler</v>
      </c>
      <c r="B554" t="str">
        <f>IF(ISNUMBER(FIND("_ARK",Tabel2[[#This Row],[Kilde: 3. Leverancespecifikation
Sammenkædning af kolonnerne (Vxx:BJxx) &amp; (BNxx:BZxx)]],1)),"X","")</f>
        <v/>
      </c>
      <c r="C554" t="str">
        <f t="shared" si="49"/>
        <v/>
      </c>
      <c r="D554" t="str">
        <f t="shared" si="50"/>
        <v/>
      </c>
      <c r="E554" t="str">
        <f t="shared" si="51"/>
        <v/>
      </c>
      <c r="F554" t="str">
        <f t="shared" si="52"/>
        <v/>
      </c>
      <c r="G554" t="str">
        <f t="shared" si="53"/>
        <v/>
      </c>
      <c r="H554" t="str">
        <f t="shared" si="54"/>
        <v/>
      </c>
      <c r="J554" t="str">
        <f>"_"&amp;_xlfn.CONCAT(Leverancespecifikation!V557:BJ557,Leverancespecifikation!BN557:BZ557)</f>
        <v>_</v>
      </c>
    </row>
    <row r="555" spans="1:10" x14ac:dyDescent="0.25">
      <c r="A555" t="str">
        <f>Leverancespecifikation!C558</f>
        <v>554Filter/Termometer/Manomenter/Kompensator/mv.</v>
      </c>
      <c r="B555" t="str">
        <f>IF(ISNUMBER(FIND("_ARK",Tabel2[[#This Row],[Kilde: 3. Leverancespecifikation
Sammenkædning af kolonnerne (Vxx:BJxx) &amp; (BNxx:BZxx)]],1)),"X","")</f>
        <v/>
      </c>
      <c r="C555" t="str">
        <f t="shared" si="49"/>
        <v/>
      </c>
      <c r="D555" t="str">
        <f t="shared" si="50"/>
        <v/>
      </c>
      <c r="E555" t="str">
        <f t="shared" si="51"/>
        <v/>
      </c>
      <c r="F555" t="str">
        <f t="shared" si="52"/>
        <v/>
      </c>
      <c r="G555" t="str">
        <f t="shared" si="53"/>
        <v/>
      </c>
      <c r="H555" t="str">
        <f t="shared" si="54"/>
        <v/>
      </c>
      <c r="J555" t="str">
        <f>"_"&amp;_xlfn.CONCAT(Leverancespecifikation!V558:BJ558,Leverancespecifikation!BN558:BZ558)</f>
        <v>_</v>
      </c>
    </row>
    <row r="556" spans="1:10" x14ac:dyDescent="0.25">
      <c r="A556" t="str">
        <f>Leverancespecifikation!C559</f>
        <v>555Koblingsdåser</v>
      </c>
      <c r="B556" t="str">
        <f>IF(ISNUMBER(FIND("_ARK",Tabel2[[#This Row],[Kilde: 3. Leverancespecifikation
Sammenkædning af kolonnerne (Vxx:BJxx) &amp; (BNxx:BZxx)]],1)),"X","")</f>
        <v/>
      </c>
      <c r="C556" t="str">
        <f t="shared" si="49"/>
        <v/>
      </c>
      <c r="D556" t="str">
        <f t="shared" si="50"/>
        <v/>
      </c>
      <c r="E556" t="str">
        <f t="shared" si="51"/>
        <v/>
      </c>
      <c r="F556" t="str">
        <f t="shared" si="52"/>
        <v/>
      </c>
      <c r="G556" t="str">
        <f t="shared" si="53"/>
        <v/>
      </c>
      <c r="H556" t="str">
        <f t="shared" si="54"/>
        <v/>
      </c>
      <c r="J556" t="str">
        <f>"_"&amp;_xlfn.CONCAT(Leverancespecifikation!V559:BJ559,Leverancespecifikation!BN559:BZ559)</f>
        <v>_</v>
      </c>
    </row>
    <row r="557" spans="1:10" x14ac:dyDescent="0.25">
      <c r="A557" t="str">
        <f>Leverancespecifikation!C560</f>
        <v>556Målere</v>
      </c>
      <c r="B557" t="str">
        <f>IF(ISNUMBER(FIND("_ARK",Tabel2[[#This Row],[Kilde: 3. Leverancespecifikation
Sammenkædning af kolonnerne (Vxx:BJxx) &amp; (BNxx:BZxx)]],1)),"X","")</f>
        <v/>
      </c>
      <c r="C557" t="str">
        <f t="shared" si="49"/>
        <v/>
      </c>
      <c r="D557" t="str">
        <f t="shared" si="50"/>
        <v/>
      </c>
      <c r="E557" t="str">
        <f t="shared" si="51"/>
        <v/>
      </c>
      <c r="F557" t="str">
        <f t="shared" si="52"/>
        <v/>
      </c>
      <c r="G557" t="str">
        <f t="shared" si="53"/>
        <v/>
      </c>
      <c r="H557" t="str">
        <f t="shared" si="54"/>
        <v/>
      </c>
      <c r="J557" t="str">
        <f>"_"&amp;_xlfn.CONCAT(Leverancespecifikation!V560:BJ560,Leverancespecifikation!BN560:BZ560)</f>
        <v>_</v>
      </c>
    </row>
    <row r="558" spans="1:10" x14ac:dyDescent="0.25">
      <c r="A558" t="str">
        <f>Leverancespecifikation!C561</f>
        <v>557Køling</v>
      </c>
      <c r="B558" t="str">
        <f>IF(ISNUMBER(FIND("_ARK",Tabel2[[#This Row],[Kilde: 3. Leverancespecifikation
Sammenkædning af kolonnerne (Vxx:BJxx) &amp; (BNxx:BZxx)]],1)),"X","")</f>
        <v/>
      </c>
      <c r="C558" t="str">
        <f t="shared" si="49"/>
        <v/>
      </c>
      <c r="D558" t="str">
        <f t="shared" si="50"/>
        <v/>
      </c>
      <c r="E558" t="str">
        <f t="shared" si="51"/>
        <v/>
      </c>
      <c r="F558" t="str">
        <f t="shared" si="52"/>
        <v/>
      </c>
      <c r="G558" t="str">
        <f t="shared" si="53"/>
        <v/>
      </c>
      <c r="H558" t="str">
        <f t="shared" si="54"/>
        <v/>
      </c>
      <c r="J558" t="str">
        <f>"_"&amp;_xlfn.CONCAT(Leverancespecifikation!V561:BJ561,Leverancespecifikation!BN561:BZ561)</f>
        <v>_</v>
      </c>
    </row>
    <row r="559" spans="1:10" x14ac:dyDescent="0.25">
      <c r="A559" t="str">
        <f>Leverancespecifikation!C562</f>
        <v xml:space="preserve">558Fordamperer </v>
      </c>
      <c r="B559" t="str">
        <f>IF(ISNUMBER(FIND("_ARK",Tabel2[[#This Row],[Kilde: 3. Leverancespecifikation
Sammenkædning af kolonnerne (Vxx:BJxx) &amp; (BNxx:BZxx)]],1)),"X","")</f>
        <v/>
      </c>
      <c r="C559" t="str">
        <f t="shared" si="49"/>
        <v/>
      </c>
      <c r="D559" t="str">
        <f t="shared" si="50"/>
        <v/>
      </c>
      <c r="E559" t="str">
        <f t="shared" si="51"/>
        <v>X</v>
      </c>
      <c r="F559" t="str">
        <f t="shared" si="52"/>
        <v/>
      </c>
      <c r="G559" t="str">
        <f t="shared" si="53"/>
        <v/>
      </c>
      <c r="H559" t="str">
        <f t="shared" si="54"/>
        <v/>
      </c>
      <c r="J559" t="str">
        <f>"_"&amp;_xlfn.CONCAT(Leverancespecifikation!V562:BJ562,Leverancespecifikation!BN562:BZ562)</f>
        <v>_VVS300VVS325VVS325</v>
      </c>
    </row>
    <row r="560" spans="1:10" x14ac:dyDescent="0.25">
      <c r="A560" t="str">
        <f>Leverancespecifikation!C563</f>
        <v xml:space="preserve">559Køleflader </v>
      </c>
      <c r="B560" t="str">
        <f>IF(ISNUMBER(FIND("_ARK",Tabel2[[#This Row],[Kilde: 3. Leverancespecifikation
Sammenkædning af kolonnerne (Vxx:BJxx) &amp; (BNxx:BZxx)]],1)),"X","")</f>
        <v/>
      </c>
      <c r="C560" t="str">
        <f t="shared" si="49"/>
        <v/>
      </c>
      <c r="D560" t="str">
        <f t="shared" si="50"/>
        <v/>
      </c>
      <c r="E560" t="str">
        <f t="shared" si="51"/>
        <v>X</v>
      </c>
      <c r="F560" t="str">
        <f t="shared" si="52"/>
        <v/>
      </c>
      <c r="G560" t="str">
        <f t="shared" si="53"/>
        <v/>
      </c>
      <c r="H560" t="str">
        <f t="shared" si="54"/>
        <v/>
      </c>
      <c r="J560" t="str">
        <f>"_"&amp;_xlfn.CONCAT(Leverancespecifikation!V563:BJ563,Leverancespecifikation!BN563:BZ563)</f>
        <v>_VVS300VVS325VVS325</v>
      </c>
    </row>
    <row r="561" spans="1:10" x14ac:dyDescent="0.25">
      <c r="A561" t="str">
        <f>Leverancespecifikation!C564</f>
        <v xml:space="preserve">560Fancoils </v>
      </c>
      <c r="B561" t="str">
        <f>IF(ISNUMBER(FIND("_ARK",Tabel2[[#This Row],[Kilde: 3. Leverancespecifikation
Sammenkædning af kolonnerne (Vxx:BJxx) &amp; (BNxx:BZxx)]],1)),"X","")</f>
        <v/>
      </c>
      <c r="C561" t="str">
        <f t="shared" si="49"/>
        <v/>
      </c>
      <c r="D561" t="str">
        <f t="shared" si="50"/>
        <v/>
      </c>
      <c r="E561" t="str">
        <f t="shared" si="51"/>
        <v>X</v>
      </c>
      <c r="F561" t="str">
        <f t="shared" si="52"/>
        <v/>
      </c>
      <c r="G561" t="str">
        <f t="shared" si="53"/>
        <v/>
      </c>
      <c r="H561" t="str">
        <f t="shared" si="54"/>
        <v/>
      </c>
      <c r="J561" t="str">
        <f>"_"&amp;_xlfn.CONCAT(Leverancespecifikation!V564:BJ564,Leverancespecifikation!BN564:BZ564)</f>
        <v>_VVS300VVS325VVS325</v>
      </c>
    </row>
    <row r="562" spans="1:10" x14ac:dyDescent="0.25">
      <c r="A562" t="str">
        <f>Leverancespecifikation!C565</f>
        <v>561Kølebafler</v>
      </c>
      <c r="B562" t="str">
        <f>IF(ISNUMBER(FIND("_ARK",Tabel2[[#This Row],[Kilde: 3. Leverancespecifikation
Sammenkædning af kolonnerne (Vxx:BJxx) &amp; (BNxx:BZxx)]],1)),"X","")</f>
        <v/>
      </c>
      <c r="C562" t="str">
        <f t="shared" si="49"/>
        <v/>
      </c>
      <c r="D562" t="str">
        <f t="shared" si="50"/>
        <v/>
      </c>
      <c r="E562" t="str">
        <f t="shared" si="51"/>
        <v>X</v>
      </c>
      <c r="F562" t="str">
        <f t="shared" si="52"/>
        <v/>
      </c>
      <c r="G562" t="str">
        <f t="shared" si="53"/>
        <v/>
      </c>
      <c r="H562" t="str">
        <f t="shared" si="54"/>
        <v/>
      </c>
      <c r="J562" t="str">
        <f>"_"&amp;_xlfn.CONCAT(Leverancespecifikation!V565:BJ565,Leverancespecifikation!BN565:BZ565)</f>
        <v>_VVS300VVS325VVS325</v>
      </c>
    </row>
    <row r="563" spans="1:10" x14ac:dyDescent="0.25">
      <c r="A563" t="str">
        <f>Leverancespecifikation!C566</f>
        <v>562Afspærringsventiler</v>
      </c>
      <c r="B563" t="str">
        <f>IF(ISNUMBER(FIND("_ARK",Tabel2[[#This Row],[Kilde: 3. Leverancespecifikation
Sammenkædning af kolonnerne (Vxx:BJxx) &amp; (BNxx:BZxx)]],1)),"X","")</f>
        <v/>
      </c>
      <c r="C563" t="str">
        <f t="shared" si="49"/>
        <v/>
      </c>
      <c r="D563" t="str">
        <f t="shared" si="50"/>
        <v/>
      </c>
      <c r="E563" t="str">
        <f t="shared" si="51"/>
        <v/>
      </c>
      <c r="F563" t="str">
        <f t="shared" si="52"/>
        <v/>
      </c>
      <c r="G563" t="str">
        <f t="shared" si="53"/>
        <v/>
      </c>
      <c r="H563" t="str">
        <f t="shared" si="54"/>
        <v/>
      </c>
      <c r="J563" t="str">
        <f>"_"&amp;_xlfn.CONCAT(Leverancespecifikation!V566:BJ566,Leverancespecifikation!BN566:BZ566)</f>
        <v>_</v>
      </c>
    </row>
    <row r="564" spans="1:10" x14ac:dyDescent="0.25">
      <c r="A564" t="str">
        <f>Leverancespecifikation!C567</f>
        <v>563Indregulerende ventiler /termostatventiler</v>
      </c>
      <c r="B564" t="str">
        <f>IF(ISNUMBER(FIND("_ARK",Tabel2[[#This Row],[Kilde: 3. Leverancespecifikation
Sammenkædning af kolonnerne (Vxx:BJxx) &amp; (BNxx:BZxx)]],1)),"X","")</f>
        <v/>
      </c>
      <c r="C564" t="str">
        <f t="shared" si="49"/>
        <v/>
      </c>
      <c r="D564" t="str">
        <f t="shared" si="50"/>
        <v/>
      </c>
      <c r="E564" t="str">
        <f t="shared" si="51"/>
        <v/>
      </c>
      <c r="F564" t="str">
        <f t="shared" si="52"/>
        <v/>
      </c>
      <c r="G564" t="str">
        <f t="shared" si="53"/>
        <v/>
      </c>
      <c r="H564" t="str">
        <f t="shared" si="54"/>
        <v/>
      </c>
      <c r="J564" t="str">
        <f>"_"&amp;_xlfn.CONCAT(Leverancespecifikation!V567:BJ567,Leverancespecifikation!BN567:BZ567)</f>
        <v>_</v>
      </c>
    </row>
    <row r="565" spans="1:10" x14ac:dyDescent="0.25">
      <c r="A565" t="str">
        <f>Leverancespecifikation!C568</f>
        <v>564Øvrige Ventiler</v>
      </c>
      <c r="B565" t="str">
        <f>IF(ISNUMBER(FIND("_ARK",Tabel2[[#This Row],[Kilde: 3. Leverancespecifikation
Sammenkædning af kolonnerne (Vxx:BJxx) &amp; (BNxx:BZxx)]],1)),"X","")</f>
        <v/>
      </c>
      <c r="C565" t="str">
        <f t="shared" si="49"/>
        <v/>
      </c>
      <c r="D565" t="str">
        <f t="shared" si="50"/>
        <v/>
      </c>
      <c r="E565" t="str">
        <f t="shared" si="51"/>
        <v/>
      </c>
      <c r="F565" t="str">
        <f t="shared" si="52"/>
        <v/>
      </c>
      <c r="G565" t="str">
        <f t="shared" si="53"/>
        <v/>
      </c>
      <c r="H565" t="str">
        <f t="shared" si="54"/>
        <v/>
      </c>
      <c r="J565" t="str">
        <f>"_"&amp;_xlfn.CONCAT(Leverancespecifikation!V568:BJ568,Leverancespecifikation!BN568:BZ568)</f>
        <v>_</v>
      </c>
    </row>
    <row r="566" spans="1:10" x14ac:dyDescent="0.25">
      <c r="A566" t="str">
        <f>Leverancespecifikation!C569</f>
        <v>565Filter/Termometer/Manomenter/Kompensator/mv.</v>
      </c>
      <c r="B566" t="str">
        <f>IF(ISNUMBER(FIND("_ARK",Tabel2[[#This Row],[Kilde: 3. Leverancespecifikation
Sammenkædning af kolonnerne (Vxx:BJxx) &amp; (BNxx:BZxx)]],1)),"X","")</f>
        <v/>
      </c>
      <c r="C566" t="str">
        <f t="shared" si="49"/>
        <v/>
      </c>
      <c r="D566" t="str">
        <f t="shared" si="50"/>
        <v/>
      </c>
      <c r="E566" t="str">
        <f t="shared" si="51"/>
        <v/>
      </c>
      <c r="F566" t="str">
        <f t="shared" si="52"/>
        <v/>
      </c>
      <c r="G566" t="str">
        <f t="shared" si="53"/>
        <v/>
      </c>
      <c r="H566" t="str">
        <f t="shared" si="54"/>
        <v/>
      </c>
      <c r="J566" t="str">
        <f>"_"&amp;_xlfn.CONCAT(Leverancespecifikation!V569:BJ569,Leverancespecifikation!BN569:BZ569)</f>
        <v>_</v>
      </c>
    </row>
    <row r="567" spans="1:10" x14ac:dyDescent="0.25">
      <c r="A567" t="str">
        <f>Leverancespecifikation!C570</f>
        <v>566Koblingsdåser</v>
      </c>
      <c r="B567" t="str">
        <f>IF(ISNUMBER(FIND("_ARK",Tabel2[[#This Row],[Kilde: 3. Leverancespecifikation
Sammenkædning af kolonnerne (Vxx:BJxx) &amp; (BNxx:BZxx)]],1)),"X","")</f>
        <v/>
      </c>
      <c r="C567" t="str">
        <f t="shared" si="49"/>
        <v/>
      </c>
      <c r="D567" t="str">
        <f t="shared" si="50"/>
        <v/>
      </c>
      <c r="E567" t="str">
        <f t="shared" si="51"/>
        <v/>
      </c>
      <c r="F567" t="str">
        <f t="shared" si="52"/>
        <v/>
      </c>
      <c r="G567" t="str">
        <f t="shared" si="53"/>
        <v/>
      </c>
      <c r="H567" t="str">
        <f t="shared" si="54"/>
        <v/>
      </c>
      <c r="J567" t="str">
        <f>"_"&amp;_xlfn.CONCAT(Leverancespecifikation!V570:BJ570,Leverancespecifikation!BN570:BZ570)</f>
        <v>_</v>
      </c>
    </row>
    <row r="568" spans="1:10" x14ac:dyDescent="0.25">
      <c r="A568" t="str">
        <f>Leverancespecifikation!C571</f>
        <v>567Målere</v>
      </c>
      <c r="B568" t="str">
        <f>IF(ISNUMBER(FIND("_ARK",Tabel2[[#This Row],[Kilde: 3. Leverancespecifikation
Sammenkædning af kolonnerne (Vxx:BJxx) &amp; (BNxx:BZxx)]],1)),"X","")</f>
        <v/>
      </c>
      <c r="C568" t="str">
        <f t="shared" si="49"/>
        <v/>
      </c>
      <c r="D568" t="str">
        <f t="shared" si="50"/>
        <v/>
      </c>
      <c r="E568" t="str">
        <f t="shared" si="51"/>
        <v/>
      </c>
      <c r="F568" t="str">
        <f t="shared" si="52"/>
        <v/>
      </c>
      <c r="G568" t="str">
        <f t="shared" si="53"/>
        <v/>
      </c>
      <c r="H568" t="str">
        <f t="shared" si="54"/>
        <v/>
      </c>
      <c r="J568" t="str">
        <f>"_"&amp;_xlfn.CONCAT(Leverancespecifikation!V571:BJ571,Leverancespecifikation!BN571:BZ571)</f>
        <v>_</v>
      </c>
    </row>
    <row r="569" spans="1:10" x14ac:dyDescent="0.25">
      <c r="A569" t="str">
        <f>Leverancespecifikation!C572</f>
        <v>568Varme</v>
      </c>
      <c r="B569" t="str">
        <f>IF(ISNUMBER(FIND("_ARK",Tabel2[[#This Row],[Kilde: 3. Leverancespecifikation
Sammenkædning af kolonnerne (Vxx:BJxx) &amp; (BNxx:BZxx)]],1)),"X","")</f>
        <v/>
      </c>
      <c r="C569" t="str">
        <f t="shared" si="49"/>
        <v/>
      </c>
      <c r="D569" t="str">
        <f t="shared" si="50"/>
        <v/>
      </c>
      <c r="E569" t="str">
        <f t="shared" si="51"/>
        <v/>
      </c>
      <c r="F569" t="str">
        <f t="shared" si="52"/>
        <v/>
      </c>
      <c r="G569" t="str">
        <f t="shared" si="53"/>
        <v/>
      </c>
      <c r="H569" t="str">
        <f t="shared" si="54"/>
        <v/>
      </c>
      <c r="J569" t="str">
        <f>"_"&amp;_xlfn.CONCAT(Leverancespecifikation!V572:BJ572,Leverancespecifikation!BN572:BZ572)</f>
        <v>_</v>
      </c>
    </row>
    <row r="570" spans="1:10" x14ac:dyDescent="0.25">
      <c r="A570" t="str">
        <f>Leverancespecifikation!C573</f>
        <v>569Varmeflader</v>
      </c>
      <c r="B570" t="str">
        <f>IF(ISNUMBER(FIND("_ARK",Tabel2[[#This Row],[Kilde: 3. Leverancespecifikation
Sammenkædning af kolonnerne (Vxx:BJxx) &amp; (BNxx:BZxx)]],1)),"X","")</f>
        <v/>
      </c>
      <c r="C570" t="str">
        <f t="shared" si="49"/>
        <v/>
      </c>
      <c r="D570" t="str">
        <f t="shared" si="50"/>
        <v/>
      </c>
      <c r="E570" t="str">
        <f t="shared" si="51"/>
        <v>X</v>
      </c>
      <c r="F570" t="str">
        <f t="shared" si="52"/>
        <v/>
      </c>
      <c r="G570" t="str">
        <f t="shared" si="53"/>
        <v/>
      </c>
      <c r="H570" t="str">
        <f t="shared" si="54"/>
        <v/>
      </c>
      <c r="J570" t="str">
        <f>"_"&amp;_xlfn.CONCAT(Leverancespecifikation!V573:BJ573,Leverancespecifikation!BN573:BZ573)</f>
        <v>_VVS300VVS325VVS325</v>
      </c>
    </row>
    <row r="571" spans="1:10" x14ac:dyDescent="0.25">
      <c r="A571" t="str">
        <f>Leverancespecifikation!C574</f>
        <v>570Radiatorer</v>
      </c>
      <c r="B571" t="str">
        <f>IF(ISNUMBER(FIND("_ARK",Tabel2[[#This Row],[Kilde: 3. Leverancespecifikation
Sammenkædning af kolonnerne (Vxx:BJxx) &amp; (BNxx:BZxx)]],1)),"X","")</f>
        <v/>
      </c>
      <c r="C571" t="str">
        <f t="shared" si="49"/>
        <v/>
      </c>
      <c r="D571" t="str">
        <f t="shared" si="50"/>
        <v/>
      </c>
      <c r="E571" t="str">
        <f t="shared" si="51"/>
        <v>X</v>
      </c>
      <c r="F571" t="str">
        <f t="shared" si="52"/>
        <v/>
      </c>
      <c r="G571" t="str">
        <f t="shared" si="53"/>
        <v/>
      </c>
      <c r="H571" t="str">
        <f t="shared" si="54"/>
        <v/>
      </c>
      <c r="J571" t="str">
        <f>"_"&amp;_xlfn.CONCAT(Leverancespecifikation!V574:BJ574,Leverancespecifikation!BN574:BZ574)</f>
        <v>_VVS300VVS325VVS325</v>
      </c>
    </row>
    <row r="572" spans="1:10" x14ac:dyDescent="0.25">
      <c r="A572" t="str">
        <f>Leverancespecifikation!C575</f>
        <v>571Gulvvarme</v>
      </c>
      <c r="B572" t="str">
        <f>IF(ISNUMBER(FIND("_ARK",Tabel2[[#This Row],[Kilde: 3. Leverancespecifikation
Sammenkædning af kolonnerne (Vxx:BJxx) &amp; (BNxx:BZxx)]],1)),"X","")</f>
        <v/>
      </c>
      <c r="C572" t="str">
        <f t="shared" si="49"/>
        <v/>
      </c>
      <c r="D572" t="str">
        <f t="shared" si="50"/>
        <v/>
      </c>
      <c r="E572" t="str">
        <f t="shared" si="51"/>
        <v/>
      </c>
      <c r="F572" t="str">
        <f t="shared" si="52"/>
        <v/>
      </c>
      <c r="G572" t="str">
        <f t="shared" si="53"/>
        <v/>
      </c>
      <c r="H572" t="str">
        <f t="shared" si="54"/>
        <v/>
      </c>
      <c r="J572" t="str">
        <f>"_"&amp;_xlfn.CONCAT(Leverancespecifikation!V575:BJ575,Leverancespecifikation!BN575:BZ575)</f>
        <v>_</v>
      </c>
    </row>
    <row r="573" spans="1:10" x14ac:dyDescent="0.25">
      <c r="A573" t="str">
        <f>Leverancespecifikation!C576</f>
        <v>572Strålevarmepaneler</v>
      </c>
      <c r="B573" t="str">
        <f>IF(ISNUMBER(FIND("_ARK",Tabel2[[#This Row],[Kilde: 3. Leverancespecifikation
Sammenkædning af kolonnerne (Vxx:BJxx) &amp; (BNxx:BZxx)]],1)),"X","")</f>
        <v/>
      </c>
      <c r="C573" t="str">
        <f t="shared" si="49"/>
        <v/>
      </c>
      <c r="D573" t="str">
        <f t="shared" si="50"/>
        <v/>
      </c>
      <c r="E573" t="str">
        <f t="shared" si="51"/>
        <v>X</v>
      </c>
      <c r="F573" t="str">
        <f t="shared" si="52"/>
        <v/>
      </c>
      <c r="G573" t="str">
        <f t="shared" si="53"/>
        <v/>
      </c>
      <c r="H573" t="str">
        <f t="shared" si="54"/>
        <v/>
      </c>
      <c r="J573" t="str">
        <f>"_"&amp;_xlfn.CONCAT(Leverancespecifikation!V576:BJ576,Leverancespecifikation!BN576:BZ576)</f>
        <v>_VVS300VVS325VVS325</v>
      </c>
    </row>
    <row r="574" spans="1:10" x14ac:dyDescent="0.25">
      <c r="A574" t="str">
        <f>Leverancespecifikation!C577</f>
        <v>573Konvektorer</v>
      </c>
      <c r="B574" t="str">
        <f>IF(ISNUMBER(FIND("_ARK",Tabel2[[#This Row],[Kilde: 3. Leverancespecifikation
Sammenkædning af kolonnerne (Vxx:BJxx) &amp; (BNxx:BZxx)]],1)),"X","")</f>
        <v/>
      </c>
      <c r="C574" t="str">
        <f t="shared" si="49"/>
        <v/>
      </c>
      <c r="D574" t="str">
        <f t="shared" si="50"/>
        <v/>
      </c>
      <c r="E574" t="str">
        <f t="shared" si="51"/>
        <v>X</v>
      </c>
      <c r="F574" t="str">
        <f t="shared" si="52"/>
        <v/>
      </c>
      <c r="G574" t="str">
        <f t="shared" si="53"/>
        <v/>
      </c>
      <c r="H574" t="str">
        <f t="shared" si="54"/>
        <v/>
      </c>
      <c r="J574" t="str">
        <f>"_"&amp;_xlfn.CONCAT(Leverancespecifikation!V577:BJ577,Leverancespecifikation!BN577:BZ577)</f>
        <v>_VVS300VVS325VVS325</v>
      </c>
    </row>
    <row r="575" spans="1:10" x14ac:dyDescent="0.25">
      <c r="A575" t="str">
        <f>Leverancespecifikation!C578</f>
        <v>574Varmluftstæpper</v>
      </c>
      <c r="B575" t="str">
        <f>IF(ISNUMBER(FIND("_ARK",Tabel2[[#This Row],[Kilde: 3. Leverancespecifikation
Sammenkædning af kolonnerne (Vxx:BJxx) &amp; (BNxx:BZxx)]],1)),"X","")</f>
        <v/>
      </c>
      <c r="C575" t="str">
        <f t="shared" si="49"/>
        <v/>
      </c>
      <c r="D575" t="str">
        <f t="shared" si="50"/>
        <v/>
      </c>
      <c r="E575" t="str">
        <f t="shared" si="51"/>
        <v>X</v>
      </c>
      <c r="F575" t="str">
        <f t="shared" si="52"/>
        <v/>
      </c>
      <c r="G575" t="str">
        <f t="shared" si="53"/>
        <v/>
      </c>
      <c r="H575" t="str">
        <f t="shared" si="54"/>
        <v/>
      </c>
      <c r="J575" t="str">
        <f>"_"&amp;_xlfn.CONCAT(Leverancespecifikation!V578:BJ578,Leverancespecifikation!BN578:BZ578)</f>
        <v>_VVS300VVS325VVS325</v>
      </c>
    </row>
    <row r="576" spans="1:10" x14ac:dyDescent="0.25">
      <c r="A576" t="str">
        <f>Leverancespecifikation!C579</f>
        <v>575Varme kalorieferer</v>
      </c>
      <c r="B576" t="str">
        <f>IF(ISNUMBER(FIND("_ARK",Tabel2[[#This Row],[Kilde: 3. Leverancespecifikation
Sammenkædning af kolonnerne (Vxx:BJxx) &amp; (BNxx:BZxx)]],1)),"X","")</f>
        <v/>
      </c>
      <c r="C576" t="str">
        <f t="shared" si="49"/>
        <v/>
      </c>
      <c r="D576" t="str">
        <f t="shared" si="50"/>
        <v/>
      </c>
      <c r="E576" t="str">
        <f t="shared" si="51"/>
        <v>X</v>
      </c>
      <c r="F576" t="str">
        <f t="shared" si="52"/>
        <v/>
      </c>
      <c r="G576" t="str">
        <f t="shared" si="53"/>
        <v/>
      </c>
      <c r="H576" t="str">
        <f t="shared" si="54"/>
        <v/>
      </c>
      <c r="J576" t="str">
        <f>"_"&amp;_xlfn.CONCAT(Leverancespecifikation!V579:BJ579,Leverancespecifikation!BN579:BZ579)</f>
        <v>_VVS300VVS325VVS325</v>
      </c>
    </row>
    <row r="577" spans="1:10" x14ac:dyDescent="0.25">
      <c r="A577" t="str">
        <f>Leverancespecifikation!C580</f>
        <v>576Rørradiatorer</v>
      </c>
      <c r="B577" t="str">
        <f>IF(ISNUMBER(FIND("_ARK",Tabel2[[#This Row],[Kilde: 3. Leverancespecifikation
Sammenkædning af kolonnerne (Vxx:BJxx) &amp; (BNxx:BZxx)]],1)),"X","")</f>
        <v/>
      </c>
      <c r="C577" t="str">
        <f t="shared" si="49"/>
        <v/>
      </c>
      <c r="D577" t="str">
        <f t="shared" si="50"/>
        <v/>
      </c>
      <c r="E577" t="str">
        <f t="shared" si="51"/>
        <v>X</v>
      </c>
      <c r="F577" t="str">
        <f t="shared" si="52"/>
        <v/>
      </c>
      <c r="G577" t="str">
        <f t="shared" si="53"/>
        <v/>
      </c>
      <c r="H577" t="str">
        <f t="shared" si="54"/>
        <v/>
      </c>
      <c r="J577" t="str">
        <f>"_"&amp;_xlfn.CONCAT(Leverancespecifikation!V580:BJ580,Leverancespecifikation!BN580:BZ580)</f>
        <v>_VVS300VVS325VVS325</v>
      </c>
    </row>
    <row r="578" spans="1:10" x14ac:dyDescent="0.25">
      <c r="A578" t="str">
        <f>Leverancespecifikation!C581</f>
        <v>577Afspærringsventiler</v>
      </c>
      <c r="B578" t="str">
        <f>IF(ISNUMBER(FIND("_ARK",Tabel2[[#This Row],[Kilde: 3. Leverancespecifikation
Sammenkædning af kolonnerne (Vxx:BJxx) &amp; (BNxx:BZxx)]],1)),"X","")</f>
        <v/>
      </c>
      <c r="C578" t="str">
        <f t="shared" si="49"/>
        <v/>
      </c>
      <c r="D578" t="str">
        <f t="shared" si="50"/>
        <v/>
      </c>
      <c r="E578" t="str">
        <f t="shared" si="51"/>
        <v/>
      </c>
      <c r="F578" t="str">
        <f t="shared" si="52"/>
        <v/>
      </c>
      <c r="G578" t="str">
        <f t="shared" si="53"/>
        <v/>
      </c>
      <c r="H578" t="str">
        <f t="shared" si="54"/>
        <v/>
      </c>
      <c r="J578" t="str">
        <f>"_"&amp;_xlfn.CONCAT(Leverancespecifikation!V581:BJ581,Leverancespecifikation!BN581:BZ581)</f>
        <v>_</v>
      </c>
    </row>
    <row r="579" spans="1:10" x14ac:dyDescent="0.25">
      <c r="A579" t="str">
        <f>Leverancespecifikation!C582</f>
        <v>578Indregulerende ventiler /Radiatorventil og -termostat</v>
      </c>
      <c r="B579" t="str">
        <f>IF(ISNUMBER(FIND("_ARK",Tabel2[[#This Row],[Kilde: 3. Leverancespecifikation
Sammenkædning af kolonnerne (Vxx:BJxx) &amp; (BNxx:BZxx)]],1)),"X","")</f>
        <v/>
      </c>
      <c r="C579" t="str">
        <f t="shared" ref="C579:C642" si="55">IF(ISNUMBER(FIND("KON",J579,1)),"X","")</f>
        <v/>
      </c>
      <c r="D579" t="str">
        <f t="shared" ref="D579:D642" si="56">IF(ISNUMBER(FIND("EL",J579,1)),"X","")</f>
        <v/>
      </c>
      <c r="E579" t="str">
        <f t="shared" ref="E579:E642" si="57">IF(ISNUMBER(FIND("VVS",J579,1)),"X","")</f>
        <v/>
      </c>
      <c r="F579" t="str">
        <f t="shared" ref="F579:F642" si="58">IF(ISNUMBER(FIND("VEN",J579,1)),"X","")</f>
        <v/>
      </c>
      <c r="G579" t="str">
        <f t="shared" ref="G579:G642" si="59">IF(ISNUMBER(FIND("ENT",J579,1)),"X","")</f>
        <v/>
      </c>
      <c r="H579" t="str">
        <f t="shared" ref="H579:H642" si="60">IF(ISNUMBER(FIND("LAN",J579,1)),"X","")</f>
        <v/>
      </c>
      <c r="J579" t="str">
        <f>"_"&amp;_xlfn.CONCAT(Leverancespecifikation!V582:BJ582,Leverancespecifikation!BN582:BZ582)</f>
        <v>_</v>
      </c>
    </row>
    <row r="580" spans="1:10" x14ac:dyDescent="0.25">
      <c r="A580" t="str">
        <f>Leverancespecifikation!C583</f>
        <v>579Øvrige Ventiler</v>
      </c>
      <c r="B580" t="str">
        <f>IF(ISNUMBER(FIND("_ARK",Tabel2[[#This Row],[Kilde: 3. Leverancespecifikation
Sammenkædning af kolonnerne (Vxx:BJxx) &amp; (BNxx:BZxx)]],1)),"X","")</f>
        <v/>
      </c>
      <c r="C580" t="str">
        <f t="shared" si="55"/>
        <v/>
      </c>
      <c r="D580" t="str">
        <f t="shared" si="56"/>
        <v/>
      </c>
      <c r="E580" t="str">
        <f t="shared" si="57"/>
        <v/>
      </c>
      <c r="F580" t="str">
        <f t="shared" si="58"/>
        <v/>
      </c>
      <c r="G580" t="str">
        <f t="shared" si="59"/>
        <v/>
      </c>
      <c r="H580" t="str">
        <f t="shared" si="60"/>
        <v/>
      </c>
      <c r="J580" t="str">
        <f>"_"&amp;_xlfn.CONCAT(Leverancespecifikation!V583:BJ583,Leverancespecifikation!BN583:BZ583)</f>
        <v>_</v>
      </c>
    </row>
    <row r="581" spans="1:10" x14ac:dyDescent="0.25">
      <c r="A581" t="str">
        <f>Leverancespecifikation!C584</f>
        <v>580Filter/Termometer/Manomenter/Kompensator/mv.</v>
      </c>
      <c r="B581" t="str">
        <f>IF(ISNUMBER(FIND("_ARK",Tabel2[[#This Row],[Kilde: 3. Leverancespecifikation
Sammenkædning af kolonnerne (Vxx:BJxx) &amp; (BNxx:BZxx)]],1)),"X","")</f>
        <v/>
      </c>
      <c r="C581" t="str">
        <f t="shared" si="55"/>
        <v/>
      </c>
      <c r="D581" t="str">
        <f t="shared" si="56"/>
        <v/>
      </c>
      <c r="E581" t="str">
        <f t="shared" si="57"/>
        <v/>
      </c>
      <c r="F581" t="str">
        <f t="shared" si="58"/>
        <v/>
      </c>
      <c r="G581" t="str">
        <f t="shared" si="59"/>
        <v/>
      </c>
      <c r="H581" t="str">
        <f t="shared" si="60"/>
        <v/>
      </c>
      <c r="J581" t="str">
        <f>"_"&amp;_xlfn.CONCAT(Leverancespecifikation!V584:BJ584,Leverancespecifikation!BN584:BZ584)</f>
        <v>_</v>
      </c>
    </row>
    <row r="582" spans="1:10" x14ac:dyDescent="0.25">
      <c r="A582" t="str">
        <f>Leverancespecifikation!C585</f>
        <v>581Koblingsdåser</v>
      </c>
      <c r="B582" t="str">
        <f>IF(ISNUMBER(FIND("_ARK",Tabel2[[#This Row],[Kilde: 3. Leverancespecifikation
Sammenkædning af kolonnerne (Vxx:BJxx) &amp; (BNxx:BZxx)]],1)),"X","")</f>
        <v/>
      </c>
      <c r="C582" t="str">
        <f t="shared" si="55"/>
        <v/>
      </c>
      <c r="D582" t="str">
        <f t="shared" si="56"/>
        <v/>
      </c>
      <c r="E582" t="str">
        <f t="shared" si="57"/>
        <v/>
      </c>
      <c r="F582" t="str">
        <f t="shared" si="58"/>
        <v/>
      </c>
      <c r="G582" t="str">
        <f t="shared" si="59"/>
        <v/>
      </c>
      <c r="H582" t="str">
        <f t="shared" si="60"/>
        <v/>
      </c>
      <c r="J582" t="str">
        <f>"_"&amp;_xlfn.CONCAT(Leverancespecifikation!V585:BJ585,Leverancespecifikation!BN585:BZ585)</f>
        <v>_</v>
      </c>
    </row>
    <row r="583" spans="1:10" x14ac:dyDescent="0.25">
      <c r="A583" t="str">
        <f>Leverancespecifikation!C586</f>
        <v>582Målere</v>
      </c>
      <c r="B583" t="str">
        <f>IF(ISNUMBER(FIND("_ARK",Tabel2[[#This Row],[Kilde: 3. Leverancespecifikation
Sammenkædning af kolonnerne (Vxx:BJxx) &amp; (BNxx:BZxx)]],1)),"X","")</f>
        <v/>
      </c>
      <c r="C583" t="str">
        <f t="shared" si="55"/>
        <v/>
      </c>
      <c r="D583" t="str">
        <f t="shared" si="56"/>
        <v/>
      </c>
      <c r="E583" t="str">
        <f t="shared" si="57"/>
        <v/>
      </c>
      <c r="F583" t="str">
        <f t="shared" si="58"/>
        <v/>
      </c>
      <c r="G583" t="str">
        <f t="shared" si="59"/>
        <v/>
      </c>
      <c r="H583" t="str">
        <f t="shared" si="60"/>
        <v/>
      </c>
      <c r="J583" t="str">
        <f>"_"&amp;_xlfn.CONCAT(Leverancespecifikation!V586:BJ586,Leverancespecifikation!BN586:BZ586)</f>
        <v>_</v>
      </c>
    </row>
    <row r="584" spans="1:10" x14ac:dyDescent="0.25">
      <c r="A584" t="str">
        <f>Leverancespecifikation!C587</f>
        <v>583Sprinkler</v>
      </c>
      <c r="B584" t="str">
        <f>IF(ISNUMBER(FIND("_ARK",Tabel2[[#This Row],[Kilde: 3. Leverancespecifikation
Sammenkædning af kolonnerne (Vxx:BJxx) &amp; (BNxx:BZxx)]],1)),"X","")</f>
        <v/>
      </c>
      <c r="C584" t="str">
        <f t="shared" si="55"/>
        <v/>
      </c>
      <c r="D584" t="str">
        <f t="shared" si="56"/>
        <v/>
      </c>
      <c r="E584" t="str">
        <f t="shared" si="57"/>
        <v/>
      </c>
      <c r="F584" t="str">
        <f t="shared" si="58"/>
        <v/>
      </c>
      <c r="G584" t="str">
        <f t="shared" si="59"/>
        <v/>
      </c>
      <c r="H584" t="str">
        <f t="shared" si="60"/>
        <v/>
      </c>
      <c r="J584" t="str">
        <f>"_"&amp;_xlfn.CONCAT(Leverancespecifikation!V587:BJ587,Leverancespecifikation!BN587:BZ587)</f>
        <v>_</v>
      </c>
    </row>
    <row r="585" spans="1:10" x14ac:dyDescent="0.25">
      <c r="A585" t="str">
        <f>Leverancespecifikation!C588</f>
        <v>584Nedhængt sprinklerdyser</v>
      </c>
      <c r="B585" t="str">
        <f>IF(ISNUMBER(FIND("_ARK",Tabel2[[#This Row],[Kilde: 3. Leverancespecifikation
Sammenkædning af kolonnerne (Vxx:BJxx) &amp; (BNxx:BZxx)]],1)),"X","")</f>
        <v/>
      </c>
      <c r="C585" t="str">
        <f t="shared" si="55"/>
        <v/>
      </c>
      <c r="D585" t="str">
        <f t="shared" si="56"/>
        <v/>
      </c>
      <c r="E585" t="str">
        <f t="shared" si="57"/>
        <v>X</v>
      </c>
      <c r="F585" t="str">
        <f t="shared" si="58"/>
        <v/>
      </c>
      <c r="G585" t="str">
        <f t="shared" si="59"/>
        <v>X</v>
      </c>
      <c r="H585" t="str">
        <f t="shared" si="60"/>
        <v/>
      </c>
      <c r="J585" t="str">
        <f>"_"&amp;_xlfn.CONCAT(Leverancespecifikation!V588:BJ588,Leverancespecifikation!BN588:BZ588)</f>
        <v>_VVS200ENT325</v>
      </c>
    </row>
    <row r="586" spans="1:10" x14ac:dyDescent="0.25">
      <c r="A586" t="str">
        <f>Leverancespecifikation!C589</f>
        <v xml:space="preserve">585Skjult, nedhængt sprinklerdyser </v>
      </c>
      <c r="B586" t="str">
        <f>IF(ISNUMBER(FIND("_ARK",Tabel2[[#This Row],[Kilde: 3. Leverancespecifikation
Sammenkædning af kolonnerne (Vxx:BJxx) &amp; (BNxx:BZxx)]],1)),"X","")</f>
        <v/>
      </c>
      <c r="C586" t="str">
        <f t="shared" si="55"/>
        <v/>
      </c>
      <c r="D586" t="str">
        <f t="shared" si="56"/>
        <v/>
      </c>
      <c r="E586" t="str">
        <f t="shared" si="57"/>
        <v>X</v>
      </c>
      <c r="F586" t="str">
        <f t="shared" si="58"/>
        <v/>
      </c>
      <c r="G586" t="str">
        <f t="shared" si="59"/>
        <v>X</v>
      </c>
      <c r="H586" t="str">
        <f t="shared" si="60"/>
        <v/>
      </c>
      <c r="J586" t="str">
        <f>"_"&amp;_xlfn.CONCAT(Leverancespecifikation!V589:BJ589,Leverancespecifikation!BN589:BZ589)</f>
        <v>_VVS200ENT325</v>
      </c>
    </row>
    <row r="587" spans="1:10" x14ac:dyDescent="0.25">
      <c r="A587" t="str">
        <f>Leverancespecifikation!C590</f>
        <v>586Pendant sprinklerdyser</v>
      </c>
      <c r="B587" t="str">
        <f>IF(ISNUMBER(FIND("_ARK",Tabel2[[#This Row],[Kilde: 3. Leverancespecifikation
Sammenkædning af kolonnerne (Vxx:BJxx) &amp; (BNxx:BZxx)]],1)),"X","")</f>
        <v/>
      </c>
      <c r="C587" t="str">
        <f t="shared" si="55"/>
        <v/>
      </c>
      <c r="D587" t="str">
        <f t="shared" si="56"/>
        <v/>
      </c>
      <c r="E587" t="str">
        <f t="shared" si="57"/>
        <v>X</v>
      </c>
      <c r="F587" t="str">
        <f t="shared" si="58"/>
        <v/>
      </c>
      <c r="G587" t="str">
        <f t="shared" si="59"/>
        <v>X</v>
      </c>
      <c r="H587" t="str">
        <f t="shared" si="60"/>
        <v/>
      </c>
      <c r="J587" t="str">
        <f>"_"&amp;_xlfn.CONCAT(Leverancespecifikation!V590:BJ590,Leverancespecifikation!BN590:BZ590)</f>
        <v>_VVS200ENT325</v>
      </c>
    </row>
    <row r="588" spans="1:10" x14ac:dyDescent="0.25">
      <c r="A588" t="str">
        <f>Leverancespecifikation!C591</f>
        <v>587Vægmonterede sprinklerdyser</v>
      </c>
      <c r="B588" t="str">
        <f>IF(ISNUMBER(FIND("_ARK",Tabel2[[#This Row],[Kilde: 3. Leverancespecifikation
Sammenkædning af kolonnerne (Vxx:BJxx) &amp; (BNxx:BZxx)]],1)),"X","")</f>
        <v/>
      </c>
      <c r="C588" t="str">
        <f t="shared" si="55"/>
        <v/>
      </c>
      <c r="D588" t="str">
        <f t="shared" si="56"/>
        <v/>
      </c>
      <c r="E588" t="str">
        <f t="shared" si="57"/>
        <v>X</v>
      </c>
      <c r="F588" t="str">
        <f t="shared" si="58"/>
        <v/>
      </c>
      <c r="G588" t="str">
        <f t="shared" si="59"/>
        <v>X</v>
      </c>
      <c r="H588" t="str">
        <f t="shared" si="60"/>
        <v/>
      </c>
      <c r="J588" t="str">
        <f>"_"&amp;_xlfn.CONCAT(Leverancespecifikation!V591:BJ591,Leverancespecifikation!BN591:BZ591)</f>
        <v>_VVS200ENT325</v>
      </c>
    </row>
    <row r="589" spans="1:10" x14ac:dyDescent="0.25">
      <c r="A589" t="str">
        <f>Leverancespecifikation!C592</f>
        <v>588Afspærringsventiler</v>
      </c>
      <c r="B589" t="str">
        <f>IF(ISNUMBER(FIND("_ARK",Tabel2[[#This Row],[Kilde: 3. Leverancespecifikation
Sammenkædning af kolonnerne (Vxx:BJxx) &amp; (BNxx:BZxx)]],1)),"X","")</f>
        <v/>
      </c>
      <c r="C589" t="str">
        <f t="shared" si="55"/>
        <v/>
      </c>
      <c r="D589" t="str">
        <f t="shared" si="56"/>
        <v/>
      </c>
      <c r="E589" t="str">
        <f t="shared" si="57"/>
        <v/>
      </c>
      <c r="F589" t="str">
        <f t="shared" si="58"/>
        <v/>
      </c>
      <c r="G589" t="str">
        <f t="shared" si="59"/>
        <v/>
      </c>
      <c r="H589" t="str">
        <f t="shared" si="60"/>
        <v/>
      </c>
      <c r="J589" t="str">
        <f>"_"&amp;_xlfn.CONCAT(Leverancespecifikation!V592:BJ592,Leverancespecifikation!BN592:BZ592)</f>
        <v>_</v>
      </c>
    </row>
    <row r="590" spans="1:10" x14ac:dyDescent="0.25">
      <c r="A590" t="str">
        <f>Leverancespecifikation!C593</f>
        <v xml:space="preserve">589Ventilation </v>
      </c>
      <c r="B590" t="str">
        <f>IF(ISNUMBER(FIND("_ARK",Tabel2[[#This Row],[Kilde: 3. Leverancespecifikation
Sammenkædning af kolonnerne (Vxx:BJxx) &amp; (BNxx:BZxx)]],1)),"X","")</f>
        <v/>
      </c>
      <c r="C590" t="str">
        <f t="shared" si="55"/>
        <v/>
      </c>
      <c r="D590" t="str">
        <f t="shared" si="56"/>
        <v/>
      </c>
      <c r="E590" t="str">
        <f t="shared" si="57"/>
        <v/>
      </c>
      <c r="F590" t="str">
        <f t="shared" si="58"/>
        <v/>
      </c>
      <c r="G590" t="str">
        <f t="shared" si="59"/>
        <v/>
      </c>
      <c r="H590" t="str">
        <f t="shared" si="60"/>
        <v/>
      </c>
      <c r="J590" t="str">
        <f>"_"&amp;_xlfn.CONCAT(Leverancespecifikation!V593:BJ593,Leverancespecifikation!BN593:BZ593)</f>
        <v>_</v>
      </c>
    </row>
    <row r="591" spans="1:10" x14ac:dyDescent="0.25">
      <c r="A591" t="str">
        <f>Leverancespecifikation!C594</f>
        <v>590Føringsveje</v>
      </c>
      <c r="B591" t="str">
        <f>IF(ISNUMBER(FIND("_ARK",Tabel2[[#This Row],[Kilde: 3. Leverancespecifikation
Sammenkædning af kolonnerne (Vxx:BJxx) &amp; (BNxx:BZxx)]],1)),"X","")</f>
        <v/>
      </c>
      <c r="C591" t="str">
        <f t="shared" si="55"/>
        <v/>
      </c>
      <c r="D591" t="str">
        <f t="shared" si="56"/>
        <v/>
      </c>
      <c r="E591" t="str">
        <f t="shared" si="57"/>
        <v/>
      </c>
      <c r="F591" t="str">
        <f t="shared" si="58"/>
        <v/>
      </c>
      <c r="G591" t="str">
        <f t="shared" si="59"/>
        <v/>
      </c>
      <c r="H591" t="str">
        <f t="shared" si="60"/>
        <v/>
      </c>
      <c r="J591" t="str">
        <f>"_"&amp;_xlfn.CONCAT(Leverancespecifikation!V594:BJ594,Leverancespecifikation!BN594:BZ594)</f>
        <v>_</v>
      </c>
    </row>
    <row r="592" spans="1:10" x14ac:dyDescent="0.25">
      <c r="A592" t="str">
        <f>Leverancespecifikation!C595</f>
        <v>591Kanaler</v>
      </c>
      <c r="B592" t="str">
        <f>IF(ISNUMBER(FIND("_ARK",Tabel2[[#This Row],[Kilde: 3. Leverancespecifikation
Sammenkædning af kolonnerne (Vxx:BJxx) &amp; (BNxx:BZxx)]],1)),"X","")</f>
        <v/>
      </c>
      <c r="C592" t="str">
        <f t="shared" si="55"/>
        <v/>
      </c>
      <c r="D592" t="str">
        <f t="shared" si="56"/>
        <v/>
      </c>
      <c r="E592" t="str">
        <f t="shared" si="57"/>
        <v/>
      </c>
      <c r="F592" t="str">
        <f t="shared" si="58"/>
        <v/>
      </c>
      <c r="G592" t="str">
        <f t="shared" si="59"/>
        <v/>
      </c>
      <c r="H592" t="str">
        <f t="shared" si="60"/>
        <v/>
      </c>
      <c r="J592" t="str">
        <f>"_"&amp;_xlfn.CONCAT(Leverancespecifikation!V595:BJ595,Leverancespecifikation!BN595:BZ595)</f>
        <v>_</v>
      </c>
    </row>
    <row r="593" spans="1:10" x14ac:dyDescent="0.25">
      <c r="A593" t="str">
        <f>Leverancespecifikation!C596</f>
        <v>592Teknikrum/Teknikområder</v>
      </c>
      <c r="B593" t="str">
        <f>IF(ISNUMBER(FIND("_ARK",Tabel2[[#This Row],[Kilde: 3. Leverancespecifikation
Sammenkædning af kolonnerne (Vxx:BJxx) &amp; (BNxx:BZxx)]],1)),"X","")</f>
        <v/>
      </c>
      <c r="C593" t="str">
        <f t="shared" si="55"/>
        <v/>
      </c>
      <c r="D593" t="str">
        <f t="shared" si="56"/>
        <v/>
      </c>
      <c r="E593" t="str">
        <f t="shared" si="57"/>
        <v/>
      </c>
      <c r="F593" t="str">
        <f t="shared" si="58"/>
        <v>X</v>
      </c>
      <c r="G593" t="str">
        <f t="shared" si="59"/>
        <v>X</v>
      </c>
      <c r="H593" t="str">
        <f t="shared" si="60"/>
        <v/>
      </c>
      <c r="J593" t="str">
        <f>"_"&amp;_xlfn.CONCAT(Leverancespecifikation!V596:BJ596,Leverancespecifikation!BN596:BZ596)</f>
        <v>_VEN200VEN300VEN325ENT325</v>
      </c>
    </row>
    <row r="594" spans="1:10" x14ac:dyDescent="0.25">
      <c r="A594" t="str">
        <f>Leverancespecifikation!C597</f>
        <v>593Skakte (lodrette hovedføringsveje)</v>
      </c>
      <c r="B594" t="str">
        <f>IF(ISNUMBER(FIND("_ARK",Tabel2[[#This Row],[Kilde: 3. Leverancespecifikation
Sammenkædning af kolonnerne (Vxx:BJxx) &amp; (BNxx:BZxx)]],1)),"X","")</f>
        <v/>
      </c>
      <c r="C594" t="str">
        <f t="shared" si="55"/>
        <v/>
      </c>
      <c r="D594" t="str">
        <f t="shared" si="56"/>
        <v/>
      </c>
      <c r="E594" t="str">
        <f t="shared" si="57"/>
        <v/>
      </c>
      <c r="F594" t="str">
        <f t="shared" si="58"/>
        <v>X</v>
      </c>
      <c r="G594" t="str">
        <f t="shared" si="59"/>
        <v>X</v>
      </c>
      <c r="H594" t="str">
        <f t="shared" si="60"/>
        <v/>
      </c>
      <c r="J594" t="str">
        <f>"_"&amp;_xlfn.CONCAT(Leverancespecifikation!V597:BJ597,Leverancespecifikation!BN597:BZ597)</f>
        <v>_VEN200VEN300VEN325ENT325</v>
      </c>
    </row>
    <row r="595" spans="1:10" x14ac:dyDescent="0.25">
      <c r="A595" t="str">
        <f>Leverancespecifikation!C598</f>
        <v>594Vandrette hovedføringsveje</v>
      </c>
      <c r="B595" t="str">
        <f>IF(ISNUMBER(FIND("_ARK",Tabel2[[#This Row],[Kilde: 3. Leverancespecifikation
Sammenkædning af kolonnerne (Vxx:BJxx) &amp; (BNxx:BZxx)]],1)),"X","")</f>
        <v/>
      </c>
      <c r="C595" t="str">
        <f t="shared" si="55"/>
        <v/>
      </c>
      <c r="D595" t="str">
        <f t="shared" si="56"/>
        <v/>
      </c>
      <c r="E595" t="str">
        <f t="shared" si="57"/>
        <v/>
      </c>
      <c r="F595" t="str">
        <f t="shared" si="58"/>
        <v>X</v>
      </c>
      <c r="G595" t="str">
        <f t="shared" si="59"/>
        <v>X</v>
      </c>
      <c r="H595" t="str">
        <f t="shared" si="60"/>
        <v/>
      </c>
      <c r="J595" t="str">
        <f>"_"&amp;_xlfn.CONCAT(Leverancespecifikation!V598:BJ598,Leverancespecifikation!BN598:BZ598)</f>
        <v>_VEN200VEN300VEN325ENT325</v>
      </c>
    </row>
    <row r="596" spans="1:10" x14ac:dyDescent="0.25">
      <c r="A596" t="str">
        <f>Leverancespecifikation!C599</f>
        <v>595Vandrette fordelingsføringsveje</v>
      </c>
      <c r="B596" t="str">
        <f>IF(ISNUMBER(FIND("_ARK",Tabel2[[#This Row],[Kilde: 3. Leverancespecifikation
Sammenkædning af kolonnerne (Vxx:BJxx) &amp; (BNxx:BZxx)]],1)),"X","")</f>
        <v/>
      </c>
      <c r="C596" t="str">
        <f t="shared" si="55"/>
        <v/>
      </c>
      <c r="D596" t="str">
        <f t="shared" si="56"/>
        <v/>
      </c>
      <c r="E596" t="str">
        <f t="shared" si="57"/>
        <v/>
      </c>
      <c r="F596" t="str">
        <f t="shared" si="58"/>
        <v>X</v>
      </c>
      <c r="G596" t="str">
        <f t="shared" si="59"/>
        <v>X</v>
      </c>
      <c r="H596" t="str">
        <f t="shared" si="60"/>
        <v/>
      </c>
      <c r="J596" t="str">
        <f>"_"&amp;_xlfn.CONCAT(Leverancespecifikation!V599:BJ599,Leverancespecifikation!BN599:BZ599)</f>
        <v>_VEN300VEN300ENT325</v>
      </c>
    </row>
    <row r="597" spans="1:10" x14ac:dyDescent="0.25">
      <c r="A597" t="str">
        <f>Leverancespecifikation!C600</f>
        <v>596Føring til Komponenter og tilslutninger i rum</v>
      </c>
      <c r="B597" t="str">
        <f>IF(ISNUMBER(FIND("_ARK",Tabel2[[#This Row],[Kilde: 3. Leverancespecifikation
Sammenkædning af kolonnerne (Vxx:BJxx) &amp; (BNxx:BZxx)]],1)),"X","")</f>
        <v/>
      </c>
      <c r="C597" t="str">
        <f t="shared" si="55"/>
        <v/>
      </c>
      <c r="D597" t="str">
        <f t="shared" si="56"/>
        <v/>
      </c>
      <c r="E597" t="str">
        <f t="shared" si="57"/>
        <v/>
      </c>
      <c r="F597" t="str">
        <f t="shared" si="58"/>
        <v>X</v>
      </c>
      <c r="G597" t="str">
        <f t="shared" si="59"/>
        <v>X</v>
      </c>
      <c r="H597" t="str">
        <f t="shared" si="60"/>
        <v/>
      </c>
      <c r="J597" t="str">
        <f>"_"&amp;_xlfn.CONCAT(Leverancespecifikation!V600:BJ600,Leverancespecifikation!BN600:BZ600)</f>
        <v>_VEN300VEN300ENT325</v>
      </c>
    </row>
    <row r="598" spans="1:10" x14ac:dyDescent="0.25">
      <c r="A598" t="str">
        <f>Leverancespecifikation!C601</f>
        <v>597Flexkanalaler</v>
      </c>
      <c r="B598" t="str">
        <f>IF(ISNUMBER(FIND("_ARK",Tabel2[[#This Row],[Kilde: 3. Leverancespecifikation
Sammenkædning af kolonnerne (Vxx:BJxx) &amp; (BNxx:BZxx)]],1)),"X","")</f>
        <v/>
      </c>
      <c r="C598" t="str">
        <f t="shared" si="55"/>
        <v/>
      </c>
      <c r="D598" t="str">
        <f t="shared" si="56"/>
        <v/>
      </c>
      <c r="E598" t="str">
        <f t="shared" si="57"/>
        <v/>
      </c>
      <c r="F598" t="str">
        <f t="shared" si="58"/>
        <v/>
      </c>
      <c r="G598" t="str">
        <f t="shared" si="59"/>
        <v>X</v>
      </c>
      <c r="H598" t="str">
        <f t="shared" si="60"/>
        <v/>
      </c>
      <c r="J598" t="str">
        <f>"_"&amp;_xlfn.CONCAT(Leverancespecifikation!V601:BJ601,Leverancespecifikation!BN601:BZ601)</f>
        <v>_ENT325</v>
      </c>
    </row>
    <row r="599" spans="1:10" x14ac:dyDescent="0.25">
      <c r="A599" t="str">
        <f>Leverancespecifikation!C602</f>
        <v>598Kanalisolering</v>
      </c>
      <c r="B599" t="str">
        <f>IF(ISNUMBER(FIND("_ARK",Tabel2[[#This Row],[Kilde: 3. Leverancespecifikation
Sammenkædning af kolonnerne (Vxx:BJxx) &amp; (BNxx:BZxx)]],1)),"X","")</f>
        <v/>
      </c>
      <c r="C599" t="str">
        <f t="shared" si="55"/>
        <v/>
      </c>
      <c r="D599" t="str">
        <f t="shared" si="56"/>
        <v/>
      </c>
      <c r="E599" t="str">
        <f t="shared" si="57"/>
        <v/>
      </c>
      <c r="F599" t="str">
        <f t="shared" si="58"/>
        <v/>
      </c>
      <c r="G599" t="str">
        <f t="shared" si="59"/>
        <v/>
      </c>
      <c r="H599" t="str">
        <f t="shared" si="60"/>
        <v/>
      </c>
      <c r="J599" t="str">
        <f>"_"&amp;_xlfn.CONCAT(Leverancespecifikation!V602:BJ602,Leverancespecifikation!BN602:BZ602)</f>
        <v>_</v>
      </c>
    </row>
    <row r="600" spans="1:10" x14ac:dyDescent="0.25">
      <c r="A600" t="str">
        <f>Leverancespecifikation!C603</f>
        <v>599Isolering, Brand</v>
      </c>
      <c r="B600" t="str">
        <f>IF(ISNUMBER(FIND("_ARK",Tabel2[[#This Row],[Kilde: 3. Leverancespecifikation
Sammenkædning af kolonnerne (Vxx:BJxx) &amp; (BNxx:BZxx)]],1)),"X","")</f>
        <v/>
      </c>
      <c r="C600" t="str">
        <f t="shared" si="55"/>
        <v/>
      </c>
      <c r="D600" t="str">
        <f t="shared" si="56"/>
        <v/>
      </c>
      <c r="E600" t="str">
        <f t="shared" si="57"/>
        <v/>
      </c>
      <c r="F600" t="str">
        <f t="shared" si="58"/>
        <v>X</v>
      </c>
      <c r="G600" t="str">
        <f t="shared" si="59"/>
        <v>X</v>
      </c>
      <c r="H600" t="str">
        <f t="shared" si="60"/>
        <v/>
      </c>
      <c r="J600" t="str">
        <f>"_"&amp;_xlfn.CONCAT(Leverancespecifikation!V603:BJ603,Leverancespecifikation!BN603:BZ603)</f>
        <v>_VEN200VEN300VEN325ENT325</v>
      </c>
    </row>
    <row r="601" spans="1:10" x14ac:dyDescent="0.25">
      <c r="A601" t="str">
        <f>Leverancespecifikation!C604</f>
        <v>600Isolering, Varme</v>
      </c>
      <c r="B601" t="str">
        <f>IF(ISNUMBER(FIND("_ARK",Tabel2[[#This Row],[Kilde: 3. Leverancespecifikation
Sammenkædning af kolonnerne (Vxx:BJxx) &amp; (BNxx:BZxx)]],1)),"X","")</f>
        <v/>
      </c>
      <c r="C601" t="str">
        <f t="shared" si="55"/>
        <v/>
      </c>
      <c r="D601" t="str">
        <f t="shared" si="56"/>
        <v/>
      </c>
      <c r="E601" t="str">
        <f t="shared" si="57"/>
        <v/>
      </c>
      <c r="F601" t="str">
        <f t="shared" si="58"/>
        <v>X</v>
      </c>
      <c r="G601" t="str">
        <f t="shared" si="59"/>
        <v>X</v>
      </c>
      <c r="H601" t="str">
        <f t="shared" si="60"/>
        <v/>
      </c>
      <c r="J601" t="str">
        <f>"_"&amp;_xlfn.CONCAT(Leverancespecifikation!V604:BJ604,Leverancespecifikation!BN604:BZ604)</f>
        <v>_VEN200VEN300VEN325ENT325</v>
      </c>
    </row>
    <row r="602" spans="1:10" x14ac:dyDescent="0.25">
      <c r="A602" t="str">
        <f>Leverancespecifikation!C605</f>
        <v>601Isolering, Kondens</v>
      </c>
      <c r="B602" t="str">
        <f>IF(ISNUMBER(FIND("_ARK",Tabel2[[#This Row],[Kilde: 3. Leverancespecifikation
Sammenkædning af kolonnerne (Vxx:BJxx) &amp; (BNxx:BZxx)]],1)),"X","")</f>
        <v/>
      </c>
      <c r="C602" t="str">
        <f t="shared" si="55"/>
        <v/>
      </c>
      <c r="D602" t="str">
        <f t="shared" si="56"/>
        <v/>
      </c>
      <c r="E602" t="str">
        <f t="shared" si="57"/>
        <v/>
      </c>
      <c r="F602" t="str">
        <f t="shared" si="58"/>
        <v>X</v>
      </c>
      <c r="G602" t="str">
        <f t="shared" si="59"/>
        <v>X</v>
      </c>
      <c r="H602" t="str">
        <f t="shared" si="60"/>
        <v/>
      </c>
      <c r="J602" t="str">
        <f>"_"&amp;_xlfn.CONCAT(Leverancespecifikation!V605:BJ605,Leverancespecifikation!BN605:BZ605)</f>
        <v>_VEN200VEN300VEN325ENT325</v>
      </c>
    </row>
    <row r="603" spans="1:10" x14ac:dyDescent="0.25">
      <c r="A603" t="str">
        <f>Leverancespecifikation!C606</f>
        <v>602Isolering, Lyd</v>
      </c>
      <c r="B603" t="str">
        <f>IF(ISNUMBER(FIND("_ARK",Tabel2[[#This Row],[Kilde: 3. Leverancespecifikation
Sammenkædning af kolonnerne (Vxx:BJxx) &amp; (BNxx:BZxx)]],1)),"X","")</f>
        <v/>
      </c>
      <c r="C603" t="str">
        <f t="shared" si="55"/>
        <v/>
      </c>
      <c r="D603" t="str">
        <f t="shared" si="56"/>
        <v/>
      </c>
      <c r="E603" t="str">
        <f t="shared" si="57"/>
        <v/>
      </c>
      <c r="F603" t="str">
        <f t="shared" si="58"/>
        <v>X</v>
      </c>
      <c r="G603" t="str">
        <f t="shared" si="59"/>
        <v>X</v>
      </c>
      <c r="H603" t="str">
        <f t="shared" si="60"/>
        <v/>
      </c>
      <c r="J603" t="str">
        <f>"_"&amp;_xlfn.CONCAT(Leverancespecifikation!V606:BJ606,Leverancespecifikation!BN606:BZ606)</f>
        <v>_VEN200VEN300VEN325ENT325</v>
      </c>
    </row>
    <row r="604" spans="1:10" x14ac:dyDescent="0.25">
      <c r="A604" t="str">
        <f>Leverancespecifikation!C607</f>
        <v>603Øvrig, ventilation</v>
      </c>
      <c r="B604" t="str">
        <f>IF(ISNUMBER(FIND("_ARK",Tabel2[[#This Row],[Kilde: 3. Leverancespecifikation
Sammenkædning af kolonnerne (Vxx:BJxx) &amp; (BNxx:BZxx)]],1)),"X","")</f>
        <v/>
      </c>
      <c r="C604" t="str">
        <f t="shared" si="55"/>
        <v/>
      </c>
      <c r="D604" t="str">
        <f t="shared" si="56"/>
        <v/>
      </c>
      <c r="E604" t="str">
        <f t="shared" si="57"/>
        <v/>
      </c>
      <c r="F604" t="str">
        <f t="shared" si="58"/>
        <v/>
      </c>
      <c r="G604" t="str">
        <f t="shared" si="59"/>
        <v/>
      </c>
      <c r="H604" t="str">
        <f t="shared" si="60"/>
        <v/>
      </c>
      <c r="J604" t="str">
        <f>"_"&amp;_xlfn.CONCAT(Leverancespecifikation!V607:BJ607,Leverancespecifikation!BN607:BZ607)</f>
        <v>_</v>
      </c>
    </row>
    <row r="605" spans="1:10" x14ac:dyDescent="0.25">
      <c r="A605" t="str">
        <f>Leverancespecifikation!C608</f>
        <v>604Følere</v>
      </c>
      <c r="B605" t="str">
        <f>IF(ISNUMBER(FIND("_ARK",Tabel2[[#This Row],[Kilde: 3. Leverancespecifikation
Sammenkædning af kolonnerne (Vxx:BJxx) &amp; (BNxx:BZxx)]],1)),"X","")</f>
        <v/>
      </c>
      <c r="C605" t="str">
        <f t="shared" si="55"/>
        <v/>
      </c>
      <c r="D605" t="str">
        <f t="shared" si="56"/>
        <v/>
      </c>
      <c r="E605" t="str">
        <f t="shared" si="57"/>
        <v/>
      </c>
      <c r="F605" t="str">
        <f t="shared" si="58"/>
        <v/>
      </c>
      <c r="G605" t="str">
        <f t="shared" si="59"/>
        <v/>
      </c>
      <c r="H605" t="str">
        <f t="shared" si="60"/>
        <v/>
      </c>
      <c r="J605" t="str">
        <f>"_"&amp;_xlfn.CONCAT(Leverancespecifikation!V608:BJ608,Leverancespecifikation!BN608:BZ608)</f>
        <v>_</v>
      </c>
    </row>
    <row r="606" spans="1:10" x14ac:dyDescent="0.25">
      <c r="A606" t="str">
        <f>Leverancespecifikation!C609</f>
        <v>605Renselemme</v>
      </c>
      <c r="B606" t="str">
        <f>IF(ISNUMBER(FIND("_ARK",Tabel2[[#This Row],[Kilde: 3. Leverancespecifikation
Sammenkædning af kolonnerne (Vxx:BJxx) &amp; (BNxx:BZxx)]],1)),"X","")</f>
        <v/>
      </c>
      <c r="C606" t="str">
        <f t="shared" si="55"/>
        <v/>
      </c>
      <c r="D606" t="str">
        <f t="shared" si="56"/>
        <v/>
      </c>
      <c r="E606" t="str">
        <f t="shared" si="57"/>
        <v/>
      </c>
      <c r="F606" t="str">
        <f t="shared" si="58"/>
        <v/>
      </c>
      <c r="G606" t="str">
        <f t="shared" si="59"/>
        <v/>
      </c>
      <c r="H606" t="str">
        <f t="shared" si="60"/>
        <v/>
      </c>
      <c r="J606" t="str">
        <f>"_"&amp;_xlfn.CONCAT(Leverancespecifikation!V609:BJ609,Leverancespecifikation!BN609:BZ609)</f>
        <v>_</v>
      </c>
    </row>
    <row r="607" spans="1:10" x14ac:dyDescent="0.25">
      <c r="A607" t="str">
        <f>Leverancespecifikation!C610</f>
        <v>606Bæringer, udsparinger og øvrige</v>
      </c>
      <c r="B607" t="str">
        <f>IF(ISNUMBER(FIND("_ARK",Tabel2[[#This Row],[Kilde: 3. Leverancespecifikation
Sammenkædning af kolonnerne (Vxx:BJxx) &amp; (BNxx:BZxx)]],1)),"X","")</f>
        <v/>
      </c>
      <c r="C607" t="str">
        <f t="shared" si="55"/>
        <v/>
      </c>
      <c r="D607" t="str">
        <f t="shared" si="56"/>
        <v/>
      </c>
      <c r="E607" t="str">
        <f t="shared" si="57"/>
        <v/>
      </c>
      <c r="F607" t="str">
        <f t="shared" si="58"/>
        <v/>
      </c>
      <c r="G607" t="str">
        <f t="shared" si="59"/>
        <v/>
      </c>
      <c r="H607" t="str">
        <f t="shared" si="60"/>
        <v/>
      </c>
      <c r="J607" t="str">
        <f>"_"&amp;_xlfn.CONCAT(Leverancespecifikation!V610:BJ610,Leverancespecifikation!BN610:BZ610)</f>
        <v>_</v>
      </c>
    </row>
    <row r="608" spans="1:10" x14ac:dyDescent="0.25">
      <c r="A608" t="str">
        <f>Leverancespecifikation!C611</f>
        <v>607Bæringer</v>
      </c>
      <c r="B608" t="str">
        <f>IF(ISNUMBER(FIND("_ARK",Tabel2[[#This Row],[Kilde: 3. Leverancespecifikation
Sammenkædning af kolonnerne (Vxx:BJxx) &amp; (BNxx:BZxx)]],1)),"X","")</f>
        <v/>
      </c>
      <c r="C608" t="str">
        <f t="shared" si="55"/>
        <v/>
      </c>
      <c r="D608" t="str">
        <f t="shared" si="56"/>
        <v/>
      </c>
      <c r="E608" t="str">
        <f t="shared" si="57"/>
        <v/>
      </c>
      <c r="F608" t="str">
        <f t="shared" si="58"/>
        <v/>
      </c>
      <c r="G608" t="str">
        <f t="shared" si="59"/>
        <v/>
      </c>
      <c r="H608" t="str">
        <f t="shared" si="60"/>
        <v/>
      </c>
      <c r="J608" t="str">
        <f>"_"&amp;_xlfn.CONCAT(Leverancespecifikation!V611:BJ611,Leverancespecifikation!BN611:BZ611)</f>
        <v>_</v>
      </c>
    </row>
    <row r="609" spans="1:10" x14ac:dyDescent="0.25">
      <c r="A609" t="str">
        <f>Leverancespecifikation!C612</f>
        <v>608Konsoller</v>
      </c>
      <c r="B609" t="str">
        <f>IF(ISNUMBER(FIND("_ARK",Tabel2[[#This Row],[Kilde: 3. Leverancespecifikation
Sammenkædning af kolonnerne (Vxx:BJxx) &amp; (BNxx:BZxx)]],1)),"X","")</f>
        <v/>
      </c>
      <c r="C609" t="str">
        <f t="shared" si="55"/>
        <v/>
      </c>
      <c r="D609" t="str">
        <f t="shared" si="56"/>
        <v/>
      </c>
      <c r="E609" t="str">
        <f t="shared" si="57"/>
        <v/>
      </c>
      <c r="F609" t="str">
        <f t="shared" si="58"/>
        <v/>
      </c>
      <c r="G609" t="str">
        <f t="shared" si="59"/>
        <v/>
      </c>
      <c r="H609" t="str">
        <f t="shared" si="60"/>
        <v/>
      </c>
      <c r="J609" t="str">
        <f>"_"&amp;_xlfn.CONCAT(Leverancespecifikation!V612:BJ612,Leverancespecifikation!BN612:BZ612)</f>
        <v>_</v>
      </c>
    </row>
    <row r="610" spans="1:10" x14ac:dyDescent="0.25">
      <c r="A610" t="str">
        <f>Leverancespecifikation!C613</f>
        <v>609Stativer</v>
      </c>
      <c r="B610" t="str">
        <f>IF(ISNUMBER(FIND("_ARK",Tabel2[[#This Row],[Kilde: 3. Leverancespecifikation
Sammenkædning af kolonnerne (Vxx:BJxx) &amp; (BNxx:BZxx)]],1)),"X","")</f>
        <v/>
      </c>
      <c r="C610" t="str">
        <f t="shared" si="55"/>
        <v/>
      </c>
      <c r="D610" t="str">
        <f t="shared" si="56"/>
        <v/>
      </c>
      <c r="E610" t="str">
        <f t="shared" si="57"/>
        <v/>
      </c>
      <c r="F610" t="str">
        <f t="shared" si="58"/>
        <v/>
      </c>
      <c r="G610" t="str">
        <f t="shared" si="59"/>
        <v/>
      </c>
      <c r="H610" t="str">
        <f t="shared" si="60"/>
        <v/>
      </c>
      <c r="J610" t="str">
        <f>"_"&amp;_xlfn.CONCAT(Leverancespecifikation!V613:BJ613,Leverancespecifikation!BN613:BZ613)</f>
        <v>_</v>
      </c>
    </row>
    <row r="611" spans="1:10" x14ac:dyDescent="0.25">
      <c r="A611" t="str">
        <f>Leverancespecifikation!C614</f>
        <v>610Hul- og recesobjekter</v>
      </c>
      <c r="B611" t="str">
        <f>IF(ISNUMBER(FIND("_ARK",Tabel2[[#This Row],[Kilde: 3. Leverancespecifikation
Sammenkædning af kolonnerne (Vxx:BJxx) &amp; (BNxx:BZxx)]],1)),"X","")</f>
        <v/>
      </c>
      <c r="C611" t="str">
        <f t="shared" si="55"/>
        <v/>
      </c>
      <c r="D611" t="str">
        <f t="shared" si="56"/>
        <v/>
      </c>
      <c r="E611" t="str">
        <f t="shared" si="57"/>
        <v/>
      </c>
      <c r="F611" t="str">
        <f t="shared" si="58"/>
        <v/>
      </c>
      <c r="G611" t="str">
        <f t="shared" si="59"/>
        <v/>
      </c>
      <c r="H611" t="str">
        <f t="shared" si="60"/>
        <v/>
      </c>
      <c r="J611" t="str">
        <f>"_"&amp;_xlfn.CONCAT(Leverancespecifikation!V614:BJ614,Leverancespecifikation!BN614:BZ614)</f>
        <v>_</v>
      </c>
    </row>
    <row r="612" spans="1:10" x14ac:dyDescent="0.25">
      <c r="A612" t="str">
        <f>Leverancespecifikation!C615</f>
        <v>611Hullukninger</v>
      </c>
      <c r="B612" t="str">
        <f>IF(ISNUMBER(FIND("_ARK",Tabel2[[#This Row],[Kilde: 3. Leverancespecifikation
Sammenkædning af kolonnerne (Vxx:BJxx) &amp; (BNxx:BZxx)]],1)),"X","")</f>
        <v/>
      </c>
      <c r="C612" t="str">
        <f t="shared" si="55"/>
        <v/>
      </c>
      <c r="D612" t="str">
        <f t="shared" si="56"/>
        <v/>
      </c>
      <c r="E612" t="str">
        <f t="shared" si="57"/>
        <v/>
      </c>
      <c r="F612" t="str">
        <f t="shared" si="58"/>
        <v/>
      </c>
      <c r="G612" t="str">
        <f t="shared" si="59"/>
        <v/>
      </c>
      <c r="H612" t="str">
        <f t="shared" si="60"/>
        <v/>
      </c>
      <c r="J612" t="str">
        <f>"_"&amp;_xlfn.CONCAT(Leverancespecifikation!V615:BJ615,Leverancespecifikation!BN615:BZ615)</f>
        <v>_</v>
      </c>
    </row>
    <row r="613" spans="1:10" x14ac:dyDescent="0.25">
      <c r="A613" t="str">
        <f>Leverancespecifikation!C616</f>
        <v>612Mekanisk udstyr</v>
      </c>
      <c r="B613" t="str">
        <f>IF(ISNUMBER(FIND("_ARK",Tabel2[[#This Row],[Kilde: 3. Leverancespecifikation
Sammenkædning af kolonnerne (Vxx:BJxx) &amp; (BNxx:BZxx)]],1)),"X","")</f>
        <v/>
      </c>
      <c r="C613" t="str">
        <f t="shared" si="55"/>
        <v/>
      </c>
      <c r="D613" t="str">
        <f t="shared" si="56"/>
        <v/>
      </c>
      <c r="E613" t="str">
        <f t="shared" si="57"/>
        <v/>
      </c>
      <c r="F613" t="str">
        <f t="shared" si="58"/>
        <v/>
      </c>
      <c r="G613" t="str">
        <f t="shared" si="59"/>
        <v/>
      </c>
      <c r="H613" t="str">
        <f t="shared" si="60"/>
        <v/>
      </c>
      <c r="J613" t="str">
        <f>"_"&amp;_xlfn.CONCAT(Leverancespecifikation!V616:BJ616,Leverancespecifikation!BN616:BZ616)</f>
        <v>_</v>
      </c>
    </row>
    <row r="614" spans="1:10" x14ac:dyDescent="0.25">
      <c r="A614" t="str">
        <f>Leverancespecifikation!C617</f>
        <v>613Anlæg, køle- og varmeflader, vekslere</v>
      </c>
      <c r="B614" t="str">
        <f>IF(ISNUMBER(FIND("_ARK",Tabel2[[#This Row],[Kilde: 3. Leverancespecifikation
Sammenkædning af kolonnerne (Vxx:BJxx) &amp; (BNxx:BZxx)]],1)),"X","")</f>
        <v/>
      </c>
      <c r="C614" t="str">
        <f t="shared" si="55"/>
        <v/>
      </c>
      <c r="D614" t="str">
        <f t="shared" si="56"/>
        <v/>
      </c>
      <c r="E614" t="str">
        <f t="shared" si="57"/>
        <v/>
      </c>
      <c r="F614" t="str">
        <f t="shared" si="58"/>
        <v/>
      </c>
      <c r="G614" t="str">
        <f t="shared" si="59"/>
        <v/>
      </c>
      <c r="H614" t="str">
        <f t="shared" si="60"/>
        <v/>
      </c>
      <c r="J614" t="str">
        <f>"_"&amp;_xlfn.CONCAT(Leverancespecifikation!V617:BJ617,Leverancespecifikation!BN617:BZ617)</f>
        <v>_</v>
      </c>
    </row>
    <row r="615" spans="1:10" x14ac:dyDescent="0.25">
      <c r="A615" t="str">
        <f>Leverancespecifikation!C618</f>
        <v xml:space="preserve">614Ventilationsanlæg </v>
      </c>
      <c r="B615" t="str">
        <f>IF(ISNUMBER(FIND("_ARK",Tabel2[[#This Row],[Kilde: 3. Leverancespecifikation
Sammenkædning af kolonnerne (Vxx:BJxx) &amp; (BNxx:BZxx)]],1)),"X","")</f>
        <v/>
      </c>
      <c r="C615" t="str">
        <f t="shared" si="55"/>
        <v/>
      </c>
      <c r="D615" t="str">
        <f t="shared" si="56"/>
        <v/>
      </c>
      <c r="E615" t="str">
        <f t="shared" si="57"/>
        <v/>
      </c>
      <c r="F615" t="str">
        <f t="shared" si="58"/>
        <v>X</v>
      </c>
      <c r="G615" t="str">
        <f t="shared" si="59"/>
        <v>X</v>
      </c>
      <c r="H615" t="str">
        <f t="shared" si="60"/>
        <v/>
      </c>
      <c r="J615" t="str">
        <f>"_"&amp;_xlfn.CONCAT(Leverancespecifikation!V618:BJ618,Leverancespecifikation!BN618:BZ618)</f>
        <v>_VEN200VEN300VEN300ENT325</v>
      </c>
    </row>
    <row r="616" spans="1:10" x14ac:dyDescent="0.25">
      <c r="A616" t="str">
        <f>Leverancespecifikation!C619</f>
        <v xml:space="preserve">615Varmeflader </v>
      </c>
      <c r="B616" t="str">
        <f>IF(ISNUMBER(FIND("_ARK",Tabel2[[#This Row],[Kilde: 3. Leverancespecifikation
Sammenkædning af kolonnerne (Vxx:BJxx) &amp; (BNxx:BZxx)]],1)),"X","")</f>
        <v/>
      </c>
      <c r="C616" t="str">
        <f t="shared" si="55"/>
        <v/>
      </c>
      <c r="D616" t="str">
        <f t="shared" si="56"/>
        <v/>
      </c>
      <c r="E616" t="str">
        <f t="shared" si="57"/>
        <v/>
      </c>
      <c r="F616" t="str">
        <f t="shared" si="58"/>
        <v>X</v>
      </c>
      <c r="G616" t="str">
        <f t="shared" si="59"/>
        <v>X</v>
      </c>
      <c r="H616" t="str">
        <f t="shared" si="60"/>
        <v/>
      </c>
      <c r="J616" t="str">
        <f>"_"&amp;_xlfn.CONCAT(Leverancespecifikation!V619:BJ619,Leverancespecifikation!BN619:BZ619)</f>
        <v>_VEN300VEN300ENT325</v>
      </c>
    </row>
    <row r="617" spans="1:10" x14ac:dyDescent="0.25">
      <c r="A617" t="str">
        <f>Leverancespecifikation!C620</f>
        <v>616Køleflader</v>
      </c>
      <c r="B617" t="str">
        <f>IF(ISNUMBER(FIND("_ARK",Tabel2[[#This Row],[Kilde: 3. Leverancespecifikation
Sammenkædning af kolonnerne (Vxx:BJxx) &amp; (BNxx:BZxx)]],1)),"X","")</f>
        <v/>
      </c>
      <c r="C617" t="str">
        <f t="shared" si="55"/>
        <v/>
      </c>
      <c r="D617" t="str">
        <f t="shared" si="56"/>
        <v/>
      </c>
      <c r="E617" t="str">
        <f t="shared" si="57"/>
        <v/>
      </c>
      <c r="F617" t="str">
        <f t="shared" si="58"/>
        <v>X</v>
      </c>
      <c r="G617" t="str">
        <f t="shared" si="59"/>
        <v>X</v>
      </c>
      <c r="H617" t="str">
        <f t="shared" si="60"/>
        <v/>
      </c>
      <c r="J617" t="str">
        <f>"_"&amp;_xlfn.CONCAT(Leverancespecifikation!V620:BJ620,Leverancespecifikation!BN620:BZ620)</f>
        <v>_VEN300VEN300ENT325</v>
      </c>
    </row>
    <row r="618" spans="1:10" x14ac:dyDescent="0.25">
      <c r="A618" t="str">
        <f>Leverancespecifikation!C621</f>
        <v xml:space="preserve">617Væskekoblet vekslere </v>
      </c>
      <c r="B618" t="str">
        <f>IF(ISNUMBER(FIND("_ARK",Tabel2[[#This Row],[Kilde: 3. Leverancespecifikation
Sammenkædning af kolonnerne (Vxx:BJxx) &amp; (BNxx:BZxx)]],1)),"X","")</f>
        <v/>
      </c>
      <c r="C618" t="str">
        <f t="shared" si="55"/>
        <v/>
      </c>
      <c r="D618" t="str">
        <f t="shared" si="56"/>
        <v/>
      </c>
      <c r="E618" t="str">
        <f t="shared" si="57"/>
        <v/>
      </c>
      <c r="F618" t="str">
        <f t="shared" si="58"/>
        <v>X</v>
      </c>
      <c r="G618" t="str">
        <f t="shared" si="59"/>
        <v>X</v>
      </c>
      <c r="H618" t="str">
        <f t="shared" si="60"/>
        <v/>
      </c>
      <c r="J618" t="str">
        <f>"_"&amp;_xlfn.CONCAT(Leverancespecifikation!V621:BJ621,Leverancespecifikation!BN621:BZ621)</f>
        <v>_VEN300VEN300ENT325</v>
      </c>
    </row>
    <row r="619" spans="1:10" x14ac:dyDescent="0.25">
      <c r="A619" t="str">
        <f>Leverancespecifikation!C622</f>
        <v xml:space="preserve">618Varmegenvinding </v>
      </c>
      <c r="B619" t="str">
        <f>IF(ISNUMBER(FIND("_ARK",Tabel2[[#This Row],[Kilde: 3. Leverancespecifikation
Sammenkædning af kolonnerne (Vxx:BJxx) &amp; (BNxx:BZxx)]],1)),"X","")</f>
        <v/>
      </c>
      <c r="C619" t="str">
        <f t="shared" si="55"/>
        <v/>
      </c>
      <c r="D619" t="str">
        <f t="shared" si="56"/>
        <v/>
      </c>
      <c r="E619" t="str">
        <f t="shared" si="57"/>
        <v/>
      </c>
      <c r="F619" t="str">
        <f t="shared" si="58"/>
        <v>X</v>
      </c>
      <c r="G619" t="str">
        <f t="shared" si="59"/>
        <v>X</v>
      </c>
      <c r="H619" t="str">
        <f t="shared" si="60"/>
        <v/>
      </c>
      <c r="J619" t="str">
        <f>"_"&amp;_xlfn.CONCAT(Leverancespecifikation!V622:BJ622,Leverancespecifikation!BN622:BZ622)</f>
        <v>_VEN300VEN300ENT325</v>
      </c>
    </row>
    <row r="620" spans="1:10" x14ac:dyDescent="0.25">
      <c r="A620" t="str">
        <f>Leverancespecifikation!C623</f>
        <v xml:space="preserve">619Varmevekslere </v>
      </c>
      <c r="B620" t="str">
        <f>IF(ISNUMBER(FIND("_ARK",Tabel2[[#This Row],[Kilde: 3. Leverancespecifikation
Sammenkædning af kolonnerne (Vxx:BJxx) &amp; (BNxx:BZxx)]],1)),"X","")</f>
        <v/>
      </c>
      <c r="C620" t="str">
        <f t="shared" si="55"/>
        <v/>
      </c>
      <c r="D620" t="str">
        <f t="shared" si="56"/>
        <v/>
      </c>
      <c r="E620" t="str">
        <f t="shared" si="57"/>
        <v/>
      </c>
      <c r="F620" t="str">
        <f t="shared" si="58"/>
        <v>X</v>
      </c>
      <c r="G620" t="str">
        <f t="shared" si="59"/>
        <v>X</v>
      </c>
      <c r="H620" t="str">
        <f t="shared" si="60"/>
        <v/>
      </c>
      <c r="J620" t="str">
        <f>"_"&amp;_xlfn.CONCAT(Leverancespecifikation!V623:BJ623,Leverancespecifikation!BN623:BZ623)</f>
        <v>_VEN300VEN300ENT325</v>
      </c>
    </row>
    <row r="621" spans="1:10" x14ac:dyDescent="0.25">
      <c r="A621" t="str">
        <f>Leverancespecifikation!C624</f>
        <v>620Befugtere</v>
      </c>
      <c r="B621" t="str">
        <f>IF(ISNUMBER(FIND("_ARK",Tabel2[[#This Row],[Kilde: 3. Leverancespecifikation
Sammenkædning af kolonnerne (Vxx:BJxx) &amp; (BNxx:BZxx)]],1)),"X","")</f>
        <v/>
      </c>
      <c r="C621" t="str">
        <f t="shared" si="55"/>
        <v/>
      </c>
      <c r="D621" t="str">
        <f t="shared" si="56"/>
        <v/>
      </c>
      <c r="E621" t="str">
        <f t="shared" si="57"/>
        <v/>
      </c>
      <c r="F621" t="str">
        <f t="shared" si="58"/>
        <v>X</v>
      </c>
      <c r="G621" t="str">
        <f t="shared" si="59"/>
        <v>X</v>
      </c>
      <c r="H621" t="str">
        <f t="shared" si="60"/>
        <v/>
      </c>
      <c r="J621" t="str">
        <f>"_"&amp;_xlfn.CONCAT(Leverancespecifikation!V624:BJ624,Leverancespecifikation!BN624:BZ624)</f>
        <v>_VEN200VEN300ENT325</v>
      </c>
    </row>
    <row r="622" spans="1:10" x14ac:dyDescent="0.25">
      <c r="A622" t="str">
        <f>Leverancespecifikation!C625</f>
        <v>621Affugtere</v>
      </c>
      <c r="B622" t="str">
        <f>IF(ISNUMBER(FIND("_ARK",Tabel2[[#This Row],[Kilde: 3. Leverancespecifikation
Sammenkædning af kolonnerne (Vxx:BJxx) &amp; (BNxx:BZxx)]],1)),"X","")</f>
        <v/>
      </c>
      <c r="C622" t="str">
        <f t="shared" si="55"/>
        <v/>
      </c>
      <c r="D622" t="str">
        <f t="shared" si="56"/>
        <v/>
      </c>
      <c r="E622" t="str">
        <f t="shared" si="57"/>
        <v/>
      </c>
      <c r="F622" t="str">
        <f t="shared" si="58"/>
        <v>X</v>
      </c>
      <c r="G622" t="str">
        <f t="shared" si="59"/>
        <v>X</v>
      </c>
      <c r="H622" t="str">
        <f t="shared" si="60"/>
        <v/>
      </c>
      <c r="J622" t="str">
        <f>"_"&amp;_xlfn.CONCAT(Leverancespecifikation!V625:BJ625,Leverancespecifikation!BN625:BZ625)</f>
        <v>_VEN200VEN300ENT325</v>
      </c>
    </row>
    <row r="623" spans="1:10" x14ac:dyDescent="0.25">
      <c r="A623" t="str">
        <f>Leverancespecifikation!C626</f>
        <v>622Ventilatorer</v>
      </c>
      <c r="B623" t="str">
        <f>IF(ISNUMBER(FIND("_ARK",Tabel2[[#This Row],[Kilde: 3. Leverancespecifikation
Sammenkædning af kolonnerne (Vxx:BJxx) &amp; (BNxx:BZxx)]],1)),"X","")</f>
        <v/>
      </c>
      <c r="C623" t="str">
        <f t="shared" si="55"/>
        <v/>
      </c>
      <c r="D623" t="str">
        <f t="shared" si="56"/>
        <v/>
      </c>
      <c r="E623" t="str">
        <f t="shared" si="57"/>
        <v/>
      </c>
      <c r="F623" t="str">
        <f t="shared" si="58"/>
        <v/>
      </c>
      <c r="G623" t="str">
        <f t="shared" si="59"/>
        <v/>
      </c>
      <c r="H623" t="str">
        <f t="shared" si="60"/>
        <v/>
      </c>
      <c r="J623" t="str">
        <f>"_"&amp;_xlfn.CONCAT(Leverancespecifikation!V626:BJ626,Leverancespecifikation!BN626:BZ626)</f>
        <v>_</v>
      </c>
    </row>
    <row r="624" spans="1:10" x14ac:dyDescent="0.25">
      <c r="A624" t="str">
        <f>Leverancespecifikation!C627</f>
        <v>623Impulsventilatorer</v>
      </c>
      <c r="B624" t="str">
        <f>IF(ISNUMBER(FIND("_ARK",Tabel2[[#This Row],[Kilde: 3. Leverancespecifikation
Sammenkædning af kolonnerne (Vxx:BJxx) &amp; (BNxx:BZxx)]],1)),"X","")</f>
        <v/>
      </c>
      <c r="C624" t="str">
        <f t="shared" si="55"/>
        <v/>
      </c>
      <c r="D624" t="str">
        <f t="shared" si="56"/>
        <v/>
      </c>
      <c r="E624" t="str">
        <f t="shared" si="57"/>
        <v/>
      </c>
      <c r="F624" t="str">
        <f t="shared" si="58"/>
        <v>X</v>
      </c>
      <c r="G624" t="str">
        <f t="shared" si="59"/>
        <v>X</v>
      </c>
      <c r="H624" t="str">
        <f t="shared" si="60"/>
        <v/>
      </c>
      <c r="J624" t="str">
        <f>"_"&amp;_xlfn.CONCAT(Leverancespecifikation!V627:BJ627,Leverancespecifikation!BN627:BZ627)</f>
        <v>_VEN300VEN300ENT325</v>
      </c>
    </row>
    <row r="625" spans="1:10" x14ac:dyDescent="0.25">
      <c r="A625" t="str">
        <f>Leverancespecifikation!C628</f>
        <v>624Axialventilatorer</v>
      </c>
      <c r="B625" t="str">
        <f>IF(ISNUMBER(FIND("_ARK",Tabel2[[#This Row],[Kilde: 3. Leverancespecifikation
Sammenkædning af kolonnerne (Vxx:BJxx) &amp; (BNxx:BZxx)]],1)),"X","")</f>
        <v/>
      </c>
      <c r="C625" t="str">
        <f t="shared" si="55"/>
        <v/>
      </c>
      <c r="D625" t="str">
        <f t="shared" si="56"/>
        <v/>
      </c>
      <c r="E625" t="str">
        <f t="shared" si="57"/>
        <v/>
      </c>
      <c r="F625" t="str">
        <f t="shared" si="58"/>
        <v>X</v>
      </c>
      <c r="G625" t="str">
        <f t="shared" si="59"/>
        <v>X</v>
      </c>
      <c r="H625" t="str">
        <f t="shared" si="60"/>
        <v/>
      </c>
      <c r="J625" t="str">
        <f>"_"&amp;_xlfn.CONCAT(Leverancespecifikation!V628:BJ628,Leverancespecifikation!BN628:BZ628)</f>
        <v>_VEN300VEN300ENT325</v>
      </c>
    </row>
    <row r="626" spans="1:10" x14ac:dyDescent="0.25">
      <c r="A626" t="str">
        <f>Leverancespecifikation!C629</f>
        <v>625Boksventilatorer</v>
      </c>
      <c r="B626" t="str">
        <f>IF(ISNUMBER(FIND("_ARK",Tabel2[[#This Row],[Kilde: 3. Leverancespecifikation
Sammenkædning af kolonnerne (Vxx:BJxx) &amp; (BNxx:BZxx)]],1)),"X","")</f>
        <v/>
      </c>
      <c r="C626" t="str">
        <f t="shared" si="55"/>
        <v/>
      </c>
      <c r="D626" t="str">
        <f t="shared" si="56"/>
        <v/>
      </c>
      <c r="E626" t="str">
        <f t="shared" si="57"/>
        <v/>
      </c>
      <c r="F626" t="str">
        <f t="shared" si="58"/>
        <v>X</v>
      </c>
      <c r="G626" t="str">
        <f t="shared" si="59"/>
        <v>X</v>
      </c>
      <c r="H626" t="str">
        <f t="shared" si="60"/>
        <v/>
      </c>
      <c r="J626" t="str">
        <f>"_"&amp;_xlfn.CONCAT(Leverancespecifikation!V629:BJ629,Leverancespecifikation!BN629:BZ629)</f>
        <v>_VEN300VEN300ENT325</v>
      </c>
    </row>
    <row r="627" spans="1:10" x14ac:dyDescent="0.25">
      <c r="A627" t="str">
        <f>Leverancespecifikation!C630</f>
        <v>626Kanalventilatorer</v>
      </c>
      <c r="B627" t="str">
        <f>IF(ISNUMBER(FIND("_ARK",Tabel2[[#This Row],[Kilde: 3. Leverancespecifikation
Sammenkædning af kolonnerne (Vxx:BJxx) &amp; (BNxx:BZxx)]],1)),"X","")</f>
        <v/>
      </c>
      <c r="C627" t="str">
        <f t="shared" si="55"/>
        <v/>
      </c>
      <c r="D627" t="str">
        <f t="shared" si="56"/>
        <v/>
      </c>
      <c r="E627" t="str">
        <f t="shared" si="57"/>
        <v/>
      </c>
      <c r="F627" t="str">
        <f t="shared" si="58"/>
        <v>X</v>
      </c>
      <c r="G627" t="str">
        <f t="shared" si="59"/>
        <v>X</v>
      </c>
      <c r="H627" t="str">
        <f t="shared" si="60"/>
        <v/>
      </c>
      <c r="J627" t="str">
        <f>"_"&amp;_xlfn.CONCAT(Leverancespecifikation!V630:BJ630,Leverancespecifikation!BN630:BZ630)</f>
        <v>_VEN300ENT325</v>
      </c>
    </row>
    <row r="628" spans="1:10" x14ac:dyDescent="0.25">
      <c r="A628" t="str">
        <f>Leverancespecifikation!C631</f>
        <v xml:space="preserve">627Procesudsugningsventilatorer </v>
      </c>
      <c r="B628" t="str">
        <f>IF(ISNUMBER(FIND("_ARK",Tabel2[[#This Row],[Kilde: 3. Leverancespecifikation
Sammenkædning af kolonnerne (Vxx:BJxx) &amp; (BNxx:BZxx)]],1)),"X","")</f>
        <v/>
      </c>
      <c r="C628" t="str">
        <f t="shared" si="55"/>
        <v/>
      </c>
      <c r="D628" t="str">
        <f t="shared" si="56"/>
        <v/>
      </c>
      <c r="E628" t="str">
        <f t="shared" si="57"/>
        <v/>
      </c>
      <c r="F628" t="str">
        <f t="shared" si="58"/>
        <v>X</v>
      </c>
      <c r="G628" t="str">
        <f t="shared" si="59"/>
        <v>X</v>
      </c>
      <c r="H628" t="str">
        <f t="shared" si="60"/>
        <v/>
      </c>
      <c r="J628" t="str">
        <f>"_"&amp;_xlfn.CONCAT(Leverancespecifikation!V631:BJ631,Leverancespecifikation!BN631:BZ631)</f>
        <v>_VEN300VEN300ENT325</v>
      </c>
    </row>
    <row r="629" spans="1:10" x14ac:dyDescent="0.25">
      <c r="A629" t="str">
        <f>Leverancespecifikation!C632</f>
        <v>628Tag ventilatorer</v>
      </c>
      <c r="B629" t="str">
        <f>IF(ISNUMBER(FIND("_ARK",Tabel2[[#This Row],[Kilde: 3. Leverancespecifikation
Sammenkædning af kolonnerne (Vxx:BJxx) &amp; (BNxx:BZxx)]],1)),"X","")</f>
        <v/>
      </c>
      <c r="C629" t="str">
        <f t="shared" si="55"/>
        <v/>
      </c>
      <c r="D629" t="str">
        <f t="shared" si="56"/>
        <v/>
      </c>
      <c r="E629" t="str">
        <f t="shared" si="57"/>
        <v/>
      </c>
      <c r="F629" t="str">
        <f t="shared" si="58"/>
        <v>X</v>
      </c>
      <c r="G629" t="str">
        <f t="shared" si="59"/>
        <v>X</v>
      </c>
      <c r="H629" t="str">
        <f t="shared" si="60"/>
        <v/>
      </c>
      <c r="J629" t="str">
        <f>"_"&amp;_xlfn.CONCAT(Leverancespecifikation!V632:BJ632,Leverancespecifikation!BN632:BZ632)</f>
        <v>_VEN300VEN300ENT325</v>
      </c>
    </row>
    <row r="630" spans="1:10" x14ac:dyDescent="0.25">
      <c r="A630" t="str">
        <f>Leverancespecifikation!C633</f>
        <v>629Vådrumsventilatorer</v>
      </c>
      <c r="B630" t="str">
        <f>IF(ISNUMBER(FIND("_ARK",Tabel2[[#This Row],[Kilde: 3. Leverancespecifikation
Sammenkædning af kolonnerne (Vxx:BJxx) &amp; (BNxx:BZxx)]],1)),"X","")</f>
        <v/>
      </c>
      <c r="C630" t="str">
        <f t="shared" si="55"/>
        <v/>
      </c>
      <c r="D630" t="str">
        <f t="shared" si="56"/>
        <v/>
      </c>
      <c r="E630" t="str">
        <f t="shared" si="57"/>
        <v/>
      </c>
      <c r="F630" t="str">
        <f t="shared" si="58"/>
        <v>X</v>
      </c>
      <c r="G630" t="str">
        <f t="shared" si="59"/>
        <v>X</v>
      </c>
      <c r="H630" t="str">
        <f t="shared" si="60"/>
        <v/>
      </c>
      <c r="J630" t="str">
        <f>"_"&amp;_xlfn.CONCAT(Leverancespecifikation!V633:BJ633,Leverancespecifikation!BN633:BZ633)</f>
        <v>_VEN300ENT325</v>
      </c>
    </row>
    <row r="631" spans="1:10" x14ac:dyDescent="0.25">
      <c r="A631" t="str">
        <f>Leverancespecifikation!C634</f>
        <v xml:space="preserve">630Vægventilatorer </v>
      </c>
      <c r="B631" t="str">
        <f>IF(ISNUMBER(FIND("_ARK",Tabel2[[#This Row],[Kilde: 3. Leverancespecifikation
Sammenkædning af kolonnerne (Vxx:BJxx) &amp; (BNxx:BZxx)]],1)),"X","")</f>
        <v/>
      </c>
      <c r="C631" t="str">
        <f t="shared" si="55"/>
        <v/>
      </c>
      <c r="D631" t="str">
        <f t="shared" si="56"/>
        <v/>
      </c>
      <c r="E631" t="str">
        <f t="shared" si="57"/>
        <v/>
      </c>
      <c r="F631" t="str">
        <f t="shared" si="58"/>
        <v>X</v>
      </c>
      <c r="G631" t="str">
        <f t="shared" si="59"/>
        <v>X</v>
      </c>
      <c r="H631" t="str">
        <f t="shared" si="60"/>
        <v/>
      </c>
      <c r="J631" t="str">
        <f>"_"&amp;_xlfn.CONCAT(Leverancespecifikation!V634:BJ634,Leverancespecifikation!BN634:BZ634)</f>
        <v>_VEN300ENT325</v>
      </c>
    </row>
    <row r="632" spans="1:10" x14ac:dyDescent="0.25">
      <c r="A632" t="str">
        <f>Leverancespecifikation!C635</f>
        <v>631Komponenter</v>
      </c>
      <c r="B632" t="str">
        <f>IF(ISNUMBER(FIND("_ARK",Tabel2[[#This Row],[Kilde: 3. Leverancespecifikation
Sammenkædning af kolonnerne (Vxx:BJxx) &amp; (BNxx:BZxx)]],1)),"X","")</f>
        <v/>
      </c>
      <c r="C632" t="str">
        <f t="shared" si="55"/>
        <v/>
      </c>
      <c r="D632" t="str">
        <f t="shared" si="56"/>
        <v/>
      </c>
      <c r="E632" t="str">
        <f t="shared" si="57"/>
        <v/>
      </c>
      <c r="F632" t="str">
        <f t="shared" si="58"/>
        <v/>
      </c>
      <c r="G632" t="str">
        <f t="shared" si="59"/>
        <v/>
      </c>
      <c r="H632" t="str">
        <f t="shared" si="60"/>
        <v/>
      </c>
      <c r="J632" t="str">
        <f>"_"&amp;_xlfn.CONCAT(Leverancespecifikation!V635:BJ635,Leverancespecifikation!BN635:BZ635)</f>
        <v>_</v>
      </c>
    </row>
    <row r="633" spans="1:10" x14ac:dyDescent="0.25">
      <c r="A633" t="str">
        <f>Leverancespecifikation!C636</f>
        <v>632Kanal tilbehør</v>
      </c>
      <c r="B633" t="str">
        <f>IF(ISNUMBER(FIND("_ARK",Tabel2[[#This Row],[Kilde: 3. Leverancespecifikation
Sammenkædning af kolonnerne (Vxx:BJxx) &amp; (BNxx:BZxx)]],1)),"X","")</f>
        <v/>
      </c>
      <c r="C633" t="str">
        <f t="shared" si="55"/>
        <v/>
      </c>
      <c r="D633" t="str">
        <f t="shared" si="56"/>
        <v/>
      </c>
      <c r="E633" t="str">
        <f t="shared" si="57"/>
        <v/>
      </c>
      <c r="F633" t="str">
        <f t="shared" si="58"/>
        <v/>
      </c>
      <c r="G633" t="str">
        <f t="shared" si="59"/>
        <v/>
      </c>
      <c r="H633" t="str">
        <f t="shared" si="60"/>
        <v/>
      </c>
      <c r="J633" t="str">
        <f>"_"&amp;_xlfn.CONCAT(Leverancespecifikation!V636:BJ636,Leverancespecifikation!BN636:BZ636)</f>
        <v>_</v>
      </c>
    </row>
    <row r="634" spans="1:10" x14ac:dyDescent="0.25">
      <c r="A634" t="str">
        <f>Leverancespecifikation!C637</f>
        <v>633Lyddæmpere</v>
      </c>
      <c r="B634" t="str">
        <f>IF(ISNUMBER(FIND("_ARK",Tabel2[[#This Row],[Kilde: 3. Leverancespecifikation
Sammenkædning af kolonnerne (Vxx:BJxx) &amp; (BNxx:BZxx)]],1)),"X","")</f>
        <v/>
      </c>
      <c r="C634" t="str">
        <f t="shared" si="55"/>
        <v/>
      </c>
      <c r="D634" t="str">
        <f t="shared" si="56"/>
        <v/>
      </c>
      <c r="E634" t="str">
        <f t="shared" si="57"/>
        <v/>
      </c>
      <c r="F634" t="str">
        <f t="shared" si="58"/>
        <v>X</v>
      </c>
      <c r="G634" t="str">
        <f t="shared" si="59"/>
        <v>X</v>
      </c>
      <c r="H634" t="str">
        <f t="shared" si="60"/>
        <v/>
      </c>
      <c r="J634" t="str">
        <f>"_"&amp;_xlfn.CONCAT(Leverancespecifikation!V637:BJ637,Leverancespecifikation!BN637:BZ637)</f>
        <v>_VEN300ENT325</v>
      </c>
    </row>
    <row r="635" spans="1:10" x14ac:dyDescent="0.25">
      <c r="A635" t="str">
        <f>Leverancespecifikation!C638</f>
        <v xml:space="preserve">634Flamme- og røgspjæld </v>
      </c>
      <c r="B635" t="str">
        <f>IF(ISNUMBER(FIND("_ARK",Tabel2[[#This Row],[Kilde: 3. Leverancespecifikation
Sammenkædning af kolonnerne (Vxx:BJxx) &amp; (BNxx:BZxx)]],1)),"X","")</f>
        <v/>
      </c>
      <c r="C635" t="str">
        <f t="shared" si="55"/>
        <v/>
      </c>
      <c r="D635" t="str">
        <f t="shared" si="56"/>
        <v/>
      </c>
      <c r="E635" t="str">
        <f t="shared" si="57"/>
        <v/>
      </c>
      <c r="F635" t="str">
        <f t="shared" si="58"/>
        <v>X</v>
      </c>
      <c r="G635" t="str">
        <f t="shared" si="59"/>
        <v>X</v>
      </c>
      <c r="H635" t="str">
        <f t="shared" si="60"/>
        <v/>
      </c>
      <c r="J635" t="str">
        <f>"_"&amp;_xlfn.CONCAT(Leverancespecifikation!V638:BJ638,Leverancespecifikation!BN638:BZ638)</f>
        <v>_VEN200VEN300ENT325</v>
      </c>
    </row>
    <row r="636" spans="1:10" x14ac:dyDescent="0.25">
      <c r="A636" t="str">
        <f>Leverancespecifikation!C639</f>
        <v xml:space="preserve">635Brand- og røgspjæld </v>
      </c>
      <c r="B636" t="str">
        <f>IF(ISNUMBER(FIND("_ARK",Tabel2[[#This Row],[Kilde: 3. Leverancespecifikation
Sammenkædning af kolonnerne (Vxx:BJxx) &amp; (BNxx:BZxx)]],1)),"X","")</f>
        <v/>
      </c>
      <c r="C636" t="str">
        <f t="shared" si="55"/>
        <v/>
      </c>
      <c r="D636" t="str">
        <f t="shared" si="56"/>
        <v/>
      </c>
      <c r="E636" t="str">
        <f t="shared" si="57"/>
        <v/>
      </c>
      <c r="F636" t="str">
        <f t="shared" si="58"/>
        <v>X</v>
      </c>
      <c r="G636" t="str">
        <f t="shared" si="59"/>
        <v>X</v>
      </c>
      <c r="H636" t="str">
        <f t="shared" si="60"/>
        <v/>
      </c>
      <c r="J636" t="str">
        <f>"_"&amp;_xlfn.CONCAT(Leverancespecifikation!V639:BJ639,Leverancespecifikation!BN639:BZ639)</f>
        <v>_VEN200VEN300ENT325</v>
      </c>
    </row>
    <row r="637" spans="1:10" x14ac:dyDescent="0.25">
      <c r="A637" t="str">
        <f>Leverancespecifikation!C640</f>
        <v>636Overtryksspjæld</v>
      </c>
      <c r="B637" t="str">
        <f>IF(ISNUMBER(FIND("_ARK",Tabel2[[#This Row],[Kilde: 3. Leverancespecifikation
Sammenkædning af kolonnerne (Vxx:BJxx) &amp; (BNxx:BZxx)]],1)),"X","")</f>
        <v/>
      </c>
      <c r="C637" t="str">
        <f t="shared" si="55"/>
        <v/>
      </c>
      <c r="D637" t="str">
        <f t="shared" si="56"/>
        <v/>
      </c>
      <c r="E637" t="str">
        <f t="shared" si="57"/>
        <v/>
      </c>
      <c r="F637" t="str">
        <f t="shared" si="58"/>
        <v>X</v>
      </c>
      <c r="G637" t="str">
        <f t="shared" si="59"/>
        <v>X</v>
      </c>
      <c r="H637" t="str">
        <f t="shared" si="60"/>
        <v/>
      </c>
      <c r="J637" t="str">
        <f>"_"&amp;_xlfn.CONCAT(Leverancespecifikation!V640:BJ640,Leverancespecifikation!BN640:BZ640)</f>
        <v>_VEN300ENT325</v>
      </c>
    </row>
    <row r="638" spans="1:10" x14ac:dyDescent="0.25">
      <c r="A638" t="str">
        <f>Leverancespecifikation!C641</f>
        <v>637Røgspjæld</v>
      </c>
      <c r="B638" t="str">
        <f>IF(ISNUMBER(FIND("_ARK",Tabel2[[#This Row],[Kilde: 3. Leverancespecifikation
Sammenkædning af kolonnerne (Vxx:BJxx) &amp; (BNxx:BZxx)]],1)),"X","")</f>
        <v/>
      </c>
      <c r="C638" t="str">
        <f t="shared" si="55"/>
        <v/>
      </c>
      <c r="D638" t="str">
        <f t="shared" si="56"/>
        <v/>
      </c>
      <c r="E638" t="str">
        <f t="shared" si="57"/>
        <v/>
      </c>
      <c r="F638" t="str">
        <f t="shared" si="58"/>
        <v>X</v>
      </c>
      <c r="G638" t="str">
        <f t="shared" si="59"/>
        <v>X</v>
      </c>
      <c r="H638" t="str">
        <f t="shared" si="60"/>
        <v/>
      </c>
      <c r="J638" t="str">
        <f>"_"&amp;_xlfn.CONCAT(Leverancespecifikation!V641:BJ641,Leverancespecifikation!BN641:BZ641)</f>
        <v>_VEN200VEN300ENT325</v>
      </c>
    </row>
    <row r="639" spans="1:10" x14ac:dyDescent="0.25">
      <c r="A639" t="str">
        <f>Leverancespecifikation!C642</f>
        <v>638Spjæld on / off</v>
      </c>
      <c r="B639" t="str">
        <f>IF(ISNUMBER(FIND("_ARK",Tabel2[[#This Row],[Kilde: 3. Leverancespecifikation
Sammenkædning af kolonnerne (Vxx:BJxx) &amp; (BNxx:BZxx)]],1)),"X","")</f>
        <v/>
      </c>
      <c r="C639" t="str">
        <f t="shared" si="55"/>
        <v/>
      </c>
      <c r="D639" t="str">
        <f t="shared" si="56"/>
        <v/>
      </c>
      <c r="E639" t="str">
        <f t="shared" si="57"/>
        <v/>
      </c>
      <c r="F639" t="str">
        <f t="shared" si="58"/>
        <v>X</v>
      </c>
      <c r="G639" t="str">
        <f t="shared" si="59"/>
        <v>X</v>
      </c>
      <c r="H639" t="str">
        <f t="shared" si="60"/>
        <v/>
      </c>
      <c r="J639" t="str">
        <f>"_"&amp;_xlfn.CONCAT(Leverancespecifikation!V642:BJ642,Leverancespecifikation!BN642:BZ642)</f>
        <v>_VEN300ENT325</v>
      </c>
    </row>
    <row r="640" spans="1:10" x14ac:dyDescent="0.25">
      <c r="A640" t="str">
        <f>Leverancespecifikation!C643</f>
        <v>639Volumenstrømsregulatorer</v>
      </c>
      <c r="B640" t="str">
        <f>IF(ISNUMBER(FIND("_ARK",Tabel2[[#This Row],[Kilde: 3. Leverancespecifikation
Sammenkædning af kolonnerne (Vxx:BJxx) &amp; (BNxx:BZxx)]],1)),"X","")</f>
        <v/>
      </c>
      <c r="C640" t="str">
        <f t="shared" si="55"/>
        <v/>
      </c>
      <c r="D640" t="str">
        <f t="shared" si="56"/>
        <v/>
      </c>
      <c r="E640" t="str">
        <f t="shared" si="57"/>
        <v/>
      </c>
      <c r="F640" t="str">
        <f t="shared" si="58"/>
        <v>X</v>
      </c>
      <c r="G640" t="str">
        <f t="shared" si="59"/>
        <v>X</v>
      </c>
      <c r="H640" t="str">
        <f t="shared" si="60"/>
        <v/>
      </c>
      <c r="J640" t="str">
        <f>"_"&amp;_xlfn.CONCAT(Leverancespecifikation!V643:BJ643,Leverancespecifikation!BN643:BZ643)</f>
        <v>_VEN300ENT325</v>
      </c>
    </row>
    <row r="641" spans="1:10" x14ac:dyDescent="0.25">
      <c r="A641" t="str">
        <f>Leverancespecifikation!C644</f>
        <v xml:space="preserve">640Eksterne filterkasser </v>
      </c>
      <c r="B641" t="str">
        <f>IF(ISNUMBER(FIND("_ARK",Tabel2[[#This Row],[Kilde: 3. Leverancespecifikation
Sammenkædning af kolonnerne (Vxx:BJxx) &amp; (BNxx:BZxx)]],1)),"X","")</f>
        <v/>
      </c>
      <c r="C641" t="str">
        <f t="shared" si="55"/>
        <v/>
      </c>
      <c r="D641" t="str">
        <f t="shared" si="56"/>
        <v/>
      </c>
      <c r="E641" t="str">
        <f t="shared" si="57"/>
        <v/>
      </c>
      <c r="F641" t="str">
        <f t="shared" si="58"/>
        <v>X</v>
      </c>
      <c r="G641" t="str">
        <f t="shared" si="59"/>
        <v>X</v>
      </c>
      <c r="H641" t="str">
        <f t="shared" si="60"/>
        <v/>
      </c>
      <c r="J641" t="str">
        <f>"_"&amp;_xlfn.CONCAT(Leverancespecifikation!V644:BJ644,Leverancespecifikation!BN644:BZ644)</f>
        <v>_VEN300ENT325</v>
      </c>
    </row>
    <row r="642" spans="1:10" x14ac:dyDescent="0.25">
      <c r="A642" t="str">
        <f>Leverancespecifikation!C645</f>
        <v>641Ventilationsarmaturer</v>
      </c>
      <c r="B642" t="str">
        <f>IF(ISNUMBER(FIND("_ARK",Tabel2[[#This Row],[Kilde: 3. Leverancespecifikation
Sammenkædning af kolonnerne (Vxx:BJxx) &amp; (BNxx:BZxx)]],1)),"X","")</f>
        <v/>
      </c>
      <c r="C642" t="str">
        <f t="shared" si="55"/>
        <v/>
      </c>
      <c r="D642" t="str">
        <f t="shared" si="56"/>
        <v/>
      </c>
      <c r="E642" t="str">
        <f t="shared" si="57"/>
        <v/>
      </c>
      <c r="F642" t="str">
        <f t="shared" si="58"/>
        <v/>
      </c>
      <c r="G642" t="str">
        <f t="shared" si="59"/>
        <v/>
      </c>
      <c r="H642" t="str">
        <f t="shared" si="60"/>
        <v/>
      </c>
      <c r="J642" t="str">
        <f>"_"&amp;_xlfn.CONCAT(Leverancespecifikation!V645:BJ645,Leverancespecifikation!BN645:BZ645)</f>
        <v>_</v>
      </c>
    </row>
    <row r="643" spans="1:10" x14ac:dyDescent="0.25">
      <c r="A643" t="str">
        <f>Leverancespecifikation!C646</f>
        <v>642Dyser</v>
      </c>
      <c r="B643" t="str">
        <f>IF(ISNUMBER(FIND("_ARK",Tabel2[[#This Row],[Kilde: 3. Leverancespecifikation
Sammenkædning af kolonnerne (Vxx:BJxx) &amp; (BNxx:BZxx)]],1)),"X","")</f>
        <v/>
      </c>
      <c r="C643" t="str">
        <f t="shared" ref="C643:C706" si="61">IF(ISNUMBER(FIND("KON",J643,1)),"X","")</f>
        <v/>
      </c>
      <c r="D643" t="str">
        <f t="shared" ref="D643:D706" si="62">IF(ISNUMBER(FIND("EL",J643,1)),"X","")</f>
        <v/>
      </c>
      <c r="E643" t="str">
        <f t="shared" ref="E643:E706" si="63">IF(ISNUMBER(FIND("VVS",J643,1)),"X","")</f>
        <v/>
      </c>
      <c r="F643" t="str">
        <f t="shared" ref="F643:F706" si="64">IF(ISNUMBER(FIND("VEN",J643,1)),"X","")</f>
        <v/>
      </c>
      <c r="G643" t="str">
        <f t="shared" ref="G643:G706" si="65">IF(ISNUMBER(FIND("ENT",J643,1)),"X","")</f>
        <v>X</v>
      </c>
      <c r="H643" t="str">
        <f t="shared" ref="H643:H706" si="66">IF(ISNUMBER(FIND("LAN",J643,1)),"X","")</f>
        <v/>
      </c>
      <c r="J643" t="str">
        <f>"_"&amp;_xlfn.CONCAT(Leverancespecifikation!V646:BJ646,Leverancespecifikation!BN646:BZ646)</f>
        <v>_ENT325</v>
      </c>
    </row>
    <row r="644" spans="1:10" x14ac:dyDescent="0.25">
      <c r="A644" t="str">
        <f>Leverancespecifikation!C647</f>
        <v xml:space="preserve">643Fortrængningsarmaturer </v>
      </c>
      <c r="B644" t="str">
        <f>IF(ISNUMBER(FIND("_ARK",Tabel2[[#This Row],[Kilde: 3. Leverancespecifikation
Sammenkædning af kolonnerne (Vxx:BJxx) &amp; (BNxx:BZxx)]],1)),"X","")</f>
        <v/>
      </c>
      <c r="C644" t="str">
        <f t="shared" si="61"/>
        <v/>
      </c>
      <c r="D644" t="str">
        <f t="shared" si="62"/>
        <v/>
      </c>
      <c r="E644" t="str">
        <f t="shared" si="63"/>
        <v/>
      </c>
      <c r="F644" t="str">
        <f t="shared" si="64"/>
        <v>X</v>
      </c>
      <c r="G644" t="str">
        <f t="shared" si="65"/>
        <v>X</v>
      </c>
      <c r="H644" t="str">
        <f t="shared" si="66"/>
        <v/>
      </c>
      <c r="J644" t="str">
        <f>"_"&amp;_xlfn.CONCAT(Leverancespecifikation!V647:BJ647,Leverancespecifikation!BN647:BZ647)</f>
        <v>_VEN200VEN300ENT325</v>
      </c>
    </row>
    <row r="645" spans="1:10" x14ac:dyDescent="0.25">
      <c r="A645" t="str">
        <f>Leverancespecifikation!C648</f>
        <v>644Loftsarmaturer</v>
      </c>
      <c r="B645" t="str">
        <f>IF(ISNUMBER(FIND("_ARK",Tabel2[[#This Row],[Kilde: 3. Leverancespecifikation
Sammenkædning af kolonnerne (Vxx:BJxx) &amp; (BNxx:BZxx)]],1)),"X","")</f>
        <v/>
      </c>
      <c r="C645" t="str">
        <f t="shared" si="61"/>
        <v/>
      </c>
      <c r="D645" t="str">
        <f t="shared" si="62"/>
        <v/>
      </c>
      <c r="E645" t="str">
        <f t="shared" si="63"/>
        <v/>
      </c>
      <c r="F645" t="str">
        <f t="shared" si="64"/>
        <v>X</v>
      </c>
      <c r="G645" t="str">
        <f t="shared" si="65"/>
        <v>X</v>
      </c>
      <c r="H645" t="str">
        <f t="shared" si="66"/>
        <v/>
      </c>
      <c r="J645" t="str">
        <f>"_"&amp;_xlfn.CONCAT(Leverancespecifikation!V648:BJ648,Leverancespecifikation!BN648:BZ648)</f>
        <v>_VEN200VEN300ENT325</v>
      </c>
    </row>
    <row r="646" spans="1:10" x14ac:dyDescent="0.25">
      <c r="A646" t="str">
        <f>Leverancespecifikation!C649</f>
        <v>645Overtryksventiler</v>
      </c>
      <c r="B646" t="str">
        <f>IF(ISNUMBER(FIND("_ARK",Tabel2[[#This Row],[Kilde: 3. Leverancespecifikation
Sammenkædning af kolonnerne (Vxx:BJxx) &amp; (BNxx:BZxx)]],1)),"X","")</f>
        <v/>
      </c>
      <c r="C646" t="str">
        <f t="shared" si="61"/>
        <v/>
      </c>
      <c r="D646" t="str">
        <f t="shared" si="62"/>
        <v/>
      </c>
      <c r="E646" t="str">
        <f t="shared" si="63"/>
        <v/>
      </c>
      <c r="F646" t="str">
        <f t="shared" si="64"/>
        <v>X</v>
      </c>
      <c r="G646" t="str">
        <f t="shared" si="65"/>
        <v>X</v>
      </c>
      <c r="H646" t="str">
        <f t="shared" si="66"/>
        <v/>
      </c>
      <c r="J646" t="str">
        <f>"_"&amp;_xlfn.CONCAT(Leverancespecifikation!V649:BJ649,Leverancespecifikation!BN649:BZ649)</f>
        <v>_VEN300ENT325</v>
      </c>
    </row>
    <row r="647" spans="1:10" x14ac:dyDescent="0.25">
      <c r="A647" t="str">
        <f>Leverancespecifikation!C650</f>
        <v xml:space="preserve">646Renrumsarmaturer </v>
      </c>
      <c r="B647" t="str">
        <f>IF(ISNUMBER(FIND("_ARK",Tabel2[[#This Row],[Kilde: 3. Leverancespecifikation
Sammenkædning af kolonnerne (Vxx:BJxx) &amp; (BNxx:BZxx)]],1)),"X","")</f>
        <v/>
      </c>
      <c r="C647" t="str">
        <f t="shared" si="61"/>
        <v/>
      </c>
      <c r="D647" t="str">
        <f t="shared" si="62"/>
        <v/>
      </c>
      <c r="E647" t="str">
        <f t="shared" si="63"/>
        <v/>
      </c>
      <c r="F647" t="str">
        <f t="shared" si="64"/>
        <v>X</v>
      </c>
      <c r="G647" t="str">
        <f t="shared" si="65"/>
        <v>X</v>
      </c>
      <c r="H647" t="str">
        <f t="shared" si="66"/>
        <v/>
      </c>
      <c r="J647" t="str">
        <f>"_"&amp;_xlfn.CONCAT(Leverancespecifikation!V650:BJ650,Leverancespecifikation!BN650:BZ650)</f>
        <v>_VEN200VEN300ENT325</v>
      </c>
    </row>
    <row r="648" spans="1:10" x14ac:dyDescent="0.25">
      <c r="A648" t="str">
        <f>Leverancespecifikation!C651</f>
        <v>647Riste / Vægarmarturer</v>
      </c>
      <c r="B648" t="str">
        <f>IF(ISNUMBER(FIND("_ARK",Tabel2[[#This Row],[Kilde: 3. Leverancespecifikation
Sammenkædning af kolonnerne (Vxx:BJxx) &amp; (BNxx:BZxx)]],1)),"X","")</f>
        <v/>
      </c>
      <c r="C648" t="str">
        <f t="shared" si="61"/>
        <v/>
      </c>
      <c r="D648" t="str">
        <f t="shared" si="62"/>
        <v/>
      </c>
      <c r="E648" t="str">
        <f t="shared" si="63"/>
        <v/>
      </c>
      <c r="F648" t="str">
        <f t="shared" si="64"/>
        <v>X</v>
      </c>
      <c r="G648" t="str">
        <f t="shared" si="65"/>
        <v>X</v>
      </c>
      <c r="H648" t="str">
        <f t="shared" si="66"/>
        <v/>
      </c>
      <c r="J648" t="str">
        <f>"_"&amp;_xlfn.CONCAT(Leverancespecifikation!V651:BJ651,Leverancespecifikation!BN651:BZ651)</f>
        <v>_VEN200VEN300ENT325</v>
      </c>
    </row>
    <row r="649" spans="1:10" x14ac:dyDescent="0.25">
      <c r="A649" t="str">
        <f>Leverancespecifikation!C652</f>
        <v xml:space="preserve">648Indblæsningsposer </v>
      </c>
      <c r="B649" t="str">
        <f>IF(ISNUMBER(FIND("_ARK",Tabel2[[#This Row],[Kilde: 3. Leverancespecifikation
Sammenkædning af kolonnerne (Vxx:BJxx) &amp; (BNxx:BZxx)]],1)),"X","")</f>
        <v/>
      </c>
      <c r="C649" t="str">
        <f t="shared" si="61"/>
        <v/>
      </c>
      <c r="D649" t="str">
        <f t="shared" si="62"/>
        <v/>
      </c>
      <c r="E649" t="str">
        <f t="shared" si="63"/>
        <v/>
      </c>
      <c r="F649" t="str">
        <f t="shared" si="64"/>
        <v>X</v>
      </c>
      <c r="G649" t="str">
        <f t="shared" si="65"/>
        <v>X</v>
      </c>
      <c r="H649" t="str">
        <f t="shared" si="66"/>
        <v/>
      </c>
      <c r="J649" t="str">
        <f>"_"&amp;_xlfn.CONCAT(Leverancespecifikation!V652:BJ652,Leverancespecifikation!BN652:BZ652)</f>
        <v>_VEN200VEN300ENT325</v>
      </c>
    </row>
    <row r="650" spans="1:10" x14ac:dyDescent="0.25">
      <c r="A650" t="str">
        <f>Leverancespecifikation!C653</f>
        <v xml:space="preserve">649Kontrolventiler </v>
      </c>
      <c r="B650" t="str">
        <f>IF(ISNUMBER(FIND("_ARK",Tabel2[[#This Row],[Kilde: 3. Leverancespecifikation
Sammenkædning af kolonnerne (Vxx:BJxx) &amp; (BNxx:BZxx)]],1)),"X","")</f>
        <v/>
      </c>
      <c r="C650" t="str">
        <f t="shared" si="61"/>
        <v/>
      </c>
      <c r="D650" t="str">
        <f t="shared" si="62"/>
        <v/>
      </c>
      <c r="E650" t="str">
        <f t="shared" si="63"/>
        <v/>
      </c>
      <c r="F650" t="str">
        <f t="shared" si="64"/>
        <v>X</v>
      </c>
      <c r="G650" t="str">
        <f t="shared" si="65"/>
        <v>X</v>
      </c>
      <c r="H650" t="str">
        <f t="shared" si="66"/>
        <v/>
      </c>
      <c r="J650" t="str">
        <f>"_"&amp;_xlfn.CONCAT(Leverancespecifikation!V653:BJ653,Leverancespecifikation!BN653:BZ653)</f>
        <v>_VEN300ENT325</v>
      </c>
    </row>
    <row r="651" spans="1:10" x14ac:dyDescent="0.25">
      <c r="A651" t="str">
        <f>Leverancespecifikation!C654</f>
        <v>650Tilslutninger til udstyr</v>
      </c>
      <c r="B651" t="str">
        <f>IF(ISNUMBER(FIND("_ARK",Tabel2[[#This Row],[Kilde: 3. Leverancespecifikation
Sammenkædning af kolonnerne (Vxx:BJxx) &amp; (BNxx:BZxx)]],1)),"X","")</f>
        <v/>
      </c>
      <c r="C651" t="str">
        <f t="shared" si="61"/>
        <v/>
      </c>
      <c r="D651" t="str">
        <f t="shared" si="62"/>
        <v/>
      </c>
      <c r="E651" t="str">
        <f t="shared" si="63"/>
        <v/>
      </c>
      <c r="F651" t="str">
        <f t="shared" si="64"/>
        <v/>
      </c>
      <c r="G651" t="str">
        <f t="shared" si="65"/>
        <v/>
      </c>
      <c r="H651" t="str">
        <f t="shared" si="66"/>
        <v/>
      </c>
      <c r="J651" t="str">
        <f>"_"&amp;_xlfn.CONCAT(Leverancespecifikation!V654:BJ654,Leverancespecifikation!BN654:BZ654)</f>
        <v>_</v>
      </c>
    </row>
    <row r="652" spans="1:10" x14ac:dyDescent="0.25">
      <c r="A652" t="str">
        <f>Leverancespecifikation!C655</f>
        <v>651Emhætter</v>
      </c>
      <c r="B652" t="str">
        <f>IF(ISNUMBER(FIND("_ARK",Tabel2[[#This Row],[Kilde: 3. Leverancespecifikation
Sammenkædning af kolonnerne (Vxx:BJxx) &amp; (BNxx:BZxx)]],1)),"X","")</f>
        <v/>
      </c>
      <c r="C652" t="str">
        <f t="shared" si="61"/>
        <v/>
      </c>
      <c r="D652" t="str">
        <f t="shared" si="62"/>
        <v/>
      </c>
      <c r="E652" t="str">
        <f t="shared" si="63"/>
        <v/>
      </c>
      <c r="F652" t="str">
        <f t="shared" si="64"/>
        <v>X</v>
      </c>
      <c r="G652" t="str">
        <f t="shared" si="65"/>
        <v>X</v>
      </c>
      <c r="H652" t="str">
        <f t="shared" si="66"/>
        <v/>
      </c>
      <c r="J652" t="str">
        <f>"_"&amp;_xlfn.CONCAT(Leverancespecifikation!V655:BJ655,Leverancespecifikation!BN655:BZ655)</f>
        <v>_VEN300ENT325</v>
      </c>
    </row>
    <row r="653" spans="1:10" x14ac:dyDescent="0.25">
      <c r="A653" t="str">
        <f>Leverancespecifikation!C656</f>
        <v>652Punktsug</v>
      </c>
      <c r="B653" t="str">
        <f>IF(ISNUMBER(FIND("_ARK",Tabel2[[#This Row],[Kilde: 3. Leverancespecifikation
Sammenkædning af kolonnerne (Vxx:BJxx) &amp; (BNxx:BZxx)]],1)),"X","")</f>
        <v/>
      </c>
      <c r="C653" t="str">
        <f t="shared" si="61"/>
        <v/>
      </c>
      <c r="D653" t="str">
        <f t="shared" si="62"/>
        <v/>
      </c>
      <c r="E653" t="str">
        <f t="shared" si="63"/>
        <v/>
      </c>
      <c r="F653" t="str">
        <f t="shared" si="64"/>
        <v>X</v>
      </c>
      <c r="G653" t="str">
        <f t="shared" si="65"/>
        <v>X</v>
      </c>
      <c r="H653" t="str">
        <f t="shared" si="66"/>
        <v/>
      </c>
      <c r="J653" t="str">
        <f>"_"&amp;_xlfn.CONCAT(Leverancespecifikation!V656:BJ656,Leverancespecifikation!BN656:BZ656)</f>
        <v>_VEN300ENT325</v>
      </c>
    </row>
    <row r="654" spans="1:10" x14ac:dyDescent="0.25">
      <c r="A654" t="str">
        <f>Leverancespecifikation!C657</f>
        <v xml:space="preserve">653Kemikalieskabe </v>
      </c>
      <c r="B654" t="str">
        <f>IF(ISNUMBER(FIND("_ARK",Tabel2[[#This Row],[Kilde: 3. Leverancespecifikation
Sammenkædning af kolonnerne (Vxx:BJxx) &amp; (BNxx:BZxx)]],1)),"X","")</f>
        <v/>
      </c>
      <c r="C654" t="str">
        <f t="shared" si="61"/>
        <v/>
      </c>
      <c r="D654" t="str">
        <f t="shared" si="62"/>
        <v/>
      </c>
      <c r="E654" t="str">
        <f t="shared" si="63"/>
        <v/>
      </c>
      <c r="F654" t="str">
        <f t="shared" si="64"/>
        <v>X</v>
      </c>
      <c r="G654" t="str">
        <f t="shared" si="65"/>
        <v>X</v>
      </c>
      <c r="H654" t="str">
        <f t="shared" si="66"/>
        <v/>
      </c>
      <c r="J654" t="str">
        <f>"_"&amp;_xlfn.CONCAT(Leverancespecifikation!V657:BJ657,Leverancespecifikation!BN657:BZ657)</f>
        <v>_VEN300ENT325</v>
      </c>
    </row>
    <row r="655" spans="1:10" x14ac:dyDescent="0.25">
      <c r="A655" t="str">
        <f>Leverancespecifikation!C658</f>
        <v>654Stinkskabe</v>
      </c>
      <c r="B655" t="str">
        <f>IF(ISNUMBER(FIND("_ARK",Tabel2[[#This Row],[Kilde: 3. Leverancespecifikation
Sammenkædning af kolonnerne (Vxx:BJxx) &amp; (BNxx:BZxx)]],1)),"X","")</f>
        <v/>
      </c>
      <c r="C655" t="str">
        <f t="shared" si="61"/>
        <v/>
      </c>
      <c r="D655" t="str">
        <f t="shared" si="62"/>
        <v/>
      </c>
      <c r="E655" t="str">
        <f t="shared" si="63"/>
        <v/>
      </c>
      <c r="F655" t="str">
        <f t="shared" si="64"/>
        <v>X</v>
      </c>
      <c r="G655" t="str">
        <f t="shared" si="65"/>
        <v>X</v>
      </c>
      <c r="H655" t="str">
        <f t="shared" si="66"/>
        <v/>
      </c>
      <c r="J655" t="str">
        <f>"_"&amp;_xlfn.CONCAT(Leverancespecifikation!V658:BJ658,Leverancespecifikation!BN658:BZ658)</f>
        <v>_VEN300ENT325</v>
      </c>
    </row>
    <row r="656" spans="1:10" x14ac:dyDescent="0.25">
      <c r="A656" t="str">
        <f>Leverancespecifikation!C659</f>
        <v>655Lafbænke</v>
      </c>
      <c r="B656" t="str">
        <f>IF(ISNUMBER(FIND("_ARK",Tabel2[[#This Row],[Kilde: 3. Leverancespecifikation
Sammenkædning af kolonnerne (Vxx:BJxx) &amp; (BNxx:BZxx)]],1)),"X","")</f>
        <v/>
      </c>
      <c r="C656" t="str">
        <f t="shared" si="61"/>
        <v/>
      </c>
      <c r="D656" t="str">
        <f t="shared" si="62"/>
        <v/>
      </c>
      <c r="E656" t="str">
        <f t="shared" si="63"/>
        <v/>
      </c>
      <c r="F656" t="str">
        <f t="shared" si="64"/>
        <v>X</v>
      </c>
      <c r="G656" t="str">
        <f t="shared" si="65"/>
        <v>X</v>
      </c>
      <c r="H656" t="str">
        <f t="shared" si="66"/>
        <v/>
      </c>
      <c r="J656" t="str">
        <f>"_"&amp;_xlfn.CONCAT(Leverancespecifikation!V659:BJ659,Leverancespecifikation!BN659:BZ659)</f>
        <v>_VEN300ENT325</v>
      </c>
    </row>
    <row r="657" spans="1:10" x14ac:dyDescent="0.25">
      <c r="A657" t="str">
        <f>Leverancespecifikation!C660</f>
        <v>656Sluser</v>
      </c>
      <c r="B657" t="str">
        <f>IF(ISNUMBER(FIND("_ARK",Tabel2[[#This Row],[Kilde: 3. Leverancespecifikation
Sammenkædning af kolonnerne (Vxx:BJxx) &amp; (BNxx:BZxx)]],1)),"X","")</f>
        <v/>
      </c>
      <c r="C657" t="str">
        <f t="shared" si="61"/>
        <v/>
      </c>
      <c r="D657" t="str">
        <f t="shared" si="62"/>
        <v/>
      </c>
      <c r="E657" t="str">
        <f t="shared" si="63"/>
        <v/>
      </c>
      <c r="F657" t="str">
        <f t="shared" si="64"/>
        <v>X</v>
      </c>
      <c r="G657" t="str">
        <f t="shared" si="65"/>
        <v>X</v>
      </c>
      <c r="H657" t="str">
        <f t="shared" si="66"/>
        <v/>
      </c>
      <c r="J657" t="str">
        <f>"_"&amp;_xlfn.CONCAT(Leverancespecifikation!V660:BJ660,Leverancespecifikation!BN660:BZ660)</f>
        <v>_VEN300ENT325</v>
      </c>
    </row>
    <row r="658" spans="1:10" x14ac:dyDescent="0.25">
      <c r="A658" t="str">
        <f>Leverancespecifikation!C661</f>
        <v xml:space="preserve">657Aftrækskasser </v>
      </c>
      <c r="B658" t="str">
        <f>IF(ISNUMBER(FIND("_ARK",Tabel2[[#This Row],[Kilde: 3. Leverancespecifikation
Sammenkædning af kolonnerne (Vxx:BJxx) &amp; (BNxx:BZxx)]],1)),"X","")</f>
        <v/>
      </c>
      <c r="C658" t="str">
        <f t="shared" si="61"/>
        <v/>
      </c>
      <c r="D658" t="str">
        <f t="shared" si="62"/>
        <v/>
      </c>
      <c r="E658" t="str">
        <f t="shared" si="63"/>
        <v/>
      </c>
      <c r="F658" t="str">
        <f t="shared" si="64"/>
        <v>X</v>
      </c>
      <c r="G658" t="str">
        <f t="shared" si="65"/>
        <v>X</v>
      </c>
      <c r="H658" t="str">
        <f t="shared" si="66"/>
        <v/>
      </c>
      <c r="J658" t="str">
        <f>"_"&amp;_xlfn.CONCAT(Leverancespecifikation!V661:BJ661,Leverancespecifikation!BN661:BZ661)</f>
        <v>_VEN300ENT325</v>
      </c>
    </row>
    <row r="659" spans="1:10" x14ac:dyDescent="0.25">
      <c r="A659" t="str">
        <f>Leverancespecifikation!C662</f>
        <v>658Dekontaminatorer</v>
      </c>
      <c r="B659" t="str">
        <f>IF(ISNUMBER(FIND("_ARK",Tabel2[[#This Row],[Kilde: 3. Leverancespecifikation
Sammenkædning af kolonnerne (Vxx:BJxx) &amp; (BNxx:BZxx)]],1)),"X","")</f>
        <v/>
      </c>
      <c r="C659" t="str">
        <f t="shared" si="61"/>
        <v/>
      </c>
      <c r="D659" t="str">
        <f t="shared" si="62"/>
        <v/>
      </c>
      <c r="E659" t="str">
        <f t="shared" si="63"/>
        <v/>
      </c>
      <c r="F659" t="str">
        <f t="shared" si="64"/>
        <v>X</v>
      </c>
      <c r="G659" t="str">
        <f t="shared" si="65"/>
        <v>X</v>
      </c>
      <c r="H659" t="str">
        <f t="shared" si="66"/>
        <v/>
      </c>
      <c r="J659" t="str">
        <f>"_"&amp;_xlfn.CONCAT(Leverancespecifikation!V662:BJ662,Leverancespecifikation!BN662:BZ662)</f>
        <v>_VEN300ENT325</v>
      </c>
    </row>
    <row r="660" spans="1:10" x14ac:dyDescent="0.25">
      <c r="A660" t="str">
        <f>Leverancespecifikation!C663</f>
        <v>659Taghætter/gennemføringer</v>
      </c>
      <c r="B660" t="str">
        <f>IF(ISNUMBER(FIND("_ARK",Tabel2[[#This Row],[Kilde: 3. Leverancespecifikation
Sammenkædning af kolonnerne (Vxx:BJxx) &amp; (BNxx:BZxx)]],1)),"X","")</f>
        <v/>
      </c>
      <c r="C660" t="str">
        <f t="shared" si="61"/>
        <v/>
      </c>
      <c r="D660" t="str">
        <f t="shared" si="62"/>
        <v/>
      </c>
      <c r="E660" t="str">
        <f t="shared" si="63"/>
        <v/>
      </c>
      <c r="F660" t="str">
        <f t="shared" si="64"/>
        <v/>
      </c>
      <c r="G660" t="str">
        <f t="shared" si="65"/>
        <v/>
      </c>
      <c r="H660" t="str">
        <f t="shared" si="66"/>
        <v/>
      </c>
      <c r="J660" t="str">
        <f>"_"&amp;_xlfn.CONCAT(Leverancespecifikation!V663:BJ663,Leverancespecifikation!BN663:BZ663)</f>
        <v>_</v>
      </c>
    </row>
    <row r="661" spans="1:10" x14ac:dyDescent="0.25">
      <c r="A661" t="str">
        <f>Leverancespecifikation!C664</f>
        <v>660Afkasthætter</v>
      </c>
      <c r="B661" t="str">
        <f>IF(ISNUMBER(FIND("_ARK",Tabel2[[#This Row],[Kilde: 3. Leverancespecifikation
Sammenkædning af kolonnerne (Vxx:BJxx) &amp; (BNxx:BZxx)]],1)),"X","")</f>
        <v/>
      </c>
      <c r="C661" t="str">
        <f t="shared" si="61"/>
        <v/>
      </c>
      <c r="D661" t="str">
        <f t="shared" si="62"/>
        <v/>
      </c>
      <c r="E661" t="str">
        <f t="shared" si="63"/>
        <v/>
      </c>
      <c r="F661" t="str">
        <f t="shared" si="64"/>
        <v>X</v>
      </c>
      <c r="G661" t="str">
        <f t="shared" si="65"/>
        <v>X</v>
      </c>
      <c r="H661" t="str">
        <f t="shared" si="66"/>
        <v/>
      </c>
      <c r="J661" t="str">
        <f>"_"&amp;_xlfn.CONCAT(Leverancespecifikation!V664:BJ664,Leverancespecifikation!BN664:BZ664)</f>
        <v>_VEN200VEN300ENT325</v>
      </c>
    </row>
    <row r="662" spans="1:10" x14ac:dyDescent="0.25">
      <c r="A662" t="str">
        <f>Leverancespecifikation!C665</f>
        <v>661Indtagshætter</v>
      </c>
      <c r="B662" t="str">
        <f>IF(ISNUMBER(FIND("_ARK",Tabel2[[#This Row],[Kilde: 3. Leverancespecifikation
Sammenkædning af kolonnerne (Vxx:BJxx) &amp; (BNxx:BZxx)]],1)),"X","")</f>
        <v/>
      </c>
      <c r="C662" t="str">
        <f t="shared" si="61"/>
        <v/>
      </c>
      <c r="D662" t="str">
        <f t="shared" si="62"/>
        <v/>
      </c>
      <c r="E662" t="str">
        <f t="shared" si="63"/>
        <v/>
      </c>
      <c r="F662" t="str">
        <f t="shared" si="64"/>
        <v>X</v>
      </c>
      <c r="G662" t="str">
        <f t="shared" si="65"/>
        <v>X</v>
      </c>
      <c r="H662" t="str">
        <f t="shared" si="66"/>
        <v/>
      </c>
      <c r="J662" t="str">
        <f>"_"&amp;_xlfn.CONCAT(Leverancespecifikation!V665:BJ665,Leverancespecifikation!BN665:BZ665)</f>
        <v>_VEN200VEN300ENT325</v>
      </c>
    </row>
    <row r="663" spans="1:10" x14ac:dyDescent="0.25">
      <c r="A663" t="str">
        <f>Leverancespecifikation!C666</f>
        <v>662Afkastsskorstene</v>
      </c>
      <c r="B663" t="str">
        <f>IF(ISNUMBER(FIND("_ARK",Tabel2[[#This Row],[Kilde: 3. Leverancespecifikation
Sammenkædning af kolonnerne (Vxx:BJxx) &amp; (BNxx:BZxx)]],1)),"X","")</f>
        <v/>
      </c>
      <c r="C663" t="str">
        <f t="shared" si="61"/>
        <v/>
      </c>
      <c r="D663" t="str">
        <f t="shared" si="62"/>
        <v/>
      </c>
      <c r="E663" t="str">
        <f t="shared" si="63"/>
        <v/>
      </c>
      <c r="F663" t="str">
        <f t="shared" si="64"/>
        <v>X</v>
      </c>
      <c r="G663" t="str">
        <f t="shared" si="65"/>
        <v>X</v>
      </c>
      <c r="H663" t="str">
        <f t="shared" si="66"/>
        <v/>
      </c>
      <c r="J663" t="str">
        <f>"_"&amp;_xlfn.CONCAT(Leverancespecifikation!V666:BJ666,Leverancespecifikation!BN666:BZ666)</f>
        <v>_VEN200VEN300ENT325</v>
      </c>
    </row>
    <row r="664" spans="1:10" x14ac:dyDescent="0.25">
      <c r="A664" t="str">
        <f>Leverancespecifikation!C667</f>
        <v>663Indtagsskorstene</v>
      </c>
      <c r="B664" t="str">
        <f>IF(ISNUMBER(FIND("_ARK",Tabel2[[#This Row],[Kilde: 3. Leverancespecifikation
Sammenkædning af kolonnerne (Vxx:BJxx) &amp; (BNxx:BZxx)]],1)),"X","")</f>
        <v/>
      </c>
      <c r="C664" t="str">
        <f t="shared" si="61"/>
        <v/>
      </c>
      <c r="D664" t="str">
        <f t="shared" si="62"/>
        <v/>
      </c>
      <c r="E664" t="str">
        <f t="shared" si="63"/>
        <v/>
      </c>
      <c r="F664" t="str">
        <f t="shared" si="64"/>
        <v>X</v>
      </c>
      <c r="G664" t="str">
        <f t="shared" si="65"/>
        <v>X</v>
      </c>
      <c r="H664" t="str">
        <f t="shared" si="66"/>
        <v/>
      </c>
      <c r="J664" t="str">
        <f>"_"&amp;_xlfn.CONCAT(Leverancespecifikation!V667:BJ667,Leverancespecifikation!BN667:BZ667)</f>
        <v>_VEN200VEN300ENT325</v>
      </c>
    </row>
    <row r="665" spans="1:10" x14ac:dyDescent="0.25">
      <c r="A665" t="str">
        <f>Leverancespecifikation!C668</f>
        <v>664Indtagsriste i vægge</v>
      </c>
      <c r="B665" t="str">
        <f>IF(ISNUMBER(FIND("_ARK",Tabel2[[#This Row],[Kilde: 3. Leverancespecifikation
Sammenkædning af kolonnerne (Vxx:BJxx) &amp; (BNxx:BZxx)]],1)),"X","")</f>
        <v/>
      </c>
      <c r="C665" t="str">
        <f t="shared" si="61"/>
        <v/>
      </c>
      <c r="D665" t="str">
        <f t="shared" si="62"/>
        <v/>
      </c>
      <c r="E665" t="str">
        <f t="shared" si="63"/>
        <v/>
      </c>
      <c r="F665" t="str">
        <f t="shared" si="64"/>
        <v>X</v>
      </c>
      <c r="G665" t="str">
        <f t="shared" si="65"/>
        <v>X</v>
      </c>
      <c r="H665" t="str">
        <f t="shared" si="66"/>
        <v/>
      </c>
      <c r="J665" t="str">
        <f>"_"&amp;_xlfn.CONCAT(Leverancespecifikation!V668:BJ668,Leverancespecifikation!BN668:BZ668)</f>
        <v>_VEN200VEN300ENT325</v>
      </c>
    </row>
    <row r="666" spans="1:10" x14ac:dyDescent="0.25">
      <c r="A666" t="str">
        <f>Leverancespecifikation!C669</f>
        <v>665Taggennemføringer</v>
      </c>
      <c r="B666" t="str">
        <f>IF(ISNUMBER(FIND("_ARK",Tabel2[[#This Row],[Kilde: 3. Leverancespecifikation
Sammenkædning af kolonnerne (Vxx:BJxx) &amp; (BNxx:BZxx)]],1)),"X","")</f>
        <v/>
      </c>
      <c r="C666" t="str">
        <f t="shared" si="61"/>
        <v/>
      </c>
      <c r="D666" t="str">
        <f t="shared" si="62"/>
        <v/>
      </c>
      <c r="E666" t="str">
        <f t="shared" si="63"/>
        <v/>
      </c>
      <c r="F666" t="str">
        <f t="shared" si="64"/>
        <v/>
      </c>
      <c r="G666" t="str">
        <f t="shared" si="65"/>
        <v/>
      </c>
      <c r="H666" t="str">
        <f t="shared" si="66"/>
        <v/>
      </c>
      <c r="J666" t="str">
        <f>"_"&amp;_xlfn.CONCAT(Leverancespecifikation!V669:BJ669,Leverancespecifikation!BN669:BZ669)</f>
        <v>_</v>
      </c>
    </row>
    <row r="667" spans="1:10" x14ac:dyDescent="0.25">
      <c r="A667" t="str">
        <f>Leverancespecifikation!C670</f>
        <v>666Membrangennemføringer</v>
      </c>
      <c r="B667" t="str">
        <f>IF(ISNUMBER(FIND("_ARK",Tabel2[[#This Row],[Kilde: 3. Leverancespecifikation
Sammenkædning af kolonnerne (Vxx:BJxx) &amp; (BNxx:BZxx)]],1)),"X","")</f>
        <v/>
      </c>
      <c r="C667" t="str">
        <f t="shared" si="61"/>
        <v/>
      </c>
      <c r="D667" t="str">
        <f t="shared" si="62"/>
        <v/>
      </c>
      <c r="E667" t="str">
        <f t="shared" si="63"/>
        <v/>
      </c>
      <c r="F667" t="str">
        <f t="shared" si="64"/>
        <v/>
      </c>
      <c r="G667" t="str">
        <f t="shared" si="65"/>
        <v/>
      </c>
      <c r="H667" t="str">
        <f t="shared" si="66"/>
        <v/>
      </c>
      <c r="J667" t="str">
        <f>"_"&amp;_xlfn.CONCAT(Leverancespecifikation!V670:BJ670,Leverancespecifikation!BN670:BZ670)</f>
        <v>_</v>
      </c>
    </row>
    <row r="668" spans="1:10" x14ac:dyDescent="0.25">
      <c r="A668" t="str">
        <f>Leverancespecifikation!C671</f>
        <v>667Inventar</v>
      </c>
      <c r="B668" t="str">
        <f>IF(ISNUMBER(FIND("_ARK",Tabel2[[#This Row],[Kilde: 3. Leverancespecifikation
Sammenkædning af kolonnerne (Vxx:BJxx) &amp; (BNxx:BZxx)]],1)),"X","")</f>
        <v/>
      </c>
      <c r="C668" t="str">
        <f t="shared" si="61"/>
        <v/>
      </c>
      <c r="D668" t="str">
        <f t="shared" si="62"/>
        <v/>
      </c>
      <c r="E668" t="str">
        <f t="shared" si="63"/>
        <v/>
      </c>
      <c r="F668" t="str">
        <f t="shared" si="64"/>
        <v/>
      </c>
      <c r="G668" t="str">
        <f t="shared" si="65"/>
        <v/>
      </c>
      <c r="H668" t="str">
        <f t="shared" si="66"/>
        <v/>
      </c>
      <c r="J668" t="str">
        <f>"_"&amp;_xlfn.CONCAT(Leverancespecifikation!V671:BJ671,Leverancespecifikation!BN671:BZ671)</f>
        <v>_</v>
      </c>
    </row>
    <row r="669" spans="1:10" x14ac:dyDescent="0.25">
      <c r="A669" t="str">
        <f>Leverancespecifikation!C672</f>
        <v>668Inventar, fast</v>
      </c>
      <c r="B669" t="str">
        <f>IF(ISNUMBER(FIND("_ARK",Tabel2[[#This Row],[Kilde: 3. Leverancespecifikation
Sammenkædning af kolonnerne (Vxx:BJxx) &amp; (BNxx:BZxx)]],1)),"X","")</f>
        <v/>
      </c>
      <c r="C669" t="str">
        <f t="shared" si="61"/>
        <v/>
      </c>
      <c r="D669" t="str">
        <f t="shared" si="62"/>
        <v/>
      </c>
      <c r="E669" t="str">
        <f t="shared" si="63"/>
        <v/>
      </c>
      <c r="F669" t="str">
        <f t="shared" si="64"/>
        <v/>
      </c>
      <c r="G669" t="str">
        <f t="shared" si="65"/>
        <v/>
      </c>
      <c r="H669" t="str">
        <f t="shared" si="66"/>
        <v/>
      </c>
      <c r="J669" t="str">
        <f>"_"&amp;_xlfn.CONCAT(Leverancespecifikation!V672:BJ672,Leverancespecifikation!BN672:BZ672)</f>
        <v>_</v>
      </c>
    </row>
    <row r="670" spans="1:10" x14ac:dyDescent="0.25">
      <c r="A670" t="str">
        <f>Leverancespecifikation!C673</f>
        <v>669Skabe, skuffer</v>
      </c>
      <c r="B670" t="str">
        <f>IF(ISNUMBER(FIND("_ARK",Tabel2[[#This Row],[Kilde: 3. Leverancespecifikation
Sammenkædning af kolonnerne (Vxx:BJxx) &amp; (BNxx:BZxx)]],1)),"X","")</f>
        <v>X</v>
      </c>
      <c r="C670" t="str">
        <f t="shared" si="61"/>
        <v/>
      </c>
      <c r="D670" t="str">
        <f t="shared" si="62"/>
        <v/>
      </c>
      <c r="E670" t="str">
        <f t="shared" si="63"/>
        <v/>
      </c>
      <c r="F670" t="str">
        <f t="shared" si="64"/>
        <v/>
      </c>
      <c r="G670" t="str">
        <f t="shared" si="65"/>
        <v/>
      </c>
      <c r="H670" t="str">
        <f t="shared" si="66"/>
        <v/>
      </c>
      <c r="J670" t="str">
        <f>"_"&amp;_xlfn.CONCAT(Leverancespecifikation!V673:BJ673,Leverancespecifikation!BN673:BZ673)</f>
        <v>_ARK300ARK325ARK325</v>
      </c>
    </row>
    <row r="671" spans="1:10" x14ac:dyDescent="0.25">
      <c r="A671" t="str">
        <f>Leverancespecifikation!C674</f>
        <v>670Reoler, hylder</v>
      </c>
      <c r="B671" t="str">
        <f>IF(ISNUMBER(FIND("_ARK",Tabel2[[#This Row],[Kilde: 3. Leverancespecifikation
Sammenkædning af kolonnerne (Vxx:BJxx) &amp; (BNxx:BZxx)]],1)),"X","")</f>
        <v>X</v>
      </c>
      <c r="C671" t="str">
        <f t="shared" si="61"/>
        <v/>
      </c>
      <c r="D671" t="str">
        <f t="shared" si="62"/>
        <v/>
      </c>
      <c r="E671" t="str">
        <f t="shared" si="63"/>
        <v/>
      </c>
      <c r="F671" t="str">
        <f t="shared" si="64"/>
        <v/>
      </c>
      <c r="G671" t="str">
        <f t="shared" si="65"/>
        <v/>
      </c>
      <c r="H671" t="str">
        <f t="shared" si="66"/>
        <v/>
      </c>
      <c r="J671" t="str">
        <f>"_"&amp;_xlfn.CONCAT(Leverancespecifikation!V674:BJ674,Leverancespecifikation!BN674:BZ674)</f>
        <v>_ARK300ARK325ARK325</v>
      </c>
    </row>
    <row r="672" spans="1:10" x14ac:dyDescent="0.25">
      <c r="A672" t="str">
        <f>Leverancespecifikation!C675</f>
        <v>671Siddemøbler, liggemøbler</v>
      </c>
      <c r="B672" t="str">
        <f>IF(ISNUMBER(FIND("_ARK",Tabel2[[#This Row],[Kilde: 3. Leverancespecifikation
Sammenkædning af kolonnerne (Vxx:BJxx) &amp; (BNxx:BZxx)]],1)),"X","")</f>
        <v>X</v>
      </c>
      <c r="C672" t="str">
        <f t="shared" si="61"/>
        <v/>
      </c>
      <c r="D672" t="str">
        <f t="shared" si="62"/>
        <v/>
      </c>
      <c r="E672" t="str">
        <f t="shared" si="63"/>
        <v/>
      </c>
      <c r="F672" t="str">
        <f t="shared" si="64"/>
        <v/>
      </c>
      <c r="G672" t="str">
        <f t="shared" si="65"/>
        <v/>
      </c>
      <c r="H672" t="str">
        <f t="shared" si="66"/>
        <v/>
      </c>
      <c r="J672" t="str">
        <f>"_"&amp;_xlfn.CONCAT(Leverancespecifikation!V675:BJ675,Leverancespecifikation!BN675:BZ675)</f>
        <v>_ARK300ARK325ARK325</v>
      </c>
    </row>
    <row r="673" spans="1:10" x14ac:dyDescent="0.25">
      <c r="A673" t="str">
        <f>Leverancespecifikation!C676</f>
        <v>672Gardiner, persienner, skærmvægge, forhæng</v>
      </c>
      <c r="B673" t="str">
        <f>IF(ISNUMBER(FIND("_ARK",Tabel2[[#This Row],[Kilde: 3. Leverancespecifikation
Sammenkædning af kolonnerne (Vxx:BJxx) &amp; (BNxx:BZxx)]],1)),"X","")</f>
        <v/>
      </c>
      <c r="C673" t="str">
        <f t="shared" si="61"/>
        <v/>
      </c>
      <c r="D673" t="str">
        <f t="shared" si="62"/>
        <v/>
      </c>
      <c r="E673" t="str">
        <f t="shared" si="63"/>
        <v/>
      </c>
      <c r="F673" t="str">
        <f t="shared" si="64"/>
        <v/>
      </c>
      <c r="G673" t="str">
        <f t="shared" si="65"/>
        <v/>
      </c>
      <c r="H673" t="str">
        <f t="shared" si="66"/>
        <v/>
      </c>
      <c r="J673" t="str">
        <f>"_"&amp;_xlfn.CONCAT(Leverancespecifikation!V676:BJ676,Leverancespecifikation!BN676:BZ676)</f>
        <v>_</v>
      </c>
    </row>
    <row r="674" spans="1:10" x14ac:dyDescent="0.25">
      <c r="A674" t="str">
        <f>Leverancespecifikation!C677</f>
        <v>673Borde, bordplader</v>
      </c>
      <c r="B674" t="str">
        <f>IF(ISNUMBER(FIND("_ARK",Tabel2[[#This Row],[Kilde: 3. Leverancespecifikation
Sammenkædning af kolonnerne (Vxx:BJxx) &amp; (BNxx:BZxx)]],1)),"X","")</f>
        <v>X</v>
      </c>
      <c r="C674" t="str">
        <f t="shared" si="61"/>
        <v/>
      </c>
      <c r="D674" t="str">
        <f t="shared" si="62"/>
        <v/>
      </c>
      <c r="E674" t="str">
        <f t="shared" si="63"/>
        <v/>
      </c>
      <c r="F674" t="str">
        <f t="shared" si="64"/>
        <v/>
      </c>
      <c r="G674" t="str">
        <f t="shared" si="65"/>
        <v/>
      </c>
      <c r="H674" t="str">
        <f t="shared" si="66"/>
        <v/>
      </c>
      <c r="J674" t="str">
        <f>"_"&amp;_xlfn.CONCAT(Leverancespecifikation!V677:BJ677,Leverancespecifikation!BN677:BZ677)</f>
        <v>_ARK300ARK325ARK325</v>
      </c>
    </row>
    <row r="675" spans="1:10" x14ac:dyDescent="0.25">
      <c r="A675" t="str">
        <f>Leverancespecifikation!C678</f>
        <v>674Skilte, tavler</v>
      </c>
      <c r="B675" t="str">
        <f>IF(ISNUMBER(FIND("_ARK",Tabel2[[#This Row],[Kilde: 3. Leverancespecifikation
Sammenkædning af kolonnerne (Vxx:BJxx) &amp; (BNxx:BZxx)]],1)),"X","")</f>
        <v>X</v>
      </c>
      <c r="C675" t="str">
        <f t="shared" si="61"/>
        <v/>
      </c>
      <c r="D675" t="str">
        <f t="shared" si="62"/>
        <v/>
      </c>
      <c r="E675" t="str">
        <f t="shared" si="63"/>
        <v/>
      </c>
      <c r="F675" t="str">
        <f t="shared" si="64"/>
        <v/>
      </c>
      <c r="G675" t="str">
        <f t="shared" si="65"/>
        <v/>
      </c>
      <c r="H675" t="str">
        <f t="shared" si="66"/>
        <v/>
      </c>
      <c r="J675" t="str">
        <f>"_"&amp;_xlfn.CONCAT(Leverancespecifikation!V678:BJ678,Leverancespecifikation!BN678:BZ678)</f>
        <v>_ARK300ARK325ARK325</v>
      </c>
    </row>
    <row r="676" spans="1:10" x14ac:dyDescent="0.25">
      <c r="A676" t="str">
        <f>Leverancespecifikation!C679</f>
        <v>675Garniture</v>
      </c>
      <c r="B676" t="str">
        <f>IF(ISNUMBER(FIND("_ARK",Tabel2[[#This Row],[Kilde: 3. Leverancespecifikation
Sammenkædning af kolonnerne (Vxx:BJxx) &amp; (BNxx:BZxx)]],1)),"X","")</f>
        <v>X</v>
      </c>
      <c r="C676" t="str">
        <f t="shared" si="61"/>
        <v/>
      </c>
      <c r="D676" t="str">
        <f t="shared" si="62"/>
        <v/>
      </c>
      <c r="E676" t="str">
        <f t="shared" si="63"/>
        <v/>
      </c>
      <c r="F676" t="str">
        <f t="shared" si="64"/>
        <v/>
      </c>
      <c r="G676" t="str">
        <f t="shared" si="65"/>
        <v/>
      </c>
      <c r="H676" t="str">
        <f t="shared" si="66"/>
        <v/>
      </c>
      <c r="J676" t="str">
        <f>"_"&amp;_xlfn.CONCAT(Leverancespecifikation!V679:BJ679,Leverancespecifikation!BN679:BZ679)</f>
        <v>_ARK300ARK325ARK325</v>
      </c>
    </row>
    <row r="677" spans="1:10" x14ac:dyDescent="0.25">
      <c r="A677" t="str">
        <f>Leverancespecifikation!C680</f>
        <v>676Inventar, løst</v>
      </c>
      <c r="B677" t="str">
        <f>IF(ISNUMBER(FIND("_ARK",Tabel2[[#This Row],[Kilde: 3. Leverancespecifikation
Sammenkædning af kolonnerne (Vxx:BJxx) &amp; (BNxx:BZxx)]],1)),"X","")</f>
        <v/>
      </c>
      <c r="C677" t="str">
        <f t="shared" si="61"/>
        <v/>
      </c>
      <c r="D677" t="str">
        <f t="shared" si="62"/>
        <v/>
      </c>
      <c r="E677" t="str">
        <f t="shared" si="63"/>
        <v/>
      </c>
      <c r="F677" t="str">
        <f t="shared" si="64"/>
        <v/>
      </c>
      <c r="G677" t="str">
        <f t="shared" si="65"/>
        <v/>
      </c>
      <c r="H677" t="str">
        <f t="shared" si="66"/>
        <v/>
      </c>
      <c r="J677" t="str">
        <f>"_"&amp;_xlfn.CONCAT(Leverancespecifikation!V680:BJ680,Leverancespecifikation!BN680:BZ680)</f>
        <v>_</v>
      </c>
    </row>
    <row r="678" spans="1:10" x14ac:dyDescent="0.25">
      <c r="A678" t="str">
        <f>Leverancespecifikation!C681</f>
        <v>677Skabe, skuffer</v>
      </c>
      <c r="B678" t="str">
        <f>IF(ISNUMBER(FIND("_ARK",Tabel2[[#This Row],[Kilde: 3. Leverancespecifikation
Sammenkædning af kolonnerne (Vxx:BJxx) &amp; (BNxx:BZxx)]],1)),"X","")</f>
        <v>X</v>
      </c>
      <c r="C678" t="str">
        <f t="shared" si="61"/>
        <v/>
      </c>
      <c r="D678" t="str">
        <f t="shared" si="62"/>
        <v/>
      </c>
      <c r="E678" t="str">
        <f t="shared" si="63"/>
        <v/>
      </c>
      <c r="F678" t="str">
        <f t="shared" si="64"/>
        <v/>
      </c>
      <c r="G678" t="str">
        <f t="shared" si="65"/>
        <v/>
      </c>
      <c r="H678" t="str">
        <f t="shared" si="66"/>
        <v/>
      </c>
      <c r="J678" t="str">
        <f>"_"&amp;_xlfn.CONCAT(Leverancespecifikation!V681:BJ681,Leverancespecifikation!BN681:BZ681)</f>
        <v>_ARK200</v>
      </c>
    </row>
    <row r="679" spans="1:10" x14ac:dyDescent="0.25">
      <c r="A679" t="str">
        <f>Leverancespecifikation!C682</f>
        <v>678Reoler</v>
      </c>
      <c r="B679" t="str">
        <f>IF(ISNUMBER(FIND("_ARK",Tabel2[[#This Row],[Kilde: 3. Leverancespecifikation
Sammenkædning af kolonnerne (Vxx:BJxx) &amp; (BNxx:BZxx)]],1)),"X","")</f>
        <v>X</v>
      </c>
      <c r="C679" t="str">
        <f t="shared" si="61"/>
        <v/>
      </c>
      <c r="D679" t="str">
        <f t="shared" si="62"/>
        <v/>
      </c>
      <c r="E679" t="str">
        <f t="shared" si="63"/>
        <v/>
      </c>
      <c r="F679" t="str">
        <f t="shared" si="64"/>
        <v/>
      </c>
      <c r="G679" t="str">
        <f t="shared" si="65"/>
        <v/>
      </c>
      <c r="H679" t="str">
        <f t="shared" si="66"/>
        <v/>
      </c>
      <c r="J679" t="str">
        <f>"_"&amp;_xlfn.CONCAT(Leverancespecifikation!V682:BJ682,Leverancespecifikation!BN682:BZ682)</f>
        <v>_ARK200</v>
      </c>
    </row>
    <row r="680" spans="1:10" x14ac:dyDescent="0.25">
      <c r="A680" t="str">
        <f>Leverancespecifikation!C683</f>
        <v>679Siddemøbler, liggemøbler</v>
      </c>
      <c r="B680" t="str">
        <f>IF(ISNUMBER(FIND("_ARK",Tabel2[[#This Row],[Kilde: 3. Leverancespecifikation
Sammenkædning af kolonnerne (Vxx:BJxx) &amp; (BNxx:BZxx)]],1)),"X","")</f>
        <v>X</v>
      </c>
      <c r="C680" t="str">
        <f t="shared" si="61"/>
        <v/>
      </c>
      <c r="D680" t="str">
        <f t="shared" si="62"/>
        <v/>
      </c>
      <c r="E680" t="str">
        <f t="shared" si="63"/>
        <v/>
      </c>
      <c r="F680" t="str">
        <f t="shared" si="64"/>
        <v/>
      </c>
      <c r="G680" t="str">
        <f t="shared" si="65"/>
        <v/>
      </c>
      <c r="H680" t="str">
        <f t="shared" si="66"/>
        <v/>
      </c>
      <c r="J680" t="str">
        <f>"_"&amp;_xlfn.CONCAT(Leverancespecifikation!V683:BJ683,Leverancespecifikation!BN683:BZ683)</f>
        <v>_ARK200</v>
      </c>
    </row>
    <row r="681" spans="1:10" x14ac:dyDescent="0.25">
      <c r="A681" t="str">
        <f>Leverancespecifikation!C684</f>
        <v>680Skærmvægge, forhæng</v>
      </c>
      <c r="B681" t="str">
        <f>IF(ISNUMBER(FIND("_ARK",Tabel2[[#This Row],[Kilde: 3. Leverancespecifikation
Sammenkædning af kolonnerne (Vxx:BJxx) &amp; (BNxx:BZxx)]],1)),"X","")</f>
        <v>X</v>
      </c>
      <c r="C681" t="str">
        <f t="shared" si="61"/>
        <v/>
      </c>
      <c r="D681" t="str">
        <f t="shared" si="62"/>
        <v/>
      </c>
      <c r="E681" t="str">
        <f t="shared" si="63"/>
        <v/>
      </c>
      <c r="F681" t="str">
        <f t="shared" si="64"/>
        <v/>
      </c>
      <c r="G681" t="str">
        <f t="shared" si="65"/>
        <v/>
      </c>
      <c r="H681" t="str">
        <f t="shared" si="66"/>
        <v/>
      </c>
      <c r="J681" t="str">
        <f>"_"&amp;_xlfn.CONCAT(Leverancespecifikation!V684:BJ684,Leverancespecifikation!BN684:BZ684)</f>
        <v>_ARK200</v>
      </c>
    </row>
    <row r="682" spans="1:10" x14ac:dyDescent="0.25">
      <c r="A682" t="str">
        <f>Leverancespecifikation!C685</f>
        <v>681Borde</v>
      </c>
      <c r="B682" t="str">
        <f>IF(ISNUMBER(FIND("_ARK",Tabel2[[#This Row],[Kilde: 3. Leverancespecifikation
Sammenkædning af kolonnerne (Vxx:BJxx) &amp; (BNxx:BZxx)]],1)),"X","")</f>
        <v>X</v>
      </c>
      <c r="C682" t="str">
        <f t="shared" si="61"/>
        <v/>
      </c>
      <c r="D682" t="str">
        <f t="shared" si="62"/>
        <v/>
      </c>
      <c r="E682" t="str">
        <f t="shared" si="63"/>
        <v/>
      </c>
      <c r="F682" t="str">
        <f t="shared" si="64"/>
        <v/>
      </c>
      <c r="G682" t="str">
        <f t="shared" si="65"/>
        <v/>
      </c>
      <c r="H682" t="str">
        <f t="shared" si="66"/>
        <v/>
      </c>
      <c r="J682" t="str">
        <f>"_"&amp;_xlfn.CONCAT(Leverancespecifikation!V685:BJ685,Leverancespecifikation!BN685:BZ685)</f>
        <v>_ARK200</v>
      </c>
    </row>
    <row r="683" spans="1:10" x14ac:dyDescent="0.25">
      <c r="A683" t="str">
        <f>Leverancespecifikation!C686</f>
        <v>682Stativer, hylder</v>
      </c>
      <c r="B683" t="str">
        <f>IF(ISNUMBER(FIND("_ARK",Tabel2[[#This Row],[Kilde: 3. Leverancespecifikation
Sammenkædning af kolonnerne (Vxx:BJxx) &amp; (BNxx:BZxx)]],1)),"X","")</f>
        <v>X</v>
      </c>
      <c r="C683" t="str">
        <f t="shared" si="61"/>
        <v/>
      </c>
      <c r="D683" t="str">
        <f t="shared" si="62"/>
        <v/>
      </c>
      <c r="E683" t="str">
        <f t="shared" si="63"/>
        <v/>
      </c>
      <c r="F683" t="str">
        <f t="shared" si="64"/>
        <v/>
      </c>
      <c r="G683" t="str">
        <f t="shared" si="65"/>
        <v/>
      </c>
      <c r="H683" t="str">
        <f t="shared" si="66"/>
        <v/>
      </c>
      <c r="J683" t="str">
        <f>"_"&amp;_xlfn.CONCAT(Leverancespecifikation!V686:BJ686,Leverancespecifikation!BN686:BZ686)</f>
        <v>_ARK200</v>
      </c>
    </row>
    <row r="684" spans="1:10" x14ac:dyDescent="0.25">
      <c r="A684" t="str">
        <f>Leverancespecifikation!C687</f>
        <v>683Måtter, tæpper, løbere</v>
      </c>
      <c r="B684" t="str">
        <f>IF(ISNUMBER(FIND("_ARK",Tabel2[[#This Row],[Kilde: 3. Leverancespecifikation
Sammenkædning af kolonnerne (Vxx:BJxx) &amp; (BNxx:BZxx)]],1)),"X","")</f>
        <v>X</v>
      </c>
      <c r="C684" t="str">
        <f t="shared" si="61"/>
        <v/>
      </c>
      <c r="D684" t="str">
        <f t="shared" si="62"/>
        <v/>
      </c>
      <c r="E684" t="str">
        <f t="shared" si="63"/>
        <v/>
      </c>
      <c r="F684" t="str">
        <f t="shared" si="64"/>
        <v/>
      </c>
      <c r="G684" t="str">
        <f t="shared" si="65"/>
        <v/>
      </c>
      <c r="H684" t="str">
        <f t="shared" si="66"/>
        <v/>
      </c>
      <c r="J684" t="str">
        <f>"_"&amp;_xlfn.CONCAT(Leverancespecifikation!V687:BJ687,Leverancespecifikation!BN687:BZ687)</f>
        <v>_ARK200</v>
      </c>
    </row>
    <row r="685" spans="1:10" x14ac:dyDescent="0.25">
      <c r="A685" t="str">
        <f>Leverancespecifikation!C688</f>
        <v>684Øvrige</v>
      </c>
      <c r="B685" t="str">
        <f>IF(ISNUMBER(FIND("_ARK",Tabel2[[#This Row],[Kilde: 3. Leverancespecifikation
Sammenkædning af kolonnerne (Vxx:BJxx) &amp; (BNxx:BZxx)]],1)),"X","")</f>
        <v/>
      </c>
      <c r="C685" t="str">
        <f t="shared" si="61"/>
        <v/>
      </c>
      <c r="D685" t="str">
        <f t="shared" si="62"/>
        <v/>
      </c>
      <c r="E685" t="str">
        <f t="shared" si="63"/>
        <v/>
      </c>
      <c r="F685" t="str">
        <f t="shared" si="64"/>
        <v/>
      </c>
      <c r="G685" t="str">
        <f t="shared" si="65"/>
        <v/>
      </c>
      <c r="H685" t="str">
        <f t="shared" si="66"/>
        <v/>
      </c>
      <c r="J685" t="str">
        <f>"_"&amp;_xlfn.CONCAT(Leverancespecifikation!V688:BJ688,Leverancespecifikation!BN688:BZ688)</f>
        <v>_</v>
      </c>
    </row>
    <row r="686" spans="1:10" x14ac:dyDescent="0.25">
      <c r="A686" t="str">
        <f>Leverancespecifikation!C689</f>
        <v>685Rum &amp; Arealer</v>
      </c>
      <c r="B686" t="str">
        <f>IF(ISNUMBER(FIND("_ARK",Tabel2[[#This Row],[Kilde: 3. Leverancespecifikation
Sammenkædning af kolonnerne (Vxx:BJxx) &amp; (BNxx:BZxx)]],1)),"X","")</f>
        <v/>
      </c>
      <c r="C686" t="str">
        <f t="shared" si="61"/>
        <v/>
      </c>
      <c r="D686" t="str">
        <f t="shared" si="62"/>
        <v/>
      </c>
      <c r="E686" t="str">
        <f t="shared" si="63"/>
        <v/>
      </c>
      <c r="F686" t="str">
        <f t="shared" si="64"/>
        <v/>
      </c>
      <c r="G686" t="str">
        <f t="shared" si="65"/>
        <v/>
      </c>
      <c r="H686" t="str">
        <f t="shared" si="66"/>
        <v/>
      </c>
      <c r="J686" t="str">
        <f>"_"&amp;_xlfn.CONCAT(Leverancespecifikation!V689:BJ689,Leverancespecifikation!BN689:BZ689)</f>
        <v>_</v>
      </c>
    </row>
    <row r="687" spans="1:10" x14ac:dyDescent="0.25">
      <c r="A687" t="str">
        <f>Leverancespecifikation!C690</f>
        <v>686Bygværkets Bruttoarealer</v>
      </c>
      <c r="B687" t="str">
        <f>IF(ISNUMBER(FIND("_ARK",Tabel2[[#This Row],[Kilde: 3. Leverancespecifikation
Sammenkædning af kolonnerne (Vxx:BJxx) &amp; (BNxx:BZxx)]],1)),"X","")</f>
        <v>X</v>
      </c>
      <c r="C687" t="str">
        <f t="shared" si="61"/>
        <v/>
      </c>
      <c r="D687" t="str">
        <f t="shared" si="62"/>
        <v/>
      </c>
      <c r="E687" t="str">
        <f t="shared" si="63"/>
        <v/>
      </c>
      <c r="F687" t="str">
        <f t="shared" si="64"/>
        <v/>
      </c>
      <c r="G687" t="str">
        <f t="shared" si="65"/>
        <v/>
      </c>
      <c r="H687" t="str">
        <f t="shared" si="66"/>
        <v/>
      </c>
      <c r="J687" t="str">
        <f>"_"&amp;_xlfn.CONCAT(Leverancespecifikation!V690:BJ690,Leverancespecifikation!BN690:BZ690)</f>
        <v>_ARK200ARK300ARK325ARK325</v>
      </c>
    </row>
    <row r="688" spans="1:10" x14ac:dyDescent="0.25">
      <c r="A688" t="str">
        <f>Leverancespecifikation!C691</f>
        <v>687Rum Nettoarealer</v>
      </c>
      <c r="B688" t="str">
        <f>IF(ISNUMBER(FIND("_ARK",Tabel2[[#This Row],[Kilde: 3. Leverancespecifikation
Sammenkædning af kolonnerne (Vxx:BJxx) &amp; (BNxx:BZxx)]],1)),"X","")</f>
        <v>X</v>
      </c>
      <c r="C688" t="str">
        <f t="shared" si="61"/>
        <v/>
      </c>
      <c r="D688" t="str">
        <f t="shared" si="62"/>
        <v/>
      </c>
      <c r="E688" t="str">
        <f t="shared" si="63"/>
        <v/>
      </c>
      <c r="F688" t="str">
        <f t="shared" si="64"/>
        <v/>
      </c>
      <c r="G688" t="str">
        <f t="shared" si="65"/>
        <v/>
      </c>
      <c r="H688" t="str">
        <f t="shared" si="66"/>
        <v/>
      </c>
      <c r="J688" t="str">
        <f>"_"&amp;_xlfn.CONCAT(Leverancespecifikation!V691:BJ691,Leverancespecifikation!BN691:BZ691)</f>
        <v>_ARK200ARK300ARK325ARK325</v>
      </c>
    </row>
    <row r="689" spans="1:10" x14ac:dyDescent="0.25">
      <c r="A689" t="str">
        <f>Leverancespecifikation!C692</f>
        <v>688Projektspecifikke</v>
      </c>
      <c r="B689" t="str">
        <f>IF(ISNUMBER(FIND("_ARK",Tabel2[[#This Row],[Kilde: 3. Leverancespecifikation
Sammenkædning af kolonnerne (Vxx:BJxx) &amp; (BNxx:BZxx)]],1)),"X","")</f>
        <v/>
      </c>
      <c r="C689" t="str">
        <f t="shared" si="61"/>
        <v/>
      </c>
      <c r="D689" t="str">
        <f t="shared" si="62"/>
        <v/>
      </c>
      <c r="E689" t="str">
        <f t="shared" si="63"/>
        <v/>
      </c>
      <c r="F689" t="str">
        <f t="shared" si="64"/>
        <v/>
      </c>
      <c r="G689" t="str">
        <f t="shared" si="65"/>
        <v/>
      </c>
      <c r="H689" t="str">
        <f t="shared" si="66"/>
        <v/>
      </c>
      <c r="J689" t="str">
        <f>"_"&amp;_xlfn.CONCAT(Leverancespecifikation!V692:BJ692,Leverancespecifikation!BN692:BZ692)</f>
        <v>_</v>
      </c>
    </row>
    <row r="690" spans="1:10" x14ac:dyDescent="0.25">
      <c r="A690" t="str">
        <f>Leverancespecifikation!C693</f>
        <v>689-</v>
      </c>
      <c r="B690" t="str">
        <f>IF(ISNUMBER(FIND("_ARK",Tabel2[[#This Row],[Kilde: 3. Leverancespecifikation
Sammenkædning af kolonnerne (Vxx:BJxx) &amp; (BNxx:BZxx)]],1)),"X","")</f>
        <v/>
      </c>
      <c r="C690" t="str">
        <f t="shared" si="61"/>
        <v/>
      </c>
      <c r="D690" t="str">
        <f t="shared" si="62"/>
        <v/>
      </c>
      <c r="E690" t="str">
        <f t="shared" si="63"/>
        <v/>
      </c>
      <c r="F690" t="str">
        <f t="shared" si="64"/>
        <v/>
      </c>
      <c r="G690" t="str">
        <f t="shared" si="65"/>
        <v/>
      </c>
      <c r="H690" t="str">
        <f t="shared" si="66"/>
        <v/>
      </c>
      <c r="J690" t="str">
        <f>"_"&amp;_xlfn.CONCAT(Leverancespecifikation!V693:BJ693,Leverancespecifikation!BN693:BZ693)</f>
        <v>_</v>
      </c>
    </row>
    <row r="691" spans="1:10" x14ac:dyDescent="0.25">
      <c r="A691" t="str">
        <f>Leverancespecifikation!C694</f>
        <v>690-</v>
      </c>
      <c r="B691" t="str">
        <f>IF(ISNUMBER(FIND("_ARK",Tabel2[[#This Row],[Kilde: 3. Leverancespecifikation
Sammenkædning af kolonnerne (Vxx:BJxx) &amp; (BNxx:BZxx)]],1)),"X","")</f>
        <v/>
      </c>
      <c r="C691" t="str">
        <f t="shared" si="61"/>
        <v/>
      </c>
      <c r="D691" t="str">
        <f t="shared" si="62"/>
        <v/>
      </c>
      <c r="E691" t="str">
        <f t="shared" si="63"/>
        <v/>
      </c>
      <c r="F691" t="str">
        <f t="shared" si="64"/>
        <v/>
      </c>
      <c r="G691" t="str">
        <f t="shared" si="65"/>
        <v/>
      </c>
      <c r="H691" t="str">
        <f t="shared" si="66"/>
        <v/>
      </c>
      <c r="J691" t="str">
        <f>"_"&amp;_xlfn.CONCAT(Leverancespecifikation!V694:BJ694,Leverancespecifikation!BN694:BZ694)</f>
        <v>_</v>
      </c>
    </row>
    <row r="692" spans="1:10" x14ac:dyDescent="0.25">
      <c r="A692" t="str">
        <f>Leverancespecifikation!C695</f>
        <v>691-</v>
      </c>
      <c r="B692" t="str">
        <f>IF(ISNUMBER(FIND("_ARK",Tabel2[[#This Row],[Kilde: 3. Leverancespecifikation
Sammenkædning af kolonnerne (Vxx:BJxx) &amp; (BNxx:BZxx)]],1)),"X","")</f>
        <v/>
      </c>
      <c r="C692" t="str">
        <f t="shared" si="61"/>
        <v/>
      </c>
      <c r="D692" t="str">
        <f t="shared" si="62"/>
        <v/>
      </c>
      <c r="E692" t="str">
        <f t="shared" si="63"/>
        <v/>
      </c>
      <c r="F692" t="str">
        <f t="shared" si="64"/>
        <v/>
      </c>
      <c r="G692" t="str">
        <f t="shared" si="65"/>
        <v/>
      </c>
      <c r="H692" t="str">
        <f t="shared" si="66"/>
        <v/>
      </c>
      <c r="J692" t="str">
        <f>"_"&amp;_xlfn.CONCAT(Leverancespecifikation!V695:BJ695,Leverancespecifikation!BN695:BZ695)</f>
        <v>_</v>
      </c>
    </row>
    <row r="693" spans="1:10" x14ac:dyDescent="0.25">
      <c r="A693" t="str">
        <f>Leverancespecifikation!C696</f>
        <v>692-</v>
      </c>
      <c r="B693" t="str">
        <f>IF(ISNUMBER(FIND("_ARK",Tabel2[[#This Row],[Kilde: 3. Leverancespecifikation
Sammenkædning af kolonnerne (Vxx:BJxx) &amp; (BNxx:BZxx)]],1)),"X","")</f>
        <v/>
      </c>
      <c r="C693" t="str">
        <f t="shared" si="61"/>
        <v/>
      </c>
      <c r="D693" t="str">
        <f t="shared" si="62"/>
        <v/>
      </c>
      <c r="E693" t="str">
        <f t="shared" si="63"/>
        <v/>
      </c>
      <c r="F693" t="str">
        <f t="shared" si="64"/>
        <v/>
      </c>
      <c r="G693" t="str">
        <f t="shared" si="65"/>
        <v/>
      </c>
      <c r="H693" t="str">
        <f t="shared" si="66"/>
        <v/>
      </c>
      <c r="J693" t="str">
        <f>"_"&amp;_xlfn.CONCAT(Leverancespecifikation!V696:BJ696,Leverancespecifikation!BN696:BZ696)</f>
        <v>_</v>
      </c>
    </row>
    <row r="694" spans="1:10" x14ac:dyDescent="0.25">
      <c r="A694" t="str">
        <f>Leverancespecifikation!C697</f>
        <v>693-</v>
      </c>
      <c r="B694" t="str">
        <f>IF(ISNUMBER(FIND("_ARK",Tabel2[[#This Row],[Kilde: 3. Leverancespecifikation
Sammenkædning af kolonnerne (Vxx:BJxx) &amp; (BNxx:BZxx)]],1)),"X","")</f>
        <v/>
      </c>
      <c r="C694" t="str">
        <f t="shared" si="61"/>
        <v/>
      </c>
      <c r="D694" t="str">
        <f t="shared" si="62"/>
        <v/>
      </c>
      <c r="E694" t="str">
        <f t="shared" si="63"/>
        <v/>
      </c>
      <c r="F694" t="str">
        <f t="shared" si="64"/>
        <v/>
      </c>
      <c r="G694" t="str">
        <f t="shared" si="65"/>
        <v/>
      </c>
      <c r="H694" t="str">
        <f t="shared" si="66"/>
        <v/>
      </c>
      <c r="J694" t="str">
        <f>"_"&amp;_xlfn.CONCAT(Leverancespecifikation!V697:BJ697,Leverancespecifikation!BN697:BZ697)</f>
        <v>_</v>
      </c>
    </row>
    <row r="695" spans="1:10" x14ac:dyDescent="0.25">
      <c r="A695" t="str">
        <f>Leverancespecifikation!C698</f>
        <v>694-</v>
      </c>
      <c r="B695" t="str">
        <f>IF(ISNUMBER(FIND("_ARK",Tabel2[[#This Row],[Kilde: 3. Leverancespecifikation
Sammenkædning af kolonnerne (Vxx:BJxx) &amp; (BNxx:BZxx)]],1)),"X","")</f>
        <v/>
      </c>
      <c r="C695" t="str">
        <f t="shared" si="61"/>
        <v/>
      </c>
      <c r="D695" t="str">
        <f t="shared" si="62"/>
        <v/>
      </c>
      <c r="E695" t="str">
        <f t="shared" si="63"/>
        <v/>
      </c>
      <c r="F695" t="str">
        <f t="shared" si="64"/>
        <v/>
      </c>
      <c r="G695" t="str">
        <f t="shared" si="65"/>
        <v/>
      </c>
      <c r="H695" t="str">
        <f t="shared" si="66"/>
        <v/>
      </c>
      <c r="J695" t="str">
        <f>"_"&amp;_xlfn.CONCAT(Leverancespecifikation!V698:BJ698,Leverancespecifikation!BN698:BZ698)</f>
        <v>_</v>
      </c>
    </row>
    <row r="696" spans="1:10" x14ac:dyDescent="0.25">
      <c r="A696" t="str">
        <f>Leverancespecifikation!C699</f>
        <v>695-</v>
      </c>
      <c r="B696" t="str">
        <f>IF(ISNUMBER(FIND("_ARK",Tabel2[[#This Row],[Kilde: 3. Leverancespecifikation
Sammenkædning af kolonnerne (Vxx:BJxx) &amp; (BNxx:BZxx)]],1)),"X","")</f>
        <v/>
      </c>
      <c r="C696" t="str">
        <f t="shared" si="61"/>
        <v/>
      </c>
      <c r="D696" t="str">
        <f t="shared" si="62"/>
        <v/>
      </c>
      <c r="E696" t="str">
        <f t="shared" si="63"/>
        <v/>
      </c>
      <c r="F696" t="str">
        <f t="shared" si="64"/>
        <v/>
      </c>
      <c r="G696" t="str">
        <f t="shared" si="65"/>
        <v/>
      </c>
      <c r="H696" t="str">
        <f t="shared" si="66"/>
        <v/>
      </c>
      <c r="J696" t="str">
        <f>"_"&amp;_xlfn.CONCAT(Leverancespecifikation!V699:BJ699,Leverancespecifikation!BN699:BZ699)</f>
        <v>_</v>
      </c>
    </row>
    <row r="697" spans="1:10" x14ac:dyDescent="0.25">
      <c r="A697" t="str">
        <f>Leverancespecifikation!C700</f>
        <v>696-</v>
      </c>
      <c r="B697" t="str">
        <f>IF(ISNUMBER(FIND("_ARK",Tabel2[[#This Row],[Kilde: 3. Leverancespecifikation
Sammenkædning af kolonnerne (Vxx:BJxx) &amp; (BNxx:BZxx)]],1)),"X","")</f>
        <v/>
      </c>
      <c r="C697" t="str">
        <f t="shared" si="61"/>
        <v/>
      </c>
      <c r="D697" t="str">
        <f t="shared" si="62"/>
        <v/>
      </c>
      <c r="E697" t="str">
        <f t="shared" si="63"/>
        <v/>
      </c>
      <c r="F697" t="str">
        <f t="shared" si="64"/>
        <v/>
      </c>
      <c r="G697" t="str">
        <f t="shared" si="65"/>
        <v/>
      </c>
      <c r="H697" t="str">
        <f t="shared" si="66"/>
        <v/>
      </c>
      <c r="J697" t="str">
        <f>"_"&amp;_xlfn.CONCAT(Leverancespecifikation!V700:BJ700,Leverancespecifikation!BN700:BZ700)</f>
        <v>_</v>
      </c>
    </row>
    <row r="698" spans="1:10" x14ac:dyDescent="0.25">
      <c r="A698" t="str">
        <f>Leverancespecifikation!C701</f>
        <v>697-</v>
      </c>
      <c r="B698" t="str">
        <f>IF(ISNUMBER(FIND("_ARK",Tabel2[[#This Row],[Kilde: 3. Leverancespecifikation
Sammenkædning af kolonnerne (Vxx:BJxx) &amp; (BNxx:BZxx)]],1)),"X","")</f>
        <v/>
      </c>
      <c r="C698" t="str">
        <f t="shared" si="61"/>
        <v/>
      </c>
      <c r="D698" t="str">
        <f t="shared" si="62"/>
        <v/>
      </c>
      <c r="E698" t="str">
        <f t="shared" si="63"/>
        <v/>
      </c>
      <c r="F698" t="str">
        <f t="shared" si="64"/>
        <v/>
      </c>
      <c r="G698" t="str">
        <f t="shared" si="65"/>
        <v/>
      </c>
      <c r="H698" t="str">
        <f t="shared" si="66"/>
        <v/>
      </c>
      <c r="J698" t="str">
        <f>"_"&amp;_xlfn.CONCAT(Leverancespecifikation!V701:BJ701,Leverancespecifikation!BN701:BZ701)</f>
        <v>_</v>
      </c>
    </row>
    <row r="699" spans="1:10" x14ac:dyDescent="0.25">
      <c r="A699" t="str">
        <f>Leverancespecifikation!C702</f>
        <v>698-</v>
      </c>
      <c r="B699" t="str">
        <f>IF(ISNUMBER(FIND("_ARK",Tabel2[[#This Row],[Kilde: 3. Leverancespecifikation
Sammenkædning af kolonnerne (Vxx:BJxx) &amp; (BNxx:BZxx)]],1)),"X","")</f>
        <v/>
      </c>
      <c r="C699" t="str">
        <f t="shared" si="61"/>
        <v/>
      </c>
      <c r="D699" t="str">
        <f t="shared" si="62"/>
        <v/>
      </c>
      <c r="E699" t="str">
        <f t="shared" si="63"/>
        <v/>
      </c>
      <c r="F699" t="str">
        <f t="shared" si="64"/>
        <v/>
      </c>
      <c r="G699" t="str">
        <f t="shared" si="65"/>
        <v/>
      </c>
      <c r="H699" t="str">
        <f t="shared" si="66"/>
        <v/>
      </c>
      <c r="J699" t="str">
        <f>"_"&amp;_xlfn.CONCAT(Leverancespecifikation!V702:BJ702,Leverancespecifikation!BN702:BZ702)</f>
        <v>_</v>
      </c>
    </row>
    <row r="700" spans="1:10" x14ac:dyDescent="0.25">
      <c r="A700" t="str">
        <f>Leverancespecifikation!C703</f>
        <v>699-</v>
      </c>
      <c r="B700" t="str">
        <f>IF(ISNUMBER(FIND("_ARK",Tabel2[[#This Row],[Kilde: 3. Leverancespecifikation
Sammenkædning af kolonnerne (Vxx:BJxx) &amp; (BNxx:BZxx)]],1)),"X","")</f>
        <v/>
      </c>
      <c r="C700" t="str">
        <f t="shared" si="61"/>
        <v/>
      </c>
      <c r="D700" t="str">
        <f t="shared" si="62"/>
        <v/>
      </c>
      <c r="E700" t="str">
        <f t="shared" si="63"/>
        <v/>
      </c>
      <c r="F700" t="str">
        <f t="shared" si="64"/>
        <v/>
      </c>
      <c r="G700" t="str">
        <f t="shared" si="65"/>
        <v/>
      </c>
      <c r="H700" t="str">
        <f t="shared" si="66"/>
        <v/>
      </c>
      <c r="J700" t="str">
        <f>"_"&amp;_xlfn.CONCAT(Leverancespecifikation!V703:BJ703,Leverancespecifikation!BN703:BZ703)</f>
        <v>_</v>
      </c>
    </row>
    <row r="701" spans="1:10" x14ac:dyDescent="0.25">
      <c r="A701" t="str">
        <f>Leverancespecifikation!C704</f>
        <v>700-</v>
      </c>
      <c r="B701" t="str">
        <f>IF(ISNUMBER(FIND("_ARK",Tabel2[[#This Row],[Kilde: 3. Leverancespecifikation
Sammenkædning af kolonnerne (Vxx:BJxx) &amp; (BNxx:BZxx)]],1)),"X","")</f>
        <v/>
      </c>
      <c r="C701" t="str">
        <f t="shared" si="61"/>
        <v/>
      </c>
      <c r="D701" t="str">
        <f t="shared" si="62"/>
        <v/>
      </c>
      <c r="E701" t="str">
        <f t="shared" si="63"/>
        <v/>
      </c>
      <c r="F701" t="str">
        <f t="shared" si="64"/>
        <v/>
      </c>
      <c r="G701" t="str">
        <f t="shared" si="65"/>
        <v/>
      </c>
      <c r="H701" t="str">
        <f t="shared" si="66"/>
        <v/>
      </c>
      <c r="J701" t="str">
        <f>"_"&amp;_xlfn.CONCAT(Leverancespecifikation!V704:BJ704,Leverancespecifikation!BN704:BZ704)</f>
        <v>_</v>
      </c>
    </row>
    <row r="702" spans="1:10" x14ac:dyDescent="0.25">
      <c r="A702" t="str">
        <f>Leverancespecifikation!C705</f>
        <v>701-</v>
      </c>
      <c r="B702" t="str">
        <f>IF(ISNUMBER(FIND("_ARK",Tabel2[[#This Row],[Kilde: 3. Leverancespecifikation
Sammenkædning af kolonnerne (Vxx:BJxx) &amp; (BNxx:BZxx)]],1)),"X","")</f>
        <v/>
      </c>
      <c r="C702" t="str">
        <f t="shared" si="61"/>
        <v/>
      </c>
      <c r="D702" t="str">
        <f t="shared" si="62"/>
        <v/>
      </c>
      <c r="E702" t="str">
        <f t="shared" si="63"/>
        <v/>
      </c>
      <c r="F702" t="str">
        <f t="shared" si="64"/>
        <v/>
      </c>
      <c r="G702" t="str">
        <f t="shared" si="65"/>
        <v/>
      </c>
      <c r="H702" t="str">
        <f t="shared" si="66"/>
        <v/>
      </c>
      <c r="J702" t="str">
        <f>"_"&amp;_xlfn.CONCAT(Leverancespecifikation!V705:BJ705,Leverancespecifikation!BN705:BZ705)</f>
        <v>_</v>
      </c>
    </row>
    <row r="703" spans="1:10" x14ac:dyDescent="0.25">
      <c r="A703" t="str">
        <f>Leverancespecifikation!C706</f>
        <v>702-</v>
      </c>
      <c r="B703" t="str">
        <f>IF(ISNUMBER(FIND("_ARK",Tabel2[[#This Row],[Kilde: 3. Leverancespecifikation
Sammenkædning af kolonnerne (Vxx:BJxx) &amp; (BNxx:BZxx)]],1)),"X","")</f>
        <v/>
      </c>
      <c r="C703" t="str">
        <f t="shared" si="61"/>
        <v/>
      </c>
      <c r="D703" t="str">
        <f t="shared" si="62"/>
        <v/>
      </c>
      <c r="E703" t="str">
        <f t="shared" si="63"/>
        <v/>
      </c>
      <c r="F703" t="str">
        <f t="shared" si="64"/>
        <v/>
      </c>
      <c r="G703" t="str">
        <f t="shared" si="65"/>
        <v/>
      </c>
      <c r="H703" t="str">
        <f t="shared" si="66"/>
        <v/>
      </c>
      <c r="J703" t="str">
        <f>"_"&amp;_xlfn.CONCAT(Leverancespecifikation!V706:BJ706,Leverancespecifikation!BN706:BZ706)</f>
        <v>_</v>
      </c>
    </row>
    <row r="704" spans="1:10" x14ac:dyDescent="0.25">
      <c r="A704" t="str">
        <f>Leverancespecifikation!C707</f>
        <v>703-</v>
      </c>
      <c r="B704" t="str">
        <f>IF(ISNUMBER(FIND("_ARK",Tabel2[[#This Row],[Kilde: 3. Leverancespecifikation
Sammenkædning af kolonnerne (Vxx:BJxx) &amp; (BNxx:BZxx)]],1)),"X","")</f>
        <v/>
      </c>
      <c r="C704" t="str">
        <f t="shared" si="61"/>
        <v/>
      </c>
      <c r="D704" t="str">
        <f t="shared" si="62"/>
        <v/>
      </c>
      <c r="E704" t="str">
        <f t="shared" si="63"/>
        <v/>
      </c>
      <c r="F704" t="str">
        <f t="shared" si="64"/>
        <v/>
      </c>
      <c r="G704" t="str">
        <f t="shared" si="65"/>
        <v/>
      </c>
      <c r="H704" t="str">
        <f t="shared" si="66"/>
        <v/>
      </c>
      <c r="J704" t="str">
        <f>"_"&amp;_xlfn.CONCAT(Leverancespecifikation!V707:BJ707,Leverancespecifikation!BN707:BZ707)</f>
        <v>_</v>
      </c>
    </row>
    <row r="705" spans="1:10" x14ac:dyDescent="0.25">
      <c r="A705" t="str">
        <f>Leverancespecifikation!C708</f>
        <v>704-</v>
      </c>
      <c r="B705" t="str">
        <f>IF(ISNUMBER(FIND("_ARK",Tabel2[[#This Row],[Kilde: 3. Leverancespecifikation
Sammenkædning af kolonnerne (Vxx:BJxx) &amp; (BNxx:BZxx)]],1)),"X","")</f>
        <v/>
      </c>
      <c r="C705" t="str">
        <f t="shared" si="61"/>
        <v/>
      </c>
      <c r="D705" t="str">
        <f t="shared" si="62"/>
        <v/>
      </c>
      <c r="E705" t="str">
        <f t="shared" si="63"/>
        <v/>
      </c>
      <c r="F705" t="str">
        <f t="shared" si="64"/>
        <v/>
      </c>
      <c r="G705" t="str">
        <f t="shared" si="65"/>
        <v/>
      </c>
      <c r="H705" t="str">
        <f t="shared" si="66"/>
        <v/>
      </c>
      <c r="J705" t="str">
        <f>"_"&amp;_xlfn.CONCAT(Leverancespecifikation!V708:BJ708,Leverancespecifikation!BN708:BZ708)</f>
        <v>_</v>
      </c>
    </row>
    <row r="706" spans="1:10" x14ac:dyDescent="0.25">
      <c r="A706" t="str">
        <f>Leverancespecifikation!C709</f>
        <v>705-</v>
      </c>
      <c r="B706" t="str">
        <f>IF(ISNUMBER(FIND("_ARK",Tabel2[[#This Row],[Kilde: 3. Leverancespecifikation
Sammenkædning af kolonnerne (Vxx:BJxx) &amp; (BNxx:BZxx)]],1)),"X","")</f>
        <v/>
      </c>
      <c r="C706" t="str">
        <f t="shared" si="61"/>
        <v/>
      </c>
      <c r="D706" t="str">
        <f t="shared" si="62"/>
        <v/>
      </c>
      <c r="E706" t="str">
        <f t="shared" si="63"/>
        <v/>
      </c>
      <c r="F706" t="str">
        <f t="shared" si="64"/>
        <v/>
      </c>
      <c r="G706" t="str">
        <f t="shared" si="65"/>
        <v/>
      </c>
      <c r="H706" t="str">
        <f t="shared" si="66"/>
        <v/>
      </c>
      <c r="J706" t="str">
        <f>"_"&amp;_xlfn.CONCAT(Leverancespecifikation!V709:BJ709,Leverancespecifikation!BN709:BZ709)</f>
        <v>_</v>
      </c>
    </row>
    <row r="707" spans="1:10" x14ac:dyDescent="0.25">
      <c r="A707" t="str">
        <f>Leverancespecifikation!C710</f>
        <v>706-</v>
      </c>
      <c r="B707" t="str">
        <f>IF(ISNUMBER(FIND("_ARK",Tabel2[[#This Row],[Kilde: 3. Leverancespecifikation
Sammenkædning af kolonnerne (Vxx:BJxx) &amp; (BNxx:BZxx)]],1)),"X","")</f>
        <v/>
      </c>
      <c r="C707" t="str">
        <f t="shared" ref="C707:C770" si="67">IF(ISNUMBER(FIND("KON",J707,1)),"X","")</f>
        <v/>
      </c>
      <c r="D707" t="str">
        <f t="shared" ref="D707:D770" si="68">IF(ISNUMBER(FIND("EL",J707,1)),"X","")</f>
        <v/>
      </c>
      <c r="E707" t="str">
        <f t="shared" ref="E707:E770" si="69">IF(ISNUMBER(FIND("VVS",J707,1)),"X","")</f>
        <v/>
      </c>
      <c r="F707" t="str">
        <f t="shared" ref="F707:F770" si="70">IF(ISNUMBER(FIND("VEN",J707,1)),"X","")</f>
        <v/>
      </c>
      <c r="G707" t="str">
        <f t="shared" ref="G707:G770" si="71">IF(ISNUMBER(FIND("ENT",J707,1)),"X","")</f>
        <v/>
      </c>
      <c r="H707" t="str">
        <f t="shared" ref="H707:H770" si="72">IF(ISNUMBER(FIND("LAN",J707,1)),"X","")</f>
        <v/>
      </c>
      <c r="J707" t="str">
        <f>"_"&amp;_xlfn.CONCAT(Leverancespecifikation!V710:BJ710,Leverancespecifikation!BN710:BZ710)</f>
        <v>_</v>
      </c>
    </row>
    <row r="708" spans="1:10" x14ac:dyDescent="0.25">
      <c r="A708" t="str">
        <f>Leverancespecifikation!C711</f>
        <v>707-</v>
      </c>
      <c r="B708" t="str">
        <f>IF(ISNUMBER(FIND("_ARK",Tabel2[[#This Row],[Kilde: 3. Leverancespecifikation
Sammenkædning af kolonnerne (Vxx:BJxx) &amp; (BNxx:BZxx)]],1)),"X","")</f>
        <v/>
      </c>
      <c r="C708" t="str">
        <f t="shared" si="67"/>
        <v/>
      </c>
      <c r="D708" t="str">
        <f t="shared" si="68"/>
        <v/>
      </c>
      <c r="E708" t="str">
        <f t="shared" si="69"/>
        <v/>
      </c>
      <c r="F708" t="str">
        <f t="shared" si="70"/>
        <v/>
      </c>
      <c r="G708" t="str">
        <f t="shared" si="71"/>
        <v/>
      </c>
      <c r="H708" t="str">
        <f t="shared" si="72"/>
        <v/>
      </c>
      <c r="J708" t="str">
        <f>"_"&amp;_xlfn.CONCAT(Leverancespecifikation!V711:BJ711,Leverancespecifikation!BN711:BZ711)</f>
        <v>_</v>
      </c>
    </row>
    <row r="709" spans="1:10" x14ac:dyDescent="0.25">
      <c r="A709" t="str">
        <f>Leverancespecifikation!C712</f>
        <v>708-</v>
      </c>
      <c r="B709" t="str">
        <f>IF(ISNUMBER(FIND("_ARK",Tabel2[[#This Row],[Kilde: 3. Leverancespecifikation
Sammenkædning af kolonnerne (Vxx:BJxx) &amp; (BNxx:BZxx)]],1)),"X","")</f>
        <v/>
      </c>
      <c r="C709" t="str">
        <f t="shared" si="67"/>
        <v/>
      </c>
      <c r="D709" t="str">
        <f t="shared" si="68"/>
        <v/>
      </c>
      <c r="E709" t="str">
        <f t="shared" si="69"/>
        <v/>
      </c>
      <c r="F709" t="str">
        <f t="shared" si="70"/>
        <v/>
      </c>
      <c r="G709" t="str">
        <f t="shared" si="71"/>
        <v/>
      </c>
      <c r="H709" t="str">
        <f t="shared" si="72"/>
        <v/>
      </c>
      <c r="J709" t="str">
        <f>"_"&amp;_xlfn.CONCAT(Leverancespecifikation!V712:BJ712,Leverancespecifikation!BN712:BZ712)</f>
        <v>_</v>
      </c>
    </row>
    <row r="710" spans="1:10" x14ac:dyDescent="0.25">
      <c r="A710" t="str">
        <f>Leverancespecifikation!C713</f>
        <v>709-</v>
      </c>
      <c r="B710" t="str">
        <f>IF(ISNUMBER(FIND("_ARK",Tabel2[[#This Row],[Kilde: 3. Leverancespecifikation
Sammenkædning af kolonnerne (Vxx:BJxx) &amp; (BNxx:BZxx)]],1)),"X","")</f>
        <v/>
      </c>
      <c r="C710" t="str">
        <f t="shared" si="67"/>
        <v/>
      </c>
      <c r="D710" t="str">
        <f t="shared" si="68"/>
        <v/>
      </c>
      <c r="E710" t="str">
        <f t="shared" si="69"/>
        <v/>
      </c>
      <c r="F710" t="str">
        <f t="shared" si="70"/>
        <v/>
      </c>
      <c r="G710" t="str">
        <f t="shared" si="71"/>
        <v/>
      </c>
      <c r="H710" t="str">
        <f t="shared" si="72"/>
        <v/>
      </c>
      <c r="J710" t="str">
        <f>"_"&amp;_xlfn.CONCAT(Leverancespecifikation!V713:BJ713,Leverancespecifikation!BN713:BZ713)</f>
        <v>_</v>
      </c>
    </row>
    <row r="711" spans="1:10" x14ac:dyDescent="0.25">
      <c r="A711" t="str">
        <f>Leverancespecifikation!C714</f>
        <v>710-</v>
      </c>
      <c r="B711" t="str">
        <f>IF(ISNUMBER(FIND("_ARK",Tabel2[[#This Row],[Kilde: 3. Leverancespecifikation
Sammenkædning af kolonnerne (Vxx:BJxx) &amp; (BNxx:BZxx)]],1)),"X","")</f>
        <v/>
      </c>
      <c r="C711" t="str">
        <f t="shared" si="67"/>
        <v/>
      </c>
      <c r="D711" t="str">
        <f t="shared" si="68"/>
        <v/>
      </c>
      <c r="E711" t="str">
        <f t="shared" si="69"/>
        <v/>
      </c>
      <c r="F711" t="str">
        <f t="shared" si="70"/>
        <v/>
      </c>
      <c r="G711" t="str">
        <f t="shared" si="71"/>
        <v/>
      </c>
      <c r="H711" t="str">
        <f t="shared" si="72"/>
        <v/>
      </c>
      <c r="J711" t="str">
        <f>"_"&amp;_xlfn.CONCAT(Leverancespecifikation!V714:BJ714,Leverancespecifikation!BN714:BZ714)</f>
        <v>_</v>
      </c>
    </row>
    <row r="712" spans="1:10" x14ac:dyDescent="0.25">
      <c r="A712" t="str">
        <f>Leverancespecifikation!C715</f>
        <v>711-</v>
      </c>
      <c r="B712" t="str">
        <f>IF(ISNUMBER(FIND("_ARK",Tabel2[[#This Row],[Kilde: 3. Leverancespecifikation
Sammenkædning af kolonnerne (Vxx:BJxx) &amp; (BNxx:BZxx)]],1)),"X","")</f>
        <v/>
      </c>
      <c r="C712" t="str">
        <f t="shared" si="67"/>
        <v/>
      </c>
      <c r="D712" t="str">
        <f t="shared" si="68"/>
        <v/>
      </c>
      <c r="E712" t="str">
        <f t="shared" si="69"/>
        <v/>
      </c>
      <c r="F712" t="str">
        <f t="shared" si="70"/>
        <v/>
      </c>
      <c r="G712" t="str">
        <f t="shared" si="71"/>
        <v/>
      </c>
      <c r="H712" t="str">
        <f t="shared" si="72"/>
        <v/>
      </c>
      <c r="J712" t="str">
        <f>"_"&amp;_xlfn.CONCAT(Leverancespecifikation!V715:BJ715,Leverancespecifikation!BN715:BZ715)</f>
        <v>_</v>
      </c>
    </row>
    <row r="713" spans="1:10" x14ac:dyDescent="0.25">
      <c r="A713" t="str">
        <f>Leverancespecifikation!C716</f>
        <v>712-</v>
      </c>
      <c r="B713" t="str">
        <f>IF(ISNUMBER(FIND("_ARK",Tabel2[[#This Row],[Kilde: 3. Leverancespecifikation
Sammenkædning af kolonnerne (Vxx:BJxx) &amp; (BNxx:BZxx)]],1)),"X","")</f>
        <v/>
      </c>
      <c r="C713" t="str">
        <f t="shared" si="67"/>
        <v/>
      </c>
      <c r="D713" t="str">
        <f t="shared" si="68"/>
        <v/>
      </c>
      <c r="E713" t="str">
        <f t="shared" si="69"/>
        <v/>
      </c>
      <c r="F713" t="str">
        <f t="shared" si="70"/>
        <v/>
      </c>
      <c r="G713" t="str">
        <f t="shared" si="71"/>
        <v/>
      </c>
      <c r="H713" t="str">
        <f t="shared" si="72"/>
        <v/>
      </c>
      <c r="J713" t="str">
        <f>"_"&amp;_xlfn.CONCAT(Leverancespecifikation!V716:BJ716,Leverancespecifikation!BN716:BZ716)</f>
        <v>_</v>
      </c>
    </row>
    <row r="714" spans="1:10" x14ac:dyDescent="0.25">
      <c r="A714" t="str">
        <f>Leverancespecifikation!C717</f>
        <v>713-</v>
      </c>
      <c r="B714" t="str">
        <f>IF(ISNUMBER(FIND("_ARK",Tabel2[[#This Row],[Kilde: 3. Leverancespecifikation
Sammenkædning af kolonnerne (Vxx:BJxx) &amp; (BNxx:BZxx)]],1)),"X","")</f>
        <v/>
      </c>
      <c r="C714" t="str">
        <f t="shared" si="67"/>
        <v/>
      </c>
      <c r="D714" t="str">
        <f t="shared" si="68"/>
        <v/>
      </c>
      <c r="E714" t="str">
        <f t="shared" si="69"/>
        <v/>
      </c>
      <c r="F714" t="str">
        <f t="shared" si="70"/>
        <v/>
      </c>
      <c r="G714" t="str">
        <f t="shared" si="71"/>
        <v/>
      </c>
      <c r="H714" t="str">
        <f t="shared" si="72"/>
        <v/>
      </c>
      <c r="J714" t="str">
        <f>"_"&amp;_xlfn.CONCAT(Leverancespecifikation!V717:BJ717,Leverancespecifikation!BN717:BZ717)</f>
        <v>_</v>
      </c>
    </row>
    <row r="715" spans="1:10" x14ac:dyDescent="0.25">
      <c r="A715" t="str">
        <f>Leverancespecifikation!C718</f>
        <v>714-</v>
      </c>
      <c r="B715" t="str">
        <f>IF(ISNUMBER(FIND("_ARK",Tabel2[[#This Row],[Kilde: 3. Leverancespecifikation
Sammenkædning af kolonnerne (Vxx:BJxx) &amp; (BNxx:BZxx)]],1)),"X","")</f>
        <v/>
      </c>
      <c r="C715" t="str">
        <f t="shared" si="67"/>
        <v/>
      </c>
      <c r="D715" t="str">
        <f t="shared" si="68"/>
        <v/>
      </c>
      <c r="E715" t="str">
        <f t="shared" si="69"/>
        <v/>
      </c>
      <c r="F715" t="str">
        <f t="shared" si="70"/>
        <v/>
      </c>
      <c r="G715" t="str">
        <f t="shared" si="71"/>
        <v/>
      </c>
      <c r="H715" t="str">
        <f t="shared" si="72"/>
        <v/>
      </c>
      <c r="J715" t="str">
        <f>"_"&amp;_xlfn.CONCAT(Leverancespecifikation!V718:BJ718,Leverancespecifikation!BN718:BZ718)</f>
        <v>_</v>
      </c>
    </row>
    <row r="716" spans="1:10" x14ac:dyDescent="0.25">
      <c r="A716" t="str">
        <f>Leverancespecifikation!C719</f>
        <v>715-</v>
      </c>
      <c r="B716" t="str">
        <f>IF(ISNUMBER(FIND("_ARK",Tabel2[[#This Row],[Kilde: 3. Leverancespecifikation
Sammenkædning af kolonnerne (Vxx:BJxx) &amp; (BNxx:BZxx)]],1)),"X","")</f>
        <v/>
      </c>
      <c r="C716" t="str">
        <f t="shared" si="67"/>
        <v/>
      </c>
      <c r="D716" t="str">
        <f t="shared" si="68"/>
        <v/>
      </c>
      <c r="E716" t="str">
        <f t="shared" si="69"/>
        <v/>
      </c>
      <c r="F716" t="str">
        <f t="shared" si="70"/>
        <v/>
      </c>
      <c r="G716" t="str">
        <f t="shared" si="71"/>
        <v/>
      </c>
      <c r="H716" t="str">
        <f t="shared" si="72"/>
        <v/>
      </c>
      <c r="J716" t="str">
        <f>"_"&amp;_xlfn.CONCAT(Leverancespecifikation!V719:BJ719,Leverancespecifikation!BN719:BZ719)</f>
        <v>_</v>
      </c>
    </row>
    <row r="717" spans="1:10" x14ac:dyDescent="0.25">
      <c r="A717" t="str">
        <f>Leverancespecifikation!C720</f>
        <v>716-</v>
      </c>
      <c r="B717" t="str">
        <f>IF(ISNUMBER(FIND("_ARK",Tabel2[[#This Row],[Kilde: 3. Leverancespecifikation
Sammenkædning af kolonnerne (Vxx:BJxx) &amp; (BNxx:BZxx)]],1)),"X","")</f>
        <v/>
      </c>
      <c r="C717" t="str">
        <f t="shared" si="67"/>
        <v/>
      </c>
      <c r="D717" t="str">
        <f t="shared" si="68"/>
        <v/>
      </c>
      <c r="E717" t="str">
        <f t="shared" si="69"/>
        <v/>
      </c>
      <c r="F717" t="str">
        <f t="shared" si="70"/>
        <v/>
      </c>
      <c r="G717" t="str">
        <f t="shared" si="71"/>
        <v/>
      </c>
      <c r="H717" t="str">
        <f t="shared" si="72"/>
        <v/>
      </c>
      <c r="J717" t="str">
        <f>"_"&amp;_xlfn.CONCAT(Leverancespecifikation!V720:BJ720,Leverancespecifikation!BN720:BZ720)</f>
        <v>_</v>
      </c>
    </row>
    <row r="718" spans="1:10" x14ac:dyDescent="0.25">
      <c r="A718" t="str">
        <f>Leverancespecifikation!C721</f>
        <v>717-</v>
      </c>
      <c r="B718" t="str">
        <f>IF(ISNUMBER(FIND("_ARK",Tabel2[[#This Row],[Kilde: 3. Leverancespecifikation
Sammenkædning af kolonnerne (Vxx:BJxx) &amp; (BNxx:BZxx)]],1)),"X","")</f>
        <v/>
      </c>
      <c r="C718" t="str">
        <f t="shared" si="67"/>
        <v/>
      </c>
      <c r="D718" t="str">
        <f t="shared" si="68"/>
        <v/>
      </c>
      <c r="E718" t="str">
        <f t="shared" si="69"/>
        <v/>
      </c>
      <c r="F718" t="str">
        <f t="shared" si="70"/>
        <v/>
      </c>
      <c r="G718" t="str">
        <f t="shared" si="71"/>
        <v/>
      </c>
      <c r="H718" t="str">
        <f t="shared" si="72"/>
        <v/>
      </c>
      <c r="J718" t="str">
        <f>"_"&amp;_xlfn.CONCAT(Leverancespecifikation!V721:BJ721,Leverancespecifikation!BN721:BZ721)</f>
        <v>_</v>
      </c>
    </row>
    <row r="719" spans="1:10" x14ac:dyDescent="0.25">
      <c r="A719" t="str">
        <f>Leverancespecifikation!C722</f>
        <v>718-</v>
      </c>
      <c r="B719" t="str">
        <f>IF(ISNUMBER(FIND("_ARK",Tabel2[[#This Row],[Kilde: 3. Leverancespecifikation
Sammenkædning af kolonnerne (Vxx:BJxx) &amp; (BNxx:BZxx)]],1)),"X","")</f>
        <v/>
      </c>
      <c r="C719" t="str">
        <f t="shared" si="67"/>
        <v/>
      </c>
      <c r="D719" t="str">
        <f t="shared" si="68"/>
        <v/>
      </c>
      <c r="E719" t="str">
        <f t="shared" si="69"/>
        <v/>
      </c>
      <c r="F719" t="str">
        <f t="shared" si="70"/>
        <v/>
      </c>
      <c r="G719" t="str">
        <f t="shared" si="71"/>
        <v/>
      </c>
      <c r="H719" t="str">
        <f t="shared" si="72"/>
        <v/>
      </c>
      <c r="J719" t="str">
        <f>"_"&amp;_xlfn.CONCAT(Leverancespecifikation!V722:BJ722,Leverancespecifikation!BN722:BZ722)</f>
        <v>_</v>
      </c>
    </row>
    <row r="720" spans="1:10" x14ac:dyDescent="0.25">
      <c r="A720" t="str">
        <f>Leverancespecifikation!C723</f>
        <v>719-</v>
      </c>
      <c r="B720" t="str">
        <f>IF(ISNUMBER(FIND("_ARK",Tabel2[[#This Row],[Kilde: 3. Leverancespecifikation
Sammenkædning af kolonnerne (Vxx:BJxx) &amp; (BNxx:BZxx)]],1)),"X","")</f>
        <v/>
      </c>
      <c r="C720" t="str">
        <f t="shared" si="67"/>
        <v/>
      </c>
      <c r="D720" t="str">
        <f t="shared" si="68"/>
        <v/>
      </c>
      <c r="E720" t="str">
        <f t="shared" si="69"/>
        <v/>
      </c>
      <c r="F720" t="str">
        <f t="shared" si="70"/>
        <v/>
      </c>
      <c r="G720" t="str">
        <f t="shared" si="71"/>
        <v/>
      </c>
      <c r="H720" t="str">
        <f t="shared" si="72"/>
        <v/>
      </c>
      <c r="J720" t="str">
        <f>"_"&amp;_xlfn.CONCAT(Leverancespecifikation!V723:BJ723,Leverancespecifikation!BN723:BZ723)</f>
        <v>_</v>
      </c>
    </row>
    <row r="721" spans="1:10" x14ac:dyDescent="0.25">
      <c r="A721" t="str">
        <f>Leverancespecifikation!C724</f>
        <v>720-</v>
      </c>
      <c r="B721" t="str">
        <f>IF(ISNUMBER(FIND("_ARK",Tabel2[[#This Row],[Kilde: 3. Leverancespecifikation
Sammenkædning af kolonnerne (Vxx:BJxx) &amp; (BNxx:BZxx)]],1)),"X","")</f>
        <v/>
      </c>
      <c r="C721" t="str">
        <f t="shared" si="67"/>
        <v/>
      </c>
      <c r="D721" t="str">
        <f t="shared" si="68"/>
        <v/>
      </c>
      <c r="E721" t="str">
        <f t="shared" si="69"/>
        <v/>
      </c>
      <c r="F721" t="str">
        <f t="shared" si="70"/>
        <v/>
      </c>
      <c r="G721" t="str">
        <f t="shared" si="71"/>
        <v/>
      </c>
      <c r="H721" t="str">
        <f t="shared" si="72"/>
        <v/>
      </c>
      <c r="J721" t="str">
        <f>"_"&amp;_xlfn.CONCAT(Leverancespecifikation!V724:BJ724,Leverancespecifikation!BN724:BZ724)</f>
        <v>_</v>
      </c>
    </row>
    <row r="722" spans="1:10" x14ac:dyDescent="0.25">
      <c r="A722" t="str">
        <f>Leverancespecifikation!C725</f>
        <v>721-</v>
      </c>
      <c r="B722" t="str">
        <f>IF(ISNUMBER(FIND("_ARK",Tabel2[[#This Row],[Kilde: 3. Leverancespecifikation
Sammenkædning af kolonnerne (Vxx:BJxx) &amp; (BNxx:BZxx)]],1)),"X","")</f>
        <v/>
      </c>
      <c r="C722" t="str">
        <f t="shared" si="67"/>
        <v/>
      </c>
      <c r="D722" t="str">
        <f t="shared" si="68"/>
        <v/>
      </c>
      <c r="E722" t="str">
        <f t="shared" si="69"/>
        <v/>
      </c>
      <c r="F722" t="str">
        <f t="shared" si="70"/>
        <v/>
      </c>
      <c r="G722" t="str">
        <f t="shared" si="71"/>
        <v/>
      </c>
      <c r="H722" t="str">
        <f t="shared" si="72"/>
        <v/>
      </c>
      <c r="J722" t="str">
        <f>"_"&amp;_xlfn.CONCAT(Leverancespecifikation!V725:BJ725,Leverancespecifikation!BN725:BZ725)</f>
        <v>_</v>
      </c>
    </row>
    <row r="723" spans="1:10" x14ac:dyDescent="0.25">
      <c r="A723" t="str">
        <f>Leverancespecifikation!C726</f>
        <v>722-</v>
      </c>
      <c r="B723" t="str">
        <f>IF(ISNUMBER(FIND("_ARK",Tabel2[[#This Row],[Kilde: 3. Leverancespecifikation
Sammenkædning af kolonnerne (Vxx:BJxx) &amp; (BNxx:BZxx)]],1)),"X","")</f>
        <v/>
      </c>
      <c r="C723" t="str">
        <f t="shared" si="67"/>
        <v/>
      </c>
      <c r="D723" t="str">
        <f t="shared" si="68"/>
        <v/>
      </c>
      <c r="E723" t="str">
        <f t="shared" si="69"/>
        <v/>
      </c>
      <c r="F723" t="str">
        <f t="shared" si="70"/>
        <v/>
      </c>
      <c r="G723" t="str">
        <f t="shared" si="71"/>
        <v/>
      </c>
      <c r="H723" t="str">
        <f t="shared" si="72"/>
        <v/>
      </c>
      <c r="J723" t="str">
        <f>"_"&amp;_xlfn.CONCAT(Leverancespecifikation!V726:BJ726,Leverancespecifikation!BN726:BZ726)</f>
        <v>_</v>
      </c>
    </row>
    <row r="724" spans="1:10" x14ac:dyDescent="0.25">
      <c r="A724" t="str">
        <f>Leverancespecifikation!C727</f>
        <v>723-</v>
      </c>
      <c r="B724" t="str">
        <f>IF(ISNUMBER(FIND("_ARK",Tabel2[[#This Row],[Kilde: 3. Leverancespecifikation
Sammenkædning af kolonnerne (Vxx:BJxx) &amp; (BNxx:BZxx)]],1)),"X","")</f>
        <v/>
      </c>
      <c r="C724" t="str">
        <f t="shared" si="67"/>
        <v/>
      </c>
      <c r="D724" t="str">
        <f t="shared" si="68"/>
        <v/>
      </c>
      <c r="E724" t="str">
        <f t="shared" si="69"/>
        <v/>
      </c>
      <c r="F724" t="str">
        <f t="shared" si="70"/>
        <v/>
      </c>
      <c r="G724" t="str">
        <f t="shared" si="71"/>
        <v/>
      </c>
      <c r="H724" t="str">
        <f t="shared" si="72"/>
        <v/>
      </c>
      <c r="J724" t="str">
        <f>"_"&amp;_xlfn.CONCAT(Leverancespecifikation!V727:BJ727,Leverancespecifikation!BN727:BZ727)</f>
        <v>_</v>
      </c>
    </row>
    <row r="725" spans="1:10" x14ac:dyDescent="0.25">
      <c r="A725" t="str">
        <f>Leverancespecifikation!C728</f>
        <v>724-</v>
      </c>
      <c r="B725" t="str">
        <f>IF(ISNUMBER(FIND("_ARK",Tabel2[[#This Row],[Kilde: 3. Leverancespecifikation
Sammenkædning af kolonnerne (Vxx:BJxx) &amp; (BNxx:BZxx)]],1)),"X","")</f>
        <v/>
      </c>
      <c r="C725" t="str">
        <f t="shared" si="67"/>
        <v/>
      </c>
      <c r="D725" t="str">
        <f t="shared" si="68"/>
        <v/>
      </c>
      <c r="E725" t="str">
        <f t="shared" si="69"/>
        <v/>
      </c>
      <c r="F725" t="str">
        <f t="shared" si="70"/>
        <v/>
      </c>
      <c r="G725" t="str">
        <f t="shared" si="71"/>
        <v/>
      </c>
      <c r="H725" t="str">
        <f t="shared" si="72"/>
        <v/>
      </c>
      <c r="J725" t="str">
        <f>"_"&amp;_xlfn.CONCAT(Leverancespecifikation!V728:BJ728,Leverancespecifikation!BN728:BZ728)</f>
        <v>_</v>
      </c>
    </row>
    <row r="726" spans="1:10" x14ac:dyDescent="0.25">
      <c r="A726" t="str">
        <f>Leverancespecifikation!C729</f>
        <v>725-</v>
      </c>
      <c r="B726" t="str">
        <f>IF(ISNUMBER(FIND("_ARK",Tabel2[[#This Row],[Kilde: 3. Leverancespecifikation
Sammenkædning af kolonnerne (Vxx:BJxx) &amp; (BNxx:BZxx)]],1)),"X","")</f>
        <v/>
      </c>
      <c r="C726" t="str">
        <f t="shared" si="67"/>
        <v/>
      </c>
      <c r="D726" t="str">
        <f t="shared" si="68"/>
        <v/>
      </c>
      <c r="E726" t="str">
        <f t="shared" si="69"/>
        <v/>
      </c>
      <c r="F726" t="str">
        <f t="shared" si="70"/>
        <v/>
      </c>
      <c r="G726" t="str">
        <f t="shared" si="71"/>
        <v/>
      </c>
      <c r="H726" t="str">
        <f t="shared" si="72"/>
        <v/>
      </c>
      <c r="J726" t="str">
        <f>"_"&amp;_xlfn.CONCAT(Leverancespecifikation!V729:BJ729,Leverancespecifikation!BN729:BZ729)</f>
        <v>_</v>
      </c>
    </row>
    <row r="727" spans="1:10" x14ac:dyDescent="0.25">
      <c r="A727" t="str">
        <f>Leverancespecifikation!C730</f>
        <v>726-</v>
      </c>
      <c r="B727" t="str">
        <f>IF(ISNUMBER(FIND("_ARK",Tabel2[[#This Row],[Kilde: 3. Leverancespecifikation
Sammenkædning af kolonnerne (Vxx:BJxx) &amp; (BNxx:BZxx)]],1)),"X","")</f>
        <v/>
      </c>
      <c r="C727" t="str">
        <f t="shared" si="67"/>
        <v/>
      </c>
      <c r="D727" t="str">
        <f t="shared" si="68"/>
        <v/>
      </c>
      <c r="E727" t="str">
        <f t="shared" si="69"/>
        <v/>
      </c>
      <c r="F727" t="str">
        <f t="shared" si="70"/>
        <v/>
      </c>
      <c r="G727" t="str">
        <f t="shared" si="71"/>
        <v/>
      </c>
      <c r="H727" t="str">
        <f t="shared" si="72"/>
        <v/>
      </c>
      <c r="J727" t="str">
        <f>"_"&amp;_xlfn.CONCAT(Leverancespecifikation!V730:BJ730,Leverancespecifikation!BN730:BZ730)</f>
        <v>_</v>
      </c>
    </row>
    <row r="728" spans="1:10" x14ac:dyDescent="0.25">
      <c r="A728" t="str">
        <f>Leverancespecifikation!C731</f>
        <v>727-</v>
      </c>
      <c r="B728" t="str">
        <f>IF(ISNUMBER(FIND("_ARK",Tabel2[[#This Row],[Kilde: 3. Leverancespecifikation
Sammenkædning af kolonnerne (Vxx:BJxx) &amp; (BNxx:BZxx)]],1)),"X","")</f>
        <v/>
      </c>
      <c r="C728" t="str">
        <f t="shared" si="67"/>
        <v/>
      </c>
      <c r="D728" t="str">
        <f t="shared" si="68"/>
        <v/>
      </c>
      <c r="E728" t="str">
        <f t="shared" si="69"/>
        <v/>
      </c>
      <c r="F728" t="str">
        <f t="shared" si="70"/>
        <v/>
      </c>
      <c r="G728" t="str">
        <f t="shared" si="71"/>
        <v/>
      </c>
      <c r="H728" t="str">
        <f t="shared" si="72"/>
        <v/>
      </c>
      <c r="J728" t="str">
        <f>"_"&amp;_xlfn.CONCAT(Leverancespecifikation!V731:BJ731,Leverancespecifikation!BN731:BZ731)</f>
        <v>_</v>
      </c>
    </row>
    <row r="729" spans="1:10" x14ac:dyDescent="0.25">
      <c r="A729" t="str">
        <f>Leverancespecifikation!C732</f>
        <v>728-</v>
      </c>
      <c r="B729" t="str">
        <f>IF(ISNUMBER(FIND("_ARK",Tabel2[[#This Row],[Kilde: 3. Leverancespecifikation
Sammenkædning af kolonnerne (Vxx:BJxx) &amp; (BNxx:BZxx)]],1)),"X","")</f>
        <v/>
      </c>
      <c r="C729" t="str">
        <f t="shared" si="67"/>
        <v/>
      </c>
      <c r="D729" t="str">
        <f t="shared" si="68"/>
        <v/>
      </c>
      <c r="E729" t="str">
        <f t="shared" si="69"/>
        <v/>
      </c>
      <c r="F729" t="str">
        <f t="shared" si="70"/>
        <v/>
      </c>
      <c r="G729" t="str">
        <f t="shared" si="71"/>
        <v/>
      </c>
      <c r="H729" t="str">
        <f t="shared" si="72"/>
        <v/>
      </c>
      <c r="J729" t="str">
        <f>"_"&amp;_xlfn.CONCAT(Leverancespecifikation!V732:BJ732,Leverancespecifikation!BN732:BZ732)</f>
        <v>_</v>
      </c>
    </row>
    <row r="730" spans="1:10" x14ac:dyDescent="0.25">
      <c r="A730" t="str">
        <f>Leverancespecifikation!C733</f>
        <v>729-</v>
      </c>
      <c r="B730" t="str">
        <f>IF(ISNUMBER(FIND("_ARK",Tabel2[[#This Row],[Kilde: 3. Leverancespecifikation
Sammenkædning af kolonnerne (Vxx:BJxx) &amp; (BNxx:BZxx)]],1)),"X","")</f>
        <v/>
      </c>
      <c r="C730" t="str">
        <f t="shared" si="67"/>
        <v/>
      </c>
      <c r="D730" t="str">
        <f t="shared" si="68"/>
        <v/>
      </c>
      <c r="E730" t="str">
        <f t="shared" si="69"/>
        <v/>
      </c>
      <c r="F730" t="str">
        <f t="shared" si="70"/>
        <v/>
      </c>
      <c r="G730" t="str">
        <f t="shared" si="71"/>
        <v/>
      </c>
      <c r="H730" t="str">
        <f t="shared" si="72"/>
        <v/>
      </c>
      <c r="J730" t="str">
        <f>"_"&amp;_xlfn.CONCAT(Leverancespecifikation!V733:BJ733,Leverancespecifikation!BN733:BZ733)</f>
        <v>_</v>
      </c>
    </row>
    <row r="731" spans="1:10" x14ac:dyDescent="0.25">
      <c r="A731" t="str">
        <f>Leverancespecifikation!C734</f>
        <v>730-</v>
      </c>
      <c r="B731" t="str">
        <f>IF(ISNUMBER(FIND("_ARK",Tabel2[[#This Row],[Kilde: 3. Leverancespecifikation
Sammenkædning af kolonnerne (Vxx:BJxx) &amp; (BNxx:BZxx)]],1)),"X","")</f>
        <v/>
      </c>
      <c r="C731" t="str">
        <f t="shared" si="67"/>
        <v/>
      </c>
      <c r="D731" t="str">
        <f t="shared" si="68"/>
        <v/>
      </c>
      <c r="E731" t="str">
        <f t="shared" si="69"/>
        <v/>
      </c>
      <c r="F731" t="str">
        <f t="shared" si="70"/>
        <v/>
      </c>
      <c r="G731" t="str">
        <f t="shared" si="71"/>
        <v/>
      </c>
      <c r="H731" t="str">
        <f t="shared" si="72"/>
        <v/>
      </c>
      <c r="J731" t="str">
        <f>"_"&amp;_xlfn.CONCAT(Leverancespecifikation!V734:BJ734,Leverancespecifikation!BN734:BZ734)</f>
        <v>_</v>
      </c>
    </row>
    <row r="732" spans="1:10" x14ac:dyDescent="0.25">
      <c r="A732" t="str">
        <f>Leverancespecifikation!C735</f>
        <v>731-</v>
      </c>
      <c r="B732" t="str">
        <f>IF(ISNUMBER(FIND("_ARK",Tabel2[[#This Row],[Kilde: 3. Leverancespecifikation
Sammenkædning af kolonnerne (Vxx:BJxx) &amp; (BNxx:BZxx)]],1)),"X","")</f>
        <v/>
      </c>
      <c r="C732" t="str">
        <f t="shared" si="67"/>
        <v/>
      </c>
      <c r="D732" t="str">
        <f t="shared" si="68"/>
        <v/>
      </c>
      <c r="E732" t="str">
        <f t="shared" si="69"/>
        <v/>
      </c>
      <c r="F732" t="str">
        <f t="shared" si="70"/>
        <v/>
      </c>
      <c r="G732" t="str">
        <f t="shared" si="71"/>
        <v/>
      </c>
      <c r="H732" t="str">
        <f t="shared" si="72"/>
        <v/>
      </c>
      <c r="J732" t="str">
        <f>"_"&amp;_xlfn.CONCAT(Leverancespecifikation!V735:BJ735,Leverancespecifikation!BN735:BZ735)</f>
        <v>_</v>
      </c>
    </row>
    <row r="733" spans="1:10" x14ac:dyDescent="0.25">
      <c r="A733" t="str">
        <f>Leverancespecifikation!C736</f>
        <v>732-</v>
      </c>
      <c r="B733" t="str">
        <f>IF(ISNUMBER(FIND("_ARK",Tabel2[[#This Row],[Kilde: 3. Leverancespecifikation
Sammenkædning af kolonnerne (Vxx:BJxx) &amp; (BNxx:BZxx)]],1)),"X","")</f>
        <v/>
      </c>
      <c r="C733" t="str">
        <f t="shared" si="67"/>
        <v/>
      </c>
      <c r="D733" t="str">
        <f t="shared" si="68"/>
        <v/>
      </c>
      <c r="E733" t="str">
        <f t="shared" si="69"/>
        <v/>
      </c>
      <c r="F733" t="str">
        <f t="shared" si="70"/>
        <v/>
      </c>
      <c r="G733" t="str">
        <f t="shared" si="71"/>
        <v/>
      </c>
      <c r="H733" t="str">
        <f t="shared" si="72"/>
        <v/>
      </c>
      <c r="J733" t="str">
        <f>"_"&amp;_xlfn.CONCAT(Leverancespecifikation!V736:BJ736,Leverancespecifikation!BN736:BZ736)</f>
        <v>_</v>
      </c>
    </row>
    <row r="734" spans="1:10" x14ac:dyDescent="0.25">
      <c r="A734" t="str">
        <f>Leverancespecifikation!C737</f>
        <v>733-</v>
      </c>
      <c r="B734" t="str">
        <f>IF(ISNUMBER(FIND("_ARK",Tabel2[[#This Row],[Kilde: 3. Leverancespecifikation
Sammenkædning af kolonnerne (Vxx:BJxx) &amp; (BNxx:BZxx)]],1)),"X","")</f>
        <v/>
      </c>
      <c r="C734" t="str">
        <f t="shared" si="67"/>
        <v/>
      </c>
      <c r="D734" t="str">
        <f t="shared" si="68"/>
        <v/>
      </c>
      <c r="E734" t="str">
        <f t="shared" si="69"/>
        <v/>
      </c>
      <c r="F734" t="str">
        <f t="shared" si="70"/>
        <v/>
      </c>
      <c r="G734" t="str">
        <f t="shared" si="71"/>
        <v/>
      </c>
      <c r="H734" t="str">
        <f t="shared" si="72"/>
        <v/>
      </c>
      <c r="J734" t="str">
        <f>"_"&amp;_xlfn.CONCAT(Leverancespecifikation!V737:BJ737,Leverancespecifikation!BN737:BZ737)</f>
        <v>_</v>
      </c>
    </row>
    <row r="735" spans="1:10" x14ac:dyDescent="0.25">
      <c r="A735" t="str">
        <f>Leverancespecifikation!C738</f>
        <v>734-</v>
      </c>
      <c r="B735" t="str">
        <f>IF(ISNUMBER(FIND("_ARK",Tabel2[[#This Row],[Kilde: 3. Leverancespecifikation
Sammenkædning af kolonnerne (Vxx:BJxx) &amp; (BNxx:BZxx)]],1)),"X","")</f>
        <v/>
      </c>
      <c r="C735" t="str">
        <f t="shared" si="67"/>
        <v/>
      </c>
      <c r="D735" t="str">
        <f t="shared" si="68"/>
        <v/>
      </c>
      <c r="E735" t="str">
        <f t="shared" si="69"/>
        <v/>
      </c>
      <c r="F735" t="str">
        <f t="shared" si="70"/>
        <v/>
      </c>
      <c r="G735" t="str">
        <f t="shared" si="71"/>
        <v/>
      </c>
      <c r="H735" t="str">
        <f t="shared" si="72"/>
        <v/>
      </c>
      <c r="J735" t="str">
        <f>"_"&amp;_xlfn.CONCAT(Leverancespecifikation!V738:BJ738,Leverancespecifikation!BN738:BZ738)</f>
        <v>_</v>
      </c>
    </row>
    <row r="736" spans="1:10" x14ac:dyDescent="0.25">
      <c r="A736" t="str">
        <f>Leverancespecifikation!C739</f>
        <v>735-</v>
      </c>
      <c r="B736" t="str">
        <f>IF(ISNUMBER(FIND("_ARK",Tabel2[[#This Row],[Kilde: 3. Leverancespecifikation
Sammenkædning af kolonnerne (Vxx:BJxx) &amp; (BNxx:BZxx)]],1)),"X","")</f>
        <v/>
      </c>
      <c r="C736" t="str">
        <f t="shared" si="67"/>
        <v/>
      </c>
      <c r="D736" t="str">
        <f t="shared" si="68"/>
        <v/>
      </c>
      <c r="E736" t="str">
        <f t="shared" si="69"/>
        <v/>
      </c>
      <c r="F736" t="str">
        <f t="shared" si="70"/>
        <v/>
      </c>
      <c r="G736" t="str">
        <f t="shared" si="71"/>
        <v/>
      </c>
      <c r="H736" t="str">
        <f t="shared" si="72"/>
        <v/>
      </c>
      <c r="J736" t="str">
        <f>"_"&amp;_xlfn.CONCAT(Leverancespecifikation!V739:BJ739,Leverancespecifikation!BN739:BZ739)</f>
        <v>_</v>
      </c>
    </row>
    <row r="737" spans="1:10" x14ac:dyDescent="0.25">
      <c r="A737" t="str">
        <f>Leverancespecifikation!C740</f>
        <v>736-</v>
      </c>
      <c r="B737" t="str">
        <f>IF(ISNUMBER(FIND("_ARK",Tabel2[[#This Row],[Kilde: 3. Leverancespecifikation
Sammenkædning af kolonnerne (Vxx:BJxx) &amp; (BNxx:BZxx)]],1)),"X","")</f>
        <v/>
      </c>
      <c r="C737" t="str">
        <f t="shared" si="67"/>
        <v/>
      </c>
      <c r="D737" t="str">
        <f t="shared" si="68"/>
        <v/>
      </c>
      <c r="E737" t="str">
        <f t="shared" si="69"/>
        <v/>
      </c>
      <c r="F737" t="str">
        <f t="shared" si="70"/>
        <v/>
      </c>
      <c r="G737" t="str">
        <f t="shared" si="71"/>
        <v/>
      </c>
      <c r="H737" t="str">
        <f t="shared" si="72"/>
        <v/>
      </c>
      <c r="J737" t="str">
        <f>"_"&amp;_xlfn.CONCAT(Leverancespecifikation!V740:BJ740,Leverancespecifikation!BN740:BZ740)</f>
        <v>_</v>
      </c>
    </row>
    <row r="738" spans="1:10" x14ac:dyDescent="0.25">
      <c r="A738" t="str">
        <f>Leverancespecifikation!C741</f>
        <v>737-</v>
      </c>
      <c r="B738" t="str">
        <f>IF(ISNUMBER(FIND("_ARK",Tabel2[[#This Row],[Kilde: 3. Leverancespecifikation
Sammenkædning af kolonnerne (Vxx:BJxx) &amp; (BNxx:BZxx)]],1)),"X","")</f>
        <v/>
      </c>
      <c r="C738" t="str">
        <f t="shared" si="67"/>
        <v/>
      </c>
      <c r="D738" t="str">
        <f t="shared" si="68"/>
        <v/>
      </c>
      <c r="E738" t="str">
        <f t="shared" si="69"/>
        <v/>
      </c>
      <c r="F738" t="str">
        <f t="shared" si="70"/>
        <v/>
      </c>
      <c r="G738" t="str">
        <f t="shared" si="71"/>
        <v/>
      </c>
      <c r="H738" t="str">
        <f t="shared" si="72"/>
        <v/>
      </c>
      <c r="J738" t="str">
        <f>"_"&amp;_xlfn.CONCAT(Leverancespecifikation!V741:BJ741,Leverancespecifikation!BN741:BZ741)</f>
        <v>_</v>
      </c>
    </row>
    <row r="739" spans="1:10" x14ac:dyDescent="0.25">
      <c r="A739" t="str">
        <f>Leverancespecifikation!C742</f>
        <v>738-</v>
      </c>
      <c r="B739" t="str">
        <f>IF(ISNUMBER(FIND("_ARK",Tabel2[[#This Row],[Kilde: 3. Leverancespecifikation
Sammenkædning af kolonnerne (Vxx:BJxx) &amp; (BNxx:BZxx)]],1)),"X","")</f>
        <v/>
      </c>
      <c r="C739" t="str">
        <f t="shared" si="67"/>
        <v/>
      </c>
      <c r="D739" t="str">
        <f t="shared" si="68"/>
        <v/>
      </c>
      <c r="E739" t="str">
        <f t="shared" si="69"/>
        <v/>
      </c>
      <c r="F739" t="str">
        <f t="shared" si="70"/>
        <v/>
      </c>
      <c r="G739" t="str">
        <f t="shared" si="71"/>
        <v/>
      </c>
      <c r="H739" t="str">
        <f t="shared" si="72"/>
        <v/>
      </c>
      <c r="J739" t="str">
        <f>"_"&amp;_xlfn.CONCAT(Leverancespecifikation!V742:BJ742,Leverancespecifikation!BN742:BZ742)</f>
        <v>_</v>
      </c>
    </row>
    <row r="740" spans="1:10" x14ac:dyDescent="0.25">
      <c r="A740" t="str">
        <f>Leverancespecifikation!C743</f>
        <v/>
      </c>
      <c r="B740" t="str">
        <f>IF(ISNUMBER(FIND("_ARK",Tabel2[[#This Row],[Kilde: 3. Leverancespecifikation
Sammenkædning af kolonnerne (Vxx:BJxx) &amp; (BNxx:BZxx)]],1)),"X","")</f>
        <v/>
      </c>
      <c r="C740" t="str">
        <f t="shared" si="67"/>
        <v/>
      </c>
      <c r="D740" t="str">
        <f t="shared" si="68"/>
        <v/>
      </c>
      <c r="E740" t="str">
        <f t="shared" si="69"/>
        <v/>
      </c>
      <c r="F740" t="str">
        <f t="shared" si="70"/>
        <v/>
      </c>
      <c r="G740" t="str">
        <f t="shared" si="71"/>
        <v/>
      </c>
      <c r="H740" t="str">
        <f t="shared" si="72"/>
        <v/>
      </c>
      <c r="J740" t="str">
        <f>"_"&amp;_xlfn.CONCAT(Leverancespecifikation!V743:BJ743,Leverancespecifikation!BN743:BZ743)</f>
        <v>_</v>
      </c>
    </row>
    <row r="741" spans="1:10" x14ac:dyDescent="0.25">
      <c r="A741" t="str">
        <f>Leverancespecifikation!C744</f>
        <v/>
      </c>
      <c r="B741" t="str">
        <f>IF(ISNUMBER(FIND("_ARK",Tabel2[[#This Row],[Kilde: 3. Leverancespecifikation
Sammenkædning af kolonnerne (Vxx:BJxx) &amp; (BNxx:BZxx)]],1)),"X","")</f>
        <v/>
      </c>
      <c r="C741" t="str">
        <f t="shared" si="67"/>
        <v/>
      </c>
      <c r="D741" t="str">
        <f t="shared" si="68"/>
        <v/>
      </c>
      <c r="E741" t="str">
        <f t="shared" si="69"/>
        <v/>
      </c>
      <c r="F741" t="str">
        <f t="shared" si="70"/>
        <v/>
      </c>
      <c r="G741" t="str">
        <f t="shared" si="71"/>
        <v/>
      </c>
      <c r="H741" t="str">
        <f t="shared" si="72"/>
        <v/>
      </c>
      <c r="J741" t="str">
        <f>"_"&amp;_xlfn.CONCAT(Leverancespecifikation!V744:BJ744,Leverancespecifikation!BN744:BZ744)</f>
        <v>_</v>
      </c>
    </row>
    <row r="742" spans="1:10" x14ac:dyDescent="0.25">
      <c r="A742" t="str">
        <f>Leverancespecifikation!C745</f>
        <v/>
      </c>
      <c r="B742" t="str">
        <f>IF(ISNUMBER(FIND("_ARK",Tabel2[[#This Row],[Kilde: 3. Leverancespecifikation
Sammenkædning af kolonnerne (Vxx:BJxx) &amp; (BNxx:BZxx)]],1)),"X","")</f>
        <v/>
      </c>
      <c r="C742" t="str">
        <f t="shared" si="67"/>
        <v/>
      </c>
      <c r="D742" t="str">
        <f t="shared" si="68"/>
        <v/>
      </c>
      <c r="E742" t="str">
        <f t="shared" si="69"/>
        <v/>
      </c>
      <c r="F742" t="str">
        <f t="shared" si="70"/>
        <v/>
      </c>
      <c r="G742" t="str">
        <f t="shared" si="71"/>
        <v/>
      </c>
      <c r="H742" t="str">
        <f t="shared" si="72"/>
        <v/>
      </c>
      <c r="J742" t="str">
        <f>"_"&amp;_xlfn.CONCAT(Leverancespecifikation!V745:BJ745,Leverancespecifikation!BN745:BZ745)</f>
        <v>_</v>
      </c>
    </row>
    <row r="743" spans="1:10" x14ac:dyDescent="0.25">
      <c r="A743" t="str">
        <f>Leverancespecifikation!C746</f>
        <v/>
      </c>
      <c r="B743" t="str">
        <f>IF(ISNUMBER(FIND("_ARK",Tabel2[[#This Row],[Kilde: 3. Leverancespecifikation
Sammenkædning af kolonnerne (Vxx:BJxx) &amp; (BNxx:BZxx)]],1)),"X","")</f>
        <v/>
      </c>
      <c r="C743" t="str">
        <f t="shared" si="67"/>
        <v/>
      </c>
      <c r="D743" t="str">
        <f t="shared" si="68"/>
        <v/>
      </c>
      <c r="E743" t="str">
        <f t="shared" si="69"/>
        <v/>
      </c>
      <c r="F743" t="str">
        <f t="shared" si="70"/>
        <v/>
      </c>
      <c r="G743" t="str">
        <f t="shared" si="71"/>
        <v/>
      </c>
      <c r="H743" t="str">
        <f t="shared" si="72"/>
        <v/>
      </c>
      <c r="J743" t="str">
        <f>"_"&amp;_xlfn.CONCAT(Leverancespecifikation!V746:BJ746,Leverancespecifikation!BN746:BZ746)</f>
        <v>_</v>
      </c>
    </row>
    <row r="744" spans="1:10" x14ac:dyDescent="0.25">
      <c r="A744" t="str">
        <f>Leverancespecifikation!C747</f>
        <v/>
      </c>
      <c r="B744" t="str">
        <f>IF(ISNUMBER(FIND("_ARK",Tabel2[[#This Row],[Kilde: 3. Leverancespecifikation
Sammenkædning af kolonnerne (Vxx:BJxx) &amp; (BNxx:BZxx)]],1)),"X","")</f>
        <v/>
      </c>
      <c r="C744" t="str">
        <f t="shared" si="67"/>
        <v/>
      </c>
      <c r="D744" t="str">
        <f t="shared" si="68"/>
        <v/>
      </c>
      <c r="E744" t="str">
        <f t="shared" si="69"/>
        <v/>
      </c>
      <c r="F744" t="str">
        <f t="shared" si="70"/>
        <v/>
      </c>
      <c r="G744" t="str">
        <f t="shared" si="71"/>
        <v/>
      </c>
      <c r="H744" t="str">
        <f t="shared" si="72"/>
        <v/>
      </c>
      <c r="J744" t="str">
        <f>"_"&amp;_xlfn.CONCAT(Leverancespecifikation!V747:BJ747,Leverancespecifikation!BN747:BZ747)</f>
        <v>_</v>
      </c>
    </row>
    <row r="745" spans="1:10" x14ac:dyDescent="0.25">
      <c r="A745" t="str">
        <f>Leverancespecifikation!C748</f>
        <v/>
      </c>
      <c r="B745" t="str">
        <f>IF(ISNUMBER(FIND("_ARK",Tabel2[[#This Row],[Kilde: 3. Leverancespecifikation
Sammenkædning af kolonnerne (Vxx:BJxx) &amp; (BNxx:BZxx)]],1)),"X","")</f>
        <v/>
      </c>
      <c r="C745" t="str">
        <f t="shared" si="67"/>
        <v/>
      </c>
      <c r="D745" t="str">
        <f t="shared" si="68"/>
        <v/>
      </c>
      <c r="E745" t="str">
        <f t="shared" si="69"/>
        <v/>
      </c>
      <c r="F745" t="str">
        <f t="shared" si="70"/>
        <v/>
      </c>
      <c r="G745" t="str">
        <f t="shared" si="71"/>
        <v/>
      </c>
      <c r="H745" t="str">
        <f t="shared" si="72"/>
        <v/>
      </c>
      <c r="J745" t="str">
        <f>"_"&amp;_xlfn.CONCAT(Leverancespecifikation!V748:BJ748,Leverancespecifikation!BN748:BZ748)</f>
        <v>_</v>
      </c>
    </row>
    <row r="746" spans="1:10" x14ac:dyDescent="0.25">
      <c r="A746" t="str">
        <f>Leverancespecifikation!C749</f>
        <v/>
      </c>
      <c r="B746" t="str">
        <f>IF(ISNUMBER(FIND("_ARK",Tabel2[[#This Row],[Kilde: 3. Leverancespecifikation
Sammenkædning af kolonnerne (Vxx:BJxx) &amp; (BNxx:BZxx)]],1)),"X","")</f>
        <v/>
      </c>
      <c r="C746" t="str">
        <f t="shared" si="67"/>
        <v/>
      </c>
      <c r="D746" t="str">
        <f t="shared" si="68"/>
        <v/>
      </c>
      <c r="E746" t="str">
        <f t="shared" si="69"/>
        <v/>
      </c>
      <c r="F746" t="str">
        <f t="shared" si="70"/>
        <v/>
      </c>
      <c r="G746" t="str">
        <f t="shared" si="71"/>
        <v/>
      </c>
      <c r="H746" t="str">
        <f t="shared" si="72"/>
        <v/>
      </c>
      <c r="J746" t="str">
        <f>"_"&amp;_xlfn.CONCAT(Leverancespecifikation!V749:BJ749,Leverancespecifikation!BN749:BZ749)</f>
        <v>_</v>
      </c>
    </row>
    <row r="747" spans="1:10" x14ac:dyDescent="0.25">
      <c r="A747" t="str">
        <f>Leverancespecifikation!C750</f>
        <v/>
      </c>
      <c r="B747" t="str">
        <f>IF(ISNUMBER(FIND("_ARK",Tabel2[[#This Row],[Kilde: 3. Leverancespecifikation
Sammenkædning af kolonnerne (Vxx:BJxx) &amp; (BNxx:BZxx)]],1)),"X","")</f>
        <v/>
      </c>
      <c r="C747" t="str">
        <f t="shared" si="67"/>
        <v/>
      </c>
      <c r="D747" t="str">
        <f t="shared" si="68"/>
        <v/>
      </c>
      <c r="E747" t="str">
        <f t="shared" si="69"/>
        <v/>
      </c>
      <c r="F747" t="str">
        <f t="shared" si="70"/>
        <v/>
      </c>
      <c r="G747" t="str">
        <f t="shared" si="71"/>
        <v/>
      </c>
      <c r="H747" t="str">
        <f t="shared" si="72"/>
        <v/>
      </c>
      <c r="J747" t="str">
        <f>"_"&amp;_xlfn.CONCAT(Leverancespecifikation!V750:BJ750,Leverancespecifikation!BN750:BZ750)</f>
        <v>_</v>
      </c>
    </row>
    <row r="748" spans="1:10" x14ac:dyDescent="0.25">
      <c r="A748" t="str">
        <f>Leverancespecifikation!C751</f>
        <v/>
      </c>
      <c r="B748" t="str">
        <f>IF(ISNUMBER(FIND("_ARK",Tabel2[[#This Row],[Kilde: 3. Leverancespecifikation
Sammenkædning af kolonnerne (Vxx:BJxx) &amp; (BNxx:BZxx)]],1)),"X","")</f>
        <v/>
      </c>
      <c r="C748" t="str">
        <f t="shared" si="67"/>
        <v/>
      </c>
      <c r="D748" t="str">
        <f t="shared" si="68"/>
        <v/>
      </c>
      <c r="E748" t="str">
        <f t="shared" si="69"/>
        <v/>
      </c>
      <c r="F748" t="str">
        <f t="shared" si="70"/>
        <v/>
      </c>
      <c r="G748" t="str">
        <f t="shared" si="71"/>
        <v/>
      </c>
      <c r="H748" t="str">
        <f t="shared" si="72"/>
        <v/>
      </c>
      <c r="J748" t="str">
        <f>"_"&amp;_xlfn.CONCAT(Leverancespecifikation!V751:BJ751,Leverancespecifikation!BN751:BZ751)</f>
        <v>_</v>
      </c>
    </row>
    <row r="749" spans="1:10" x14ac:dyDescent="0.25">
      <c r="A749" t="str">
        <f>Leverancespecifikation!C752</f>
        <v/>
      </c>
      <c r="B749" t="str">
        <f>IF(ISNUMBER(FIND("_ARK",Tabel2[[#This Row],[Kilde: 3. Leverancespecifikation
Sammenkædning af kolonnerne (Vxx:BJxx) &amp; (BNxx:BZxx)]],1)),"X","")</f>
        <v/>
      </c>
      <c r="C749" t="str">
        <f t="shared" si="67"/>
        <v/>
      </c>
      <c r="D749" t="str">
        <f t="shared" si="68"/>
        <v/>
      </c>
      <c r="E749" t="str">
        <f t="shared" si="69"/>
        <v/>
      </c>
      <c r="F749" t="str">
        <f t="shared" si="70"/>
        <v/>
      </c>
      <c r="G749" t="str">
        <f t="shared" si="71"/>
        <v/>
      </c>
      <c r="H749" t="str">
        <f t="shared" si="72"/>
        <v/>
      </c>
      <c r="J749" t="str">
        <f>"_"&amp;_xlfn.CONCAT(Leverancespecifikation!V752:BJ752,Leverancespecifikation!BN752:BZ752)</f>
        <v>_</v>
      </c>
    </row>
    <row r="750" spans="1:10" x14ac:dyDescent="0.25">
      <c r="A750" t="str">
        <f>Leverancespecifikation!C753</f>
        <v/>
      </c>
      <c r="B750" t="str">
        <f>IF(ISNUMBER(FIND("_ARK",Tabel2[[#This Row],[Kilde: 3. Leverancespecifikation
Sammenkædning af kolonnerne (Vxx:BJxx) &amp; (BNxx:BZxx)]],1)),"X","")</f>
        <v/>
      </c>
      <c r="C750" t="str">
        <f t="shared" si="67"/>
        <v/>
      </c>
      <c r="D750" t="str">
        <f t="shared" si="68"/>
        <v/>
      </c>
      <c r="E750" t="str">
        <f t="shared" si="69"/>
        <v/>
      </c>
      <c r="F750" t="str">
        <f t="shared" si="70"/>
        <v/>
      </c>
      <c r="G750" t="str">
        <f t="shared" si="71"/>
        <v/>
      </c>
      <c r="H750" t="str">
        <f t="shared" si="72"/>
        <v/>
      </c>
      <c r="J750" t="str">
        <f>"_"&amp;_xlfn.CONCAT(Leverancespecifikation!V753:BJ753,Leverancespecifikation!BN753:BZ753)</f>
        <v>_</v>
      </c>
    </row>
    <row r="751" spans="1:10" x14ac:dyDescent="0.25">
      <c r="A751" t="str">
        <f>Leverancespecifikation!C754</f>
        <v/>
      </c>
      <c r="B751" t="str">
        <f>IF(ISNUMBER(FIND("_ARK",Tabel2[[#This Row],[Kilde: 3. Leverancespecifikation
Sammenkædning af kolonnerne (Vxx:BJxx) &amp; (BNxx:BZxx)]],1)),"X","")</f>
        <v/>
      </c>
      <c r="C751" t="str">
        <f t="shared" si="67"/>
        <v/>
      </c>
      <c r="D751" t="str">
        <f t="shared" si="68"/>
        <v/>
      </c>
      <c r="E751" t="str">
        <f t="shared" si="69"/>
        <v/>
      </c>
      <c r="F751" t="str">
        <f t="shared" si="70"/>
        <v/>
      </c>
      <c r="G751" t="str">
        <f t="shared" si="71"/>
        <v/>
      </c>
      <c r="H751" t="str">
        <f t="shared" si="72"/>
        <v/>
      </c>
      <c r="J751" t="str">
        <f>"_"&amp;_xlfn.CONCAT(Leverancespecifikation!V754:BJ754,Leverancespecifikation!BN754:BZ754)</f>
        <v>_</v>
      </c>
    </row>
    <row r="752" spans="1:10" x14ac:dyDescent="0.25">
      <c r="A752" t="str">
        <f>Leverancespecifikation!C755</f>
        <v/>
      </c>
      <c r="B752" t="str">
        <f>IF(ISNUMBER(FIND("_ARK",Tabel2[[#This Row],[Kilde: 3. Leverancespecifikation
Sammenkædning af kolonnerne (Vxx:BJxx) &amp; (BNxx:BZxx)]],1)),"X","")</f>
        <v/>
      </c>
      <c r="C752" t="str">
        <f t="shared" si="67"/>
        <v/>
      </c>
      <c r="D752" t="str">
        <f t="shared" si="68"/>
        <v/>
      </c>
      <c r="E752" t="str">
        <f t="shared" si="69"/>
        <v/>
      </c>
      <c r="F752" t="str">
        <f t="shared" si="70"/>
        <v/>
      </c>
      <c r="G752" t="str">
        <f t="shared" si="71"/>
        <v/>
      </c>
      <c r="H752" t="str">
        <f t="shared" si="72"/>
        <v/>
      </c>
      <c r="J752" t="str">
        <f>"_"&amp;_xlfn.CONCAT(Leverancespecifikation!V755:BJ755,Leverancespecifikation!BN755:BZ755)</f>
        <v>_</v>
      </c>
    </row>
    <row r="753" spans="1:10" x14ac:dyDescent="0.25">
      <c r="A753" t="str">
        <f>Leverancespecifikation!C756</f>
        <v/>
      </c>
      <c r="B753" t="str">
        <f>IF(ISNUMBER(FIND("_ARK",Tabel2[[#This Row],[Kilde: 3. Leverancespecifikation
Sammenkædning af kolonnerne (Vxx:BJxx) &amp; (BNxx:BZxx)]],1)),"X","")</f>
        <v/>
      </c>
      <c r="C753" t="str">
        <f t="shared" si="67"/>
        <v/>
      </c>
      <c r="D753" t="str">
        <f t="shared" si="68"/>
        <v/>
      </c>
      <c r="E753" t="str">
        <f t="shared" si="69"/>
        <v/>
      </c>
      <c r="F753" t="str">
        <f t="shared" si="70"/>
        <v/>
      </c>
      <c r="G753" t="str">
        <f t="shared" si="71"/>
        <v/>
      </c>
      <c r="H753" t="str">
        <f t="shared" si="72"/>
        <v/>
      </c>
      <c r="J753" t="str">
        <f>"_"&amp;_xlfn.CONCAT(Leverancespecifikation!V756:BJ756,Leverancespecifikation!BN756:BZ756)</f>
        <v>_</v>
      </c>
    </row>
    <row r="754" spans="1:10" x14ac:dyDescent="0.25">
      <c r="A754" t="str">
        <f>Leverancespecifikation!C757</f>
        <v/>
      </c>
      <c r="B754" t="str">
        <f>IF(ISNUMBER(FIND("_ARK",Tabel2[[#This Row],[Kilde: 3. Leverancespecifikation
Sammenkædning af kolonnerne (Vxx:BJxx) &amp; (BNxx:BZxx)]],1)),"X","")</f>
        <v/>
      </c>
      <c r="C754" t="str">
        <f t="shared" si="67"/>
        <v/>
      </c>
      <c r="D754" t="str">
        <f t="shared" si="68"/>
        <v/>
      </c>
      <c r="E754" t="str">
        <f t="shared" si="69"/>
        <v/>
      </c>
      <c r="F754" t="str">
        <f t="shared" si="70"/>
        <v/>
      </c>
      <c r="G754" t="str">
        <f t="shared" si="71"/>
        <v/>
      </c>
      <c r="H754" t="str">
        <f t="shared" si="72"/>
        <v/>
      </c>
      <c r="J754" t="str">
        <f>"_"&amp;_xlfn.CONCAT(Leverancespecifikation!V757:BJ757,Leverancespecifikation!BN757:BZ757)</f>
        <v>_</v>
      </c>
    </row>
    <row r="755" spans="1:10" x14ac:dyDescent="0.25">
      <c r="A755" t="str">
        <f>Leverancespecifikation!C758</f>
        <v/>
      </c>
      <c r="B755" t="str">
        <f>IF(ISNUMBER(FIND("_ARK",Tabel2[[#This Row],[Kilde: 3. Leverancespecifikation
Sammenkædning af kolonnerne (Vxx:BJxx) &amp; (BNxx:BZxx)]],1)),"X","")</f>
        <v/>
      </c>
      <c r="C755" t="str">
        <f t="shared" si="67"/>
        <v/>
      </c>
      <c r="D755" t="str">
        <f t="shared" si="68"/>
        <v/>
      </c>
      <c r="E755" t="str">
        <f t="shared" si="69"/>
        <v/>
      </c>
      <c r="F755" t="str">
        <f t="shared" si="70"/>
        <v/>
      </c>
      <c r="G755" t="str">
        <f t="shared" si="71"/>
        <v/>
      </c>
      <c r="H755" t="str">
        <f t="shared" si="72"/>
        <v/>
      </c>
      <c r="J755" t="str">
        <f>"_"&amp;_xlfn.CONCAT(Leverancespecifikation!V758:BJ758,Leverancespecifikation!BN758:BZ758)</f>
        <v>_</v>
      </c>
    </row>
    <row r="756" spans="1:10" x14ac:dyDescent="0.25">
      <c r="A756" t="str">
        <f>Leverancespecifikation!C759</f>
        <v/>
      </c>
      <c r="B756" t="str">
        <f>IF(ISNUMBER(FIND("_ARK",Tabel2[[#This Row],[Kilde: 3. Leverancespecifikation
Sammenkædning af kolonnerne (Vxx:BJxx) &amp; (BNxx:BZxx)]],1)),"X","")</f>
        <v/>
      </c>
      <c r="C756" t="str">
        <f t="shared" si="67"/>
        <v/>
      </c>
      <c r="D756" t="str">
        <f t="shared" si="68"/>
        <v/>
      </c>
      <c r="E756" t="str">
        <f t="shared" si="69"/>
        <v/>
      </c>
      <c r="F756" t="str">
        <f t="shared" si="70"/>
        <v/>
      </c>
      <c r="G756" t="str">
        <f t="shared" si="71"/>
        <v/>
      </c>
      <c r="H756" t="str">
        <f t="shared" si="72"/>
        <v/>
      </c>
      <c r="J756" t="str">
        <f>"_"&amp;_xlfn.CONCAT(Leverancespecifikation!V759:BJ759,Leverancespecifikation!BN759:BZ759)</f>
        <v>_</v>
      </c>
    </row>
    <row r="757" spans="1:10" x14ac:dyDescent="0.25">
      <c r="A757" t="str">
        <f>Leverancespecifikation!C760</f>
        <v/>
      </c>
      <c r="B757" t="str">
        <f>IF(ISNUMBER(FIND("_ARK",Tabel2[[#This Row],[Kilde: 3. Leverancespecifikation
Sammenkædning af kolonnerne (Vxx:BJxx) &amp; (BNxx:BZxx)]],1)),"X","")</f>
        <v/>
      </c>
      <c r="C757" t="str">
        <f t="shared" si="67"/>
        <v/>
      </c>
      <c r="D757" t="str">
        <f t="shared" si="68"/>
        <v/>
      </c>
      <c r="E757" t="str">
        <f t="shared" si="69"/>
        <v/>
      </c>
      <c r="F757" t="str">
        <f t="shared" si="70"/>
        <v/>
      </c>
      <c r="G757" t="str">
        <f t="shared" si="71"/>
        <v/>
      </c>
      <c r="H757" t="str">
        <f t="shared" si="72"/>
        <v/>
      </c>
      <c r="J757" t="str">
        <f>"_"&amp;_xlfn.CONCAT(Leverancespecifikation!V760:BJ760,Leverancespecifikation!BN760:BZ760)</f>
        <v>_</v>
      </c>
    </row>
    <row r="758" spans="1:10" x14ac:dyDescent="0.25">
      <c r="A758" t="str">
        <f>Leverancespecifikation!C761</f>
        <v/>
      </c>
      <c r="B758" t="str">
        <f>IF(ISNUMBER(FIND("_ARK",Tabel2[[#This Row],[Kilde: 3. Leverancespecifikation
Sammenkædning af kolonnerne (Vxx:BJxx) &amp; (BNxx:BZxx)]],1)),"X","")</f>
        <v/>
      </c>
      <c r="C758" t="str">
        <f t="shared" si="67"/>
        <v/>
      </c>
      <c r="D758" t="str">
        <f t="shared" si="68"/>
        <v/>
      </c>
      <c r="E758" t="str">
        <f t="shared" si="69"/>
        <v/>
      </c>
      <c r="F758" t="str">
        <f t="shared" si="70"/>
        <v/>
      </c>
      <c r="G758" t="str">
        <f t="shared" si="71"/>
        <v/>
      </c>
      <c r="H758" t="str">
        <f t="shared" si="72"/>
        <v/>
      </c>
      <c r="J758" t="str">
        <f>"_"&amp;_xlfn.CONCAT(Leverancespecifikation!V761:BJ761,Leverancespecifikation!BN761:BZ761)</f>
        <v>_</v>
      </c>
    </row>
    <row r="759" spans="1:10" x14ac:dyDescent="0.25">
      <c r="A759" t="str">
        <f>Leverancespecifikation!C762</f>
        <v/>
      </c>
      <c r="B759" t="str">
        <f>IF(ISNUMBER(FIND("_ARK",Tabel2[[#This Row],[Kilde: 3. Leverancespecifikation
Sammenkædning af kolonnerne (Vxx:BJxx) &amp; (BNxx:BZxx)]],1)),"X","")</f>
        <v/>
      </c>
      <c r="C759" t="str">
        <f t="shared" si="67"/>
        <v/>
      </c>
      <c r="D759" t="str">
        <f t="shared" si="68"/>
        <v/>
      </c>
      <c r="E759" t="str">
        <f t="shared" si="69"/>
        <v/>
      </c>
      <c r="F759" t="str">
        <f t="shared" si="70"/>
        <v/>
      </c>
      <c r="G759" t="str">
        <f t="shared" si="71"/>
        <v/>
      </c>
      <c r="H759" t="str">
        <f t="shared" si="72"/>
        <v/>
      </c>
      <c r="J759" t="str">
        <f>"_"&amp;_xlfn.CONCAT(Leverancespecifikation!V762:BJ762,Leverancespecifikation!BN762:BZ762)</f>
        <v>_</v>
      </c>
    </row>
    <row r="760" spans="1:10" x14ac:dyDescent="0.25">
      <c r="A760" t="str">
        <f>Leverancespecifikation!C763</f>
        <v/>
      </c>
      <c r="B760" t="str">
        <f>IF(ISNUMBER(FIND("_ARK",Tabel2[[#This Row],[Kilde: 3. Leverancespecifikation
Sammenkædning af kolonnerne (Vxx:BJxx) &amp; (BNxx:BZxx)]],1)),"X","")</f>
        <v/>
      </c>
      <c r="C760" t="str">
        <f t="shared" si="67"/>
        <v/>
      </c>
      <c r="D760" t="str">
        <f t="shared" si="68"/>
        <v/>
      </c>
      <c r="E760" t="str">
        <f t="shared" si="69"/>
        <v/>
      </c>
      <c r="F760" t="str">
        <f t="shared" si="70"/>
        <v/>
      </c>
      <c r="G760" t="str">
        <f t="shared" si="71"/>
        <v/>
      </c>
      <c r="H760" t="str">
        <f t="shared" si="72"/>
        <v/>
      </c>
      <c r="J760" t="str">
        <f>"_"&amp;_xlfn.CONCAT(Leverancespecifikation!V763:BJ763,Leverancespecifikation!BN763:BZ763)</f>
        <v>_</v>
      </c>
    </row>
    <row r="761" spans="1:10" x14ac:dyDescent="0.25">
      <c r="A761" t="str">
        <f>Leverancespecifikation!C764</f>
        <v/>
      </c>
      <c r="B761" t="str">
        <f>IF(ISNUMBER(FIND("_ARK",Tabel2[[#This Row],[Kilde: 3. Leverancespecifikation
Sammenkædning af kolonnerne (Vxx:BJxx) &amp; (BNxx:BZxx)]],1)),"X","")</f>
        <v/>
      </c>
      <c r="C761" t="str">
        <f t="shared" si="67"/>
        <v/>
      </c>
      <c r="D761" t="str">
        <f t="shared" si="68"/>
        <v/>
      </c>
      <c r="E761" t="str">
        <f t="shared" si="69"/>
        <v/>
      </c>
      <c r="F761" t="str">
        <f t="shared" si="70"/>
        <v/>
      </c>
      <c r="G761" t="str">
        <f t="shared" si="71"/>
        <v/>
      </c>
      <c r="H761" t="str">
        <f t="shared" si="72"/>
        <v/>
      </c>
      <c r="J761" t="str">
        <f>"_"&amp;_xlfn.CONCAT(Leverancespecifikation!V764:BJ764,Leverancespecifikation!BN764:BZ764)</f>
        <v>_</v>
      </c>
    </row>
    <row r="762" spans="1:10" x14ac:dyDescent="0.25">
      <c r="A762" t="str">
        <f>Leverancespecifikation!C765</f>
        <v/>
      </c>
      <c r="B762" t="str">
        <f>IF(ISNUMBER(FIND("_ARK",Tabel2[[#This Row],[Kilde: 3. Leverancespecifikation
Sammenkædning af kolonnerne (Vxx:BJxx) &amp; (BNxx:BZxx)]],1)),"X","")</f>
        <v/>
      </c>
      <c r="C762" t="str">
        <f t="shared" si="67"/>
        <v/>
      </c>
      <c r="D762" t="str">
        <f t="shared" si="68"/>
        <v/>
      </c>
      <c r="E762" t="str">
        <f t="shared" si="69"/>
        <v/>
      </c>
      <c r="F762" t="str">
        <f t="shared" si="70"/>
        <v/>
      </c>
      <c r="G762" t="str">
        <f t="shared" si="71"/>
        <v/>
      </c>
      <c r="H762" t="str">
        <f t="shared" si="72"/>
        <v/>
      </c>
      <c r="J762" t="str">
        <f>"_"&amp;_xlfn.CONCAT(Leverancespecifikation!V765:BJ765,Leverancespecifikation!BN765:BZ765)</f>
        <v>_</v>
      </c>
    </row>
    <row r="763" spans="1:10" x14ac:dyDescent="0.25">
      <c r="A763" t="str">
        <f>Leverancespecifikation!C766</f>
        <v/>
      </c>
      <c r="B763" t="str">
        <f>IF(ISNUMBER(FIND("_ARK",Tabel2[[#This Row],[Kilde: 3. Leverancespecifikation
Sammenkædning af kolonnerne (Vxx:BJxx) &amp; (BNxx:BZxx)]],1)),"X","")</f>
        <v/>
      </c>
      <c r="C763" t="str">
        <f t="shared" si="67"/>
        <v/>
      </c>
      <c r="D763" t="str">
        <f t="shared" si="68"/>
        <v/>
      </c>
      <c r="E763" t="str">
        <f t="shared" si="69"/>
        <v/>
      </c>
      <c r="F763" t="str">
        <f t="shared" si="70"/>
        <v/>
      </c>
      <c r="G763" t="str">
        <f t="shared" si="71"/>
        <v/>
      </c>
      <c r="H763" t="str">
        <f t="shared" si="72"/>
        <v/>
      </c>
      <c r="J763" t="str">
        <f>"_"&amp;_xlfn.CONCAT(Leverancespecifikation!V766:BJ766,Leverancespecifikation!BN766:BZ766)</f>
        <v>_</v>
      </c>
    </row>
    <row r="764" spans="1:10" x14ac:dyDescent="0.25">
      <c r="A764" t="str">
        <f>Leverancespecifikation!C767</f>
        <v/>
      </c>
      <c r="B764" t="str">
        <f>IF(ISNUMBER(FIND("_ARK",Tabel2[[#This Row],[Kilde: 3. Leverancespecifikation
Sammenkædning af kolonnerne (Vxx:BJxx) &amp; (BNxx:BZxx)]],1)),"X","")</f>
        <v/>
      </c>
      <c r="C764" t="str">
        <f t="shared" si="67"/>
        <v/>
      </c>
      <c r="D764" t="str">
        <f t="shared" si="68"/>
        <v/>
      </c>
      <c r="E764" t="str">
        <f t="shared" si="69"/>
        <v/>
      </c>
      <c r="F764" t="str">
        <f t="shared" si="70"/>
        <v/>
      </c>
      <c r="G764" t="str">
        <f t="shared" si="71"/>
        <v/>
      </c>
      <c r="H764" t="str">
        <f t="shared" si="72"/>
        <v/>
      </c>
      <c r="J764" t="str">
        <f>"_"&amp;_xlfn.CONCAT(Leverancespecifikation!V767:BJ767,Leverancespecifikation!BN767:BZ767)</f>
        <v>_</v>
      </c>
    </row>
    <row r="765" spans="1:10" x14ac:dyDescent="0.25">
      <c r="A765" t="str">
        <f>Leverancespecifikation!C768</f>
        <v/>
      </c>
      <c r="B765" t="str">
        <f>IF(ISNUMBER(FIND("_ARK",Tabel2[[#This Row],[Kilde: 3. Leverancespecifikation
Sammenkædning af kolonnerne (Vxx:BJxx) &amp; (BNxx:BZxx)]],1)),"X","")</f>
        <v/>
      </c>
      <c r="C765" t="str">
        <f t="shared" si="67"/>
        <v/>
      </c>
      <c r="D765" t="str">
        <f t="shared" si="68"/>
        <v/>
      </c>
      <c r="E765" t="str">
        <f t="shared" si="69"/>
        <v/>
      </c>
      <c r="F765" t="str">
        <f t="shared" si="70"/>
        <v/>
      </c>
      <c r="G765" t="str">
        <f t="shared" si="71"/>
        <v/>
      </c>
      <c r="H765" t="str">
        <f t="shared" si="72"/>
        <v/>
      </c>
      <c r="J765" t="str">
        <f>"_"&amp;_xlfn.CONCAT(Leverancespecifikation!V768:BJ768,Leverancespecifikation!BN768:BZ768)</f>
        <v>_</v>
      </c>
    </row>
    <row r="766" spans="1:10" x14ac:dyDescent="0.25">
      <c r="A766" t="str">
        <f>Leverancespecifikation!C769</f>
        <v/>
      </c>
      <c r="B766" t="str">
        <f>IF(ISNUMBER(FIND("_ARK",Tabel2[[#This Row],[Kilde: 3. Leverancespecifikation
Sammenkædning af kolonnerne (Vxx:BJxx) &amp; (BNxx:BZxx)]],1)),"X","")</f>
        <v/>
      </c>
      <c r="C766" t="str">
        <f t="shared" si="67"/>
        <v/>
      </c>
      <c r="D766" t="str">
        <f t="shared" si="68"/>
        <v/>
      </c>
      <c r="E766" t="str">
        <f t="shared" si="69"/>
        <v/>
      </c>
      <c r="F766" t="str">
        <f t="shared" si="70"/>
        <v/>
      </c>
      <c r="G766" t="str">
        <f t="shared" si="71"/>
        <v/>
      </c>
      <c r="H766" t="str">
        <f t="shared" si="72"/>
        <v/>
      </c>
      <c r="J766" t="str">
        <f>"_"&amp;_xlfn.CONCAT(Leverancespecifikation!V769:BJ769,Leverancespecifikation!BN769:BZ769)</f>
        <v>_</v>
      </c>
    </row>
    <row r="767" spans="1:10" x14ac:dyDescent="0.25">
      <c r="A767" t="str">
        <f>Leverancespecifikation!C770</f>
        <v/>
      </c>
      <c r="B767" t="str">
        <f>IF(ISNUMBER(FIND("_ARK",Tabel2[[#This Row],[Kilde: 3. Leverancespecifikation
Sammenkædning af kolonnerne (Vxx:BJxx) &amp; (BNxx:BZxx)]],1)),"X","")</f>
        <v/>
      </c>
      <c r="C767" t="str">
        <f t="shared" si="67"/>
        <v/>
      </c>
      <c r="D767" t="str">
        <f t="shared" si="68"/>
        <v/>
      </c>
      <c r="E767" t="str">
        <f t="shared" si="69"/>
        <v/>
      </c>
      <c r="F767" t="str">
        <f t="shared" si="70"/>
        <v/>
      </c>
      <c r="G767" t="str">
        <f t="shared" si="71"/>
        <v/>
      </c>
      <c r="H767" t="str">
        <f t="shared" si="72"/>
        <v/>
      </c>
      <c r="J767" t="str">
        <f>"_"&amp;_xlfn.CONCAT(Leverancespecifikation!V770:BJ770,Leverancespecifikation!BN770:BZ770)</f>
        <v>_</v>
      </c>
    </row>
    <row r="768" spans="1:10" x14ac:dyDescent="0.25">
      <c r="A768" t="str">
        <f>Leverancespecifikation!C771</f>
        <v/>
      </c>
      <c r="B768" t="str">
        <f>IF(ISNUMBER(FIND("_ARK",Tabel2[[#This Row],[Kilde: 3. Leverancespecifikation
Sammenkædning af kolonnerne (Vxx:BJxx) &amp; (BNxx:BZxx)]],1)),"X","")</f>
        <v/>
      </c>
      <c r="C768" t="str">
        <f t="shared" si="67"/>
        <v/>
      </c>
      <c r="D768" t="str">
        <f t="shared" si="68"/>
        <v/>
      </c>
      <c r="E768" t="str">
        <f t="shared" si="69"/>
        <v/>
      </c>
      <c r="F768" t="str">
        <f t="shared" si="70"/>
        <v/>
      </c>
      <c r="G768" t="str">
        <f t="shared" si="71"/>
        <v/>
      </c>
      <c r="H768" t="str">
        <f t="shared" si="72"/>
        <v/>
      </c>
      <c r="J768" t="str">
        <f>"_"&amp;_xlfn.CONCAT(Leverancespecifikation!V771:BJ771,Leverancespecifikation!BN771:BZ771)</f>
        <v>_</v>
      </c>
    </row>
    <row r="769" spans="1:10" x14ac:dyDescent="0.25">
      <c r="A769" t="str">
        <f>Leverancespecifikation!C772</f>
        <v/>
      </c>
      <c r="B769" t="str">
        <f>IF(ISNUMBER(FIND("_ARK",Tabel2[[#This Row],[Kilde: 3. Leverancespecifikation
Sammenkædning af kolonnerne (Vxx:BJxx) &amp; (BNxx:BZxx)]],1)),"X","")</f>
        <v/>
      </c>
      <c r="C769" t="str">
        <f t="shared" si="67"/>
        <v/>
      </c>
      <c r="D769" t="str">
        <f t="shared" si="68"/>
        <v/>
      </c>
      <c r="E769" t="str">
        <f t="shared" si="69"/>
        <v/>
      </c>
      <c r="F769" t="str">
        <f t="shared" si="70"/>
        <v/>
      </c>
      <c r="G769" t="str">
        <f t="shared" si="71"/>
        <v/>
      </c>
      <c r="H769" t="str">
        <f t="shared" si="72"/>
        <v/>
      </c>
      <c r="J769" t="str">
        <f>"_"&amp;_xlfn.CONCAT(Leverancespecifikation!V772:BJ772,Leverancespecifikation!BN772:BZ772)</f>
        <v>_</v>
      </c>
    </row>
    <row r="770" spans="1:10" x14ac:dyDescent="0.25">
      <c r="A770" t="str">
        <f>Leverancespecifikation!C773</f>
        <v/>
      </c>
      <c r="B770" t="str">
        <f>IF(ISNUMBER(FIND("_ARK",Tabel2[[#This Row],[Kilde: 3. Leverancespecifikation
Sammenkædning af kolonnerne (Vxx:BJxx) &amp; (BNxx:BZxx)]],1)),"X","")</f>
        <v/>
      </c>
      <c r="C770" t="str">
        <f t="shared" si="67"/>
        <v/>
      </c>
      <c r="D770" t="str">
        <f t="shared" si="68"/>
        <v/>
      </c>
      <c r="E770" t="str">
        <f t="shared" si="69"/>
        <v/>
      </c>
      <c r="F770" t="str">
        <f t="shared" si="70"/>
        <v/>
      </c>
      <c r="G770" t="str">
        <f t="shared" si="71"/>
        <v/>
      </c>
      <c r="H770" t="str">
        <f t="shared" si="72"/>
        <v/>
      </c>
      <c r="J770" t="str">
        <f>"_"&amp;_xlfn.CONCAT(Leverancespecifikation!V773:BJ773,Leverancespecifikation!BN773:BZ773)</f>
        <v>_</v>
      </c>
    </row>
    <row r="771" spans="1:10" x14ac:dyDescent="0.25">
      <c r="A771" t="str">
        <f>Leverancespecifikation!C774</f>
        <v/>
      </c>
      <c r="B771" t="str">
        <f>IF(ISNUMBER(FIND("_ARK",Tabel2[[#This Row],[Kilde: 3. Leverancespecifikation
Sammenkædning af kolonnerne (Vxx:BJxx) &amp; (BNxx:BZxx)]],1)),"X","")</f>
        <v/>
      </c>
      <c r="C771" t="str">
        <f t="shared" ref="C771:C834" si="73">IF(ISNUMBER(FIND("KON",J771,1)),"X","")</f>
        <v/>
      </c>
      <c r="D771" t="str">
        <f t="shared" ref="D771:D834" si="74">IF(ISNUMBER(FIND("EL",J771,1)),"X","")</f>
        <v/>
      </c>
      <c r="E771" t="str">
        <f t="shared" ref="E771:E834" si="75">IF(ISNUMBER(FIND("VVS",J771,1)),"X","")</f>
        <v/>
      </c>
      <c r="F771" t="str">
        <f t="shared" ref="F771:F834" si="76">IF(ISNUMBER(FIND("VEN",J771,1)),"X","")</f>
        <v/>
      </c>
      <c r="G771" t="str">
        <f t="shared" ref="G771:G834" si="77">IF(ISNUMBER(FIND("ENT",J771,1)),"X","")</f>
        <v/>
      </c>
      <c r="H771" t="str">
        <f t="shared" ref="H771:H834" si="78">IF(ISNUMBER(FIND("LAN",J771,1)),"X","")</f>
        <v/>
      </c>
      <c r="J771" t="str">
        <f>"_"&amp;_xlfn.CONCAT(Leverancespecifikation!V774:BJ774,Leverancespecifikation!BN774:BZ774)</f>
        <v>_</v>
      </c>
    </row>
    <row r="772" spans="1:10" x14ac:dyDescent="0.25">
      <c r="A772" t="str">
        <f>Leverancespecifikation!C775</f>
        <v/>
      </c>
      <c r="B772" t="str">
        <f>IF(ISNUMBER(FIND("_ARK",Tabel2[[#This Row],[Kilde: 3. Leverancespecifikation
Sammenkædning af kolonnerne (Vxx:BJxx) &amp; (BNxx:BZxx)]],1)),"X","")</f>
        <v/>
      </c>
      <c r="C772" t="str">
        <f t="shared" si="73"/>
        <v/>
      </c>
      <c r="D772" t="str">
        <f t="shared" si="74"/>
        <v/>
      </c>
      <c r="E772" t="str">
        <f t="shared" si="75"/>
        <v/>
      </c>
      <c r="F772" t="str">
        <f t="shared" si="76"/>
        <v/>
      </c>
      <c r="G772" t="str">
        <f t="shared" si="77"/>
        <v/>
      </c>
      <c r="H772" t="str">
        <f t="shared" si="78"/>
        <v/>
      </c>
      <c r="J772" t="str">
        <f>"_"&amp;_xlfn.CONCAT(Leverancespecifikation!V775:BJ775,Leverancespecifikation!BN775:BZ775)</f>
        <v>_</v>
      </c>
    </row>
    <row r="773" spans="1:10" x14ac:dyDescent="0.25">
      <c r="A773" t="str">
        <f>Leverancespecifikation!C776</f>
        <v/>
      </c>
      <c r="B773" t="str">
        <f>IF(ISNUMBER(FIND("_ARK",Tabel2[[#This Row],[Kilde: 3. Leverancespecifikation
Sammenkædning af kolonnerne (Vxx:BJxx) &amp; (BNxx:BZxx)]],1)),"X","")</f>
        <v/>
      </c>
      <c r="C773" t="str">
        <f t="shared" si="73"/>
        <v/>
      </c>
      <c r="D773" t="str">
        <f t="shared" si="74"/>
        <v/>
      </c>
      <c r="E773" t="str">
        <f t="shared" si="75"/>
        <v/>
      </c>
      <c r="F773" t="str">
        <f t="shared" si="76"/>
        <v/>
      </c>
      <c r="G773" t="str">
        <f t="shared" si="77"/>
        <v/>
      </c>
      <c r="H773" t="str">
        <f t="shared" si="78"/>
        <v/>
      </c>
      <c r="J773" t="str">
        <f>"_"&amp;_xlfn.CONCAT(Leverancespecifikation!V776:BJ776,Leverancespecifikation!BN776:BZ776)</f>
        <v>_</v>
      </c>
    </row>
    <row r="774" spans="1:10" x14ac:dyDescent="0.25">
      <c r="A774" t="str">
        <f>Leverancespecifikation!C777</f>
        <v/>
      </c>
      <c r="B774" t="str">
        <f>IF(ISNUMBER(FIND("_ARK",Tabel2[[#This Row],[Kilde: 3. Leverancespecifikation
Sammenkædning af kolonnerne (Vxx:BJxx) &amp; (BNxx:BZxx)]],1)),"X","")</f>
        <v/>
      </c>
      <c r="C774" t="str">
        <f t="shared" si="73"/>
        <v/>
      </c>
      <c r="D774" t="str">
        <f t="shared" si="74"/>
        <v/>
      </c>
      <c r="E774" t="str">
        <f t="shared" si="75"/>
        <v/>
      </c>
      <c r="F774" t="str">
        <f t="shared" si="76"/>
        <v/>
      </c>
      <c r="G774" t="str">
        <f t="shared" si="77"/>
        <v/>
      </c>
      <c r="H774" t="str">
        <f t="shared" si="78"/>
        <v/>
      </c>
      <c r="J774" t="str">
        <f>"_"&amp;_xlfn.CONCAT(Leverancespecifikation!V777:BJ777,Leverancespecifikation!BN777:BZ777)</f>
        <v>_</v>
      </c>
    </row>
    <row r="775" spans="1:10" x14ac:dyDescent="0.25">
      <c r="A775" t="str">
        <f>Leverancespecifikation!C778</f>
        <v/>
      </c>
      <c r="B775" t="str">
        <f>IF(ISNUMBER(FIND("_ARK",Tabel2[[#This Row],[Kilde: 3. Leverancespecifikation
Sammenkædning af kolonnerne (Vxx:BJxx) &amp; (BNxx:BZxx)]],1)),"X","")</f>
        <v/>
      </c>
      <c r="C775" t="str">
        <f t="shared" si="73"/>
        <v/>
      </c>
      <c r="D775" t="str">
        <f t="shared" si="74"/>
        <v/>
      </c>
      <c r="E775" t="str">
        <f t="shared" si="75"/>
        <v/>
      </c>
      <c r="F775" t="str">
        <f t="shared" si="76"/>
        <v/>
      </c>
      <c r="G775" t="str">
        <f t="shared" si="77"/>
        <v/>
      </c>
      <c r="H775" t="str">
        <f t="shared" si="78"/>
        <v/>
      </c>
      <c r="J775" t="str">
        <f>"_"&amp;_xlfn.CONCAT(Leverancespecifikation!V778:BJ778,Leverancespecifikation!BN778:BZ778)</f>
        <v>_</v>
      </c>
    </row>
    <row r="776" spans="1:10" x14ac:dyDescent="0.25">
      <c r="A776" t="str">
        <f>Leverancespecifikation!C779</f>
        <v/>
      </c>
      <c r="B776" t="str">
        <f>IF(ISNUMBER(FIND("_ARK",Tabel2[[#This Row],[Kilde: 3. Leverancespecifikation
Sammenkædning af kolonnerne (Vxx:BJxx) &amp; (BNxx:BZxx)]],1)),"X","")</f>
        <v/>
      </c>
      <c r="C776" t="str">
        <f t="shared" si="73"/>
        <v/>
      </c>
      <c r="D776" t="str">
        <f t="shared" si="74"/>
        <v/>
      </c>
      <c r="E776" t="str">
        <f t="shared" si="75"/>
        <v/>
      </c>
      <c r="F776" t="str">
        <f t="shared" si="76"/>
        <v/>
      </c>
      <c r="G776" t="str">
        <f t="shared" si="77"/>
        <v/>
      </c>
      <c r="H776" t="str">
        <f t="shared" si="78"/>
        <v/>
      </c>
      <c r="J776" t="str">
        <f>"_"&amp;_xlfn.CONCAT(Leverancespecifikation!V779:BJ779,Leverancespecifikation!BN779:BZ779)</f>
        <v>_</v>
      </c>
    </row>
    <row r="777" spans="1:10" x14ac:dyDescent="0.25">
      <c r="A777" t="str">
        <f>Leverancespecifikation!C780</f>
        <v/>
      </c>
      <c r="B777" t="str">
        <f>IF(ISNUMBER(FIND("_ARK",Tabel2[[#This Row],[Kilde: 3. Leverancespecifikation
Sammenkædning af kolonnerne (Vxx:BJxx) &amp; (BNxx:BZxx)]],1)),"X","")</f>
        <v/>
      </c>
      <c r="C777" t="str">
        <f t="shared" si="73"/>
        <v/>
      </c>
      <c r="D777" t="str">
        <f t="shared" si="74"/>
        <v/>
      </c>
      <c r="E777" t="str">
        <f t="shared" si="75"/>
        <v/>
      </c>
      <c r="F777" t="str">
        <f t="shared" si="76"/>
        <v/>
      </c>
      <c r="G777" t="str">
        <f t="shared" si="77"/>
        <v/>
      </c>
      <c r="H777" t="str">
        <f t="shared" si="78"/>
        <v/>
      </c>
      <c r="J777" t="str">
        <f>"_"&amp;_xlfn.CONCAT(Leverancespecifikation!V780:BJ780,Leverancespecifikation!BN780:BZ780)</f>
        <v>_</v>
      </c>
    </row>
    <row r="778" spans="1:10" x14ac:dyDescent="0.25">
      <c r="A778" t="str">
        <f>Leverancespecifikation!C781</f>
        <v/>
      </c>
      <c r="B778" t="str">
        <f>IF(ISNUMBER(FIND("_ARK",Tabel2[[#This Row],[Kilde: 3. Leverancespecifikation
Sammenkædning af kolonnerne (Vxx:BJxx) &amp; (BNxx:BZxx)]],1)),"X","")</f>
        <v/>
      </c>
      <c r="C778" t="str">
        <f t="shared" si="73"/>
        <v/>
      </c>
      <c r="D778" t="str">
        <f t="shared" si="74"/>
        <v/>
      </c>
      <c r="E778" t="str">
        <f t="shared" si="75"/>
        <v/>
      </c>
      <c r="F778" t="str">
        <f t="shared" si="76"/>
        <v/>
      </c>
      <c r="G778" t="str">
        <f t="shared" si="77"/>
        <v/>
      </c>
      <c r="H778" t="str">
        <f t="shared" si="78"/>
        <v/>
      </c>
      <c r="J778" t="str">
        <f>"_"&amp;_xlfn.CONCAT(Leverancespecifikation!V781:BJ781,Leverancespecifikation!BN781:BZ781)</f>
        <v>_</v>
      </c>
    </row>
    <row r="779" spans="1:10" x14ac:dyDescent="0.25">
      <c r="A779" t="str">
        <f>Leverancespecifikation!C782</f>
        <v/>
      </c>
      <c r="B779" t="str">
        <f>IF(ISNUMBER(FIND("_ARK",Tabel2[[#This Row],[Kilde: 3. Leverancespecifikation
Sammenkædning af kolonnerne (Vxx:BJxx) &amp; (BNxx:BZxx)]],1)),"X","")</f>
        <v/>
      </c>
      <c r="C779" t="str">
        <f t="shared" si="73"/>
        <v/>
      </c>
      <c r="D779" t="str">
        <f t="shared" si="74"/>
        <v/>
      </c>
      <c r="E779" t="str">
        <f t="shared" si="75"/>
        <v/>
      </c>
      <c r="F779" t="str">
        <f t="shared" si="76"/>
        <v/>
      </c>
      <c r="G779" t="str">
        <f t="shared" si="77"/>
        <v/>
      </c>
      <c r="H779" t="str">
        <f t="shared" si="78"/>
        <v/>
      </c>
      <c r="J779" t="str">
        <f>"_"&amp;_xlfn.CONCAT(Leverancespecifikation!V782:BJ782,Leverancespecifikation!BN782:BZ782)</f>
        <v>_</v>
      </c>
    </row>
    <row r="780" spans="1:10" x14ac:dyDescent="0.25">
      <c r="A780" t="str">
        <f>Leverancespecifikation!C783</f>
        <v/>
      </c>
      <c r="B780" t="str">
        <f>IF(ISNUMBER(FIND("_ARK",Tabel2[[#This Row],[Kilde: 3. Leverancespecifikation
Sammenkædning af kolonnerne (Vxx:BJxx) &amp; (BNxx:BZxx)]],1)),"X","")</f>
        <v/>
      </c>
      <c r="C780" t="str">
        <f t="shared" si="73"/>
        <v/>
      </c>
      <c r="D780" t="str">
        <f t="shared" si="74"/>
        <v/>
      </c>
      <c r="E780" t="str">
        <f t="shared" si="75"/>
        <v/>
      </c>
      <c r="F780" t="str">
        <f t="shared" si="76"/>
        <v/>
      </c>
      <c r="G780" t="str">
        <f t="shared" si="77"/>
        <v/>
      </c>
      <c r="H780" t="str">
        <f t="shared" si="78"/>
        <v/>
      </c>
      <c r="J780" t="str">
        <f>"_"&amp;_xlfn.CONCAT(Leverancespecifikation!V783:BJ783,Leverancespecifikation!BN783:BZ783)</f>
        <v>_</v>
      </c>
    </row>
    <row r="781" spans="1:10" x14ac:dyDescent="0.25">
      <c r="A781" t="str">
        <f>Leverancespecifikation!C784</f>
        <v/>
      </c>
      <c r="B781" t="str">
        <f>IF(ISNUMBER(FIND("_ARK",Tabel2[[#This Row],[Kilde: 3. Leverancespecifikation
Sammenkædning af kolonnerne (Vxx:BJxx) &amp; (BNxx:BZxx)]],1)),"X","")</f>
        <v/>
      </c>
      <c r="C781" t="str">
        <f t="shared" si="73"/>
        <v/>
      </c>
      <c r="D781" t="str">
        <f t="shared" si="74"/>
        <v/>
      </c>
      <c r="E781" t="str">
        <f t="shared" si="75"/>
        <v/>
      </c>
      <c r="F781" t="str">
        <f t="shared" si="76"/>
        <v/>
      </c>
      <c r="G781" t="str">
        <f t="shared" si="77"/>
        <v/>
      </c>
      <c r="H781" t="str">
        <f t="shared" si="78"/>
        <v/>
      </c>
      <c r="J781" t="str">
        <f>"_"&amp;_xlfn.CONCAT(Leverancespecifikation!V784:BJ784,Leverancespecifikation!BN784:BZ784)</f>
        <v>_</v>
      </c>
    </row>
    <row r="782" spans="1:10" x14ac:dyDescent="0.25">
      <c r="A782" t="str">
        <f>Leverancespecifikation!C785</f>
        <v/>
      </c>
      <c r="B782" t="str">
        <f>IF(ISNUMBER(FIND("_ARK",Tabel2[[#This Row],[Kilde: 3. Leverancespecifikation
Sammenkædning af kolonnerne (Vxx:BJxx) &amp; (BNxx:BZxx)]],1)),"X","")</f>
        <v/>
      </c>
      <c r="C782" t="str">
        <f t="shared" si="73"/>
        <v/>
      </c>
      <c r="D782" t="str">
        <f t="shared" si="74"/>
        <v/>
      </c>
      <c r="E782" t="str">
        <f t="shared" si="75"/>
        <v/>
      </c>
      <c r="F782" t="str">
        <f t="shared" si="76"/>
        <v/>
      </c>
      <c r="G782" t="str">
        <f t="shared" si="77"/>
        <v/>
      </c>
      <c r="H782" t="str">
        <f t="shared" si="78"/>
        <v/>
      </c>
      <c r="J782" t="str">
        <f>"_"&amp;_xlfn.CONCAT(Leverancespecifikation!V785:BJ785,Leverancespecifikation!BN785:BZ785)</f>
        <v>_</v>
      </c>
    </row>
    <row r="783" spans="1:10" x14ac:dyDescent="0.25">
      <c r="A783" t="str">
        <f>Leverancespecifikation!C786</f>
        <v/>
      </c>
      <c r="B783" t="str">
        <f>IF(ISNUMBER(FIND("_ARK",Tabel2[[#This Row],[Kilde: 3. Leverancespecifikation
Sammenkædning af kolonnerne (Vxx:BJxx) &amp; (BNxx:BZxx)]],1)),"X","")</f>
        <v/>
      </c>
      <c r="C783" t="str">
        <f t="shared" si="73"/>
        <v/>
      </c>
      <c r="D783" t="str">
        <f t="shared" si="74"/>
        <v/>
      </c>
      <c r="E783" t="str">
        <f t="shared" si="75"/>
        <v/>
      </c>
      <c r="F783" t="str">
        <f t="shared" si="76"/>
        <v/>
      </c>
      <c r="G783" t="str">
        <f t="shared" si="77"/>
        <v/>
      </c>
      <c r="H783" t="str">
        <f t="shared" si="78"/>
        <v/>
      </c>
      <c r="J783" t="str">
        <f>"_"&amp;_xlfn.CONCAT(Leverancespecifikation!V786:BJ786,Leverancespecifikation!BN786:BZ786)</f>
        <v>_</v>
      </c>
    </row>
    <row r="784" spans="1:10" x14ac:dyDescent="0.25">
      <c r="A784" t="str">
        <f>Leverancespecifikation!C787</f>
        <v/>
      </c>
      <c r="B784" t="str">
        <f>IF(ISNUMBER(FIND("_ARK",Tabel2[[#This Row],[Kilde: 3. Leverancespecifikation
Sammenkædning af kolonnerne (Vxx:BJxx) &amp; (BNxx:BZxx)]],1)),"X","")</f>
        <v/>
      </c>
      <c r="C784" t="str">
        <f t="shared" si="73"/>
        <v/>
      </c>
      <c r="D784" t="str">
        <f t="shared" si="74"/>
        <v/>
      </c>
      <c r="E784" t="str">
        <f t="shared" si="75"/>
        <v/>
      </c>
      <c r="F784" t="str">
        <f t="shared" si="76"/>
        <v/>
      </c>
      <c r="G784" t="str">
        <f t="shared" si="77"/>
        <v/>
      </c>
      <c r="H784" t="str">
        <f t="shared" si="78"/>
        <v/>
      </c>
      <c r="J784" t="str">
        <f>"_"&amp;_xlfn.CONCAT(Leverancespecifikation!V787:BJ787,Leverancespecifikation!BN787:BZ787)</f>
        <v>_</v>
      </c>
    </row>
    <row r="785" spans="1:10" x14ac:dyDescent="0.25">
      <c r="A785" t="str">
        <f>Leverancespecifikation!C788</f>
        <v/>
      </c>
      <c r="B785" t="str">
        <f>IF(ISNUMBER(FIND("_ARK",Tabel2[[#This Row],[Kilde: 3. Leverancespecifikation
Sammenkædning af kolonnerne (Vxx:BJxx) &amp; (BNxx:BZxx)]],1)),"X","")</f>
        <v/>
      </c>
      <c r="C785" t="str">
        <f t="shared" si="73"/>
        <v/>
      </c>
      <c r="D785" t="str">
        <f t="shared" si="74"/>
        <v/>
      </c>
      <c r="E785" t="str">
        <f t="shared" si="75"/>
        <v/>
      </c>
      <c r="F785" t="str">
        <f t="shared" si="76"/>
        <v/>
      </c>
      <c r="G785" t="str">
        <f t="shared" si="77"/>
        <v/>
      </c>
      <c r="H785" t="str">
        <f t="shared" si="78"/>
        <v/>
      </c>
      <c r="J785" t="str">
        <f>"_"&amp;_xlfn.CONCAT(Leverancespecifikation!V788:BJ788,Leverancespecifikation!BN788:BZ788)</f>
        <v>_</v>
      </c>
    </row>
    <row r="786" spans="1:10" x14ac:dyDescent="0.25">
      <c r="A786" t="str">
        <f>Leverancespecifikation!C789</f>
        <v/>
      </c>
      <c r="B786" t="str">
        <f>IF(ISNUMBER(FIND("_ARK",Tabel2[[#This Row],[Kilde: 3. Leverancespecifikation
Sammenkædning af kolonnerne (Vxx:BJxx) &amp; (BNxx:BZxx)]],1)),"X","")</f>
        <v/>
      </c>
      <c r="C786" t="str">
        <f t="shared" si="73"/>
        <v/>
      </c>
      <c r="D786" t="str">
        <f t="shared" si="74"/>
        <v/>
      </c>
      <c r="E786" t="str">
        <f t="shared" si="75"/>
        <v/>
      </c>
      <c r="F786" t="str">
        <f t="shared" si="76"/>
        <v/>
      </c>
      <c r="G786" t="str">
        <f t="shared" si="77"/>
        <v/>
      </c>
      <c r="H786" t="str">
        <f t="shared" si="78"/>
        <v/>
      </c>
      <c r="J786" t="str">
        <f>"_"&amp;_xlfn.CONCAT(Leverancespecifikation!V789:BJ789,Leverancespecifikation!BN789:BZ789)</f>
        <v>_</v>
      </c>
    </row>
    <row r="787" spans="1:10" x14ac:dyDescent="0.25">
      <c r="A787" t="str">
        <f>Leverancespecifikation!C790</f>
        <v/>
      </c>
      <c r="B787" t="str">
        <f>IF(ISNUMBER(FIND("_ARK",Tabel2[[#This Row],[Kilde: 3. Leverancespecifikation
Sammenkædning af kolonnerne (Vxx:BJxx) &amp; (BNxx:BZxx)]],1)),"X","")</f>
        <v/>
      </c>
      <c r="C787" t="str">
        <f t="shared" si="73"/>
        <v/>
      </c>
      <c r="D787" t="str">
        <f t="shared" si="74"/>
        <v/>
      </c>
      <c r="E787" t="str">
        <f t="shared" si="75"/>
        <v/>
      </c>
      <c r="F787" t="str">
        <f t="shared" si="76"/>
        <v/>
      </c>
      <c r="G787" t="str">
        <f t="shared" si="77"/>
        <v/>
      </c>
      <c r="H787" t="str">
        <f t="shared" si="78"/>
        <v/>
      </c>
      <c r="J787" t="str">
        <f>"_"&amp;_xlfn.CONCAT(Leverancespecifikation!V790:BJ790,Leverancespecifikation!BN790:BZ790)</f>
        <v>_</v>
      </c>
    </row>
    <row r="788" spans="1:10" x14ac:dyDescent="0.25">
      <c r="A788" t="str">
        <f>Leverancespecifikation!C791</f>
        <v/>
      </c>
      <c r="B788" t="str">
        <f>IF(ISNUMBER(FIND("_ARK",Tabel2[[#This Row],[Kilde: 3. Leverancespecifikation
Sammenkædning af kolonnerne (Vxx:BJxx) &amp; (BNxx:BZxx)]],1)),"X","")</f>
        <v/>
      </c>
      <c r="C788" t="str">
        <f t="shared" si="73"/>
        <v/>
      </c>
      <c r="D788" t="str">
        <f t="shared" si="74"/>
        <v/>
      </c>
      <c r="E788" t="str">
        <f t="shared" si="75"/>
        <v/>
      </c>
      <c r="F788" t="str">
        <f t="shared" si="76"/>
        <v/>
      </c>
      <c r="G788" t="str">
        <f t="shared" si="77"/>
        <v/>
      </c>
      <c r="H788" t="str">
        <f t="shared" si="78"/>
        <v/>
      </c>
      <c r="J788" t="str">
        <f>"_"&amp;_xlfn.CONCAT(Leverancespecifikation!V791:BJ791,Leverancespecifikation!BN791:BZ791)</f>
        <v>_</v>
      </c>
    </row>
    <row r="789" spans="1:10" x14ac:dyDescent="0.25">
      <c r="A789" t="str">
        <f>Leverancespecifikation!C792</f>
        <v/>
      </c>
      <c r="B789" t="str">
        <f>IF(ISNUMBER(FIND("_ARK",Tabel2[[#This Row],[Kilde: 3. Leverancespecifikation
Sammenkædning af kolonnerne (Vxx:BJxx) &amp; (BNxx:BZxx)]],1)),"X","")</f>
        <v/>
      </c>
      <c r="C789" t="str">
        <f t="shared" si="73"/>
        <v/>
      </c>
      <c r="D789" t="str">
        <f t="shared" si="74"/>
        <v/>
      </c>
      <c r="E789" t="str">
        <f t="shared" si="75"/>
        <v/>
      </c>
      <c r="F789" t="str">
        <f t="shared" si="76"/>
        <v/>
      </c>
      <c r="G789" t="str">
        <f t="shared" si="77"/>
        <v/>
      </c>
      <c r="H789" t="str">
        <f t="shared" si="78"/>
        <v/>
      </c>
      <c r="J789" t="str">
        <f>"_"&amp;_xlfn.CONCAT(Leverancespecifikation!V792:BJ792,Leverancespecifikation!BN792:BZ792)</f>
        <v>_</v>
      </c>
    </row>
    <row r="790" spans="1:10" x14ac:dyDescent="0.25">
      <c r="A790" t="str">
        <f>Leverancespecifikation!C793</f>
        <v/>
      </c>
      <c r="B790" t="str">
        <f>IF(ISNUMBER(FIND("_ARK",Tabel2[[#This Row],[Kilde: 3. Leverancespecifikation
Sammenkædning af kolonnerne (Vxx:BJxx) &amp; (BNxx:BZxx)]],1)),"X","")</f>
        <v/>
      </c>
      <c r="C790" t="str">
        <f t="shared" si="73"/>
        <v/>
      </c>
      <c r="D790" t="str">
        <f t="shared" si="74"/>
        <v/>
      </c>
      <c r="E790" t="str">
        <f t="shared" si="75"/>
        <v/>
      </c>
      <c r="F790" t="str">
        <f t="shared" si="76"/>
        <v/>
      </c>
      <c r="G790" t="str">
        <f t="shared" si="77"/>
        <v/>
      </c>
      <c r="H790" t="str">
        <f t="shared" si="78"/>
        <v/>
      </c>
      <c r="J790" t="str">
        <f>"_"&amp;_xlfn.CONCAT(Leverancespecifikation!V793:BJ793,Leverancespecifikation!BN793:BZ793)</f>
        <v>_</v>
      </c>
    </row>
    <row r="791" spans="1:10" x14ac:dyDescent="0.25">
      <c r="A791" t="str">
        <f>Leverancespecifikation!C794</f>
        <v/>
      </c>
      <c r="B791" t="str">
        <f>IF(ISNUMBER(FIND("_ARK",Tabel2[[#This Row],[Kilde: 3. Leverancespecifikation
Sammenkædning af kolonnerne (Vxx:BJxx) &amp; (BNxx:BZxx)]],1)),"X","")</f>
        <v/>
      </c>
      <c r="C791" t="str">
        <f t="shared" si="73"/>
        <v/>
      </c>
      <c r="D791" t="str">
        <f t="shared" si="74"/>
        <v/>
      </c>
      <c r="E791" t="str">
        <f t="shared" si="75"/>
        <v/>
      </c>
      <c r="F791" t="str">
        <f t="shared" si="76"/>
        <v/>
      </c>
      <c r="G791" t="str">
        <f t="shared" si="77"/>
        <v/>
      </c>
      <c r="H791" t="str">
        <f t="shared" si="78"/>
        <v/>
      </c>
      <c r="J791" t="str">
        <f>"_"&amp;_xlfn.CONCAT(Leverancespecifikation!V794:BJ794,Leverancespecifikation!BN794:BZ794)</f>
        <v>_</v>
      </c>
    </row>
    <row r="792" spans="1:10" x14ac:dyDescent="0.25">
      <c r="A792" t="str">
        <f>Leverancespecifikation!C795</f>
        <v/>
      </c>
      <c r="B792" t="str">
        <f>IF(ISNUMBER(FIND("_ARK",Tabel2[[#This Row],[Kilde: 3. Leverancespecifikation
Sammenkædning af kolonnerne (Vxx:BJxx) &amp; (BNxx:BZxx)]],1)),"X","")</f>
        <v/>
      </c>
      <c r="C792" t="str">
        <f t="shared" si="73"/>
        <v/>
      </c>
      <c r="D792" t="str">
        <f t="shared" si="74"/>
        <v/>
      </c>
      <c r="E792" t="str">
        <f t="shared" si="75"/>
        <v/>
      </c>
      <c r="F792" t="str">
        <f t="shared" si="76"/>
        <v/>
      </c>
      <c r="G792" t="str">
        <f t="shared" si="77"/>
        <v/>
      </c>
      <c r="H792" t="str">
        <f t="shared" si="78"/>
        <v/>
      </c>
      <c r="J792" t="str">
        <f>"_"&amp;_xlfn.CONCAT(Leverancespecifikation!V795:BJ795,Leverancespecifikation!BN795:BZ795)</f>
        <v>_</v>
      </c>
    </row>
    <row r="793" spans="1:10" x14ac:dyDescent="0.25">
      <c r="A793" t="str">
        <f>Leverancespecifikation!C796</f>
        <v/>
      </c>
      <c r="B793" t="str">
        <f>IF(ISNUMBER(FIND("_ARK",Tabel2[[#This Row],[Kilde: 3. Leverancespecifikation
Sammenkædning af kolonnerne (Vxx:BJxx) &amp; (BNxx:BZxx)]],1)),"X","")</f>
        <v/>
      </c>
      <c r="C793" t="str">
        <f t="shared" si="73"/>
        <v/>
      </c>
      <c r="D793" t="str">
        <f t="shared" si="74"/>
        <v/>
      </c>
      <c r="E793" t="str">
        <f t="shared" si="75"/>
        <v/>
      </c>
      <c r="F793" t="str">
        <f t="shared" si="76"/>
        <v/>
      </c>
      <c r="G793" t="str">
        <f t="shared" si="77"/>
        <v/>
      </c>
      <c r="H793" t="str">
        <f t="shared" si="78"/>
        <v/>
      </c>
      <c r="J793" t="str">
        <f>"_"&amp;_xlfn.CONCAT(Leverancespecifikation!V796:BJ796,Leverancespecifikation!BN796:BZ796)</f>
        <v>_</v>
      </c>
    </row>
    <row r="794" spans="1:10" x14ac:dyDescent="0.25">
      <c r="A794" t="str">
        <f>Leverancespecifikation!C797</f>
        <v/>
      </c>
      <c r="B794" t="str">
        <f>IF(ISNUMBER(FIND("_ARK",Tabel2[[#This Row],[Kilde: 3. Leverancespecifikation
Sammenkædning af kolonnerne (Vxx:BJxx) &amp; (BNxx:BZxx)]],1)),"X","")</f>
        <v/>
      </c>
      <c r="C794" t="str">
        <f t="shared" si="73"/>
        <v/>
      </c>
      <c r="D794" t="str">
        <f t="shared" si="74"/>
        <v/>
      </c>
      <c r="E794" t="str">
        <f t="shared" si="75"/>
        <v/>
      </c>
      <c r="F794" t="str">
        <f t="shared" si="76"/>
        <v/>
      </c>
      <c r="G794" t="str">
        <f t="shared" si="77"/>
        <v/>
      </c>
      <c r="H794" t="str">
        <f t="shared" si="78"/>
        <v/>
      </c>
      <c r="J794" t="str">
        <f>"_"&amp;_xlfn.CONCAT(Leverancespecifikation!V797:BJ797,Leverancespecifikation!BN797:BZ797)</f>
        <v>_</v>
      </c>
    </row>
    <row r="795" spans="1:10" x14ac:dyDescent="0.25">
      <c r="A795" t="str">
        <f>Leverancespecifikation!C798</f>
        <v/>
      </c>
      <c r="B795" t="str">
        <f>IF(ISNUMBER(FIND("_ARK",Tabel2[[#This Row],[Kilde: 3. Leverancespecifikation
Sammenkædning af kolonnerne (Vxx:BJxx) &amp; (BNxx:BZxx)]],1)),"X","")</f>
        <v/>
      </c>
      <c r="C795" t="str">
        <f t="shared" si="73"/>
        <v/>
      </c>
      <c r="D795" t="str">
        <f t="shared" si="74"/>
        <v/>
      </c>
      <c r="E795" t="str">
        <f t="shared" si="75"/>
        <v/>
      </c>
      <c r="F795" t="str">
        <f t="shared" si="76"/>
        <v/>
      </c>
      <c r="G795" t="str">
        <f t="shared" si="77"/>
        <v/>
      </c>
      <c r="H795" t="str">
        <f t="shared" si="78"/>
        <v/>
      </c>
      <c r="J795" t="str">
        <f>"_"&amp;_xlfn.CONCAT(Leverancespecifikation!V798:BJ798,Leverancespecifikation!BN798:BZ798)</f>
        <v>_</v>
      </c>
    </row>
    <row r="796" spans="1:10" x14ac:dyDescent="0.25">
      <c r="A796" t="str">
        <f>Leverancespecifikation!C799</f>
        <v/>
      </c>
      <c r="B796" t="str">
        <f>IF(ISNUMBER(FIND("_ARK",Tabel2[[#This Row],[Kilde: 3. Leverancespecifikation
Sammenkædning af kolonnerne (Vxx:BJxx) &amp; (BNxx:BZxx)]],1)),"X","")</f>
        <v/>
      </c>
      <c r="C796" t="str">
        <f t="shared" si="73"/>
        <v/>
      </c>
      <c r="D796" t="str">
        <f t="shared" si="74"/>
        <v/>
      </c>
      <c r="E796" t="str">
        <f t="shared" si="75"/>
        <v/>
      </c>
      <c r="F796" t="str">
        <f t="shared" si="76"/>
        <v/>
      </c>
      <c r="G796" t="str">
        <f t="shared" si="77"/>
        <v/>
      </c>
      <c r="H796" t="str">
        <f t="shared" si="78"/>
        <v/>
      </c>
      <c r="J796" t="str">
        <f>"_"&amp;_xlfn.CONCAT(Leverancespecifikation!V799:BJ799,Leverancespecifikation!BN799:BZ799)</f>
        <v>_</v>
      </c>
    </row>
    <row r="797" spans="1:10" x14ac:dyDescent="0.25">
      <c r="A797" t="str">
        <f>Leverancespecifikation!C800</f>
        <v/>
      </c>
      <c r="B797" t="str">
        <f>IF(ISNUMBER(FIND("_ARK",Tabel2[[#This Row],[Kilde: 3. Leverancespecifikation
Sammenkædning af kolonnerne (Vxx:BJxx) &amp; (BNxx:BZxx)]],1)),"X","")</f>
        <v/>
      </c>
      <c r="C797" t="str">
        <f t="shared" si="73"/>
        <v/>
      </c>
      <c r="D797" t="str">
        <f t="shared" si="74"/>
        <v/>
      </c>
      <c r="E797" t="str">
        <f t="shared" si="75"/>
        <v/>
      </c>
      <c r="F797" t="str">
        <f t="shared" si="76"/>
        <v/>
      </c>
      <c r="G797" t="str">
        <f t="shared" si="77"/>
        <v/>
      </c>
      <c r="H797" t="str">
        <f t="shared" si="78"/>
        <v/>
      </c>
      <c r="J797" t="str">
        <f>"_"&amp;_xlfn.CONCAT(Leverancespecifikation!V800:BJ800,Leverancespecifikation!BN800:BZ800)</f>
        <v>_</v>
      </c>
    </row>
    <row r="798" spans="1:10" x14ac:dyDescent="0.25">
      <c r="A798" t="str">
        <f>Leverancespecifikation!C801</f>
        <v/>
      </c>
      <c r="B798" t="str">
        <f>IF(ISNUMBER(FIND("_ARK",Tabel2[[#This Row],[Kilde: 3. Leverancespecifikation
Sammenkædning af kolonnerne (Vxx:BJxx) &amp; (BNxx:BZxx)]],1)),"X","")</f>
        <v/>
      </c>
      <c r="C798" t="str">
        <f t="shared" si="73"/>
        <v/>
      </c>
      <c r="D798" t="str">
        <f t="shared" si="74"/>
        <v/>
      </c>
      <c r="E798" t="str">
        <f t="shared" si="75"/>
        <v/>
      </c>
      <c r="F798" t="str">
        <f t="shared" si="76"/>
        <v/>
      </c>
      <c r="G798" t="str">
        <f t="shared" si="77"/>
        <v/>
      </c>
      <c r="H798" t="str">
        <f t="shared" si="78"/>
        <v/>
      </c>
      <c r="J798" t="str">
        <f>"_"&amp;_xlfn.CONCAT(Leverancespecifikation!V801:BJ801,Leverancespecifikation!BN801:BZ801)</f>
        <v>_</v>
      </c>
    </row>
    <row r="799" spans="1:10" x14ac:dyDescent="0.25">
      <c r="A799" t="str">
        <f>Leverancespecifikation!C802</f>
        <v/>
      </c>
      <c r="B799" t="str">
        <f>IF(ISNUMBER(FIND("_ARK",Tabel2[[#This Row],[Kilde: 3. Leverancespecifikation
Sammenkædning af kolonnerne (Vxx:BJxx) &amp; (BNxx:BZxx)]],1)),"X","")</f>
        <v/>
      </c>
      <c r="C799" t="str">
        <f t="shared" si="73"/>
        <v/>
      </c>
      <c r="D799" t="str">
        <f t="shared" si="74"/>
        <v/>
      </c>
      <c r="E799" t="str">
        <f t="shared" si="75"/>
        <v/>
      </c>
      <c r="F799" t="str">
        <f t="shared" si="76"/>
        <v/>
      </c>
      <c r="G799" t="str">
        <f t="shared" si="77"/>
        <v/>
      </c>
      <c r="H799" t="str">
        <f t="shared" si="78"/>
        <v/>
      </c>
      <c r="J799" t="str">
        <f>"_"&amp;_xlfn.CONCAT(Leverancespecifikation!V802:BJ802,Leverancespecifikation!BN802:BZ802)</f>
        <v>_</v>
      </c>
    </row>
    <row r="800" spans="1:10" x14ac:dyDescent="0.25">
      <c r="A800" t="str">
        <f>Leverancespecifikation!C803</f>
        <v/>
      </c>
      <c r="B800" t="str">
        <f>IF(ISNUMBER(FIND("_ARK",Tabel2[[#This Row],[Kilde: 3. Leverancespecifikation
Sammenkædning af kolonnerne (Vxx:BJxx) &amp; (BNxx:BZxx)]],1)),"X","")</f>
        <v/>
      </c>
      <c r="C800" t="str">
        <f t="shared" si="73"/>
        <v/>
      </c>
      <c r="D800" t="str">
        <f t="shared" si="74"/>
        <v/>
      </c>
      <c r="E800" t="str">
        <f t="shared" si="75"/>
        <v/>
      </c>
      <c r="F800" t="str">
        <f t="shared" si="76"/>
        <v/>
      </c>
      <c r="G800" t="str">
        <f t="shared" si="77"/>
        <v/>
      </c>
      <c r="H800" t="str">
        <f t="shared" si="78"/>
        <v/>
      </c>
      <c r="J800" t="str">
        <f>"_"&amp;_xlfn.CONCAT(Leverancespecifikation!V803:BJ803,Leverancespecifikation!BN803:BZ803)</f>
        <v>_</v>
      </c>
    </row>
    <row r="801" spans="1:10" x14ac:dyDescent="0.25">
      <c r="A801" t="str">
        <f>Leverancespecifikation!C804</f>
        <v/>
      </c>
      <c r="B801" t="str">
        <f>IF(ISNUMBER(FIND("_ARK",Tabel2[[#This Row],[Kilde: 3. Leverancespecifikation
Sammenkædning af kolonnerne (Vxx:BJxx) &amp; (BNxx:BZxx)]],1)),"X","")</f>
        <v/>
      </c>
      <c r="C801" t="str">
        <f t="shared" si="73"/>
        <v/>
      </c>
      <c r="D801" t="str">
        <f t="shared" si="74"/>
        <v/>
      </c>
      <c r="E801" t="str">
        <f t="shared" si="75"/>
        <v/>
      </c>
      <c r="F801" t="str">
        <f t="shared" si="76"/>
        <v/>
      </c>
      <c r="G801" t="str">
        <f t="shared" si="77"/>
        <v/>
      </c>
      <c r="H801" t="str">
        <f t="shared" si="78"/>
        <v/>
      </c>
      <c r="J801" t="str">
        <f>"_"&amp;_xlfn.CONCAT(Leverancespecifikation!V804:BJ804,Leverancespecifikation!BN804:BZ804)</f>
        <v>_</v>
      </c>
    </row>
    <row r="802" spans="1:10" x14ac:dyDescent="0.25">
      <c r="A802" t="str">
        <f>Leverancespecifikation!C805</f>
        <v/>
      </c>
      <c r="B802" t="str">
        <f>IF(ISNUMBER(FIND("_ARK",Tabel2[[#This Row],[Kilde: 3. Leverancespecifikation
Sammenkædning af kolonnerne (Vxx:BJxx) &amp; (BNxx:BZxx)]],1)),"X","")</f>
        <v/>
      </c>
      <c r="C802" t="str">
        <f t="shared" si="73"/>
        <v/>
      </c>
      <c r="D802" t="str">
        <f t="shared" si="74"/>
        <v/>
      </c>
      <c r="E802" t="str">
        <f t="shared" si="75"/>
        <v/>
      </c>
      <c r="F802" t="str">
        <f t="shared" si="76"/>
        <v/>
      </c>
      <c r="G802" t="str">
        <f t="shared" si="77"/>
        <v/>
      </c>
      <c r="H802" t="str">
        <f t="shared" si="78"/>
        <v/>
      </c>
      <c r="J802" t="str">
        <f>"_"&amp;_xlfn.CONCAT(Leverancespecifikation!V805:BJ805,Leverancespecifikation!BN805:BZ805)</f>
        <v>_</v>
      </c>
    </row>
    <row r="803" spans="1:10" x14ac:dyDescent="0.25">
      <c r="A803" t="str">
        <f>Leverancespecifikation!C806</f>
        <v/>
      </c>
      <c r="B803" t="str">
        <f>IF(ISNUMBER(FIND("_ARK",Tabel2[[#This Row],[Kilde: 3. Leverancespecifikation
Sammenkædning af kolonnerne (Vxx:BJxx) &amp; (BNxx:BZxx)]],1)),"X","")</f>
        <v/>
      </c>
      <c r="C803" t="str">
        <f t="shared" si="73"/>
        <v/>
      </c>
      <c r="D803" t="str">
        <f t="shared" si="74"/>
        <v/>
      </c>
      <c r="E803" t="str">
        <f t="shared" si="75"/>
        <v/>
      </c>
      <c r="F803" t="str">
        <f t="shared" si="76"/>
        <v/>
      </c>
      <c r="G803" t="str">
        <f t="shared" si="77"/>
        <v/>
      </c>
      <c r="H803" t="str">
        <f t="shared" si="78"/>
        <v/>
      </c>
      <c r="J803" t="str">
        <f>"_"&amp;_xlfn.CONCAT(Leverancespecifikation!V806:BJ806,Leverancespecifikation!BN806:BZ806)</f>
        <v>_</v>
      </c>
    </row>
    <row r="804" spans="1:10" x14ac:dyDescent="0.25">
      <c r="A804" t="str">
        <f>Leverancespecifikation!C807</f>
        <v/>
      </c>
      <c r="B804" t="str">
        <f>IF(ISNUMBER(FIND("_ARK",Tabel2[[#This Row],[Kilde: 3. Leverancespecifikation
Sammenkædning af kolonnerne (Vxx:BJxx) &amp; (BNxx:BZxx)]],1)),"X","")</f>
        <v/>
      </c>
      <c r="C804" t="str">
        <f t="shared" si="73"/>
        <v/>
      </c>
      <c r="D804" t="str">
        <f t="shared" si="74"/>
        <v/>
      </c>
      <c r="E804" t="str">
        <f t="shared" si="75"/>
        <v/>
      </c>
      <c r="F804" t="str">
        <f t="shared" si="76"/>
        <v/>
      </c>
      <c r="G804" t="str">
        <f t="shared" si="77"/>
        <v/>
      </c>
      <c r="H804" t="str">
        <f t="shared" si="78"/>
        <v/>
      </c>
      <c r="J804" t="str">
        <f>"_"&amp;_xlfn.CONCAT(Leverancespecifikation!V807:BJ807,Leverancespecifikation!BN807:BZ807)</f>
        <v>_</v>
      </c>
    </row>
    <row r="805" spans="1:10" x14ac:dyDescent="0.25">
      <c r="A805" t="str">
        <f>Leverancespecifikation!C808</f>
        <v/>
      </c>
      <c r="B805" t="str">
        <f>IF(ISNUMBER(FIND("_ARK",Tabel2[[#This Row],[Kilde: 3. Leverancespecifikation
Sammenkædning af kolonnerne (Vxx:BJxx) &amp; (BNxx:BZxx)]],1)),"X","")</f>
        <v/>
      </c>
      <c r="C805" t="str">
        <f t="shared" si="73"/>
        <v/>
      </c>
      <c r="D805" t="str">
        <f t="shared" si="74"/>
        <v/>
      </c>
      <c r="E805" t="str">
        <f t="shared" si="75"/>
        <v/>
      </c>
      <c r="F805" t="str">
        <f t="shared" si="76"/>
        <v/>
      </c>
      <c r="G805" t="str">
        <f t="shared" si="77"/>
        <v/>
      </c>
      <c r="H805" t="str">
        <f t="shared" si="78"/>
        <v/>
      </c>
      <c r="J805" t="str">
        <f>"_"&amp;_xlfn.CONCAT(Leverancespecifikation!V808:BJ808,Leverancespecifikation!BN808:BZ808)</f>
        <v>_</v>
      </c>
    </row>
    <row r="806" spans="1:10" x14ac:dyDescent="0.25">
      <c r="A806" t="str">
        <f>Leverancespecifikation!C809</f>
        <v/>
      </c>
      <c r="B806" t="str">
        <f>IF(ISNUMBER(FIND("_ARK",Tabel2[[#This Row],[Kilde: 3. Leverancespecifikation
Sammenkædning af kolonnerne (Vxx:BJxx) &amp; (BNxx:BZxx)]],1)),"X","")</f>
        <v/>
      </c>
      <c r="C806" t="str">
        <f t="shared" si="73"/>
        <v/>
      </c>
      <c r="D806" t="str">
        <f t="shared" si="74"/>
        <v/>
      </c>
      <c r="E806" t="str">
        <f t="shared" si="75"/>
        <v/>
      </c>
      <c r="F806" t="str">
        <f t="shared" si="76"/>
        <v/>
      </c>
      <c r="G806" t="str">
        <f t="shared" si="77"/>
        <v/>
      </c>
      <c r="H806" t="str">
        <f t="shared" si="78"/>
        <v/>
      </c>
      <c r="J806" t="str">
        <f>"_"&amp;_xlfn.CONCAT(Leverancespecifikation!V809:BJ809,Leverancespecifikation!BN809:BZ809)</f>
        <v>_</v>
      </c>
    </row>
    <row r="807" spans="1:10" x14ac:dyDescent="0.25">
      <c r="A807" t="str">
        <f>Leverancespecifikation!C810</f>
        <v/>
      </c>
      <c r="B807" t="str">
        <f>IF(ISNUMBER(FIND("_ARK",Tabel2[[#This Row],[Kilde: 3. Leverancespecifikation
Sammenkædning af kolonnerne (Vxx:BJxx) &amp; (BNxx:BZxx)]],1)),"X","")</f>
        <v/>
      </c>
      <c r="C807" t="str">
        <f t="shared" si="73"/>
        <v/>
      </c>
      <c r="D807" t="str">
        <f t="shared" si="74"/>
        <v/>
      </c>
      <c r="E807" t="str">
        <f t="shared" si="75"/>
        <v/>
      </c>
      <c r="F807" t="str">
        <f t="shared" si="76"/>
        <v/>
      </c>
      <c r="G807" t="str">
        <f t="shared" si="77"/>
        <v/>
      </c>
      <c r="H807" t="str">
        <f t="shared" si="78"/>
        <v/>
      </c>
      <c r="J807" t="str">
        <f>"_"&amp;_xlfn.CONCAT(Leverancespecifikation!V810:BJ810,Leverancespecifikation!BN810:BZ810)</f>
        <v>_</v>
      </c>
    </row>
    <row r="808" spans="1:10" x14ac:dyDescent="0.25">
      <c r="A808" t="str">
        <f>Leverancespecifikation!C811</f>
        <v/>
      </c>
      <c r="B808" t="str">
        <f>IF(ISNUMBER(FIND("_ARK",Tabel2[[#This Row],[Kilde: 3. Leverancespecifikation
Sammenkædning af kolonnerne (Vxx:BJxx) &amp; (BNxx:BZxx)]],1)),"X","")</f>
        <v/>
      </c>
      <c r="C808" t="str">
        <f t="shared" si="73"/>
        <v/>
      </c>
      <c r="D808" t="str">
        <f t="shared" si="74"/>
        <v/>
      </c>
      <c r="E808" t="str">
        <f t="shared" si="75"/>
        <v/>
      </c>
      <c r="F808" t="str">
        <f t="shared" si="76"/>
        <v/>
      </c>
      <c r="G808" t="str">
        <f t="shared" si="77"/>
        <v/>
      </c>
      <c r="H808" t="str">
        <f t="shared" si="78"/>
        <v/>
      </c>
      <c r="J808" t="str">
        <f>"_"&amp;_xlfn.CONCAT(Leverancespecifikation!V811:BJ811,Leverancespecifikation!BN811:BZ811)</f>
        <v>_</v>
      </c>
    </row>
    <row r="809" spans="1:10" x14ac:dyDescent="0.25">
      <c r="A809" t="str">
        <f>Leverancespecifikation!C812</f>
        <v/>
      </c>
      <c r="B809" t="str">
        <f>IF(ISNUMBER(FIND("_ARK",Tabel2[[#This Row],[Kilde: 3. Leverancespecifikation
Sammenkædning af kolonnerne (Vxx:BJxx) &amp; (BNxx:BZxx)]],1)),"X","")</f>
        <v/>
      </c>
      <c r="C809" t="str">
        <f t="shared" si="73"/>
        <v/>
      </c>
      <c r="D809" t="str">
        <f t="shared" si="74"/>
        <v/>
      </c>
      <c r="E809" t="str">
        <f t="shared" si="75"/>
        <v/>
      </c>
      <c r="F809" t="str">
        <f t="shared" si="76"/>
        <v/>
      </c>
      <c r="G809" t="str">
        <f t="shared" si="77"/>
        <v/>
      </c>
      <c r="H809" t="str">
        <f t="shared" si="78"/>
        <v/>
      </c>
      <c r="J809" t="str">
        <f>"_"&amp;_xlfn.CONCAT(Leverancespecifikation!V812:BJ812,Leverancespecifikation!BN812:BZ812)</f>
        <v>_</v>
      </c>
    </row>
    <row r="810" spans="1:10" x14ac:dyDescent="0.25">
      <c r="A810" t="str">
        <f>Leverancespecifikation!C813</f>
        <v/>
      </c>
      <c r="B810" t="str">
        <f>IF(ISNUMBER(FIND("_ARK",Tabel2[[#This Row],[Kilde: 3. Leverancespecifikation
Sammenkædning af kolonnerne (Vxx:BJxx) &amp; (BNxx:BZxx)]],1)),"X","")</f>
        <v/>
      </c>
      <c r="C810" t="str">
        <f t="shared" si="73"/>
        <v/>
      </c>
      <c r="D810" t="str">
        <f t="shared" si="74"/>
        <v/>
      </c>
      <c r="E810" t="str">
        <f t="shared" si="75"/>
        <v/>
      </c>
      <c r="F810" t="str">
        <f t="shared" si="76"/>
        <v/>
      </c>
      <c r="G810" t="str">
        <f t="shared" si="77"/>
        <v/>
      </c>
      <c r="H810" t="str">
        <f t="shared" si="78"/>
        <v/>
      </c>
      <c r="J810" t="str">
        <f>"_"&amp;_xlfn.CONCAT(Leverancespecifikation!V813:BJ813,Leverancespecifikation!BN813:BZ813)</f>
        <v>_</v>
      </c>
    </row>
    <row r="811" spans="1:10" x14ac:dyDescent="0.25">
      <c r="A811" t="str">
        <f>Leverancespecifikation!C814</f>
        <v/>
      </c>
      <c r="B811" t="str">
        <f>IF(ISNUMBER(FIND("_ARK",Tabel2[[#This Row],[Kilde: 3. Leverancespecifikation
Sammenkædning af kolonnerne (Vxx:BJxx) &amp; (BNxx:BZxx)]],1)),"X","")</f>
        <v/>
      </c>
      <c r="C811" t="str">
        <f t="shared" si="73"/>
        <v/>
      </c>
      <c r="D811" t="str">
        <f t="shared" si="74"/>
        <v/>
      </c>
      <c r="E811" t="str">
        <f t="shared" si="75"/>
        <v/>
      </c>
      <c r="F811" t="str">
        <f t="shared" si="76"/>
        <v/>
      </c>
      <c r="G811" t="str">
        <f t="shared" si="77"/>
        <v/>
      </c>
      <c r="H811" t="str">
        <f t="shared" si="78"/>
        <v/>
      </c>
      <c r="J811" t="str">
        <f>"_"&amp;_xlfn.CONCAT(Leverancespecifikation!V814:BJ814,Leverancespecifikation!BN814:BZ814)</f>
        <v>_</v>
      </c>
    </row>
    <row r="812" spans="1:10" x14ac:dyDescent="0.25">
      <c r="A812" t="str">
        <f>Leverancespecifikation!C815</f>
        <v/>
      </c>
      <c r="B812" t="str">
        <f>IF(ISNUMBER(FIND("_ARK",Tabel2[[#This Row],[Kilde: 3. Leverancespecifikation
Sammenkædning af kolonnerne (Vxx:BJxx) &amp; (BNxx:BZxx)]],1)),"X","")</f>
        <v/>
      </c>
      <c r="C812" t="str">
        <f t="shared" si="73"/>
        <v/>
      </c>
      <c r="D812" t="str">
        <f t="shared" si="74"/>
        <v/>
      </c>
      <c r="E812" t="str">
        <f t="shared" si="75"/>
        <v/>
      </c>
      <c r="F812" t="str">
        <f t="shared" si="76"/>
        <v/>
      </c>
      <c r="G812" t="str">
        <f t="shared" si="77"/>
        <v/>
      </c>
      <c r="H812" t="str">
        <f t="shared" si="78"/>
        <v/>
      </c>
      <c r="J812" t="str">
        <f>"_"&amp;_xlfn.CONCAT(Leverancespecifikation!V815:BJ815,Leverancespecifikation!BN815:BZ815)</f>
        <v>_</v>
      </c>
    </row>
    <row r="813" spans="1:10" x14ac:dyDescent="0.25">
      <c r="A813" t="str">
        <f>Leverancespecifikation!C816</f>
        <v/>
      </c>
      <c r="B813" t="str">
        <f>IF(ISNUMBER(FIND("_ARK",Tabel2[[#This Row],[Kilde: 3. Leverancespecifikation
Sammenkædning af kolonnerne (Vxx:BJxx) &amp; (BNxx:BZxx)]],1)),"X","")</f>
        <v/>
      </c>
      <c r="C813" t="str">
        <f t="shared" si="73"/>
        <v/>
      </c>
      <c r="D813" t="str">
        <f t="shared" si="74"/>
        <v/>
      </c>
      <c r="E813" t="str">
        <f t="shared" si="75"/>
        <v/>
      </c>
      <c r="F813" t="str">
        <f t="shared" si="76"/>
        <v/>
      </c>
      <c r="G813" t="str">
        <f t="shared" si="77"/>
        <v/>
      </c>
      <c r="H813" t="str">
        <f t="shared" si="78"/>
        <v/>
      </c>
      <c r="J813" t="str">
        <f>"_"&amp;_xlfn.CONCAT(Leverancespecifikation!V816:BJ816,Leverancespecifikation!BN816:BZ816)</f>
        <v>_</v>
      </c>
    </row>
    <row r="814" spans="1:10" x14ac:dyDescent="0.25">
      <c r="A814" t="str">
        <f>Leverancespecifikation!C817</f>
        <v/>
      </c>
      <c r="B814" t="str">
        <f>IF(ISNUMBER(FIND("_ARK",Tabel2[[#This Row],[Kilde: 3. Leverancespecifikation
Sammenkædning af kolonnerne (Vxx:BJxx) &amp; (BNxx:BZxx)]],1)),"X","")</f>
        <v/>
      </c>
      <c r="C814" t="str">
        <f t="shared" si="73"/>
        <v/>
      </c>
      <c r="D814" t="str">
        <f t="shared" si="74"/>
        <v/>
      </c>
      <c r="E814" t="str">
        <f t="shared" si="75"/>
        <v/>
      </c>
      <c r="F814" t="str">
        <f t="shared" si="76"/>
        <v/>
      </c>
      <c r="G814" t="str">
        <f t="shared" si="77"/>
        <v/>
      </c>
      <c r="H814" t="str">
        <f t="shared" si="78"/>
        <v/>
      </c>
      <c r="J814" t="str">
        <f>"_"&amp;_xlfn.CONCAT(Leverancespecifikation!V817:BJ817,Leverancespecifikation!BN817:BZ817)</f>
        <v>_</v>
      </c>
    </row>
    <row r="815" spans="1:10" x14ac:dyDescent="0.25">
      <c r="A815" t="str">
        <f>Leverancespecifikation!C818</f>
        <v/>
      </c>
      <c r="B815" t="str">
        <f>IF(ISNUMBER(FIND("_ARK",Tabel2[[#This Row],[Kilde: 3. Leverancespecifikation
Sammenkædning af kolonnerne (Vxx:BJxx) &amp; (BNxx:BZxx)]],1)),"X","")</f>
        <v/>
      </c>
      <c r="C815" t="str">
        <f t="shared" si="73"/>
        <v/>
      </c>
      <c r="D815" t="str">
        <f t="shared" si="74"/>
        <v/>
      </c>
      <c r="E815" t="str">
        <f t="shared" si="75"/>
        <v/>
      </c>
      <c r="F815" t="str">
        <f t="shared" si="76"/>
        <v/>
      </c>
      <c r="G815" t="str">
        <f t="shared" si="77"/>
        <v/>
      </c>
      <c r="H815" t="str">
        <f t="shared" si="78"/>
        <v/>
      </c>
      <c r="J815" t="str">
        <f>"_"&amp;_xlfn.CONCAT(Leverancespecifikation!V818:BJ818,Leverancespecifikation!BN818:BZ818)</f>
        <v>_</v>
      </c>
    </row>
    <row r="816" spans="1:10" x14ac:dyDescent="0.25">
      <c r="A816" t="str">
        <f>Leverancespecifikation!C819</f>
        <v/>
      </c>
      <c r="B816" t="str">
        <f>IF(ISNUMBER(FIND("_ARK",Tabel2[[#This Row],[Kilde: 3. Leverancespecifikation
Sammenkædning af kolonnerne (Vxx:BJxx) &amp; (BNxx:BZxx)]],1)),"X","")</f>
        <v/>
      </c>
      <c r="C816" t="str">
        <f t="shared" si="73"/>
        <v/>
      </c>
      <c r="D816" t="str">
        <f t="shared" si="74"/>
        <v/>
      </c>
      <c r="E816" t="str">
        <f t="shared" si="75"/>
        <v/>
      </c>
      <c r="F816" t="str">
        <f t="shared" si="76"/>
        <v/>
      </c>
      <c r="G816" t="str">
        <f t="shared" si="77"/>
        <v/>
      </c>
      <c r="H816" t="str">
        <f t="shared" si="78"/>
        <v/>
      </c>
      <c r="J816" t="str">
        <f>"_"&amp;_xlfn.CONCAT(Leverancespecifikation!V819:BJ819,Leverancespecifikation!BN819:BZ819)</f>
        <v>_</v>
      </c>
    </row>
    <row r="817" spans="1:10" x14ac:dyDescent="0.25">
      <c r="A817" t="str">
        <f>Leverancespecifikation!C820</f>
        <v/>
      </c>
      <c r="B817" t="str">
        <f>IF(ISNUMBER(FIND("_ARK",Tabel2[[#This Row],[Kilde: 3. Leverancespecifikation
Sammenkædning af kolonnerne (Vxx:BJxx) &amp; (BNxx:BZxx)]],1)),"X","")</f>
        <v/>
      </c>
      <c r="C817" t="str">
        <f t="shared" si="73"/>
        <v/>
      </c>
      <c r="D817" t="str">
        <f t="shared" si="74"/>
        <v/>
      </c>
      <c r="E817" t="str">
        <f t="shared" si="75"/>
        <v/>
      </c>
      <c r="F817" t="str">
        <f t="shared" si="76"/>
        <v/>
      </c>
      <c r="G817" t="str">
        <f t="shared" si="77"/>
        <v/>
      </c>
      <c r="H817" t="str">
        <f t="shared" si="78"/>
        <v/>
      </c>
      <c r="J817" t="str">
        <f>"_"&amp;_xlfn.CONCAT(Leverancespecifikation!V820:BJ820,Leverancespecifikation!BN820:BZ820)</f>
        <v>_</v>
      </c>
    </row>
    <row r="818" spans="1:10" x14ac:dyDescent="0.25">
      <c r="A818" t="str">
        <f>Leverancespecifikation!C821</f>
        <v/>
      </c>
      <c r="B818" t="str">
        <f>IF(ISNUMBER(FIND("_ARK",Tabel2[[#This Row],[Kilde: 3. Leverancespecifikation
Sammenkædning af kolonnerne (Vxx:BJxx) &amp; (BNxx:BZxx)]],1)),"X","")</f>
        <v/>
      </c>
      <c r="C818" t="str">
        <f t="shared" si="73"/>
        <v/>
      </c>
      <c r="D818" t="str">
        <f t="shared" si="74"/>
        <v/>
      </c>
      <c r="E818" t="str">
        <f t="shared" si="75"/>
        <v/>
      </c>
      <c r="F818" t="str">
        <f t="shared" si="76"/>
        <v/>
      </c>
      <c r="G818" t="str">
        <f t="shared" si="77"/>
        <v/>
      </c>
      <c r="H818" t="str">
        <f t="shared" si="78"/>
        <v/>
      </c>
      <c r="J818" t="str">
        <f>"_"&amp;_xlfn.CONCAT(Leverancespecifikation!V821:BJ821,Leverancespecifikation!BN821:BZ821)</f>
        <v>_</v>
      </c>
    </row>
    <row r="819" spans="1:10" x14ac:dyDescent="0.25">
      <c r="A819" t="str">
        <f>Leverancespecifikation!C822</f>
        <v/>
      </c>
      <c r="B819" t="str">
        <f>IF(ISNUMBER(FIND("_ARK",Tabel2[[#This Row],[Kilde: 3. Leverancespecifikation
Sammenkædning af kolonnerne (Vxx:BJxx) &amp; (BNxx:BZxx)]],1)),"X","")</f>
        <v/>
      </c>
      <c r="C819" t="str">
        <f t="shared" si="73"/>
        <v/>
      </c>
      <c r="D819" t="str">
        <f t="shared" si="74"/>
        <v/>
      </c>
      <c r="E819" t="str">
        <f t="shared" si="75"/>
        <v/>
      </c>
      <c r="F819" t="str">
        <f t="shared" si="76"/>
        <v/>
      </c>
      <c r="G819" t="str">
        <f t="shared" si="77"/>
        <v/>
      </c>
      <c r="H819" t="str">
        <f t="shared" si="78"/>
        <v/>
      </c>
      <c r="J819" t="str">
        <f>"_"&amp;_xlfn.CONCAT(Leverancespecifikation!V822:BJ822,Leverancespecifikation!BN822:BZ822)</f>
        <v>_</v>
      </c>
    </row>
    <row r="820" spans="1:10" x14ac:dyDescent="0.25">
      <c r="A820" t="str">
        <f>Leverancespecifikation!C823</f>
        <v/>
      </c>
      <c r="B820" t="str">
        <f>IF(ISNUMBER(FIND("_ARK",Tabel2[[#This Row],[Kilde: 3. Leverancespecifikation
Sammenkædning af kolonnerne (Vxx:BJxx) &amp; (BNxx:BZxx)]],1)),"X","")</f>
        <v/>
      </c>
      <c r="C820" t="str">
        <f t="shared" si="73"/>
        <v/>
      </c>
      <c r="D820" t="str">
        <f t="shared" si="74"/>
        <v/>
      </c>
      <c r="E820" t="str">
        <f t="shared" si="75"/>
        <v/>
      </c>
      <c r="F820" t="str">
        <f t="shared" si="76"/>
        <v/>
      </c>
      <c r="G820" t="str">
        <f t="shared" si="77"/>
        <v/>
      </c>
      <c r="H820" t="str">
        <f t="shared" si="78"/>
        <v/>
      </c>
      <c r="J820" t="str">
        <f>"_"&amp;_xlfn.CONCAT(Leverancespecifikation!V823:BJ823,Leverancespecifikation!BN823:BZ823)</f>
        <v>_</v>
      </c>
    </row>
    <row r="821" spans="1:10" x14ac:dyDescent="0.25">
      <c r="A821" t="str">
        <f>Leverancespecifikation!C824</f>
        <v/>
      </c>
      <c r="B821" t="str">
        <f>IF(ISNUMBER(FIND("_ARK",Tabel2[[#This Row],[Kilde: 3. Leverancespecifikation
Sammenkædning af kolonnerne (Vxx:BJxx) &amp; (BNxx:BZxx)]],1)),"X","")</f>
        <v/>
      </c>
      <c r="C821" t="str">
        <f t="shared" si="73"/>
        <v/>
      </c>
      <c r="D821" t="str">
        <f t="shared" si="74"/>
        <v/>
      </c>
      <c r="E821" t="str">
        <f t="shared" si="75"/>
        <v/>
      </c>
      <c r="F821" t="str">
        <f t="shared" si="76"/>
        <v/>
      </c>
      <c r="G821" t="str">
        <f t="shared" si="77"/>
        <v/>
      </c>
      <c r="H821" t="str">
        <f t="shared" si="78"/>
        <v/>
      </c>
      <c r="J821" t="str">
        <f>"_"&amp;_xlfn.CONCAT(Leverancespecifikation!V824:BJ824,Leverancespecifikation!BN824:BZ824)</f>
        <v>_</v>
      </c>
    </row>
    <row r="822" spans="1:10" x14ac:dyDescent="0.25">
      <c r="A822" t="str">
        <f>Leverancespecifikation!C825</f>
        <v/>
      </c>
      <c r="B822" t="str">
        <f>IF(ISNUMBER(FIND("_ARK",Tabel2[[#This Row],[Kilde: 3. Leverancespecifikation
Sammenkædning af kolonnerne (Vxx:BJxx) &amp; (BNxx:BZxx)]],1)),"X","")</f>
        <v/>
      </c>
      <c r="C822" t="str">
        <f t="shared" si="73"/>
        <v/>
      </c>
      <c r="D822" t="str">
        <f t="shared" si="74"/>
        <v/>
      </c>
      <c r="E822" t="str">
        <f t="shared" si="75"/>
        <v/>
      </c>
      <c r="F822" t="str">
        <f t="shared" si="76"/>
        <v/>
      </c>
      <c r="G822" t="str">
        <f t="shared" si="77"/>
        <v/>
      </c>
      <c r="H822" t="str">
        <f t="shared" si="78"/>
        <v/>
      </c>
      <c r="J822" t="str">
        <f>"_"&amp;_xlfn.CONCAT(Leverancespecifikation!V825:BJ825,Leverancespecifikation!BN825:BZ825)</f>
        <v>_</v>
      </c>
    </row>
    <row r="823" spans="1:10" x14ac:dyDescent="0.25">
      <c r="A823" t="str">
        <f>Leverancespecifikation!C826</f>
        <v/>
      </c>
      <c r="B823" t="str">
        <f>IF(ISNUMBER(FIND("_ARK",Tabel2[[#This Row],[Kilde: 3. Leverancespecifikation
Sammenkædning af kolonnerne (Vxx:BJxx) &amp; (BNxx:BZxx)]],1)),"X","")</f>
        <v/>
      </c>
      <c r="C823" t="str">
        <f t="shared" si="73"/>
        <v/>
      </c>
      <c r="D823" t="str">
        <f t="shared" si="74"/>
        <v/>
      </c>
      <c r="E823" t="str">
        <f t="shared" si="75"/>
        <v/>
      </c>
      <c r="F823" t="str">
        <f t="shared" si="76"/>
        <v/>
      </c>
      <c r="G823" t="str">
        <f t="shared" si="77"/>
        <v/>
      </c>
      <c r="H823" t="str">
        <f t="shared" si="78"/>
        <v/>
      </c>
      <c r="J823" t="str">
        <f>"_"&amp;_xlfn.CONCAT(Leverancespecifikation!V826:BJ826,Leverancespecifikation!BN826:BZ826)</f>
        <v>_</v>
      </c>
    </row>
    <row r="824" spans="1:10" x14ac:dyDescent="0.25">
      <c r="A824" t="str">
        <f>Leverancespecifikation!C827</f>
        <v/>
      </c>
      <c r="B824" t="str">
        <f>IF(ISNUMBER(FIND("_ARK",Tabel2[[#This Row],[Kilde: 3. Leverancespecifikation
Sammenkædning af kolonnerne (Vxx:BJxx) &amp; (BNxx:BZxx)]],1)),"X","")</f>
        <v/>
      </c>
      <c r="C824" t="str">
        <f t="shared" si="73"/>
        <v/>
      </c>
      <c r="D824" t="str">
        <f t="shared" si="74"/>
        <v/>
      </c>
      <c r="E824" t="str">
        <f t="shared" si="75"/>
        <v/>
      </c>
      <c r="F824" t="str">
        <f t="shared" si="76"/>
        <v/>
      </c>
      <c r="G824" t="str">
        <f t="shared" si="77"/>
        <v/>
      </c>
      <c r="H824" t="str">
        <f t="shared" si="78"/>
        <v/>
      </c>
      <c r="J824" t="str">
        <f>"_"&amp;_xlfn.CONCAT(Leverancespecifikation!V827:BJ827,Leverancespecifikation!BN827:BZ827)</f>
        <v>_</v>
      </c>
    </row>
    <row r="825" spans="1:10" x14ac:dyDescent="0.25">
      <c r="A825" t="str">
        <f>Leverancespecifikation!C828</f>
        <v/>
      </c>
      <c r="B825" t="str">
        <f>IF(ISNUMBER(FIND("_ARK",Tabel2[[#This Row],[Kilde: 3. Leverancespecifikation
Sammenkædning af kolonnerne (Vxx:BJxx) &amp; (BNxx:BZxx)]],1)),"X","")</f>
        <v/>
      </c>
      <c r="C825" t="str">
        <f t="shared" si="73"/>
        <v/>
      </c>
      <c r="D825" t="str">
        <f t="shared" si="74"/>
        <v/>
      </c>
      <c r="E825" t="str">
        <f t="shared" si="75"/>
        <v/>
      </c>
      <c r="F825" t="str">
        <f t="shared" si="76"/>
        <v/>
      </c>
      <c r="G825" t="str">
        <f t="shared" si="77"/>
        <v/>
      </c>
      <c r="H825" t="str">
        <f t="shared" si="78"/>
        <v/>
      </c>
      <c r="J825" t="str">
        <f>"_"&amp;_xlfn.CONCAT(Leverancespecifikation!V828:BJ828,Leverancespecifikation!BN828:BZ828)</f>
        <v>_</v>
      </c>
    </row>
    <row r="826" spans="1:10" x14ac:dyDescent="0.25">
      <c r="A826" t="str">
        <f>Leverancespecifikation!C829</f>
        <v/>
      </c>
      <c r="B826" t="str">
        <f>IF(ISNUMBER(FIND("_ARK",Tabel2[[#This Row],[Kilde: 3. Leverancespecifikation
Sammenkædning af kolonnerne (Vxx:BJxx) &amp; (BNxx:BZxx)]],1)),"X","")</f>
        <v/>
      </c>
      <c r="C826" t="str">
        <f t="shared" si="73"/>
        <v/>
      </c>
      <c r="D826" t="str">
        <f t="shared" si="74"/>
        <v/>
      </c>
      <c r="E826" t="str">
        <f t="shared" si="75"/>
        <v/>
      </c>
      <c r="F826" t="str">
        <f t="shared" si="76"/>
        <v/>
      </c>
      <c r="G826" t="str">
        <f t="shared" si="77"/>
        <v/>
      </c>
      <c r="H826" t="str">
        <f t="shared" si="78"/>
        <v/>
      </c>
      <c r="J826" t="str">
        <f>"_"&amp;_xlfn.CONCAT(Leverancespecifikation!V829:BJ829,Leverancespecifikation!BN829:BZ829)</f>
        <v>_</v>
      </c>
    </row>
    <row r="827" spans="1:10" x14ac:dyDescent="0.25">
      <c r="A827" t="str">
        <f>Leverancespecifikation!C830</f>
        <v/>
      </c>
      <c r="B827" t="str">
        <f>IF(ISNUMBER(FIND("_ARK",Tabel2[[#This Row],[Kilde: 3. Leverancespecifikation
Sammenkædning af kolonnerne (Vxx:BJxx) &amp; (BNxx:BZxx)]],1)),"X","")</f>
        <v/>
      </c>
      <c r="C827" t="str">
        <f t="shared" si="73"/>
        <v/>
      </c>
      <c r="D827" t="str">
        <f t="shared" si="74"/>
        <v/>
      </c>
      <c r="E827" t="str">
        <f t="shared" si="75"/>
        <v/>
      </c>
      <c r="F827" t="str">
        <f t="shared" si="76"/>
        <v/>
      </c>
      <c r="G827" t="str">
        <f t="shared" si="77"/>
        <v/>
      </c>
      <c r="H827" t="str">
        <f t="shared" si="78"/>
        <v/>
      </c>
      <c r="J827" t="str">
        <f>"_"&amp;_xlfn.CONCAT(Leverancespecifikation!V830:BJ830,Leverancespecifikation!BN830:BZ830)</f>
        <v>_</v>
      </c>
    </row>
    <row r="828" spans="1:10" x14ac:dyDescent="0.25">
      <c r="A828" t="str">
        <f>Leverancespecifikation!C831</f>
        <v/>
      </c>
      <c r="B828" t="str">
        <f>IF(ISNUMBER(FIND("_ARK",Tabel2[[#This Row],[Kilde: 3. Leverancespecifikation
Sammenkædning af kolonnerne (Vxx:BJxx) &amp; (BNxx:BZxx)]],1)),"X","")</f>
        <v/>
      </c>
      <c r="C828" t="str">
        <f t="shared" si="73"/>
        <v/>
      </c>
      <c r="D828" t="str">
        <f t="shared" si="74"/>
        <v/>
      </c>
      <c r="E828" t="str">
        <f t="shared" si="75"/>
        <v/>
      </c>
      <c r="F828" t="str">
        <f t="shared" si="76"/>
        <v/>
      </c>
      <c r="G828" t="str">
        <f t="shared" si="77"/>
        <v/>
      </c>
      <c r="H828" t="str">
        <f t="shared" si="78"/>
        <v/>
      </c>
      <c r="J828" t="str">
        <f>"_"&amp;_xlfn.CONCAT(Leverancespecifikation!V831:BJ831,Leverancespecifikation!BN831:BZ831)</f>
        <v>_</v>
      </c>
    </row>
    <row r="829" spans="1:10" x14ac:dyDescent="0.25">
      <c r="A829" t="str">
        <f>Leverancespecifikation!C832</f>
        <v/>
      </c>
      <c r="B829" t="str">
        <f>IF(ISNUMBER(FIND("_ARK",Tabel2[[#This Row],[Kilde: 3. Leverancespecifikation
Sammenkædning af kolonnerne (Vxx:BJxx) &amp; (BNxx:BZxx)]],1)),"X","")</f>
        <v/>
      </c>
      <c r="C829" t="str">
        <f t="shared" si="73"/>
        <v/>
      </c>
      <c r="D829" t="str">
        <f t="shared" si="74"/>
        <v/>
      </c>
      <c r="E829" t="str">
        <f t="shared" si="75"/>
        <v/>
      </c>
      <c r="F829" t="str">
        <f t="shared" si="76"/>
        <v/>
      </c>
      <c r="G829" t="str">
        <f t="shared" si="77"/>
        <v/>
      </c>
      <c r="H829" t="str">
        <f t="shared" si="78"/>
        <v/>
      </c>
      <c r="J829" t="str">
        <f>"_"&amp;_xlfn.CONCAT(Leverancespecifikation!V832:BJ832,Leverancespecifikation!BN832:BZ832)</f>
        <v>_</v>
      </c>
    </row>
    <row r="830" spans="1:10" x14ac:dyDescent="0.25">
      <c r="A830" t="str">
        <f>Leverancespecifikation!C833</f>
        <v/>
      </c>
      <c r="B830" t="str">
        <f>IF(ISNUMBER(FIND("_ARK",Tabel2[[#This Row],[Kilde: 3. Leverancespecifikation
Sammenkædning af kolonnerne (Vxx:BJxx) &amp; (BNxx:BZxx)]],1)),"X","")</f>
        <v/>
      </c>
      <c r="C830" t="str">
        <f t="shared" si="73"/>
        <v/>
      </c>
      <c r="D830" t="str">
        <f t="shared" si="74"/>
        <v/>
      </c>
      <c r="E830" t="str">
        <f t="shared" si="75"/>
        <v/>
      </c>
      <c r="F830" t="str">
        <f t="shared" si="76"/>
        <v/>
      </c>
      <c r="G830" t="str">
        <f t="shared" si="77"/>
        <v/>
      </c>
      <c r="H830" t="str">
        <f t="shared" si="78"/>
        <v/>
      </c>
      <c r="J830" t="str">
        <f>"_"&amp;_xlfn.CONCAT(Leverancespecifikation!V833:BJ833,Leverancespecifikation!BN833:BZ833)</f>
        <v>_</v>
      </c>
    </row>
    <row r="831" spans="1:10" x14ac:dyDescent="0.25">
      <c r="A831" t="str">
        <f>Leverancespecifikation!C834</f>
        <v/>
      </c>
      <c r="B831" t="str">
        <f>IF(ISNUMBER(FIND("_ARK",Tabel2[[#This Row],[Kilde: 3. Leverancespecifikation
Sammenkædning af kolonnerne (Vxx:BJxx) &amp; (BNxx:BZxx)]],1)),"X","")</f>
        <v/>
      </c>
      <c r="C831" t="str">
        <f t="shared" si="73"/>
        <v/>
      </c>
      <c r="D831" t="str">
        <f t="shared" si="74"/>
        <v/>
      </c>
      <c r="E831" t="str">
        <f t="shared" si="75"/>
        <v/>
      </c>
      <c r="F831" t="str">
        <f t="shared" si="76"/>
        <v/>
      </c>
      <c r="G831" t="str">
        <f t="shared" si="77"/>
        <v/>
      </c>
      <c r="H831" t="str">
        <f t="shared" si="78"/>
        <v/>
      </c>
      <c r="J831" t="str">
        <f>"_"&amp;_xlfn.CONCAT(Leverancespecifikation!V834:BJ834,Leverancespecifikation!BN834:BZ834)</f>
        <v>_</v>
      </c>
    </row>
    <row r="832" spans="1:10" x14ac:dyDescent="0.25">
      <c r="A832" t="str">
        <f>Leverancespecifikation!C835</f>
        <v/>
      </c>
      <c r="B832" t="str">
        <f>IF(ISNUMBER(FIND("_ARK",Tabel2[[#This Row],[Kilde: 3. Leverancespecifikation
Sammenkædning af kolonnerne (Vxx:BJxx) &amp; (BNxx:BZxx)]],1)),"X","")</f>
        <v/>
      </c>
      <c r="C832" t="str">
        <f t="shared" si="73"/>
        <v/>
      </c>
      <c r="D832" t="str">
        <f t="shared" si="74"/>
        <v/>
      </c>
      <c r="E832" t="str">
        <f t="shared" si="75"/>
        <v/>
      </c>
      <c r="F832" t="str">
        <f t="shared" si="76"/>
        <v/>
      </c>
      <c r="G832" t="str">
        <f t="shared" si="77"/>
        <v/>
      </c>
      <c r="H832" t="str">
        <f t="shared" si="78"/>
        <v/>
      </c>
      <c r="J832" t="str">
        <f>"_"&amp;_xlfn.CONCAT(Leverancespecifikation!V835:BJ835,Leverancespecifikation!BN835:BZ835)</f>
        <v>_</v>
      </c>
    </row>
    <row r="833" spans="1:10" x14ac:dyDescent="0.25">
      <c r="A833" t="str">
        <f>Leverancespecifikation!C836</f>
        <v/>
      </c>
      <c r="B833" t="str">
        <f>IF(ISNUMBER(FIND("_ARK",Tabel2[[#This Row],[Kilde: 3. Leverancespecifikation
Sammenkædning af kolonnerne (Vxx:BJxx) &amp; (BNxx:BZxx)]],1)),"X","")</f>
        <v/>
      </c>
      <c r="C833" t="str">
        <f t="shared" si="73"/>
        <v/>
      </c>
      <c r="D833" t="str">
        <f t="shared" si="74"/>
        <v/>
      </c>
      <c r="E833" t="str">
        <f t="shared" si="75"/>
        <v/>
      </c>
      <c r="F833" t="str">
        <f t="shared" si="76"/>
        <v/>
      </c>
      <c r="G833" t="str">
        <f t="shared" si="77"/>
        <v/>
      </c>
      <c r="H833" t="str">
        <f t="shared" si="78"/>
        <v/>
      </c>
      <c r="J833" t="str">
        <f>"_"&amp;_xlfn.CONCAT(Leverancespecifikation!V836:BJ836,Leverancespecifikation!BN836:BZ836)</f>
        <v>_</v>
      </c>
    </row>
    <row r="834" spans="1:10" x14ac:dyDescent="0.25">
      <c r="A834" t="str">
        <f>Leverancespecifikation!C837</f>
        <v/>
      </c>
      <c r="B834" t="str">
        <f>IF(ISNUMBER(FIND("_ARK",Tabel2[[#This Row],[Kilde: 3. Leverancespecifikation
Sammenkædning af kolonnerne (Vxx:BJxx) &amp; (BNxx:BZxx)]],1)),"X","")</f>
        <v/>
      </c>
      <c r="C834" t="str">
        <f t="shared" si="73"/>
        <v/>
      </c>
      <c r="D834" t="str">
        <f t="shared" si="74"/>
        <v/>
      </c>
      <c r="E834" t="str">
        <f t="shared" si="75"/>
        <v/>
      </c>
      <c r="F834" t="str">
        <f t="shared" si="76"/>
        <v/>
      </c>
      <c r="G834" t="str">
        <f t="shared" si="77"/>
        <v/>
      </c>
      <c r="H834" t="str">
        <f t="shared" si="78"/>
        <v/>
      </c>
      <c r="J834" t="str">
        <f>"_"&amp;_xlfn.CONCAT(Leverancespecifikation!V837:BJ837,Leverancespecifikation!BN837:BZ837)</f>
        <v>_</v>
      </c>
    </row>
    <row r="835" spans="1:10" x14ac:dyDescent="0.25">
      <c r="A835" t="str">
        <f>Leverancespecifikation!C838</f>
        <v/>
      </c>
      <c r="B835" t="str">
        <f>IF(ISNUMBER(FIND("_ARK",Tabel2[[#This Row],[Kilde: 3. Leverancespecifikation
Sammenkædning af kolonnerne (Vxx:BJxx) &amp; (BNxx:BZxx)]],1)),"X","")</f>
        <v/>
      </c>
      <c r="C835" t="str">
        <f t="shared" ref="C835:C898" si="79">IF(ISNUMBER(FIND("KON",J835,1)),"X","")</f>
        <v/>
      </c>
      <c r="D835" t="str">
        <f t="shared" ref="D835:D898" si="80">IF(ISNUMBER(FIND("EL",J835,1)),"X","")</f>
        <v/>
      </c>
      <c r="E835" t="str">
        <f t="shared" ref="E835:E898" si="81">IF(ISNUMBER(FIND("VVS",J835,1)),"X","")</f>
        <v/>
      </c>
      <c r="F835" t="str">
        <f t="shared" ref="F835:F898" si="82">IF(ISNUMBER(FIND("VEN",J835,1)),"X","")</f>
        <v/>
      </c>
      <c r="G835" t="str">
        <f t="shared" ref="G835:G898" si="83">IF(ISNUMBER(FIND("ENT",J835,1)),"X","")</f>
        <v/>
      </c>
      <c r="H835" t="str">
        <f t="shared" ref="H835:H898" si="84">IF(ISNUMBER(FIND("LAN",J835,1)),"X","")</f>
        <v/>
      </c>
      <c r="J835" t="str">
        <f>"_"&amp;_xlfn.CONCAT(Leverancespecifikation!V838:BJ838,Leverancespecifikation!BN838:BZ838)</f>
        <v>_</v>
      </c>
    </row>
    <row r="836" spans="1:10" x14ac:dyDescent="0.25">
      <c r="A836" t="str">
        <f>Leverancespecifikation!C839</f>
        <v/>
      </c>
      <c r="B836" t="str">
        <f>IF(ISNUMBER(FIND("_ARK",Tabel2[[#This Row],[Kilde: 3. Leverancespecifikation
Sammenkædning af kolonnerne (Vxx:BJxx) &amp; (BNxx:BZxx)]],1)),"X","")</f>
        <v/>
      </c>
      <c r="C836" t="str">
        <f t="shared" si="79"/>
        <v/>
      </c>
      <c r="D836" t="str">
        <f t="shared" si="80"/>
        <v/>
      </c>
      <c r="E836" t="str">
        <f t="shared" si="81"/>
        <v/>
      </c>
      <c r="F836" t="str">
        <f t="shared" si="82"/>
        <v/>
      </c>
      <c r="G836" t="str">
        <f t="shared" si="83"/>
        <v/>
      </c>
      <c r="H836" t="str">
        <f t="shared" si="84"/>
        <v/>
      </c>
      <c r="J836" t="str">
        <f>"_"&amp;_xlfn.CONCAT(Leverancespecifikation!V839:BJ839,Leverancespecifikation!BN839:BZ839)</f>
        <v>_</v>
      </c>
    </row>
    <row r="837" spans="1:10" x14ac:dyDescent="0.25">
      <c r="A837" t="str">
        <f>Leverancespecifikation!C840</f>
        <v/>
      </c>
      <c r="B837" t="str">
        <f>IF(ISNUMBER(FIND("_ARK",Tabel2[[#This Row],[Kilde: 3. Leverancespecifikation
Sammenkædning af kolonnerne (Vxx:BJxx) &amp; (BNxx:BZxx)]],1)),"X","")</f>
        <v/>
      </c>
      <c r="C837" t="str">
        <f t="shared" si="79"/>
        <v/>
      </c>
      <c r="D837" t="str">
        <f t="shared" si="80"/>
        <v/>
      </c>
      <c r="E837" t="str">
        <f t="shared" si="81"/>
        <v/>
      </c>
      <c r="F837" t="str">
        <f t="shared" si="82"/>
        <v/>
      </c>
      <c r="G837" t="str">
        <f t="shared" si="83"/>
        <v/>
      </c>
      <c r="H837" t="str">
        <f t="shared" si="84"/>
        <v/>
      </c>
      <c r="J837" t="str">
        <f>"_"&amp;_xlfn.CONCAT(Leverancespecifikation!V840:BJ840,Leverancespecifikation!BN840:BZ840)</f>
        <v>_</v>
      </c>
    </row>
    <row r="838" spans="1:10" x14ac:dyDescent="0.25">
      <c r="A838" t="str">
        <f>Leverancespecifikation!C841</f>
        <v/>
      </c>
      <c r="B838" t="str">
        <f>IF(ISNUMBER(FIND("_ARK",Tabel2[[#This Row],[Kilde: 3. Leverancespecifikation
Sammenkædning af kolonnerne (Vxx:BJxx) &amp; (BNxx:BZxx)]],1)),"X","")</f>
        <v/>
      </c>
      <c r="C838" t="str">
        <f t="shared" si="79"/>
        <v/>
      </c>
      <c r="D838" t="str">
        <f t="shared" si="80"/>
        <v/>
      </c>
      <c r="E838" t="str">
        <f t="shared" si="81"/>
        <v/>
      </c>
      <c r="F838" t="str">
        <f t="shared" si="82"/>
        <v/>
      </c>
      <c r="G838" t="str">
        <f t="shared" si="83"/>
        <v/>
      </c>
      <c r="H838" t="str">
        <f t="shared" si="84"/>
        <v/>
      </c>
      <c r="J838" t="str">
        <f>"_"&amp;_xlfn.CONCAT(Leverancespecifikation!V841:BJ841,Leverancespecifikation!BN841:BZ841)</f>
        <v>_</v>
      </c>
    </row>
    <row r="839" spans="1:10" x14ac:dyDescent="0.25">
      <c r="A839" t="str">
        <f>Leverancespecifikation!C842</f>
        <v/>
      </c>
      <c r="B839" t="str">
        <f>IF(ISNUMBER(FIND("_ARK",Tabel2[[#This Row],[Kilde: 3. Leverancespecifikation
Sammenkædning af kolonnerne (Vxx:BJxx) &amp; (BNxx:BZxx)]],1)),"X","")</f>
        <v/>
      </c>
      <c r="C839" t="str">
        <f t="shared" si="79"/>
        <v/>
      </c>
      <c r="D839" t="str">
        <f t="shared" si="80"/>
        <v/>
      </c>
      <c r="E839" t="str">
        <f t="shared" si="81"/>
        <v/>
      </c>
      <c r="F839" t="str">
        <f t="shared" si="82"/>
        <v/>
      </c>
      <c r="G839" t="str">
        <f t="shared" si="83"/>
        <v/>
      </c>
      <c r="H839" t="str">
        <f t="shared" si="84"/>
        <v/>
      </c>
      <c r="J839" t="str">
        <f>"_"&amp;_xlfn.CONCAT(Leverancespecifikation!V842:BJ842,Leverancespecifikation!BN842:BZ842)</f>
        <v>_</v>
      </c>
    </row>
    <row r="840" spans="1:10" x14ac:dyDescent="0.25">
      <c r="A840" t="str">
        <f>Leverancespecifikation!C843</f>
        <v/>
      </c>
      <c r="B840" t="str">
        <f>IF(ISNUMBER(FIND("_ARK",Tabel2[[#This Row],[Kilde: 3. Leverancespecifikation
Sammenkædning af kolonnerne (Vxx:BJxx) &amp; (BNxx:BZxx)]],1)),"X","")</f>
        <v/>
      </c>
      <c r="C840" t="str">
        <f t="shared" si="79"/>
        <v/>
      </c>
      <c r="D840" t="str">
        <f t="shared" si="80"/>
        <v/>
      </c>
      <c r="E840" t="str">
        <f t="shared" si="81"/>
        <v/>
      </c>
      <c r="F840" t="str">
        <f t="shared" si="82"/>
        <v/>
      </c>
      <c r="G840" t="str">
        <f t="shared" si="83"/>
        <v/>
      </c>
      <c r="H840" t="str">
        <f t="shared" si="84"/>
        <v/>
      </c>
      <c r="J840" t="str">
        <f>"_"&amp;_xlfn.CONCAT(Leverancespecifikation!V843:BJ843,Leverancespecifikation!BN843:BZ843)</f>
        <v>_</v>
      </c>
    </row>
    <row r="841" spans="1:10" x14ac:dyDescent="0.25">
      <c r="A841" t="str">
        <f>Leverancespecifikation!C844</f>
        <v/>
      </c>
      <c r="B841" t="str">
        <f>IF(ISNUMBER(FIND("_ARK",Tabel2[[#This Row],[Kilde: 3. Leverancespecifikation
Sammenkædning af kolonnerne (Vxx:BJxx) &amp; (BNxx:BZxx)]],1)),"X","")</f>
        <v/>
      </c>
      <c r="C841" t="str">
        <f t="shared" si="79"/>
        <v/>
      </c>
      <c r="D841" t="str">
        <f t="shared" si="80"/>
        <v/>
      </c>
      <c r="E841" t="str">
        <f t="shared" si="81"/>
        <v/>
      </c>
      <c r="F841" t="str">
        <f t="shared" si="82"/>
        <v/>
      </c>
      <c r="G841" t="str">
        <f t="shared" si="83"/>
        <v/>
      </c>
      <c r="H841" t="str">
        <f t="shared" si="84"/>
        <v/>
      </c>
      <c r="J841" t="str">
        <f>"_"&amp;_xlfn.CONCAT(Leverancespecifikation!V844:BJ844,Leverancespecifikation!BN844:BZ844)</f>
        <v>_</v>
      </c>
    </row>
    <row r="842" spans="1:10" x14ac:dyDescent="0.25">
      <c r="A842" t="str">
        <f>Leverancespecifikation!C845</f>
        <v/>
      </c>
      <c r="B842" t="str">
        <f>IF(ISNUMBER(FIND("_ARK",Tabel2[[#This Row],[Kilde: 3. Leverancespecifikation
Sammenkædning af kolonnerne (Vxx:BJxx) &amp; (BNxx:BZxx)]],1)),"X","")</f>
        <v/>
      </c>
      <c r="C842" t="str">
        <f t="shared" si="79"/>
        <v/>
      </c>
      <c r="D842" t="str">
        <f t="shared" si="80"/>
        <v/>
      </c>
      <c r="E842" t="str">
        <f t="shared" si="81"/>
        <v/>
      </c>
      <c r="F842" t="str">
        <f t="shared" si="82"/>
        <v/>
      </c>
      <c r="G842" t="str">
        <f t="shared" si="83"/>
        <v/>
      </c>
      <c r="H842" t="str">
        <f t="shared" si="84"/>
        <v/>
      </c>
      <c r="J842" t="str">
        <f>"_"&amp;_xlfn.CONCAT(Leverancespecifikation!V845:BJ845,Leverancespecifikation!BN845:BZ845)</f>
        <v>_</v>
      </c>
    </row>
    <row r="843" spans="1:10" x14ac:dyDescent="0.25">
      <c r="A843" t="str">
        <f>Leverancespecifikation!C846</f>
        <v/>
      </c>
      <c r="B843" t="str">
        <f>IF(ISNUMBER(FIND("_ARK",Tabel2[[#This Row],[Kilde: 3. Leverancespecifikation
Sammenkædning af kolonnerne (Vxx:BJxx) &amp; (BNxx:BZxx)]],1)),"X","")</f>
        <v/>
      </c>
      <c r="C843" t="str">
        <f t="shared" si="79"/>
        <v/>
      </c>
      <c r="D843" t="str">
        <f t="shared" si="80"/>
        <v/>
      </c>
      <c r="E843" t="str">
        <f t="shared" si="81"/>
        <v/>
      </c>
      <c r="F843" t="str">
        <f t="shared" si="82"/>
        <v/>
      </c>
      <c r="G843" t="str">
        <f t="shared" si="83"/>
        <v/>
      </c>
      <c r="H843" t="str">
        <f t="shared" si="84"/>
        <v/>
      </c>
      <c r="J843" t="str">
        <f>"_"&amp;_xlfn.CONCAT(Leverancespecifikation!V846:BJ846,Leverancespecifikation!BN846:BZ846)</f>
        <v>_</v>
      </c>
    </row>
    <row r="844" spans="1:10" x14ac:dyDescent="0.25">
      <c r="A844" t="str">
        <f>Leverancespecifikation!C847</f>
        <v/>
      </c>
      <c r="B844" t="str">
        <f>IF(ISNUMBER(FIND("_ARK",Tabel2[[#This Row],[Kilde: 3. Leverancespecifikation
Sammenkædning af kolonnerne (Vxx:BJxx) &amp; (BNxx:BZxx)]],1)),"X","")</f>
        <v/>
      </c>
      <c r="C844" t="str">
        <f t="shared" si="79"/>
        <v/>
      </c>
      <c r="D844" t="str">
        <f t="shared" si="80"/>
        <v/>
      </c>
      <c r="E844" t="str">
        <f t="shared" si="81"/>
        <v/>
      </c>
      <c r="F844" t="str">
        <f t="shared" si="82"/>
        <v/>
      </c>
      <c r="G844" t="str">
        <f t="shared" si="83"/>
        <v/>
      </c>
      <c r="H844" t="str">
        <f t="shared" si="84"/>
        <v/>
      </c>
      <c r="J844" t="str">
        <f>"_"&amp;_xlfn.CONCAT(Leverancespecifikation!V847:BJ847,Leverancespecifikation!BN847:BZ847)</f>
        <v>_</v>
      </c>
    </row>
    <row r="845" spans="1:10" x14ac:dyDescent="0.25">
      <c r="A845" t="str">
        <f>Leverancespecifikation!C848</f>
        <v/>
      </c>
      <c r="B845" t="str">
        <f>IF(ISNUMBER(FIND("_ARK",Tabel2[[#This Row],[Kilde: 3. Leverancespecifikation
Sammenkædning af kolonnerne (Vxx:BJxx) &amp; (BNxx:BZxx)]],1)),"X","")</f>
        <v/>
      </c>
      <c r="C845" t="str">
        <f t="shared" si="79"/>
        <v/>
      </c>
      <c r="D845" t="str">
        <f t="shared" si="80"/>
        <v/>
      </c>
      <c r="E845" t="str">
        <f t="shared" si="81"/>
        <v/>
      </c>
      <c r="F845" t="str">
        <f t="shared" si="82"/>
        <v/>
      </c>
      <c r="G845" t="str">
        <f t="shared" si="83"/>
        <v/>
      </c>
      <c r="H845" t="str">
        <f t="shared" si="84"/>
        <v/>
      </c>
      <c r="J845" t="str">
        <f>"_"&amp;_xlfn.CONCAT(Leverancespecifikation!V848:BJ848,Leverancespecifikation!BN848:BZ848)</f>
        <v>_</v>
      </c>
    </row>
    <row r="846" spans="1:10" x14ac:dyDescent="0.25">
      <c r="A846" t="str">
        <f>Leverancespecifikation!C849</f>
        <v/>
      </c>
      <c r="B846" t="str">
        <f>IF(ISNUMBER(FIND("_ARK",Tabel2[[#This Row],[Kilde: 3. Leverancespecifikation
Sammenkædning af kolonnerne (Vxx:BJxx) &amp; (BNxx:BZxx)]],1)),"X","")</f>
        <v/>
      </c>
      <c r="C846" t="str">
        <f t="shared" si="79"/>
        <v/>
      </c>
      <c r="D846" t="str">
        <f t="shared" si="80"/>
        <v/>
      </c>
      <c r="E846" t="str">
        <f t="shared" si="81"/>
        <v/>
      </c>
      <c r="F846" t="str">
        <f t="shared" si="82"/>
        <v/>
      </c>
      <c r="G846" t="str">
        <f t="shared" si="83"/>
        <v/>
      </c>
      <c r="H846" t="str">
        <f t="shared" si="84"/>
        <v/>
      </c>
      <c r="J846" t="str">
        <f>"_"&amp;_xlfn.CONCAT(Leverancespecifikation!V849:BJ849,Leverancespecifikation!BN849:BZ849)</f>
        <v>_</v>
      </c>
    </row>
    <row r="847" spans="1:10" x14ac:dyDescent="0.25">
      <c r="A847" t="str">
        <f>Leverancespecifikation!C850</f>
        <v/>
      </c>
      <c r="B847" t="str">
        <f>IF(ISNUMBER(FIND("_ARK",Tabel2[[#This Row],[Kilde: 3. Leverancespecifikation
Sammenkædning af kolonnerne (Vxx:BJxx) &amp; (BNxx:BZxx)]],1)),"X","")</f>
        <v/>
      </c>
      <c r="C847" t="str">
        <f t="shared" si="79"/>
        <v/>
      </c>
      <c r="D847" t="str">
        <f t="shared" si="80"/>
        <v/>
      </c>
      <c r="E847" t="str">
        <f t="shared" si="81"/>
        <v/>
      </c>
      <c r="F847" t="str">
        <f t="shared" si="82"/>
        <v/>
      </c>
      <c r="G847" t="str">
        <f t="shared" si="83"/>
        <v/>
      </c>
      <c r="H847" t="str">
        <f t="shared" si="84"/>
        <v/>
      </c>
      <c r="J847" t="str">
        <f>"_"&amp;_xlfn.CONCAT(Leverancespecifikation!V850:BJ850,Leverancespecifikation!BN850:BZ850)</f>
        <v>_</v>
      </c>
    </row>
    <row r="848" spans="1:10" x14ac:dyDescent="0.25">
      <c r="A848" t="str">
        <f>Leverancespecifikation!C851</f>
        <v/>
      </c>
      <c r="B848" t="str">
        <f>IF(ISNUMBER(FIND("_ARK",Tabel2[[#This Row],[Kilde: 3. Leverancespecifikation
Sammenkædning af kolonnerne (Vxx:BJxx) &amp; (BNxx:BZxx)]],1)),"X","")</f>
        <v/>
      </c>
      <c r="C848" t="str">
        <f t="shared" si="79"/>
        <v/>
      </c>
      <c r="D848" t="str">
        <f t="shared" si="80"/>
        <v/>
      </c>
      <c r="E848" t="str">
        <f t="shared" si="81"/>
        <v/>
      </c>
      <c r="F848" t="str">
        <f t="shared" si="82"/>
        <v/>
      </c>
      <c r="G848" t="str">
        <f t="shared" si="83"/>
        <v/>
      </c>
      <c r="H848" t="str">
        <f t="shared" si="84"/>
        <v/>
      </c>
      <c r="J848" t="str">
        <f>"_"&amp;_xlfn.CONCAT(Leverancespecifikation!V851:BJ851,Leverancespecifikation!BN851:BZ851)</f>
        <v>_</v>
      </c>
    </row>
    <row r="849" spans="1:10" x14ac:dyDescent="0.25">
      <c r="A849" t="str">
        <f>Leverancespecifikation!C852</f>
        <v/>
      </c>
      <c r="B849" t="str">
        <f>IF(ISNUMBER(FIND("_ARK",Tabel2[[#This Row],[Kilde: 3. Leverancespecifikation
Sammenkædning af kolonnerne (Vxx:BJxx) &amp; (BNxx:BZxx)]],1)),"X","")</f>
        <v/>
      </c>
      <c r="C849" t="str">
        <f t="shared" si="79"/>
        <v/>
      </c>
      <c r="D849" t="str">
        <f t="shared" si="80"/>
        <v/>
      </c>
      <c r="E849" t="str">
        <f t="shared" si="81"/>
        <v/>
      </c>
      <c r="F849" t="str">
        <f t="shared" si="82"/>
        <v/>
      </c>
      <c r="G849" t="str">
        <f t="shared" si="83"/>
        <v/>
      </c>
      <c r="H849" t="str">
        <f t="shared" si="84"/>
        <v/>
      </c>
      <c r="J849" t="str">
        <f>"_"&amp;_xlfn.CONCAT(Leverancespecifikation!V852:BJ852,Leverancespecifikation!BN852:BZ852)</f>
        <v>_</v>
      </c>
    </row>
    <row r="850" spans="1:10" x14ac:dyDescent="0.25">
      <c r="A850" t="str">
        <f>Leverancespecifikation!C853</f>
        <v/>
      </c>
      <c r="B850" t="str">
        <f>IF(ISNUMBER(FIND("_ARK",Tabel2[[#This Row],[Kilde: 3. Leverancespecifikation
Sammenkædning af kolonnerne (Vxx:BJxx) &amp; (BNxx:BZxx)]],1)),"X","")</f>
        <v/>
      </c>
      <c r="C850" t="str">
        <f t="shared" si="79"/>
        <v/>
      </c>
      <c r="D850" t="str">
        <f t="shared" si="80"/>
        <v/>
      </c>
      <c r="E850" t="str">
        <f t="shared" si="81"/>
        <v/>
      </c>
      <c r="F850" t="str">
        <f t="shared" si="82"/>
        <v/>
      </c>
      <c r="G850" t="str">
        <f t="shared" si="83"/>
        <v/>
      </c>
      <c r="H850" t="str">
        <f t="shared" si="84"/>
        <v/>
      </c>
      <c r="J850" t="str">
        <f>"_"&amp;_xlfn.CONCAT(Leverancespecifikation!V853:BJ853,Leverancespecifikation!BN853:BZ853)</f>
        <v>_</v>
      </c>
    </row>
    <row r="851" spans="1:10" x14ac:dyDescent="0.25">
      <c r="A851" t="str">
        <f>Leverancespecifikation!C854</f>
        <v/>
      </c>
      <c r="B851" t="str">
        <f>IF(ISNUMBER(FIND("_ARK",Tabel2[[#This Row],[Kilde: 3. Leverancespecifikation
Sammenkædning af kolonnerne (Vxx:BJxx) &amp; (BNxx:BZxx)]],1)),"X","")</f>
        <v/>
      </c>
      <c r="C851" t="str">
        <f t="shared" si="79"/>
        <v/>
      </c>
      <c r="D851" t="str">
        <f t="shared" si="80"/>
        <v/>
      </c>
      <c r="E851" t="str">
        <f t="shared" si="81"/>
        <v/>
      </c>
      <c r="F851" t="str">
        <f t="shared" si="82"/>
        <v/>
      </c>
      <c r="G851" t="str">
        <f t="shared" si="83"/>
        <v/>
      </c>
      <c r="H851" t="str">
        <f t="shared" si="84"/>
        <v/>
      </c>
      <c r="J851" t="str">
        <f>"_"&amp;_xlfn.CONCAT(Leverancespecifikation!V854:BJ854,Leverancespecifikation!BN854:BZ854)</f>
        <v>_</v>
      </c>
    </row>
    <row r="852" spans="1:10" x14ac:dyDescent="0.25">
      <c r="A852" t="str">
        <f>Leverancespecifikation!C855</f>
        <v/>
      </c>
      <c r="B852" t="str">
        <f>IF(ISNUMBER(FIND("_ARK",Tabel2[[#This Row],[Kilde: 3. Leverancespecifikation
Sammenkædning af kolonnerne (Vxx:BJxx) &amp; (BNxx:BZxx)]],1)),"X","")</f>
        <v/>
      </c>
      <c r="C852" t="str">
        <f t="shared" si="79"/>
        <v/>
      </c>
      <c r="D852" t="str">
        <f t="shared" si="80"/>
        <v/>
      </c>
      <c r="E852" t="str">
        <f t="shared" si="81"/>
        <v/>
      </c>
      <c r="F852" t="str">
        <f t="shared" si="82"/>
        <v/>
      </c>
      <c r="G852" t="str">
        <f t="shared" si="83"/>
        <v/>
      </c>
      <c r="H852" t="str">
        <f t="shared" si="84"/>
        <v/>
      </c>
      <c r="J852" t="str">
        <f>"_"&amp;_xlfn.CONCAT(Leverancespecifikation!V855:BJ855,Leverancespecifikation!BN855:BZ855)</f>
        <v>_</v>
      </c>
    </row>
    <row r="853" spans="1:10" x14ac:dyDescent="0.25">
      <c r="A853" t="str">
        <f>Leverancespecifikation!C856</f>
        <v/>
      </c>
      <c r="B853" t="str">
        <f>IF(ISNUMBER(FIND("_ARK",Tabel2[[#This Row],[Kilde: 3. Leverancespecifikation
Sammenkædning af kolonnerne (Vxx:BJxx) &amp; (BNxx:BZxx)]],1)),"X","")</f>
        <v/>
      </c>
      <c r="C853" t="str">
        <f t="shared" si="79"/>
        <v/>
      </c>
      <c r="D853" t="str">
        <f t="shared" si="80"/>
        <v/>
      </c>
      <c r="E853" t="str">
        <f t="shared" si="81"/>
        <v/>
      </c>
      <c r="F853" t="str">
        <f t="shared" si="82"/>
        <v/>
      </c>
      <c r="G853" t="str">
        <f t="shared" si="83"/>
        <v/>
      </c>
      <c r="H853" t="str">
        <f t="shared" si="84"/>
        <v/>
      </c>
      <c r="J853" t="str">
        <f>"_"&amp;_xlfn.CONCAT(Leverancespecifikation!V856:BJ856,Leverancespecifikation!BN856:BZ856)</f>
        <v>_</v>
      </c>
    </row>
    <row r="854" spans="1:10" x14ac:dyDescent="0.25">
      <c r="A854" t="str">
        <f>Leverancespecifikation!C857</f>
        <v/>
      </c>
      <c r="B854" t="str">
        <f>IF(ISNUMBER(FIND("_ARK",Tabel2[[#This Row],[Kilde: 3. Leverancespecifikation
Sammenkædning af kolonnerne (Vxx:BJxx) &amp; (BNxx:BZxx)]],1)),"X","")</f>
        <v/>
      </c>
      <c r="C854" t="str">
        <f t="shared" si="79"/>
        <v/>
      </c>
      <c r="D854" t="str">
        <f t="shared" si="80"/>
        <v/>
      </c>
      <c r="E854" t="str">
        <f t="shared" si="81"/>
        <v/>
      </c>
      <c r="F854" t="str">
        <f t="shared" si="82"/>
        <v/>
      </c>
      <c r="G854" t="str">
        <f t="shared" si="83"/>
        <v/>
      </c>
      <c r="H854" t="str">
        <f t="shared" si="84"/>
        <v/>
      </c>
      <c r="J854" t="str">
        <f>"_"&amp;_xlfn.CONCAT(Leverancespecifikation!V857:BJ857,Leverancespecifikation!BN857:BZ857)</f>
        <v>_</v>
      </c>
    </row>
    <row r="855" spans="1:10" x14ac:dyDescent="0.25">
      <c r="A855" t="str">
        <f>Leverancespecifikation!C858</f>
        <v/>
      </c>
      <c r="B855" t="str">
        <f>IF(ISNUMBER(FIND("_ARK",Tabel2[[#This Row],[Kilde: 3. Leverancespecifikation
Sammenkædning af kolonnerne (Vxx:BJxx) &amp; (BNxx:BZxx)]],1)),"X","")</f>
        <v/>
      </c>
      <c r="C855" t="str">
        <f t="shared" si="79"/>
        <v/>
      </c>
      <c r="D855" t="str">
        <f t="shared" si="80"/>
        <v/>
      </c>
      <c r="E855" t="str">
        <f t="shared" si="81"/>
        <v/>
      </c>
      <c r="F855" t="str">
        <f t="shared" si="82"/>
        <v/>
      </c>
      <c r="G855" t="str">
        <f t="shared" si="83"/>
        <v/>
      </c>
      <c r="H855" t="str">
        <f t="shared" si="84"/>
        <v/>
      </c>
      <c r="J855" t="str">
        <f>"_"&amp;_xlfn.CONCAT(Leverancespecifikation!V858:BJ858,Leverancespecifikation!BN858:BZ858)</f>
        <v>_</v>
      </c>
    </row>
    <row r="856" spans="1:10" x14ac:dyDescent="0.25">
      <c r="A856" t="str">
        <f>Leverancespecifikation!C859</f>
        <v/>
      </c>
      <c r="B856" t="str">
        <f>IF(ISNUMBER(FIND("_ARK",Tabel2[[#This Row],[Kilde: 3. Leverancespecifikation
Sammenkædning af kolonnerne (Vxx:BJxx) &amp; (BNxx:BZxx)]],1)),"X","")</f>
        <v/>
      </c>
      <c r="C856" t="str">
        <f t="shared" si="79"/>
        <v/>
      </c>
      <c r="D856" t="str">
        <f t="shared" si="80"/>
        <v/>
      </c>
      <c r="E856" t="str">
        <f t="shared" si="81"/>
        <v/>
      </c>
      <c r="F856" t="str">
        <f t="shared" si="82"/>
        <v/>
      </c>
      <c r="G856" t="str">
        <f t="shared" si="83"/>
        <v/>
      </c>
      <c r="H856" t="str">
        <f t="shared" si="84"/>
        <v/>
      </c>
      <c r="J856" t="str">
        <f>"_"&amp;_xlfn.CONCAT(Leverancespecifikation!V859:BJ859,Leverancespecifikation!BN859:BZ859)</f>
        <v>_</v>
      </c>
    </row>
    <row r="857" spans="1:10" x14ac:dyDescent="0.25">
      <c r="A857" t="str">
        <f>Leverancespecifikation!C860</f>
        <v/>
      </c>
      <c r="B857" t="str">
        <f>IF(ISNUMBER(FIND("_ARK",Tabel2[[#This Row],[Kilde: 3. Leverancespecifikation
Sammenkædning af kolonnerne (Vxx:BJxx) &amp; (BNxx:BZxx)]],1)),"X","")</f>
        <v/>
      </c>
      <c r="C857" t="str">
        <f t="shared" si="79"/>
        <v/>
      </c>
      <c r="D857" t="str">
        <f t="shared" si="80"/>
        <v/>
      </c>
      <c r="E857" t="str">
        <f t="shared" si="81"/>
        <v/>
      </c>
      <c r="F857" t="str">
        <f t="shared" si="82"/>
        <v/>
      </c>
      <c r="G857" t="str">
        <f t="shared" si="83"/>
        <v/>
      </c>
      <c r="H857" t="str">
        <f t="shared" si="84"/>
        <v/>
      </c>
      <c r="J857" t="str">
        <f>"_"&amp;_xlfn.CONCAT(Leverancespecifikation!V860:BJ860,Leverancespecifikation!BN860:BZ860)</f>
        <v>_</v>
      </c>
    </row>
    <row r="858" spans="1:10" x14ac:dyDescent="0.25">
      <c r="A858" t="str">
        <f>Leverancespecifikation!C861</f>
        <v/>
      </c>
      <c r="B858" t="str">
        <f>IF(ISNUMBER(FIND("_ARK",Tabel2[[#This Row],[Kilde: 3. Leverancespecifikation
Sammenkædning af kolonnerne (Vxx:BJxx) &amp; (BNxx:BZxx)]],1)),"X","")</f>
        <v/>
      </c>
      <c r="C858" t="str">
        <f t="shared" si="79"/>
        <v/>
      </c>
      <c r="D858" t="str">
        <f t="shared" si="80"/>
        <v/>
      </c>
      <c r="E858" t="str">
        <f t="shared" si="81"/>
        <v/>
      </c>
      <c r="F858" t="str">
        <f t="shared" si="82"/>
        <v/>
      </c>
      <c r="G858" t="str">
        <f t="shared" si="83"/>
        <v/>
      </c>
      <c r="H858" t="str">
        <f t="shared" si="84"/>
        <v/>
      </c>
      <c r="J858" t="str">
        <f>"_"&amp;_xlfn.CONCAT(Leverancespecifikation!V861:BJ861,Leverancespecifikation!BN861:BZ861)</f>
        <v>_</v>
      </c>
    </row>
    <row r="859" spans="1:10" x14ac:dyDescent="0.25">
      <c r="A859" t="str">
        <f>Leverancespecifikation!C862</f>
        <v/>
      </c>
      <c r="B859" t="str">
        <f>IF(ISNUMBER(FIND("_ARK",Tabel2[[#This Row],[Kilde: 3. Leverancespecifikation
Sammenkædning af kolonnerne (Vxx:BJxx) &amp; (BNxx:BZxx)]],1)),"X","")</f>
        <v/>
      </c>
      <c r="C859" t="str">
        <f t="shared" si="79"/>
        <v/>
      </c>
      <c r="D859" t="str">
        <f t="shared" si="80"/>
        <v/>
      </c>
      <c r="E859" t="str">
        <f t="shared" si="81"/>
        <v/>
      </c>
      <c r="F859" t="str">
        <f t="shared" si="82"/>
        <v/>
      </c>
      <c r="G859" t="str">
        <f t="shared" si="83"/>
        <v/>
      </c>
      <c r="H859" t="str">
        <f t="shared" si="84"/>
        <v/>
      </c>
      <c r="J859" t="str">
        <f>"_"&amp;_xlfn.CONCAT(Leverancespecifikation!V862:BJ862,Leverancespecifikation!BN862:BZ862)</f>
        <v>_</v>
      </c>
    </row>
    <row r="860" spans="1:10" x14ac:dyDescent="0.25">
      <c r="A860" t="str">
        <f>Leverancespecifikation!C863</f>
        <v/>
      </c>
      <c r="B860" t="str">
        <f>IF(ISNUMBER(FIND("_ARK",Tabel2[[#This Row],[Kilde: 3. Leverancespecifikation
Sammenkædning af kolonnerne (Vxx:BJxx) &amp; (BNxx:BZxx)]],1)),"X","")</f>
        <v/>
      </c>
      <c r="C860" t="str">
        <f t="shared" si="79"/>
        <v/>
      </c>
      <c r="D860" t="str">
        <f t="shared" si="80"/>
        <v/>
      </c>
      <c r="E860" t="str">
        <f t="shared" si="81"/>
        <v/>
      </c>
      <c r="F860" t="str">
        <f t="shared" si="82"/>
        <v/>
      </c>
      <c r="G860" t="str">
        <f t="shared" si="83"/>
        <v/>
      </c>
      <c r="H860" t="str">
        <f t="shared" si="84"/>
        <v/>
      </c>
      <c r="J860" t="str">
        <f>"_"&amp;_xlfn.CONCAT(Leverancespecifikation!V863:BJ863,Leverancespecifikation!BN863:BZ863)</f>
        <v>_</v>
      </c>
    </row>
    <row r="861" spans="1:10" x14ac:dyDescent="0.25">
      <c r="A861" t="str">
        <f>Leverancespecifikation!C864</f>
        <v/>
      </c>
      <c r="B861" t="str">
        <f>IF(ISNUMBER(FIND("_ARK",Tabel2[[#This Row],[Kilde: 3. Leverancespecifikation
Sammenkædning af kolonnerne (Vxx:BJxx) &amp; (BNxx:BZxx)]],1)),"X","")</f>
        <v/>
      </c>
      <c r="C861" t="str">
        <f t="shared" si="79"/>
        <v/>
      </c>
      <c r="D861" t="str">
        <f t="shared" si="80"/>
        <v/>
      </c>
      <c r="E861" t="str">
        <f t="shared" si="81"/>
        <v/>
      </c>
      <c r="F861" t="str">
        <f t="shared" si="82"/>
        <v/>
      </c>
      <c r="G861" t="str">
        <f t="shared" si="83"/>
        <v/>
      </c>
      <c r="H861" t="str">
        <f t="shared" si="84"/>
        <v/>
      </c>
      <c r="J861" t="str">
        <f>"_"&amp;_xlfn.CONCAT(Leverancespecifikation!V864:BJ864,Leverancespecifikation!BN864:BZ864)</f>
        <v>_</v>
      </c>
    </row>
    <row r="862" spans="1:10" x14ac:dyDescent="0.25">
      <c r="A862" t="str">
        <f>Leverancespecifikation!C865</f>
        <v/>
      </c>
      <c r="B862" t="str">
        <f>IF(ISNUMBER(FIND("_ARK",Tabel2[[#This Row],[Kilde: 3. Leverancespecifikation
Sammenkædning af kolonnerne (Vxx:BJxx) &amp; (BNxx:BZxx)]],1)),"X","")</f>
        <v/>
      </c>
      <c r="C862" t="str">
        <f t="shared" si="79"/>
        <v/>
      </c>
      <c r="D862" t="str">
        <f t="shared" si="80"/>
        <v/>
      </c>
      <c r="E862" t="str">
        <f t="shared" si="81"/>
        <v/>
      </c>
      <c r="F862" t="str">
        <f t="shared" si="82"/>
        <v/>
      </c>
      <c r="G862" t="str">
        <f t="shared" si="83"/>
        <v/>
      </c>
      <c r="H862" t="str">
        <f t="shared" si="84"/>
        <v/>
      </c>
      <c r="J862" t="str">
        <f>"_"&amp;_xlfn.CONCAT(Leverancespecifikation!V865:BJ865,Leverancespecifikation!BN865:BZ865)</f>
        <v>_</v>
      </c>
    </row>
    <row r="863" spans="1:10" x14ac:dyDescent="0.25">
      <c r="A863" t="str">
        <f>Leverancespecifikation!C866</f>
        <v/>
      </c>
      <c r="B863" t="str">
        <f>IF(ISNUMBER(FIND("_ARK",Tabel2[[#This Row],[Kilde: 3. Leverancespecifikation
Sammenkædning af kolonnerne (Vxx:BJxx) &amp; (BNxx:BZxx)]],1)),"X","")</f>
        <v/>
      </c>
      <c r="C863" t="str">
        <f t="shared" si="79"/>
        <v/>
      </c>
      <c r="D863" t="str">
        <f t="shared" si="80"/>
        <v/>
      </c>
      <c r="E863" t="str">
        <f t="shared" si="81"/>
        <v/>
      </c>
      <c r="F863" t="str">
        <f t="shared" si="82"/>
        <v/>
      </c>
      <c r="G863" t="str">
        <f t="shared" si="83"/>
        <v/>
      </c>
      <c r="H863" t="str">
        <f t="shared" si="84"/>
        <v/>
      </c>
      <c r="J863" t="str">
        <f>"_"&amp;_xlfn.CONCAT(Leverancespecifikation!V866:BJ866,Leverancespecifikation!BN866:BZ866)</f>
        <v>_</v>
      </c>
    </row>
    <row r="864" spans="1:10" x14ac:dyDescent="0.25">
      <c r="A864" t="str">
        <f>Leverancespecifikation!C867</f>
        <v/>
      </c>
      <c r="B864" t="str">
        <f>IF(ISNUMBER(FIND("_ARK",Tabel2[[#This Row],[Kilde: 3. Leverancespecifikation
Sammenkædning af kolonnerne (Vxx:BJxx) &amp; (BNxx:BZxx)]],1)),"X","")</f>
        <v/>
      </c>
      <c r="C864" t="str">
        <f t="shared" si="79"/>
        <v/>
      </c>
      <c r="D864" t="str">
        <f t="shared" si="80"/>
        <v/>
      </c>
      <c r="E864" t="str">
        <f t="shared" si="81"/>
        <v/>
      </c>
      <c r="F864" t="str">
        <f t="shared" si="82"/>
        <v/>
      </c>
      <c r="G864" t="str">
        <f t="shared" si="83"/>
        <v/>
      </c>
      <c r="H864" t="str">
        <f t="shared" si="84"/>
        <v/>
      </c>
      <c r="J864" t="str">
        <f>"_"&amp;_xlfn.CONCAT(Leverancespecifikation!V867:BJ867,Leverancespecifikation!BN867:BZ867)</f>
        <v>_</v>
      </c>
    </row>
    <row r="865" spans="1:10" x14ac:dyDescent="0.25">
      <c r="A865" t="str">
        <f>Leverancespecifikation!C868</f>
        <v/>
      </c>
      <c r="B865" t="str">
        <f>IF(ISNUMBER(FIND("_ARK",Tabel2[[#This Row],[Kilde: 3. Leverancespecifikation
Sammenkædning af kolonnerne (Vxx:BJxx) &amp; (BNxx:BZxx)]],1)),"X","")</f>
        <v/>
      </c>
      <c r="C865" t="str">
        <f t="shared" si="79"/>
        <v/>
      </c>
      <c r="D865" t="str">
        <f t="shared" si="80"/>
        <v/>
      </c>
      <c r="E865" t="str">
        <f t="shared" si="81"/>
        <v/>
      </c>
      <c r="F865" t="str">
        <f t="shared" si="82"/>
        <v/>
      </c>
      <c r="G865" t="str">
        <f t="shared" si="83"/>
        <v/>
      </c>
      <c r="H865" t="str">
        <f t="shared" si="84"/>
        <v/>
      </c>
      <c r="J865" t="str">
        <f>"_"&amp;_xlfn.CONCAT(Leverancespecifikation!V868:BJ868,Leverancespecifikation!BN868:BZ868)</f>
        <v>_</v>
      </c>
    </row>
    <row r="866" spans="1:10" x14ac:dyDescent="0.25">
      <c r="A866" t="str">
        <f>Leverancespecifikation!C869</f>
        <v/>
      </c>
      <c r="B866" t="str">
        <f>IF(ISNUMBER(FIND("_ARK",Tabel2[[#This Row],[Kilde: 3. Leverancespecifikation
Sammenkædning af kolonnerne (Vxx:BJxx) &amp; (BNxx:BZxx)]],1)),"X","")</f>
        <v/>
      </c>
      <c r="C866" t="str">
        <f t="shared" si="79"/>
        <v/>
      </c>
      <c r="D866" t="str">
        <f t="shared" si="80"/>
        <v/>
      </c>
      <c r="E866" t="str">
        <f t="shared" si="81"/>
        <v/>
      </c>
      <c r="F866" t="str">
        <f t="shared" si="82"/>
        <v/>
      </c>
      <c r="G866" t="str">
        <f t="shared" si="83"/>
        <v/>
      </c>
      <c r="H866" t="str">
        <f t="shared" si="84"/>
        <v/>
      </c>
      <c r="J866" t="str">
        <f>"_"&amp;_xlfn.CONCAT(Leverancespecifikation!V869:BJ869,Leverancespecifikation!BN869:BZ869)</f>
        <v>_</v>
      </c>
    </row>
    <row r="867" spans="1:10" x14ac:dyDescent="0.25">
      <c r="A867" t="str">
        <f>Leverancespecifikation!C870</f>
        <v/>
      </c>
      <c r="B867" t="str">
        <f>IF(ISNUMBER(FIND("_ARK",Tabel2[[#This Row],[Kilde: 3. Leverancespecifikation
Sammenkædning af kolonnerne (Vxx:BJxx) &amp; (BNxx:BZxx)]],1)),"X","")</f>
        <v/>
      </c>
      <c r="C867" t="str">
        <f t="shared" si="79"/>
        <v/>
      </c>
      <c r="D867" t="str">
        <f t="shared" si="80"/>
        <v/>
      </c>
      <c r="E867" t="str">
        <f t="shared" si="81"/>
        <v/>
      </c>
      <c r="F867" t="str">
        <f t="shared" si="82"/>
        <v/>
      </c>
      <c r="G867" t="str">
        <f t="shared" si="83"/>
        <v/>
      </c>
      <c r="H867" t="str">
        <f t="shared" si="84"/>
        <v/>
      </c>
      <c r="J867" t="str">
        <f>"_"&amp;_xlfn.CONCAT(Leverancespecifikation!V870:BJ870,Leverancespecifikation!BN870:BZ870)</f>
        <v>_</v>
      </c>
    </row>
    <row r="868" spans="1:10" x14ac:dyDescent="0.25">
      <c r="A868" t="str">
        <f>Leverancespecifikation!C871</f>
        <v/>
      </c>
      <c r="B868" t="str">
        <f>IF(ISNUMBER(FIND("_ARK",Tabel2[[#This Row],[Kilde: 3. Leverancespecifikation
Sammenkædning af kolonnerne (Vxx:BJxx) &amp; (BNxx:BZxx)]],1)),"X","")</f>
        <v/>
      </c>
      <c r="C868" t="str">
        <f t="shared" si="79"/>
        <v/>
      </c>
      <c r="D868" t="str">
        <f t="shared" si="80"/>
        <v/>
      </c>
      <c r="E868" t="str">
        <f t="shared" si="81"/>
        <v/>
      </c>
      <c r="F868" t="str">
        <f t="shared" si="82"/>
        <v/>
      </c>
      <c r="G868" t="str">
        <f t="shared" si="83"/>
        <v/>
      </c>
      <c r="H868" t="str">
        <f t="shared" si="84"/>
        <v/>
      </c>
      <c r="J868" t="str">
        <f>"_"&amp;_xlfn.CONCAT(Leverancespecifikation!V871:BJ871,Leverancespecifikation!BN871:BZ871)</f>
        <v>_</v>
      </c>
    </row>
    <row r="869" spans="1:10" x14ac:dyDescent="0.25">
      <c r="A869" t="str">
        <f>Leverancespecifikation!C872</f>
        <v/>
      </c>
      <c r="B869" t="str">
        <f>IF(ISNUMBER(FIND("_ARK",Tabel2[[#This Row],[Kilde: 3. Leverancespecifikation
Sammenkædning af kolonnerne (Vxx:BJxx) &amp; (BNxx:BZxx)]],1)),"X","")</f>
        <v/>
      </c>
      <c r="C869" t="str">
        <f t="shared" si="79"/>
        <v/>
      </c>
      <c r="D869" t="str">
        <f t="shared" si="80"/>
        <v/>
      </c>
      <c r="E869" t="str">
        <f t="shared" si="81"/>
        <v/>
      </c>
      <c r="F869" t="str">
        <f t="shared" si="82"/>
        <v/>
      </c>
      <c r="G869" t="str">
        <f t="shared" si="83"/>
        <v/>
      </c>
      <c r="H869" t="str">
        <f t="shared" si="84"/>
        <v/>
      </c>
      <c r="J869" t="str">
        <f>"_"&amp;_xlfn.CONCAT(Leverancespecifikation!V872:BJ872,Leverancespecifikation!BN872:BZ872)</f>
        <v>_</v>
      </c>
    </row>
    <row r="870" spans="1:10" x14ac:dyDescent="0.25">
      <c r="A870" t="str">
        <f>Leverancespecifikation!C873</f>
        <v/>
      </c>
      <c r="B870" t="str">
        <f>IF(ISNUMBER(FIND("_ARK",Tabel2[[#This Row],[Kilde: 3. Leverancespecifikation
Sammenkædning af kolonnerne (Vxx:BJxx) &amp; (BNxx:BZxx)]],1)),"X","")</f>
        <v/>
      </c>
      <c r="C870" t="str">
        <f t="shared" si="79"/>
        <v/>
      </c>
      <c r="D870" t="str">
        <f t="shared" si="80"/>
        <v/>
      </c>
      <c r="E870" t="str">
        <f t="shared" si="81"/>
        <v/>
      </c>
      <c r="F870" t="str">
        <f t="shared" si="82"/>
        <v/>
      </c>
      <c r="G870" t="str">
        <f t="shared" si="83"/>
        <v/>
      </c>
      <c r="H870" t="str">
        <f t="shared" si="84"/>
        <v/>
      </c>
      <c r="J870" t="str">
        <f>"_"&amp;_xlfn.CONCAT(Leverancespecifikation!V873:BJ873,Leverancespecifikation!BN873:BZ873)</f>
        <v>_</v>
      </c>
    </row>
    <row r="871" spans="1:10" x14ac:dyDescent="0.25">
      <c r="A871" t="str">
        <f>Leverancespecifikation!C874</f>
        <v/>
      </c>
      <c r="B871" t="str">
        <f>IF(ISNUMBER(FIND("_ARK",Tabel2[[#This Row],[Kilde: 3. Leverancespecifikation
Sammenkædning af kolonnerne (Vxx:BJxx) &amp; (BNxx:BZxx)]],1)),"X","")</f>
        <v/>
      </c>
      <c r="C871" t="str">
        <f t="shared" si="79"/>
        <v/>
      </c>
      <c r="D871" t="str">
        <f t="shared" si="80"/>
        <v/>
      </c>
      <c r="E871" t="str">
        <f t="shared" si="81"/>
        <v/>
      </c>
      <c r="F871" t="str">
        <f t="shared" si="82"/>
        <v/>
      </c>
      <c r="G871" t="str">
        <f t="shared" si="83"/>
        <v/>
      </c>
      <c r="H871" t="str">
        <f t="shared" si="84"/>
        <v/>
      </c>
      <c r="J871" t="str">
        <f>"_"&amp;_xlfn.CONCAT(Leverancespecifikation!V874:BJ874,Leverancespecifikation!BN874:BZ874)</f>
        <v>_</v>
      </c>
    </row>
    <row r="872" spans="1:10" x14ac:dyDescent="0.25">
      <c r="A872">
        <f>Leverancespecifikation!C875</f>
        <v>0</v>
      </c>
      <c r="B872" t="str">
        <f>IF(ISNUMBER(FIND("_ARK",Tabel2[[#This Row],[Kilde: 3. Leverancespecifikation
Sammenkædning af kolonnerne (Vxx:BJxx) &amp; (BNxx:BZxx)]],1)),"X","")</f>
        <v/>
      </c>
      <c r="C872" t="str">
        <f t="shared" si="79"/>
        <v/>
      </c>
      <c r="D872" t="str">
        <f t="shared" si="80"/>
        <v/>
      </c>
      <c r="E872" t="str">
        <f t="shared" si="81"/>
        <v/>
      </c>
      <c r="F872" t="str">
        <f t="shared" si="82"/>
        <v/>
      </c>
      <c r="G872" t="str">
        <f t="shared" si="83"/>
        <v/>
      </c>
      <c r="H872" t="str">
        <f t="shared" si="84"/>
        <v/>
      </c>
      <c r="J872" t="str">
        <f>"_"&amp;_xlfn.CONCAT(Leverancespecifikation!V875:BJ875,Leverancespecifikation!BN875:BZ875)</f>
        <v>_</v>
      </c>
    </row>
    <row r="873" spans="1:10" x14ac:dyDescent="0.25">
      <c r="A873">
        <f>Leverancespecifikation!C876</f>
        <v>0</v>
      </c>
      <c r="B873" t="str">
        <f>IF(ISNUMBER(FIND("_ARK",Tabel2[[#This Row],[Kilde: 3. Leverancespecifikation
Sammenkædning af kolonnerne (Vxx:BJxx) &amp; (BNxx:BZxx)]],1)),"X","")</f>
        <v/>
      </c>
      <c r="C873" t="str">
        <f t="shared" si="79"/>
        <v/>
      </c>
      <c r="D873" t="str">
        <f t="shared" si="80"/>
        <v/>
      </c>
      <c r="E873" t="str">
        <f t="shared" si="81"/>
        <v/>
      </c>
      <c r="F873" t="str">
        <f t="shared" si="82"/>
        <v/>
      </c>
      <c r="G873" t="str">
        <f t="shared" si="83"/>
        <v/>
      </c>
      <c r="H873" t="str">
        <f t="shared" si="84"/>
        <v/>
      </c>
      <c r="J873" t="str">
        <f>"_"&amp;_xlfn.CONCAT(Leverancespecifikation!V876:BJ876,Leverancespecifikation!BN876:BZ876)</f>
        <v>_</v>
      </c>
    </row>
    <row r="874" spans="1:10" x14ac:dyDescent="0.25">
      <c r="A874">
        <f>Leverancespecifikation!C877</f>
        <v>0</v>
      </c>
      <c r="B874" t="str">
        <f>IF(ISNUMBER(FIND("_ARK",Tabel2[[#This Row],[Kilde: 3. Leverancespecifikation
Sammenkædning af kolonnerne (Vxx:BJxx) &amp; (BNxx:BZxx)]],1)),"X","")</f>
        <v/>
      </c>
      <c r="C874" t="str">
        <f t="shared" si="79"/>
        <v/>
      </c>
      <c r="D874" t="str">
        <f t="shared" si="80"/>
        <v/>
      </c>
      <c r="E874" t="str">
        <f t="shared" si="81"/>
        <v/>
      </c>
      <c r="F874" t="str">
        <f t="shared" si="82"/>
        <v/>
      </c>
      <c r="G874" t="str">
        <f t="shared" si="83"/>
        <v/>
      </c>
      <c r="H874" t="str">
        <f t="shared" si="84"/>
        <v/>
      </c>
      <c r="J874" t="str">
        <f>"_"&amp;_xlfn.CONCAT(Leverancespecifikation!V877:BJ877,Leverancespecifikation!BN877:BZ877)</f>
        <v>_</v>
      </c>
    </row>
    <row r="875" spans="1:10" x14ac:dyDescent="0.25">
      <c r="A875">
        <f>Leverancespecifikation!C878</f>
        <v>0</v>
      </c>
      <c r="B875" t="str">
        <f>IF(ISNUMBER(FIND("_ARK",Tabel2[[#This Row],[Kilde: 3. Leverancespecifikation
Sammenkædning af kolonnerne (Vxx:BJxx) &amp; (BNxx:BZxx)]],1)),"X","")</f>
        <v/>
      </c>
      <c r="C875" t="str">
        <f t="shared" si="79"/>
        <v/>
      </c>
      <c r="D875" t="str">
        <f t="shared" si="80"/>
        <v/>
      </c>
      <c r="E875" t="str">
        <f t="shared" si="81"/>
        <v/>
      </c>
      <c r="F875" t="str">
        <f t="shared" si="82"/>
        <v/>
      </c>
      <c r="G875" t="str">
        <f t="shared" si="83"/>
        <v/>
      </c>
      <c r="H875" t="str">
        <f t="shared" si="84"/>
        <v/>
      </c>
      <c r="J875" t="str">
        <f>"_"&amp;_xlfn.CONCAT(Leverancespecifikation!V878:BJ878,Leverancespecifikation!BN878:BZ878)</f>
        <v>_</v>
      </c>
    </row>
    <row r="876" spans="1:10" x14ac:dyDescent="0.25">
      <c r="A876">
        <f>Leverancespecifikation!C879</f>
        <v>0</v>
      </c>
      <c r="B876" t="str">
        <f>IF(ISNUMBER(FIND("_ARK",Tabel2[[#This Row],[Kilde: 3. Leverancespecifikation
Sammenkædning af kolonnerne (Vxx:BJxx) &amp; (BNxx:BZxx)]],1)),"X","")</f>
        <v/>
      </c>
      <c r="C876" t="str">
        <f t="shared" si="79"/>
        <v/>
      </c>
      <c r="D876" t="str">
        <f t="shared" si="80"/>
        <v/>
      </c>
      <c r="E876" t="str">
        <f t="shared" si="81"/>
        <v/>
      </c>
      <c r="F876" t="str">
        <f t="shared" si="82"/>
        <v/>
      </c>
      <c r="G876" t="str">
        <f t="shared" si="83"/>
        <v/>
      </c>
      <c r="H876" t="str">
        <f t="shared" si="84"/>
        <v/>
      </c>
      <c r="J876" t="str">
        <f>"_"&amp;_xlfn.CONCAT(Leverancespecifikation!V879:BJ879,Leverancespecifikation!BN879:BZ879)</f>
        <v>_</v>
      </c>
    </row>
    <row r="877" spans="1:10" x14ac:dyDescent="0.25">
      <c r="A877">
        <f>Leverancespecifikation!C880</f>
        <v>0</v>
      </c>
      <c r="B877" t="str">
        <f>IF(ISNUMBER(FIND("_ARK",Tabel2[[#This Row],[Kilde: 3. Leverancespecifikation
Sammenkædning af kolonnerne (Vxx:BJxx) &amp; (BNxx:BZxx)]],1)),"X","")</f>
        <v/>
      </c>
      <c r="C877" t="str">
        <f t="shared" si="79"/>
        <v/>
      </c>
      <c r="D877" t="str">
        <f t="shared" si="80"/>
        <v/>
      </c>
      <c r="E877" t="str">
        <f t="shared" si="81"/>
        <v/>
      </c>
      <c r="F877" t="str">
        <f t="shared" si="82"/>
        <v/>
      </c>
      <c r="G877" t="str">
        <f t="shared" si="83"/>
        <v/>
      </c>
      <c r="H877" t="str">
        <f t="shared" si="84"/>
        <v/>
      </c>
      <c r="J877" t="str">
        <f>"_"&amp;_xlfn.CONCAT(Leverancespecifikation!V880:BJ880,Leverancespecifikation!BN880:BZ880)</f>
        <v>_</v>
      </c>
    </row>
    <row r="878" spans="1:10" x14ac:dyDescent="0.25">
      <c r="A878">
        <f>Leverancespecifikation!C881</f>
        <v>0</v>
      </c>
      <c r="B878" t="str">
        <f>IF(ISNUMBER(FIND("_ARK",Tabel2[[#This Row],[Kilde: 3. Leverancespecifikation
Sammenkædning af kolonnerne (Vxx:BJxx) &amp; (BNxx:BZxx)]],1)),"X","")</f>
        <v/>
      </c>
      <c r="C878" t="str">
        <f t="shared" si="79"/>
        <v/>
      </c>
      <c r="D878" t="str">
        <f t="shared" si="80"/>
        <v/>
      </c>
      <c r="E878" t="str">
        <f t="shared" si="81"/>
        <v/>
      </c>
      <c r="F878" t="str">
        <f t="shared" si="82"/>
        <v/>
      </c>
      <c r="G878" t="str">
        <f t="shared" si="83"/>
        <v/>
      </c>
      <c r="H878" t="str">
        <f t="shared" si="84"/>
        <v/>
      </c>
      <c r="J878" t="str">
        <f>"_"&amp;_xlfn.CONCAT(Leverancespecifikation!V881:BJ881,Leverancespecifikation!BN881:BZ881)</f>
        <v>_</v>
      </c>
    </row>
    <row r="879" spans="1:10" x14ac:dyDescent="0.25">
      <c r="A879">
        <f>Leverancespecifikation!C882</f>
        <v>0</v>
      </c>
      <c r="B879" t="str">
        <f>IF(ISNUMBER(FIND("_ARK",Tabel2[[#This Row],[Kilde: 3. Leverancespecifikation
Sammenkædning af kolonnerne (Vxx:BJxx) &amp; (BNxx:BZxx)]],1)),"X","")</f>
        <v/>
      </c>
      <c r="C879" t="str">
        <f t="shared" si="79"/>
        <v/>
      </c>
      <c r="D879" t="str">
        <f t="shared" si="80"/>
        <v/>
      </c>
      <c r="E879" t="str">
        <f t="shared" si="81"/>
        <v/>
      </c>
      <c r="F879" t="str">
        <f t="shared" si="82"/>
        <v/>
      </c>
      <c r="G879" t="str">
        <f t="shared" si="83"/>
        <v/>
      </c>
      <c r="H879" t="str">
        <f t="shared" si="84"/>
        <v/>
      </c>
      <c r="J879" t="str">
        <f>"_"&amp;_xlfn.CONCAT(Leverancespecifikation!V882:BJ882,Leverancespecifikation!BN882:BZ882)</f>
        <v>_</v>
      </c>
    </row>
    <row r="880" spans="1:10" x14ac:dyDescent="0.25">
      <c r="A880">
        <f>Leverancespecifikation!C883</f>
        <v>0</v>
      </c>
      <c r="B880" t="str">
        <f>IF(ISNUMBER(FIND("_ARK",Tabel2[[#This Row],[Kilde: 3. Leverancespecifikation
Sammenkædning af kolonnerne (Vxx:BJxx) &amp; (BNxx:BZxx)]],1)),"X","")</f>
        <v/>
      </c>
      <c r="C880" t="str">
        <f t="shared" si="79"/>
        <v/>
      </c>
      <c r="D880" t="str">
        <f t="shared" si="80"/>
        <v/>
      </c>
      <c r="E880" t="str">
        <f t="shared" si="81"/>
        <v/>
      </c>
      <c r="F880" t="str">
        <f t="shared" si="82"/>
        <v/>
      </c>
      <c r="G880" t="str">
        <f t="shared" si="83"/>
        <v/>
      </c>
      <c r="H880" t="str">
        <f t="shared" si="84"/>
        <v/>
      </c>
      <c r="J880" t="str">
        <f>"_"&amp;_xlfn.CONCAT(Leverancespecifikation!V883:BJ883,Leverancespecifikation!BN883:BZ883)</f>
        <v>_</v>
      </c>
    </row>
    <row r="881" spans="1:10" x14ac:dyDescent="0.25">
      <c r="A881">
        <f>Leverancespecifikation!C884</f>
        <v>0</v>
      </c>
      <c r="B881" t="str">
        <f>IF(ISNUMBER(FIND("_ARK",Tabel2[[#This Row],[Kilde: 3. Leverancespecifikation
Sammenkædning af kolonnerne (Vxx:BJxx) &amp; (BNxx:BZxx)]],1)),"X","")</f>
        <v/>
      </c>
      <c r="C881" t="str">
        <f t="shared" si="79"/>
        <v/>
      </c>
      <c r="D881" t="str">
        <f t="shared" si="80"/>
        <v/>
      </c>
      <c r="E881" t="str">
        <f t="shared" si="81"/>
        <v/>
      </c>
      <c r="F881" t="str">
        <f t="shared" si="82"/>
        <v/>
      </c>
      <c r="G881" t="str">
        <f t="shared" si="83"/>
        <v/>
      </c>
      <c r="H881" t="str">
        <f t="shared" si="84"/>
        <v/>
      </c>
      <c r="J881" t="str">
        <f>"_"&amp;_xlfn.CONCAT(Leverancespecifikation!V884:BJ884,Leverancespecifikation!BN884:BZ884)</f>
        <v>_</v>
      </c>
    </row>
    <row r="882" spans="1:10" x14ac:dyDescent="0.25">
      <c r="A882">
        <f>Leverancespecifikation!C885</f>
        <v>0</v>
      </c>
      <c r="B882" t="str">
        <f>IF(ISNUMBER(FIND("_ARK",Tabel2[[#This Row],[Kilde: 3. Leverancespecifikation
Sammenkædning af kolonnerne (Vxx:BJxx) &amp; (BNxx:BZxx)]],1)),"X","")</f>
        <v/>
      </c>
      <c r="C882" t="str">
        <f t="shared" si="79"/>
        <v/>
      </c>
      <c r="D882" t="str">
        <f t="shared" si="80"/>
        <v/>
      </c>
      <c r="E882" t="str">
        <f t="shared" si="81"/>
        <v/>
      </c>
      <c r="F882" t="str">
        <f t="shared" si="82"/>
        <v/>
      </c>
      <c r="G882" t="str">
        <f t="shared" si="83"/>
        <v/>
      </c>
      <c r="H882" t="str">
        <f t="shared" si="84"/>
        <v/>
      </c>
      <c r="J882" t="str">
        <f>"_"&amp;_xlfn.CONCAT(Leverancespecifikation!V885:BJ885,Leverancespecifikation!BN885:BZ885)</f>
        <v>_</v>
      </c>
    </row>
    <row r="883" spans="1:10" x14ac:dyDescent="0.25">
      <c r="A883">
        <f>Leverancespecifikation!C886</f>
        <v>0</v>
      </c>
      <c r="B883" t="str">
        <f>IF(ISNUMBER(FIND("_ARK",Tabel2[[#This Row],[Kilde: 3. Leverancespecifikation
Sammenkædning af kolonnerne (Vxx:BJxx) &amp; (BNxx:BZxx)]],1)),"X","")</f>
        <v/>
      </c>
      <c r="C883" t="str">
        <f t="shared" si="79"/>
        <v/>
      </c>
      <c r="D883" t="str">
        <f t="shared" si="80"/>
        <v/>
      </c>
      <c r="E883" t="str">
        <f t="shared" si="81"/>
        <v/>
      </c>
      <c r="F883" t="str">
        <f t="shared" si="82"/>
        <v/>
      </c>
      <c r="G883" t="str">
        <f t="shared" si="83"/>
        <v/>
      </c>
      <c r="H883" t="str">
        <f t="shared" si="84"/>
        <v/>
      </c>
      <c r="J883" t="str">
        <f>"_"&amp;_xlfn.CONCAT(Leverancespecifikation!V886:BJ886,Leverancespecifikation!BN886:BZ886)</f>
        <v>_</v>
      </c>
    </row>
    <row r="884" spans="1:10" x14ac:dyDescent="0.25">
      <c r="A884">
        <f>Leverancespecifikation!C887</f>
        <v>0</v>
      </c>
      <c r="B884" t="str">
        <f>IF(ISNUMBER(FIND("_ARK",Tabel2[[#This Row],[Kilde: 3. Leverancespecifikation
Sammenkædning af kolonnerne (Vxx:BJxx) &amp; (BNxx:BZxx)]],1)),"X","")</f>
        <v/>
      </c>
      <c r="C884" t="str">
        <f t="shared" si="79"/>
        <v/>
      </c>
      <c r="D884" t="str">
        <f t="shared" si="80"/>
        <v/>
      </c>
      <c r="E884" t="str">
        <f t="shared" si="81"/>
        <v/>
      </c>
      <c r="F884" t="str">
        <f t="shared" si="82"/>
        <v/>
      </c>
      <c r="G884" t="str">
        <f t="shared" si="83"/>
        <v/>
      </c>
      <c r="H884" t="str">
        <f t="shared" si="84"/>
        <v/>
      </c>
      <c r="J884" t="str">
        <f>"_"&amp;_xlfn.CONCAT(Leverancespecifikation!V887:BJ887,Leverancespecifikation!BN887:BZ887)</f>
        <v>_</v>
      </c>
    </row>
    <row r="885" spans="1:10" x14ac:dyDescent="0.25">
      <c r="A885">
        <f>Leverancespecifikation!C888</f>
        <v>0</v>
      </c>
      <c r="B885" t="str">
        <f>IF(ISNUMBER(FIND("_ARK",Tabel2[[#This Row],[Kilde: 3. Leverancespecifikation
Sammenkædning af kolonnerne (Vxx:BJxx) &amp; (BNxx:BZxx)]],1)),"X","")</f>
        <v/>
      </c>
      <c r="C885" t="str">
        <f t="shared" si="79"/>
        <v/>
      </c>
      <c r="D885" t="str">
        <f t="shared" si="80"/>
        <v/>
      </c>
      <c r="E885" t="str">
        <f t="shared" si="81"/>
        <v/>
      </c>
      <c r="F885" t="str">
        <f t="shared" si="82"/>
        <v/>
      </c>
      <c r="G885" t="str">
        <f t="shared" si="83"/>
        <v/>
      </c>
      <c r="H885" t="str">
        <f t="shared" si="84"/>
        <v/>
      </c>
      <c r="J885" t="str">
        <f>"_"&amp;_xlfn.CONCAT(Leverancespecifikation!V888:BJ888,Leverancespecifikation!BN888:BZ888)</f>
        <v>_</v>
      </c>
    </row>
    <row r="886" spans="1:10" x14ac:dyDescent="0.25">
      <c r="A886">
        <f>Leverancespecifikation!C889</f>
        <v>0</v>
      </c>
      <c r="B886" t="str">
        <f>IF(ISNUMBER(FIND("_ARK",Tabel2[[#This Row],[Kilde: 3. Leverancespecifikation
Sammenkædning af kolonnerne (Vxx:BJxx) &amp; (BNxx:BZxx)]],1)),"X","")</f>
        <v/>
      </c>
      <c r="C886" t="str">
        <f t="shared" si="79"/>
        <v/>
      </c>
      <c r="D886" t="str">
        <f t="shared" si="80"/>
        <v/>
      </c>
      <c r="E886" t="str">
        <f t="shared" si="81"/>
        <v/>
      </c>
      <c r="F886" t="str">
        <f t="shared" si="82"/>
        <v/>
      </c>
      <c r="G886" t="str">
        <f t="shared" si="83"/>
        <v/>
      </c>
      <c r="H886" t="str">
        <f t="shared" si="84"/>
        <v/>
      </c>
      <c r="J886" t="str">
        <f>"_"&amp;_xlfn.CONCAT(Leverancespecifikation!V889:BJ889,Leverancespecifikation!BN889:BZ889)</f>
        <v>_</v>
      </c>
    </row>
    <row r="887" spans="1:10" x14ac:dyDescent="0.25">
      <c r="A887">
        <f>Leverancespecifikation!C890</f>
        <v>0</v>
      </c>
      <c r="B887" t="str">
        <f>IF(ISNUMBER(FIND("_ARK",Tabel2[[#This Row],[Kilde: 3. Leverancespecifikation
Sammenkædning af kolonnerne (Vxx:BJxx) &amp; (BNxx:BZxx)]],1)),"X","")</f>
        <v/>
      </c>
      <c r="C887" t="str">
        <f t="shared" si="79"/>
        <v/>
      </c>
      <c r="D887" t="str">
        <f t="shared" si="80"/>
        <v/>
      </c>
      <c r="E887" t="str">
        <f t="shared" si="81"/>
        <v/>
      </c>
      <c r="F887" t="str">
        <f t="shared" si="82"/>
        <v/>
      </c>
      <c r="G887" t="str">
        <f t="shared" si="83"/>
        <v/>
      </c>
      <c r="H887" t="str">
        <f t="shared" si="84"/>
        <v/>
      </c>
      <c r="J887" t="str">
        <f>"_"&amp;_xlfn.CONCAT(Leverancespecifikation!V890:BJ890,Leverancespecifikation!BN890:BZ890)</f>
        <v>_</v>
      </c>
    </row>
    <row r="888" spans="1:10" x14ac:dyDescent="0.25">
      <c r="A888">
        <f>Leverancespecifikation!C891</f>
        <v>0</v>
      </c>
      <c r="B888" t="str">
        <f>IF(ISNUMBER(FIND("_ARK",Tabel2[[#This Row],[Kilde: 3. Leverancespecifikation
Sammenkædning af kolonnerne (Vxx:BJxx) &amp; (BNxx:BZxx)]],1)),"X","")</f>
        <v/>
      </c>
      <c r="C888" t="str">
        <f t="shared" si="79"/>
        <v/>
      </c>
      <c r="D888" t="str">
        <f t="shared" si="80"/>
        <v/>
      </c>
      <c r="E888" t="str">
        <f t="shared" si="81"/>
        <v/>
      </c>
      <c r="F888" t="str">
        <f t="shared" si="82"/>
        <v/>
      </c>
      <c r="G888" t="str">
        <f t="shared" si="83"/>
        <v/>
      </c>
      <c r="H888" t="str">
        <f t="shared" si="84"/>
        <v/>
      </c>
      <c r="J888" t="str">
        <f>"_"&amp;_xlfn.CONCAT(Leverancespecifikation!V891:BJ891,Leverancespecifikation!BN891:BZ891)</f>
        <v>_</v>
      </c>
    </row>
    <row r="889" spans="1:10" x14ac:dyDescent="0.25">
      <c r="A889">
        <f>Leverancespecifikation!C892</f>
        <v>0</v>
      </c>
      <c r="B889" t="str">
        <f>IF(ISNUMBER(FIND("_ARK",Tabel2[[#This Row],[Kilde: 3. Leverancespecifikation
Sammenkædning af kolonnerne (Vxx:BJxx) &amp; (BNxx:BZxx)]],1)),"X","")</f>
        <v/>
      </c>
      <c r="C889" t="str">
        <f t="shared" si="79"/>
        <v/>
      </c>
      <c r="D889" t="str">
        <f t="shared" si="80"/>
        <v/>
      </c>
      <c r="E889" t="str">
        <f t="shared" si="81"/>
        <v/>
      </c>
      <c r="F889" t="str">
        <f t="shared" si="82"/>
        <v/>
      </c>
      <c r="G889" t="str">
        <f t="shared" si="83"/>
        <v/>
      </c>
      <c r="H889" t="str">
        <f t="shared" si="84"/>
        <v/>
      </c>
      <c r="J889" t="str">
        <f>"_"&amp;_xlfn.CONCAT(Leverancespecifikation!V892:BJ892,Leverancespecifikation!BN892:BZ892)</f>
        <v>_</v>
      </c>
    </row>
    <row r="890" spans="1:10" x14ac:dyDescent="0.25">
      <c r="A890">
        <f>Leverancespecifikation!C893</f>
        <v>0</v>
      </c>
      <c r="B890" t="str">
        <f>IF(ISNUMBER(FIND("_ARK",Tabel2[[#This Row],[Kilde: 3. Leverancespecifikation
Sammenkædning af kolonnerne (Vxx:BJxx) &amp; (BNxx:BZxx)]],1)),"X","")</f>
        <v/>
      </c>
      <c r="C890" t="str">
        <f t="shared" si="79"/>
        <v/>
      </c>
      <c r="D890" t="str">
        <f t="shared" si="80"/>
        <v/>
      </c>
      <c r="E890" t="str">
        <f t="shared" si="81"/>
        <v/>
      </c>
      <c r="F890" t="str">
        <f t="shared" si="82"/>
        <v/>
      </c>
      <c r="G890" t="str">
        <f t="shared" si="83"/>
        <v/>
      </c>
      <c r="H890" t="str">
        <f t="shared" si="84"/>
        <v/>
      </c>
      <c r="J890" t="str">
        <f>"_"&amp;_xlfn.CONCAT(Leverancespecifikation!V893:BJ893,Leverancespecifikation!BN893:BZ893)</f>
        <v>_</v>
      </c>
    </row>
    <row r="891" spans="1:10" x14ac:dyDescent="0.25">
      <c r="A891">
        <f>Leverancespecifikation!C894</f>
        <v>0</v>
      </c>
      <c r="B891" t="str">
        <f>IF(ISNUMBER(FIND("_ARK",Tabel2[[#This Row],[Kilde: 3. Leverancespecifikation
Sammenkædning af kolonnerne (Vxx:BJxx) &amp; (BNxx:BZxx)]],1)),"X","")</f>
        <v/>
      </c>
      <c r="C891" t="str">
        <f t="shared" si="79"/>
        <v/>
      </c>
      <c r="D891" t="str">
        <f t="shared" si="80"/>
        <v/>
      </c>
      <c r="E891" t="str">
        <f t="shared" si="81"/>
        <v/>
      </c>
      <c r="F891" t="str">
        <f t="shared" si="82"/>
        <v/>
      </c>
      <c r="G891" t="str">
        <f t="shared" si="83"/>
        <v/>
      </c>
      <c r="H891" t="str">
        <f t="shared" si="84"/>
        <v/>
      </c>
      <c r="J891" t="str">
        <f>"_"&amp;_xlfn.CONCAT(Leverancespecifikation!V894:BJ894,Leverancespecifikation!BN894:BZ894)</f>
        <v>_</v>
      </c>
    </row>
    <row r="892" spans="1:10" x14ac:dyDescent="0.25">
      <c r="A892">
        <f>Leverancespecifikation!C895</f>
        <v>0</v>
      </c>
      <c r="B892" t="str">
        <f>IF(ISNUMBER(FIND("_ARK",Tabel2[[#This Row],[Kilde: 3. Leverancespecifikation
Sammenkædning af kolonnerne (Vxx:BJxx) &amp; (BNxx:BZxx)]],1)),"X","")</f>
        <v/>
      </c>
      <c r="C892" t="str">
        <f t="shared" si="79"/>
        <v/>
      </c>
      <c r="D892" t="str">
        <f t="shared" si="80"/>
        <v/>
      </c>
      <c r="E892" t="str">
        <f t="shared" si="81"/>
        <v/>
      </c>
      <c r="F892" t="str">
        <f t="shared" si="82"/>
        <v/>
      </c>
      <c r="G892" t="str">
        <f t="shared" si="83"/>
        <v/>
      </c>
      <c r="H892" t="str">
        <f t="shared" si="84"/>
        <v/>
      </c>
      <c r="J892" t="str">
        <f>"_"&amp;_xlfn.CONCAT(Leverancespecifikation!V895:BJ895,Leverancespecifikation!BN895:BZ895)</f>
        <v>_</v>
      </c>
    </row>
    <row r="893" spans="1:10" x14ac:dyDescent="0.25">
      <c r="A893">
        <f>Leverancespecifikation!C896</f>
        <v>0</v>
      </c>
      <c r="B893" t="str">
        <f>IF(ISNUMBER(FIND("_ARK",Tabel2[[#This Row],[Kilde: 3. Leverancespecifikation
Sammenkædning af kolonnerne (Vxx:BJxx) &amp; (BNxx:BZxx)]],1)),"X","")</f>
        <v/>
      </c>
      <c r="C893" t="str">
        <f t="shared" si="79"/>
        <v/>
      </c>
      <c r="D893" t="str">
        <f t="shared" si="80"/>
        <v/>
      </c>
      <c r="E893" t="str">
        <f t="shared" si="81"/>
        <v/>
      </c>
      <c r="F893" t="str">
        <f t="shared" si="82"/>
        <v/>
      </c>
      <c r="G893" t="str">
        <f t="shared" si="83"/>
        <v/>
      </c>
      <c r="H893" t="str">
        <f t="shared" si="84"/>
        <v/>
      </c>
      <c r="J893" t="str">
        <f>"_"&amp;_xlfn.CONCAT(Leverancespecifikation!V896:BJ896,Leverancespecifikation!BN896:BZ896)</f>
        <v>_</v>
      </c>
    </row>
    <row r="894" spans="1:10" x14ac:dyDescent="0.25">
      <c r="A894">
        <f>Leverancespecifikation!C897</f>
        <v>0</v>
      </c>
      <c r="B894" t="str">
        <f>IF(ISNUMBER(FIND("_ARK",Tabel2[[#This Row],[Kilde: 3. Leverancespecifikation
Sammenkædning af kolonnerne (Vxx:BJxx) &amp; (BNxx:BZxx)]],1)),"X","")</f>
        <v/>
      </c>
      <c r="C894" t="str">
        <f t="shared" si="79"/>
        <v/>
      </c>
      <c r="D894" t="str">
        <f t="shared" si="80"/>
        <v/>
      </c>
      <c r="E894" t="str">
        <f t="shared" si="81"/>
        <v/>
      </c>
      <c r="F894" t="str">
        <f t="shared" si="82"/>
        <v/>
      </c>
      <c r="G894" t="str">
        <f t="shared" si="83"/>
        <v/>
      </c>
      <c r="H894" t="str">
        <f t="shared" si="84"/>
        <v/>
      </c>
      <c r="J894" t="str">
        <f>"_"&amp;_xlfn.CONCAT(Leverancespecifikation!V897:BJ897,Leverancespecifikation!BN897:BZ897)</f>
        <v>_</v>
      </c>
    </row>
    <row r="895" spans="1:10" x14ac:dyDescent="0.25">
      <c r="A895">
        <f>Leverancespecifikation!C898</f>
        <v>0</v>
      </c>
      <c r="B895" t="str">
        <f>IF(ISNUMBER(FIND("_ARK",Tabel2[[#This Row],[Kilde: 3. Leverancespecifikation
Sammenkædning af kolonnerne (Vxx:BJxx) &amp; (BNxx:BZxx)]],1)),"X","")</f>
        <v/>
      </c>
      <c r="C895" t="str">
        <f t="shared" si="79"/>
        <v/>
      </c>
      <c r="D895" t="str">
        <f t="shared" si="80"/>
        <v/>
      </c>
      <c r="E895" t="str">
        <f t="shared" si="81"/>
        <v/>
      </c>
      <c r="F895" t="str">
        <f t="shared" si="82"/>
        <v/>
      </c>
      <c r="G895" t="str">
        <f t="shared" si="83"/>
        <v/>
      </c>
      <c r="H895" t="str">
        <f t="shared" si="84"/>
        <v/>
      </c>
      <c r="J895" t="str">
        <f>"_"&amp;_xlfn.CONCAT(Leverancespecifikation!V898:BJ898,Leverancespecifikation!BN898:BZ898)</f>
        <v>_</v>
      </c>
    </row>
    <row r="896" spans="1:10" x14ac:dyDescent="0.25">
      <c r="A896">
        <f>Leverancespecifikation!C899</f>
        <v>0</v>
      </c>
      <c r="B896" t="str">
        <f>IF(ISNUMBER(FIND("_ARK",Tabel2[[#This Row],[Kilde: 3. Leverancespecifikation
Sammenkædning af kolonnerne (Vxx:BJxx) &amp; (BNxx:BZxx)]],1)),"X","")</f>
        <v/>
      </c>
      <c r="C896" t="str">
        <f t="shared" si="79"/>
        <v/>
      </c>
      <c r="D896" t="str">
        <f t="shared" si="80"/>
        <v/>
      </c>
      <c r="E896" t="str">
        <f t="shared" si="81"/>
        <v/>
      </c>
      <c r="F896" t="str">
        <f t="shared" si="82"/>
        <v/>
      </c>
      <c r="G896" t="str">
        <f t="shared" si="83"/>
        <v/>
      </c>
      <c r="H896" t="str">
        <f t="shared" si="84"/>
        <v/>
      </c>
      <c r="J896" t="str">
        <f>"_"&amp;_xlfn.CONCAT(Leverancespecifikation!V899:BJ899,Leverancespecifikation!BN899:BZ899)</f>
        <v>_</v>
      </c>
    </row>
    <row r="897" spans="1:10" x14ac:dyDescent="0.25">
      <c r="A897">
        <f>Leverancespecifikation!C900</f>
        <v>0</v>
      </c>
      <c r="B897" t="str">
        <f>IF(ISNUMBER(FIND("_ARK",Tabel2[[#This Row],[Kilde: 3. Leverancespecifikation
Sammenkædning af kolonnerne (Vxx:BJxx) &amp; (BNxx:BZxx)]],1)),"X","")</f>
        <v/>
      </c>
      <c r="C897" t="str">
        <f t="shared" si="79"/>
        <v/>
      </c>
      <c r="D897" t="str">
        <f t="shared" si="80"/>
        <v/>
      </c>
      <c r="E897" t="str">
        <f t="shared" si="81"/>
        <v/>
      </c>
      <c r="F897" t="str">
        <f t="shared" si="82"/>
        <v/>
      </c>
      <c r="G897" t="str">
        <f t="shared" si="83"/>
        <v/>
      </c>
      <c r="H897" t="str">
        <f t="shared" si="84"/>
        <v/>
      </c>
      <c r="J897" t="str">
        <f>"_"&amp;_xlfn.CONCAT(Leverancespecifikation!V900:BJ900,Leverancespecifikation!BN900:BZ900)</f>
        <v>_</v>
      </c>
    </row>
    <row r="898" spans="1:10" x14ac:dyDescent="0.25">
      <c r="A898">
        <f>Leverancespecifikation!C901</f>
        <v>0</v>
      </c>
      <c r="B898" t="str">
        <f>IF(ISNUMBER(FIND("_ARK",Tabel2[[#This Row],[Kilde: 3. Leverancespecifikation
Sammenkædning af kolonnerne (Vxx:BJxx) &amp; (BNxx:BZxx)]],1)),"X","")</f>
        <v/>
      </c>
      <c r="C898" t="str">
        <f t="shared" si="79"/>
        <v/>
      </c>
      <c r="D898" t="str">
        <f t="shared" si="80"/>
        <v/>
      </c>
      <c r="E898" t="str">
        <f t="shared" si="81"/>
        <v/>
      </c>
      <c r="F898" t="str">
        <f t="shared" si="82"/>
        <v/>
      </c>
      <c r="G898" t="str">
        <f t="shared" si="83"/>
        <v/>
      </c>
      <c r="H898" t="str">
        <f t="shared" si="84"/>
        <v/>
      </c>
      <c r="J898" t="str">
        <f>"_"&amp;_xlfn.CONCAT(Leverancespecifikation!V901:BJ901,Leverancespecifikation!BN901:BZ901)</f>
        <v>_</v>
      </c>
    </row>
    <row r="899" spans="1:10" x14ac:dyDescent="0.25">
      <c r="A899">
        <f>Leverancespecifikation!C902</f>
        <v>0</v>
      </c>
      <c r="B899" t="str">
        <f>IF(ISNUMBER(FIND("_ARK",Tabel2[[#This Row],[Kilde: 3. Leverancespecifikation
Sammenkædning af kolonnerne (Vxx:BJxx) &amp; (BNxx:BZxx)]],1)),"X","")</f>
        <v/>
      </c>
      <c r="C899" t="str">
        <f t="shared" ref="C899:C901" si="85">IF(ISNUMBER(FIND("KON",J899,1)),"X","")</f>
        <v/>
      </c>
      <c r="D899" t="str">
        <f t="shared" ref="D899:D901" si="86">IF(ISNUMBER(FIND("EL",J899,1)),"X","")</f>
        <v/>
      </c>
      <c r="E899" t="str">
        <f t="shared" ref="E899:E901" si="87">IF(ISNUMBER(FIND("VVS",J899,1)),"X","")</f>
        <v/>
      </c>
      <c r="F899" t="str">
        <f t="shared" ref="F899:F901" si="88">IF(ISNUMBER(FIND("VEN",J899,1)),"X","")</f>
        <v/>
      </c>
      <c r="G899" t="str">
        <f t="shared" ref="G899:G901" si="89">IF(ISNUMBER(FIND("ENT",J899,1)),"X","")</f>
        <v/>
      </c>
      <c r="H899" t="str">
        <f t="shared" ref="H899:H901" si="90">IF(ISNUMBER(FIND("LAN",J899,1)),"X","")</f>
        <v/>
      </c>
      <c r="J899" t="str">
        <f>"_"&amp;_xlfn.CONCAT(Leverancespecifikation!V902:BJ902,Leverancespecifikation!BN902:BZ902)</f>
        <v>_</v>
      </c>
    </row>
    <row r="900" spans="1:10" x14ac:dyDescent="0.25">
      <c r="A900">
        <f>Leverancespecifikation!C903</f>
        <v>0</v>
      </c>
      <c r="B900" t="str">
        <f>IF(ISNUMBER(FIND("_ARK",Tabel2[[#This Row],[Kilde: 3. Leverancespecifikation
Sammenkædning af kolonnerne (Vxx:BJxx) &amp; (BNxx:BZxx)]],1)),"X","")</f>
        <v/>
      </c>
      <c r="C900" t="str">
        <f t="shared" si="85"/>
        <v/>
      </c>
      <c r="D900" t="str">
        <f t="shared" si="86"/>
        <v/>
      </c>
      <c r="E900" t="str">
        <f t="shared" si="87"/>
        <v/>
      </c>
      <c r="F900" t="str">
        <f t="shared" si="88"/>
        <v/>
      </c>
      <c r="G900" t="str">
        <f t="shared" si="89"/>
        <v/>
      </c>
      <c r="H900" t="str">
        <f t="shared" si="90"/>
        <v/>
      </c>
      <c r="J900" t="str">
        <f>"_"&amp;_xlfn.CONCAT(Leverancespecifikation!V903:BJ903,Leverancespecifikation!BN903:BZ903)</f>
        <v>_</v>
      </c>
    </row>
    <row r="901" spans="1:10" x14ac:dyDescent="0.25">
      <c r="A901">
        <f>Leverancespecifikation!C904</f>
        <v>0</v>
      </c>
      <c r="B901" t="str">
        <f>IF(ISNUMBER(FIND("_ARK",Tabel2[[#This Row],[Kilde: 3. Leverancespecifikation
Sammenkædning af kolonnerne (Vxx:BJxx) &amp; (BNxx:BZxx)]],1)),"X","")</f>
        <v/>
      </c>
      <c r="C901" t="str">
        <f t="shared" si="85"/>
        <v/>
      </c>
      <c r="D901" t="str">
        <f t="shared" si="86"/>
        <v/>
      </c>
      <c r="E901" t="str">
        <f t="shared" si="87"/>
        <v/>
      </c>
      <c r="F901" t="str">
        <f t="shared" si="88"/>
        <v/>
      </c>
      <c r="G901" t="str">
        <f t="shared" si="89"/>
        <v/>
      </c>
      <c r="H901" t="str">
        <f t="shared" si="90"/>
        <v/>
      </c>
      <c r="J901" t="str">
        <f>"_"&amp;_xlfn.CONCAT(Leverancespecifikation!V904:BJ904,Leverancespecifikation!BN904:BZ904)</f>
        <v>_</v>
      </c>
    </row>
  </sheetData>
  <sheetProtection sheet="1" selectLockedCells="1" selectUnlockedCells="1"/>
  <phoneticPr fontId="29"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DBCF84936160824FADC7E975B3B46296" ma:contentTypeVersion="14" ma:contentTypeDescription="Opret et nyt dokument." ma:contentTypeScope="" ma:versionID="fe956fbb831ce2cd3fb38871072061ea">
  <xsd:schema xmlns:xsd="http://www.w3.org/2001/XMLSchema" xmlns:xs="http://www.w3.org/2001/XMLSchema" xmlns:p="http://schemas.microsoft.com/office/2006/metadata/properties" xmlns:ns2="933834b4-2409-406a-bdf8-0fca9fa334b7" xmlns:ns3="ee71433e-462e-4060-b7f7-15ada39b8e4b" targetNamespace="http://schemas.microsoft.com/office/2006/metadata/properties" ma:root="true" ma:fieldsID="490b53ffbbc0df9f4e71cae4662f005e" ns2:_="" ns3:_="">
    <xsd:import namespace="933834b4-2409-406a-bdf8-0fca9fa334b7"/>
    <xsd:import namespace="ee71433e-462e-4060-b7f7-15ada39b8e4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3834b4-2409-406a-bdf8-0fca9fa334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Billedmærker" ma:readOnly="false" ma:fieldId="{5cf76f15-5ced-4ddc-b409-7134ff3c332f}" ma:taxonomyMulti="true" ma:sspId="2c95e14d-a954-433f-aaf0-dff87e5ab33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e71433e-462e-4060-b7f7-15ada39b8e4b" elementFormDefault="qualified">
    <xsd:import namespace="http://schemas.microsoft.com/office/2006/documentManagement/types"/>
    <xsd:import namespace="http://schemas.microsoft.com/office/infopath/2007/PartnerControls"/>
    <xsd:element name="SharedWithUsers" ma:index="15"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lt med detaljer" ma:internalName="SharedWithDetails" ma:readOnly="true">
      <xsd:simpleType>
        <xsd:restriction base="dms:Note">
          <xsd:maxLength value="255"/>
        </xsd:restriction>
      </xsd:simpleType>
    </xsd:element>
    <xsd:element name="TaxCatchAll" ma:index="21" nillable="true" ma:displayName="Taxonomy Catch All Column" ma:hidden="true" ma:list="{2088f8b3-4bbc-4982-a684-b18cffe4a6ff}" ma:internalName="TaxCatchAll" ma:showField="CatchAllData" ma:web="ee71433e-462e-4060-b7f7-15ada39b8e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ee71433e-462e-4060-b7f7-15ada39b8e4b">
      <UserInfo>
        <DisplayName>MNR (Mikkel Nygaard Rønne)</DisplayName>
        <AccountId>9</AccountId>
        <AccountType/>
      </UserInfo>
    </SharedWithUsers>
    <lcf76f155ced4ddcb4097134ff3c332f xmlns="933834b4-2409-406a-bdf8-0fca9fa334b7">
      <Terms xmlns="http://schemas.microsoft.com/office/infopath/2007/PartnerControls"/>
    </lcf76f155ced4ddcb4097134ff3c332f>
    <TaxCatchAll xmlns="ee71433e-462e-4060-b7f7-15ada39b8e4b" xsi:nil="true"/>
  </documentManagement>
</p:properties>
</file>

<file path=customXml/itemProps1.xml><?xml version="1.0" encoding="utf-8"?>
<ds:datastoreItem xmlns:ds="http://schemas.openxmlformats.org/officeDocument/2006/customXml" ds:itemID="{95E47A64-C728-46EA-8C19-E3D4AFD3D3A3}">
  <ds:schemaRefs>
    <ds:schemaRef ds:uri="http://schemas.microsoft.com/sharepoint/v3/contenttype/forms"/>
  </ds:schemaRefs>
</ds:datastoreItem>
</file>

<file path=customXml/itemProps2.xml><?xml version="1.0" encoding="utf-8"?>
<ds:datastoreItem xmlns:ds="http://schemas.openxmlformats.org/officeDocument/2006/customXml" ds:itemID="{4F748FFC-6718-43CE-80D6-E6CD10274B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3834b4-2409-406a-bdf8-0fca9fa334b7"/>
    <ds:schemaRef ds:uri="ee71433e-462e-4060-b7f7-15ada39b8e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AE4021-F032-462D-A202-18EEA9D14261}">
  <ds:schemaRefs>
    <ds:schemaRef ds:uri="http://schemas.microsoft.com/office/2006/metadata/properties"/>
    <ds:schemaRef ds:uri="http://schemas.microsoft.com/office/infopath/2007/PartnerControls"/>
    <ds:schemaRef ds:uri="ee71433e-462e-4060-b7f7-15ada39b8e4b"/>
    <ds:schemaRef ds:uri="933834b4-2409-406a-bdf8-0fca9fa334b7"/>
  </ds:schemaRefs>
</ds:datastoreItem>
</file>

<file path=docMetadata/LabelInfo.xml><?xml version="1.0" encoding="utf-8"?>
<clbl:labelList xmlns:clbl="http://schemas.microsoft.com/office/2020/mipLabelMetadata">
  <clbl:label id="{5d1a2b74-2485-4d7c-bf93-ff3615ba2bbf}" enabled="1" method="Standard" siteId="{7b3fd464-080f-45f1-b5ed-1fb734340266}" contentBits="0" removed="0"/>
  <clbl:label id="{f16052f4-1426-464f-acc5-44eb4aa6dcee}" enabled="0" method="" siteId="{f16052f4-1426-464f-acc5-44eb4aa6dce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Navngivne områder</vt:lpstr>
      </vt:variant>
      <vt:variant>
        <vt:i4>4</vt:i4>
      </vt:variant>
    </vt:vector>
  </HeadingPairs>
  <TitlesOfParts>
    <vt:vector size="13" baseType="lpstr">
      <vt:lpstr>Forside</vt:lpstr>
      <vt:lpstr>Kolofon</vt:lpstr>
      <vt:lpstr>Introduktion</vt:lpstr>
      <vt:lpstr>Vejledning</vt:lpstr>
      <vt:lpstr>Leverancespecifikation</vt:lpstr>
      <vt:lpstr>Leverancespecifikation (LÅST)</vt:lpstr>
      <vt:lpstr>Dataopslag</vt:lpstr>
      <vt:lpstr>Data ændringslog</vt:lpstr>
      <vt:lpstr>Data aktør</vt:lpstr>
      <vt:lpstr>AKTØRKOLONNE</vt:lpstr>
      <vt:lpstr>Leverancespecifikation!Udskriftsområde</vt:lpstr>
      <vt:lpstr>Leverancespecifikation!Udskriftstitler</vt:lpstr>
      <vt:lpstr>'Leverancespecifikation (LÅST)'!Udskriftstitler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TAJ (Tórđur Áki Jacobæus)</dc:creator>
  <cp:keywords/>
  <dc:description/>
  <cp:lastModifiedBy>UK (Ulla Koch)</cp:lastModifiedBy>
  <cp:revision/>
  <cp:lastPrinted>2024-04-15T10:53:14Z</cp:lastPrinted>
  <dcterms:created xsi:type="dcterms:W3CDTF">2023-03-07T14:31:57Z</dcterms:created>
  <dcterms:modified xsi:type="dcterms:W3CDTF">2024-04-16T12:11:05Z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0x010100DBCF84936160824FADC7E975B3B46296</vt:lpwstr>
  </property>
  <property fmtid="{D5CDD505-2E9C-101B-9397-08002B2CF9AE}" pid="3" name="MSIP_Label_b38d6166-df01-4b38-9331-0cb8a3405f20_Enabled">
    <vt:lpwstr>true</vt:lpwstr>
  </property>
  <property fmtid="{D5CDD505-2E9C-101B-9397-08002B2CF9AE}" pid="4" name="MSIP_Label_b38d6166-df01-4b38-9331-0cb8a3405f20_SetDate">
    <vt:lpwstr>2023-08-21T11:37:33Z</vt:lpwstr>
  </property>
  <property fmtid="{D5CDD505-2E9C-101B-9397-08002B2CF9AE}" pid="5" name="MSIP_Label_b38d6166-df01-4b38-9331-0cb8a3405f20_Method">
    <vt:lpwstr>Standard</vt:lpwstr>
  </property>
  <property fmtid="{D5CDD505-2E9C-101B-9397-08002B2CF9AE}" pid="6" name="MSIP_Label_b38d6166-df01-4b38-9331-0cb8a3405f20_Name">
    <vt:lpwstr>General</vt:lpwstr>
  </property>
  <property fmtid="{D5CDD505-2E9C-101B-9397-08002B2CF9AE}" pid="7" name="MSIP_Label_b38d6166-df01-4b38-9331-0cb8a3405f20_SiteId">
    <vt:lpwstr>26115a1a-a357-4a85-910a-1dde4db2a914</vt:lpwstr>
  </property>
  <property fmtid="{D5CDD505-2E9C-101B-9397-08002B2CF9AE}" pid="8" name="MSIP_Label_b38d6166-df01-4b38-9331-0cb8a3405f20_ActionId">
    <vt:lpwstr>df944df9-e7bf-4b31-a789-8fbe45895426</vt:lpwstr>
  </property>
  <property fmtid="{D5CDD505-2E9C-101B-9397-08002B2CF9AE}" pid="9" name="MSIP_Label_b38d6166-df01-4b38-9331-0cb8a3405f20_ContentBits">
    <vt:lpwstr>0</vt:lpwstr>
  </property>
  <property fmtid="{D5CDD505-2E9C-101B-9397-08002B2CF9AE}" pid="10" name="MSIP_Label_20ea7001-5c24-4702-a3ac-e436ccb02747_Enabled">
    <vt:lpwstr>true</vt:lpwstr>
  </property>
  <property fmtid="{D5CDD505-2E9C-101B-9397-08002B2CF9AE}" pid="11" name="MSIP_Label_20ea7001-5c24-4702-a3ac-e436ccb02747_SetDate">
    <vt:lpwstr>2023-08-25T11:32:21Z</vt:lpwstr>
  </property>
  <property fmtid="{D5CDD505-2E9C-101B-9397-08002B2CF9AE}" pid="12" name="MSIP_Label_20ea7001-5c24-4702-a3ac-e436ccb02747_Method">
    <vt:lpwstr>Standard</vt:lpwstr>
  </property>
  <property fmtid="{D5CDD505-2E9C-101B-9397-08002B2CF9AE}" pid="13" name="MSIP_Label_20ea7001-5c24-4702-a3ac-e436ccb02747_Name">
    <vt:lpwstr>Confidential</vt:lpwstr>
  </property>
  <property fmtid="{D5CDD505-2E9C-101B-9397-08002B2CF9AE}" pid="14" name="MSIP_Label_20ea7001-5c24-4702-a3ac-e436ccb02747_SiteId">
    <vt:lpwstr>c8823c91-be81-4f89-b024-6c3dd789c106</vt:lpwstr>
  </property>
  <property fmtid="{D5CDD505-2E9C-101B-9397-08002B2CF9AE}" pid="15" name="MSIP_Label_20ea7001-5c24-4702-a3ac-e436ccb02747_ActionId">
    <vt:lpwstr>53796be6-cf11-4389-8f3c-3e5337e28186</vt:lpwstr>
  </property>
  <property fmtid="{D5CDD505-2E9C-101B-9397-08002B2CF9AE}" pid="16" name="MSIP_Label_20ea7001-5c24-4702-a3ac-e436ccb02747_ContentBits">
    <vt:lpwstr>2</vt:lpwstr>
  </property>
  <property fmtid="{D5CDD505-2E9C-101B-9397-08002B2CF9AE}" pid="17" name="MediaServiceImageTags">
    <vt:lpwstr/>
  </property>
</Properties>
</file>